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\\bsbrsp56\Seguros\Cosseguro\Equipe Sinistros Judiciais\"/>
    </mc:Choice>
  </mc:AlternateContent>
  <bookViews>
    <workbookView xWindow="0" yWindow="0" windowWidth="15360" windowHeight="7905"/>
  </bookViews>
  <sheets>
    <sheet name="Sinistro" sheetId="1" r:id="rId1"/>
    <sheet name="Resumo Encerr" sheetId="2" r:id="rId2"/>
    <sheet name="C. Cível" sheetId="3" r:id="rId3"/>
    <sheet name="Plan1" sheetId="4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2" hidden="1">'C. Cível'!$A$1:$BF$315</definedName>
    <definedName name="_xlnm._FilterDatabase" localSheetId="0" hidden="1">Sinistro!$A$1:$BJ$1189</definedName>
    <definedName name="adasdsd">'[1]COD PROD x PROD '!$E:$F</definedName>
    <definedName name="asdsad">'[1]COD PROD x PROD '!$A:$B</definedName>
    <definedName name="d">'[2]Encerrados 01 - 15 julho'!$1:$1048576</definedName>
    <definedName name="MOD" localSheetId="2">'[3]COD PROD x PROD '!$E:$F</definedName>
    <definedName name="MOD">'[3]COD PROD x PROD '!$E:$F</definedName>
    <definedName name="ph">#REF!</definedName>
    <definedName name="PROC" localSheetId="2">'[3]COD PROD x PROD '!$A:$B</definedName>
    <definedName name="PROC">'[3]COD PROD x PROD '!$A:$B</definedName>
    <definedName name="sada">'[1]COD PROD x PROD '!$E:$F</definedName>
    <definedName name="sdsd">'[1]COD PROD x PROD '!$E:$F</definedName>
    <definedName name="SS">'[1]COD PROD x PROD '!$E:$F</definedName>
    <definedName name="xds">'[1]COD PROD x PROD '!$E:$F</definedName>
    <definedName name="Z_07B1B33C_B02C_4E75_8AA3_1866A53D4A19_.wvu.FilterData" localSheetId="0" hidden="1">Sinistro!$A$1:$BJ$655</definedName>
    <definedName name="Z_0D752A58_E76B_4A51_947C_8014A4D6F15D_.wvu.Cols" localSheetId="0" hidden="1">Sinistro!$H:$I</definedName>
    <definedName name="Z_0D752A58_E76B_4A51_947C_8014A4D6F15D_.wvu.FilterData" localSheetId="2" hidden="1">'C. Cível'!$A$1:$BF$491</definedName>
    <definedName name="Z_0D752A58_E76B_4A51_947C_8014A4D6F15D_.wvu.FilterData" localSheetId="0" hidden="1">Sinistro!$A$1:$BL$1120</definedName>
    <definedName name="Z_249B2B70_05C9_4589_B601_3DA149E63359_.wvu.FilterData" localSheetId="0" hidden="1">Sinistro!$A$1:$BJ$721</definedName>
    <definedName name="Z_34F20202_CF14_4F2A_8141_CA9D6BC5FA67_.wvu.FilterData" localSheetId="0" hidden="1">Sinistro!$A$1:$BJ$721</definedName>
    <definedName name="Z_389B20F5_A4CE_41B8_B5F9_32100AC51D03_.wvu.Cols" localSheetId="0" hidden="1">Sinistro!$H:$I</definedName>
    <definedName name="Z_389B20F5_A4CE_41B8_B5F9_32100AC51D03_.wvu.FilterData" localSheetId="2" hidden="1">'C. Cível'!$A$1:$BF$315</definedName>
    <definedName name="Z_389B20F5_A4CE_41B8_B5F9_32100AC51D03_.wvu.FilterData" localSheetId="0" hidden="1">Sinistro!$A$1:$BJ$721</definedName>
    <definedName name="Z_45F2B969_2EBC_4F1A_B81B_7A3E32A0AAA0_.wvu.Cols" localSheetId="0" hidden="1">Sinistro!$H:$I</definedName>
    <definedName name="Z_45F2B969_2EBC_4F1A_B81B_7A3E32A0AAA0_.wvu.FilterData" localSheetId="2" hidden="1">'C. Cível'!$A$1:$BF$315</definedName>
    <definedName name="Z_45F2B969_2EBC_4F1A_B81B_7A3E32A0AAA0_.wvu.FilterData" localSheetId="0" hidden="1">Sinistro!$A$1:$BJ$721</definedName>
    <definedName name="Z_507FD50A_8B8E_487B_A725_625A93757756_.wvu.FilterData" localSheetId="0" hidden="1">Sinistro!$A$1:$BJ$2</definedName>
    <definedName name="Z_5526C60D_8040_4FFC_898A_BD3867CC7B61_.wvu.FilterData" localSheetId="0" hidden="1">Sinistro!$A$1:$BJ$2</definedName>
    <definedName name="Z_5EC1D9C1_2384_415F_8A9F_C125679C7CB3_.wvu.FilterData" localSheetId="0" hidden="1">Sinistro!$A$1:$BJ$1189</definedName>
    <definedName name="Z_BF785B7C_26F4_4AE8_A715_176A657C4586_.wvu.Cols" localSheetId="0" hidden="1">Sinistro!$H:$I</definedName>
    <definedName name="Z_BF785B7C_26F4_4AE8_A715_176A657C4586_.wvu.FilterData" localSheetId="2" hidden="1">'C. Cível'!$A$1:$BF$315</definedName>
    <definedName name="Z_BF785B7C_26F4_4AE8_A715_176A657C4586_.wvu.FilterData" localSheetId="0" hidden="1">Sinistro!$A$1:$BJ$1189</definedName>
  </definedNames>
  <calcPr calcId="152511"/>
  <customWorkbookViews>
    <customWorkbookView name="Rogerio Camara Nigro - Modo de exibição pessoal" guid="{5526C60D-8040-4FFC-898A-BD3867CC7B61}" mergeInterval="0" personalView="1" maximized="1" xWindow="-8" yWindow="-8" windowWidth="1382" windowHeight="744" activeSheetId="1"/>
    <customWorkbookView name="rvega - Modo de exibição pessoal" guid="{507FD50A-8B8E-487B-A725-625A93757756}" mergeInterval="0" personalView="1" maximized="1" xWindow="-8" yWindow="-8" windowWidth="1040" windowHeight="754" activeSheetId="1"/>
    <customWorkbookView name="Mateus Luiz Cavalcanti (E) - Modo de exibição pessoal" guid="{45F2B969-2EBC-4F1A-B81B-7A3E32A0AAA0}" mergeInterval="0" personalView="1" maximized="1" xWindow="-8" yWindow="-8" windowWidth="1616" windowHeight="876" activeSheetId="1"/>
    <customWorkbookView name="Vanessa de Natale Boyek Coelho - Modo de exibição pessoal" guid="{389B20F5-A4CE-41B8-B5F9-32100AC51D03}" mergeInterval="0" personalView="1" maximized="1" xWindow="-8" yWindow="-8" windowWidth="1040" windowHeight="744" activeSheetId="1"/>
    <customWorkbookView name="Mateus Luiz Cavalcanti - Modo de exibição pessoal" guid="{0D752A58-E76B-4A51-947C-8014A4D6F15D}" mergeInterval="0" personalView="1" maximized="1" xWindow="-8" yWindow="-8" windowWidth="1616" windowHeight="876" activeSheetId="1"/>
    <customWorkbookView name="Luiz Gustavo Ferreira Figueiredo (E) - Modo de exibição pessoal" guid="{BF785B7C-26F4-4AE8-A715-176A657C4586}" mergeInterval="0" personalView="1" maximized="1" xWindow="-8" yWindow="-8" windowWidth="1382" windowHeight="754" activeSheetId="3"/>
  </customWorkbookViews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188" i="1" l="1"/>
  <c r="P1171" i="1"/>
  <c r="H3" i="1" l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8" i="2"/>
  <c r="G15" i="2"/>
  <c r="G18" i="2"/>
  <c r="H15" i="2"/>
  <c r="BK722" i="1" l="1"/>
  <c r="BL722" i="1" s="1"/>
  <c r="BK723" i="1"/>
  <c r="BL723" i="1" s="1"/>
  <c r="BK724" i="1"/>
  <c r="BL724" i="1" s="1"/>
  <c r="BK725" i="1"/>
  <c r="BL725" i="1" s="1"/>
  <c r="BK726" i="1"/>
  <c r="BL726" i="1" s="1"/>
  <c r="BK727" i="1"/>
  <c r="BL727" i="1" s="1"/>
  <c r="BK728" i="1"/>
  <c r="BL728" i="1" s="1"/>
  <c r="BK729" i="1"/>
  <c r="BL729" i="1" s="1"/>
  <c r="BK730" i="1"/>
  <c r="BL730" i="1" s="1"/>
  <c r="BK731" i="1"/>
  <c r="BL731" i="1" s="1"/>
  <c r="BK732" i="1"/>
  <c r="BL732" i="1" s="1"/>
  <c r="BK733" i="1"/>
  <c r="BL733" i="1" s="1"/>
  <c r="BK734" i="1"/>
  <c r="BL734" i="1" s="1"/>
  <c r="BK735" i="1"/>
  <c r="BL735" i="1" s="1"/>
  <c r="BK736" i="1"/>
  <c r="BL736" i="1" s="1"/>
  <c r="BK737" i="1"/>
  <c r="BL737" i="1" s="1"/>
  <c r="BK738" i="1"/>
  <c r="BL738" i="1" s="1"/>
  <c r="BK739" i="1"/>
  <c r="BL739" i="1" s="1"/>
  <c r="BK740" i="1"/>
  <c r="BL740" i="1" s="1"/>
  <c r="BK741" i="1"/>
  <c r="BL741" i="1" s="1"/>
  <c r="BK742" i="1"/>
  <c r="BL742" i="1" s="1"/>
  <c r="BK743" i="1"/>
  <c r="BL743" i="1" s="1"/>
  <c r="BK744" i="1"/>
  <c r="BL744" i="1" s="1"/>
  <c r="BK745" i="1"/>
  <c r="BL745" i="1" s="1"/>
  <c r="BK746" i="1"/>
  <c r="BL746" i="1" s="1"/>
  <c r="BK747" i="1"/>
  <c r="BL747" i="1" s="1"/>
  <c r="BK748" i="1"/>
  <c r="BL748" i="1" s="1"/>
  <c r="BK749" i="1"/>
  <c r="BL749" i="1" s="1"/>
  <c r="BK750" i="1"/>
  <c r="BL750" i="1" s="1"/>
  <c r="BK751" i="1"/>
  <c r="BL751" i="1" s="1"/>
  <c r="BK752" i="1"/>
  <c r="BL752" i="1" s="1"/>
  <c r="BK753" i="1"/>
  <c r="BL753" i="1" s="1"/>
  <c r="BK754" i="1"/>
  <c r="BL754" i="1" s="1"/>
  <c r="BK755" i="1"/>
  <c r="BL755" i="1" s="1"/>
  <c r="BK756" i="1"/>
  <c r="BL756" i="1" s="1"/>
  <c r="BK757" i="1"/>
  <c r="BL757" i="1" s="1"/>
  <c r="BK758" i="1"/>
  <c r="BL758" i="1" s="1"/>
  <c r="BK759" i="1"/>
  <c r="BL759" i="1" s="1"/>
  <c r="BK760" i="1"/>
  <c r="BL760" i="1" s="1"/>
  <c r="BK761" i="1"/>
  <c r="BL761" i="1" s="1"/>
  <c r="BK762" i="1"/>
  <c r="BL762" i="1" s="1"/>
  <c r="BK763" i="1"/>
  <c r="BL763" i="1" s="1"/>
  <c r="BK764" i="1"/>
  <c r="BL764" i="1" s="1"/>
  <c r="BK765" i="1"/>
  <c r="BL765" i="1" s="1"/>
  <c r="BK766" i="1"/>
  <c r="BL766" i="1" s="1"/>
  <c r="BK767" i="1"/>
  <c r="BL767" i="1" s="1"/>
  <c r="BK768" i="1"/>
  <c r="BL768" i="1" s="1"/>
  <c r="BK769" i="1"/>
  <c r="BL769" i="1" s="1"/>
  <c r="BK770" i="1"/>
  <c r="BL770" i="1" s="1"/>
  <c r="BK771" i="1"/>
  <c r="BL771" i="1" s="1"/>
  <c r="BK772" i="1"/>
  <c r="BL772" i="1" s="1"/>
  <c r="BK773" i="1"/>
  <c r="BL773" i="1" s="1"/>
  <c r="BK774" i="1"/>
  <c r="BL774" i="1" s="1"/>
  <c r="BK775" i="1"/>
  <c r="BL775" i="1" s="1"/>
  <c r="BK776" i="1"/>
  <c r="BL776" i="1" s="1"/>
  <c r="BK777" i="1"/>
  <c r="BL777" i="1" s="1"/>
  <c r="BK778" i="1"/>
  <c r="BL778" i="1" s="1"/>
  <c r="BK779" i="1"/>
  <c r="BL779" i="1" s="1"/>
  <c r="BK780" i="1"/>
  <c r="BL780" i="1" s="1"/>
  <c r="BK781" i="1"/>
  <c r="BL781" i="1" s="1"/>
  <c r="BK782" i="1"/>
  <c r="BL782" i="1" s="1"/>
  <c r="BK783" i="1"/>
  <c r="BL783" i="1" s="1"/>
  <c r="BK784" i="1"/>
  <c r="BL784" i="1" s="1"/>
  <c r="BK785" i="1"/>
  <c r="BL785" i="1" s="1"/>
  <c r="BK786" i="1"/>
  <c r="BL786" i="1" s="1"/>
  <c r="BK787" i="1"/>
  <c r="BL787" i="1" s="1"/>
  <c r="BK788" i="1"/>
  <c r="BL788" i="1" s="1"/>
  <c r="BK789" i="1"/>
  <c r="BL789" i="1" s="1"/>
  <c r="BK790" i="1"/>
  <c r="BL790" i="1" s="1"/>
  <c r="BK791" i="1"/>
  <c r="BL791" i="1" s="1"/>
  <c r="BK792" i="1"/>
  <c r="BL792" i="1" s="1"/>
  <c r="BK793" i="1"/>
  <c r="BL793" i="1" s="1"/>
  <c r="BK794" i="1"/>
  <c r="BL794" i="1" s="1"/>
  <c r="BK795" i="1"/>
  <c r="BL795" i="1" s="1"/>
  <c r="BK796" i="1"/>
  <c r="BL796" i="1" s="1"/>
  <c r="BK797" i="1"/>
  <c r="BL797" i="1" s="1"/>
  <c r="BK798" i="1"/>
  <c r="BL798" i="1" s="1"/>
  <c r="BK799" i="1"/>
  <c r="BL799" i="1" s="1"/>
  <c r="BK800" i="1"/>
  <c r="BL800" i="1" s="1"/>
  <c r="BK801" i="1"/>
  <c r="BL801" i="1" s="1"/>
  <c r="BK802" i="1"/>
  <c r="BL802" i="1" s="1"/>
  <c r="BK803" i="1"/>
  <c r="BL803" i="1" s="1"/>
  <c r="BK804" i="1"/>
  <c r="BL804" i="1" s="1"/>
  <c r="BK805" i="1"/>
  <c r="BL805" i="1" s="1"/>
  <c r="BK806" i="1"/>
  <c r="BL806" i="1" s="1"/>
  <c r="BK807" i="1"/>
  <c r="BL807" i="1" s="1"/>
  <c r="BK808" i="1"/>
  <c r="BL808" i="1" s="1"/>
  <c r="BK809" i="1"/>
  <c r="BL809" i="1" s="1"/>
  <c r="BK810" i="1"/>
  <c r="BL810" i="1" s="1"/>
  <c r="BK811" i="1"/>
  <c r="BL811" i="1" s="1"/>
  <c r="BK812" i="1"/>
  <c r="BL812" i="1" s="1"/>
  <c r="BK813" i="1"/>
  <c r="BL813" i="1" s="1"/>
  <c r="BK814" i="1"/>
  <c r="BL814" i="1" s="1"/>
  <c r="BK815" i="1"/>
  <c r="BL815" i="1" s="1"/>
  <c r="BK816" i="1"/>
  <c r="BL816" i="1" s="1"/>
  <c r="BK817" i="1"/>
  <c r="BL817" i="1" s="1"/>
  <c r="BK818" i="1"/>
  <c r="BL818" i="1" s="1"/>
  <c r="BK819" i="1"/>
  <c r="BL819" i="1" s="1"/>
  <c r="BK820" i="1"/>
  <c r="BL820" i="1" s="1"/>
  <c r="BK821" i="1"/>
  <c r="BL821" i="1" s="1"/>
  <c r="BK822" i="1"/>
  <c r="BL822" i="1" s="1"/>
  <c r="BK823" i="1"/>
  <c r="BL823" i="1" s="1"/>
  <c r="BK824" i="1"/>
  <c r="BL824" i="1" s="1"/>
  <c r="BK825" i="1"/>
  <c r="BL825" i="1" s="1"/>
  <c r="BK826" i="1"/>
  <c r="BL826" i="1" s="1"/>
  <c r="BK827" i="1"/>
  <c r="BL827" i="1" s="1"/>
  <c r="BK828" i="1"/>
  <c r="BL828" i="1" s="1"/>
  <c r="BK829" i="1"/>
  <c r="BL829" i="1" s="1"/>
  <c r="BK830" i="1"/>
  <c r="BL830" i="1" s="1"/>
  <c r="BK831" i="1"/>
  <c r="BL831" i="1" s="1"/>
  <c r="BK832" i="1"/>
  <c r="BL832" i="1" s="1"/>
  <c r="BK833" i="1"/>
  <c r="BL833" i="1" s="1"/>
  <c r="BK834" i="1"/>
  <c r="BL834" i="1" s="1"/>
  <c r="BK835" i="1"/>
  <c r="BL835" i="1" s="1"/>
  <c r="BK836" i="1"/>
  <c r="BL836" i="1" s="1"/>
  <c r="BK837" i="1"/>
  <c r="BL837" i="1" s="1"/>
  <c r="BK838" i="1"/>
  <c r="BL838" i="1" s="1"/>
  <c r="BK839" i="1"/>
  <c r="BL839" i="1" s="1"/>
  <c r="BK840" i="1"/>
  <c r="BL840" i="1" s="1"/>
  <c r="BK841" i="1"/>
  <c r="BL841" i="1" s="1"/>
  <c r="BK842" i="1"/>
  <c r="BL842" i="1" s="1"/>
  <c r="BK843" i="1"/>
  <c r="BL843" i="1" s="1"/>
  <c r="BK844" i="1"/>
  <c r="BL844" i="1" s="1"/>
  <c r="BK845" i="1"/>
  <c r="BL845" i="1" s="1"/>
  <c r="BK846" i="1"/>
  <c r="BL846" i="1" s="1"/>
  <c r="BK847" i="1"/>
  <c r="BL847" i="1" s="1"/>
  <c r="BK848" i="1"/>
  <c r="BL848" i="1" s="1"/>
  <c r="BK849" i="1"/>
  <c r="BL849" i="1" s="1"/>
  <c r="BK850" i="1"/>
  <c r="BL850" i="1" s="1"/>
  <c r="BK851" i="1"/>
  <c r="BL851" i="1" s="1"/>
  <c r="BK852" i="1"/>
  <c r="BL852" i="1" s="1"/>
  <c r="BK853" i="1"/>
  <c r="BL853" i="1" s="1"/>
  <c r="BK854" i="1"/>
  <c r="BL854" i="1" s="1"/>
  <c r="BK855" i="1"/>
  <c r="BL855" i="1" s="1"/>
  <c r="BK856" i="1"/>
  <c r="BL856" i="1" s="1"/>
  <c r="BK857" i="1"/>
  <c r="BL857" i="1" s="1"/>
  <c r="BK858" i="1"/>
  <c r="BL858" i="1" s="1"/>
  <c r="BK859" i="1"/>
  <c r="BL859" i="1" s="1"/>
  <c r="BK860" i="1"/>
  <c r="BL860" i="1" s="1"/>
  <c r="BK861" i="1"/>
  <c r="BL861" i="1" s="1"/>
  <c r="BK862" i="1"/>
  <c r="BL862" i="1" s="1"/>
  <c r="BK863" i="1"/>
  <c r="BL863" i="1" s="1"/>
  <c r="BK864" i="1"/>
  <c r="BL864" i="1" s="1"/>
  <c r="BK865" i="1"/>
  <c r="BL865" i="1" s="1"/>
  <c r="BK866" i="1"/>
  <c r="BL866" i="1" s="1"/>
  <c r="BK867" i="1"/>
  <c r="BL867" i="1" s="1"/>
  <c r="BK868" i="1"/>
  <c r="BL868" i="1" s="1"/>
  <c r="BK869" i="1"/>
  <c r="BL869" i="1" s="1"/>
  <c r="BK870" i="1"/>
  <c r="BL870" i="1" s="1"/>
  <c r="BK871" i="1"/>
  <c r="BL871" i="1" s="1"/>
  <c r="BK872" i="1"/>
  <c r="BL872" i="1" s="1"/>
  <c r="BK873" i="1"/>
  <c r="BL873" i="1" s="1"/>
  <c r="BK874" i="1"/>
  <c r="BL874" i="1" s="1"/>
  <c r="BK875" i="1"/>
  <c r="BL875" i="1" s="1"/>
  <c r="BK876" i="1"/>
  <c r="BL876" i="1" s="1"/>
  <c r="BK877" i="1"/>
  <c r="BL877" i="1" s="1"/>
  <c r="BK878" i="1"/>
  <c r="BL878" i="1" s="1"/>
  <c r="BK879" i="1"/>
  <c r="BL879" i="1" s="1"/>
  <c r="BK880" i="1"/>
  <c r="BL880" i="1" s="1"/>
  <c r="BK881" i="1"/>
  <c r="BL881" i="1" s="1"/>
  <c r="BK882" i="1"/>
  <c r="BL882" i="1" s="1"/>
  <c r="BK883" i="1"/>
  <c r="BL883" i="1" s="1"/>
  <c r="BK884" i="1"/>
  <c r="BL884" i="1" s="1"/>
  <c r="BK885" i="1"/>
  <c r="BL885" i="1" s="1"/>
  <c r="BK886" i="1"/>
  <c r="BL886" i="1" s="1"/>
  <c r="BK887" i="1"/>
  <c r="BL887" i="1" s="1"/>
  <c r="BK888" i="1"/>
  <c r="BL888" i="1" s="1"/>
  <c r="BK889" i="1"/>
  <c r="BL889" i="1" s="1"/>
  <c r="BK890" i="1"/>
  <c r="BL890" i="1" s="1"/>
  <c r="BK891" i="1"/>
  <c r="BL891" i="1" s="1"/>
  <c r="BK892" i="1"/>
  <c r="BL892" i="1" s="1"/>
  <c r="BK893" i="1"/>
  <c r="BL893" i="1" s="1"/>
  <c r="BK894" i="1"/>
  <c r="BL894" i="1" s="1"/>
  <c r="BK895" i="1"/>
  <c r="BL895" i="1" s="1"/>
  <c r="BK896" i="1"/>
  <c r="BL896" i="1" s="1"/>
  <c r="BK897" i="1"/>
  <c r="BL897" i="1" s="1"/>
  <c r="BK898" i="1"/>
  <c r="BL898" i="1" s="1"/>
  <c r="BK899" i="1"/>
  <c r="BL899" i="1" s="1"/>
  <c r="BK900" i="1"/>
  <c r="BL900" i="1" s="1"/>
  <c r="BK901" i="1"/>
  <c r="BL901" i="1" s="1"/>
  <c r="BK902" i="1"/>
  <c r="BL902" i="1" s="1"/>
  <c r="BK903" i="1"/>
  <c r="BL903" i="1" s="1"/>
  <c r="BK904" i="1"/>
  <c r="BL904" i="1" s="1"/>
  <c r="BK905" i="1"/>
  <c r="BL905" i="1" s="1"/>
  <c r="BK906" i="1"/>
  <c r="BL906" i="1" s="1"/>
  <c r="BK907" i="1"/>
  <c r="BL907" i="1" s="1"/>
  <c r="BK908" i="1"/>
  <c r="BL908" i="1" s="1"/>
  <c r="BK909" i="1"/>
  <c r="BL909" i="1" s="1"/>
  <c r="BK910" i="1"/>
  <c r="BL910" i="1" s="1"/>
  <c r="BK911" i="1"/>
  <c r="BL911" i="1" s="1"/>
  <c r="BK912" i="1"/>
  <c r="BL912" i="1" s="1"/>
  <c r="BK913" i="1"/>
  <c r="BL913" i="1" s="1"/>
  <c r="BK914" i="1"/>
  <c r="BL914" i="1" s="1"/>
  <c r="BK915" i="1"/>
  <c r="BL915" i="1" s="1"/>
  <c r="BK916" i="1"/>
  <c r="BL916" i="1" s="1"/>
  <c r="BK917" i="1"/>
  <c r="BL917" i="1" s="1"/>
  <c r="BK918" i="1"/>
  <c r="BL918" i="1" s="1"/>
  <c r="BK919" i="1"/>
  <c r="BL919" i="1" s="1"/>
  <c r="BK920" i="1"/>
  <c r="BL920" i="1" s="1"/>
  <c r="BK921" i="1"/>
  <c r="BL921" i="1" s="1"/>
  <c r="BK922" i="1"/>
  <c r="BL922" i="1" s="1"/>
  <c r="BK923" i="1"/>
  <c r="BL923" i="1" s="1"/>
  <c r="BK924" i="1"/>
  <c r="BL924" i="1" s="1"/>
  <c r="BK925" i="1"/>
  <c r="BL925" i="1" s="1"/>
  <c r="BK926" i="1"/>
  <c r="BL926" i="1" s="1"/>
  <c r="BK927" i="1"/>
  <c r="BL927" i="1" s="1"/>
  <c r="BK928" i="1"/>
  <c r="BL928" i="1" s="1"/>
  <c r="BK929" i="1"/>
  <c r="BL929" i="1" s="1"/>
  <c r="BK930" i="1"/>
  <c r="BL930" i="1" s="1"/>
  <c r="BK931" i="1"/>
  <c r="BL931" i="1" s="1"/>
  <c r="BK932" i="1"/>
  <c r="BL932" i="1" s="1"/>
  <c r="BK933" i="1"/>
  <c r="BL933" i="1" s="1"/>
  <c r="BK934" i="1"/>
  <c r="BL934" i="1" s="1"/>
  <c r="BK935" i="1"/>
  <c r="BL935" i="1" s="1"/>
  <c r="BK936" i="1"/>
  <c r="BL936" i="1" s="1"/>
  <c r="BK937" i="1"/>
  <c r="BL937" i="1" s="1"/>
  <c r="BK938" i="1"/>
  <c r="BL938" i="1" s="1"/>
  <c r="BK939" i="1"/>
  <c r="BL939" i="1" s="1"/>
  <c r="BK940" i="1"/>
  <c r="BL940" i="1" s="1"/>
  <c r="BK941" i="1"/>
  <c r="BL941" i="1" s="1"/>
  <c r="BK942" i="1"/>
  <c r="BL942" i="1" s="1"/>
  <c r="BK943" i="1"/>
  <c r="BL943" i="1" s="1"/>
  <c r="BK944" i="1"/>
  <c r="BL944" i="1" s="1"/>
  <c r="BK945" i="1"/>
  <c r="BL945" i="1" s="1"/>
  <c r="BK946" i="1"/>
  <c r="BL946" i="1" s="1"/>
  <c r="BK947" i="1"/>
  <c r="BL947" i="1" s="1"/>
  <c r="BK948" i="1"/>
  <c r="BL948" i="1" s="1"/>
  <c r="BK949" i="1"/>
  <c r="BL949" i="1" s="1"/>
  <c r="BK950" i="1"/>
  <c r="BL950" i="1" s="1"/>
  <c r="BK951" i="1"/>
  <c r="BL951" i="1" s="1"/>
  <c r="BK952" i="1"/>
  <c r="BL952" i="1" s="1"/>
  <c r="BK953" i="1"/>
  <c r="BL953" i="1" s="1"/>
  <c r="BK954" i="1"/>
  <c r="BL954" i="1" s="1"/>
  <c r="BK955" i="1"/>
  <c r="BL955" i="1" s="1"/>
  <c r="BK956" i="1"/>
  <c r="BL956" i="1" s="1"/>
  <c r="BK957" i="1"/>
  <c r="BL957" i="1" s="1"/>
  <c r="BK958" i="1"/>
  <c r="BL958" i="1" s="1"/>
  <c r="BK959" i="1"/>
  <c r="BL959" i="1" s="1"/>
  <c r="BK960" i="1"/>
  <c r="BL960" i="1" s="1"/>
  <c r="BK961" i="1"/>
  <c r="BL961" i="1" s="1"/>
  <c r="BK962" i="1"/>
  <c r="BL962" i="1" s="1"/>
  <c r="BK963" i="1"/>
  <c r="BL963" i="1" s="1"/>
  <c r="BK964" i="1"/>
  <c r="BL964" i="1" s="1"/>
  <c r="BK965" i="1"/>
  <c r="BL965" i="1" s="1"/>
  <c r="BK966" i="1"/>
  <c r="BL966" i="1" s="1"/>
  <c r="BK967" i="1"/>
  <c r="BL967" i="1" s="1"/>
  <c r="BK968" i="1"/>
  <c r="BL968" i="1" s="1"/>
  <c r="BK969" i="1"/>
  <c r="BL969" i="1" s="1"/>
  <c r="BK970" i="1"/>
  <c r="BL970" i="1" s="1"/>
  <c r="BK971" i="1"/>
  <c r="BL971" i="1" s="1"/>
  <c r="BK972" i="1"/>
  <c r="BL972" i="1" s="1"/>
  <c r="BK973" i="1"/>
  <c r="BL973" i="1" s="1"/>
  <c r="BK974" i="1"/>
  <c r="BL974" i="1" s="1"/>
  <c r="BK975" i="1"/>
  <c r="BL975" i="1" s="1"/>
  <c r="BK976" i="1"/>
  <c r="BL976" i="1" s="1"/>
  <c r="BK977" i="1"/>
  <c r="BL977" i="1" s="1"/>
  <c r="BK978" i="1"/>
  <c r="BL978" i="1" s="1"/>
  <c r="BK979" i="1"/>
  <c r="BL979" i="1" s="1"/>
  <c r="BK980" i="1"/>
  <c r="BL980" i="1" s="1"/>
  <c r="BK981" i="1"/>
  <c r="BL981" i="1" s="1"/>
  <c r="BK982" i="1"/>
  <c r="BL982" i="1" s="1"/>
  <c r="BK983" i="1"/>
  <c r="BL983" i="1" s="1"/>
  <c r="BK984" i="1"/>
  <c r="BL984" i="1" s="1"/>
  <c r="BK985" i="1"/>
  <c r="BL985" i="1" s="1"/>
  <c r="BK986" i="1"/>
  <c r="BL986" i="1" s="1"/>
  <c r="BK987" i="1"/>
  <c r="BL987" i="1" s="1"/>
  <c r="BK988" i="1"/>
  <c r="BL988" i="1" s="1"/>
  <c r="BK989" i="1"/>
  <c r="BL989" i="1" s="1"/>
  <c r="BK990" i="1"/>
  <c r="BL990" i="1" s="1"/>
  <c r="BK991" i="1"/>
  <c r="BL991" i="1" s="1"/>
  <c r="BK992" i="1"/>
  <c r="BL992" i="1" s="1"/>
  <c r="BK993" i="1"/>
  <c r="BL993" i="1" s="1"/>
  <c r="BK994" i="1"/>
  <c r="BL994" i="1" s="1"/>
  <c r="BK995" i="1"/>
  <c r="BL995" i="1" s="1"/>
  <c r="BK996" i="1"/>
  <c r="BL996" i="1" s="1"/>
  <c r="BK997" i="1"/>
  <c r="BL997" i="1" s="1"/>
  <c r="BK998" i="1"/>
  <c r="BL998" i="1" s="1"/>
  <c r="BK999" i="1"/>
  <c r="BL999" i="1" s="1"/>
  <c r="BK1000" i="1"/>
  <c r="BL1000" i="1" s="1"/>
  <c r="BK1001" i="1"/>
  <c r="BL1001" i="1" s="1"/>
  <c r="BK1002" i="1"/>
  <c r="BL1002" i="1" s="1"/>
  <c r="BK1003" i="1"/>
  <c r="BL1003" i="1" s="1"/>
  <c r="BK1004" i="1"/>
  <c r="BL1004" i="1" s="1"/>
  <c r="BK1005" i="1"/>
  <c r="BL1005" i="1" s="1"/>
  <c r="BK1006" i="1"/>
  <c r="BL1006" i="1" s="1"/>
  <c r="BK1007" i="1"/>
  <c r="BL1007" i="1" s="1"/>
  <c r="BK1008" i="1"/>
  <c r="BL1008" i="1" s="1"/>
  <c r="BK1009" i="1"/>
  <c r="BL1009" i="1" s="1"/>
  <c r="BK1010" i="1"/>
  <c r="BL1010" i="1" s="1"/>
  <c r="BK1011" i="1"/>
  <c r="BL1011" i="1" s="1"/>
  <c r="BK1012" i="1"/>
  <c r="BL1012" i="1" s="1"/>
  <c r="BK1013" i="1"/>
  <c r="BL1013" i="1" s="1"/>
  <c r="BK1014" i="1"/>
  <c r="BL1014" i="1" s="1"/>
  <c r="BK1015" i="1"/>
  <c r="BL1015" i="1" s="1"/>
  <c r="BK1016" i="1"/>
  <c r="BL1016" i="1" s="1"/>
  <c r="BK1017" i="1"/>
  <c r="BL1017" i="1" s="1"/>
  <c r="BK1018" i="1"/>
  <c r="BL1018" i="1" s="1"/>
  <c r="BK1019" i="1"/>
  <c r="BL1019" i="1" s="1"/>
  <c r="BK1020" i="1"/>
  <c r="BL1020" i="1" s="1"/>
  <c r="BK1021" i="1"/>
  <c r="BL1021" i="1" s="1"/>
  <c r="BK1022" i="1"/>
  <c r="BL1022" i="1" s="1"/>
  <c r="BK1023" i="1"/>
  <c r="BL1023" i="1" s="1"/>
  <c r="BK1024" i="1"/>
  <c r="BL1024" i="1" s="1"/>
  <c r="BK1025" i="1"/>
  <c r="BL1025" i="1" s="1"/>
  <c r="BK1026" i="1"/>
  <c r="BL1026" i="1" s="1"/>
  <c r="BK1027" i="1"/>
  <c r="BL1027" i="1" s="1"/>
  <c r="BK1028" i="1"/>
  <c r="BL1028" i="1" s="1"/>
  <c r="BK1029" i="1"/>
  <c r="BL1029" i="1" s="1"/>
  <c r="BK1030" i="1"/>
  <c r="BL1030" i="1" s="1"/>
  <c r="BK1031" i="1"/>
  <c r="BL1031" i="1" s="1"/>
  <c r="BK1032" i="1"/>
  <c r="BL1032" i="1" s="1"/>
  <c r="BK1033" i="1"/>
  <c r="BL1033" i="1" s="1"/>
  <c r="BK1034" i="1"/>
  <c r="BL1034" i="1" s="1"/>
  <c r="BK1035" i="1"/>
  <c r="BL1035" i="1" s="1"/>
  <c r="BK1036" i="1"/>
  <c r="BL1036" i="1" s="1"/>
  <c r="BK1037" i="1"/>
  <c r="BL1037" i="1" s="1"/>
  <c r="BK1038" i="1"/>
  <c r="BL1038" i="1" s="1"/>
  <c r="BK1039" i="1"/>
  <c r="BL1039" i="1" s="1"/>
  <c r="BK1040" i="1"/>
  <c r="BL1040" i="1" s="1"/>
  <c r="BK1041" i="1"/>
  <c r="BL1041" i="1" s="1"/>
  <c r="BK1042" i="1"/>
  <c r="BL1042" i="1" s="1"/>
  <c r="BK1043" i="1"/>
  <c r="BL1043" i="1" s="1"/>
  <c r="BK1044" i="1"/>
  <c r="BL1044" i="1" s="1"/>
  <c r="BK1045" i="1"/>
  <c r="BL1045" i="1" s="1"/>
  <c r="BK1046" i="1"/>
  <c r="BL1046" i="1" s="1"/>
  <c r="BK1047" i="1"/>
  <c r="BL1047" i="1" s="1"/>
  <c r="BK1048" i="1"/>
  <c r="BL1048" i="1" s="1"/>
  <c r="BK1049" i="1"/>
  <c r="BL1049" i="1" s="1"/>
  <c r="BK1050" i="1"/>
  <c r="BL1050" i="1" s="1"/>
  <c r="BK1051" i="1"/>
  <c r="BL1051" i="1" s="1"/>
  <c r="BK1052" i="1"/>
  <c r="BL1052" i="1" s="1"/>
  <c r="BK1053" i="1"/>
  <c r="BL1053" i="1" s="1"/>
  <c r="BK1054" i="1"/>
  <c r="BL1054" i="1" s="1"/>
  <c r="BK1055" i="1"/>
  <c r="BL1055" i="1" s="1"/>
  <c r="BK1056" i="1"/>
  <c r="BL1056" i="1" s="1"/>
  <c r="BK1057" i="1"/>
  <c r="BL1057" i="1" s="1"/>
  <c r="BK1058" i="1"/>
  <c r="BL1058" i="1" s="1"/>
  <c r="BK1059" i="1"/>
  <c r="BL1059" i="1" s="1"/>
  <c r="BK1060" i="1"/>
  <c r="BL1060" i="1" s="1"/>
  <c r="BK1061" i="1"/>
  <c r="BL1061" i="1" s="1"/>
  <c r="BK1062" i="1"/>
  <c r="BL1062" i="1" s="1"/>
  <c r="BK1063" i="1"/>
  <c r="BL1063" i="1" s="1"/>
  <c r="BK1064" i="1"/>
  <c r="BL1064" i="1" s="1"/>
  <c r="BK1065" i="1"/>
  <c r="BL1065" i="1" s="1"/>
  <c r="BK1066" i="1"/>
  <c r="BL1066" i="1" s="1"/>
  <c r="BK1067" i="1"/>
  <c r="BL1067" i="1" s="1"/>
  <c r="BK1068" i="1"/>
  <c r="BL1068" i="1" s="1"/>
  <c r="BK1069" i="1"/>
  <c r="BL1069" i="1" s="1"/>
  <c r="BK1070" i="1"/>
  <c r="BL1070" i="1" s="1"/>
  <c r="BK1071" i="1"/>
  <c r="BL1071" i="1" s="1"/>
  <c r="BK1072" i="1"/>
  <c r="BL1072" i="1" s="1"/>
  <c r="BK1073" i="1"/>
  <c r="BL1073" i="1" s="1"/>
  <c r="BK1074" i="1"/>
  <c r="BL1074" i="1" s="1"/>
  <c r="BK1075" i="1"/>
  <c r="BL1075" i="1" s="1"/>
  <c r="BK1076" i="1"/>
  <c r="BL1076" i="1" s="1"/>
  <c r="BK1077" i="1"/>
  <c r="BL1077" i="1" s="1"/>
  <c r="BK1078" i="1"/>
  <c r="BL1078" i="1" s="1"/>
  <c r="BK1079" i="1"/>
  <c r="BL1079" i="1" s="1"/>
  <c r="BK1080" i="1"/>
  <c r="BL1080" i="1" s="1"/>
  <c r="BK1081" i="1"/>
  <c r="BL1081" i="1" s="1"/>
  <c r="BK1082" i="1"/>
  <c r="BL1082" i="1" s="1"/>
  <c r="BK1083" i="1"/>
  <c r="BL1083" i="1" s="1"/>
  <c r="BK1084" i="1"/>
  <c r="BL1084" i="1" s="1"/>
  <c r="BK1085" i="1"/>
  <c r="BL1085" i="1" s="1"/>
  <c r="BK1086" i="1"/>
  <c r="BL1086" i="1" s="1"/>
  <c r="BK1087" i="1"/>
  <c r="BL1087" i="1" s="1"/>
  <c r="BK1088" i="1"/>
  <c r="BL1088" i="1" s="1"/>
  <c r="BK1089" i="1"/>
  <c r="BL1089" i="1" s="1"/>
  <c r="BK1090" i="1"/>
  <c r="BL1090" i="1" s="1"/>
  <c r="BK1091" i="1"/>
  <c r="BL1091" i="1" s="1"/>
  <c r="BK1092" i="1"/>
  <c r="BL1092" i="1" s="1"/>
  <c r="BK1093" i="1"/>
  <c r="BL1093" i="1" s="1"/>
  <c r="BK1094" i="1"/>
  <c r="BL1094" i="1" s="1"/>
  <c r="BK1095" i="1"/>
  <c r="BL1095" i="1" s="1"/>
  <c r="BK1096" i="1"/>
  <c r="BL1096" i="1" s="1"/>
  <c r="BK1097" i="1"/>
  <c r="BL1097" i="1" s="1"/>
  <c r="BK1098" i="1"/>
  <c r="BL1098" i="1" s="1"/>
  <c r="BK1099" i="1"/>
  <c r="BL1099" i="1" s="1"/>
  <c r="BK1100" i="1"/>
  <c r="BL1100" i="1" s="1"/>
  <c r="BK1101" i="1"/>
  <c r="BL1101" i="1" s="1"/>
  <c r="BK1102" i="1"/>
  <c r="BL1102" i="1" s="1"/>
  <c r="BK1103" i="1"/>
  <c r="BL1103" i="1" s="1"/>
  <c r="BK1104" i="1"/>
  <c r="BL1104" i="1" s="1"/>
  <c r="BK1105" i="1"/>
  <c r="BL1105" i="1" s="1"/>
  <c r="BK1106" i="1"/>
  <c r="BL1106" i="1" s="1"/>
  <c r="BK1107" i="1"/>
  <c r="BL1107" i="1" s="1"/>
  <c r="BK1108" i="1"/>
  <c r="BL1108" i="1" s="1"/>
  <c r="BK1109" i="1"/>
  <c r="BL1109" i="1" s="1"/>
  <c r="BK1110" i="1"/>
  <c r="BL1110" i="1" s="1"/>
  <c r="BK1111" i="1"/>
  <c r="BL1111" i="1" s="1"/>
  <c r="BK1112" i="1"/>
  <c r="BL1112" i="1" s="1"/>
  <c r="BK1113" i="1"/>
  <c r="BL1113" i="1" s="1"/>
  <c r="BK1114" i="1"/>
  <c r="BL1114" i="1" s="1"/>
  <c r="BK1115" i="1"/>
  <c r="BL1115" i="1" s="1"/>
  <c r="BK1116" i="1"/>
  <c r="BL1116" i="1" s="1"/>
  <c r="BK1117" i="1"/>
  <c r="BL1117" i="1" s="1"/>
  <c r="BK1118" i="1"/>
  <c r="BL1118" i="1" s="1"/>
  <c r="BK1119" i="1"/>
  <c r="BL1119" i="1" s="1"/>
  <c r="BK1120" i="1"/>
  <c r="BL1120" i="1" s="1"/>
  <c r="BD448" i="3" l="1"/>
  <c r="BE448" i="3" s="1"/>
  <c r="BF448" i="3" s="1"/>
  <c r="BC448" i="3"/>
  <c r="O448" i="3"/>
  <c r="B448" i="3"/>
  <c r="BE447" i="3"/>
  <c r="BF447" i="3" s="1"/>
  <c r="BD447" i="3"/>
  <c r="BC447" i="3"/>
  <c r="O447" i="3"/>
  <c r="I447" i="3"/>
  <c r="B447" i="3"/>
  <c r="BD446" i="3"/>
  <c r="BC446" i="3"/>
  <c r="O446" i="3"/>
  <c r="I446" i="3"/>
  <c r="B446" i="3"/>
  <c r="BD445" i="3"/>
  <c r="BE445" i="3" s="1"/>
  <c r="BF445" i="3" s="1"/>
  <c r="BC445" i="3"/>
  <c r="O445" i="3"/>
  <c r="I445" i="3"/>
  <c r="B445" i="3"/>
  <c r="BD444" i="3"/>
  <c r="BE444" i="3" s="1"/>
  <c r="BF444" i="3" s="1"/>
  <c r="BC444" i="3"/>
  <c r="O444" i="3"/>
  <c r="I444" i="3"/>
  <c r="B444" i="3"/>
  <c r="BD443" i="3"/>
  <c r="BC443" i="3"/>
  <c r="O443" i="3"/>
  <c r="I443" i="3"/>
  <c r="B443" i="3"/>
  <c r="BD442" i="3"/>
  <c r="BC442" i="3"/>
  <c r="O442" i="3"/>
  <c r="I442" i="3"/>
  <c r="B442" i="3"/>
  <c r="BD441" i="3"/>
  <c r="BE441" i="3" s="1"/>
  <c r="BF441" i="3" s="1"/>
  <c r="BC441" i="3"/>
  <c r="O441" i="3"/>
  <c r="I441" i="3"/>
  <c r="B441" i="3"/>
  <c r="BD440" i="3"/>
  <c r="BE440" i="3" s="1"/>
  <c r="BF440" i="3" s="1"/>
  <c r="BC440" i="3"/>
  <c r="O440" i="3"/>
  <c r="I440" i="3"/>
  <c r="B440" i="3"/>
  <c r="BD439" i="3"/>
  <c r="BE439" i="3" s="1"/>
  <c r="BF439" i="3" s="1"/>
  <c r="BC439" i="3"/>
  <c r="O439" i="3"/>
  <c r="I439" i="3"/>
  <c r="B439" i="3"/>
  <c r="BD438" i="3"/>
  <c r="BC438" i="3"/>
  <c r="O438" i="3"/>
  <c r="I438" i="3"/>
  <c r="B438" i="3"/>
  <c r="BD437" i="3"/>
  <c r="BE437" i="3" s="1"/>
  <c r="BF437" i="3" s="1"/>
  <c r="BC437" i="3"/>
  <c r="O437" i="3"/>
  <c r="I437" i="3"/>
  <c r="B437" i="3"/>
  <c r="BD436" i="3"/>
  <c r="BC436" i="3"/>
  <c r="O436" i="3"/>
  <c r="I436" i="3"/>
  <c r="B436" i="3"/>
  <c r="BD435" i="3"/>
  <c r="BC435" i="3"/>
  <c r="BE435" i="3" s="1"/>
  <c r="BF435" i="3" s="1"/>
  <c r="O435" i="3"/>
  <c r="I435" i="3"/>
  <c r="B435" i="3"/>
  <c r="BD434" i="3"/>
  <c r="BE434" i="3" s="1"/>
  <c r="BF434" i="3" s="1"/>
  <c r="BC434" i="3"/>
  <c r="I434" i="3"/>
  <c r="B434" i="3"/>
  <c r="BE438" i="3" l="1"/>
  <c r="BF438" i="3" s="1"/>
  <c r="BE442" i="3"/>
  <c r="BF442" i="3" s="1"/>
  <c r="BE443" i="3"/>
  <c r="BF443" i="3" s="1"/>
  <c r="BE436" i="3"/>
  <c r="BF436" i="3" s="1"/>
  <c r="BE446" i="3"/>
  <c r="BF446" i="3" s="1"/>
  <c r="F4" i="2"/>
  <c r="G4" i="2" s="1"/>
  <c r="J5" i="4" l="1"/>
  <c r="J4" i="4"/>
  <c r="J3" i="4"/>
  <c r="J2" i="4"/>
  <c r="J6" i="4"/>
  <c r="J7" i="4"/>
  <c r="F1" i="4"/>
  <c r="E1" i="4"/>
  <c r="D1" i="4"/>
  <c r="C1" i="4"/>
  <c r="B1" i="4"/>
  <c r="A1" i="4"/>
  <c r="BH517" i="1" l="1"/>
  <c r="BK721" i="1"/>
  <c r="BL721" i="1" s="1"/>
  <c r="BK720" i="1"/>
  <c r="BL720" i="1" s="1"/>
  <c r="BK719" i="1"/>
  <c r="BL719" i="1" s="1"/>
  <c r="BK718" i="1"/>
  <c r="BL718" i="1" s="1"/>
  <c r="BK717" i="1"/>
  <c r="BL717" i="1" s="1"/>
  <c r="BK716" i="1"/>
  <c r="BL716" i="1" s="1"/>
  <c r="BK715" i="1"/>
  <c r="BL715" i="1" s="1"/>
  <c r="BK714" i="1"/>
  <c r="BL714" i="1" s="1"/>
  <c r="BK713" i="1"/>
  <c r="BL713" i="1" s="1"/>
  <c r="BK712" i="1"/>
  <c r="BL712" i="1" s="1"/>
  <c r="BK711" i="1"/>
  <c r="BL711" i="1" s="1"/>
  <c r="BK710" i="1"/>
  <c r="BL710" i="1" s="1"/>
  <c r="BK709" i="1"/>
  <c r="BL709" i="1" s="1"/>
  <c r="BK708" i="1"/>
  <c r="BL708" i="1" s="1"/>
  <c r="BK707" i="1"/>
  <c r="BL707" i="1" s="1"/>
  <c r="BK706" i="1"/>
  <c r="BL706" i="1" s="1"/>
  <c r="BK705" i="1"/>
  <c r="BL705" i="1" s="1"/>
  <c r="BK704" i="1"/>
  <c r="BL704" i="1" s="1"/>
  <c r="BK703" i="1"/>
  <c r="BL703" i="1" s="1"/>
  <c r="BK701" i="1"/>
  <c r="BL701" i="1" s="1"/>
  <c r="BK700" i="1"/>
  <c r="BL700" i="1" s="1"/>
  <c r="BK699" i="1"/>
  <c r="BL699" i="1" s="1"/>
  <c r="BK698" i="1"/>
  <c r="BL698" i="1" s="1"/>
  <c r="BK697" i="1"/>
  <c r="BL697" i="1" s="1"/>
  <c r="BK696" i="1"/>
  <c r="BL696" i="1" s="1"/>
  <c r="BK695" i="1"/>
  <c r="BL695" i="1" s="1"/>
  <c r="BK694" i="1"/>
  <c r="BL694" i="1" s="1"/>
  <c r="BK693" i="1"/>
  <c r="BL693" i="1" s="1"/>
  <c r="BK692" i="1"/>
  <c r="BL692" i="1" s="1"/>
  <c r="BK691" i="1"/>
  <c r="BL691" i="1" s="1"/>
  <c r="BK690" i="1"/>
  <c r="BL690" i="1" s="1"/>
  <c r="BK689" i="1"/>
  <c r="BL689" i="1" s="1"/>
  <c r="BK688" i="1"/>
  <c r="BL688" i="1" s="1"/>
  <c r="BK687" i="1"/>
  <c r="BL687" i="1" s="1"/>
  <c r="BK686" i="1"/>
  <c r="BL686" i="1" s="1"/>
  <c r="BK685" i="1"/>
  <c r="BL685" i="1" s="1"/>
  <c r="BK684" i="1"/>
  <c r="BL684" i="1" s="1"/>
  <c r="BK683" i="1"/>
  <c r="BL683" i="1" s="1"/>
  <c r="BK682" i="1"/>
  <c r="BL682" i="1" s="1"/>
  <c r="BK681" i="1"/>
  <c r="BL681" i="1" s="1"/>
  <c r="BK680" i="1"/>
  <c r="BL680" i="1" s="1"/>
  <c r="BK679" i="1"/>
  <c r="BL679" i="1" s="1"/>
  <c r="BK678" i="1"/>
  <c r="BL678" i="1" s="1"/>
  <c r="BK677" i="1"/>
  <c r="BL677" i="1" s="1"/>
  <c r="BK676" i="1"/>
  <c r="BL676" i="1" s="1"/>
  <c r="BK675" i="1"/>
  <c r="BL675" i="1" s="1"/>
  <c r="BK674" i="1"/>
  <c r="BL674" i="1" s="1"/>
  <c r="BK673" i="1"/>
  <c r="BL673" i="1" s="1"/>
  <c r="BK672" i="1"/>
  <c r="BL672" i="1" s="1"/>
  <c r="BK671" i="1"/>
  <c r="BL671" i="1" s="1"/>
  <c r="BK670" i="1"/>
  <c r="BL670" i="1" s="1"/>
  <c r="BK669" i="1"/>
  <c r="BL669" i="1" s="1"/>
  <c r="BK668" i="1"/>
  <c r="BL668" i="1" s="1"/>
  <c r="BK667" i="1"/>
  <c r="BL667" i="1" s="1"/>
  <c r="BK666" i="1"/>
  <c r="BL666" i="1" s="1"/>
  <c r="BK665" i="1"/>
  <c r="BL665" i="1" s="1"/>
  <c r="BK664" i="1"/>
  <c r="BL664" i="1" s="1"/>
  <c r="BK663" i="1"/>
  <c r="BL663" i="1" s="1"/>
  <c r="BK662" i="1"/>
  <c r="BL662" i="1" s="1"/>
  <c r="BK661" i="1"/>
  <c r="BL661" i="1" s="1"/>
  <c r="BK660" i="1"/>
  <c r="BL660" i="1" s="1"/>
  <c r="BK659" i="1"/>
  <c r="BL659" i="1" s="1"/>
  <c r="BK658" i="1"/>
  <c r="BL658" i="1" s="1"/>
  <c r="BK657" i="1"/>
  <c r="BL657" i="1" s="1"/>
  <c r="BK656" i="1"/>
  <c r="BL656" i="1" s="1"/>
  <c r="BK655" i="1"/>
  <c r="BL655" i="1" s="1"/>
  <c r="BK654" i="1"/>
  <c r="BL654" i="1" s="1"/>
  <c r="BK653" i="1"/>
  <c r="BL653" i="1" s="1"/>
  <c r="BK652" i="1"/>
  <c r="BL652" i="1" s="1"/>
  <c r="BK651" i="1"/>
  <c r="BL651" i="1" s="1"/>
  <c r="BK650" i="1"/>
  <c r="BL650" i="1" s="1"/>
  <c r="BK649" i="1"/>
  <c r="BL649" i="1" s="1"/>
  <c r="BK648" i="1"/>
  <c r="BL648" i="1" s="1"/>
  <c r="BK647" i="1"/>
  <c r="BL647" i="1" s="1"/>
  <c r="BK646" i="1"/>
  <c r="BL646" i="1" s="1"/>
  <c r="BK645" i="1"/>
  <c r="BL645" i="1" s="1"/>
  <c r="BK644" i="1"/>
  <c r="BL644" i="1" s="1"/>
  <c r="BK643" i="1"/>
  <c r="BL643" i="1" s="1"/>
  <c r="BK642" i="1"/>
  <c r="BL642" i="1" s="1"/>
  <c r="BK641" i="1"/>
  <c r="BL641" i="1" s="1"/>
  <c r="BK640" i="1"/>
  <c r="BL640" i="1" s="1"/>
  <c r="BK639" i="1"/>
  <c r="BL639" i="1" s="1"/>
  <c r="BK638" i="1"/>
  <c r="BL638" i="1" s="1"/>
  <c r="BK637" i="1"/>
  <c r="BL637" i="1" s="1"/>
  <c r="BK636" i="1"/>
  <c r="BL636" i="1" s="1"/>
  <c r="BK635" i="1"/>
  <c r="BL635" i="1" s="1"/>
  <c r="BK634" i="1"/>
  <c r="BL634" i="1" s="1"/>
  <c r="BK633" i="1"/>
  <c r="BL633" i="1" s="1"/>
  <c r="BK632" i="1"/>
  <c r="BL632" i="1" s="1"/>
  <c r="BK631" i="1"/>
  <c r="BL631" i="1" s="1"/>
  <c r="BK630" i="1"/>
  <c r="BL630" i="1" s="1"/>
  <c r="BK629" i="1"/>
  <c r="BL629" i="1" s="1"/>
  <c r="BK628" i="1"/>
  <c r="BL628" i="1" s="1"/>
  <c r="BK627" i="1"/>
  <c r="BL627" i="1" s="1"/>
  <c r="BK626" i="1"/>
  <c r="BL626" i="1" s="1"/>
  <c r="BK625" i="1"/>
  <c r="BL625" i="1" s="1"/>
  <c r="BK624" i="1"/>
  <c r="BL624" i="1" s="1"/>
  <c r="BK623" i="1"/>
  <c r="BL623" i="1" s="1"/>
  <c r="BK622" i="1"/>
  <c r="BL622" i="1" s="1"/>
  <c r="BK621" i="1"/>
  <c r="BL621" i="1" s="1"/>
  <c r="BK620" i="1"/>
  <c r="BL620" i="1" s="1"/>
  <c r="BK619" i="1"/>
  <c r="BL619" i="1" s="1"/>
  <c r="BK618" i="1"/>
  <c r="BL618" i="1" s="1"/>
  <c r="BK617" i="1"/>
  <c r="BL617" i="1" s="1"/>
  <c r="BK616" i="1"/>
  <c r="BL616" i="1" s="1"/>
  <c r="BK615" i="1"/>
  <c r="BL615" i="1" s="1"/>
  <c r="BK614" i="1"/>
  <c r="BL614" i="1" s="1"/>
  <c r="BK613" i="1"/>
  <c r="BL613" i="1" s="1"/>
  <c r="BK612" i="1"/>
  <c r="BL612" i="1" s="1"/>
  <c r="BK611" i="1"/>
  <c r="BL611" i="1" s="1"/>
  <c r="BK610" i="1"/>
  <c r="BL610" i="1" s="1"/>
  <c r="BK609" i="1"/>
  <c r="BL609" i="1" s="1"/>
  <c r="BK608" i="1"/>
  <c r="BL608" i="1" s="1"/>
  <c r="BK607" i="1"/>
  <c r="BL607" i="1" s="1"/>
  <c r="BK606" i="1"/>
  <c r="BL606" i="1" s="1"/>
  <c r="BK605" i="1"/>
  <c r="BL605" i="1" s="1"/>
  <c r="BK604" i="1"/>
  <c r="BL604" i="1" s="1"/>
  <c r="BK603" i="1"/>
  <c r="BL603" i="1" s="1"/>
  <c r="BK602" i="1"/>
  <c r="BL602" i="1" s="1"/>
  <c r="BK601" i="1"/>
  <c r="BL601" i="1" s="1"/>
  <c r="BK600" i="1"/>
  <c r="BL600" i="1" s="1"/>
  <c r="BK599" i="1"/>
  <c r="BL599" i="1" s="1"/>
  <c r="BK598" i="1"/>
  <c r="BL598" i="1" s="1"/>
  <c r="BK597" i="1"/>
  <c r="BL597" i="1" s="1"/>
  <c r="BK596" i="1"/>
  <c r="BL596" i="1" s="1"/>
  <c r="BK595" i="1"/>
  <c r="BL595" i="1" s="1"/>
  <c r="BK594" i="1"/>
  <c r="BL594" i="1" s="1"/>
  <c r="BK593" i="1"/>
  <c r="BL593" i="1" s="1"/>
  <c r="BK592" i="1"/>
  <c r="BL592" i="1" s="1"/>
  <c r="BK591" i="1"/>
  <c r="BL591" i="1" s="1"/>
  <c r="BK590" i="1"/>
  <c r="BL590" i="1" s="1"/>
  <c r="BK589" i="1"/>
  <c r="BL589" i="1" s="1"/>
  <c r="BK588" i="1"/>
  <c r="BL588" i="1" s="1"/>
  <c r="BK587" i="1"/>
  <c r="BL587" i="1" s="1"/>
  <c r="BK586" i="1"/>
  <c r="BL586" i="1" s="1"/>
  <c r="BK585" i="1"/>
  <c r="BL585" i="1" s="1"/>
  <c r="BK584" i="1"/>
  <c r="BL584" i="1" s="1"/>
  <c r="BK583" i="1"/>
  <c r="BL583" i="1" s="1"/>
  <c r="BK582" i="1"/>
  <c r="BL582" i="1" s="1"/>
  <c r="BK581" i="1"/>
  <c r="BL581" i="1" s="1"/>
  <c r="BK580" i="1"/>
  <c r="BL580" i="1" s="1"/>
  <c r="BK579" i="1"/>
  <c r="BL579" i="1" s="1"/>
  <c r="BK578" i="1"/>
  <c r="BL578" i="1" s="1"/>
  <c r="BK577" i="1"/>
  <c r="BL577" i="1" s="1"/>
  <c r="BK576" i="1"/>
  <c r="BL576" i="1" s="1"/>
  <c r="BK575" i="1"/>
  <c r="BL575" i="1" s="1"/>
  <c r="BK574" i="1"/>
  <c r="BL574" i="1" s="1"/>
  <c r="BK573" i="1"/>
  <c r="BL573" i="1" s="1"/>
  <c r="BK572" i="1"/>
  <c r="BL572" i="1" s="1"/>
  <c r="BK571" i="1"/>
  <c r="BL571" i="1" s="1"/>
  <c r="BK570" i="1"/>
  <c r="BL570" i="1" s="1"/>
  <c r="BK569" i="1"/>
  <c r="BL569" i="1" s="1"/>
  <c r="BK568" i="1"/>
  <c r="BL568" i="1" s="1"/>
  <c r="BK567" i="1"/>
  <c r="BL567" i="1" s="1"/>
  <c r="BK566" i="1"/>
  <c r="BL566" i="1" s="1"/>
  <c r="BK565" i="1"/>
  <c r="BL565" i="1" s="1"/>
  <c r="BK564" i="1"/>
  <c r="BL564" i="1" s="1"/>
  <c r="BK563" i="1"/>
  <c r="BL563" i="1" s="1"/>
  <c r="BK562" i="1"/>
  <c r="BL562" i="1" s="1"/>
  <c r="BK561" i="1"/>
  <c r="BL561" i="1" s="1"/>
  <c r="BK560" i="1"/>
  <c r="BL560" i="1" s="1"/>
  <c r="BK559" i="1"/>
  <c r="BL559" i="1" s="1"/>
  <c r="BK558" i="1"/>
  <c r="BL558" i="1" s="1"/>
  <c r="BK557" i="1"/>
  <c r="BL557" i="1" s="1"/>
  <c r="BK556" i="1"/>
  <c r="BL556" i="1" s="1"/>
  <c r="BK555" i="1"/>
  <c r="BL555" i="1" s="1"/>
  <c r="BK554" i="1"/>
  <c r="BL554" i="1" s="1"/>
  <c r="BK553" i="1"/>
  <c r="BL553" i="1" s="1"/>
  <c r="BK552" i="1"/>
  <c r="BL552" i="1" s="1"/>
  <c r="BK551" i="1"/>
  <c r="BL551" i="1" s="1"/>
  <c r="BK550" i="1"/>
  <c r="BL550" i="1" s="1"/>
  <c r="BK549" i="1"/>
  <c r="BL549" i="1" s="1"/>
  <c r="BK548" i="1"/>
  <c r="BL548" i="1" s="1"/>
  <c r="BK547" i="1"/>
  <c r="BL547" i="1" s="1"/>
  <c r="BK546" i="1"/>
  <c r="BL546" i="1" s="1"/>
  <c r="BK545" i="1"/>
  <c r="BL545" i="1" s="1"/>
  <c r="BK544" i="1"/>
  <c r="BL544" i="1" s="1"/>
  <c r="BK543" i="1"/>
  <c r="BL543" i="1" s="1"/>
  <c r="BK542" i="1"/>
  <c r="BL542" i="1" s="1"/>
  <c r="BK541" i="1"/>
  <c r="BL541" i="1" s="1"/>
  <c r="BK540" i="1"/>
  <c r="BL540" i="1" s="1"/>
  <c r="BK539" i="1"/>
  <c r="BL539" i="1" s="1"/>
  <c r="BK538" i="1"/>
  <c r="BL538" i="1" s="1"/>
  <c r="BK537" i="1"/>
  <c r="BL537" i="1" s="1"/>
  <c r="BK536" i="1"/>
  <c r="BL536" i="1" s="1"/>
  <c r="BK535" i="1"/>
  <c r="BL535" i="1" s="1"/>
  <c r="BK534" i="1"/>
  <c r="BL534" i="1" s="1"/>
  <c r="BK533" i="1"/>
  <c r="BL533" i="1" s="1"/>
  <c r="BK532" i="1"/>
  <c r="BL532" i="1" s="1"/>
  <c r="BK531" i="1"/>
  <c r="BL531" i="1" s="1"/>
  <c r="BK530" i="1"/>
  <c r="BL530" i="1" s="1"/>
  <c r="BK529" i="1"/>
  <c r="BL529" i="1" s="1"/>
  <c r="BK528" i="1"/>
  <c r="BL528" i="1" s="1"/>
  <c r="BK527" i="1"/>
  <c r="BL527" i="1" s="1"/>
  <c r="BK526" i="1"/>
  <c r="BL526" i="1" s="1"/>
  <c r="BK525" i="1"/>
  <c r="BL525" i="1" s="1"/>
  <c r="BK524" i="1"/>
  <c r="BL524" i="1" s="1"/>
  <c r="BK523" i="1"/>
  <c r="BL523" i="1" s="1"/>
  <c r="BK522" i="1"/>
  <c r="BL522" i="1" s="1"/>
  <c r="BK521" i="1"/>
  <c r="BL521" i="1" s="1"/>
  <c r="BK520" i="1"/>
  <c r="BL520" i="1" s="1"/>
  <c r="BK519" i="1"/>
  <c r="BL519" i="1" s="1"/>
  <c r="BK518" i="1"/>
  <c r="BL518" i="1" s="1"/>
  <c r="BK516" i="1"/>
  <c r="BL516" i="1" s="1"/>
  <c r="BK515" i="1"/>
  <c r="BL515" i="1" s="1"/>
  <c r="BK514" i="1"/>
  <c r="BL514" i="1" s="1"/>
  <c r="BK513" i="1"/>
  <c r="BL513" i="1" s="1"/>
  <c r="BK512" i="1"/>
  <c r="BL512" i="1" s="1"/>
  <c r="BK511" i="1"/>
  <c r="BL511" i="1" s="1"/>
  <c r="BK510" i="1"/>
  <c r="BL510" i="1" s="1"/>
  <c r="BK509" i="1"/>
  <c r="BL509" i="1" s="1"/>
  <c r="BK508" i="1"/>
  <c r="BL508" i="1" s="1"/>
  <c r="BK507" i="1"/>
  <c r="BL507" i="1" s="1"/>
  <c r="BK506" i="1"/>
  <c r="BL506" i="1" s="1"/>
  <c r="BK505" i="1"/>
  <c r="BL505" i="1" s="1"/>
  <c r="BK504" i="1"/>
  <c r="BL504" i="1" s="1"/>
  <c r="BK503" i="1"/>
  <c r="BL503" i="1" s="1"/>
  <c r="BK502" i="1"/>
  <c r="BL502" i="1" s="1"/>
  <c r="BK501" i="1"/>
  <c r="BL501" i="1" s="1"/>
  <c r="BK500" i="1"/>
  <c r="BL500" i="1" s="1"/>
  <c r="BK499" i="1"/>
  <c r="BL499" i="1" s="1"/>
  <c r="BK498" i="1"/>
  <c r="BL498" i="1" s="1"/>
  <c r="BK497" i="1"/>
  <c r="BL497" i="1" s="1"/>
  <c r="BK496" i="1"/>
  <c r="BL496" i="1" s="1"/>
  <c r="BK495" i="1"/>
  <c r="BL495" i="1" s="1"/>
  <c r="BK494" i="1"/>
  <c r="BL494" i="1" s="1"/>
  <c r="BK493" i="1"/>
  <c r="BL493" i="1" s="1"/>
  <c r="BK492" i="1"/>
  <c r="BL492" i="1" s="1"/>
  <c r="BK491" i="1"/>
  <c r="BL491" i="1" s="1"/>
  <c r="BK490" i="1"/>
  <c r="BL490" i="1" s="1"/>
  <c r="BK489" i="1"/>
  <c r="BL489" i="1" s="1"/>
  <c r="BK488" i="1"/>
  <c r="BL488" i="1" s="1"/>
  <c r="BK487" i="1"/>
  <c r="BL487" i="1" s="1"/>
  <c r="BK486" i="1"/>
  <c r="BL486" i="1" s="1"/>
  <c r="BK485" i="1"/>
  <c r="BL485" i="1" s="1"/>
  <c r="BK484" i="1"/>
  <c r="BL484" i="1" s="1"/>
  <c r="BK483" i="1"/>
  <c r="BL483" i="1" s="1"/>
  <c r="BK482" i="1"/>
  <c r="BL482" i="1" s="1"/>
  <c r="BK481" i="1"/>
  <c r="BL481" i="1" s="1"/>
  <c r="BK480" i="1"/>
  <c r="BL480" i="1" s="1"/>
  <c r="BK479" i="1"/>
  <c r="BL479" i="1" s="1"/>
  <c r="BK478" i="1"/>
  <c r="BL478" i="1" s="1"/>
  <c r="BK477" i="1"/>
  <c r="BL477" i="1" s="1"/>
  <c r="BK476" i="1"/>
  <c r="BL476" i="1" s="1"/>
  <c r="BK475" i="1"/>
  <c r="BL475" i="1" s="1"/>
  <c r="BK474" i="1"/>
  <c r="BL474" i="1" s="1"/>
  <c r="BK473" i="1"/>
  <c r="BL473" i="1" s="1"/>
  <c r="BK472" i="1"/>
  <c r="BL472" i="1" s="1"/>
  <c r="BK471" i="1"/>
  <c r="BL471" i="1" s="1"/>
  <c r="BK470" i="1"/>
  <c r="BL470" i="1" s="1"/>
  <c r="BK469" i="1"/>
  <c r="BL469" i="1" s="1"/>
  <c r="BK468" i="1"/>
  <c r="BL468" i="1" s="1"/>
  <c r="BK467" i="1"/>
  <c r="BL467" i="1" s="1"/>
  <c r="BK466" i="1"/>
  <c r="BL466" i="1" s="1"/>
  <c r="BK465" i="1"/>
  <c r="BL465" i="1" s="1"/>
  <c r="BK464" i="1"/>
  <c r="BL464" i="1" s="1"/>
  <c r="BK463" i="1"/>
  <c r="BL463" i="1" s="1"/>
  <c r="BK462" i="1"/>
  <c r="BL462" i="1" s="1"/>
  <c r="BK461" i="1"/>
  <c r="BL461" i="1" s="1"/>
  <c r="BK460" i="1"/>
  <c r="BL460" i="1" s="1"/>
  <c r="BK459" i="1"/>
  <c r="BL459" i="1" s="1"/>
  <c r="BK458" i="1"/>
  <c r="BL458" i="1" s="1"/>
  <c r="BK457" i="1"/>
  <c r="BL457" i="1" s="1"/>
  <c r="BK456" i="1"/>
  <c r="BL456" i="1" s="1"/>
  <c r="BK455" i="1"/>
  <c r="BL455" i="1" s="1"/>
  <c r="BK454" i="1"/>
  <c r="BL454" i="1" s="1"/>
  <c r="BK453" i="1"/>
  <c r="BL453" i="1" s="1"/>
  <c r="BK452" i="1"/>
  <c r="BL452" i="1" s="1"/>
  <c r="BK451" i="1"/>
  <c r="BL451" i="1" s="1"/>
  <c r="BK450" i="1"/>
  <c r="BL450" i="1" s="1"/>
  <c r="BK449" i="1"/>
  <c r="BL449" i="1" s="1"/>
  <c r="BK448" i="1"/>
  <c r="BL448" i="1" s="1"/>
  <c r="BK447" i="1"/>
  <c r="BL447" i="1" s="1"/>
  <c r="BK446" i="1"/>
  <c r="BL446" i="1" s="1"/>
  <c r="BK445" i="1"/>
  <c r="BL445" i="1" s="1"/>
  <c r="BK444" i="1"/>
  <c r="BL444" i="1" s="1"/>
  <c r="BK443" i="1"/>
  <c r="BL443" i="1" s="1"/>
  <c r="BK442" i="1"/>
  <c r="BL442" i="1" s="1"/>
  <c r="BK441" i="1"/>
  <c r="BL441" i="1" s="1"/>
  <c r="BK440" i="1"/>
  <c r="BL440" i="1" s="1"/>
  <c r="BK438" i="1"/>
  <c r="BL438" i="1" s="1"/>
  <c r="BK437" i="1"/>
  <c r="BL437" i="1" s="1"/>
  <c r="BK436" i="1"/>
  <c r="BL436" i="1" s="1"/>
  <c r="BK435" i="1"/>
  <c r="BL435" i="1" s="1"/>
  <c r="BK434" i="1"/>
  <c r="BL434" i="1" s="1"/>
  <c r="BK433" i="1"/>
  <c r="BL433" i="1" s="1"/>
  <c r="BK432" i="1"/>
  <c r="BL432" i="1" s="1"/>
  <c r="BK431" i="1"/>
  <c r="BL431" i="1" s="1"/>
  <c r="BK430" i="1"/>
  <c r="BL430" i="1" s="1"/>
  <c r="BK429" i="1"/>
  <c r="BL429" i="1" s="1"/>
  <c r="BK428" i="1"/>
  <c r="BL428" i="1" s="1"/>
  <c r="BK427" i="1"/>
  <c r="BL427" i="1" s="1"/>
  <c r="BK426" i="1"/>
  <c r="BL426" i="1" s="1"/>
  <c r="BK425" i="1"/>
  <c r="BL425" i="1" s="1"/>
  <c r="BK424" i="1"/>
  <c r="BL424" i="1" s="1"/>
  <c r="BK423" i="1"/>
  <c r="BL423" i="1" s="1"/>
  <c r="BK422" i="1"/>
  <c r="BL422" i="1" s="1"/>
  <c r="BK421" i="1"/>
  <c r="BL421" i="1" s="1"/>
  <c r="BK420" i="1"/>
  <c r="BL420" i="1" s="1"/>
  <c r="BK419" i="1"/>
  <c r="BL419" i="1" s="1"/>
  <c r="BK418" i="1"/>
  <c r="BL418" i="1" s="1"/>
  <c r="BK417" i="1"/>
  <c r="BL417" i="1" s="1"/>
  <c r="BK416" i="1"/>
  <c r="BL416" i="1" s="1"/>
  <c r="BK415" i="1"/>
  <c r="BL415" i="1" s="1"/>
  <c r="BK414" i="1"/>
  <c r="BL414" i="1" s="1"/>
  <c r="BK413" i="1"/>
  <c r="BL413" i="1" s="1"/>
  <c r="BK412" i="1"/>
  <c r="BL412" i="1" s="1"/>
  <c r="BK411" i="1"/>
  <c r="BL411" i="1" s="1"/>
  <c r="BK410" i="1"/>
  <c r="BL410" i="1" s="1"/>
  <c r="BK409" i="1"/>
  <c r="BL409" i="1" s="1"/>
  <c r="BK408" i="1"/>
  <c r="BL408" i="1" s="1"/>
  <c r="BK407" i="1"/>
  <c r="BL407" i="1" s="1"/>
  <c r="BK406" i="1"/>
  <c r="BL406" i="1" s="1"/>
  <c r="BK405" i="1"/>
  <c r="BL405" i="1" s="1"/>
  <c r="BK404" i="1"/>
  <c r="BL404" i="1" s="1"/>
  <c r="BK403" i="1"/>
  <c r="BL403" i="1" s="1"/>
  <c r="BK402" i="1"/>
  <c r="BL402" i="1" s="1"/>
  <c r="BK401" i="1"/>
  <c r="BL401" i="1" s="1"/>
  <c r="BK400" i="1"/>
  <c r="BL400" i="1" s="1"/>
  <c r="BK399" i="1"/>
  <c r="BL399" i="1" s="1"/>
  <c r="BK398" i="1"/>
  <c r="BL398" i="1" s="1"/>
  <c r="BK396" i="1"/>
  <c r="BL396" i="1" s="1"/>
  <c r="BK395" i="1"/>
  <c r="BL395" i="1" s="1"/>
  <c r="BK394" i="1"/>
  <c r="BL394" i="1" s="1"/>
  <c r="BK393" i="1"/>
  <c r="BL393" i="1" s="1"/>
  <c r="BK392" i="1"/>
  <c r="BL392" i="1" s="1"/>
  <c r="BK391" i="1"/>
  <c r="BL391" i="1" s="1"/>
  <c r="BK390" i="1"/>
  <c r="BL390" i="1" s="1"/>
  <c r="BK389" i="1"/>
  <c r="BL389" i="1" s="1"/>
  <c r="BK388" i="1"/>
  <c r="BL388" i="1" s="1"/>
  <c r="BK387" i="1"/>
  <c r="BL387" i="1" s="1"/>
  <c r="BK386" i="1"/>
  <c r="BL386" i="1" s="1"/>
  <c r="BK385" i="1"/>
  <c r="BL385" i="1" s="1"/>
  <c r="BK384" i="1"/>
  <c r="BL384" i="1" s="1"/>
  <c r="BK383" i="1"/>
  <c r="BL383" i="1" s="1"/>
  <c r="BK382" i="1"/>
  <c r="BL382" i="1" s="1"/>
  <c r="BK381" i="1"/>
  <c r="BL381" i="1" s="1"/>
  <c r="BK380" i="1"/>
  <c r="BL380" i="1" s="1"/>
  <c r="BK379" i="1"/>
  <c r="BL379" i="1" s="1"/>
  <c r="BK378" i="1"/>
  <c r="BL378" i="1" s="1"/>
  <c r="BK377" i="1"/>
  <c r="BL377" i="1" s="1"/>
  <c r="BK376" i="1"/>
  <c r="BL376" i="1" s="1"/>
  <c r="BK375" i="1"/>
  <c r="BL375" i="1" s="1"/>
  <c r="BK374" i="1"/>
  <c r="BL374" i="1" s="1"/>
  <c r="BK373" i="1"/>
  <c r="BL373" i="1" s="1"/>
  <c r="BK372" i="1"/>
  <c r="BL372" i="1" s="1"/>
  <c r="BK371" i="1"/>
  <c r="BL371" i="1" s="1"/>
  <c r="BK370" i="1"/>
  <c r="BL370" i="1" s="1"/>
  <c r="BK369" i="1"/>
  <c r="BL369" i="1" s="1"/>
  <c r="BK368" i="1"/>
  <c r="BL368" i="1" s="1"/>
  <c r="BK367" i="1"/>
  <c r="BL367" i="1" s="1"/>
  <c r="BK366" i="1"/>
  <c r="BL366" i="1" s="1"/>
  <c r="BK365" i="1"/>
  <c r="BL365" i="1" s="1"/>
  <c r="BK364" i="1"/>
  <c r="BL364" i="1" s="1"/>
  <c r="BK363" i="1"/>
  <c r="BL363" i="1" s="1"/>
  <c r="BK362" i="1"/>
  <c r="BL362" i="1" s="1"/>
  <c r="BK361" i="1"/>
  <c r="BL361" i="1" s="1"/>
  <c r="BK360" i="1"/>
  <c r="BL360" i="1" s="1"/>
  <c r="BK359" i="1"/>
  <c r="BL359" i="1" s="1"/>
  <c r="BK358" i="1"/>
  <c r="BL358" i="1" s="1"/>
  <c r="BK357" i="1"/>
  <c r="BL357" i="1" s="1"/>
  <c r="BK356" i="1"/>
  <c r="BL356" i="1" s="1"/>
  <c r="BK355" i="1"/>
  <c r="BL355" i="1" s="1"/>
  <c r="BK354" i="1"/>
  <c r="BL354" i="1" s="1"/>
  <c r="BK353" i="1"/>
  <c r="BL353" i="1" s="1"/>
  <c r="BK352" i="1"/>
  <c r="BL352" i="1" s="1"/>
  <c r="BK351" i="1"/>
  <c r="BL351" i="1" s="1"/>
  <c r="BK350" i="1"/>
  <c r="BL350" i="1" s="1"/>
  <c r="BK349" i="1"/>
  <c r="BL349" i="1" s="1"/>
  <c r="BK348" i="1"/>
  <c r="BL348" i="1" s="1"/>
  <c r="BK347" i="1"/>
  <c r="BL347" i="1" s="1"/>
  <c r="BK346" i="1"/>
  <c r="BL346" i="1" s="1"/>
  <c r="BK345" i="1"/>
  <c r="BL345" i="1" s="1"/>
  <c r="BK344" i="1"/>
  <c r="BL344" i="1" s="1"/>
  <c r="BK343" i="1"/>
  <c r="BL343" i="1" s="1"/>
  <c r="BK342" i="1"/>
  <c r="BL342" i="1" s="1"/>
  <c r="BK341" i="1"/>
  <c r="BL341" i="1" s="1"/>
  <c r="BK340" i="1"/>
  <c r="BL340" i="1" s="1"/>
  <c r="BK339" i="1"/>
  <c r="BL339" i="1" s="1"/>
  <c r="BK338" i="1"/>
  <c r="BL338" i="1" s="1"/>
  <c r="BK337" i="1"/>
  <c r="BL337" i="1" s="1"/>
  <c r="BK336" i="1"/>
  <c r="BL336" i="1" s="1"/>
  <c r="BK335" i="1"/>
  <c r="BL335" i="1" s="1"/>
  <c r="BK334" i="1"/>
  <c r="BL334" i="1" s="1"/>
  <c r="BK333" i="1"/>
  <c r="BL333" i="1" s="1"/>
  <c r="BK332" i="1"/>
  <c r="BL332" i="1" s="1"/>
  <c r="BK331" i="1"/>
  <c r="BL331" i="1" s="1"/>
  <c r="BK330" i="1"/>
  <c r="BL330" i="1" s="1"/>
  <c r="BK329" i="1"/>
  <c r="BL329" i="1" s="1"/>
  <c r="BK328" i="1"/>
  <c r="BL328" i="1" s="1"/>
  <c r="BK327" i="1"/>
  <c r="BL327" i="1" s="1"/>
  <c r="BK326" i="1"/>
  <c r="BL326" i="1" s="1"/>
  <c r="BK325" i="1"/>
  <c r="BL325" i="1" s="1"/>
  <c r="BK324" i="1"/>
  <c r="BL324" i="1" s="1"/>
  <c r="BK323" i="1"/>
  <c r="BL323" i="1" s="1"/>
  <c r="BK322" i="1"/>
  <c r="BL322" i="1" s="1"/>
  <c r="BK321" i="1"/>
  <c r="BL321" i="1" s="1"/>
  <c r="BK320" i="1"/>
  <c r="BL320" i="1" s="1"/>
  <c r="BK319" i="1"/>
  <c r="BL319" i="1" s="1"/>
  <c r="BK318" i="1"/>
  <c r="BL318" i="1" s="1"/>
  <c r="BK317" i="1"/>
  <c r="BL317" i="1" s="1"/>
  <c r="BK316" i="1"/>
  <c r="BL316" i="1" s="1"/>
  <c r="BK315" i="1"/>
  <c r="BL315" i="1" s="1"/>
  <c r="BK314" i="1"/>
  <c r="BL314" i="1" s="1"/>
  <c r="BK313" i="1"/>
  <c r="BL313" i="1" s="1"/>
  <c r="BK312" i="1"/>
  <c r="BL312" i="1" s="1"/>
  <c r="BK311" i="1"/>
  <c r="BL311" i="1" s="1"/>
  <c r="BK310" i="1"/>
  <c r="BL310" i="1" s="1"/>
  <c r="BK309" i="1"/>
  <c r="BL309" i="1" s="1"/>
  <c r="BK308" i="1"/>
  <c r="BL308" i="1" s="1"/>
  <c r="BK307" i="1"/>
  <c r="BL307" i="1" s="1"/>
  <c r="BK305" i="1"/>
  <c r="BL305" i="1" s="1"/>
  <c r="BK304" i="1"/>
  <c r="BL304" i="1" s="1"/>
  <c r="BK303" i="1"/>
  <c r="BL303" i="1" s="1"/>
  <c r="BK302" i="1"/>
  <c r="BL302" i="1" s="1"/>
  <c r="BK301" i="1"/>
  <c r="BL301" i="1" s="1"/>
  <c r="BK300" i="1"/>
  <c r="BL300" i="1" s="1"/>
  <c r="BK299" i="1"/>
  <c r="BL299" i="1" s="1"/>
  <c r="BK298" i="1"/>
  <c r="BL298" i="1" s="1"/>
  <c r="BK297" i="1"/>
  <c r="BL297" i="1" s="1"/>
  <c r="BK296" i="1"/>
  <c r="BL296" i="1" s="1"/>
  <c r="BK295" i="1"/>
  <c r="BL295" i="1" s="1"/>
  <c r="BK294" i="1"/>
  <c r="BL294" i="1" s="1"/>
  <c r="BK293" i="1"/>
  <c r="BL293" i="1" s="1"/>
  <c r="BK292" i="1"/>
  <c r="BL292" i="1" s="1"/>
  <c r="BK291" i="1"/>
  <c r="BL291" i="1" s="1"/>
  <c r="BK290" i="1"/>
  <c r="BL290" i="1" s="1"/>
  <c r="BK289" i="1"/>
  <c r="BL289" i="1" s="1"/>
  <c r="BK288" i="1"/>
  <c r="BL288" i="1" s="1"/>
  <c r="BK287" i="1"/>
  <c r="BL287" i="1" s="1"/>
  <c r="BK286" i="1"/>
  <c r="BL286" i="1" s="1"/>
  <c r="BK285" i="1"/>
  <c r="BL285" i="1" s="1"/>
  <c r="BK284" i="1"/>
  <c r="BL284" i="1" s="1"/>
  <c r="BK282" i="1"/>
  <c r="BL282" i="1" s="1"/>
  <c r="BK281" i="1"/>
  <c r="BL281" i="1" s="1"/>
  <c r="BK280" i="1"/>
  <c r="BL280" i="1" s="1"/>
  <c r="BK279" i="1"/>
  <c r="BL279" i="1" s="1"/>
  <c r="BK278" i="1"/>
  <c r="BL278" i="1" s="1"/>
  <c r="BK277" i="1"/>
  <c r="BL277" i="1" s="1"/>
  <c r="BK276" i="1"/>
  <c r="BL276" i="1" s="1"/>
  <c r="BK275" i="1"/>
  <c r="BL275" i="1" s="1"/>
  <c r="BK274" i="1"/>
  <c r="BL274" i="1" s="1"/>
  <c r="BK273" i="1"/>
  <c r="BL273" i="1" s="1"/>
  <c r="BK272" i="1"/>
  <c r="BL272" i="1" s="1"/>
  <c r="BK271" i="1"/>
  <c r="BL271" i="1" s="1"/>
  <c r="BK270" i="1"/>
  <c r="BL270" i="1" s="1"/>
  <c r="BK269" i="1"/>
  <c r="BL269" i="1" s="1"/>
  <c r="BK268" i="1"/>
  <c r="BL268" i="1" s="1"/>
  <c r="BK267" i="1"/>
  <c r="BL267" i="1" s="1"/>
  <c r="BK266" i="1"/>
  <c r="BL266" i="1" s="1"/>
  <c r="BK265" i="1"/>
  <c r="BL265" i="1" s="1"/>
  <c r="BK264" i="1"/>
  <c r="BL264" i="1" s="1"/>
  <c r="BK263" i="1"/>
  <c r="BL263" i="1" s="1"/>
  <c r="BK262" i="1"/>
  <c r="BL262" i="1" s="1"/>
  <c r="BK261" i="1"/>
  <c r="BL261" i="1" s="1"/>
  <c r="BK260" i="1"/>
  <c r="BL260" i="1" s="1"/>
  <c r="BK259" i="1"/>
  <c r="BL259" i="1" s="1"/>
  <c r="BK258" i="1"/>
  <c r="BL258" i="1" s="1"/>
  <c r="BK257" i="1"/>
  <c r="BL257" i="1" s="1"/>
  <c r="BK256" i="1"/>
  <c r="BL256" i="1" s="1"/>
  <c r="BK255" i="1"/>
  <c r="BL255" i="1" s="1"/>
  <c r="BK254" i="1"/>
  <c r="BL254" i="1" s="1"/>
  <c r="BK253" i="1"/>
  <c r="BL253" i="1" s="1"/>
  <c r="BK252" i="1"/>
  <c r="BL252" i="1" s="1"/>
  <c r="BK251" i="1"/>
  <c r="BL251" i="1" s="1"/>
  <c r="BK250" i="1"/>
  <c r="BL250" i="1" s="1"/>
  <c r="BK249" i="1"/>
  <c r="BL249" i="1" s="1"/>
  <c r="BK248" i="1"/>
  <c r="BL248" i="1" s="1"/>
  <c r="BK247" i="1"/>
  <c r="BL247" i="1" s="1"/>
  <c r="BK246" i="1"/>
  <c r="BL246" i="1" s="1"/>
  <c r="BK245" i="1"/>
  <c r="BL245" i="1" s="1"/>
  <c r="BK244" i="1"/>
  <c r="BL244" i="1" s="1"/>
  <c r="BK243" i="1"/>
  <c r="BL243" i="1" s="1"/>
  <c r="BK242" i="1"/>
  <c r="BL242" i="1" s="1"/>
  <c r="BK241" i="1"/>
  <c r="BL241" i="1" s="1"/>
  <c r="BK240" i="1"/>
  <c r="BL240" i="1" s="1"/>
  <c r="BK239" i="1"/>
  <c r="BL239" i="1" s="1"/>
  <c r="BK238" i="1"/>
  <c r="BL238" i="1" s="1"/>
  <c r="BK237" i="1"/>
  <c r="BL237" i="1" s="1"/>
  <c r="BK236" i="1"/>
  <c r="BL236" i="1" s="1"/>
  <c r="BK235" i="1"/>
  <c r="BL235" i="1" s="1"/>
  <c r="BK234" i="1"/>
  <c r="BL234" i="1" s="1"/>
  <c r="BK233" i="1"/>
  <c r="BL233" i="1" s="1"/>
  <c r="BK232" i="1"/>
  <c r="BL232" i="1" s="1"/>
  <c r="BK231" i="1"/>
  <c r="BL231" i="1" s="1"/>
  <c r="BK230" i="1"/>
  <c r="BL230" i="1" s="1"/>
  <c r="BK229" i="1"/>
  <c r="BL229" i="1" s="1"/>
  <c r="BK228" i="1"/>
  <c r="BL228" i="1" s="1"/>
  <c r="BK227" i="1"/>
  <c r="BL227" i="1" s="1"/>
  <c r="BK226" i="1"/>
  <c r="BL226" i="1" s="1"/>
  <c r="BK225" i="1"/>
  <c r="BL225" i="1" s="1"/>
  <c r="BK224" i="1"/>
  <c r="BL224" i="1" s="1"/>
  <c r="BK223" i="1"/>
  <c r="BL223" i="1" s="1"/>
  <c r="BK222" i="1"/>
  <c r="BL222" i="1" s="1"/>
  <c r="BK221" i="1"/>
  <c r="BL221" i="1" s="1"/>
  <c r="BK220" i="1"/>
  <c r="BL220" i="1" s="1"/>
  <c r="BK219" i="1"/>
  <c r="BL219" i="1" s="1"/>
  <c r="BK218" i="1"/>
  <c r="BL218" i="1" s="1"/>
  <c r="BK217" i="1"/>
  <c r="BL217" i="1" s="1"/>
  <c r="BK215" i="1"/>
  <c r="BL215" i="1" s="1"/>
  <c r="BK214" i="1"/>
  <c r="BL214" i="1" s="1"/>
  <c r="BK213" i="1"/>
  <c r="BL213" i="1" s="1"/>
  <c r="BK212" i="1"/>
  <c r="BL212" i="1" s="1"/>
  <c r="BK211" i="1"/>
  <c r="BL211" i="1" s="1"/>
  <c r="BK210" i="1"/>
  <c r="BL210" i="1" s="1"/>
  <c r="BK209" i="1"/>
  <c r="BL209" i="1" s="1"/>
  <c r="BK208" i="1"/>
  <c r="BL208" i="1" s="1"/>
  <c r="BK207" i="1"/>
  <c r="BL207" i="1" s="1"/>
  <c r="BK206" i="1"/>
  <c r="BL206" i="1" s="1"/>
  <c r="BK205" i="1"/>
  <c r="BL205" i="1" s="1"/>
  <c r="BK204" i="1"/>
  <c r="BL204" i="1" s="1"/>
  <c r="BK203" i="1"/>
  <c r="BL203" i="1" s="1"/>
  <c r="BK202" i="1"/>
  <c r="BL202" i="1" s="1"/>
  <c r="BK201" i="1"/>
  <c r="BL201" i="1" s="1"/>
  <c r="BK200" i="1"/>
  <c r="BL200" i="1" s="1"/>
  <c r="BK199" i="1"/>
  <c r="BL199" i="1" s="1"/>
  <c r="BK198" i="1"/>
  <c r="BL198" i="1" s="1"/>
  <c r="BK197" i="1"/>
  <c r="BL197" i="1" s="1"/>
  <c r="BK196" i="1"/>
  <c r="BL196" i="1" s="1"/>
  <c r="BK195" i="1"/>
  <c r="BL195" i="1" s="1"/>
  <c r="BK194" i="1"/>
  <c r="BL194" i="1" s="1"/>
  <c r="BK192" i="1"/>
  <c r="BL192" i="1" s="1"/>
  <c r="BK191" i="1"/>
  <c r="BL191" i="1" s="1"/>
  <c r="BK190" i="1"/>
  <c r="BL190" i="1" s="1"/>
  <c r="BK189" i="1"/>
  <c r="BL189" i="1" s="1"/>
  <c r="BK188" i="1"/>
  <c r="BL188" i="1" s="1"/>
  <c r="BK187" i="1"/>
  <c r="BL187" i="1" s="1"/>
  <c r="BK186" i="1"/>
  <c r="BL186" i="1" s="1"/>
  <c r="BK185" i="1"/>
  <c r="BL185" i="1" s="1"/>
  <c r="BK184" i="1"/>
  <c r="BL184" i="1" s="1"/>
  <c r="BK183" i="1"/>
  <c r="BL183" i="1" s="1"/>
  <c r="BK182" i="1"/>
  <c r="BL182" i="1" s="1"/>
  <c r="BK181" i="1"/>
  <c r="BL181" i="1" s="1"/>
  <c r="BK180" i="1"/>
  <c r="BL180" i="1" s="1"/>
  <c r="BK179" i="1"/>
  <c r="BL179" i="1" s="1"/>
  <c r="BK178" i="1"/>
  <c r="BL178" i="1" s="1"/>
  <c r="BK177" i="1"/>
  <c r="BL177" i="1" s="1"/>
  <c r="BK176" i="1"/>
  <c r="BL176" i="1" s="1"/>
  <c r="BK175" i="1"/>
  <c r="BL175" i="1" s="1"/>
  <c r="BK174" i="1"/>
  <c r="BL174" i="1" s="1"/>
  <c r="BK173" i="1"/>
  <c r="BL173" i="1" s="1"/>
  <c r="BK172" i="1"/>
  <c r="BL172" i="1" s="1"/>
  <c r="BK171" i="1"/>
  <c r="BL171" i="1" s="1"/>
  <c r="BK170" i="1"/>
  <c r="BL170" i="1" s="1"/>
  <c r="BK169" i="1"/>
  <c r="BL169" i="1" s="1"/>
  <c r="BK168" i="1"/>
  <c r="BL168" i="1" s="1"/>
  <c r="BK167" i="1"/>
  <c r="BL167" i="1" s="1"/>
  <c r="BK165" i="1"/>
  <c r="BL165" i="1" s="1"/>
  <c r="BK164" i="1"/>
  <c r="BL164" i="1" s="1"/>
  <c r="BK163" i="1"/>
  <c r="BL163" i="1" s="1"/>
  <c r="BK162" i="1"/>
  <c r="BL162" i="1" s="1"/>
  <c r="BK161" i="1"/>
  <c r="BL161" i="1" s="1"/>
  <c r="BK160" i="1"/>
  <c r="BL160" i="1" s="1"/>
  <c r="BK159" i="1"/>
  <c r="BL159" i="1" s="1"/>
  <c r="BK158" i="1"/>
  <c r="BL158" i="1" s="1"/>
  <c r="BK157" i="1"/>
  <c r="BL157" i="1" s="1"/>
  <c r="BK156" i="1"/>
  <c r="BL156" i="1" s="1"/>
  <c r="BK155" i="1"/>
  <c r="BL155" i="1" s="1"/>
  <c r="BK154" i="1"/>
  <c r="BL154" i="1" s="1"/>
  <c r="BK153" i="1"/>
  <c r="BL153" i="1" s="1"/>
  <c r="BK151" i="1"/>
  <c r="BL151" i="1" s="1"/>
  <c r="BK150" i="1"/>
  <c r="BL150" i="1" s="1"/>
  <c r="BK149" i="1"/>
  <c r="BL149" i="1" s="1"/>
  <c r="BK148" i="1"/>
  <c r="BL148" i="1" s="1"/>
  <c r="BK147" i="1"/>
  <c r="BL147" i="1" s="1"/>
  <c r="BK146" i="1"/>
  <c r="BL146" i="1" s="1"/>
  <c r="BK145" i="1"/>
  <c r="BL145" i="1" s="1"/>
  <c r="BK144" i="1"/>
  <c r="BL144" i="1" s="1"/>
  <c r="BK143" i="1"/>
  <c r="BL143" i="1" s="1"/>
  <c r="BK142" i="1"/>
  <c r="BL142" i="1" s="1"/>
  <c r="BK141" i="1"/>
  <c r="BL141" i="1" s="1"/>
  <c r="BK140" i="1"/>
  <c r="BL140" i="1" s="1"/>
  <c r="BK138" i="1"/>
  <c r="BL138" i="1" s="1"/>
  <c r="BK137" i="1"/>
  <c r="BL137" i="1" s="1"/>
  <c r="BK136" i="1"/>
  <c r="BL136" i="1" s="1"/>
  <c r="BK135" i="1"/>
  <c r="BL135" i="1" s="1"/>
  <c r="BK134" i="1"/>
  <c r="BL134" i="1" s="1"/>
  <c r="BK133" i="1"/>
  <c r="BL133" i="1" s="1"/>
  <c r="BK132" i="1"/>
  <c r="BL132" i="1" s="1"/>
  <c r="BK131" i="1"/>
  <c r="BL131" i="1" s="1"/>
  <c r="BK130" i="1"/>
  <c r="BL130" i="1" s="1"/>
  <c r="BK128" i="1"/>
  <c r="BL128" i="1" s="1"/>
  <c r="BK126" i="1"/>
  <c r="BL126" i="1" s="1"/>
  <c r="BK125" i="1"/>
  <c r="BL125" i="1" s="1"/>
  <c r="BK124" i="1"/>
  <c r="BL124" i="1" s="1"/>
  <c r="BK123" i="1"/>
  <c r="BL123" i="1" s="1"/>
  <c r="BK122" i="1"/>
  <c r="BL122" i="1" s="1"/>
  <c r="BK121" i="1"/>
  <c r="BL121" i="1" s="1"/>
  <c r="BK120" i="1"/>
  <c r="BL120" i="1" s="1"/>
  <c r="BK119" i="1"/>
  <c r="BL119" i="1" s="1"/>
  <c r="BK118" i="1"/>
  <c r="BL118" i="1" s="1"/>
  <c r="BK117" i="1"/>
  <c r="BL117" i="1" s="1"/>
  <c r="BK116" i="1"/>
  <c r="BL116" i="1" s="1"/>
  <c r="BK115" i="1"/>
  <c r="BL115" i="1" s="1"/>
  <c r="BK114" i="1"/>
  <c r="BL114" i="1" s="1"/>
  <c r="BK113" i="1"/>
  <c r="BL113" i="1" s="1"/>
  <c r="BK112" i="1"/>
  <c r="BL112" i="1" s="1"/>
  <c r="BK111" i="1"/>
  <c r="BL111" i="1" s="1"/>
  <c r="BK110" i="1"/>
  <c r="BL110" i="1" s="1"/>
  <c r="BK109" i="1"/>
  <c r="BL109" i="1" s="1"/>
  <c r="BK108" i="1"/>
  <c r="BL108" i="1" s="1"/>
  <c r="BK107" i="1"/>
  <c r="BL107" i="1" s="1"/>
  <c r="BK106" i="1"/>
  <c r="BL106" i="1" s="1"/>
  <c r="BK105" i="1"/>
  <c r="BL105" i="1" s="1"/>
  <c r="BK104" i="1"/>
  <c r="BL104" i="1" s="1"/>
  <c r="BK103" i="1"/>
  <c r="BL103" i="1" s="1"/>
  <c r="BK102" i="1"/>
  <c r="BL102" i="1" s="1"/>
  <c r="BK101" i="1"/>
  <c r="BL101" i="1" s="1"/>
  <c r="BK100" i="1"/>
  <c r="BL100" i="1" s="1"/>
  <c r="BK99" i="1"/>
  <c r="BL99" i="1" s="1"/>
  <c r="BK98" i="1"/>
  <c r="BL98" i="1" s="1"/>
  <c r="BK97" i="1"/>
  <c r="BL97" i="1" s="1"/>
  <c r="BK96" i="1"/>
  <c r="BL96" i="1" s="1"/>
  <c r="BK95" i="1"/>
  <c r="BL95" i="1" s="1"/>
  <c r="BK94" i="1"/>
  <c r="BL94" i="1" s="1"/>
  <c r="BK93" i="1"/>
  <c r="BL93" i="1" s="1"/>
  <c r="BK92" i="1"/>
  <c r="BL92" i="1" s="1"/>
  <c r="BK91" i="1"/>
  <c r="BL91" i="1" s="1"/>
  <c r="BK90" i="1"/>
  <c r="BL90" i="1" s="1"/>
  <c r="BK89" i="1"/>
  <c r="BL89" i="1" s="1"/>
  <c r="BK88" i="1"/>
  <c r="BL88" i="1" s="1"/>
  <c r="BK87" i="1"/>
  <c r="BL87" i="1" s="1"/>
  <c r="BK86" i="1"/>
  <c r="BL86" i="1" s="1"/>
  <c r="BK85" i="1"/>
  <c r="BL85" i="1" s="1"/>
  <c r="BK84" i="1"/>
  <c r="BL84" i="1" s="1"/>
  <c r="BK83" i="1"/>
  <c r="BL83" i="1" s="1"/>
  <c r="BK82" i="1"/>
  <c r="BL82" i="1" s="1"/>
  <c r="BK81" i="1"/>
  <c r="BL81" i="1" s="1"/>
  <c r="BK80" i="1"/>
  <c r="BL80" i="1" s="1"/>
  <c r="BK79" i="1"/>
  <c r="BL79" i="1" s="1"/>
  <c r="BK78" i="1"/>
  <c r="BL78" i="1" s="1"/>
  <c r="BK77" i="1"/>
  <c r="BL77" i="1" s="1"/>
  <c r="BK76" i="1"/>
  <c r="BL76" i="1" s="1"/>
  <c r="BK75" i="1"/>
  <c r="BL75" i="1" s="1"/>
  <c r="BK74" i="1"/>
  <c r="BL74" i="1" s="1"/>
  <c r="BK73" i="1"/>
  <c r="BL73" i="1" s="1"/>
  <c r="BK72" i="1"/>
  <c r="BL72" i="1" s="1"/>
  <c r="BK71" i="1"/>
  <c r="BL71" i="1" s="1"/>
  <c r="BI517" i="1" l="1"/>
  <c r="BJ517" i="1" s="1"/>
  <c r="BK517" i="1"/>
  <c r="BL517" i="1" s="1"/>
  <c r="BD354" i="3"/>
  <c r="BE354" i="3" s="1"/>
  <c r="BF354" i="3" s="1"/>
  <c r="BC354" i="3"/>
  <c r="O354" i="3"/>
  <c r="I354" i="3"/>
  <c r="B354" i="3"/>
  <c r="BD353" i="3"/>
  <c r="BC353" i="3"/>
  <c r="O353" i="3"/>
  <c r="I353" i="3"/>
  <c r="B353" i="3"/>
  <c r="BD352" i="3"/>
  <c r="BC352" i="3"/>
  <c r="O352" i="3"/>
  <c r="I352" i="3"/>
  <c r="B352" i="3"/>
  <c r="BD351" i="3"/>
  <c r="BC351" i="3"/>
  <c r="O351" i="3"/>
  <c r="I351" i="3"/>
  <c r="B351" i="3"/>
  <c r="BE350" i="3"/>
  <c r="BF350" i="3" s="1"/>
  <c r="BD350" i="3"/>
  <c r="BC350" i="3"/>
  <c r="O350" i="3"/>
  <c r="I350" i="3"/>
  <c r="B350" i="3"/>
  <c r="BD349" i="3"/>
  <c r="BC349" i="3"/>
  <c r="O349" i="3"/>
  <c r="I349" i="3"/>
  <c r="B349" i="3"/>
  <c r="BD348" i="3"/>
  <c r="BC348" i="3"/>
  <c r="O348" i="3"/>
  <c r="I348" i="3"/>
  <c r="B348" i="3"/>
  <c r="BD347" i="3"/>
  <c r="BE347" i="3" s="1"/>
  <c r="BF347" i="3" s="1"/>
  <c r="BC347" i="3"/>
  <c r="O347" i="3"/>
  <c r="I347" i="3"/>
  <c r="B347" i="3"/>
  <c r="BD346" i="3"/>
  <c r="BE346" i="3" s="1"/>
  <c r="BF346" i="3" s="1"/>
  <c r="BC346" i="3"/>
  <c r="O346" i="3"/>
  <c r="B346" i="3"/>
  <c r="BD345" i="3"/>
  <c r="BE345" i="3" s="1"/>
  <c r="BF345" i="3" s="1"/>
  <c r="BC345" i="3"/>
  <c r="O345" i="3"/>
  <c r="B345" i="3"/>
  <c r="BD344" i="3"/>
  <c r="BC344" i="3"/>
  <c r="BE344" i="3" s="1"/>
  <c r="BF344" i="3" s="1"/>
  <c r="O344" i="3"/>
  <c r="B344" i="3"/>
  <c r="BD343" i="3"/>
  <c r="BC343" i="3"/>
  <c r="O343" i="3"/>
  <c r="B343" i="3"/>
  <c r="BD342" i="3"/>
  <c r="BE342" i="3" s="1"/>
  <c r="BF342" i="3" s="1"/>
  <c r="BC342" i="3"/>
  <c r="O342" i="3"/>
  <c r="B342" i="3"/>
  <c r="BD341" i="3"/>
  <c r="BE341" i="3" s="1"/>
  <c r="BF341" i="3" s="1"/>
  <c r="BC341" i="3"/>
  <c r="O341" i="3"/>
  <c r="I341" i="3"/>
  <c r="B341" i="3"/>
  <c r="BD340" i="3"/>
  <c r="BC340" i="3"/>
  <c r="O340" i="3"/>
  <c r="I340" i="3"/>
  <c r="B340" i="3"/>
  <c r="BD339" i="3"/>
  <c r="BC339" i="3"/>
  <c r="BE339" i="3" s="1"/>
  <c r="BF339" i="3" s="1"/>
  <c r="O339" i="3"/>
  <c r="I339" i="3"/>
  <c r="B339" i="3"/>
  <c r="BD338" i="3"/>
  <c r="BE338" i="3" s="1"/>
  <c r="BF338" i="3" s="1"/>
  <c r="BC338" i="3"/>
  <c r="O338" i="3"/>
  <c r="I338" i="3"/>
  <c r="B338" i="3"/>
  <c r="BD337" i="3"/>
  <c r="BC337" i="3"/>
  <c r="O337" i="3"/>
  <c r="I337" i="3"/>
  <c r="B337" i="3"/>
  <c r="BD336" i="3"/>
  <c r="BC336" i="3"/>
  <c r="O336" i="3"/>
  <c r="I336" i="3"/>
  <c r="B336" i="3"/>
  <c r="BD335" i="3"/>
  <c r="BE335" i="3" s="1"/>
  <c r="BF335" i="3" s="1"/>
  <c r="BC335" i="3"/>
  <c r="O335" i="3"/>
  <c r="I335" i="3"/>
  <c r="B335" i="3"/>
  <c r="BD334" i="3"/>
  <c r="BC334" i="3"/>
  <c r="O334" i="3"/>
  <c r="I334" i="3"/>
  <c r="B334" i="3"/>
  <c r="BD333" i="3"/>
  <c r="BE333" i="3" s="1"/>
  <c r="BF333" i="3" s="1"/>
  <c r="BC333" i="3"/>
  <c r="O333" i="3"/>
  <c r="I333" i="3"/>
  <c r="B333" i="3"/>
  <c r="BD332" i="3"/>
  <c r="BC332" i="3"/>
  <c r="O332" i="3"/>
  <c r="I332" i="3"/>
  <c r="B332" i="3"/>
  <c r="BE331" i="3"/>
  <c r="BF331" i="3" s="1"/>
  <c r="BD331" i="3"/>
  <c r="BC331" i="3"/>
  <c r="O331" i="3"/>
  <c r="I331" i="3"/>
  <c r="B331" i="3"/>
  <c r="BD330" i="3"/>
  <c r="BE330" i="3" s="1"/>
  <c r="BF330" i="3" s="1"/>
  <c r="BC330" i="3"/>
  <c r="O330" i="3"/>
  <c r="I330" i="3"/>
  <c r="B330" i="3"/>
  <c r="BD329" i="3"/>
  <c r="BC329" i="3"/>
  <c r="O329" i="3"/>
  <c r="I329" i="3"/>
  <c r="B329" i="3"/>
  <c r="BD328" i="3"/>
  <c r="BE328" i="3" s="1"/>
  <c r="BF328" i="3" s="1"/>
  <c r="BC328" i="3"/>
  <c r="O328" i="3"/>
  <c r="I328" i="3"/>
  <c r="B328" i="3"/>
  <c r="BD327" i="3"/>
  <c r="BE327" i="3" s="1"/>
  <c r="BF327" i="3" s="1"/>
  <c r="BC327" i="3"/>
  <c r="O327" i="3"/>
  <c r="I327" i="3"/>
  <c r="B327" i="3"/>
  <c r="BD326" i="3"/>
  <c r="BC326" i="3"/>
  <c r="O326" i="3"/>
  <c r="I326" i="3"/>
  <c r="B326" i="3"/>
  <c r="BD325" i="3"/>
  <c r="BE325" i="3" s="1"/>
  <c r="BF325" i="3" s="1"/>
  <c r="BC325" i="3"/>
  <c r="O325" i="3"/>
  <c r="I325" i="3"/>
  <c r="B325" i="3"/>
  <c r="BD324" i="3"/>
  <c r="BC324" i="3"/>
  <c r="O324" i="3"/>
  <c r="I324" i="3"/>
  <c r="B324" i="3"/>
  <c r="BD323" i="3"/>
  <c r="BC323" i="3"/>
  <c r="BE323" i="3" s="1"/>
  <c r="BF323" i="3" s="1"/>
  <c r="O323" i="3"/>
  <c r="I323" i="3"/>
  <c r="B323" i="3"/>
  <c r="BD322" i="3"/>
  <c r="BE322" i="3" s="1"/>
  <c r="BF322" i="3" s="1"/>
  <c r="BC322" i="3"/>
  <c r="O322" i="3"/>
  <c r="I322" i="3"/>
  <c r="B322" i="3"/>
  <c r="BD321" i="3"/>
  <c r="BC321" i="3"/>
  <c r="O321" i="3"/>
  <c r="I321" i="3"/>
  <c r="B321" i="3"/>
  <c r="BD320" i="3"/>
  <c r="BE320" i="3" s="1"/>
  <c r="BF320" i="3" s="1"/>
  <c r="BC320" i="3"/>
  <c r="O320" i="3"/>
  <c r="I320" i="3"/>
  <c r="B320" i="3"/>
  <c r="BD319" i="3"/>
  <c r="BE319" i="3" s="1"/>
  <c r="BF319" i="3" s="1"/>
  <c r="BC319" i="3"/>
  <c r="B319" i="3"/>
  <c r="BD318" i="3"/>
  <c r="BC318" i="3"/>
  <c r="I318" i="3"/>
  <c r="B318" i="3"/>
  <c r="BD317" i="3"/>
  <c r="BC317" i="3"/>
  <c r="I317" i="3"/>
  <c r="B317" i="3"/>
  <c r="BD316" i="3"/>
  <c r="BC316" i="3"/>
  <c r="I316" i="3"/>
  <c r="B316" i="3"/>
  <c r="BD315" i="3"/>
  <c r="BC315" i="3"/>
  <c r="BD314" i="3"/>
  <c r="BC314" i="3"/>
  <c r="BD313" i="3"/>
  <c r="BC313" i="3"/>
  <c r="BD312" i="3"/>
  <c r="BC312" i="3"/>
  <c r="BD311" i="3"/>
  <c r="BC311" i="3"/>
  <c r="BD310" i="3"/>
  <c r="BC310" i="3"/>
  <c r="BD309" i="3"/>
  <c r="BC309" i="3"/>
  <c r="BD308" i="3"/>
  <c r="BC308" i="3"/>
  <c r="BD307" i="3"/>
  <c r="BC307" i="3"/>
  <c r="BD306" i="3"/>
  <c r="BC306" i="3"/>
  <c r="BD305" i="3"/>
  <c r="BC305" i="3"/>
  <c r="BD304" i="3"/>
  <c r="BC304" i="3"/>
  <c r="BD303" i="3"/>
  <c r="BC303" i="3"/>
  <c r="BD302" i="3"/>
  <c r="BC302" i="3"/>
  <c r="BD301" i="3"/>
  <c r="BC301" i="3"/>
  <c r="BD300" i="3"/>
  <c r="BC300" i="3"/>
  <c r="BD299" i="3"/>
  <c r="BC299" i="3"/>
  <c r="BD298" i="3"/>
  <c r="BC298" i="3"/>
  <c r="BD297" i="3"/>
  <c r="BC297" i="3"/>
  <c r="BD296" i="3"/>
  <c r="BC296" i="3"/>
  <c r="BD272" i="3"/>
  <c r="BC272" i="3"/>
  <c r="O272" i="3"/>
  <c r="I272" i="3"/>
  <c r="B272" i="3"/>
  <c r="BD271" i="3"/>
  <c r="BC271" i="3"/>
  <c r="O271" i="3"/>
  <c r="I271" i="3"/>
  <c r="B271" i="3"/>
  <c r="BD270" i="3"/>
  <c r="BC270" i="3"/>
  <c r="O270" i="3"/>
  <c r="I270" i="3"/>
  <c r="B270" i="3"/>
  <c r="BD269" i="3"/>
  <c r="BC269" i="3"/>
  <c r="O269" i="3"/>
  <c r="I269" i="3"/>
  <c r="B269" i="3"/>
  <c r="BD268" i="3"/>
  <c r="BC268" i="3"/>
  <c r="O268" i="3"/>
  <c r="I268" i="3"/>
  <c r="B268" i="3"/>
  <c r="BD267" i="3"/>
  <c r="BC267" i="3"/>
  <c r="O267" i="3"/>
  <c r="I267" i="3"/>
  <c r="B267" i="3"/>
  <c r="BD266" i="3"/>
  <c r="BC266" i="3"/>
  <c r="O266" i="3"/>
  <c r="I266" i="3"/>
  <c r="B266" i="3"/>
  <c r="BD265" i="3"/>
  <c r="BC265" i="3"/>
  <c r="O265" i="3"/>
  <c r="I265" i="3"/>
  <c r="B265" i="3"/>
  <c r="BD264" i="3"/>
  <c r="BC264" i="3"/>
  <c r="O264" i="3"/>
  <c r="I264" i="3"/>
  <c r="B264" i="3"/>
  <c r="BD263" i="3"/>
  <c r="BC263" i="3"/>
  <c r="O263" i="3"/>
  <c r="I263" i="3"/>
  <c r="B263" i="3"/>
  <c r="BD262" i="3"/>
  <c r="BC262" i="3"/>
  <c r="O262" i="3"/>
  <c r="I262" i="3"/>
  <c r="B262" i="3"/>
  <c r="BD261" i="3"/>
  <c r="BC261" i="3"/>
  <c r="O261" i="3"/>
  <c r="I261" i="3"/>
  <c r="B261" i="3"/>
  <c r="BD260" i="3"/>
  <c r="BC260" i="3"/>
  <c r="O260" i="3"/>
  <c r="B260" i="3"/>
  <c r="BD259" i="3"/>
  <c r="BC259" i="3"/>
  <c r="O259" i="3"/>
  <c r="I259" i="3"/>
  <c r="B259" i="3"/>
  <c r="BD258" i="3"/>
  <c r="BC258" i="3"/>
  <c r="O258" i="3"/>
  <c r="I258" i="3"/>
  <c r="B258" i="3"/>
  <c r="BD257" i="3"/>
  <c r="BC257" i="3"/>
  <c r="O257" i="3"/>
  <c r="I257" i="3"/>
  <c r="B257" i="3"/>
  <c r="BD256" i="3"/>
  <c r="BC256" i="3"/>
  <c r="O256" i="3"/>
  <c r="I256" i="3"/>
  <c r="B256" i="3"/>
  <c r="BD255" i="3"/>
  <c r="BC255" i="3"/>
  <c r="O255" i="3"/>
  <c r="I255" i="3"/>
  <c r="B255" i="3"/>
  <c r="BD254" i="3"/>
  <c r="BC254" i="3"/>
  <c r="O254" i="3"/>
  <c r="I254" i="3"/>
  <c r="B254" i="3"/>
  <c r="BD253" i="3"/>
  <c r="BC253" i="3"/>
  <c r="O253" i="3"/>
  <c r="I253" i="3"/>
  <c r="B253" i="3"/>
  <c r="BD252" i="3"/>
  <c r="BC252" i="3"/>
  <c r="O252" i="3"/>
  <c r="I252" i="3"/>
  <c r="B252" i="3"/>
  <c r="BD251" i="3"/>
  <c r="BC251" i="3"/>
  <c r="O251" i="3"/>
  <c r="I251" i="3"/>
  <c r="B251" i="3"/>
  <c r="BD250" i="3"/>
  <c r="BE250" i="3" s="1"/>
  <c r="BF250" i="3" s="1"/>
  <c r="BC250" i="3"/>
  <c r="O250" i="3"/>
  <c r="I250" i="3"/>
  <c r="B250" i="3"/>
  <c r="BD249" i="3"/>
  <c r="BC249" i="3"/>
  <c r="O249" i="3"/>
  <c r="I249" i="3"/>
  <c r="B249" i="3"/>
  <c r="BD248" i="3"/>
  <c r="BC248" i="3"/>
  <c r="O248" i="3"/>
  <c r="I248" i="3"/>
  <c r="B248" i="3"/>
  <c r="BD247" i="3"/>
  <c r="BC247" i="3"/>
  <c r="O247" i="3"/>
  <c r="I247" i="3"/>
  <c r="B247" i="3"/>
  <c r="BD246" i="3"/>
  <c r="BE246" i="3" s="1"/>
  <c r="BF246" i="3" s="1"/>
  <c r="BC246" i="3"/>
  <c r="O246" i="3"/>
  <c r="I246" i="3"/>
  <c r="B246" i="3"/>
  <c r="BD245" i="3"/>
  <c r="BC245" i="3"/>
  <c r="O245" i="3"/>
  <c r="I245" i="3"/>
  <c r="B245" i="3"/>
  <c r="BD244" i="3"/>
  <c r="BC244" i="3"/>
  <c r="O244" i="3"/>
  <c r="I244" i="3"/>
  <c r="B244" i="3"/>
  <c r="BD243" i="3"/>
  <c r="BC243" i="3"/>
  <c r="O243" i="3"/>
  <c r="I243" i="3"/>
  <c r="B243" i="3"/>
  <c r="BD242" i="3"/>
  <c r="BC242" i="3"/>
  <c r="O242" i="3"/>
  <c r="I242" i="3"/>
  <c r="B242" i="3"/>
  <c r="BD241" i="3"/>
  <c r="BC241" i="3"/>
  <c r="O241" i="3"/>
  <c r="I241" i="3"/>
  <c r="B241" i="3"/>
  <c r="BD240" i="3"/>
  <c r="BC240" i="3"/>
  <c r="O240" i="3"/>
  <c r="I240" i="3"/>
  <c r="B240" i="3"/>
  <c r="BD239" i="3"/>
  <c r="BC239" i="3"/>
  <c r="O239" i="3"/>
  <c r="I239" i="3"/>
  <c r="B239" i="3"/>
  <c r="BD238" i="3"/>
  <c r="BE238" i="3" s="1"/>
  <c r="BF238" i="3" s="1"/>
  <c r="BC238" i="3"/>
  <c r="O238" i="3"/>
  <c r="I238" i="3"/>
  <c r="B238" i="3"/>
  <c r="BD237" i="3"/>
  <c r="BC237" i="3"/>
  <c r="O237" i="3"/>
  <c r="I237" i="3"/>
  <c r="B237" i="3"/>
  <c r="BD236" i="3"/>
  <c r="BC236" i="3"/>
  <c r="O236" i="3"/>
  <c r="I236" i="3"/>
  <c r="B236" i="3"/>
  <c r="BD235" i="3"/>
  <c r="BC235" i="3"/>
  <c r="O235" i="3"/>
  <c r="I235" i="3"/>
  <c r="B235" i="3"/>
  <c r="BE234" i="3"/>
  <c r="BF234" i="3" s="1"/>
  <c r="BD234" i="3"/>
  <c r="BC234" i="3"/>
  <c r="O234" i="3"/>
  <c r="I234" i="3"/>
  <c r="B234" i="3"/>
  <c r="BD233" i="3"/>
  <c r="BC233" i="3"/>
  <c r="O233" i="3"/>
  <c r="I233" i="3"/>
  <c r="B233" i="3"/>
  <c r="BD232" i="3"/>
  <c r="BC232" i="3"/>
  <c r="O232" i="3"/>
  <c r="I232" i="3"/>
  <c r="B232" i="3"/>
  <c r="BD231" i="3"/>
  <c r="BE231" i="3" s="1"/>
  <c r="BF231" i="3" s="1"/>
  <c r="BC231" i="3"/>
  <c r="O231" i="3"/>
  <c r="I231" i="3"/>
  <c r="B231" i="3"/>
  <c r="BD230" i="3"/>
  <c r="BC230" i="3"/>
  <c r="O230" i="3"/>
  <c r="I230" i="3"/>
  <c r="B230" i="3"/>
  <c r="BD229" i="3"/>
  <c r="BC229" i="3"/>
  <c r="O229" i="3"/>
  <c r="I229" i="3"/>
  <c r="B229" i="3"/>
  <c r="BD228" i="3"/>
  <c r="BC228" i="3"/>
  <c r="O228" i="3"/>
  <c r="I228" i="3"/>
  <c r="B228" i="3"/>
  <c r="BD227" i="3"/>
  <c r="BC227" i="3"/>
  <c r="O227" i="3"/>
  <c r="I227" i="3"/>
  <c r="B227" i="3"/>
  <c r="BD226" i="3"/>
  <c r="BC226" i="3"/>
  <c r="O226" i="3"/>
  <c r="I226" i="3"/>
  <c r="B226" i="3"/>
  <c r="BD225" i="3"/>
  <c r="BC225" i="3"/>
  <c r="O225" i="3"/>
  <c r="I225" i="3"/>
  <c r="B225" i="3"/>
  <c r="BD224" i="3"/>
  <c r="BC224" i="3"/>
  <c r="O224" i="3"/>
  <c r="I224" i="3"/>
  <c r="B224" i="3"/>
  <c r="BD223" i="3"/>
  <c r="BE223" i="3" s="1"/>
  <c r="BF223" i="3" s="1"/>
  <c r="BC223" i="3"/>
  <c r="O223" i="3"/>
  <c r="I223" i="3"/>
  <c r="B223" i="3"/>
  <c r="BD222" i="3"/>
  <c r="BC222" i="3"/>
  <c r="O222" i="3"/>
  <c r="I222" i="3"/>
  <c r="B222" i="3"/>
  <c r="BD221" i="3"/>
  <c r="BC221" i="3"/>
  <c r="O221" i="3"/>
  <c r="I221" i="3"/>
  <c r="B221" i="3"/>
  <c r="BD220" i="3"/>
  <c r="BC220" i="3"/>
  <c r="O220" i="3"/>
  <c r="I220" i="3"/>
  <c r="B220" i="3"/>
  <c r="BD219" i="3"/>
  <c r="BC219" i="3"/>
  <c r="O219" i="3"/>
  <c r="I219" i="3"/>
  <c r="B219" i="3"/>
  <c r="BD218" i="3"/>
  <c r="BC218" i="3"/>
  <c r="O218" i="3"/>
  <c r="I218" i="3"/>
  <c r="B218" i="3"/>
  <c r="BD217" i="3"/>
  <c r="BC217" i="3"/>
  <c r="O217" i="3"/>
  <c r="I217" i="3"/>
  <c r="B217" i="3"/>
  <c r="BD216" i="3"/>
  <c r="BC216" i="3"/>
  <c r="O216" i="3"/>
  <c r="I216" i="3"/>
  <c r="B216" i="3"/>
  <c r="BD215" i="3"/>
  <c r="BC215" i="3"/>
  <c r="O215" i="3"/>
  <c r="I215" i="3"/>
  <c r="B215" i="3"/>
  <c r="BD214" i="3"/>
  <c r="BC214" i="3"/>
  <c r="O214" i="3"/>
  <c r="I214" i="3"/>
  <c r="B214" i="3"/>
  <c r="BD213" i="3"/>
  <c r="BC213" i="3"/>
  <c r="O213" i="3"/>
  <c r="I213" i="3"/>
  <c r="B213" i="3"/>
  <c r="BD212" i="3"/>
  <c r="BC212" i="3"/>
  <c r="O212" i="3"/>
  <c r="I212" i="3"/>
  <c r="B212" i="3"/>
  <c r="BD211" i="3"/>
  <c r="BC211" i="3"/>
  <c r="O211" i="3"/>
  <c r="I211" i="3"/>
  <c r="B211" i="3"/>
  <c r="BD210" i="3"/>
  <c r="BC210" i="3"/>
  <c r="O210" i="3"/>
  <c r="I210" i="3"/>
  <c r="B210" i="3"/>
  <c r="BD209" i="3"/>
  <c r="BC209" i="3"/>
  <c r="O209" i="3"/>
  <c r="I209" i="3"/>
  <c r="B209" i="3"/>
  <c r="BD208" i="3"/>
  <c r="BC208" i="3"/>
  <c r="O208" i="3"/>
  <c r="I208" i="3"/>
  <c r="B208" i="3"/>
  <c r="BD207" i="3"/>
  <c r="BC207" i="3"/>
  <c r="O207" i="3"/>
  <c r="I207" i="3"/>
  <c r="B207" i="3"/>
  <c r="BD206" i="3"/>
  <c r="BC206" i="3"/>
  <c r="O206" i="3"/>
  <c r="I206" i="3"/>
  <c r="B206" i="3"/>
  <c r="BD205" i="3"/>
  <c r="BC205" i="3"/>
  <c r="O205" i="3"/>
  <c r="I205" i="3"/>
  <c r="B205" i="3"/>
  <c r="BD204" i="3"/>
  <c r="BC204" i="3"/>
  <c r="O204" i="3"/>
  <c r="I204" i="3"/>
  <c r="B204" i="3"/>
  <c r="BD203" i="3"/>
  <c r="BC203" i="3"/>
  <c r="O203" i="3"/>
  <c r="I203" i="3"/>
  <c r="B203" i="3"/>
  <c r="BD202" i="3"/>
  <c r="BC202" i="3"/>
  <c r="O202" i="3"/>
  <c r="I202" i="3"/>
  <c r="B202" i="3"/>
  <c r="BD201" i="3"/>
  <c r="BC201" i="3"/>
  <c r="O201" i="3"/>
  <c r="I201" i="3"/>
  <c r="B201" i="3"/>
  <c r="BD200" i="3"/>
  <c r="BC200" i="3"/>
  <c r="O200" i="3"/>
  <c r="I200" i="3"/>
  <c r="B200" i="3"/>
  <c r="BD199" i="3"/>
  <c r="BC199" i="3"/>
  <c r="O199" i="3"/>
  <c r="I199" i="3"/>
  <c r="B199" i="3"/>
  <c r="BD198" i="3"/>
  <c r="BC198" i="3"/>
  <c r="O198" i="3"/>
  <c r="I198" i="3"/>
  <c r="B198" i="3"/>
  <c r="BD197" i="3"/>
  <c r="BC197" i="3"/>
  <c r="O197" i="3"/>
  <c r="I197" i="3"/>
  <c r="B197" i="3"/>
  <c r="BD196" i="3"/>
  <c r="BC196" i="3"/>
  <c r="O196" i="3"/>
  <c r="I196" i="3"/>
  <c r="B196" i="3"/>
  <c r="BD195" i="3"/>
  <c r="BC195" i="3"/>
  <c r="O195" i="3"/>
  <c r="I195" i="3"/>
  <c r="B195" i="3"/>
  <c r="BD194" i="3"/>
  <c r="BC194" i="3"/>
  <c r="O194" i="3"/>
  <c r="I194" i="3"/>
  <c r="B194" i="3"/>
  <c r="BD193" i="3"/>
  <c r="BC193" i="3"/>
  <c r="O193" i="3"/>
  <c r="I193" i="3"/>
  <c r="B193" i="3"/>
  <c r="BD192" i="3"/>
  <c r="BC192" i="3"/>
  <c r="O192" i="3"/>
  <c r="I192" i="3"/>
  <c r="B192" i="3"/>
  <c r="BD191" i="3"/>
  <c r="BC191" i="3"/>
  <c r="O191" i="3"/>
  <c r="I191" i="3"/>
  <c r="B191" i="3"/>
  <c r="BD190" i="3"/>
  <c r="BC190" i="3"/>
  <c r="O190" i="3"/>
  <c r="I190" i="3"/>
  <c r="B190" i="3"/>
  <c r="BD189" i="3"/>
  <c r="BC189" i="3"/>
  <c r="O189" i="3"/>
  <c r="I189" i="3"/>
  <c r="B189" i="3"/>
  <c r="BD188" i="3"/>
  <c r="BC188" i="3"/>
  <c r="O188" i="3"/>
  <c r="I188" i="3"/>
  <c r="B188" i="3"/>
  <c r="BD187" i="3"/>
  <c r="BC187" i="3"/>
  <c r="O187" i="3"/>
  <c r="I187" i="3"/>
  <c r="B187" i="3"/>
  <c r="BD186" i="3"/>
  <c r="BC186" i="3"/>
  <c r="O186" i="3"/>
  <c r="I186" i="3"/>
  <c r="B186" i="3"/>
  <c r="BD185" i="3"/>
  <c r="BC185" i="3"/>
  <c r="O185" i="3"/>
  <c r="I185" i="3"/>
  <c r="B185" i="3"/>
  <c r="BD184" i="3"/>
  <c r="BC184" i="3"/>
  <c r="O184" i="3"/>
  <c r="I184" i="3"/>
  <c r="B184" i="3"/>
  <c r="BD183" i="3"/>
  <c r="BC183" i="3"/>
  <c r="O183" i="3"/>
  <c r="I183" i="3"/>
  <c r="B183" i="3"/>
  <c r="BD182" i="3"/>
  <c r="BC182" i="3"/>
  <c r="O182" i="3"/>
  <c r="I182" i="3"/>
  <c r="B182" i="3"/>
  <c r="BD181" i="3"/>
  <c r="BC181" i="3"/>
  <c r="O181" i="3"/>
  <c r="I181" i="3"/>
  <c r="B181" i="3"/>
  <c r="BD180" i="3"/>
  <c r="BC180" i="3"/>
  <c r="O180" i="3"/>
  <c r="I180" i="3"/>
  <c r="B180" i="3"/>
  <c r="BD179" i="3"/>
  <c r="BC179" i="3"/>
  <c r="B179" i="3"/>
  <c r="BD178" i="3"/>
  <c r="BC178" i="3"/>
  <c r="I178" i="3"/>
  <c r="B178" i="3"/>
  <c r="BD177" i="3"/>
  <c r="BC177" i="3"/>
  <c r="I177" i="3"/>
  <c r="B177" i="3"/>
  <c r="BD157" i="3"/>
  <c r="BC157" i="3"/>
  <c r="BD156" i="3"/>
  <c r="BC156" i="3"/>
  <c r="BD155" i="3"/>
  <c r="BC155" i="3"/>
  <c r="BD154" i="3"/>
  <c r="BC154" i="3"/>
  <c r="BD153" i="3"/>
  <c r="BC153" i="3"/>
  <c r="BD152" i="3"/>
  <c r="BC152" i="3"/>
  <c r="BD151" i="3"/>
  <c r="BC151" i="3"/>
  <c r="BD150" i="3"/>
  <c r="BC150" i="3"/>
  <c r="BD149" i="3"/>
  <c r="BC149" i="3"/>
  <c r="BD148" i="3"/>
  <c r="BC148" i="3"/>
  <c r="O148" i="3"/>
  <c r="BD147" i="3"/>
  <c r="BE147" i="3" s="1"/>
  <c r="BF147" i="3" s="1"/>
  <c r="BC147" i="3"/>
  <c r="O147" i="3"/>
  <c r="BD146" i="3"/>
  <c r="BC146" i="3"/>
  <c r="O146" i="3"/>
  <c r="BD145" i="3"/>
  <c r="BC145" i="3"/>
  <c r="O145" i="3"/>
  <c r="BD144" i="3"/>
  <c r="BC144" i="3"/>
  <c r="O144" i="3"/>
  <c r="BD143" i="3"/>
  <c r="BE143" i="3" s="1"/>
  <c r="BF143" i="3" s="1"/>
  <c r="BC143" i="3"/>
  <c r="O143" i="3"/>
  <c r="BD142" i="3"/>
  <c r="BC142" i="3"/>
  <c r="O142" i="3"/>
  <c r="BD141" i="3"/>
  <c r="BC141" i="3"/>
  <c r="O141" i="3"/>
  <c r="BD140" i="3"/>
  <c r="BC140" i="3"/>
  <c r="O140" i="3"/>
  <c r="BD139" i="3"/>
  <c r="BC139" i="3"/>
  <c r="O139" i="3"/>
  <c r="BD138" i="3"/>
  <c r="BC138" i="3"/>
  <c r="O138" i="3"/>
  <c r="I71" i="3"/>
  <c r="O55" i="3"/>
  <c r="L55" i="3"/>
  <c r="B55" i="3"/>
  <c r="O54" i="3"/>
  <c r="L54" i="3"/>
  <c r="I54" i="3"/>
  <c r="B54" i="3"/>
  <c r="O53" i="3"/>
  <c r="L53" i="3"/>
  <c r="I53" i="3"/>
  <c r="B53" i="3"/>
  <c r="O52" i="3"/>
  <c r="L52" i="3"/>
  <c r="I52" i="3"/>
  <c r="B52" i="3"/>
  <c r="L51" i="3"/>
  <c r="I51" i="3"/>
  <c r="B51" i="3"/>
  <c r="L50" i="3"/>
  <c r="I50" i="3"/>
  <c r="B50" i="3"/>
  <c r="O49" i="3"/>
  <c r="L49" i="3"/>
  <c r="I49" i="3"/>
  <c r="O48" i="3"/>
  <c r="L48" i="3"/>
  <c r="I48" i="3"/>
  <c r="O47" i="3"/>
  <c r="L47" i="3"/>
  <c r="I47" i="3"/>
  <c r="O46" i="3"/>
  <c r="L46" i="3"/>
  <c r="I46" i="3"/>
  <c r="O45" i="3"/>
  <c r="L45" i="3"/>
  <c r="I45" i="3"/>
  <c r="O44" i="3"/>
  <c r="L44" i="3"/>
  <c r="O43" i="3"/>
  <c r="L43" i="3"/>
  <c r="I43" i="3"/>
  <c r="O42" i="3"/>
  <c r="L42" i="3"/>
  <c r="I42" i="3"/>
  <c r="O41" i="3"/>
  <c r="L41" i="3"/>
  <c r="I41" i="3"/>
  <c r="O40" i="3"/>
  <c r="I40" i="3"/>
  <c r="O39" i="3"/>
  <c r="L39" i="3"/>
  <c r="I39" i="3"/>
  <c r="O38" i="3"/>
  <c r="L38" i="3"/>
  <c r="I38" i="3"/>
  <c r="O37" i="3"/>
  <c r="L37" i="3"/>
  <c r="I37" i="3"/>
  <c r="O36" i="3"/>
  <c r="L36" i="3"/>
  <c r="I36" i="3"/>
  <c r="O35" i="3"/>
  <c r="L35" i="3"/>
  <c r="I35" i="3"/>
  <c r="O34" i="3"/>
  <c r="L34" i="3"/>
  <c r="I34" i="3"/>
  <c r="O33" i="3"/>
  <c r="L33" i="3"/>
  <c r="I33" i="3"/>
  <c r="O32" i="3"/>
  <c r="L32" i="3"/>
  <c r="O31" i="3"/>
  <c r="L31" i="3"/>
  <c r="I31" i="3"/>
  <c r="L30" i="3"/>
  <c r="I30" i="3"/>
  <c r="L29" i="3"/>
  <c r="I29" i="3"/>
  <c r="L28" i="3"/>
  <c r="I28" i="3"/>
  <c r="L27" i="3"/>
  <c r="L26" i="3"/>
  <c r="I26" i="3"/>
  <c r="L25" i="3"/>
  <c r="I25" i="3"/>
  <c r="L24" i="3"/>
  <c r="L23" i="3"/>
  <c r="L22" i="3"/>
  <c r="L21" i="3"/>
  <c r="L20" i="3"/>
  <c r="L19" i="3"/>
  <c r="L18" i="3"/>
  <c r="I18" i="3"/>
  <c r="L17" i="3"/>
  <c r="L16" i="3"/>
  <c r="L15" i="3"/>
  <c r="I15" i="3"/>
  <c r="L14" i="3"/>
  <c r="L13" i="3"/>
  <c r="L12" i="3"/>
  <c r="L11" i="3"/>
  <c r="I9" i="3"/>
  <c r="L8" i="3"/>
  <c r="I5" i="3"/>
  <c r="I4" i="3"/>
  <c r="L3" i="3"/>
  <c r="I2" i="3"/>
  <c r="F8" i="2"/>
  <c r="G8" i="2" s="1"/>
  <c r="F7" i="2"/>
  <c r="G7" i="2" s="1"/>
  <c r="F6" i="2"/>
  <c r="G6" i="2" s="1"/>
  <c r="F5" i="2"/>
  <c r="G5" i="2" s="1"/>
  <c r="BH70" i="1"/>
  <c r="BG70" i="1"/>
  <c r="BH69" i="1"/>
  <c r="BG69" i="1"/>
  <c r="BH68" i="1"/>
  <c r="BG68" i="1"/>
  <c r="BH67" i="1"/>
  <c r="BG67" i="1"/>
  <c r="BH66" i="1"/>
  <c r="BG66" i="1"/>
  <c r="BH65" i="1"/>
  <c r="BG65" i="1"/>
  <c r="BH64" i="1"/>
  <c r="BG64" i="1"/>
  <c r="BH63" i="1"/>
  <c r="BG63" i="1"/>
  <c r="BH62" i="1"/>
  <c r="BG62" i="1"/>
  <c r="BH61" i="1"/>
  <c r="BG61" i="1"/>
  <c r="BH60" i="1"/>
  <c r="BG60" i="1"/>
  <c r="BH59" i="1"/>
  <c r="BG59" i="1"/>
  <c r="BH58" i="1"/>
  <c r="BG58" i="1"/>
  <c r="BH57" i="1"/>
  <c r="BG57" i="1"/>
  <c r="BH56" i="1"/>
  <c r="BG56" i="1"/>
  <c r="BH55" i="1"/>
  <c r="BG55" i="1"/>
  <c r="BH54" i="1"/>
  <c r="BG54" i="1"/>
  <c r="BH53" i="1"/>
  <c r="BG53" i="1"/>
  <c r="BH52" i="1"/>
  <c r="BG52" i="1"/>
  <c r="BH51" i="1"/>
  <c r="BG51" i="1"/>
  <c r="BH50" i="1"/>
  <c r="BG50" i="1"/>
  <c r="BH49" i="1"/>
  <c r="BG49" i="1"/>
  <c r="BH48" i="1"/>
  <c r="BG48" i="1"/>
  <c r="BH47" i="1"/>
  <c r="BG47" i="1"/>
  <c r="BH46" i="1"/>
  <c r="BG46" i="1"/>
  <c r="BH45" i="1"/>
  <c r="BG45" i="1"/>
  <c r="BH44" i="1"/>
  <c r="BG44" i="1"/>
  <c r="BH43" i="1"/>
  <c r="BG43" i="1"/>
  <c r="BH42" i="1"/>
  <c r="BG42" i="1"/>
  <c r="BH41" i="1"/>
  <c r="BG41" i="1"/>
  <c r="BH40" i="1"/>
  <c r="BG40" i="1"/>
  <c r="BH39" i="1"/>
  <c r="BG39" i="1"/>
  <c r="BH38" i="1"/>
  <c r="BG38" i="1"/>
  <c r="BH37" i="1"/>
  <c r="BG37" i="1"/>
  <c r="BH36" i="1"/>
  <c r="BG36" i="1"/>
  <c r="BH35" i="1"/>
  <c r="BG35" i="1"/>
  <c r="BH34" i="1"/>
  <c r="BG34" i="1"/>
  <c r="BH33" i="1"/>
  <c r="BG33" i="1"/>
  <c r="BH32" i="1"/>
  <c r="BG32" i="1"/>
  <c r="BH31" i="1"/>
  <c r="BG31" i="1"/>
  <c r="BH30" i="1"/>
  <c r="BG30" i="1"/>
  <c r="BH29" i="1"/>
  <c r="BG29" i="1"/>
  <c r="BH28" i="1"/>
  <c r="BG28" i="1"/>
  <c r="BH27" i="1"/>
  <c r="BG27" i="1"/>
  <c r="BH26" i="1"/>
  <c r="BG26" i="1"/>
  <c r="BH25" i="1"/>
  <c r="BG25" i="1"/>
  <c r="BH24" i="1"/>
  <c r="BG24" i="1"/>
  <c r="BH23" i="1"/>
  <c r="BG23" i="1"/>
  <c r="BH22" i="1"/>
  <c r="BG22" i="1"/>
  <c r="BH21" i="1"/>
  <c r="BG21" i="1"/>
  <c r="BH20" i="1"/>
  <c r="BG20" i="1"/>
  <c r="BH19" i="1"/>
  <c r="BG19" i="1"/>
  <c r="BH18" i="1"/>
  <c r="BG18" i="1"/>
  <c r="BH17" i="1"/>
  <c r="BG17" i="1"/>
  <c r="BH16" i="1"/>
  <c r="BG16" i="1"/>
  <c r="BH15" i="1"/>
  <c r="BG15" i="1"/>
  <c r="BH14" i="1"/>
  <c r="BG14" i="1"/>
  <c r="BH13" i="1"/>
  <c r="BG13" i="1"/>
  <c r="BH12" i="1"/>
  <c r="BG12" i="1"/>
  <c r="BH11" i="1"/>
  <c r="BG11" i="1"/>
  <c r="BH10" i="1"/>
  <c r="BG10" i="1"/>
  <c r="BH9" i="1"/>
  <c r="BG9" i="1"/>
  <c r="BH8" i="1"/>
  <c r="BG8" i="1"/>
  <c r="BH7" i="1"/>
  <c r="BG7" i="1"/>
  <c r="BH6" i="1"/>
  <c r="BG6" i="1"/>
  <c r="BH5" i="1"/>
  <c r="BG5" i="1"/>
  <c r="BH4" i="1"/>
  <c r="BG4" i="1"/>
  <c r="BH3" i="1"/>
  <c r="BG3" i="1"/>
  <c r="BH2" i="1"/>
  <c r="BG2" i="1"/>
  <c r="H2" i="1"/>
  <c r="I2" i="1" s="1"/>
  <c r="H14" i="2"/>
  <c r="H17" i="2"/>
  <c r="H16" i="2"/>
  <c r="G14" i="2"/>
  <c r="G17" i="2"/>
  <c r="G16" i="2"/>
  <c r="BE141" i="3" l="1"/>
  <c r="BF141" i="3" s="1"/>
  <c r="BE265" i="3"/>
  <c r="BF265" i="3" s="1"/>
  <c r="BE316" i="3"/>
  <c r="BF316" i="3" s="1"/>
  <c r="BE317" i="3"/>
  <c r="BF317" i="3" s="1"/>
  <c r="BE318" i="3"/>
  <c r="BF318" i="3" s="1"/>
  <c r="BE326" i="3"/>
  <c r="BF326" i="3" s="1"/>
  <c r="BE329" i="3"/>
  <c r="BF329" i="3" s="1"/>
  <c r="BE332" i="3"/>
  <c r="BF332" i="3" s="1"/>
  <c r="BE336" i="3"/>
  <c r="BF336" i="3" s="1"/>
  <c r="BE343" i="3"/>
  <c r="BF343" i="3" s="1"/>
  <c r="BE348" i="3"/>
  <c r="BF348" i="3" s="1"/>
  <c r="BE351" i="3"/>
  <c r="BF351" i="3" s="1"/>
  <c r="BE349" i="3"/>
  <c r="BF349" i="3" s="1"/>
  <c r="BE352" i="3"/>
  <c r="BF352" i="3" s="1"/>
  <c r="BE182" i="3"/>
  <c r="BF182" i="3" s="1"/>
  <c r="BE186" i="3"/>
  <c r="BF186" i="3" s="1"/>
  <c r="BE202" i="3"/>
  <c r="BF202" i="3" s="1"/>
  <c r="BE218" i="3"/>
  <c r="BF218" i="3" s="1"/>
  <c r="BE257" i="3"/>
  <c r="BF257" i="3" s="1"/>
  <c r="BE262" i="3"/>
  <c r="BF262" i="3" s="1"/>
  <c r="BE270" i="3"/>
  <c r="BF270" i="3" s="1"/>
  <c r="BE296" i="3"/>
  <c r="BF296" i="3" s="1"/>
  <c r="BE298" i="3"/>
  <c r="BF298" i="3" s="1"/>
  <c r="BE300" i="3"/>
  <c r="BF300" i="3" s="1"/>
  <c r="BE302" i="3"/>
  <c r="BF302" i="3" s="1"/>
  <c r="BE304" i="3"/>
  <c r="BF304" i="3" s="1"/>
  <c r="BE306" i="3"/>
  <c r="BF306" i="3" s="1"/>
  <c r="BE308" i="3"/>
  <c r="BF308" i="3" s="1"/>
  <c r="BE310" i="3"/>
  <c r="BF310" i="3" s="1"/>
  <c r="BE312" i="3"/>
  <c r="BF312" i="3" s="1"/>
  <c r="BE314" i="3"/>
  <c r="BF314" i="3" s="1"/>
  <c r="BE321" i="3"/>
  <c r="BF321" i="3" s="1"/>
  <c r="BE324" i="3"/>
  <c r="BF324" i="3" s="1"/>
  <c r="BE334" i="3"/>
  <c r="BF334" i="3" s="1"/>
  <c r="BE337" i="3"/>
  <c r="BF337" i="3" s="1"/>
  <c r="BE340" i="3"/>
  <c r="BF340" i="3" s="1"/>
  <c r="BE353" i="3"/>
  <c r="BF353" i="3" s="1"/>
  <c r="BE138" i="3"/>
  <c r="BF138" i="3" s="1"/>
  <c r="BE177" i="3"/>
  <c r="BF177" i="3" s="1"/>
  <c r="BE204" i="3"/>
  <c r="BF204" i="3" s="1"/>
  <c r="BE212" i="3"/>
  <c r="BF212" i="3" s="1"/>
  <c r="BE193" i="3"/>
  <c r="BF193" i="3" s="1"/>
  <c r="BE194" i="3"/>
  <c r="BF194" i="3" s="1"/>
  <c r="BE201" i="3"/>
  <c r="BF201" i="3" s="1"/>
  <c r="BE210" i="3"/>
  <c r="BF210" i="3" s="1"/>
  <c r="BE226" i="3"/>
  <c r="BF226" i="3" s="1"/>
  <c r="BE258" i="3"/>
  <c r="BF258" i="3" s="1"/>
  <c r="BE183" i="3"/>
  <c r="BF183" i="3" s="1"/>
  <c r="BE190" i="3"/>
  <c r="BF190" i="3" s="1"/>
  <c r="BE217" i="3"/>
  <c r="BF217" i="3" s="1"/>
  <c r="BE247" i="3"/>
  <c r="BF247" i="3" s="1"/>
  <c r="BE254" i="3"/>
  <c r="BF254" i="3" s="1"/>
  <c r="BE267" i="3"/>
  <c r="BF267" i="3" s="1"/>
  <c r="BE142" i="3"/>
  <c r="BF142" i="3" s="1"/>
  <c r="BE228" i="3"/>
  <c r="BF228" i="3" s="1"/>
  <c r="BE180" i="3"/>
  <c r="BF180" i="3" s="1"/>
  <c r="BE191" i="3"/>
  <c r="BF191" i="3" s="1"/>
  <c r="BE199" i="3"/>
  <c r="BF199" i="3" s="1"/>
  <c r="BE206" i="3"/>
  <c r="BF206" i="3" s="1"/>
  <c r="BE214" i="3"/>
  <c r="BF214" i="3" s="1"/>
  <c r="BE225" i="3"/>
  <c r="BF225" i="3" s="1"/>
  <c r="BE233" i="3"/>
  <c r="BF233" i="3" s="1"/>
  <c r="BE236" i="3"/>
  <c r="BF236" i="3" s="1"/>
  <c r="BE244" i="3"/>
  <c r="BF244" i="3" s="1"/>
  <c r="BE255" i="3"/>
  <c r="BF255" i="3" s="1"/>
  <c r="BE264" i="3"/>
  <c r="BF264" i="3" s="1"/>
  <c r="BE272" i="3"/>
  <c r="BF272" i="3" s="1"/>
  <c r="BE297" i="3"/>
  <c r="BF297" i="3" s="1"/>
  <c r="BE299" i="3"/>
  <c r="BF299" i="3" s="1"/>
  <c r="BE301" i="3"/>
  <c r="BF301" i="3" s="1"/>
  <c r="BE303" i="3"/>
  <c r="BF303" i="3" s="1"/>
  <c r="BE305" i="3"/>
  <c r="BF305" i="3" s="1"/>
  <c r="BE307" i="3"/>
  <c r="BF307" i="3" s="1"/>
  <c r="BE309" i="3"/>
  <c r="BF309" i="3" s="1"/>
  <c r="BE311" i="3"/>
  <c r="BF311" i="3" s="1"/>
  <c r="BE313" i="3"/>
  <c r="BF313" i="3" s="1"/>
  <c r="BE315" i="3"/>
  <c r="BF315" i="3" s="1"/>
  <c r="BE146" i="3"/>
  <c r="BF146" i="3" s="1"/>
  <c r="BE198" i="3"/>
  <c r="BF198" i="3" s="1"/>
  <c r="BE209" i="3"/>
  <c r="BF209" i="3" s="1"/>
  <c r="BE220" i="3"/>
  <c r="BF220" i="3" s="1"/>
  <c r="BE239" i="3"/>
  <c r="BF239" i="3" s="1"/>
  <c r="BE140" i="3"/>
  <c r="BF140" i="3" s="1"/>
  <c r="BE185" i="3"/>
  <c r="BF185" i="3" s="1"/>
  <c r="BE188" i="3"/>
  <c r="BF188" i="3" s="1"/>
  <c r="BE196" i="3"/>
  <c r="BF196" i="3" s="1"/>
  <c r="BE207" i="3"/>
  <c r="BF207" i="3" s="1"/>
  <c r="BE215" i="3"/>
  <c r="BF215" i="3" s="1"/>
  <c r="BE222" i="3"/>
  <c r="BF222" i="3" s="1"/>
  <c r="BE230" i="3"/>
  <c r="BF230" i="3" s="1"/>
  <c r="BE241" i="3"/>
  <c r="BF241" i="3" s="1"/>
  <c r="BE242" i="3"/>
  <c r="BF242" i="3" s="1"/>
  <c r="BE249" i="3"/>
  <c r="BF249" i="3" s="1"/>
  <c r="BE252" i="3"/>
  <c r="BF252" i="3" s="1"/>
  <c r="BE261" i="3"/>
  <c r="BF261" i="3" s="1"/>
  <c r="BE269" i="3"/>
  <c r="BF269" i="3" s="1"/>
  <c r="BE145" i="3"/>
  <c r="BF145" i="3" s="1"/>
  <c r="BE148" i="3"/>
  <c r="BF148" i="3" s="1"/>
  <c r="BE150" i="3"/>
  <c r="BF150" i="3" s="1"/>
  <c r="BE152" i="3"/>
  <c r="BF152" i="3" s="1"/>
  <c r="BE154" i="3"/>
  <c r="BF154" i="3" s="1"/>
  <c r="BE156" i="3"/>
  <c r="BF156" i="3" s="1"/>
  <c r="BE181" i="3"/>
  <c r="BF181" i="3" s="1"/>
  <c r="BE184" i="3"/>
  <c r="BF184" i="3" s="1"/>
  <c r="BE187" i="3"/>
  <c r="BF187" i="3" s="1"/>
  <c r="BE197" i="3"/>
  <c r="BF197" i="3" s="1"/>
  <c r="BE200" i="3"/>
  <c r="BF200" i="3" s="1"/>
  <c r="BE203" i="3"/>
  <c r="BF203" i="3" s="1"/>
  <c r="BE213" i="3"/>
  <c r="BF213" i="3" s="1"/>
  <c r="BE216" i="3"/>
  <c r="BF216" i="3" s="1"/>
  <c r="BE219" i="3"/>
  <c r="BF219" i="3" s="1"/>
  <c r="BE229" i="3"/>
  <c r="BF229" i="3" s="1"/>
  <c r="BE232" i="3"/>
  <c r="BF232" i="3" s="1"/>
  <c r="BE235" i="3"/>
  <c r="BF235" i="3" s="1"/>
  <c r="BE245" i="3"/>
  <c r="BF245" i="3" s="1"/>
  <c r="BE248" i="3"/>
  <c r="BF248" i="3" s="1"/>
  <c r="BE251" i="3"/>
  <c r="BF251" i="3" s="1"/>
  <c r="BE268" i="3"/>
  <c r="BF268" i="3" s="1"/>
  <c r="BE271" i="3"/>
  <c r="BF271" i="3" s="1"/>
  <c r="BE139" i="3"/>
  <c r="BF139" i="3" s="1"/>
  <c r="BE144" i="3"/>
  <c r="BF144" i="3" s="1"/>
  <c r="BE149" i="3"/>
  <c r="BF149" i="3" s="1"/>
  <c r="BE151" i="3"/>
  <c r="BF151" i="3" s="1"/>
  <c r="BE153" i="3"/>
  <c r="BF153" i="3" s="1"/>
  <c r="BE155" i="3"/>
  <c r="BF155" i="3" s="1"/>
  <c r="BE157" i="3"/>
  <c r="BF157" i="3" s="1"/>
  <c r="BE178" i="3"/>
  <c r="BF178" i="3" s="1"/>
  <c r="BE179" i="3"/>
  <c r="BF179" i="3" s="1"/>
  <c r="BE189" i="3"/>
  <c r="BF189" i="3" s="1"/>
  <c r="BE192" i="3"/>
  <c r="BF192" i="3" s="1"/>
  <c r="BE195" i="3"/>
  <c r="BF195" i="3" s="1"/>
  <c r="BE205" i="3"/>
  <c r="BF205" i="3" s="1"/>
  <c r="BE208" i="3"/>
  <c r="BF208" i="3" s="1"/>
  <c r="BE211" i="3"/>
  <c r="BF211" i="3" s="1"/>
  <c r="BE221" i="3"/>
  <c r="BF221" i="3" s="1"/>
  <c r="BE224" i="3"/>
  <c r="BF224" i="3" s="1"/>
  <c r="BE227" i="3"/>
  <c r="BF227" i="3" s="1"/>
  <c r="BE237" i="3"/>
  <c r="BF237" i="3" s="1"/>
  <c r="BE240" i="3"/>
  <c r="BF240" i="3" s="1"/>
  <c r="BE243" i="3"/>
  <c r="BF243" i="3" s="1"/>
  <c r="BE253" i="3"/>
  <c r="BF253" i="3" s="1"/>
  <c r="BE256" i="3"/>
  <c r="BF256" i="3" s="1"/>
  <c r="BE259" i="3"/>
  <c r="BF259" i="3" s="1"/>
  <c r="BE260" i="3"/>
  <c r="BF260" i="3" s="1"/>
  <c r="BE263" i="3"/>
  <c r="BF263" i="3" s="1"/>
  <c r="BE266" i="3"/>
  <c r="BF266" i="3" s="1"/>
  <c r="BK4" i="1"/>
  <c r="BL4" i="1" s="1"/>
  <c r="BK8" i="1"/>
  <c r="BL8" i="1" s="1"/>
  <c r="BK12" i="1"/>
  <c r="BL12" i="1" s="1"/>
  <c r="BK16" i="1"/>
  <c r="BL16" i="1" s="1"/>
  <c r="BK20" i="1"/>
  <c r="BL20" i="1" s="1"/>
  <c r="BK24" i="1"/>
  <c r="BL24" i="1" s="1"/>
  <c r="BK28" i="1"/>
  <c r="BL28" i="1" s="1"/>
  <c r="BK2" i="1"/>
  <c r="BL2" i="1" s="1"/>
  <c r="BK6" i="1"/>
  <c r="BL6" i="1" s="1"/>
  <c r="BK10" i="1"/>
  <c r="BL10" i="1" s="1"/>
  <c r="BK14" i="1"/>
  <c r="BL14" i="1" s="1"/>
  <c r="BK18" i="1"/>
  <c r="BL18" i="1" s="1"/>
  <c r="BK22" i="1"/>
  <c r="BL22" i="1" s="1"/>
  <c r="BK26" i="1"/>
  <c r="BL26" i="1" s="1"/>
  <c r="BI42" i="1"/>
  <c r="BJ42" i="1" s="1"/>
  <c r="BI30" i="1"/>
  <c r="BJ30" i="1" s="1"/>
  <c r="BK30" i="1"/>
  <c r="BL30" i="1" s="1"/>
  <c r="BI32" i="1"/>
  <c r="BJ32" i="1" s="1"/>
  <c r="BK32" i="1"/>
  <c r="BL32" i="1" s="1"/>
  <c r="BI34" i="1"/>
  <c r="BJ34" i="1" s="1"/>
  <c r="BK34" i="1"/>
  <c r="BL34" i="1" s="1"/>
  <c r="BI36" i="1"/>
  <c r="BJ36" i="1" s="1"/>
  <c r="BK36" i="1"/>
  <c r="BL36" i="1" s="1"/>
  <c r="BI38" i="1"/>
  <c r="BJ38" i="1" s="1"/>
  <c r="BK38" i="1"/>
  <c r="BL38" i="1" s="1"/>
  <c r="BI40" i="1"/>
  <c r="BJ40" i="1" s="1"/>
  <c r="BK40" i="1"/>
  <c r="BL40" i="1" s="1"/>
  <c r="BI44" i="1"/>
  <c r="BJ44" i="1" s="1"/>
  <c r="BK44" i="1"/>
  <c r="BL44" i="1" s="1"/>
  <c r="BI46" i="1"/>
  <c r="BJ46" i="1" s="1"/>
  <c r="BK46" i="1"/>
  <c r="BL46" i="1" s="1"/>
  <c r="BI48" i="1"/>
  <c r="BJ48" i="1" s="1"/>
  <c r="BK48" i="1"/>
  <c r="BL48" i="1" s="1"/>
  <c r="BI50" i="1"/>
  <c r="BJ50" i="1" s="1"/>
  <c r="BK50" i="1"/>
  <c r="BL50" i="1" s="1"/>
  <c r="BI52" i="1"/>
  <c r="BJ52" i="1" s="1"/>
  <c r="BK52" i="1"/>
  <c r="BL52" i="1" s="1"/>
  <c r="BI54" i="1"/>
  <c r="BJ54" i="1" s="1"/>
  <c r="BK54" i="1"/>
  <c r="BL54" i="1" s="1"/>
  <c r="BI56" i="1"/>
  <c r="BJ56" i="1" s="1"/>
  <c r="BK56" i="1"/>
  <c r="BL56" i="1" s="1"/>
  <c r="BI58" i="1"/>
  <c r="BJ58" i="1" s="1"/>
  <c r="BK58" i="1"/>
  <c r="BL58" i="1" s="1"/>
  <c r="BI60" i="1"/>
  <c r="BJ60" i="1" s="1"/>
  <c r="BK60" i="1"/>
  <c r="BL60" i="1" s="1"/>
  <c r="BI62" i="1"/>
  <c r="BJ62" i="1" s="1"/>
  <c r="BK62" i="1"/>
  <c r="BL62" i="1" s="1"/>
  <c r="BI64" i="1"/>
  <c r="BJ64" i="1" s="1"/>
  <c r="BK64" i="1"/>
  <c r="BL64" i="1" s="1"/>
  <c r="BI66" i="1"/>
  <c r="BJ66" i="1" s="1"/>
  <c r="BK66" i="1"/>
  <c r="BL66" i="1" s="1"/>
  <c r="BI68" i="1"/>
  <c r="BJ68" i="1" s="1"/>
  <c r="BK68" i="1"/>
  <c r="BL68" i="1" s="1"/>
  <c r="BI70" i="1"/>
  <c r="BJ70" i="1" s="1"/>
  <c r="BK70" i="1"/>
  <c r="BL70" i="1" s="1"/>
  <c r="BI3" i="1"/>
  <c r="BJ3" i="1" s="1"/>
  <c r="BK3" i="1"/>
  <c r="BL3" i="1" s="1"/>
  <c r="BI5" i="1"/>
  <c r="BJ5" i="1" s="1"/>
  <c r="BK5" i="1"/>
  <c r="BL5" i="1" s="1"/>
  <c r="BI7" i="1"/>
  <c r="BJ7" i="1" s="1"/>
  <c r="BK7" i="1"/>
  <c r="BL7" i="1" s="1"/>
  <c r="BK11" i="1"/>
  <c r="BL11" i="1" s="1"/>
  <c r="BK13" i="1"/>
  <c r="BL13" i="1" s="1"/>
  <c r="BK15" i="1"/>
  <c r="BL15" i="1" s="1"/>
  <c r="BK17" i="1"/>
  <c r="BL17" i="1" s="1"/>
  <c r="BK21" i="1"/>
  <c r="BL21" i="1" s="1"/>
  <c r="BK23" i="1"/>
  <c r="BL23" i="1" s="1"/>
  <c r="BK25" i="1"/>
  <c r="BL25" i="1" s="1"/>
  <c r="BK27" i="1"/>
  <c r="BL27" i="1" s="1"/>
  <c r="BK29" i="1"/>
  <c r="BL29" i="1" s="1"/>
  <c r="BK31" i="1"/>
  <c r="BL31" i="1" s="1"/>
  <c r="BK33" i="1"/>
  <c r="BL33" i="1" s="1"/>
  <c r="BK35" i="1"/>
  <c r="BL35" i="1" s="1"/>
  <c r="BK37" i="1"/>
  <c r="BL37" i="1" s="1"/>
  <c r="BK39" i="1"/>
  <c r="BL39" i="1" s="1"/>
  <c r="BK41" i="1"/>
  <c r="BL41" i="1" s="1"/>
  <c r="BK43" i="1"/>
  <c r="BL43" i="1" s="1"/>
  <c r="BK45" i="1"/>
  <c r="BL45" i="1" s="1"/>
  <c r="BK47" i="1"/>
  <c r="BL47" i="1" s="1"/>
  <c r="BK49" i="1"/>
  <c r="BL49" i="1" s="1"/>
  <c r="BK51" i="1"/>
  <c r="BL51" i="1" s="1"/>
  <c r="BK53" i="1"/>
  <c r="BL53" i="1" s="1"/>
  <c r="BK55" i="1"/>
  <c r="BL55" i="1" s="1"/>
  <c r="BK57" i="1"/>
  <c r="BL57" i="1" s="1"/>
  <c r="BK59" i="1"/>
  <c r="BL59" i="1" s="1"/>
  <c r="BK61" i="1"/>
  <c r="BL61" i="1" s="1"/>
  <c r="BK63" i="1"/>
  <c r="BL63" i="1" s="1"/>
  <c r="BK65" i="1"/>
  <c r="BL65" i="1" s="1"/>
  <c r="BK67" i="1"/>
  <c r="BL67" i="1" s="1"/>
  <c r="BK69" i="1"/>
  <c r="BL69" i="1" s="1"/>
  <c r="BI2" i="1"/>
  <c r="BJ2" i="1" s="1"/>
  <c r="BI4" i="1"/>
  <c r="BJ4" i="1" s="1"/>
  <c r="BI6" i="1"/>
  <c r="BJ6" i="1" s="1"/>
  <c r="BI8" i="1"/>
  <c r="BJ8" i="1" s="1"/>
  <c r="BI9" i="1"/>
  <c r="BJ9" i="1" s="1"/>
  <c r="BI10" i="1"/>
  <c r="BJ10" i="1" s="1"/>
  <c r="BI11" i="1"/>
  <c r="BJ11" i="1" s="1"/>
  <c r="BI12" i="1"/>
  <c r="BJ12" i="1" s="1"/>
  <c r="BI13" i="1"/>
  <c r="BJ13" i="1" s="1"/>
  <c r="BI14" i="1"/>
  <c r="BJ14" i="1" s="1"/>
  <c r="BI15" i="1"/>
  <c r="BJ15" i="1" s="1"/>
  <c r="BI16" i="1"/>
  <c r="BJ16" i="1" s="1"/>
  <c r="BI17" i="1"/>
  <c r="BJ17" i="1" s="1"/>
  <c r="BI18" i="1"/>
  <c r="BJ18" i="1" s="1"/>
  <c r="BI19" i="1"/>
  <c r="BJ19" i="1" s="1"/>
  <c r="BI20" i="1"/>
  <c r="BJ20" i="1" s="1"/>
  <c r="BI21" i="1"/>
  <c r="BJ21" i="1" s="1"/>
  <c r="BI22" i="1"/>
  <c r="BJ22" i="1" s="1"/>
  <c r="BI23" i="1"/>
  <c r="BJ23" i="1" s="1"/>
  <c r="BI24" i="1"/>
  <c r="BJ24" i="1" s="1"/>
  <c r="BI25" i="1"/>
  <c r="BJ25" i="1" s="1"/>
  <c r="BI26" i="1"/>
  <c r="BJ26" i="1" s="1"/>
  <c r="BI27" i="1"/>
  <c r="BJ27" i="1" s="1"/>
  <c r="BI28" i="1"/>
  <c r="BJ28" i="1" s="1"/>
  <c r="BI29" i="1"/>
  <c r="BJ29" i="1" s="1"/>
  <c r="BI31" i="1"/>
  <c r="BJ31" i="1" s="1"/>
  <c r="BI33" i="1"/>
  <c r="BJ33" i="1" s="1"/>
  <c r="BI35" i="1"/>
  <c r="BJ35" i="1" s="1"/>
  <c r="BI37" i="1"/>
  <c r="BJ37" i="1" s="1"/>
  <c r="BI39" i="1"/>
  <c r="BJ39" i="1" s="1"/>
  <c r="BI41" i="1"/>
  <c r="BJ41" i="1" s="1"/>
  <c r="BI43" i="1"/>
  <c r="BJ43" i="1" s="1"/>
  <c r="BI45" i="1"/>
  <c r="BJ45" i="1" s="1"/>
  <c r="BI47" i="1"/>
  <c r="BJ47" i="1" s="1"/>
  <c r="BI49" i="1"/>
  <c r="BJ49" i="1" s="1"/>
  <c r="BI51" i="1"/>
  <c r="BJ51" i="1" s="1"/>
  <c r="BI53" i="1"/>
  <c r="BJ53" i="1" s="1"/>
  <c r="BI55" i="1"/>
  <c r="BJ55" i="1" s="1"/>
  <c r="BI57" i="1"/>
  <c r="BJ57" i="1" s="1"/>
  <c r="BI59" i="1"/>
  <c r="BJ59" i="1" s="1"/>
  <c r="BI61" i="1"/>
  <c r="BJ61" i="1" s="1"/>
  <c r="BI63" i="1"/>
  <c r="BJ63" i="1" s="1"/>
  <c r="BI65" i="1"/>
  <c r="BJ65" i="1" s="1"/>
  <c r="BI67" i="1"/>
  <c r="BJ67" i="1" s="1"/>
  <c r="BI69" i="1"/>
  <c r="BJ69" i="1" s="1"/>
</calcChain>
</file>

<file path=xl/comments1.xml><?xml version="1.0" encoding="utf-8"?>
<comments xmlns="http://schemas.openxmlformats.org/spreadsheetml/2006/main">
  <authors>
    <author>Autor</author>
  </authors>
  <commentList>
    <comment ref="N1" authorId="0" shapeId="0">
      <text>
        <r>
          <rPr>
            <sz val="9"/>
            <color indexed="81"/>
            <rFont val="Segoe UI"/>
            <family val="2"/>
          </rPr>
          <t>Autor:</t>
        </r>
        <r>
          <rPr>
            <b/>
            <sz val="9"/>
            <color indexed="81"/>
            <rFont val="Segoe UI"/>
            <family val="2"/>
          </rPr>
          <t xml:space="preserve">
O valor em risco para:
Pagamento Zero = IS + Correção Monetária + Juros (SINJUD)
Acordo= vlr. da condenação atualizada (BENNER)
P. parcial e total = valor da condenação atualizada (benner)</t>
        </r>
      </text>
    </comment>
    <comment ref="O1" authorId="0" shapeId="0">
      <text>
        <r>
          <rPr>
            <sz val="9"/>
            <color indexed="81"/>
            <rFont val="Segoe UI"/>
            <family val="2"/>
          </rPr>
          <t>Autor:</t>
        </r>
        <r>
          <rPr>
            <b/>
            <sz val="9"/>
            <color indexed="81"/>
            <rFont val="Segoe UI"/>
            <family val="2"/>
          </rPr>
          <t xml:space="preserve">
Vlr do encerramento = vlr. Efetivamente pago pela Cia. (benner)</t>
        </r>
      </text>
    </comment>
    <comment ref="S1" authorId="0" shapeId="0">
      <text>
        <r>
          <rPr>
            <sz val="9"/>
            <color indexed="81"/>
            <rFont val="Segoe UI"/>
            <family val="2"/>
          </rPr>
          <t>Autor:</t>
        </r>
        <r>
          <rPr>
            <b/>
            <sz val="9"/>
            <color indexed="81"/>
            <rFont val="Segoe UI"/>
            <family val="2"/>
          </rPr>
          <t xml:space="preserve">
Ações ingressadas antes de 30/09/2011 (coluna AR) são de responsabilidade ESCROW. Ações cadastradas após esta data são de responsabilidade da ZS
</t>
        </r>
      </text>
    </comment>
  </commentList>
</comments>
</file>

<file path=xl/comments2.xml><?xml version="1.0" encoding="utf-8"?>
<comments xmlns="http://schemas.openxmlformats.org/spreadsheetml/2006/main">
  <authors>
    <author>Autor</author>
    <author>Luiz Gustavo Ferreira Figueiredo (E)</author>
  </authors>
  <commentList>
    <comment ref="J1" authorId="0" shapeId="0">
      <text>
        <r>
          <rPr>
            <sz val="9"/>
            <color indexed="81"/>
            <rFont val="Segoe UI"/>
            <family val="2"/>
          </rPr>
          <t>Autor:</t>
        </r>
        <r>
          <rPr>
            <b/>
            <sz val="9"/>
            <color indexed="81"/>
            <rFont val="Segoe UI"/>
            <family val="2"/>
          </rPr>
          <t xml:space="preserve">
O valor em risco para:
Pagamento Zero = IS + Correção Monetária + Juros (SINJUD)
Acordo= vlr. da condenação atualizada (BENNER)
P. parcial e total = valor da condenação atualizada (benner)</t>
        </r>
      </text>
    </comment>
    <comment ref="K1" authorId="0" shapeId="0">
      <text>
        <r>
          <rPr>
            <sz val="9"/>
            <color indexed="81"/>
            <rFont val="Segoe UI"/>
            <family val="2"/>
          </rPr>
          <t>Autor:</t>
        </r>
        <r>
          <rPr>
            <b/>
            <sz val="9"/>
            <color indexed="81"/>
            <rFont val="Segoe UI"/>
            <family val="2"/>
          </rPr>
          <t xml:space="preserve">
Vlr do encerramento = vlr. Efetivamente pago pela Cia. (benner)</t>
        </r>
      </text>
    </comment>
    <comment ref="O1" authorId="0" shapeId="0">
      <text>
        <r>
          <rPr>
            <sz val="9"/>
            <color indexed="81"/>
            <rFont val="Segoe UI"/>
            <family val="2"/>
          </rPr>
          <t>Autor:</t>
        </r>
        <r>
          <rPr>
            <b/>
            <sz val="9"/>
            <color indexed="81"/>
            <rFont val="Segoe UI"/>
            <family val="2"/>
          </rPr>
          <t xml:space="preserve">
Ações ingressadas antes de 30/09/2011 (coluna AR) são de responsabilidade ESCROW. Ações cadastradas após esta data são de responsabilidade da ZS
</t>
        </r>
      </text>
    </comment>
    <comment ref="I32" authorId="1" shapeId="0">
      <text>
        <r>
          <rPr>
            <b/>
            <sz val="9"/>
            <color indexed="81"/>
            <rFont val="Segoe UI"/>
            <family val="2"/>
          </rPr>
          <t>Luiz Gustavo Ferreira Figueiredo (E):</t>
        </r>
        <r>
          <rPr>
            <sz val="9"/>
            <color indexed="81"/>
            <rFont val="Segoe UI"/>
            <family val="2"/>
          </rPr>
          <t xml:space="preserve">
no encerramento esta extincão sem resolucao do mérito dando entender pagamento 0 mas ta errado
</t>
        </r>
      </text>
    </comment>
  </commentList>
</comments>
</file>

<file path=xl/sharedStrings.xml><?xml version="1.0" encoding="utf-8"?>
<sst xmlns="http://schemas.openxmlformats.org/spreadsheetml/2006/main" count="64563" uniqueCount="11270">
  <si>
    <t>Nº do Dossiê</t>
  </si>
  <si>
    <t>Ramo</t>
  </si>
  <si>
    <t>Produto</t>
  </si>
  <si>
    <t>Status Encerramento</t>
  </si>
  <si>
    <t>Economia</t>
  </si>
  <si>
    <t>Valor Honorários</t>
  </si>
  <si>
    <t>Obs da Condenação</t>
  </si>
  <si>
    <t>Responsabilidade</t>
  </si>
  <si>
    <t>Identificador</t>
  </si>
  <si>
    <t>Nº do processo</t>
  </si>
  <si>
    <t>Parte Contrária</t>
  </si>
  <si>
    <t>Cliente</t>
  </si>
  <si>
    <t>Nº da Apólice</t>
  </si>
  <si>
    <t>Nº do Sinistro</t>
  </si>
  <si>
    <t>Data do Sinistro</t>
  </si>
  <si>
    <t>Segurado</t>
  </si>
  <si>
    <t>Valor da Reserva</t>
  </si>
  <si>
    <t>Importância Segurada</t>
  </si>
  <si>
    <t>Importância Segurada Já Paga</t>
  </si>
  <si>
    <t>Importância Segurada Restante</t>
  </si>
  <si>
    <t>Valor do pedido Securitário</t>
  </si>
  <si>
    <t>Contingência do Pedido Securitário</t>
  </si>
  <si>
    <t>Risco Securitário</t>
  </si>
  <si>
    <t>Provisão Securitária</t>
  </si>
  <si>
    <t>Contingência Indenizatória</t>
  </si>
  <si>
    <t>Risco Indenizatório</t>
  </si>
  <si>
    <t>Provisão do Pedido Indenizatório</t>
  </si>
  <si>
    <t>Classificação da Contingência</t>
  </si>
  <si>
    <t>Classificação do Processo</t>
  </si>
  <si>
    <t>Motivo da Classificação do Processo</t>
  </si>
  <si>
    <t>Situação Atual</t>
  </si>
  <si>
    <t>Objeto</t>
  </si>
  <si>
    <t>Assunto</t>
  </si>
  <si>
    <t>Tipo da Ação</t>
  </si>
  <si>
    <t>Juízo</t>
  </si>
  <si>
    <t>Órgão</t>
  </si>
  <si>
    <t>Foro</t>
  </si>
  <si>
    <t>UF</t>
  </si>
  <si>
    <t>Adv. Credenciado</t>
  </si>
  <si>
    <t>Gestor</t>
  </si>
  <si>
    <t>Data do encerramento</t>
  </si>
  <si>
    <t>Motivo do Encerramento</t>
  </si>
  <si>
    <t>Valor do Encerramento</t>
  </si>
  <si>
    <t>02.02.507.0000829821/08</t>
  </si>
  <si>
    <t>JANEIRO</t>
  </si>
  <si>
    <t>APÓLICE ESPECIFICA - VIDA MENSAL</t>
  </si>
  <si>
    <t>IFPD</t>
  </si>
  <si>
    <t>Sem caracterização de IFPD / IPA / Doenças Graves / Preexistência</t>
  </si>
  <si>
    <t>ACORDO</t>
  </si>
  <si>
    <t>ESCROW</t>
  </si>
  <si>
    <t> 0194.08.0092805-5 </t>
  </si>
  <si>
    <t>Jose de Sousa Marcelino</t>
  </si>
  <si>
    <t>Santander Seguros S/A</t>
  </si>
  <si>
    <t>3066/754</t>
  </si>
  <si>
    <t>2008-93-16976-0</t>
  </si>
  <si>
    <t xml:space="preserve">05/05/2008 </t>
  </si>
  <si>
    <t xml:space="preserve"> </t>
  </si>
  <si>
    <t>Provável</t>
  </si>
  <si>
    <t>Remoto</t>
  </si>
  <si>
    <t>Condenação</t>
  </si>
  <si>
    <t>Contingência Inicial</t>
  </si>
  <si>
    <t>Encerrado</t>
  </si>
  <si>
    <t>Seguro de Vida</t>
  </si>
  <si>
    <t>Pgto/Amortiz/diverg/duplic/não processado/provisão</t>
  </si>
  <si>
    <t>Cobrança</t>
  </si>
  <si>
    <t>Vara Cível</t>
  </si>
  <si>
    <t>Coronel Fabriciano (MG)</t>
  </si>
  <si>
    <t>Minas Gerais</t>
  </si>
  <si>
    <t xml:space="preserve">Chalfin, Goldberg, Vainboim e Fichtner Advogados Associados - São </t>
  </si>
  <si>
    <t>Equipe Cível - Seguros/Corretora</t>
  </si>
  <si>
    <t>Acordo antes da Sentença</t>
  </si>
  <si>
    <t>14/10/2008</t>
  </si>
  <si>
    <t>Data Entrada</t>
  </si>
  <si>
    <t>Código Produto</t>
  </si>
  <si>
    <t>Cobertura Reclamada</t>
  </si>
  <si>
    <t>Mês Encerramento</t>
  </si>
  <si>
    <t>Motivo da Ação</t>
  </si>
  <si>
    <t>Motivo Seguradora</t>
  </si>
  <si>
    <t>Detalhe Motivo Ausência de Cobertura</t>
  </si>
  <si>
    <t>Vlr. em risco</t>
  </si>
  <si>
    <t>Valor Encerramento</t>
  </si>
  <si>
    <t>Tempo Médio (dias)</t>
  </si>
  <si>
    <t>Tempo Médio (meses)</t>
  </si>
  <si>
    <t> 0003852-63.2016.8.26.0554 </t>
  </si>
  <si>
    <t>Dulce Milchelman</t>
  </si>
  <si>
    <t>ASSITÊNCIA 24 H</t>
  </si>
  <si>
    <t>Acidentes Pessoais</t>
  </si>
  <si>
    <t>Sinistro Negado (Negativa pagto da Apólice)</t>
  </si>
  <si>
    <t>Indenizatória</t>
  </si>
  <si>
    <t>Juizado Especial Cível</t>
  </si>
  <si>
    <t>JEC 20 Salários</t>
  </si>
  <si>
    <t>Santo André (SP)</t>
  </si>
  <si>
    <t>São Paulo</t>
  </si>
  <si>
    <t>Equipe Cível - Seguros</t>
  </si>
  <si>
    <t>Procedência Parcial - 1ª Instância</t>
  </si>
  <si>
    <t>02.02.507.0002220835/16</t>
  </si>
  <si>
    <t>04/03/2016</t>
  </si>
  <si>
    <t> 0029253-41.2015.8.19.0054 </t>
  </si>
  <si>
    <t>ALMIR PINTO DO NASCIMENTO</t>
  </si>
  <si>
    <t>212 / 1</t>
  </si>
  <si>
    <t>2015-82-37375-0</t>
  </si>
  <si>
    <t xml:space="preserve">23/05/2015 </t>
  </si>
  <si>
    <t>Possível</t>
  </si>
  <si>
    <t>JEC 40 Salários</t>
  </si>
  <si>
    <t>São João de Meriti (RJ)</t>
  </si>
  <si>
    <t>Rio de Janeiro</t>
  </si>
  <si>
    <t>Acordos após a Sentença e até Decisão do Tribunal Estadual</t>
  </si>
  <si>
    <t>02.02.507.0002146555/15</t>
  </si>
  <si>
    <t>09/09/2015</t>
  </si>
  <si>
    <t> 1002046-96.2016.8.26.0223 </t>
  </si>
  <si>
    <t>Francisco Alves dos Santos</t>
  </si>
  <si>
    <t>3422/18407273</t>
  </si>
  <si>
    <t>2013-93-58981-0</t>
  </si>
  <si>
    <t xml:space="preserve">23/12/2013 </t>
  </si>
  <si>
    <t>Guarujá (SP)</t>
  </si>
  <si>
    <t>Extinção Art. 267 - Com Possibilidade Nova Ação - 2ª Instância - Recurso do Auto</t>
  </si>
  <si>
    <t>02.02.507.0002222425/15</t>
  </si>
  <si>
    <t>04/12/2015</t>
  </si>
  <si>
    <t> 0027065-58.2016.8.19.0210 </t>
  </si>
  <si>
    <t>DEUSANIRA SANTOS MEIRA</t>
  </si>
  <si>
    <t>286/532767</t>
  </si>
  <si>
    <t>2014-82-27463-0</t>
  </si>
  <si>
    <t xml:space="preserve">22/12/2013 </t>
  </si>
  <si>
    <t>Rio de Janeiro (RJ)</t>
  </si>
  <si>
    <t>Extinção Art. 267 - Com Possibilidade Nova Ação - 1ª Instância</t>
  </si>
  <si>
    <t>02.02.507.0002298793/16</t>
  </si>
  <si>
    <t>01/03/2016</t>
  </si>
  <si>
    <t> 1037751-94.2016.8.26.0114 </t>
  </si>
  <si>
    <t>LAURA MARIA DE ALMEIDA MORAES</t>
  </si>
  <si>
    <t>Santander Brasil Seguros S/A</t>
  </si>
  <si>
    <t>1782418/596761</t>
  </si>
  <si>
    <t>2015-14-100457-</t>
  </si>
  <si>
    <t xml:space="preserve">08/12/2015 </t>
  </si>
  <si>
    <t>Seguro Residencial</t>
  </si>
  <si>
    <t>Campinas (SP)</t>
  </si>
  <si>
    <t>02.02.136.0002324137/16</t>
  </si>
  <si>
    <t>08/09/2016</t>
  </si>
  <si>
    <t> 0084160-17.2015.8.13.0382 </t>
  </si>
  <si>
    <t>Hedeilson Alves de Figueiredo</t>
  </si>
  <si>
    <t>1490320/426421</t>
  </si>
  <si>
    <t>2014-14-76422-0</t>
  </si>
  <si>
    <t xml:space="preserve">30/12/2013 </t>
  </si>
  <si>
    <t>Pagto prêmio não efetivado/efetivado erroneamente</t>
  </si>
  <si>
    <t>Lavras (MG)</t>
  </si>
  <si>
    <t>Extinção Art. 267 - Com Possibilidade Nova Ação - 2ª Instância - Recurso do Banc</t>
  </si>
  <si>
    <t>02.02.136.0002138881/15</t>
  </si>
  <si>
    <t>18/08/2015</t>
  </si>
  <si>
    <t> 0013705-59.2011.8.19.0007 </t>
  </si>
  <si>
    <t>Hilario Barroco</t>
  </si>
  <si>
    <t>NAO E SINISTRO</t>
  </si>
  <si>
    <t>Sucumbência</t>
  </si>
  <si>
    <t>Apólice não recebida</t>
  </si>
  <si>
    <t>Cautelar</t>
  </si>
  <si>
    <t>2ª</t>
  </si>
  <si>
    <t>Barra Mansa (RJ)</t>
  </si>
  <si>
    <t>Improcedência da Ação - 2ª Instância - Recurso do Autor</t>
  </si>
  <si>
    <t>02.02.136.0001107238/11</t>
  </si>
  <si>
    <t>04/08/2011</t>
  </si>
  <si>
    <t> 1006279-26.2015.8.26.0077 </t>
  </si>
  <si>
    <t>JOSE CATARIN FILHO</t>
  </si>
  <si>
    <t>PROB. COM APL.</t>
  </si>
  <si>
    <t>Problemas com a apólice</t>
  </si>
  <si>
    <t>Birigüi (SP)</t>
  </si>
  <si>
    <t>Procedência Parcial - 2ª Instância - Recurso do Banco</t>
  </si>
  <si>
    <t>02.02.507.0002154774/15</t>
  </si>
  <si>
    <t>07/09/2015</t>
  </si>
  <si>
    <t> 271.01.2008.005424-5 </t>
  </si>
  <si>
    <t>Elza Dantello Balderi</t>
  </si>
  <si>
    <t>Sinistro Negado (Ausência de Cobertura)</t>
  </si>
  <si>
    <t>1ª</t>
  </si>
  <si>
    <t>Itapevi (SP)</t>
  </si>
  <si>
    <t>02.02.507.0000844964/08</t>
  </si>
  <si>
    <t>01/12/2008</t>
  </si>
  <si>
    <t> 1001332-48.2016.8.26.0123 </t>
  </si>
  <si>
    <t>Francisco Cravo da Silva</t>
  </si>
  <si>
    <t>2034/8432</t>
  </si>
  <si>
    <t>2016-82-39723-E</t>
  </si>
  <si>
    <t xml:space="preserve">13/04/2016 </t>
  </si>
  <si>
    <t>Auxílio/Assistência Funeral</t>
  </si>
  <si>
    <t>Capão Bonito (SP)</t>
  </si>
  <si>
    <t>02.02.507.0002267236/16</t>
  </si>
  <si>
    <t>09/05/2016</t>
  </si>
  <si>
    <t> 0706985-11.2015.8.02.0058 </t>
  </si>
  <si>
    <t>Marilene da silva santos</t>
  </si>
  <si>
    <t>CERTF.1194332</t>
  </si>
  <si>
    <t>89-1772-0</t>
  </si>
  <si>
    <t xml:space="preserve">21/07/2009 </t>
  </si>
  <si>
    <t>3ª</t>
  </si>
  <si>
    <t>Arapiraca (AL)</t>
  </si>
  <si>
    <t>Alagoas</t>
  </si>
  <si>
    <t>Costa &amp; Andrade Advogados Associados - RTMVP</t>
  </si>
  <si>
    <t>Procedência Total - 2ª Instância - Recurso do Banco</t>
  </si>
  <si>
    <t>02.02.507.0002182485/15</t>
  </si>
  <si>
    <t>30/11/2015</t>
  </si>
  <si>
    <t> 1094560-83.2015.8.26.0100 </t>
  </si>
  <si>
    <t>Vagner herculano elias</t>
  </si>
  <si>
    <t>3419/485969</t>
  </si>
  <si>
    <t>2015-93-68289-0</t>
  </si>
  <si>
    <t xml:space="preserve">07/04/2014 </t>
  </si>
  <si>
    <t>Cobertura Negada</t>
  </si>
  <si>
    <t>25ª</t>
  </si>
  <si>
    <t>São Paulo (SP)</t>
  </si>
  <si>
    <t>Improcedência da Ação - 1ª Instância</t>
  </si>
  <si>
    <t>02.02.507.0002150692/15</t>
  </si>
  <si>
    <t>15/09/2015</t>
  </si>
  <si>
    <t> 740/05 </t>
  </si>
  <si>
    <t>Pedro Aparecido de Melo</t>
  </si>
  <si>
    <t>1102080/108807</t>
  </si>
  <si>
    <t>2004-82-947</t>
  </si>
  <si>
    <t xml:space="preserve">18/02/2004 </t>
  </si>
  <si>
    <t>Mogi das Cruzes (SP)</t>
  </si>
  <si>
    <t>02.01.507.0000158000/05</t>
  </si>
  <si>
    <t>23/03/2005</t>
  </si>
  <si>
    <t> 0000389-88.2015.8.19.0087 </t>
  </si>
  <si>
    <t>Carlos Sérgio de Carvalho Pereira</t>
  </si>
  <si>
    <t>São Gonçalo (RJ)</t>
  </si>
  <si>
    <t>02.02.507.0002024085/15</t>
  </si>
  <si>
    <t>07/01/2015</t>
  </si>
  <si>
    <t>5ª</t>
  </si>
  <si>
    <t> 1006587-37.2014.8.26.0032 </t>
  </si>
  <si>
    <t>Marta Ferreira Borges</t>
  </si>
  <si>
    <t>Repasse não efetuado/divergente</t>
  </si>
  <si>
    <t>Araçatuba (SP)</t>
  </si>
  <si>
    <t>Acordo Após Decisão do Tribunal Estadual</t>
  </si>
  <si>
    <t>02.02.507.0001909765/14</t>
  </si>
  <si>
    <t>25/06/2014</t>
  </si>
  <si>
    <t> 1001120-91.2015.8.26.0016 </t>
  </si>
  <si>
    <t>Grislene Domingos Alves de Carvalho</t>
  </si>
  <si>
    <t>3422/17227161</t>
  </si>
  <si>
    <t>2014-93-59655-0</t>
  </si>
  <si>
    <t xml:space="preserve">07/04/2012 </t>
  </si>
  <si>
    <t>Procedência Total - 2ª Instância - Recurso do Autor</t>
  </si>
  <si>
    <t>02.02.507.0002047739/15</t>
  </si>
  <si>
    <t>02/03/2015</t>
  </si>
  <si>
    <t> 1006648-88.2014.8.26.0292 </t>
  </si>
  <si>
    <t>Gabriela de Oliveira Santos</t>
  </si>
  <si>
    <t>3422/19075177</t>
  </si>
  <si>
    <t>2013-93-56358-0</t>
  </si>
  <si>
    <t xml:space="preserve">24/08/2013 </t>
  </si>
  <si>
    <t>Jacareí (SP)</t>
  </si>
  <si>
    <t>02.02.507.0001940249/14</t>
  </si>
  <si>
    <t>16/09/2014</t>
  </si>
  <si>
    <t> 0011229-55.2015.8.19.0024 </t>
  </si>
  <si>
    <t>Angela Maria Grillo da Silva</t>
  </si>
  <si>
    <t>EXIBIÇÃO DOCS</t>
  </si>
  <si>
    <t>Obrigação de fazer</t>
  </si>
  <si>
    <t>Itaguaí (RJ)</t>
  </si>
  <si>
    <t>Arquivamento</t>
  </si>
  <si>
    <t>02.02.507.0002158944/15</t>
  </si>
  <si>
    <t>30/09/2015</t>
  </si>
  <si>
    <t> 0469586-32.2015.8.19.0001 </t>
  </si>
  <si>
    <t>SERGIO PERROMI PASSARELA</t>
  </si>
  <si>
    <t>113303/3365880</t>
  </si>
  <si>
    <t>2015-93-76724-0</t>
  </si>
  <si>
    <t xml:space="preserve">03/09/2015 </t>
  </si>
  <si>
    <t>02.02.507.0002178157/15</t>
  </si>
  <si>
    <t>25/11/2015</t>
  </si>
  <si>
    <t> 1003853-26.2016.8.26.0297 </t>
  </si>
  <si>
    <t>Joana Alves de Andrade</t>
  </si>
  <si>
    <t>EXIB DOCTOS</t>
  </si>
  <si>
    <t>Exibição de Documentos</t>
  </si>
  <si>
    <t>Jales (SP)</t>
  </si>
  <si>
    <t>Procedência Total - 1ª Instância</t>
  </si>
  <si>
    <t>02.02.507.0002269903/16</t>
  </si>
  <si>
    <t>10/06/2016</t>
  </si>
  <si>
    <t> 1838/2011 </t>
  </si>
  <si>
    <t>Alzira de Souza Maciel</t>
  </si>
  <si>
    <t>1101080/181173</t>
  </si>
  <si>
    <t>2009-82-8419</t>
  </si>
  <si>
    <t xml:space="preserve">05/06/2009 </t>
  </si>
  <si>
    <t>SEGURO DE VIDA</t>
  </si>
  <si>
    <t>Apucarana (PR)</t>
  </si>
  <si>
    <t>Paraná</t>
  </si>
  <si>
    <t>Cabanellos Schuh Advogados Associados - PR</t>
  </si>
  <si>
    <t>Improcedência da Ação - 2ª Instância - Recurso do Banco</t>
  </si>
  <si>
    <t>02.02.507.0001090342/11</t>
  </si>
  <si>
    <t>26/05/2011</t>
  </si>
  <si>
    <t> 0032794-41.2012.8.21.0019 </t>
  </si>
  <si>
    <t>Daniela da Silva Dantas</t>
  </si>
  <si>
    <t>3552/87886</t>
  </si>
  <si>
    <t>2010-93-33647-0</t>
  </si>
  <si>
    <t xml:space="preserve">01/01/2010 </t>
  </si>
  <si>
    <t>Novo Hamburgo (RS)</t>
  </si>
  <si>
    <t>Rio Grande do Sul</t>
  </si>
  <si>
    <t>Cabanellos Schuh Advogados Associados - RS</t>
  </si>
  <si>
    <t>02.02.507.0001616265/13</t>
  </si>
  <si>
    <t>06/03/2013</t>
  </si>
  <si>
    <t> 045.09.006685-0 </t>
  </si>
  <si>
    <t>Elierce Egidio Moreira</t>
  </si>
  <si>
    <t>3147 / 392</t>
  </si>
  <si>
    <t xml:space="preserve">12/08/2000 </t>
  </si>
  <si>
    <t>Palhoça (SC)</t>
  </si>
  <si>
    <t>Santa Catarina</t>
  </si>
  <si>
    <t>Cabanellos Schuh Advogados Associados - SC</t>
  </si>
  <si>
    <t>02.02.507.0000615506/10</t>
  </si>
  <si>
    <t>20/01/2010</t>
  </si>
  <si>
    <t> 0005101-42.2012.8.19.0212 </t>
  </si>
  <si>
    <t>Edna Sueli Gomes Vargas Augusto</t>
  </si>
  <si>
    <t>2035/ 248</t>
  </si>
  <si>
    <t>2011-93-37284-0</t>
  </si>
  <si>
    <t xml:space="preserve">01/10/2010 </t>
  </si>
  <si>
    <t>02.02.507.0001227432/12</t>
  </si>
  <si>
    <t>02/05/2012</t>
  </si>
  <si>
    <t> 0008480-63.2012.8.13.0145 </t>
  </si>
  <si>
    <t>Francisco Miguel da Costa</t>
  </si>
  <si>
    <t>3451 / 201860</t>
  </si>
  <si>
    <t>2011-93-36315-0</t>
  </si>
  <si>
    <t xml:space="preserve">31/01/2011 </t>
  </si>
  <si>
    <t>Juiz de Fora (MG)</t>
  </si>
  <si>
    <t>02.02.507.0001195313/12</t>
  </si>
  <si>
    <t>26/03/2012</t>
  </si>
  <si>
    <t> 590.01.2008.011088-7 (671/2008) </t>
  </si>
  <si>
    <t>Alvanisia Pereira Santos</t>
  </si>
  <si>
    <t>6ª</t>
  </si>
  <si>
    <t>São Vicente (SP)</t>
  </si>
  <si>
    <t>02.02.507.0000792768/08</t>
  </si>
  <si>
    <t>22/04/2008</t>
  </si>
  <si>
    <t> 200.2012.070.520-3 </t>
  </si>
  <si>
    <t>Geralda Lúcia Garcia de Abrantes</t>
  </si>
  <si>
    <t xml:space="preserve">13/03/2011 </t>
  </si>
  <si>
    <t>Ordinária</t>
  </si>
  <si>
    <t>10ª</t>
  </si>
  <si>
    <t>João Pessoa (PB)</t>
  </si>
  <si>
    <t>Paraíba</t>
  </si>
  <si>
    <t>02.02.507.0001198510/12</t>
  </si>
  <si>
    <t>04/04/2012</t>
  </si>
  <si>
    <t> 168.01.2011.001546-4 </t>
  </si>
  <si>
    <t>Osvaldo Brondino</t>
  </si>
  <si>
    <t>3422/14522497</t>
  </si>
  <si>
    <t>2012-93-47239-0</t>
  </si>
  <si>
    <t xml:space="preserve">02/03/2011 </t>
  </si>
  <si>
    <t>Dracena (SP)</t>
  </si>
  <si>
    <t>Procedência Parcial - 2ª Instância - Recurso do Autor</t>
  </si>
  <si>
    <t>02.02.507.0001121984/11</t>
  </si>
  <si>
    <t>26/08/2011</t>
  </si>
  <si>
    <t> 847743-7/2005 </t>
  </si>
  <si>
    <t>Maria do Carmo Ribeiro do Nascimento</t>
  </si>
  <si>
    <t>2010-93-29533-0</t>
  </si>
  <si>
    <t xml:space="preserve">15/09/2004 </t>
  </si>
  <si>
    <t>Ilhéus (BA)</t>
  </si>
  <si>
    <t>Bahia</t>
  </si>
  <si>
    <t>02.02.507.0000594402/05</t>
  </si>
  <si>
    <t>29/09/2005</t>
  </si>
  <si>
    <t> 0001295-81.2016.8.19.0204 </t>
  </si>
  <si>
    <t>Joselio Barreto de Oliveira</t>
  </si>
  <si>
    <t>Previdência Privada</t>
  </si>
  <si>
    <t>Resgate divergente/solicitação não atendida</t>
  </si>
  <si>
    <t>4ª</t>
  </si>
  <si>
    <t>02.02.507.0002195993/16</t>
  </si>
  <si>
    <t>18/01/2016</t>
  </si>
  <si>
    <t> 405.01.2011.053238-7 </t>
  </si>
  <si>
    <t>Jerusa Aparecida Gomes de Souza</t>
  </si>
  <si>
    <t>301/1821779</t>
  </si>
  <si>
    <t>2011-82-16112-0</t>
  </si>
  <si>
    <t xml:space="preserve">03/01/2010 </t>
  </si>
  <si>
    <t>Osasco (SP)</t>
  </si>
  <si>
    <t>02.02.507.0001167725/12</t>
  </si>
  <si>
    <t>19/01/2012</t>
  </si>
  <si>
    <t> 069.01.2011.000607-0 </t>
  </si>
  <si>
    <t>Manuel Messias de Santana</t>
  </si>
  <si>
    <t>3422/12816620</t>
  </si>
  <si>
    <t>2010-93-30281</t>
  </si>
  <si>
    <t xml:space="preserve">18/01/2010 </t>
  </si>
  <si>
    <t>Tupã (SP)</t>
  </si>
  <si>
    <t>02.02.507.0001092388/11</t>
  </si>
  <si>
    <t>30/06/2011</t>
  </si>
  <si>
    <t>Datadoencerramento</t>
  </si>
  <si>
    <t>DataDistribuição</t>
  </si>
  <si>
    <t>Data de En</t>
  </si>
  <si>
    <t>PAGAMENTO ZERO</t>
  </si>
  <si>
    <t>Procedência Parcial</t>
  </si>
  <si>
    <t>ASSISTENCIA</t>
  </si>
  <si>
    <t>Falha na prestação de serviço</t>
  </si>
  <si>
    <t>PROTEÇÃO ACIDENTES PESSOAIS</t>
  </si>
  <si>
    <t>IPA</t>
  </si>
  <si>
    <t>ZURICH SANTANDER</t>
  </si>
  <si>
    <t>PREVIDENCIA</t>
  </si>
  <si>
    <t>VIDA PROTEÇÃO EXCLUSIVA</t>
  </si>
  <si>
    <t>Sinistro pago parcialmente</t>
  </si>
  <si>
    <t xml:space="preserve"> PROTEÇÃO ACIDENTES PESSOAIS MULHER</t>
  </si>
  <si>
    <t>PROTEÇÃO RESIDENCIAL VAN GOGH</t>
  </si>
  <si>
    <t>ROUBO/FURTO</t>
  </si>
  <si>
    <t xml:space="preserve"> PROTEÇÃO RESIDENCIAL DOSE DUPLA</t>
  </si>
  <si>
    <t>NON</t>
  </si>
  <si>
    <t xml:space="preserve"> PROTEÇÃO VIDA EMPRESA</t>
  </si>
  <si>
    <t xml:space="preserve"> VIDA PROTEÇÃO EXCLUSIVA</t>
  </si>
  <si>
    <t>MORTE ACIDENTAL</t>
  </si>
  <si>
    <t>SINISTRO NEGADO</t>
  </si>
  <si>
    <t>LER DORT</t>
  </si>
  <si>
    <t>MORTE NATURAL</t>
  </si>
  <si>
    <t>Reajuste de premio</t>
  </si>
  <si>
    <t>Indenização do seguro</t>
  </si>
  <si>
    <t>COMPETENCIA COSESP</t>
  </si>
  <si>
    <t>EXIBIÇÃO DE DOCTOS</t>
  </si>
  <si>
    <t>PROTEÇÃO SOB MEDIDA - AP</t>
  </si>
  <si>
    <t xml:space="preserve"> REAL VIDA HOMEM</t>
  </si>
  <si>
    <t>VIDA MASTER</t>
  </si>
  <si>
    <t>PRESCRIÇÃO</t>
  </si>
  <si>
    <t>PROTEÇÃO VIDA HOMEM</t>
  </si>
  <si>
    <t>DIAGNOSTICO DE CANCER</t>
  </si>
  <si>
    <t>SINISTRO NÃO AVISADO</t>
  </si>
  <si>
    <t>não perda de existência independente</t>
  </si>
  <si>
    <t>SEM SEQUELAS</t>
  </si>
  <si>
    <t> 001/1.09.0160054-0 </t>
  </si>
  <si>
    <t>Jorge Augusto Garcia</t>
  </si>
  <si>
    <t>Sinistro Negado (Ausência de Invalidez Permanente/Total)</t>
  </si>
  <si>
    <t>Porto Alegre (RS)</t>
  </si>
  <si>
    <t xml:space="preserve">24/01/2017 </t>
  </si>
  <si>
    <t>02.02.507.0000501345/09</t>
  </si>
  <si>
    <t>01/06/2009</t>
  </si>
  <si>
    <t>30/06/2009 17:01</t>
  </si>
  <si>
    <t>Contingência Cível</t>
  </si>
  <si>
    <t> 0011897-70.2011.8.19.0087 </t>
  </si>
  <si>
    <t>Antonio Carlos Soares</t>
  </si>
  <si>
    <t>02.02.507.0001080840/10</t>
  </si>
  <si>
    <t>09/02/2010</t>
  </si>
  <si>
    <t>05/06/2011 11:22</t>
  </si>
  <si>
    <t>Outra Seguradora</t>
  </si>
  <si>
    <t> 031308256937-4 </t>
  </si>
  <si>
    <t>VANIA APARECIDA DE ASSIS LAGE</t>
  </si>
  <si>
    <t>Banco Santander (Brasil) S/A</t>
  </si>
  <si>
    <t>Crédito Pessoal</t>
  </si>
  <si>
    <t>Ipatinga (MG)</t>
  </si>
  <si>
    <t>Ney Campos Advogados</t>
  </si>
  <si>
    <t>Equipe Jurídico Cível Indenizatórias II - Massificados</t>
  </si>
  <si>
    <t xml:space="preserve">16/01/2017 </t>
  </si>
  <si>
    <t>02.02.033.0000594103/08</t>
  </si>
  <si>
    <t>25/07/2008</t>
  </si>
  <si>
    <t>17/12/2009 08:38</t>
  </si>
  <si>
    <t> 0062136-10.2012.8.26.0100 </t>
  </si>
  <si>
    <t>Julieta Maria da Fonseca Ribeiro Bellintani</t>
  </si>
  <si>
    <t>Seguro Prestamista</t>
  </si>
  <si>
    <t>13ª</t>
  </si>
  <si>
    <t>Sturzeneger e Cavalcante Advogados Associados</t>
  </si>
  <si>
    <t>Equipe Jurídico Cível Causas Especiais</t>
  </si>
  <si>
    <t xml:space="preserve">27/01/2017 </t>
  </si>
  <si>
    <t>02.02.507.0001861081/12</t>
  </si>
  <si>
    <t>21/11/2012</t>
  </si>
  <si>
    <t>29/05/2014 13:44</t>
  </si>
  <si>
    <t> 1008530-74.2014.8.26.0037 </t>
  </si>
  <si>
    <t>Geraldo Henrique do Valle</t>
  </si>
  <si>
    <t>Araraquara (SP)</t>
  </si>
  <si>
    <t>Jurídico Trabalhista - Complementação de Aposentadoria</t>
  </si>
  <si>
    <t xml:space="preserve">04/01/2017 </t>
  </si>
  <si>
    <t>Cadastro para Simples Acompanhamento</t>
  </si>
  <si>
    <t>02.02.507.0002402314/16</t>
  </si>
  <si>
    <t>13/12/2016</t>
  </si>
  <si>
    <t>27/12/2016 04:03</t>
  </si>
  <si>
    <t>Sem Seguradora</t>
  </si>
  <si>
    <t> 0175661-29.2016.8.19.0001 </t>
  </si>
  <si>
    <t>Ivany Henrique da Silva</t>
  </si>
  <si>
    <t>Cancelamento não solicitado</t>
  </si>
  <si>
    <t xml:space="preserve">19/01/2017 </t>
  </si>
  <si>
    <t>02.02.507.0002262792/16</t>
  </si>
  <si>
    <t>01/06/2016</t>
  </si>
  <si>
    <t>02/06/2016 23:39</t>
  </si>
  <si>
    <t> 0005834-80.2014.8.19.0036 </t>
  </si>
  <si>
    <t>Givalneide Vieira dos Santos de Souza</t>
  </si>
  <si>
    <t>Nilópolis (RJ)</t>
  </si>
  <si>
    <t xml:space="preserve">23/01/2017 </t>
  </si>
  <si>
    <t>02.02.507.0001938521/14</t>
  </si>
  <si>
    <t>29/07/2014</t>
  </si>
  <si>
    <t>23/09/2014 01:50</t>
  </si>
  <si>
    <t> 0000192-12.2000.8.16.0001 </t>
  </si>
  <si>
    <t>Diarco Construção Civil Ltda</t>
  </si>
  <si>
    <t>MAPFRE</t>
  </si>
  <si>
    <t>Curitiba (PR)</t>
  </si>
  <si>
    <t>02.02.507.0002407022/16</t>
  </si>
  <si>
    <t>05/10/2016</t>
  </si>
  <si>
    <t>19/01/2017 22:27</t>
  </si>
  <si>
    <t> 1011956-45.2016.8.26.0451 </t>
  </si>
  <si>
    <t>Alexandre da Silva Nascimento</t>
  </si>
  <si>
    <t>Piracicaba (SP)</t>
  </si>
  <si>
    <t xml:space="preserve">30/01/2017 </t>
  </si>
  <si>
    <t>02.02.507.0002285697/16</t>
  </si>
  <si>
    <t>13/07/2016</t>
  </si>
  <si>
    <t>22/07/2016 04:25</t>
  </si>
  <si>
    <t> 1003542-25.2015.8.26.0344 </t>
  </si>
  <si>
    <t>Osvaldo Dias Ferraz</t>
  </si>
  <si>
    <t>Marília (SP)</t>
  </si>
  <si>
    <t>02.02.507.0002071169/15</t>
  </si>
  <si>
    <t>07/04/2015</t>
  </si>
  <si>
    <t>14/04/2015 01:25</t>
  </si>
  <si>
    <t> 0007108-87.2016.8.26.0562 </t>
  </si>
  <si>
    <t>CARLOS SANDRINE</t>
  </si>
  <si>
    <t>Santos (SP)</t>
  </si>
  <si>
    <t>02.02.507.0002252520/16</t>
  </si>
  <si>
    <t>02/05/2016</t>
  </si>
  <si>
    <t>11/05/2016 04:25</t>
  </si>
  <si>
    <t> 0105005-27.2015.8.21.0001 </t>
  </si>
  <si>
    <t>Harry Ferle</t>
  </si>
  <si>
    <t>2633/1</t>
  </si>
  <si>
    <t>2014-93-66756-0</t>
  </si>
  <si>
    <t xml:space="preserve">15/10/2014 </t>
  </si>
  <si>
    <t>18ª</t>
  </si>
  <si>
    <t>02.02.507.0002110156/15</t>
  </si>
  <si>
    <t>05/05/2015</t>
  </si>
  <si>
    <t>18/06/2015 01:32</t>
  </si>
  <si>
    <t> 1005976-75.2016.8.26.0562 </t>
  </si>
  <si>
    <t>ROSIANGELA APARECIDA SANTOS FERREIRA</t>
  </si>
  <si>
    <t>11ª</t>
  </si>
  <si>
    <t>02.02.507.0002223178/16</t>
  </si>
  <si>
    <t>10/03/2016</t>
  </si>
  <si>
    <t>17/03/2016 22:48</t>
  </si>
  <si>
    <t>04/07/2016</t>
  </si>
  <si>
    <t>Volta Redonda (RJ)</t>
  </si>
  <si>
    <t>19ª</t>
  </si>
  <si>
    <t> 428.01.2012.005968-0 </t>
  </si>
  <si>
    <t>Osvaldo de Jesus Vicencio</t>
  </si>
  <si>
    <t>301/1841498</t>
  </si>
  <si>
    <t>2012-82-18327-0</t>
  </si>
  <si>
    <t xml:space="preserve">22/04/2012 </t>
  </si>
  <si>
    <t>Consignatória</t>
  </si>
  <si>
    <t>Paulínia (SP)</t>
  </si>
  <si>
    <t>02.02.507.0001230059/12</t>
  </si>
  <si>
    <t>12/07/2012</t>
  </si>
  <si>
    <t>28/06/2012 11:52</t>
  </si>
  <si>
    <t>Consignação</t>
  </si>
  <si>
    <t> 1041542-71.2016.8.26.0114 </t>
  </si>
  <si>
    <t>Nilton Pereira Machado</t>
  </si>
  <si>
    <t>Transferências</t>
  </si>
  <si>
    <t xml:space="preserve">26/01/2017 </t>
  </si>
  <si>
    <t>02.02.507.0002331060/16</t>
  </si>
  <si>
    <t>30/06/2016</t>
  </si>
  <si>
    <t>30/09/2016 03:18</t>
  </si>
  <si>
    <t> 0082395-36.2013.8.21.0001 </t>
  </si>
  <si>
    <t>Cleci Tereza Fogliato Pellenz</t>
  </si>
  <si>
    <t>2632/1</t>
  </si>
  <si>
    <t>2011-93-41584-0</t>
  </si>
  <si>
    <t xml:space="preserve">12/09/2011 </t>
  </si>
  <si>
    <t xml:space="preserve">31/01/2017 </t>
  </si>
  <si>
    <t>02.02.507.0001650232/13</t>
  </si>
  <si>
    <t>15/05/2013</t>
  </si>
  <si>
    <t>18/06/2013 17:48</t>
  </si>
  <si>
    <t> 002.10.009778-4 </t>
  </si>
  <si>
    <t>Francisco Atilio Manzano Cestaro</t>
  </si>
  <si>
    <t>2009-14-25920-0</t>
  </si>
  <si>
    <t xml:space="preserve">18/09/2009 </t>
  </si>
  <si>
    <t>Sinistro Negado</t>
  </si>
  <si>
    <t>02.02.507.0000666396/10</t>
  </si>
  <si>
    <t>01/02/2010</t>
  </si>
  <si>
    <t> 008.10.800709-7 </t>
  </si>
  <si>
    <t>Maico Kasmirski</t>
  </si>
  <si>
    <t>2010-14-30739-0</t>
  </si>
  <si>
    <t xml:space="preserve">25/01/2010 </t>
  </si>
  <si>
    <t>Blumenau (SC)</t>
  </si>
  <si>
    <t>02.02.507.0000659304/10</t>
  </si>
  <si>
    <t>04/05/2010</t>
  </si>
  <si>
    <t> 0089540-20.2010.8.13.0245/0245 </t>
  </si>
  <si>
    <t>Terezinha augusta dos santos</t>
  </si>
  <si>
    <t>301/1923105</t>
  </si>
  <si>
    <t>2010-82-9908-0</t>
  </si>
  <si>
    <t xml:space="preserve">24/12/2009 </t>
  </si>
  <si>
    <t>Santa Luzia (MG)</t>
  </si>
  <si>
    <t>Extinção Art. 267 - Sem Possibilidade Nova Ação - 1ª Instância</t>
  </si>
  <si>
    <t>02.02.507.0000673791/10</t>
  </si>
  <si>
    <t>14/05/2010</t>
  </si>
  <si>
    <t> 242.01.2010.002540-0 </t>
  </si>
  <si>
    <t>Carlos Cezar Sarreta</t>
  </si>
  <si>
    <t>1101080/102458</t>
  </si>
  <si>
    <t>2008-82-7060</t>
  </si>
  <si>
    <t xml:space="preserve">24/08/2006 </t>
  </si>
  <si>
    <t>Revisados</t>
  </si>
  <si>
    <t>Reanalise</t>
  </si>
  <si>
    <t>Vara Única</t>
  </si>
  <si>
    <t>Igarapava (SP)</t>
  </si>
  <si>
    <t>02.02.507.0000678047/10</t>
  </si>
  <si>
    <t>16/06/2010</t>
  </si>
  <si>
    <t> 208722006 </t>
  </si>
  <si>
    <t>Eliane Maria da Costa Araújo</t>
  </si>
  <si>
    <t>165/2236</t>
  </si>
  <si>
    <t>2006-82-3205-0</t>
  </si>
  <si>
    <t xml:space="preserve">07/06/2006 </t>
  </si>
  <si>
    <t>Teresina (PI)</t>
  </si>
  <si>
    <t>Piauí</t>
  </si>
  <si>
    <t xml:space="preserve">17/01/2017 </t>
  </si>
  <si>
    <t>02.02.507.0000301720/06</t>
  </si>
  <si>
    <t>26/10/2006</t>
  </si>
  <si>
    <t> 0006344-02.2011.8.26.0005 </t>
  </si>
  <si>
    <t>Laura da Silva Alves</t>
  </si>
  <si>
    <t>3422/17448703</t>
  </si>
  <si>
    <t>2010-93-33176-0</t>
  </si>
  <si>
    <t xml:space="preserve">20/08/2010 </t>
  </si>
  <si>
    <t>02.02.507.0001058077/11</t>
  </si>
  <si>
    <t>23/03/2011</t>
  </si>
  <si>
    <t> 010505159035-1 </t>
  </si>
  <si>
    <t>Valeria Maria Martins</t>
  </si>
  <si>
    <t>112117/266</t>
  </si>
  <si>
    <t>2012-93-47523-0</t>
  </si>
  <si>
    <t xml:space="preserve">07/12/2004 </t>
  </si>
  <si>
    <t>7ª</t>
  </si>
  <si>
    <t>Governador Valadares (MG)</t>
  </si>
  <si>
    <t>02.02.507.0000593952/05</t>
  </si>
  <si>
    <t>24/08/2005</t>
  </si>
  <si>
    <t> 003508113480-7 </t>
  </si>
  <si>
    <t xml:space="preserve">MARIÂNGELA ARAÚJO DE CARVALHO </t>
  </si>
  <si>
    <t>2040/7453944</t>
  </si>
  <si>
    <t>2012-77-41970-0</t>
  </si>
  <si>
    <t xml:space="preserve">28/09/2007 </t>
  </si>
  <si>
    <t>Araguari (MG)</t>
  </si>
  <si>
    <t>02.02.507.0000594201/08</t>
  </si>
  <si>
    <t>07/01/2008</t>
  </si>
  <si>
    <t> 223.02.2008.005760-3 (1174/2008) </t>
  </si>
  <si>
    <t>José Geraldo de Aguiar</t>
  </si>
  <si>
    <t>3197/13031945</t>
  </si>
  <si>
    <t>2012-93-47245-0</t>
  </si>
  <si>
    <t>02.02.507.0000775490/08</t>
  </si>
  <si>
    <t>28/07/2008</t>
  </si>
  <si>
    <t> 8.863/2006 ( 044.06.000.097-1) </t>
  </si>
  <si>
    <t>Edmilson Gabriel Zamprogno</t>
  </si>
  <si>
    <t>2005-93-2769-0</t>
  </si>
  <si>
    <t xml:space="preserve">15/10/2004 </t>
  </si>
  <si>
    <t>Santa Teresa (ES)</t>
  </si>
  <si>
    <t>Espírito Santo</t>
  </si>
  <si>
    <t xml:space="preserve">20/01/2017 </t>
  </si>
  <si>
    <t>02.01.507.0000167428/06</t>
  </si>
  <si>
    <t>09/03/2006</t>
  </si>
  <si>
    <t> 024.10.304.589-4 </t>
  </si>
  <si>
    <t>Neuza Soares Damasceno</t>
  </si>
  <si>
    <t>871 / 31342</t>
  </si>
  <si>
    <t>2012-93-47449-0</t>
  </si>
  <si>
    <t xml:space="preserve">17/01/2009 </t>
  </si>
  <si>
    <t>27ª</t>
  </si>
  <si>
    <t>Belo Horizonte (MG)</t>
  </si>
  <si>
    <t>02.02.507.0001041149/11</t>
  </si>
  <si>
    <t>31/01/2011</t>
  </si>
  <si>
    <t> 0009699-50.2016.8.19.0066 </t>
  </si>
  <si>
    <t>Jose Carlos Campos dos Santos</t>
  </si>
  <si>
    <t>3543/126659047</t>
  </si>
  <si>
    <t>2013-93-54355-0</t>
  </si>
  <si>
    <t xml:space="preserve">28/03/2013 </t>
  </si>
  <si>
    <t>02.02.507.0002258788/16</t>
  </si>
  <si>
    <t>17/05/2016</t>
  </si>
  <si>
    <t> 0011306-23.2015.8.16.0194 </t>
  </si>
  <si>
    <t>EDSON LUIZ CARNEIRO</t>
  </si>
  <si>
    <t>301/2811961</t>
  </si>
  <si>
    <t>2014-82-31035-0</t>
  </si>
  <si>
    <t xml:space="preserve">19/09/2014 </t>
  </si>
  <si>
    <t>02.02.507.0002158714/15</t>
  </si>
  <si>
    <t>07/10/2015</t>
  </si>
  <si>
    <t> 0000365-45.2015.8.17.0110 </t>
  </si>
  <si>
    <t>Manoel Roberto dos Santos</t>
  </si>
  <si>
    <t>285/1772060</t>
  </si>
  <si>
    <t>2014-82-29945-0</t>
  </si>
  <si>
    <t xml:space="preserve">01/07/2014 </t>
  </si>
  <si>
    <t>Afogados da Ingazeira (PE)</t>
  </si>
  <si>
    <t>Pernambuco</t>
  </si>
  <si>
    <t>02.02.507.0002099142/15</t>
  </si>
  <si>
    <t>27/02/2015</t>
  </si>
  <si>
    <t> 5004211-96.2016.8.13.0518 </t>
  </si>
  <si>
    <t>Espolio de Vagner Benedito de Carvalho</t>
  </si>
  <si>
    <t>2034/5556933</t>
  </si>
  <si>
    <t>2016-82-38991-0</t>
  </si>
  <si>
    <t xml:space="preserve">29/02/2016 </t>
  </si>
  <si>
    <t>Poços de Caldas (MG)</t>
  </si>
  <si>
    <t>02.02.507.0002310230/16</t>
  </si>
  <si>
    <t>26/08/2016</t>
  </si>
  <si>
    <t> 0007189-44.2016.8.19.0008 </t>
  </si>
  <si>
    <t>Cristiane Maria Florenço</t>
  </si>
  <si>
    <t>2034/4109427</t>
  </si>
  <si>
    <t>2015-82-34812-0</t>
  </si>
  <si>
    <t xml:space="preserve">08/02/2015 </t>
  </si>
  <si>
    <t>Belford Roxo (RJ)</t>
  </si>
  <si>
    <t>02.02.507.0002235155/16</t>
  </si>
  <si>
    <t>09/04/2016</t>
  </si>
  <si>
    <t> 0091069-12.2014.8.13.0382 </t>
  </si>
  <si>
    <t>Jose Edigart Guimaraes</t>
  </si>
  <si>
    <t>3419/276412</t>
  </si>
  <si>
    <t>2014-93-61048-0</t>
  </si>
  <si>
    <t xml:space="preserve">16/02/2014 </t>
  </si>
  <si>
    <t>02.02.507.0001963114/14</t>
  </si>
  <si>
    <t>21/08/2014</t>
  </si>
  <si>
    <t> 1001121-29.2015.8.26.0161 </t>
  </si>
  <si>
    <t>GENIVAL RODRIGUES DE SOUZA</t>
  </si>
  <si>
    <t>301/2389893</t>
  </si>
  <si>
    <t>2012-82-20357-0</t>
  </si>
  <si>
    <t xml:space="preserve">15/05/2011 </t>
  </si>
  <si>
    <t>Diadema (SP)</t>
  </si>
  <si>
    <t>02.02.507.0002032109/15</t>
  </si>
  <si>
    <t>04/02/2015</t>
  </si>
  <si>
    <t> 1001554-41.2016.8.26.0438 </t>
  </si>
  <si>
    <t>Joeli Aparecida de Almeida Munhoz</t>
  </si>
  <si>
    <t>KIPREV 2022630</t>
  </si>
  <si>
    <t>89-006724</t>
  </si>
  <si>
    <t xml:space="preserve">30/06/2015 </t>
  </si>
  <si>
    <t>Penápolis (SP)</t>
  </si>
  <si>
    <t>02.02.507.0002226539/16</t>
  </si>
  <si>
    <t>17/03/2016</t>
  </si>
  <si>
    <t> 1001881-98.2016.8.26.0045 </t>
  </si>
  <si>
    <t>Marilia Emi Sakuda</t>
  </si>
  <si>
    <t>3422/11164085</t>
  </si>
  <si>
    <t>2016-93-81234-0</t>
  </si>
  <si>
    <t xml:space="preserve">07/05/2016 </t>
  </si>
  <si>
    <t>Arujá (SP)</t>
  </si>
  <si>
    <t>02.02.507.0002280840/16</t>
  </si>
  <si>
    <t> 0000660-91.2015.8.26.0414 </t>
  </si>
  <si>
    <t>Nicomedes Pedro Rodrigues</t>
  </si>
  <si>
    <t>3422/17520214</t>
  </si>
  <si>
    <t>2013-93-54140-0</t>
  </si>
  <si>
    <t xml:space="preserve">23/05/2013 </t>
  </si>
  <si>
    <t>Palmeira DOeste (SP)</t>
  </si>
  <si>
    <t>02.02.507.0002277146/15</t>
  </si>
  <si>
    <t>08/04/2015</t>
  </si>
  <si>
    <t> 0040955-35.2012.8.16.0001 </t>
  </si>
  <si>
    <t>Vera Lucia Souza</t>
  </si>
  <si>
    <t>8390 E 2041</t>
  </si>
  <si>
    <t>2011-77-33238 E</t>
  </si>
  <si>
    <t xml:space="preserve">05/06/2011 </t>
  </si>
  <si>
    <t>02.02.507.0001311048/12</t>
  </si>
  <si>
    <t>26/11/2012</t>
  </si>
  <si>
    <t> 0008830-21.2014.8.16.0170 </t>
  </si>
  <si>
    <t>Elias Fernandes de Alencar</t>
  </si>
  <si>
    <t>3419/310862</t>
  </si>
  <si>
    <t>2014-93-60605-0</t>
  </si>
  <si>
    <t xml:space="preserve">23/10/2013 </t>
  </si>
  <si>
    <t>Toledo (PR)</t>
  </si>
  <si>
    <t>02.02.507.0001965272/14</t>
  </si>
  <si>
    <t>18/10/2014</t>
  </si>
  <si>
    <t> 0223937-08.2014.8.21.0001 </t>
  </si>
  <si>
    <t>ANTONIO DOS SANTOS</t>
  </si>
  <si>
    <t>3419/322770</t>
  </si>
  <si>
    <t>2013-93-58493-0</t>
  </si>
  <si>
    <t xml:space="preserve">09/10/2013 </t>
  </si>
  <si>
    <t>02.02.507.0001968303/14</t>
  </si>
  <si>
    <t>16/10/2014</t>
  </si>
  <si>
    <t> 0300653-78.2016.8.24.0080 </t>
  </si>
  <si>
    <t>Onilda Rosa Coelho</t>
  </si>
  <si>
    <t>2015-93-70607-0</t>
  </si>
  <si>
    <t>Indenização Além do Valor da Apólice</t>
  </si>
  <si>
    <t>Xanxerê (SC)</t>
  </si>
  <si>
    <t>02.02.507.0002219544/16</t>
  </si>
  <si>
    <t>03/03/2016</t>
  </si>
  <si>
    <t> 1039572-31.2015.8.26.0224 </t>
  </si>
  <si>
    <t>YASMIN MENDES DE LIMA</t>
  </si>
  <si>
    <t>113308/3327095</t>
  </si>
  <si>
    <t>2014-93-62075-0</t>
  </si>
  <si>
    <t xml:space="preserve">14/04/2014 </t>
  </si>
  <si>
    <t>Sinistro Negado por Doença Pré-existente</t>
  </si>
  <si>
    <t>Guarulhos (SP)</t>
  </si>
  <si>
    <t>02.02.507.0002179446/15</t>
  </si>
  <si>
    <t> 0218595-45.2016.8.21.0001         </t>
  </si>
  <si>
    <t>Lourdes da Silva Galvão dos Santos</t>
  </si>
  <si>
    <t>2016-93-85372-0</t>
  </si>
  <si>
    <t xml:space="preserve">01/09/2016 </t>
  </si>
  <si>
    <t>02.02.507.0002387607/16</t>
  </si>
  <si>
    <t>30/10/2016</t>
  </si>
  <si>
    <t> 1022754-39.2016.8.26.0007 </t>
  </si>
  <si>
    <t>WAGNER PETTER KRAINER</t>
  </si>
  <si>
    <t>3422/14909715</t>
  </si>
  <si>
    <t>2016-93-83820-0</t>
  </si>
  <si>
    <t xml:space="preserve">24/07/2016 </t>
  </si>
  <si>
    <t>02.02.507.0002368506/16</t>
  </si>
  <si>
    <t>24/10/2016</t>
  </si>
  <si>
    <t> 0031716-54.2016.8.19.0204 </t>
  </si>
  <si>
    <t>Rafael Craveiro Bonzi</t>
  </si>
  <si>
    <t>2002/108780558</t>
  </si>
  <si>
    <t>2016-82-40749-0</t>
  </si>
  <si>
    <t xml:space="preserve">23/04/2016 </t>
  </si>
  <si>
    <t>02.02.507.0002369703/16</t>
  </si>
  <si>
    <t>26/10/2016</t>
  </si>
  <si>
    <t> 0007935-43.2016.8.19.0029 </t>
  </si>
  <si>
    <t>ROMUALDO MARTINS GOMES DE SOUZA</t>
  </si>
  <si>
    <t>211/1</t>
  </si>
  <si>
    <t>2016-82-40909-0</t>
  </si>
  <si>
    <t xml:space="preserve">22/05/2016 </t>
  </si>
  <si>
    <t>Magé (RJ)</t>
  </si>
  <si>
    <t>02.02.507.0002288643/16</t>
  </si>
  <si>
    <t>26/07/2016</t>
  </si>
  <si>
    <t> 0001225-17.2016.8.12.0024 </t>
  </si>
  <si>
    <t>Valdemir Paulo da Silva</t>
  </si>
  <si>
    <t>1490318/45889</t>
  </si>
  <si>
    <t>2016-14-102313-</t>
  </si>
  <si>
    <t xml:space="preserve">24/01/2016 </t>
  </si>
  <si>
    <t>Aparecida do Taboado (MS)</t>
  </si>
  <si>
    <t>Mato Grosso do Sul</t>
  </si>
  <si>
    <t>Mascarenhas Barbosa &amp; Advogados Associados</t>
  </si>
  <si>
    <t xml:space="preserve">18/01/2017 </t>
  </si>
  <si>
    <t>02.02.136.0002285742/16</t>
  </si>
  <si>
    <t>29/06/2016</t>
  </si>
  <si>
    <t> 1001073-65.2015.8.26.0292 </t>
  </si>
  <si>
    <t>Leandro Ramos Silva</t>
  </si>
  <si>
    <t>1782418/588213</t>
  </si>
  <si>
    <t>2014-14-83573 E</t>
  </si>
  <si>
    <t xml:space="preserve">26/08/2014 </t>
  </si>
  <si>
    <t>02.02.136.0002043094/15</t>
  </si>
  <si>
    <t>23/02/2015</t>
  </si>
  <si>
    <t> 0052407-85.2016.8.13.0324 </t>
  </si>
  <si>
    <t>Vivaldo Lucas Coura Alves</t>
  </si>
  <si>
    <t>1782419/676575</t>
  </si>
  <si>
    <t>2015-14-99712-0</t>
  </si>
  <si>
    <t xml:space="preserve">29/11/2015 </t>
  </si>
  <si>
    <t>Itajubá (MG)</t>
  </si>
  <si>
    <t>02.02.136.0002268127/16</t>
  </si>
  <si>
    <t>31/05/2016</t>
  </si>
  <si>
    <t> 1002743-50.2016.8.26.0019 </t>
  </si>
  <si>
    <t>MARI ANGELA ANDRADE</t>
  </si>
  <si>
    <t>1490320/84814</t>
  </si>
  <si>
    <t>2015-14-94553-0</t>
  </si>
  <si>
    <t xml:space="preserve">12/08/2015 </t>
  </si>
  <si>
    <t>Americana (SP)</t>
  </si>
  <si>
    <t>02.02.136.0002225052/16</t>
  </si>
  <si>
    <t>16/03/2016</t>
  </si>
  <si>
    <t> 0072372-03.2011.8.13.0687 </t>
  </si>
  <si>
    <t>Rogério de Aguiar Soares</t>
  </si>
  <si>
    <t>287 E 301</t>
  </si>
  <si>
    <t>2012-82-19485-0</t>
  </si>
  <si>
    <t xml:space="preserve">19/01/2011 </t>
  </si>
  <si>
    <t>Timóteo (MG)</t>
  </si>
  <si>
    <t>02.02.507.0001129415/11</t>
  </si>
  <si>
    <t>27/09/2011</t>
  </si>
  <si>
    <t> 1013048-94.2015.8.26.0224 </t>
  </si>
  <si>
    <t>Gerturudes Ros Medeiros</t>
  </si>
  <si>
    <t>1490318/91849</t>
  </si>
  <si>
    <t>2014-14-79606-0</t>
  </si>
  <si>
    <t xml:space="preserve">01/02/2014 </t>
  </si>
  <si>
    <t>02.02.136.0002092120/15</t>
  </si>
  <si>
    <t>01/04/2015</t>
  </si>
  <si>
    <t> 0052171-53.2016.8.19.0038 </t>
  </si>
  <si>
    <t>ELIANE FARIA TINOCO DE OLIVEIRA SERRANO</t>
  </si>
  <si>
    <t>1490320/302428</t>
  </si>
  <si>
    <t>2015-14-95560-0</t>
  </si>
  <si>
    <t xml:space="preserve">14/09/2015 </t>
  </si>
  <si>
    <t>Nova Iguaçu (RJ)</t>
  </si>
  <si>
    <t>02.02.136.0002258016/16</t>
  </si>
  <si>
    <t>12/05/2016</t>
  </si>
  <si>
    <t> 0238901-94.2013.8.19.0001 </t>
  </si>
  <si>
    <t>Claudio da Cruz Brandão</t>
  </si>
  <si>
    <t>0 / 1225796</t>
  </si>
  <si>
    <t>2013-82-25792-0</t>
  </si>
  <si>
    <t xml:space="preserve">14/08/2009 </t>
  </si>
  <si>
    <t>02.02.507.0001683509/13</t>
  </si>
  <si>
    <t>11/07/2013</t>
  </si>
  <si>
    <t> 0103063-67.2016.8.05.0001 </t>
  </si>
  <si>
    <t>DEISE TATIANA FERREIRA SANTOS</t>
  </si>
  <si>
    <t>113306/3520770</t>
  </si>
  <si>
    <t>2016-93-77672-0</t>
  </si>
  <si>
    <t xml:space="preserve">16/11/2015 </t>
  </si>
  <si>
    <t>Salvador (BA)</t>
  </si>
  <si>
    <t>02.02.507.0002290081/16</t>
  </si>
  <si>
    <t>28/07/2016</t>
  </si>
  <si>
    <t> 0043318-81.2016.8.13.0148 </t>
  </si>
  <si>
    <t>Sergio Augusto Pereira</t>
  </si>
  <si>
    <t>1782418/580983</t>
  </si>
  <si>
    <t>2015-14-98495-0</t>
  </si>
  <si>
    <t xml:space="preserve">17/11/2015 </t>
  </si>
  <si>
    <t>Lagoa Santa (MG)</t>
  </si>
  <si>
    <t>02.02.136.0002300150/16</t>
  </si>
  <si>
    <t>22/07/2016</t>
  </si>
  <si>
    <t> 0034505-95.2016.8.16.0014 </t>
  </si>
  <si>
    <t>Edno Moreira Gonçalves</t>
  </si>
  <si>
    <t>1782293/662356</t>
  </si>
  <si>
    <t>2016-14-102220-</t>
  </si>
  <si>
    <t xml:space="preserve">11/01/2016 </t>
  </si>
  <si>
    <t>Londrina (PR)</t>
  </si>
  <si>
    <t>02.02.136.0002262380/16</t>
  </si>
  <si>
    <t>25/05/2016</t>
  </si>
  <si>
    <t> 0017322-89.2012.8.26.0009 </t>
  </si>
  <si>
    <t>Maria Evanize Pereira</t>
  </si>
  <si>
    <t>3552/83103</t>
  </si>
  <si>
    <t>2011-93-36591-0</t>
  </si>
  <si>
    <t xml:space="preserve">21/02/2010 </t>
  </si>
  <si>
    <t>02.02.507.0001624903/12</t>
  </si>
  <si>
    <t>22/10/2012</t>
  </si>
  <si>
    <t> 0007033-17.2013.8.26.0477 </t>
  </si>
  <si>
    <t>Maria Gomes Avelino</t>
  </si>
  <si>
    <t>3422/17442108</t>
  </si>
  <si>
    <t>2012-93-48036-0</t>
  </si>
  <si>
    <t xml:space="preserve">24/05/2010 </t>
  </si>
  <si>
    <t>Praia Grande (SP)</t>
  </si>
  <si>
    <t>02.02.507.0001626151/13</t>
  </si>
  <si>
    <t>24/04/2013</t>
  </si>
  <si>
    <t> 0806529-38.2013.8.12.0001 </t>
  </si>
  <si>
    <t>Wider Silva de Souza</t>
  </si>
  <si>
    <t>329/1191450</t>
  </si>
  <si>
    <t>2013-82-24914-0</t>
  </si>
  <si>
    <t xml:space="preserve">05/04/2011 </t>
  </si>
  <si>
    <t>Campo Grande (MS)</t>
  </si>
  <si>
    <t>02.02.507.0001662027/13</t>
  </si>
  <si>
    <t>24/06/2013</t>
  </si>
  <si>
    <t> 4001000-42.2013.8.26.0347 </t>
  </si>
  <si>
    <t>João Pedro Rodrigues</t>
  </si>
  <si>
    <t>3422/17305563</t>
  </si>
  <si>
    <t>2013-93-54517-0</t>
  </si>
  <si>
    <t xml:space="preserve">19/03/2013 </t>
  </si>
  <si>
    <t>Matão (SP)</t>
  </si>
  <si>
    <t>02.02.507.0001777583/14</t>
  </si>
  <si>
    <t>14/01/2014</t>
  </si>
  <si>
    <t> 0035905-03.2013.8.26.0005 </t>
  </si>
  <si>
    <t>Daniele Belarmino da Silva</t>
  </si>
  <si>
    <t>3430/20172668</t>
  </si>
  <si>
    <t>2011-93-36559-0</t>
  </si>
  <si>
    <t xml:space="preserve">06/02/2011 </t>
  </si>
  <si>
    <t>02.02.507.0001749837/13</t>
  </si>
  <si>
    <t>15/10/2013</t>
  </si>
  <si>
    <t> 0014655-18.2013.8.19.0001 </t>
  </si>
  <si>
    <t xml:space="preserve">MR SWELLCON FUTURA DESENVOLVIMENTO PROFISSIONAL E </t>
  </si>
  <si>
    <t>3419/29474</t>
  </si>
  <si>
    <t>2012-93-45545-0</t>
  </si>
  <si>
    <t xml:space="preserve">30/03/2012 </t>
  </si>
  <si>
    <t>17ª</t>
  </si>
  <si>
    <t>02.02.507.0001648096/13</t>
  </si>
  <si>
    <t>16/01/2013</t>
  </si>
  <si>
    <t>PROCEDÊNCIA TOTAL</t>
  </si>
  <si>
    <t>PROCEDÊNCIA PARCIAL</t>
  </si>
  <si>
    <t>RESID SANTANDER DOSE DUPLA</t>
  </si>
  <si>
    <t>EVENTO NÃO CARACTERIZADO</t>
  </si>
  <si>
    <t xml:space="preserve">PROTEÇÃO MULHER SANATANDER </t>
  </si>
  <si>
    <t>diagnóstico de neoplasia maligna de cérebro</t>
  </si>
  <si>
    <t>foi constatado que a doença da segurada é passível de tratamento, e não perdeu sua capacidade autonômica</t>
  </si>
  <si>
    <t>APÓLICE ESPECIFICA - VIDA STYLE</t>
  </si>
  <si>
    <t xml:space="preserve">SEG PREST / CDC - STYLE - MIGR </t>
  </si>
  <si>
    <t xml:space="preserve">VIDA EM GRUPO GENERICO </t>
  </si>
  <si>
    <t>SEGURO SIMPLES VIDA EMPRESA STYLE</t>
  </si>
  <si>
    <t>SEGURO VIDA CLUBE MIGR STYLE</t>
  </si>
  <si>
    <t>DOENCAS GRAVES</t>
  </si>
  <si>
    <t xml:space="preserve"> PROTEÇÃO SOB MEDIDA - AP</t>
  </si>
  <si>
    <t>LIMITE DE SEGURADOS</t>
  </si>
  <si>
    <t>ACIDENTES PESSOAIS MENSAL SANTANDER</t>
  </si>
  <si>
    <t xml:space="preserve"> SANTANDER PREV VGB</t>
  </si>
  <si>
    <t>LIMITE DE IDADE</t>
  </si>
  <si>
    <t>SEG PREST  CONSIGNADO - STYLE - MIGR</t>
  </si>
  <si>
    <t>DOENÇA PREEXISTENTE</t>
  </si>
  <si>
    <t>PROTEÇÃO VIDA EMPRESA</t>
  </si>
  <si>
    <t>PROTEÇÃO VIDA EXCLUSIVA</t>
  </si>
  <si>
    <t>MERIDIONAL CORRENTISTA</t>
  </si>
  <si>
    <t>SINISTRO LIQUIDADO</t>
  </si>
  <si>
    <t xml:space="preserve"> PROTEÇÃO VIDA VAN GOGH</t>
  </si>
  <si>
    <t>DOENÇA TERMINAL</t>
  </si>
  <si>
    <t xml:space="preserve"> APÓLICE ESPECÍFICA - VIDA MENSAL</t>
  </si>
  <si>
    <t>VIDA PROTEÇÃO</t>
  </si>
  <si>
    <t>PROTEÇÃO ESPECIAL - AP</t>
  </si>
  <si>
    <t>PROTEÇÃO RESIDENCIAL SANTANDER</t>
  </si>
  <si>
    <t xml:space="preserve"> PROTEÇÃO RESIDENCIAL VAN GOGH</t>
  </si>
  <si>
    <t xml:space="preserve"> PROTEÇÃO RESIDENCIAL SOB MEDIDA</t>
  </si>
  <si>
    <t>PAGAMENTO DE ALUGUEL</t>
  </si>
  <si>
    <t>RESIDENCIAL</t>
  </si>
  <si>
    <t>DESMORONAMENTO</t>
  </si>
  <si>
    <t xml:space="preserve">AP GENERICO </t>
  </si>
  <si>
    <t xml:space="preserve"> não caracterização da IPA.</t>
  </si>
  <si>
    <t>PROTEÇÃO VIDA MULHER</t>
  </si>
  <si>
    <t>Neoplasia de Tireoide</t>
  </si>
  <si>
    <t>PROTEÇÃO RESIDENCIAL SELECT</t>
  </si>
  <si>
    <t xml:space="preserve"> não caracterização da IFPD.</t>
  </si>
  <si>
    <t>SEG VIDA SANTANDER MENSAL</t>
  </si>
  <si>
    <t xml:space="preserve">ACIDENTES PESSOAIS A N SANTANDER </t>
  </si>
  <si>
    <t xml:space="preserve">ACIDENTES PESSOAIS MEN SANTANDER </t>
  </si>
  <si>
    <t>VIDA EMPRESA STYLE</t>
  </si>
  <si>
    <t>APÓLICE ESPECÍFICA VG MENSAL</t>
  </si>
  <si>
    <t>PROTEÇÃO VIDA EMPRESA - STYLE</t>
  </si>
  <si>
    <t>VIDA PREMIADO STYLE</t>
  </si>
  <si>
    <t xml:space="preserve">ACIDENTES PESSOAIS MENSAL SANTANDER </t>
  </si>
  <si>
    <t>VENDAVAL</t>
  </si>
  <si>
    <t>Pagamento de acordo com comprovações/perícia</t>
  </si>
  <si>
    <t>Agravamento de risco / Embriaguez</t>
  </si>
  <si>
    <t>Prescrição / Carência</t>
  </si>
  <si>
    <t>Falta de pagamento do prêmio</t>
  </si>
  <si>
    <t>Bens não cobertos / Comprovação preexistência</t>
  </si>
  <si>
    <t>Ausência de cobertura</t>
  </si>
  <si>
    <t>Limite de idade / Nº mínimo segurados</t>
  </si>
  <si>
    <t xml:space="preserve">Risco Excluído </t>
  </si>
  <si>
    <t>Falta de Documentos</t>
  </si>
  <si>
    <t>com.</t>
  </si>
  <si>
    <t>agravamento de risco / Embriaguez</t>
  </si>
  <si>
    <t>evento não caracterizado</t>
  </si>
  <si>
    <t>sinistro não se encaixa nas condicoes gerais.</t>
  </si>
  <si>
    <t>Data Distribuição</t>
  </si>
  <si>
    <t>Produto SAP</t>
  </si>
  <si>
    <t>Classificação Produto</t>
  </si>
  <si>
    <t>sinistro negado</t>
  </si>
  <si>
    <t>reativação de seguro</t>
  </si>
  <si>
    <t>falta pagamento de premio</t>
  </si>
  <si>
    <t>sem seguradora / zurich brasil anglo</t>
  </si>
  <si>
    <t>obg de fazer</t>
  </si>
  <si>
    <t>FEVEREIRO</t>
  </si>
  <si>
    <t>02.02.507.0000674628/09</t>
  </si>
  <si>
    <t> 0389303-32.2009.8.19.0001 </t>
  </si>
  <si>
    <t>JOSE LINDOLFO DA SILVA</t>
  </si>
  <si>
    <t>2004/110576844</t>
  </si>
  <si>
    <t>2008-82-6393-0</t>
  </si>
  <si>
    <t xml:space="preserve">06/05/2008 </t>
  </si>
  <si>
    <t>14ª</t>
  </si>
  <si>
    <t xml:space="preserve">13/02/2017 </t>
  </si>
  <si>
    <t>11/12/2009</t>
  </si>
  <si>
    <t>02.02.507.0000773822/07</t>
  </si>
  <si>
    <t> 879/2008 </t>
  </si>
  <si>
    <t>Elisandra de Almeida Pedroso Anastácio</t>
  </si>
  <si>
    <t>3197 E 1151</t>
  </si>
  <si>
    <t>2007-93-13081 E</t>
  </si>
  <si>
    <t xml:space="preserve">03/10/2007 </t>
  </si>
  <si>
    <t>Estrela D¿oeste (SP)</t>
  </si>
  <si>
    <t xml:space="preserve">09/02/2017 </t>
  </si>
  <si>
    <t>30/06/2007</t>
  </si>
  <si>
    <t>02.02.507.0000828060/08</t>
  </si>
  <si>
    <t> 001/1.08.0273818-8 </t>
  </si>
  <si>
    <t>Salete Terezinha Rodrigues Ramos</t>
  </si>
  <si>
    <t>6000003 E</t>
  </si>
  <si>
    <t>2006-93-5216 E</t>
  </si>
  <si>
    <t xml:space="preserve">06/01/2006 </t>
  </si>
  <si>
    <t xml:space="preserve">10/02/2017 </t>
  </si>
  <si>
    <t>09/10/2008</t>
  </si>
  <si>
    <t>02.02.507.0000430958/05</t>
  </si>
  <si>
    <t> 77110/2005 </t>
  </si>
  <si>
    <t>Mauro Fernando Wadeck</t>
  </si>
  <si>
    <t>7110446 / 0</t>
  </si>
  <si>
    <t>2007-77-10230 E</t>
  </si>
  <si>
    <t xml:space="preserve">15/06/2003 </t>
  </si>
  <si>
    <t xml:space="preserve">03/02/2017 </t>
  </si>
  <si>
    <t>20/01/2005</t>
  </si>
  <si>
    <t>02.02.507.0000538874/09</t>
  </si>
  <si>
    <t> 2009.004.136188-6 </t>
  </si>
  <si>
    <t>Thiago Cesar Bandeira da Silva</t>
  </si>
  <si>
    <t>2010-93-31884-0</t>
  </si>
  <si>
    <t xml:space="preserve">17/01/2007 </t>
  </si>
  <si>
    <t xml:space="preserve">01/02/2017 </t>
  </si>
  <si>
    <t>22/06/2009</t>
  </si>
  <si>
    <t>02.02.507.0000515394/09</t>
  </si>
  <si>
    <t> 699.09.001136-0 </t>
  </si>
  <si>
    <t>Darcy Correa Tota</t>
  </si>
  <si>
    <t>1134/23514</t>
  </si>
  <si>
    <t>2008-93-16010-0</t>
  </si>
  <si>
    <t xml:space="preserve">20/02/2008 </t>
  </si>
  <si>
    <t>Salto de Pirapora (SP)</t>
  </si>
  <si>
    <t xml:space="preserve">02/02/2017 </t>
  </si>
  <si>
    <t>19/05/2009</t>
  </si>
  <si>
    <t>02.01.507.0000149609/05</t>
  </si>
  <si>
    <t> 007.05.014111-9 (1253) </t>
  </si>
  <si>
    <t>Marineide Silva Torres</t>
  </si>
  <si>
    <t>1001002/100906</t>
  </si>
  <si>
    <t>2001-93-37-0</t>
  </si>
  <si>
    <t xml:space="preserve">08/08/2001 </t>
  </si>
  <si>
    <t>Reclassificados</t>
  </si>
  <si>
    <t>Sentença Improcedente</t>
  </si>
  <si>
    <t>01/06/2005</t>
  </si>
  <si>
    <t>02.02.507.0000606734/09</t>
  </si>
  <si>
    <t> 614.01.2009.003427-9 </t>
  </si>
  <si>
    <t>Alcino Providelo</t>
  </si>
  <si>
    <t>1102080 E 3197</t>
  </si>
  <si>
    <t>2009-82-8582 E</t>
  </si>
  <si>
    <t xml:space="preserve">06/11/2008 </t>
  </si>
  <si>
    <t>Tambaú (SP)</t>
  </si>
  <si>
    <t>29/12/2009</t>
  </si>
  <si>
    <t>02.02.507.0001001334/10</t>
  </si>
  <si>
    <t> 114.01.2010.039051-4 </t>
  </si>
  <si>
    <t>Saulo De Oliveira Dantas</t>
  </si>
  <si>
    <t>1134/566</t>
  </si>
  <si>
    <t>2008-93-14354-0</t>
  </si>
  <si>
    <t xml:space="preserve">27/01/2005 </t>
  </si>
  <si>
    <t>30/07/2010</t>
  </si>
  <si>
    <t>02.02.507.0000594092/03</t>
  </si>
  <si>
    <t> 038403021549-3 </t>
  </si>
  <si>
    <t xml:space="preserve">Darcy Jose Franco </t>
  </si>
  <si>
    <t>9 / 0</t>
  </si>
  <si>
    <t>2010-81-9-0</t>
  </si>
  <si>
    <t xml:space="preserve">21/10/2000 </t>
  </si>
  <si>
    <t>Leopoldina (MG)</t>
  </si>
  <si>
    <t xml:space="preserve">07/02/2017 </t>
  </si>
  <si>
    <t>23/07/2003</t>
  </si>
  <si>
    <t>02.02.507.0001039867/11</t>
  </si>
  <si>
    <t> 0292146-27.2010.8.13.0701 </t>
  </si>
  <si>
    <t>Jesus Nivaldo Tobias De Moraes</t>
  </si>
  <si>
    <t>3552/91344</t>
  </si>
  <si>
    <t>2012-93-47607-0</t>
  </si>
  <si>
    <t xml:space="preserve">23/03/2010 </t>
  </si>
  <si>
    <t>Uberaba (MG)</t>
  </si>
  <si>
    <t>02.02.507.0001062488/11</t>
  </si>
  <si>
    <t> 106.01.2010.001669-0 </t>
  </si>
  <si>
    <t>Flávio Ullmann de Souza</t>
  </si>
  <si>
    <t>3316/110011116</t>
  </si>
  <si>
    <t>2009-93-23725-0</t>
  </si>
  <si>
    <t xml:space="preserve">29/11/2008 </t>
  </si>
  <si>
    <t>Franco da Rocha (SP)</t>
  </si>
  <si>
    <t>16/04/2011</t>
  </si>
  <si>
    <t>02.02.507.0001074560/11</t>
  </si>
  <si>
    <t> 0156594-53.2011.8.13.0702 </t>
  </si>
  <si>
    <t>Humberto Carneiro de Oliveira</t>
  </si>
  <si>
    <t>2022/2129717</t>
  </si>
  <si>
    <t>2012-82-19328-0</t>
  </si>
  <si>
    <t xml:space="preserve">20/09/2010 </t>
  </si>
  <si>
    <t>Uberlândia (MG)</t>
  </si>
  <si>
    <t>17/02/2011</t>
  </si>
  <si>
    <t>02.02.507.0002154421/15</t>
  </si>
  <si>
    <t> 0600979-19.2014.8.24.0020 </t>
  </si>
  <si>
    <t>Filipe Andreza de Moraes</t>
  </si>
  <si>
    <t>2034/4010370</t>
  </si>
  <si>
    <t>2013-82-25609-0</t>
  </si>
  <si>
    <t xml:space="preserve">18/08/2013 </t>
  </si>
  <si>
    <t>Criciúma (SC)</t>
  </si>
  <si>
    <t>19/09/2015</t>
  </si>
  <si>
    <t>02.02.507.0002203087/16</t>
  </si>
  <si>
    <t> 1000074-26.2016.8.26.0374 </t>
  </si>
  <si>
    <t>Luis Carlos Ferreira</t>
  </si>
  <si>
    <t>287/326479383</t>
  </si>
  <si>
    <t>2015-82-37286-0</t>
  </si>
  <si>
    <t xml:space="preserve">12/11/2015 </t>
  </si>
  <si>
    <t>Morro Agudo (SP)</t>
  </si>
  <si>
    <t>11/01/2016</t>
  </si>
  <si>
    <t>02.02.507.0002228452/16</t>
  </si>
  <si>
    <t> 1001540-74.2016.8.26.0400 </t>
  </si>
  <si>
    <t>VALTER AUGUSTO PEREIRA</t>
  </si>
  <si>
    <t>1101080/112301</t>
  </si>
  <si>
    <t>2015-82-36882-0</t>
  </si>
  <si>
    <t xml:space="preserve">24/11/2008 </t>
  </si>
  <si>
    <t>Olímpia (SP)</t>
  </si>
  <si>
    <t xml:space="preserve">14/02/2017 </t>
  </si>
  <si>
    <t>02.02.507.0001891321/11</t>
  </si>
  <si>
    <t> 0006410-34.2011.8.26.0020 </t>
  </si>
  <si>
    <t>Joâo Roberto de Oliveira</t>
  </si>
  <si>
    <t>22/4340738</t>
  </si>
  <si>
    <t>2010-81-22-0</t>
  </si>
  <si>
    <t xml:space="preserve">02/02/2004 </t>
  </si>
  <si>
    <t>23/05/2011</t>
  </si>
  <si>
    <t>02.02.136.0002309304/16</t>
  </si>
  <si>
    <t> 9069991-39.2016.813.0024 </t>
  </si>
  <si>
    <t>EDSON JOSE DOS SANTOS</t>
  </si>
  <si>
    <t>1782418/462417</t>
  </si>
  <si>
    <t>2016-14-106915-</t>
  </si>
  <si>
    <t xml:space="preserve">09/05/2016 </t>
  </si>
  <si>
    <t>19/08/2016</t>
  </si>
  <si>
    <t>02.02.136.0002273958/16</t>
  </si>
  <si>
    <t> 1003198-29.2016.8.26.0176 </t>
  </si>
  <si>
    <t>Adão Souza de Almeida</t>
  </si>
  <si>
    <t>1490320/306475</t>
  </si>
  <si>
    <t>2015-14-100521-</t>
  </si>
  <si>
    <t xml:space="preserve">19/12/2015 </t>
  </si>
  <si>
    <t>20/06/2016</t>
  </si>
  <si>
    <t>02.02.136.0002284980/16</t>
  </si>
  <si>
    <t> 1002458-05.2016.8.26.0586 </t>
  </si>
  <si>
    <t>LUIZ CUSTODIO ALELUIA</t>
  </si>
  <si>
    <t>1490320/457303</t>
  </si>
  <si>
    <t>2014-14-85264-0</t>
  </si>
  <si>
    <t xml:space="preserve">29/10/2014 </t>
  </si>
  <si>
    <t>São Roque (SP)</t>
  </si>
  <si>
    <t xml:space="preserve">08/02/2017 </t>
  </si>
  <si>
    <t>12/07/2016</t>
  </si>
  <si>
    <t>02.02.136.0002247304/16</t>
  </si>
  <si>
    <t> 1003538-48.2016.8.26.0248 </t>
  </si>
  <si>
    <t>Idalina Machietto de Oliveira</t>
  </si>
  <si>
    <t>1782418/665576</t>
  </si>
  <si>
    <t>2015-14-100899-</t>
  </si>
  <si>
    <t xml:space="preserve">24/12/2015 </t>
  </si>
  <si>
    <t>Indaiatuba (SP)</t>
  </si>
  <si>
    <t>30/03/2016</t>
  </si>
  <si>
    <t>02.02.136.0002204111/16</t>
  </si>
  <si>
    <t> 1000688-04.2016.8.26.0189 </t>
  </si>
  <si>
    <t>Orlando beretta junior</t>
  </si>
  <si>
    <t>1490318/30491</t>
  </si>
  <si>
    <t>2015-14-95231-0</t>
  </si>
  <si>
    <t xml:space="preserve">07/09/2015 </t>
  </si>
  <si>
    <t>Fernandópolis (SP)</t>
  </si>
  <si>
    <t>04/02/2016</t>
  </si>
  <si>
    <t>02.02.136.0002199598/16</t>
  </si>
  <si>
    <t> 1002833-36.2016.8.26.0576 </t>
  </si>
  <si>
    <t>JOÃO BATISTA BIANCHINI</t>
  </si>
  <si>
    <t>1490320/37972</t>
  </si>
  <si>
    <t>2014-14-83909-E</t>
  </si>
  <si>
    <t>São José do Rio Preto (SP)</t>
  </si>
  <si>
    <t>12/01/2016</t>
  </si>
  <si>
    <t>02.02.136.0002251308/16</t>
  </si>
  <si>
    <t> 0046819-21.2016.8.05.0001 </t>
  </si>
  <si>
    <t>vICTOR COUTINHO ABDON</t>
  </si>
  <si>
    <t>1782293/768030</t>
  </si>
  <si>
    <t>2015-14-97199-0</t>
  </si>
  <si>
    <t xml:space="preserve">20/10/2015 </t>
  </si>
  <si>
    <t>19/04/2016</t>
  </si>
  <si>
    <t>02.02.507.0001854132/14</t>
  </si>
  <si>
    <t> 1002777-93.2014.8.26.0019 </t>
  </si>
  <si>
    <t>João Francisco Ferreira</t>
  </si>
  <si>
    <t>3422/17653273</t>
  </si>
  <si>
    <t>2013-93-58326-0</t>
  </si>
  <si>
    <t xml:space="preserve">20/03/2013 </t>
  </si>
  <si>
    <t>23/04/2014</t>
  </si>
  <si>
    <t>02.02.507.0001883557/14</t>
  </si>
  <si>
    <t> 4024506-28.2013.8.26.0224 </t>
  </si>
  <si>
    <t>Givaldo Francisco dos Santos</t>
  </si>
  <si>
    <t>301/2844641</t>
  </si>
  <si>
    <t>2012-82-19102-0</t>
  </si>
  <si>
    <t xml:space="preserve">08/04/2012 </t>
  </si>
  <si>
    <t>18/06/2014</t>
  </si>
  <si>
    <t>02.02.507.0001862529/14</t>
  </si>
  <si>
    <t> 002067-09.2013.8.21.0070 </t>
  </si>
  <si>
    <t>Neli da Silva da Rosa</t>
  </si>
  <si>
    <t>3419/296074</t>
  </si>
  <si>
    <t>2014-93-62737-0</t>
  </si>
  <si>
    <t xml:space="preserve">12/07/2012 </t>
  </si>
  <si>
    <t>Taquara (RS)</t>
  </si>
  <si>
    <t>29/04/2014</t>
  </si>
  <si>
    <t>02.02.507.0002034208/15</t>
  </si>
  <si>
    <t> 1000844-35.2015.8.26.0477 </t>
  </si>
  <si>
    <t>Eduardo La Torraca</t>
  </si>
  <si>
    <t>113307/3458438</t>
  </si>
  <si>
    <t>2014-93-64619-0</t>
  </si>
  <si>
    <t xml:space="preserve">19/08/2014 </t>
  </si>
  <si>
    <t>02.02.507.0001820963/14</t>
  </si>
  <si>
    <t> 1000487-35.2014.8.26.0010 </t>
  </si>
  <si>
    <t>Ângela Rodrigues da Silva</t>
  </si>
  <si>
    <t>113303/3242769</t>
  </si>
  <si>
    <t>2013-93-53248-0</t>
  </si>
  <si>
    <t xml:space="preserve">09/04/2013 </t>
  </si>
  <si>
    <t>14/02/2014</t>
  </si>
  <si>
    <t>02.02.507.0002177708/15</t>
  </si>
  <si>
    <t> 0017608-56.2015.808.0173 </t>
  </si>
  <si>
    <t>Angelo Roberto Pimentel Pianca</t>
  </si>
  <si>
    <t>301/4506725</t>
  </si>
  <si>
    <t>2014-82-28339-0</t>
  </si>
  <si>
    <t xml:space="preserve">14/03/2014 </t>
  </si>
  <si>
    <t>Cariacica (ES)</t>
  </si>
  <si>
    <t>12/11/2015</t>
  </si>
  <si>
    <t>02.02.507.0002171072/15</t>
  </si>
  <si>
    <t> 0014503-49.2015.8.16.0173 </t>
  </si>
  <si>
    <t>Maria josé dos santos guiem</t>
  </si>
  <si>
    <t>2034/3158316</t>
  </si>
  <si>
    <t>2015-82-35060-0</t>
  </si>
  <si>
    <t xml:space="preserve">14/05/2015 </t>
  </si>
  <si>
    <t>Umuarama (PR)</t>
  </si>
  <si>
    <t>05/11/2015</t>
  </si>
  <si>
    <t>02.02.507.0001986541/14</t>
  </si>
  <si>
    <t> 1007562-65.2014.8.26.0127 </t>
  </si>
  <si>
    <t>Thiago de Oliveira Fonseca</t>
  </si>
  <si>
    <t>301/2058991</t>
  </si>
  <si>
    <t>2011-82-14431-0</t>
  </si>
  <si>
    <t xml:space="preserve">06/07/2010 </t>
  </si>
  <si>
    <t>Carapicuiba (SP)</t>
  </si>
  <si>
    <t>02/08/2014</t>
  </si>
  <si>
    <t>02.02.507.0002129605/15</t>
  </si>
  <si>
    <t> 1005834-31.2015.8.26.0037 </t>
  </si>
  <si>
    <t>Susana Lima da Silva</t>
  </si>
  <si>
    <t>3419/4252</t>
  </si>
  <si>
    <t>2010-93-33473-0</t>
  </si>
  <si>
    <t xml:space="preserve">19/11/2009 </t>
  </si>
  <si>
    <t>20/05/2015</t>
  </si>
  <si>
    <t>02.02.507.0001905416/14</t>
  </si>
  <si>
    <t> 0014514-07.2014.8.16.0014 </t>
  </si>
  <si>
    <t>Rute Geralda Charallo</t>
  </si>
  <si>
    <t>286/360256</t>
  </si>
  <si>
    <t>2013-82-24660-0</t>
  </si>
  <si>
    <t xml:space="preserve">15/05/2013 </t>
  </si>
  <si>
    <t>06/03/2014</t>
  </si>
  <si>
    <t>02.02.507.0001650019/13</t>
  </si>
  <si>
    <t> 0008851-15.2013.8.26.0344 </t>
  </si>
  <si>
    <t>Ademir Gregório</t>
  </si>
  <si>
    <t>3422/17456540</t>
  </si>
  <si>
    <t>2012-93-48581-0</t>
  </si>
  <si>
    <t xml:space="preserve">30/12/2010 </t>
  </si>
  <si>
    <t>28/05/2013</t>
  </si>
  <si>
    <t>02.02.507.0002121715/15</t>
  </si>
  <si>
    <t> 0004817-16.2015.8.26.0024 </t>
  </si>
  <si>
    <t>Joaão Pereira Leal</t>
  </si>
  <si>
    <t>3419/365042</t>
  </si>
  <si>
    <t>2013-93-58219-0</t>
  </si>
  <si>
    <t xml:space="preserve">07/11/2013 </t>
  </si>
  <si>
    <t>Andradina (SP)</t>
  </si>
  <si>
    <t xml:space="preserve">06/02/2017 </t>
  </si>
  <si>
    <t>19/06/2015</t>
  </si>
  <si>
    <t>02.02.507.0002069368/15</t>
  </si>
  <si>
    <t> 1001965-29.2015.8.26.0597 </t>
  </si>
  <si>
    <t>MARIA EMILIA IZAIAS DO NASCIMENTO</t>
  </si>
  <si>
    <t>2034/4497596</t>
  </si>
  <si>
    <t>2015-82-33879-0</t>
  </si>
  <si>
    <t xml:space="preserve">23/11/2014 </t>
  </si>
  <si>
    <t>Sertãozinho (SP)</t>
  </si>
  <si>
    <t>30/03/2015</t>
  </si>
  <si>
    <t>02.02.507.0002269571/16</t>
  </si>
  <si>
    <t> 1010370-44.2016.8.26.0007 </t>
  </si>
  <si>
    <t>Sirlene Soares Moreira</t>
  </si>
  <si>
    <t>286/76357</t>
  </si>
  <si>
    <t>2016-82-40691-0</t>
  </si>
  <si>
    <t xml:space="preserve">10/07/2013 </t>
  </si>
  <si>
    <t>28/04/2016</t>
  </si>
  <si>
    <t>02.02.507.0002192367/15</t>
  </si>
  <si>
    <t> 0307463-14.2015.8.24.0045 </t>
  </si>
  <si>
    <t>Nelson de Assis Feijó</t>
  </si>
  <si>
    <t>3423/125445807</t>
  </si>
  <si>
    <t>2014-93-67017-0</t>
  </si>
  <si>
    <t xml:space="preserve">02/05/2014 </t>
  </si>
  <si>
    <t>16/12/2015</t>
  </si>
  <si>
    <t>02.02.507.0002301147/16</t>
  </si>
  <si>
    <t> 0008926-97.2016.8.26.0037 </t>
  </si>
  <si>
    <t>Adriana de Andrade Marin</t>
  </si>
  <si>
    <t>301/2503368</t>
  </si>
  <si>
    <t>2016-82-38059-0</t>
  </si>
  <si>
    <t xml:space="preserve">10/09/2015 </t>
  </si>
  <si>
    <t>01/08/2016</t>
  </si>
  <si>
    <t>02.02.507.0002303594/16</t>
  </si>
  <si>
    <t> 3000979-53.2016.8.06.0018 </t>
  </si>
  <si>
    <t>Antonio Ocelio Tiburcio de Sousa</t>
  </si>
  <si>
    <t>113308/3709656</t>
  </si>
  <si>
    <t>2016-93-81554-0</t>
  </si>
  <si>
    <t xml:space="preserve">16/05/2016 </t>
  </si>
  <si>
    <t>Fortaleza (CE)</t>
  </si>
  <si>
    <t>Ceará</t>
  </si>
  <si>
    <t>10/08/2016</t>
  </si>
  <si>
    <t>02.02.507.0001941212/14</t>
  </si>
  <si>
    <t> 0026470-36.2014.8.19.0208 </t>
  </si>
  <si>
    <t>Carlos Alberto Freitas Fontenelli</t>
  </si>
  <si>
    <t>301/1936329</t>
  </si>
  <si>
    <t>2014-82-31129-0</t>
  </si>
  <si>
    <t xml:space="preserve">15/07/2011 </t>
  </si>
  <si>
    <t>Méier (RJ)</t>
  </si>
  <si>
    <t>15/08/2014</t>
  </si>
  <si>
    <t>02.02.507.0002013586/14</t>
  </si>
  <si>
    <t> 1012579-57.2014.8.26.0006 </t>
  </si>
  <si>
    <t>Jailton Cabral Santiago</t>
  </si>
  <si>
    <t>3197/16822188</t>
  </si>
  <si>
    <t>2014-93-61056-0</t>
  </si>
  <si>
    <t xml:space="preserve">12/10/2009 </t>
  </si>
  <si>
    <t>05/12/2014</t>
  </si>
  <si>
    <t>02.02.507.0001890205/14</t>
  </si>
  <si>
    <t> 0068754-37.2014.8.13.0625 </t>
  </si>
  <si>
    <t>Rocha Transportadora Turística Limitada - ME</t>
  </si>
  <si>
    <t>3451/206965</t>
  </si>
  <si>
    <t>2013-93-58605-0</t>
  </si>
  <si>
    <t xml:space="preserve">01/12/2013 </t>
  </si>
  <si>
    <t>São João Del Rei (MG)</t>
  </si>
  <si>
    <t>07/07/2014</t>
  </si>
  <si>
    <t>02.02.507.0002119433/15</t>
  </si>
  <si>
    <t> 0005337-25.2015.8.16.0033 </t>
  </si>
  <si>
    <t>WANDERLEY CARDOSO LEITES E CIA LTDA</t>
  </si>
  <si>
    <t>3419/346894</t>
  </si>
  <si>
    <t>2013-93-54290-0</t>
  </si>
  <si>
    <t xml:space="preserve">03/06/2013 </t>
  </si>
  <si>
    <t>Pinhais (PR)</t>
  </si>
  <si>
    <t xml:space="preserve">15/02/2017 </t>
  </si>
  <si>
    <t>08/05/2015</t>
  </si>
  <si>
    <t>02.02.507.0002121534/15</t>
  </si>
  <si>
    <t> 0008123-41.2015.8.16.0001 </t>
  </si>
  <si>
    <t>DIAS BARBOSA E FILHOS LTDA</t>
  </si>
  <si>
    <t>3419/302993</t>
  </si>
  <si>
    <t>2015-93-67629-0</t>
  </si>
  <si>
    <t xml:space="preserve">27/12/2014 </t>
  </si>
  <si>
    <t>06/04/2015</t>
  </si>
  <si>
    <t>02.02.507.0002339079/16</t>
  </si>
  <si>
    <t> 0102336-78.2016.8.13.0521 </t>
  </si>
  <si>
    <t>João Helvécio Gomes Ramos</t>
  </si>
  <si>
    <t>2001/319942841</t>
  </si>
  <si>
    <t>2015-90-3241-0</t>
  </si>
  <si>
    <t xml:space="preserve">28/02/2015 </t>
  </si>
  <si>
    <t>Ponte Nova (MG)</t>
  </si>
  <si>
    <t>Extinção Art. 267 - Ausência do Autor em Audiência</t>
  </si>
  <si>
    <t>06/10/2016</t>
  </si>
  <si>
    <t>02.02.507.0002087144/15</t>
  </si>
  <si>
    <t> 0014035-30.2015.8.17.8201 </t>
  </si>
  <si>
    <t>Francisca Rosa Paixão</t>
  </si>
  <si>
    <t>301/2051651</t>
  </si>
  <si>
    <t>2014-82-32388-0</t>
  </si>
  <si>
    <t xml:space="preserve">09/12/2014 </t>
  </si>
  <si>
    <t>Recife (PE)</t>
  </si>
  <si>
    <t>16/04/2015</t>
  </si>
  <si>
    <t>02.02.507.0002273409/16</t>
  </si>
  <si>
    <t> 1029573-07.2016.8.26.0002 </t>
  </si>
  <si>
    <t>Maryclayton carvalho caló</t>
  </si>
  <si>
    <t>3197/18194473</t>
  </si>
  <si>
    <t>2007-93-8769-0</t>
  </si>
  <si>
    <t xml:space="preserve">23/01/2007 </t>
  </si>
  <si>
    <t>02.02.507.0002027867/14</t>
  </si>
  <si>
    <t> 201486001186 </t>
  </si>
  <si>
    <t>QUITÉRIA CONCEIÇÃO DOS SANTOS</t>
  </si>
  <si>
    <t>301/3356486</t>
  </si>
  <si>
    <t>2015-82-33004-0</t>
  </si>
  <si>
    <t xml:space="preserve">16/09/2012 </t>
  </si>
  <si>
    <t>Aracaju (SE)</t>
  </si>
  <si>
    <t>Sergipe</t>
  </si>
  <si>
    <t>05/10/2014</t>
  </si>
  <si>
    <t>02.02.507.0002249197/16</t>
  </si>
  <si>
    <t> 1000333-81.2016.8.26.0257 </t>
  </si>
  <si>
    <t>Luis Antônio da Silva</t>
  </si>
  <si>
    <t>113307/3431630</t>
  </si>
  <si>
    <t>2015-93-71801-0</t>
  </si>
  <si>
    <t xml:space="preserve">03/09/2014 </t>
  </si>
  <si>
    <t>Ipuã (SP)</t>
  </si>
  <si>
    <t>02.02.507.0002162967/15</t>
  </si>
  <si>
    <t> 0023918-82.2015.8.19.0202 </t>
  </si>
  <si>
    <t>Karina Silva de Amorim</t>
  </si>
  <si>
    <t>286/518176</t>
  </si>
  <si>
    <t>2015-82-34578-0</t>
  </si>
  <si>
    <t xml:space="preserve">05/07/2014 </t>
  </si>
  <si>
    <t>11/09/2015</t>
  </si>
  <si>
    <t>02.02.507.0001212085/12</t>
  </si>
  <si>
    <t> 482.01.2012.011657-0 </t>
  </si>
  <si>
    <t>José Pedro da Silva</t>
  </si>
  <si>
    <t>3422/10525777</t>
  </si>
  <si>
    <t>2011-93-36748-0</t>
  </si>
  <si>
    <t xml:space="preserve">15/02/2011 </t>
  </si>
  <si>
    <t>Presidente Prudente (SP)</t>
  </si>
  <si>
    <t>15/05/2012</t>
  </si>
  <si>
    <t>02.02.507.0001620157/13</t>
  </si>
  <si>
    <t> 040.12.006878-8 </t>
  </si>
  <si>
    <t>Karla Teresinha Flores dos Santos Victorino</t>
  </si>
  <si>
    <t>113660/1</t>
  </si>
  <si>
    <t>2013-93-54007-0</t>
  </si>
  <si>
    <t xml:space="preserve">20/04/2012 </t>
  </si>
  <si>
    <t>Laguna (SC)</t>
  </si>
  <si>
    <t>26/04/2013</t>
  </si>
  <si>
    <t>02.02.507.0001808741/14</t>
  </si>
  <si>
    <t> 0000211-66.2014.8.26.0480 </t>
  </si>
  <si>
    <t>Anibal Berti</t>
  </si>
  <si>
    <t>3422/10453474</t>
  </si>
  <si>
    <t>2013-93-51619-0</t>
  </si>
  <si>
    <t xml:space="preserve">29/01/2013 </t>
  </si>
  <si>
    <t>Presidente Bernardes (SP)</t>
  </si>
  <si>
    <t>31/01/2014</t>
  </si>
  <si>
    <t>02.02.507.0001612451/13</t>
  </si>
  <si>
    <t> 005415-04.2013.8.26.0003 </t>
  </si>
  <si>
    <t>Gilvan Demétrico da Silva</t>
  </si>
  <si>
    <t>3422/17117815</t>
  </si>
  <si>
    <t>2012-93-48262-0</t>
  </si>
  <si>
    <t xml:space="preserve">17/07/2012 </t>
  </si>
  <si>
    <t>15/03/2013</t>
  </si>
  <si>
    <t>02.02.507.0001217565/12</t>
  </si>
  <si>
    <t> 0019288-35.2012.8.13.0693 </t>
  </si>
  <si>
    <t>MARA LUCIA PERON FONSECA</t>
  </si>
  <si>
    <t>CERT 1306803</t>
  </si>
  <si>
    <t xml:space="preserve">02/12/2011 </t>
  </si>
  <si>
    <t>Três Corações (MG)</t>
  </si>
  <si>
    <t>21/05/2012</t>
  </si>
  <si>
    <t>02.02.507.0001859439/14</t>
  </si>
  <si>
    <t> 0014536-21.2013.8.26.0047 </t>
  </si>
  <si>
    <t>CECÍLIA ROSA VALIM BERTI</t>
  </si>
  <si>
    <t>3422/19337377</t>
  </si>
  <si>
    <t>2012-93-44192-0</t>
  </si>
  <si>
    <t xml:space="preserve">14/02/2012 </t>
  </si>
  <si>
    <t>Assis (SP)</t>
  </si>
  <si>
    <t>19/05/2014</t>
  </si>
  <si>
    <t>02.02.507.0001815109/14</t>
  </si>
  <si>
    <t> 1001381-32.2014.8.26.0003 </t>
  </si>
  <si>
    <t>Maria das Merces Zorzetti Cruz</t>
  </si>
  <si>
    <t>CERTF 1036184</t>
  </si>
  <si>
    <t>89-0024-0</t>
  </si>
  <si>
    <t xml:space="preserve">07/10/2009 </t>
  </si>
  <si>
    <t>13/03/2014</t>
  </si>
  <si>
    <t>02.02.507.0001229875/12</t>
  </si>
  <si>
    <t> 597.01.2012.004328-6 </t>
  </si>
  <si>
    <t>Jose Pereira da Costa</t>
  </si>
  <si>
    <t>3419 / 259082</t>
  </si>
  <si>
    <t>2011-93-40866-0</t>
  </si>
  <si>
    <t xml:space="preserve">24/08/2011 </t>
  </si>
  <si>
    <t>13/06/2012</t>
  </si>
  <si>
    <t>02.02.507.0001736122/13</t>
  </si>
  <si>
    <t> 4000226-54.2013.8.26.0236 </t>
  </si>
  <si>
    <t>Nilza Aparecida Tomazelli</t>
  </si>
  <si>
    <t>3419/262905</t>
  </si>
  <si>
    <t>2012-93-46531-0</t>
  </si>
  <si>
    <t xml:space="preserve">10/05/2012 </t>
  </si>
  <si>
    <t>Ibitinga (SP)</t>
  </si>
  <si>
    <t>08/10/2013</t>
  </si>
  <si>
    <t>02.02.507.0001651547/13</t>
  </si>
  <si>
    <t> 0014045-60.2013.8.26.0161 </t>
  </si>
  <si>
    <t>José Paulo da Silva</t>
  </si>
  <si>
    <t>301/2666224</t>
  </si>
  <si>
    <t>2012-82-25002-0</t>
  </si>
  <si>
    <t xml:space="preserve">09/01/2012 </t>
  </si>
  <si>
    <t>30/05/2013</t>
  </si>
  <si>
    <t>02.02.507.0001728284/13</t>
  </si>
  <si>
    <t> 945/13 </t>
  </si>
  <si>
    <t>Jose Rubens Severino</t>
  </si>
  <si>
    <t>3422/13507028</t>
  </si>
  <si>
    <t>2013-93-52418-0</t>
  </si>
  <si>
    <t xml:space="preserve">24/11/2010 </t>
  </si>
  <si>
    <t>03/10/2013</t>
  </si>
  <si>
    <t>02.02.507.0001682543/13</t>
  </si>
  <si>
    <t> 0019238-11.2013.8.26.0564 </t>
  </si>
  <si>
    <t>Anete de Andrade Cobo</t>
  </si>
  <si>
    <t>3419/279225</t>
  </si>
  <si>
    <t>2013-93-51771-0</t>
  </si>
  <si>
    <t xml:space="preserve">25/12/2012 </t>
  </si>
  <si>
    <t>São Bernardo do Campo (SP)</t>
  </si>
  <si>
    <t>31/07/2013</t>
  </si>
  <si>
    <t>02.02.507.0001133400/11</t>
  </si>
  <si>
    <t> 001/1.11.0257428-8 </t>
  </si>
  <si>
    <t>Martha Wypyczynski Martins</t>
  </si>
  <si>
    <t>3738/62</t>
  </si>
  <si>
    <t>2011-93-37825-0</t>
  </si>
  <si>
    <t xml:space="preserve">01/09/2010 </t>
  </si>
  <si>
    <t>07/10/2011</t>
  </si>
  <si>
    <t>02.02.507.0001727213/13</t>
  </si>
  <si>
    <t> 0242889-69.2013.8.21.0001 </t>
  </si>
  <si>
    <t>Cleuza Gomes Villaça</t>
  </si>
  <si>
    <t>2012-93-49784-0</t>
  </si>
  <si>
    <t xml:space="preserve">27/09/2012 </t>
  </si>
  <si>
    <t>11/09/2013</t>
  </si>
  <si>
    <t>02.02.507.0001768356/13</t>
  </si>
  <si>
    <t> 76715-69.2013.8.16.0014 </t>
  </si>
  <si>
    <t>NATHALIA CHRISTINA COUTINHO</t>
  </si>
  <si>
    <t>3198/5417</t>
  </si>
  <si>
    <t>2013-93-55004-0</t>
  </si>
  <si>
    <t xml:space="preserve">01/07/2013 </t>
  </si>
  <si>
    <t>18/11/2013</t>
  </si>
  <si>
    <t>02.02.507.0001269155/12</t>
  </si>
  <si>
    <t> 008.12.014474-0 </t>
  </si>
  <si>
    <t>Angela Tartas</t>
  </si>
  <si>
    <t>3419/84576</t>
  </si>
  <si>
    <t>2012-93-45632-0</t>
  </si>
  <si>
    <t xml:space="preserve">15/11/2011 </t>
  </si>
  <si>
    <t>04/09/2012</t>
  </si>
  <si>
    <t>02.02.507.0002182630/15</t>
  </si>
  <si>
    <t> 1016544-17.2015.8.26.0068 </t>
  </si>
  <si>
    <t>Monica santorso guimarães</t>
  </si>
  <si>
    <t>CERT. 2117281</t>
  </si>
  <si>
    <t>89-6864-0</t>
  </si>
  <si>
    <t xml:space="preserve">04/08/2015 </t>
  </si>
  <si>
    <t>Barueri (SP)</t>
  </si>
  <si>
    <t>27/11/2015</t>
  </si>
  <si>
    <t> 00630/03 </t>
  </si>
  <si>
    <t>Jailson Epifânio de Araújo</t>
  </si>
  <si>
    <t>NÃO INFORMADO</t>
  </si>
  <si>
    <t>Feira de Santana (BA)</t>
  </si>
  <si>
    <t>02.02.507.0000594280/03</t>
  </si>
  <si>
    <t>05/06/2003</t>
  </si>
  <si>
    <t> 058.10.000086-7 </t>
  </si>
  <si>
    <t>Maria de Fátima Guedes Silva</t>
  </si>
  <si>
    <t>329/945592</t>
  </si>
  <si>
    <t>2009-82-9306-0</t>
  </si>
  <si>
    <t xml:space="preserve">10/08/2009 </t>
  </si>
  <si>
    <t>02.02.507.0000646467/09</t>
  </si>
  <si>
    <t>18/12/2009</t>
  </si>
  <si>
    <t> 0701978-08.2016.8.01.0001 </t>
  </si>
  <si>
    <t>Francimar da Silva Del Aguila</t>
  </si>
  <si>
    <t>Rio Branco (AC)</t>
  </si>
  <si>
    <t>Acre</t>
  </si>
  <si>
    <t>02.02.507.0002216084/16</t>
  </si>
  <si>
    <t>25/02/2016</t>
  </si>
  <si>
    <t> 1002672-92.2016.8.26.0457 </t>
  </si>
  <si>
    <t>WALDINEI CARLOS DA CRUZ BARBOSA</t>
  </si>
  <si>
    <t>PRESTAÇÃO DE SE</t>
  </si>
  <si>
    <t>Pirassununga (SP)</t>
  </si>
  <si>
    <t>02.02.136.0002303931/16</t>
  </si>
  <si>
    <t>11/08/2016</t>
  </si>
  <si>
    <t> 0026872-14.2016.8.16.0182 </t>
  </si>
  <si>
    <t>Gildo Miranda Alonso</t>
  </si>
  <si>
    <t>REST. PREMIO</t>
  </si>
  <si>
    <t>02.02.136.0002280911/16</t>
  </si>
  <si>
    <t>06/07/2016</t>
  </si>
  <si>
    <t> 0009475-86.2011.8.17.0990 </t>
  </si>
  <si>
    <t>JACIARA ALVES DE SOUZA.</t>
  </si>
  <si>
    <t>Olinda (PE)</t>
  </si>
  <si>
    <t>02.02.136.0001155326/11</t>
  </si>
  <si>
    <t> 0011485-97.2015.8.16.0018 </t>
  </si>
  <si>
    <t>Oduvaldo Batista de Oliveira</t>
  </si>
  <si>
    <t>PROBL. APOLICE</t>
  </si>
  <si>
    <t>Maringá (PR)</t>
  </si>
  <si>
    <t>02.02.507.0002132423/15</t>
  </si>
  <si>
    <t>24/07/2015</t>
  </si>
  <si>
    <t> 0030887-36.2015.8.19.0066 </t>
  </si>
  <si>
    <t>ANA MARIA GROETARES DE CASTRO</t>
  </si>
  <si>
    <t>Demora/diverg/não efetivação da alteraç solicitada</t>
  </si>
  <si>
    <t>02.02.136.0002179624/15</t>
  </si>
  <si>
    <t>19/11/2015</t>
  </si>
  <si>
    <t> 1015214-71.2015.8.26.0007 </t>
  </si>
  <si>
    <t>Marinalva Oliveira Silva Diniz</t>
  </si>
  <si>
    <t>02.02.507.0002128431/15</t>
  </si>
  <si>
    <t>06/07/2015</t>
  </si>
  <si>
    <t> 1002620-43.2015.8.26.0292 </t>
  </si>
  <si>
    <t>Antonio Marcos Ferreira de Andrade</t>
  </si>
  <si>
    <t>301/4505655</t>
  </si>
  <si>
    <t>NOT. 82-36604</t>
  </si>
  <si>
    <t>02.02.507.0002082257/15</t>
  </si>
  <si>
    <t>23/04/2015</t>
  </si>
  <si>
    <t> 1021137-17.2015.8.26.0577 </t>
  </si>
  <si>
    <t>MARIA APPARECIDA DA SILVA RIBEIRO</t>
  </si>
  <si>
    <t>São José dos Campos (SP)</t>
  </si>
  <si>
    <t>02.02.507.0002279857/15</t>
  </si>
  <si>
    <t>28/05/2015</t>
  </si>
  <si>
    <t> 0002481-87.2015.8.26.0396 </t>
  </si>
  <si>
    <t>Antonio Sérgio Pereira</t>
  </si>
  <si>
    <t>Sinistro Negado (Falta de Pagamento/Cancelamento da Apólice)</t>
  </si>
  <si>
    <t>Novo Horizonte (SP)</t>
  </si>
  <si>
    <t>02.02.507.0002116547/15</t>
  </si>
  <si>
    <t>15/06/2015</t>
  </si>
  <si>
    <t> 001/1.11.0264643-2 </t>
  </si>
  <si>
    <t>Espólio Ary Ignacio Kasper</t>
  </si>
  <si>
    <t>2631/1</t>
  </si>
  <si>
    <t>2011-93-40234-0</t>
  </si>
  <si>
    <t xml:space="preserve">26/06/2011 </t>
  </si>
  <si>
    <t>02.02.507.0001149149/11</t>
  </si>
  <si>
    <t>23/11/2011</t>
  </si>
  <si>
    <t> 0374491-52.2014.8.21.0001 </t>
  </si>
  <si>
    <t>NINA ROSA ROMERO DE LIMA</t>
  </si>
  <si>
    <t>2005-93-4963-0</t>
  </si>
  <si>
    <t xml:space="preserve">30/08/2005 </t>
  </si>
  <si>
    <t>02.02.507.0002063194/15</t>
  </si>
  <si>
    <t>16/03/2015</t>
  </si>
  <si>
    <t> 002873576.2016.8.19.0002 </t>
  </si>
  <si>
    <t>Leo Medeiros da Silva</t>
  </si>
  <si>
    <t>Niteroi (RJ)</t>
  </si>
  <si>
    <t>02.02.507.0002221916/16</t>
  </si>
  <si>
    <t>24/02/2016</t>
  </si>
  <si>
    <t> 1003346-37.2016.8.26.0565 </t>
  </si>
  <si>
    <t>Joel Pinheiro</t>
  </si>
  <si>
    <t>São Caetano do Sul (SP)</t>
  </si>
  <si>
    <t>02.02.507.0002251809/16</t>
  </si>
  <si>
    <t>15/04/2016</t>
  </si>
  <si>
    <t> 0014459-23.2014.08.08.0000 </t>
  </si>
  <si>
    <t>Débito em conta corrente</t>
  </si>
  <si>
    <t>Vitória (ES)</t>
  </si>
  <si>
    <t>02.02.507.0001889378/14</t>
  </si>
  <si>
    <t>26/05/2014</t>
  </si>
  <si>
    <t> 9073299-83.2016.813.0024 </t>
  </si>
  <si>
    <t>ADRIANA NEIVA</t>
  </si>
  <si>
    <t>RESGATE</t>
  </si>
  <si>
    <t>02.02.507.0002324579/16</t>
  </si>
  <si>
    <t>13/09/2016</t>
  </si>
  <si>
    <t> 001661556.2016.8.19.0210 </t>
  </si>
  <si>
    <t>Robson de Macedo Moura</t>
  </si>
  <si>
    <t>RESG. PREV.</t>
  </si>
  <si>
    <t>02.02.507.0002258152/16</t>
  </si>
  <si>
    <t>13/05/2016</t>
  </si>
  <si>
    <t> 0039387-58.2016.8.19.0001 </t>
  </si>
  <si>
    <t>Raphael Lopes de Campos</t>
  </si>
  <si>
    <t>RESG PREV</t>
  </si>
  <si>
    <t>02.02.507.0002203172/16</t>
  </si>
  <si>
    <t>06/02/2016</t>
  </si>
  <si>
    <t> 0028360-43.2016.8.26.0564 </t>
  </si>
  <si>
    <t>Rubens Martins Falco</t>
  </si>
  <si>
    <t>KIPREV 2110648</t>
  </si>
  <si>
    <t>VALORES TAXAS</t>
  </si>
  <si>
    <t>Valor/taxa/data/dia utilização/Encargo/IOF/Planilh</t>
  </si>
  <si>
    <t>02.02.507.0002373694/16</t>
  </si>
  <si>
    <t>31/10/2016</t>
  </si>
  <si>
    <t xml:space="preserve"> VIDA SUPERPROTECAO - MAIS COBERTURA</t>
  </si>
  <si>
    <t>PECÚLIO</t>
  </si>
  <si>
    <t>PROTEÇÃO VIDA EMPRESA VG</t>
  </si>
  <si>
    <t xml:space="preserve"> SANTANDER PREV VGBL</t>
  </si>
  <si>
    <t>ACID PES MENSAL - PROT MAIS COBERTA</t>
  </si>
  <si>
    <t>PRODUTO GENÉRICO</t>
  </si>
  <si>
    <t>VIDA MASTER SANTANDER</t>
  </si>
  <si>
    <t>VIDA MENSAL</t>
  </si>
  <si>
    <t>AP MENSAL -  STYLE</t>
  </si>
  <si>
    <t>SANTANDER PROTECAO SOB MEDIDA</t>
  </si>
  <si>
    <t>PROTEÇÃO AP MAIS COBERTURA</t>
  </si>
  <si>
    <t>ACIDENTES PESSOAIS MEN SANTANDER</t>
  </si>
  <si>
    <t>PROTEÇÃO RESIDENCIAL DOSE DUPLA</t>
  </si>
  <si>
    <t>PROTEÇÃO VIDA EMPRESA SANTANDER</t>
  </si>
  <si>
    <t>PROTECAO VIDA PREMIADA</t>
  </si>
  <si>
    <t>PROTECAO VIDA HOMEM</t>
  </si>
  <si>
    <t>PROTECAO MULHER MEN SANTANDER</t>
  </si>
  <si>
    <t xml:space="preserve"> VIDA SUPERPROTEÇÃO</t>
  </si>
  <si>
    <t xml:space="preserve"> PROTECAO VIDA VAN GOGH</t>
  </si>
  <si>
    <t xml:space="preserve"> PROTEÇÃO VIDA EMPRESA - STYLE</t>
  </si>
  <si>
    <t>PROTEÇÃO HOSPITALAR</t>
  </si>
  <si>
    <t>REAL VIDA PREMIADO</t>
  </si>
  <si>
    <t>VIDA HOMEM STYLE</t>
  </si>
  <si>
    <t>NOTIFICAÇÃO SEM REGULAÇÃO</t>
  </si>
  <si>
    <t>Auxilio Funeral</t>
  </si>
  <si>
    <t>Sinistro negado</t>
  </si>
  <si>
    <t>Falta de documentos</t>
  </si>
  <si>
    <t>Danos Elétricos</t>
  </si>
  <si>
    <t>EVENTO não caracterizado</t>
  </si>
  <si>
    <t>desabitado</t>
  </si>
  <si>
    <t>misto</t>
  </si>
  <si>
    <t>nº de funcionários</t>
  </si>
  <si>
    <t>nº de segutrados</t>
  </si>
  <si>
    <t>Diária de internação hospitalar</t>
  </si>
  <si>
    <t>Dentro do periodode franquia.</t>
  </si>
  <si>
    <t>Suicídio - Art. 798, CC</t>
  </si>
  <si>
    <t>morte posterior à vigência.</t>
  </si>
  <si>
    <t> 0027172-89.2011.8.13.0713 </t>
  </si>
  <si>
    <t>Joventino Felisberto da Costa</t>
  </si>
  <si>
    <t>9301717/33361</t>
  </si>
  <si>
    <t>2010-93-29497-0</t>
  </si>
  <si>
    <t xml:space="preserve">04/12/2009 </t>
  </si>
  <si>
    <t>Viçosa (MG)</t>
  </si>
  <si>
    <t xml:space="preserve">22/02/2017 </t>
  </si>
  <si>
    <t>02.02.507.0001086939/11</t>
  </si>
  <si>
    <t>02/06/2011</t>
  </si>
  <si>
    <t> 513/06 </t>
  </si>
  <si>
    <t>Patricia Rocha de Paula Leite</t>
  </si>
  <si>
    <t>1101080/117854</t>
  </si>
  <si>
    <t>2005-82-1629 E</t>
  </si>
  <si>
    <t xml:space="preserve">04/12/2004 </t>
  </si>
  <si>
    <t xml:space="preserve">16/02/2017 </t>
  </si>
  <si>
    <t>02.01.507.0000182263/06</t>
  </si>
  <si>
    <t>24/03/2006</t>
  </si>
  <si>
    <t> 126.01.2008.000955-1 (231/2008) </t>
  </si>
  <si>
    <t>Maria Aurora Grotti da Silva</t>
  </si>
  <si>
    <t>1134/17518</t>
  </si>
  <si>
    <t>2007-93-11932</t>
  </si>
  <si>
    <t xml:space="preserve">25/09/2007 </t>
  </si>
  <si>
    <t>Caraguatatuba (SP)</t>
  </si>
  <si>
    <t>02.02.507.0000481109/08</t>
  </si>
  <si>
    <t>12/02/2008</t>
  </si>
  <si>
    <t> 797/09 </t>
  </si>
  <si>
    <t>Claudemir Aparecido Correia Ferreira</t>
  </si>
  <si>
    <t>789356 / 0</t>
  </si>
  <si>
    <t>2008-14-13514-0</t>
  </si>
  <si>
    <t xml:space="preserve">30/10/2007 </t>
  </si>
  <si>
    <t>Santo Anastácio (SP)</t>
  </si>
  <si>
    <t xml:space="preserve">17/02/2017 </t>
  </si>
  <si>
    <t>02.02.136.0000502089/09</t>
  </si>
  <si>
    <t>29/06/2009</t>
  </si>
  <si>
    <t> 0024.09.568220-9 </t>
  </si>
  <si>
    <t>Gustavo Guerra Jacob</t>
  </si>
  <si>
    <t>7110158/413248</t>
  </si>
  <si>
    <t>2005-93-2569-0</t>
  </si>
  <si>
    <t xml:space="preserve">20/10/2000 </t>
  </si>
  <si>
    <t xml:space="preserve">20/02/2017 </t>
  </si>
  <si>
    <t>02.02.507.0000496777/09</t>
  </si>
  <si>
    <t>24/04/2009</t>
  </si>
  <si>
    <t> 0314498-64.2016.8.19.0001 </t>
  </si>
  <si>
    <t>JORGE LUIZ BAIBA</t>
  </si>
  <si>
    <t>2034/3922355</t>
  </si>
  <si>
    <t>2013-82-24037-0</t>
  </si>
  <si>
    <t xml:space="preserve">17/05/2013 </t>
  </si>
  <si>
    <t>48ª</t>
  </si>
  <si>
    <t xml:space="preserve">24/02/2017 </t>
  </si>
  <si>
    <t>02.02.507.0002334163/16</t>
  </si>
  <si>
    <t>04/10/2016</t>
  </si>
  <si>
    <t> 4001209-74.2013.8.26.0132 </t>
  </si>
  <si>
    <t>Rinaldo Basilio da Silva</t>
  </si>
  <si>
    <t>301/3158057</t>
  </si>
  <si>
    <t>2012-82-20859-0</t>
  </si>
  <si>
    <t xml:space="preserve">24/09/2012 </t>
  </si>
  <si>
    <t>Catanduva (SP)</t>
  </si>
  <si>
    <t>02.02.507.0001787198/13</t>
  </si>
  <si>
    <t>19/11/2013</t>
  </si>
  <si>
    <t> 627.01.2012.002560-4 </t>
  </si>
  <si>
    <t>Jailton Batista de Oliveira</t>
  </si>
  <si>
    <t>301/2401828</t>
  </si>
  <si>
    <t>2012-82-17166-0</t>
  </si>
  <si>
    <t xml:space="preserve">12/11/2011 </t>
  </si>
  <si>
    <t>Teodoro Sampaio (SP)</t>
  </si>
  <si>
    <t>02.02.507.0001310580/12</t>
  </si>
  <si>
    <t>20/11/2012</t>
  </si>
  <si>
    <t> 0005003-94.2014.21.0062 </t>
  </si>
  <si>
    <t>Adair da Silva Cezar</t>
  </si>
  <si>
    <t>2013-82-26889-0</t>
  </si>
  <si>
    <t xml:space="preserve">09/11/2013 </t>
  </si>
  <si>
    <t>Rosário do Sul (RS)</t>
  </si>
  <si>
    <t>02.02.507.0002004731/14</t>
  </si>
  <si>
    <t>03/12/2014</t>
  </si>
  <si>
    <t> 4000498-17.2013.8.26.0408 </t>
  </si>
  <si>
    <t>Paulo Cesar da Silva</t>
  </si>
  <si>
    <t>240/322398385</t>
  </si>
  <si>
    <t>2013-82-23931-E</t>
  </si>
  <si>
    <t xml:space="preserve">05/04/2013 </t>
  </si>
  <si>
    <t>Ourinhos (SP)</t>
  </si>
  <si>
    <t xml:space="preserve">23/02/2017 </t>
  </si>
  <si>
    <t>02.02.507.0001790293/14</t>
  </si>
  <si>
    <t> 0014718-32.2016.8.16.0030 </t>
  </si>
  <si>
    <t>Kaio Gomes da Silva</t>
  </si>
  <si>
    <t>2034/5273105</t>
  </si>
  <si>
    <t>2015-82-35080-0</t>
  </si>
  <si>
    <t xml:space="preserve">25/06/2015 </t>
  </si>
  <si>
    <t>Foz do Iguaçu (PR)</t>
  </si>
  <si>
    <t>02.02.507.0002260647/16</t>
  </si>
  <si>
    <t>20/05/2016</t>
  </si>
  <si>
    <t> 0801668-84.2015.8.12.0018 </t>
  </si>
  <si>
    <t>NEIDE ARAZINI GARCIA</t>
  </si>
  <si>
    <t>113303/3374632</t>
  </si>
  <si>
    <t>2014-93-65185-0</t>
  </si>
  <si>
    <t xml:space="preserve">16/07/2014 </t>
  </si>
  <si>
    <t>Paranaíba (MS)</t>
  </si>
  <si>
    <t>02.02.507.0002147566/15</t>
  </si>
  <si>
    <t>28/08/2015</t>
  </si>
  <si>
    <t> 0002170-34.2014.8.16.0130 </t>
  </si>
  <si>
    <t>Josiane Aparecida Ferrari da Silva</t>
  </si>
  <si>
    <t>CERTIF 1211369</t>
  </si>
  <si>
    <t>89-1559-E</t>
  </si>
  <si>
    <t xml:space="preserve">22/05/2011 </t>
  </si>
  <si>
    <t>Paranavaí (PR)</t>
  </si>
  <si>
    <t>02.02.507.0001879675/14</t>
  </si>
  <si>
    <t>05/06/2014</t>
  </si>
  <si>
    <t> 0000011-48.2015.8.26.0246 </t>
  </si>
  <si>
    <t>Alexandre Queiroz</t>
  </si>
  <si>
    <t>113308/3352432</t>
  </si>
  <si>
    <t>2014-93-64144-0</t>
  </si>
  <si>
    <t xml:space="preserve">25/01/2014 </t>
  </si>
  <si>
    <t>Ilha Solteira (SP)</t>
  </si>
  <si>
    <t>02.02.507.0002014924/15</t>
  </si>
  <si>
    <t>12/01/2015</t>
  </si>
  <si>
    <t> 0005347-05.2014.8.26.0299 </t>
  </si>
  <si>
    <t>WILBER OLIMPIO DE SOUSA</t>
  </si>
  <si>
    <t>2034/3586227</t>
  </si>
  <si>
    <t>2014-82-28900-0</t>
  </si>
  <si>
    <t xml:space="preserve">22/03/2014 </t>
  </si>
  <si>
    <t>Jandira (SP)</t>
  </si>
  <si>
    <t xml:space="preserve">21/02/2017 </t>
  </si>
  <si>
    <t>02.02.507.0001951118/14</t>
  </si>
  <si>
    <t>15/09/2014</t>
  </si>
  <si>
    <t> 0013613-36.2012.8.26.0077 </t>
  </si>
  <si>
    <t>Leontina Nair Leonardi Fortuna</t>
  </si>
  <si>
    <t>3422/12637955</t>
  </si>
  <si>
    <t>2010-93-35174-0</t>
  </si>
  <si>
    <t xml:space="preserve">22/11/2010 </t>
  </si>
  <si>
    <t>02.02.507.0001658451/12</t>
  </si>
  <si>
    <t>08/10/2012</t>
  </si>
  <si>
    <t> 1013652-79.2014.8.26.0001 </t>
  </si>
  <si>
    <t>Tatiana Santana Wandamori</t>
  </si>
  <si>
    <t>113308/3310638</t>
  </si>
  <si>
    <t>2013-93-56030-0</t>
  </si>
  <si>
    <t xml:space="preserve">16/05/2013 </t>
  </si>
  <si>
    <t>9ª</t>
  </si>
  <si>
    <t>02.02.507.0001866904/14</t>
  </si>
  <si>
    <t>28/05/2014</t>
  </si>
  <si>
    <t> 1005195-86.2014.8.26.0606 </t>
  </si>
  <si>
    <t>Tomoyuki Hosokawa</t>
  </si>
  <si>
    <t>286/567447</t>
  </si>
  <si>
    <t>2014-82-31175-0</t>
  </si>
  <si>
    <t xml:space="preserve">22/10/2013 </t>
  </si>
  <si>
    <t>Suzano (SP)</t>
  </si>
  <si>
    <t>02.02.507.0001945833/14</t>
  </si>
  <si>
    <t>11/09/2014</t>
  </si>
  <si>
    <t> 0700133-18.2017.8.07.0007 </t>
  </si>
  <si>
    <t>Roberto Alves Pinho</t>
  </si>
  <si>
    <t>3451/77710</t>
  </si>
  <si>
    <t>2011-93-39532-0</t>
  </si>
  <si>
    <t xml:space="preserve">04/07/2011 </t>
  </si>
  <si>
    <t>Taguatinga (DF)</t>
  </si>
  <si>
    <t>Distrito Federal</t>
  </si>
  <si>
    <t>02.02.507.0002406345/16</t>
  </si>
  <si>
    <t> 1006713-09.2016.8.26.0003 </t>
  </si>
  <si>
    <t>RENATO CAVALLINI</t>
  </si>
  <si>
    <t>3419/199330</t>
  </si>
  <si>
    <t>2016-93-78615-0</t>
  </si>
  <si>
    <t xml:space="preserve">29/01/2016 </t>
  </si>
  <si>
    <t xml:space="preserve">18/02/2017 </t>
  </si>
  <si>
    <t>02.02.507.0002245090/16</t>
  </si>
  <si>
    <t> 0076067-76.2015.8.19.0001 </t>
  </si>
  <si>
    <t>Maria Carolina Bernado Costa</t>
  </si>
  <si>
    <t>113308/3140647</t>
  </si>
  <si>
    <t>2014-93-64273-0</t>
  </si>
  <si>
    <t xml:space="preserve">18/07/2014 </t>
  </si>
  <si>
    <t>02.02.507.0002061222/15</t>
  </si>
  <si>
    <t>10/03/2015</t>
  </si>
  <si>
    <t> 0148316-88.2016.8.19.0001 </t>
  </si>
  <si>
    <t>SIMONE SOARES DE SOUZA</t>
  </si>
  <si>
    <t>3419/314805</t>
  </si>
  <si>
    <t>2015-93-71680-0</t>
  </si>
  <si>
    <t xml:space="preserve">27/05/2015 </t>
  </si>
  <si>
    <t>02.02.507.0002252961/16</t>
  </si>
  <si>
    <t>05/05/2016</t>
  </si>
  <si>
    <t> 1017043-61.2016.8.26.0554 </t>
  </si>
  <si>
    <t>ESPÓLIO DE SEBASTIANO ALVES RODRIGUES</t>
  </si>
  <si>
    <t>3451/200657</t>
  </si>
  <si>
    <t>2015-93-69609-0</t>
  </si>
  <si>
    <t xml:space="preserve">08/03/2015 </t>
  </si>
  <si>
    <t>02.02.507.0002288675/16</t>
  </si>
  <si>
    <t>20/07/2016</t>
  </si>
  <si>
    <t> 0010409-35.2013.8.26.0566 </t>
  </si>
  <si>
    <t>Fabio Luis Zanchin</t>
  </si>
  <si>
    <t>3423 E 301</t>
  </si>
  <si>
    <t>2011-93-41743-E</t>
  </si>
  <si>
    <t xml:space="preserve">18/03/2011 </t>
  </si>
  <si>
    <t>São Carlos (SP)</t>
  </si>
  <si>
    <t>02.02.507.0001654622/13</t>
  </si>
  <si>
    <t> 0003844-18.2015.8.26.0297 </t>
  </si>
  <si>
    <t>Regina Maris Ribeiro de Babo Fraçon</t>
  </si>
  <si>
    <t>3419/209748</t>
  </si>
  <si>
    <t>2013-93-51636-0</t>
  </si>
  <si>
    <t xml:space="preserve">17/12/2012 </t>
  </si>
  <si>
    <t>02.02.507.0002079655/15</t>
  </si>
  <si>
    <t>17/04/2015</t>
  </si>
  <si>
    <t> 1007075-69.2015.8.26.0577 </t>
  </si>
  <si>
    <t>Juliana Pereira Veloso</t>
  </si>
  <si>
    <t>113308/3452042</t>
  </si>
  <si>
    <t>2014-93-64932-0</t>
  </si>
  <si>
    <t xml:space="preserve">15/08/2014 </t>
  </si>
  <si>
    <t>02.02.507.0002075951/15</t>
  </si>
  <si>
    <t>13/04/2015</t>
  </si>
  <si>
    <t>SANTANDER PREV VGBL</t>
  </si>
  <si>
    <t> 1082798-70.2015.8.26.0100 </t>
  </si>
  <si>
    <t>Eduarda Marocci</t>
  </si>
  <si>
    <t>OX 142995</t>
  </si>
  <si>
    <t>88-8741</t>
  </si>
  <si>
    <t xml:space="preserve">12/04/2013 </t>
  </si>
  <si>
    <t>02.02.507.0002144544/15</t>
  </si>
  <si>
    <t>14/08/2015</t>
  </si>
  <si>
    <t> 539.01.2012.000654-7 </t>
  </si>
  <si>
    <t>Maria Zilda Criveli Magdalena</t>
  </si>
  <si>
    <t>3422 / 17704153</t>
  </si>
  <si>
    <t>2011-93-38723</t>
  </si>
  <si>
    <t xml:space="preserve">19/04/2011 </t>
  </si>
  <si>
    <t>Santa Cruz do Rio Pardo (SP)</t>
  </si>
  <si>
    <t>02.02.507.0001185685/12</t>
  </si>
  <si>
    <t>29/02/2012</t>
  </si>
  <si>
    <t> 0199849-57.2014.8.19.0001 </t>
  </si>
  <si>
    <t>Cristiano dos Santos Amaral</t>
  </si>
  <si>
    <t>301/2421548</t>
  </si>
  <si>
    <t>2013-82-25183-0</t>
  </si>
  <si>
    <t xml:space="preserve">01/08/2013 </t>
  </si>
  <si>
    <t>02.02.507.0001941164/14</t>
  </si>
  <si>
    <t>27/08/2014</t>
  </si>
  <si>
    <t> 0015003-33.2016.8.26.0002 </t>
  </si>
  <si>
    <t>Edson Francisco Soares</t>
  </si>
  <si>
    <t>113303/3282864</t>
  </si>
  <si>
    <t>2016-93-82869-0</t>
  </si>
  <si>
    <t xml:space="preserve">15/05/2015 </t>
  </si>
  <si>
    <t>02.02.507.0002275394/16</t>
  </si>
  <si>
    <t>22/06/2016</t>
  </si>
  <si>
    <t> 1006863-21.2014.8.26.0565 </t>
  </si>
  <si>
    <t>Andre Luiz Filho</t>
  </si>
  <si>
    <t>1490320/543973</t>
  </si>
  <si>
    <t>2013-14-72802-0</t>
  </si>
  <si>
    <t xml:space="preserve">29/09/2013 </t>
  </si>
  <si>
    <t>02.02.136.0001969940/14</t>
  </si>
  <si>
    <t>22/10/2014</t>
  </si>
  <si>
    <t> 0000305-50.2016.8.26.0510 </t>
  </si>
  <si>
    <t>Jose Fernando Contado</t>
  </si>
  <si>
    <t>1782418/498897</t>
  </si>
  <si>
    <t>2015-14-96639-0</t>
  </si>
  <si>
    <t xml:space="preserve">02/10/2015 </t>
  </si>
  <si>
    <t>Rio Claro (SP)</t>
  </si>
  <si>
    <t>02.02.136.0002196336/16</t>
  </si>
  <si>
    <t> 0008994-58.2016.8.26.0001 </t>
  </si>
  <si>
    <t>Angelo Aparecido Pereira</t>
  </si>
  <si>
    <t>1782418/450836</t>
  </si>
  <si>
    <t>2015-14-98165-0</t>
  </si>
  <si>
    <t xml:space="preserve">09/11/2015 </t>
  </si>
  <si>
    <t>02.02.136.0002269418/16</t>
  </si>
  <si>
    <t>13/06/2016</t>
  </si>
  <si>
    <t> 1009519-75.2016.8.26.0016 </t>
  </si>
  <si>
    <t>JOSE RAMOS DE MORAIS FILHO</t>
  </si>
  <si>
    <t>1490320/311495</t>
  </si>
  <si>
    <t>2016-14-102790-</t>
  </si>
  <si>
    <t xml:space="preserve">02/02/2016 </t>
  </si>
  <si>
    <t>02.02.136.0002309679/16</t>
  </si>
  <si>
    <t>08/08/2016</t>
  </si>
  <si>
    <t> 0005289-85.2014.8.13.0647 </t>
  </si>
  <si>
    <t>Maria Aparecida Diogo Lino</t>
  </si>
  <si>
    <t>1490318/109521</t>
  </si>
  <si>
    <t>2013-14-72884-0</t>
  </si>
  <si>
    <t xml:space="preserve">28/08/2013 </t>
  </si>
  <si>
    <t>São Sebastião do Paraíso (MG)</t>
  </si>
  <si>
    <t>02.02.136.0001795411/14</t>
  </si>
  <si>
    <t>07/02/2014</t>
  </si>
  <si>
    <t> 0007158-30.2015.8.26.0019 </t>
  </si>
  <si>
    <t>Eli Valter Faria</t>
  </si>
  <si>
    <t>1490325/6400</t>
  </si>
  <si>
    <t>2015-14-89644-0</t>
  </si>
  <si>
    <t xml:space="preserve">13/02/2015 </t>
  </si>
  <si>
    <t>02.02.136.0002126768/15</t>
  </si>
  <si>
    <t>RESID SANTANDER PLUS</t>
  </si>
  <si>
    <t xml:space="preserve">PROTEÇÃO ACIDENTES PESSOAIS </t>
  </si>
  <si>
    <t xml:space="preserve"> RIDERS REAL VIDA / AP</t>
  </si>
  <si>
    <t>RESIDENCIAL SAN DD PROT M COB</t>
  </si>
  <si>
    <t>carência</t>
  </si>
  <si>
    <t>Devolução de Reserva</t>
  </si>
  <si>
    <t>fraude comprovada</t>
  </si>
  <si>
    <t>bens não cobertos</t>
  </si>
  <si>
    <t> 2158/08 </t>
  </si>
  <si>
    <t>Rosilene Braguim da Conceição Malatesta</t>
  </si>
  <si>
    <t>1101080/107862</t>
  </si>
  <si>
    <t>2008-82-5647-0</t>
  </si>
  <si>
    <t xml:space="preserve">31/08/2004 </t>
  </si>
  <si>
    <t>Itaquaquecetuba (SP)</t>
  </si>
  <si>
    <t>02.02.507.0000779007/08</t>
  </si>
  <si>
    <t>05/08/2008</t>
  </si>
  <si>
    <t> 451.01.2009.009218-5 (566/2009) </t>
  </si>
  <si>
    <t>Ivone Soares dos Santos</t>
  </si>
  <si>
    <t>02.02.507.0000870783/09</t>
  </si>
  <si>
    <t>06/04/2009</t>
  </si>
  <si>
    <t> 0017014-81.2015.8.19.0061 </t>
  </si>
  <si>
    <t>Luciano de Assis</t>
  </si>
  <si>
    <t>Teresópolis (RJ)</t>
  </si>
  <si>
    <t>02.02.507.0002157932/15</t>
  </si>
  <si>
    <t> 9059283.27.2016.813.0024 </t>
  </si>
  <si>
    <t>ANA PAULA HENRIQUES</t>
  </si>
  <si>
    <t>02.02.507.0002283535/16</t>
  </si>
  <si>
    <t> 1002693-75.2016.8.26.0196 </t>
  </si>
  <si>
    <t>JACI CARCIA GERALDO</t>
  </si>
  <si>
    <t>Franca (SP)</t>
  </si>
  <si>
    <t>02.02.507.0002208862/16</t>
  </si>
  <si>
    <t>11/02/2016</t>
  </si>
  <si>
    <t> 0123275-12.2016.8.05.0001 </t>
  </si>
  <si>
    <t>ELIZETE NEVES DOS SANTOS</t>
  </si>
  <si>
    <t>Produto/serviço não solicitado</t>
  </si>
  <si>
    <t>02.02.507.0002311710/16</t>
  </si>
  <si>
    <t>01/09/2016</t>
  </si>
  <si>
    <t>Rótulos de Linha</t>
  </si>
  <si>
    <t>Total Geral</t>
  </si>
  <si>
    <t>Rótulos de Coluna</t>
  </si>
  <si>
    <t>Soma de Vlr. em risco</t>
  </si>
  <si>
    <t>Soma de Valor Encerramento</t>
  </si>
  <si>
    <t>Soma de Economia</t>
  </si>
  <si>
    <t>Contagem de Nº do Dossiê</t>
  </si>
  <si>
    <t>MARÇO</t>
  </si>
  <si>
    <t> 000 01 081982 7 </t>
  </si>
  <si>
    <t xml:space="preserve">Ana Batista Florenço </t>
  </si>
  <si>
    <t>7110164/764029</t>
  </si>
  <si>
    <t>2005-93-2574-0</t>
  </si>
  <si>
    <t xml:space="preserve">09/06/1999 </t>
  </si>
  <si>
    <t>33ª</t>
  </si>
  <si>
    <t xml:space="preserve">09/03/2017 </t>
  </si>
  <si>
    <t>02.01.507.0000051137/01</t>
  </si>
  <si>
    <t>19/07/2001</t>
  </si>
  <si>
    <t> 1038938-19.2015.8.26.0100 </t>
  </si>
  <si>
    <t>Hely José Mendonça Beltran</t>
  </si>
  <si>
    <t>3422/15076776</t>
  </si>
  <si>
    <t>2015-93-72855-0</t>
  </si>
  <si>
    <t xml:space="preserve">13/04/2015 </t>
  </si>
  <si>
    <t>37ª</t>
  </si>
  <si>
    <t xml:space="preserve">15/03/2017 </t>
  </si>
  <si>
    <t>02.02.507.0002129429/15</t>
  </si>
  <si>
    <t> 576.01.2011.050560-9 </t>
  </si>
  <si>
    <t>Delmiro dos Santos</t>
  </si>
  <si>
    <t>1101080/129976</t>
  </si>
  <si>
    <t>2009-82-7982-0</t>
  </si>
  <si>
    <t xml:space="preserve">15/07/2007 </t>
  </si>
  <si>
    <t xml:space="preserve">01/03/2017 </t>
  </si>
  <si>
    <t>02.02.507.0001134967/11</t>
  </si>
  <si>
    <t>13/10/2011</t>
  </si>
  <si>
    <t> 1014888-83.2015.8.26.0566 </t>
  </si>
  <si>
    <t>Marcos Paulo Fermino</t>
  </si>
  <si>
    <t>301/3458847</t>
  </si>
  <si>
    <t>2013-82-24446-0</t>
  </si>
  <si>
    <t xml:space="preserve">10/11/2012 </t>
  </si>
  <si>
    <t>02.02.507.0002172713/15</t>
  </si>
  <si>
    <t>09/11/2015</t>
  </si>
  <si>
    <t> 587.01.2012.004459-7 </t>
  </si>
  <si>
    <t>Paula Leia Nunes da Silva</t>
  </si>
  <si>
    <t>3430/20064261</t>
  </si>
  <si>
    <t>2011-93-40587-0</t>
  </si>
  <si>
    <t xml:space="preserve">30/07/2011 </t>
  </si>
  <si>
    <t>São Sebastião (SP)</t>
  </si>
  <si>
    <t xml:space="preserve">06/03/2017 </t>
  </si>
  <si>
    <t>02.02.507.0001271451/12</t>
  </si>
  <si>
    <t>12/09/2012</t>
  </si>
  <si>
    <t xml:space="preserve"> PROTEÇÃO VIDA SELECT</t>
  </si>
  <si>
    <t> 1005066-36.2016.8.26.0566 </t>
  </si>
  <si>
    <t>Washigton domingos napolitano</t>
  </si>
  <si>
    <t>113818/3698623</t>
  </si>
  <si>
    <t>2016-93-78469-0</t>
  </si>
  <si>
    <t xml:space="preserve">03/02/2016 </t>
  </si>
  <si>
    <t>02.02.507.0002235538/16</t>
  </si>
  <si>
    <t>08/04/2016</t>
  </si>
  <si>
    <t> 3000948-05.2013.8.26.0140 </t>
  </si>
  <si>
    <t>Alcidia Jose Marcondes</t>
  </si>
  <si>
    <t>3422/17893148</t>
  </si>
  <si>
    <t>2011-93-42576-0</t>
  </si>
  <si>
    <t xml:space="preserve">10/11/2011 </t>
  </si>
  <si>
    <t>Chavantes (SP)</t>
  </si>
  <si>
    <t xml:space="preserve">07/03/2017 </t>
  </si>
  <si>
    <t>02.02.507.0001873858/14</t>
  </si>
  <si>
    <t>20/05/2014</t>
  </si>
  <si>
    <t> 1004494-86.2016.8.26.0176 </t>
  </si>
  <si>
    <t>PRISCILA MENEZES PINTO</t>
  </si>
  <si>
    <t>3451/199609</t>
  </si>
  <si>
    <t>2015-93-76703-0</t>
  </si>
  <si>
    <t xml:space="preserve">28/07/2014 </t>
  </si>
  <si>
    <t>Embu das Artes (SP)</t>
  </si>
  <si>
    <t>02.02.507.0002306985/16</t>
  </si>
  <si>
    <t> 9312/2012 </t>
  </si>
  <si>
    <t>Sheila Martins de Lara</t>
  </si>
  <si>
    <t>285/1694613</t>
  </si>
  <si>
    <t>2012-82-21719-0</t>
  </si>
  <si>
    <t xml:space="preserve">10/10/2011 </t>
  </si>
  <si>
    <t>8ª</t>
  </si>
  <si>
    <t>02.02.507.0001280218/12</t>
  </si>
  <si>
    <t>27/09/2012</t>
  </si>
  <si>
    <t> 0300990-48.2015.8.24.0033 </t>
  </si>
  <si>
    <t>Sergio Luiz Monteiro</t>
  </si>
  <si>
    <t>329/1597360</t>
  </si>
  <si>
    <t>2014-82-30781-0</t>
  </si>
  <si>
    <t xml:space="preserve">03/07/2014 </t>
  </si>
  <si>
    <t>Itajaí (SC)</t>
  </si>
  <si>
    <t xml:space="preserve">08/03/2017 </t>
  </si>
  <si>
    <t>02.02.507.0002039177/15</t>
  </si>
  <si>
    <t>10/02/2015</t>
  </si>
  <si>
    <t> 0015830-67.2015.8.16.0031 </t>
  </si>
  <si>
    <t>Ricardo Pimenta de Carvalho</t>
  </si>
  <si>
    <t>301/3564710</t>
  </si>
  <si>
    <t>2013-82-21951-0</t>
  </si>
  <si>
    <t xml:space="preserve">26/10/2012 </t>
  </si>
  <si>
    <t>Guarapuava (PR)</t>
  </si>
  <si>
    <t>02.02.507.0002148839/15</t>
  </si>
  <si>
    <t>31/08/2015</t>
  </si>
  <si>
    <t> 0305002-58.2016.8.24.0005 </t>
  </si>
  <si>
    <t>VANDERSON SILVEIRA MENEGUINI</t>
  </si>
  <si>
    <t>301/3512994</t>
  </si>
  <si>
    <t>2013-82-23229-0</t>
  </si>
  <si>
    <t xml:space="preserve">02/03/2013 </t>
  </si>
  <si>
    <t>Balneário Camboriú (SC)</t>
  </si>
  <si>
    <t xml:space="preserve">03/03/2017 </t>
  </si>
  <si>
    <t>02.02.507.0002254387/16</t>
  </si>
  <si>
    <t>03/05/2016</t>
  </si>
  <si>
    <t> 0008195-94.2016.8.16.0194 </t>
  </si>
  <si>
    <t>Kelly Cristina Keretch</t>
  </si>
  <si>
    <t>3419/381421</t>
  </si>
  <si>
    <t>2014-93-64740-0</t>
  </si>
  <si>
    <t xml:space="preserve">14/05/2014 </t>
  </si>
  <si>
    <t>21ª</t>
  </si>
  <si>
    <t>02.02.507.0002356841/16</t>
  </si>
  <si>
    <t>27/07/2016</t>
  </si>
  <si>
    <t> 0005226-91.2014.8.21.0015 </t>
  </si>
  <si>
    <t>Maria goreti winck</t>
  </si>
  <si>
    <t>299/310777633</t>
  </si>
  <si>
    <t>2011-82-15496-0</t>
  </si>
  <si>
    <t xml:space="preserve">26/08/2011 </t>
  </si>
  <si>
    <t>Gravataí (RS)</t>
  </si>
  <si>
    <t>02.02.507.0002389781/14</t>
  </si>
  <si>
    <t>24/02/2014</t>
  </si>
  <si>
    <t> 1944/07 </t>
  </si>
  <si>
    <t>José Adolfo do Nascimento Gutierrez</t>
  </si>
  <si>
    <t>9301304/0</t>
  </si>
  <si>
    <t>2008-93-14654-0</t>
  </si>
  <si>
    <t xml:space="preserve">11/09/1998 </t>
  </si>
  <si>
    <t>Em andamento</t>
  </si>
  <si>
    <t>Ribeirão Preto (SP)</t>
  </si>
  <si>
    <t xml:space="preserve">13/03/2017 </t>
  </si>
  <si>
    <t>02.02.507.0000450527/07</t>
  </si>
  <si>
    <t>07/11/2007</t>
  </si>
  <si>
    <t> 223.01.2008.004929-2 (815/2008) </t>
  </si>
  <si>
    <t>Michele Soares de Menezes</t>
  </si>
  <si>
    <t>3197/15022005</t>
  </si>
  <si>
    <t>2007-93-10618-0</t>
  </si>
  <si>
    <t xml:space="preserve">09/06/2007 </t>
  </si>
  <si>
    <t>02.02.507.0000767769/08</t>
  </si>
  <si>
    <t>09/06/2008</t>
  </si>
  <si>
    <t> 45/07 </t>
  </si>
  <si>
    <t>Natalino de Araújo</t>
  </si>
  <si>
    <t>1101080 E 161</t>
  </si>
  <si>
    <t>2006-82-3556-E</t>
  </si>
  <si>
    <t xml:space="preserve">10/08/2006 </t>
  </si>
  <si>
    <t>Paraguaçu Paulista (SP)</t>
  </si>
  <si>
    <t>02.02.507.0000333124/07</t>
  </si>
  <si>
    <t>16/01/2007</t>
  </si>
  <si>
    <t xml:space="preserve"> VGBL MULTIFUNDO</t>
  </si>
  <si>
    <t> 0003617-37.2011.8.19.0079 </t>
  </si>
  <si>
    <t>Juliana Santos Schiavo</t>
  </si>
  <si>
    <t>CERT.01265922</t>
  </si>
  <si>
    <t>89-1721-0</t>
  </si>
  <si>
    <t xml:space="preserve">27/07/2011 </t>
  </si>
  <si>
    <t>Petrópolis (RJ)</t>
  </si>
  <si>
    <t>02.02.507.0001120625/11</t>
  </si>
  <si>
    <t>08/08/2011</t>
  </si>
  <si>
    <t> 0029602-11.2013.8.19.0023 </t>
  </si>
  <si>
    <t>Marcelo Nunes da Silva</t>
  </si>
  <si>
    <t>301/1945174</t>
  </si>
  <si>
    <t>2013-82-23848-0</t>
  </si>
  <si>
    <t xml:space="preserve">03/01/2011 </t>
  </si>
  <si>
    <t>Itaboraí (RJ)</t>
  </si>
  <si>
    <t xml:space="preserve">14/03/2017 </t>
  </si>
  <si>
    <t>02.02.507.0002181593/13</t>
  </si>
  <si>
    <t>24/09/2013</t>
  </si>
  <si>
    <t> 188826-19.2012.8.09.0113 </t>
  </si>
  <si>
    <t>DIVINO ANDRADE GOMES</t>
  </si>
  <si>
    <t>301/2900460</t>
  </si>
  <si>
    <t>2012-82-20246-0</t>
  </si>
  <si>
    <t xml:space="preserve">01/01/2012 </t>
  </si>
  <si>
    <t>Niquelandia (GO)</t>
  </si>
  <si>
    <t>Goiás</t>
  </si>
  <si>
    <t>02.02.507.0001249609/12</t>
  </si>
  <si>
    <t>30/07/2012</t>
  </si>
  <si>
    <t> 0007833-88.2016.8.24.0091 </t>
  </si>
  <si>
    <t>Sabrina Martins Gouveia dos Anjos</t>
  </si>
  <si>
    <t>1782418/506414</t>
  </si>
  <si>
    <t>2016-14-107474-</t>
  </si>
  <si>
    <t>Florianópolis (SC)</t>
  </si>
  <si>
    <t>02.02.136.0002402505/16</t>
  </si>
  <si>
    <t>14/12/2016</t>
  </si>
  <si>
    <t> 4019417-24.2013.8.26.0224 </t>
  </si>
  <si>
    <t>Ubiratan Cardoso de Paiva Gonçalves</t>
  </si>
  <si>
    <t>1490320/375282</t>
  </si>
  <si>
    <t>2012-14-60583-0</t>
  </si>
  <si>
    <t xml:space="preserve">11/09/2012 </t>
  </si>
  <si>
    <t>02.02.136.0001681966/13</t>
  </si>
  <si>
    <t>26/08/2013</t>
  </si>
  <si>
    <t> 1021770-18.2015.8.26.0451 </t>
  </si>
  <si>
    <t>Carolina Roccia Arzolla</t>
  </si>
  <si>
    <t>1490320/389318</t>
  </si>
  <si>
    <t>2014-14-82175-0</t>
  </si>
  <si>
    <t xml:space="preserve">21/07/2013 </t>
  </si>
  <si>
    <t>Piracaia (SP)</t>
  </si>
  <si>
    <t>02.02.136.0002191316/15</t>
  </si>
  <si>
    <t>17/12/2015</t>
  </si>
  <si>
    <t> 0016296-59.2015.8.26.0071 </t>
  </si>
  <si>
    <t>Elizario Ventura</t>
  </si>
  <si>
    <t>1490321/22599</t>
  </si>
  <si>
    <t>2014-14-86628-0</t>
  </si>
  <si>
    <t xml:space="preserve">24/11/2014 </t>
  </si>
  <si>
    <t>Bauru (SP)</t>
  </si>
  <si>
    <t>02.02.136.0002111284/15</t>
  </si>
  <si>
    <t>09/06/2015</t>
  </si>
  <si>
    <t> 1029304-28.2016.8.26.0564 </t>
  </si>
  <si>
    <t>Maria Aparecida Camilli Romachelli</t>
  </si>
  <si>
    <t>1782418/568522</t>
  </si>
  <si>
    <t>2015-14-93248-0</t>
  </si>
  <si>
    <t xml:space="preserve">06/06/2015 </t>
  </si>
  <si>
    <t>02.02.136.0002393197/16</t>
  </si>
  <si>
    <t>24/11/2016</t>
  </si>
  <si>
    <t> 0009656-78.2016.8.19.0207 </t>
  </si>
  <si>
    <t>Patricia alves guimaraes</t>
  </si>
  <si>
    <t>1813162/822307</t>
  </si>
  <si>
    <t>2016-14-102692-</t>
  </si>
  <si>
    <t xml:space="preserve">10/03/2017 </t>
  </si>
  <si>
    <t>02.02.136.0002315930/16</t>
  </si>
  <si>
    <t>05/08/2016</t>
  </si>
  <si>
    <t> 0001362-84.2013.8.26.0615 </t>
  </si>
  <si>
    <t>Ana Paula Pereira Afonso</t>
  </si>
  <si>
    <t>3422/17566592</t>
  </si>
  <si>
    <t>2012-93-46047-0</t>
  </si>
  <si>
    <t xml:space="preserve">25/10/2010 </t>
  </si>
  <si>
    <t>Tanabi (SP)</t>
  </si>
  <si>
    <t>02.02.507.0001616300/13</t>
  </si>
  <si>
    <t>23/04/2013</t>
  </si>
  <si>
    <t> 1002768-04.2014.8.26.0126 </t>
  </si>
  <si>
    <t>Neusa de Moura Santos</t>
  </si>
  <si>
    <t>3422/16272994</t>
  </si>
  <si>
    <t>2014-93-67311-0</t>
  </si>
  <si>
    <t xml:space="preserve">05/08/2014 </t>
  </si>
  <si>
    <t>02.02.507.0002129245/14</t>
  </si>
  <si>
    <t>20/08/2014</t>
  </si>
  <si>
    <t> 0001982-16.2014.8.26.0210 </t>
  </si>
  <si>
    <t>José Mauricio Lima</t>
  </si>
  <si>
    <t>3422/17543932</t>
  </si>
  <si>
    <t>2013-93-58393-0</t>
  </si>
  <si>
    <t xml:space="preserve">23/07/2013 </t>
  </si>
  <si>
    <t>Guaíra (SP)</t>
  </si>
  <si>
    <t>02.02.507.0001883568/14</t>
  </si>
  <si>
    <t> 1093441-53.2016.8.26.0100 </t>
  </si>
  <si>
    <t>MARINEUSA DE CARVALHO PATOTE</t>
  </si>
  <si>
    <t>3419/564145</t>
  </si>
  <si>
    <t>2015-93-70564-0</t>
  </si>
  <si>
    <t xml:space="preserve">04/04/2015 </t>
  </si>
  <si>
    <t>02.02.507.0002307911/16</t>
  </si>
  <si>
    <t>23/08/2016</t>
  </si>
  <si>
    <t> 1015315-75.2014.8.26.0482 </t>
  </si>
  <si>
    <t>Nair Rufino Dominguez</t>
  </si>
  <si>
    <t>2863/1167</t>
  </si>
  <si>
    <t>2009-93-26723-0</t>
  </si>
  <si>
    <t xml:space="preserve">25/09/2009 </t>
  </si>
  <si>
    <t>02.02.507.0001985148/14</t>
  </si>
  <si>
    <t>06/11/2014</t>
  </si>
  <si>
    <t> 1003883-85.2016.8.26.0483 </t>
  </si>
  <si>
    <t>VERA LINA VINCOLETO PINTO</t>
  </si>
  <si>
    <t>3422/14852942</t>
  </si>
  <si>
    <t>2016-93-78079-0</t>
  </si>
  <si>
    <t xml:space="preserve">10/04/2013 </t>
  </si>
  <si>
    <t>Presidente Venceslau (SP)</t>
  </si>
  <si>
    <t>02.02.507.0002387423/16</t>
  </si>
  <si>
    <t>07/11/2016</t>
  </si>
  <si>
    <t> 1006004-32.2016.8.26.0016 </t>
  </si>
  <si>
    <t>Avani dos Santos Barbosa</t>
  </si>
  <si>
    <t>301/2682199</t>
  </si>
  <si>
    <t>2013-82-24283-0</t>
  </si>
  <si>
    <t xml:space="preserve">07/06/2013 </t>
  </si>
  <si>
    <t>02.02.507.0002261179/16</t>
  </si>
  <si>
    <t> 1006634-92.2016.8.26.0047 </t>
  </si>
  <si>
    <t>Adilson Gonçalves Teixeira</t>
  </si>
  <si>
    <t>301/4276079</t>
  </si>
  <si>
    <t>2016-82-42269-0</t>
  </si>
  <si>
    <t xml:space="preserve">23/01/2014 </t>
  </si>
  <si>
    <t>02.02.507.0002325633/16</t>
  </si>
  <si>
    <t> 1006637-47.2016.8.26.0047 </t>
  </si>
  <si>
    <t>301/4268759</t>
  </si>
  <si>
    <t>2016-82-42240-0</t>
  </si>
  <si>
    <t>02.02.507.0002325831/16</t>
  </si>
  <si>
    <t>29/08/2016</t>
  </si>
  <si>
    <t> 1123872-70.2016.8.26.0100 </t>
  </si>
  <si>
    <t>José Mario de Sousa</t>
  </si>
  <si>
    <t>301/1555048</t>
  </si>
  <si>
    <t>2016-82-43207-0</t>
  </si>
  <si>
    <t xml:space="preserve">27/10/2016 </t>
  </si>
  <si>
    <t>26ª</t>
  </si>
  <si>
    <t>02.02.507.0002388197/16</t>
  </si>
  <si>
    <t>08/11/2016</t>
  </si>
  <si>
    <t> 1003312-53.2016.8.26.0568 </t>
  </si>
  <si>
    <t>Regina Marcia de Araujo Hakim</t>
  </si>
  <si>
    <t>3422/18104001</t>
  </si>
  <si>
    <t>2016-93-80097-0</t>
  </si>
  <si>
    <t xml:space="preserve">23/03/2016 </t>
  </si>
  <si>
    <t>São João da Boa Vista (SP)</t>
  </si>
  <si>
    <t>02.02.507.0002296663/16</t>
  </si>
  <si>
    <t>29/07/2016</t>
  </si>
  <si>
    <t> 0023223-89.2016.8.19.0042 </t>
  </si>
  <si>
    <t>LEIVA MARIA DANIEL</t>
  </si>
  <si>
    <t>3419/739069</t>
  </si>
  <si>
    <t>2016-93-81944-0</t>
  </si>
  <si>
    <t xml:space="preserve">14/05/2016 </t>
  </si>
  <si>
    <t>02.02.507.0002300111/16</t>
  </si>
  <si>
    <t> 0169497-48.2016.8.19.0001 </t>
  </si>
  <si>
    <t>Dalmi Margarida Neves Cavalcanti</t>
  </si>
  <si>
    <t>2016-82-40390-0</t>
  </si>
  <si>
    <t xml:space="preserve">18/09/2015 </t>
  </si>
  <si>
    <t>02.02.507.0002260684/16</t>
  </si>
  <si>
    <t>24/05/2016</t>
  </si>
  <si>
    <t> 0005043-40.2014.8.26.0417 </t>
  </si>
  <si>
    <t>Luciane de Cassia Mesquita de Oliveira</t>
  </si>
  <si>
    <t>301 E 2018</t>
  </si>
  <si>
    <t>2014-82-31519-E</t>
  </si>
  <si>
    <t>02.02.507.0001961623/14</t>
  </si>
  <si>
    <t>09/10/2014</t>
  </si>
  <si>
    <t> 2960301-51.2014.8.13.0024 </t>
  </si>
  <si>
    <t>Ana Lucia de Assis Rossi</t>
  </si>
  <si>
    <t>CERTIF:1262612</t>
  </si>
  <si>
    <t>89-4452-0</t>
  </si>
  <si>
    <t xml:space="preserve">27/03/2014 </t>
  </si>
  <si>
    <t>02.02.507.0002011619/14</t>
  </si>
  <si>
    <t>10/10/2014</t>
  </si>
  <si>
    <t> 0005057-51.2012.8.26.0366 </t>
  </si>
  <si>
    <t>EDUARDO ROLEAU JUNIOR</t>
  </si>
  <si>
    <t>207/1</t>
  </si>
  <si>
    <t>2014-82-30303-0</t>
  </si>
  <si>
    <t xml:space="preserve">12/06/2012 </t>
  </si>
  <si>
    <t>Mongaguá (SP)</t>
  </si>
  <si>
    <t>02.02.507.0001892299/14</t>
  </si>
  <si>
    <t>26/06/2014</t>
  </si>
  <si>
    <t> 0016700-14.2014.8.26.0664 </t>
  </si>
  <si>
    <t>Mercedes Jorgina da Conceição Santos</t>
  </si>
  <si>
    <t>3422/17978287</t>
  </si>
  <si>
    <t>2014-93-59223-0</t>
  </si>
  <si>
    <t xml:space="preserve">04/06/2010 </t>
  </si>
  <si>
    <t>Votuporanga (SP)</t>
  </si>
  <si>
    <t>02.02.507.0001975332/14</t>
  </si>
  <si>
    <t> 1103270-29.2014.8.26.0100 </t>
  </si>
  <si>
    <t>Elizete Viana Salomao</t>
  </si>
  <si>
    <t>3422/11350849</t>
  </si>
  <si>
    <t>2011-93-40451-0</t>
  </si>
  <si>
    <t xml:space="preserve">28/07/2011 </t>
  </si>
  <si>
    <t>02.02.507.0001968764/14</t>
  </si>
  <si>
    <t>29/09/2014</t>
  </si>
  <si>
    <t> 1004618-34.2016.8.26.0220 </t>
  </si>
  <si>
    <t>Nelson Borges</t>
  </si>
  <si>
    <t>3422/19695737</t>
  </si>
  <si>
    <t>2016-93-81598-0</t>
  </si>
  <si>
    <t xml:space="preserve">10/11/2015 </t>
  </si>
  <si>
    <t>Guaratinguetá (SP)</t>
  </si>
  <si>
    <t>02.02.507.0002390767/16</t>
  </si>
  <si>
    <t>17/11/2016</t>
  </si>
  <si>
    <t xml:space="preserve"> ACIDENTES PESSOAIS ANUAL SANTANDER</t>
  </si>
  <si>
    <t xml:space="preserve"> PROTECAO MULHER MENSAL - MAIS COBER</t>
  </si>
  <si>
    <t>RESIDENCIAL SANTANDER PLUS</t>
  </si>
  <si>
    <t>PROTEÇÃO RESIDENCIAL</t>
  </si>
  <si>
    <t>02.01.507.0000044201/01</t>
  </si>
  <si>
    <t> 200002027164 </t>
  </si>
  <si>
    <t>Maria Silvano de Oliveira</t>
  </si>
  <si>
    <t>2005-93-2564-0</t>
  </si>
  <si>
    <t xml:space="preserve">20/07/2000 </t>
  </si>
  <si>
    <t>Execução de Título Extrajudicial</t>
  </si>
  <si>
    <t>Goiânia (GO)</t>
  </si>
  <si>
    <t>22/03/2001</t>
  </si>
  <si>
    <t>02.02.507.0002307616/16</t>
  </si>
  <si>
    <t> 9069337.52.2016.8.13.0024 </t>
  </si>
  <si>
    <t>WALLACE MENDES GONÇALVES</t>
  </si>
  <si>
    <t>RESTIT VALOR</t>
  </si>
  <si>
    <t>Rescisão Contratual</t>
  </si>
  <si>
    <t>17/08/2016</t>
  </si>
  <si>
    <t>02.02.507.0002220445/16</t>
  </si>
  <si>
    <t> 1007138-52.2016.8.26.0224 </t>
  </si>
  <si>
    <t>ALINE MARTINS DA SILVA</t>
  </si>
  <si>
    <t>02.02.507.0002287944/16</t>
  </si>
  <si>
    <t> 0010568-93.2016.8.19.0007 </t>
  </si>
  <si>
    <t>Andre Luis Pereira</t>
  </si>
  <si>
    <t>RESGATE PREV.</t>
  </si>
  <si>
    <t>25/07/2016</t>
  </si>
  <si>
    <t>02.02.507.0002410327/17</t>
  </si>
  <si>
    <t> 1003914-56.2017.8.26.0100 </t>
  </si>
  <si>
    <t>Marcelo Fernandes Pacheco</t>
  </si>
  <si>
    <t>19/01/2017</t>
  </si>
  <si>
    <t>02.02.507.0001302256/12</t>
  </si>
  <si>
    <t> 0214354-13.2012.8.13.0479 </t>
  </si>
  <si>
    <t>Maria Jose Diniz</t>
  </si>
  <si>
    <t>301/2044674</t>
  </si>
  <si>
    <t>APL CANC</t>
  </si>
  <si>
    <t xml:space="preserve">11/11/2011 </t>
  </si>
  <si>
    <t>Passos (MG)</t>
  </si>
  <si>
    <t>18/10/2012</t>
  </si>
  <si>
    <t>02.02.507.0001654109/13</t>
  </si>
  <si>
    <t> 0014310-46.2013.8.26.0037 </t>
  </si>
  <si>
    <t>Espólio de Manoel Lima da Silva</t>
  </si>
  <si>
    <t>13/06/2013</t>
  </si>
  <si>
    <t>02.02.507.0001600980/13</t>
  </si>
  <si>
    <t> 0010388-32.2012.8.26.0457 </t>
  </si>
  <si>
    <t>Antonio Aparecido Goreti Piva</t>
  </si>
  <si>
    <t>Extinção Art. 267 - Sem Possibilidade Nova Ação - 2ª Instância - Recurso do Auto</t>
  </si>
  <si>
    <t>08/01/2013</t>
  </si>
  <si>
    <t>02.02.507.0001173112/12</t>
  </si>
  <si>
    <t> 200.2010.023.638-5 </t>
  </si>
  <si>
    <t>Darcy Roberto Andrade Lima</t>
  </si>
  <si>
    <t>15ª</t>
  </si>
  <si>
    <t>18/01/2012</t>
  </si>
  <si>
    <t>02.02.507.0002138404/15</t>
  </si>
  <si>
    <t> 0200058-35.2015.8.21.0001 </t>
  </si>
  <si>
    <t>Lygia Klein Strattmann</t>
  </si>
  <si>
    <t>06/08/2015</t>
  </si>
  <si>
    <t>02.02.507.0002124076/15</t>
  </si>
  <si>
    <t> 0071008-53.2015.8.21.0001 </t>
  </si>
  <si>
    <t>Antal Ring</t>
  </si>
  <si>
    <t>18/06/2015</t>
  </si>
  <si>
    <t>02.02.507.0002196011/15</t>
  </si>
  <si>
    <t> 0017246-58.2015.8.16.0035 </t>
  </si>
  <si>
    <t>Antonio Hamilton Premebida</t>
  </si>
  <si>
    <t>EXIB DE DOCTOS</t>
  </si>
  <si>
    <t>São José dos Pinhais (PR)</t>
  </si>
  <si>
    <t>02.02.507.0002274146/16</t>
  </si>
  <si>
    <t> 1029684-88.2016.8.26.0002 </t>
  </si>
  <si>
    <t>ALICE WARNE CLEMENTE PINTO</t>
  </si>
  <si>
    <t>EXIB. DOCS.</t>
  </si>
  <si>
    <t>02.02.507.0002171826/15</t>
  </si>
  <si>
    <t> 1000819-98.2015.8.26.0484 </t>
  </si>
  <si>
    <t>Aparecido Jose da Silva</t>
  </si>
  <si>
    <t>EXIB. APL.</t>
  </si>
  <si>
    <t>Promissão (SP)</t>
  </si>
  <si>
    <t>19/10/2015</t>
  </si>
  <si>
    <t>02.02.507.0002285644/16</t>
  </si>
  <si>
    <t> 1028843-48.2016.8.26.0114 </t>
  </si>
  <si>
    <t>GILSON BARGAS GRANDINI</t>
  </si>
  <si>
    <t>EXIBIÇÃO DOCS.</t>
  </si>
  <si>
    <t>16/07/2016</t>
  </si>
  <si>
    <t>02.02.507.0002221256/16</t>
  </si>
  <si>
    <t> 1004321-86.2016.8.26.0071 </t>
  </si>
  <si>
    <t>Vanderlei Pereira da Silva</t>
  </si>
  <si>
    <t>PROB. COM .APL.</t>
  </si>
  <si>
    <t>local do risco errado</t>
  </si>
  <si>
    <t>Incêndio</t>
  </si>
  <si>
    <t> 583.00.2008.151041-3 (915/2008) </t>
  </si>
  <si>
    <t>Ana Silvia Morelli</t>
  </si>
  <si>
    <t>1151/156505</t>
  </si>
  <si>
    <t>2007-93-10147-0</t>
  </si>
  <si>
    <t xml:space="preserve">21/04/2007 </t>
  </si>
  <si>
    <t>40ª</t>
  </si>
  <si>
    <t xml:space="preserve">27/03/2017 </t>
  </si>
  <si>
    <t>02.02.507.0000810623/08</t>
  </si>
  <si>
    <t>03/11/2008</t>
  </si>
  <si>
    <t> 185.01.2009.003841-4 </t>
  </si>
  <si>
    <t>Esmerinda Rodrigues dos Santos Calçavara</t>
  </si>
  <si>
    <t>3197/19233499</t>
  </si>
  <si>
    <t>2009-93-22855-0</t>
  </si>
  <si>
    <t xml:space="preserve">13/04/2009 </t>
  </si>
  <si>
    <t xml:space="preserve">21/03/2017 </t>
  </si>
  <si>
    <t>02.02.507.0000551730/09</t>
  </si>
  <si>
    <t>01/09/2009</t>
  </si>
  <si>
    <t> 356.01.2010.006888-3/000000-000 </t>
  </si>
  <si>
    <t>Raimundo Ribeiro Coelho</t>
  </si>
  <si>
    <t>1151/168514</t>
  </si>
  <si>
    <t>2009-93.26702 E</t>
  </si>
  <si>
    <t xml:space="preserve">09/10/2009 </t>
  </si>
  <si>
    <t>Mirandópolis (SP)</t>
  </si>
  <si>
    <t xml:space="preserve">31/03/2017 </t>
  </si>
  <si>
    <t>02.02.507.0001050651/10</t>
  </si>
  <si>
    <t>29/11/2010</t>
  </si>
  <si>
    <t> 288.01.2009.000863-8 (238/09) </t>
  </si>
  <si>
    <t>Renato Barbosa Correa Gomes</t>
  </si>
  <si>
    <t>1102080/141553</t>
  </si>
  <si>
    <t>2008-82-5635-0</t>
  </si>
  <si>
    <t xml:space="preserve">18/02/2008 </t>
  </si>
  <si>
    <t>Ituverava (SP)</t>
  </si>
  <si>
    <t xml:space="preserve">18/03/2017 </t>
  </si>
  <si>
    <t>02.02.507.0000509080/09</t>
  </si>
  <si>
    <t>17/02/2009</t>
  </si>
  <si>
    <t> 246.01.2010.005982-0 </t>
  </si>
  <si>
    <t>Leonora Guimaraes dos Santos</t>
  </si>
  <si>
    <t>3197/13508520</t>
  </si>
  <si>
    <t>2010-93-30669-0</t>
  </si>
  <si>
    <t xml:space="preserve">24/03/2017 </t>
  </si>
  <si>
    <t>02.02.507.0001043713/11</t>
  </si>
  <si>
    <t>28/01/2011</t>
  </si>
  <si>
    <t> 053.01.2010.004917-5 </t>
  </si>
  <si>
    <t>Benedito Carlos dos Santos</t>
  </si>
  <si>
    <t>3197 / 11138459</t>
  </si>
  <si>
    <t>2009-93-24895-0</t>
  </si>
  <si>
    <t>Declaratória</t>
  </si>
  <si>
    <t>Avaré (SP)</t>
  </si>
  <si>
    <t xml:space="preserve">28/03/2017 </t>
  </si>
  <si>
    <t>02.02.507.0000672113/10</t>
  </si>
  <si>
    <t>11/05/2010</t>
  </si>
  <si>
    <t> 564.01.2008.023585-2 (1033/08) </t>
  </si>
  <si>
    <t>Pedro Paulo de Oliveira</t>
  </si>
  <si>
    <t>1102080/119752</t>
  </si>
  <si>
    <t>2012-82-19455-0</t>
  </si>
  <si>
    <t xml:space="preserve">09/10/2007 </t>
  </si>
  <si>
    <t xml:space="preserve">22/03/2017 </t>
  </si>
  <si>
    <t>02.02.507.0000768717/08</t>
  </si>
  <si>
    <t>04/06/2008</t>
  </si>
  <si>
    <t> 038.99.002396-3 </t>
  </si>
  <si>
    <t>Marisa Reis Gumz</t>
  </si>
  <si>
    <t>9302149/0</t>
  </si>
  <si>
    <t>2012-93-47263-0</t>
  </si>
  <si>
    <t xml:space="preserve">31/10/1998 </t>
  </si>
  <si>
    <t>Consignação de Valores</t>
  </si>
  <si>
    <t>Joinville (SC)</t>
  </si>
  <si>
    <t xml:space="preserve">17/03/2017 </t>
  </si>
  <si>
    <t>02.01.507.0000152128/99</t>
  </si>
  <si>
    <t>15/01/1999</t>
  </si>
  <si>
    <t> 2188728-40.2011.8.19.0021 </t>
  </si>
  <si>
    <t>Jorge Justino</t>
  </si>
  <si>
    <t>1151/94578</t>
  </si>
  <si>
    <t>2012-93-47310-0</t>
  </si>
  <si>
    <t xml:space="preserve">01/06/2007 </t>
  </si>
  <si>
    <t>Duque de Caxias (RJ)</t>
  </si>
  <si>
    <t>02.02.507.0001079418/11</t>
  </si>
  <si>
    <t>29/04/2011</t>
  </si>
  <si>
    <t> 1237/2011 </t>
  </si>
  <si>
    <t>Jose Gregorio Filho</t>
  </si>
  <si>
    <t>1101080/139340</t>
  </si>
  <si>
    <t>2009-82-9385-0</t>
  </si>
  <si>
    <t xml:space="preserve">28/05/2009 </t>
  </si>
  <si>
    <t>Itapeva (SP)</t>
  </si>
  <si>
    <t>02.02.507.0001119595/11</t>
  </si>
  <si>
    <t>12/09/2011</t>
  </si>
  <si>
    <t> 702.07.362914-0 </t>
  </si>
  <si>
    <t>COSESP - Compania de Seguro do Estado de São Paulo</t>
  </si>
  <si>
    <t>1334/17396099</t>
  </si>
  <si>
    <t xml:space="preserve">10/10/2002 </t>
  </si>
  <si>
    <t xml:space="preserve">16/03/2017 </t>
  </si>
  <si>
    <t>02.02.507.0000356926/07</t>
  </si>
  <si>
    <t>10/05/2007</t>
  </si>
  <si>
    <t> 0891263-57.2012.8.13.0702 </t>
  </si>
  <si>
    <t>Cristiane Maria Silva Rodrigues</t>
  </si>
  <si>
    <t>3/1</t>
  </si>
  <si>
    <t>2015-68-569-0</t>
  </si>
  <si>
    <t xml:space="preserve">13/08/2009 </t>
  </si>
  <si>
    <t>02.02.033.0001589087/13</t>
  </si>
  <si>
    <t>15/02/2013</t>
  </si>
  <si>
    <t> 0002121-44.2015.8.19.0204 </t>
  </si>
  <si>
    <t>ROSANGELA JORGE DE SOUZA DOS SANTOS</t>
  </si>
  <si>
    <t>3419/443421</t>
  </si>
  <si>
    <t>2013-93-58505-0</t>
  </si>
  <si>
    <t xml:space="preserve">04/12/2013 </t>
  </si>
  <si>
    <t>02.02.507.0002044077/15</t>
  </si>
  <si>
    <t>21/01/2015</t>
  </si>
  <si>
    <t> 0505620-40.2014.8.19.0001 </t>
  </si>
  <si>
    <t>André Rezende marinho nunes</t>
  </si>
  <si>
    <t>3419/333810</t>
  </si>
  <si>
    <t>2014-93-64234-0</t>
  </si>
  <si>
    <t xml:space="preserve">06/03/2014 </t>
  </si>
  <si>
    <t>36ª</t>
  </si>
  <si>
    <t>02.02.507.0002119181/14</t>
  </si>
  <si>
    <t>18/12/2014</t>
  </si>
  <si>
    <t> 0004226-42.2015.8.26.0028 </t>
  </si>
  <si>
    <t>Jose Luiz Chad Neto</t>
  </si>
  <si>
    <t>113308/3308018</t>
  </si>
  <si>
    <t>2013-93-56116-E</t>
  </si>
  <si>
    <t xml:space="preserve">24/06/2013 </t>
  </si>
  <si>
    <t>Aparecida (SP)</t>
  </si>
  <si>
    <t>02.02.507.0002133012/15</t>
  </si>
  <si>
    <t>15/07/2015</t>
  </si>
  <si>
    <t> 0501767-67.2014.8.05.0080 </t>
  </si>
  <si>
    <t>Margarida Maria Zacarias Passos</t>
  </si>
  <si>
    <t>3419/365894</t>
  </si>
  <si>
    <t>2013-93-56131-0</t>
  </si>
  <si>
    <t xml:space="preserve">25/08/2013 </t>
  </si>
  <si>
    <t>02.02.507.0001894782/14</t>
  </si>
  <si>
    <t>21/05/2014</t>
  </si>
  <si>
    <t> 1003159-29.2016.8.26.0565 </t>
  </si>
  <si>
    <t>Maria do Carmo Amorim</t>
  </si>
  <si>
    <t>113303/3544573</t>
  </si>
  <si>
    <t>2016-93-78492-E</t>
  </si>
  <si>
    <t>02.02.507.0002249209/16</t>
  </si>
  <si>
    <t>26/04/2016</t>
  </si>
  <si>
    <t> 1006398-31.2015.8.26.0127 </t>
  </si>
  <si>
    <t>Monielly Cristine de paula Pires</t>
  </si>
  <si>
    <t>301/2152173</t>
  </si>
  <si>
    <t>2015-82-35808-0</t>
  </si>
  <si>
    <t xml:space="preserve">26/06/2012 </t>
  </si>
  <si>
    <t>02.02.507.0002144968/15</t>
  </si>
  <si>
    <t> 1131594-58.2016.8.26.0100 </t>
  </si>
  <si>
    <t>Edilaine ribeiro de souza</t>
  </si>
  <si>
    <t>301/3567248</t>
  </si>
  <si>
    <t>2012-82-20806-0</t>
  </si>
  <si>
    <t xml:space="preserve">20/09/2012 </t>
  </si>
  <si>
    <t xml:space="preserve">29/03/2017 </t>
  </si>
  <si>
    <t>02.02.507.0002402560/16</t>
  </si>
  <si>
    <t>28/11/2016</t>
  </si>
  <si>
    <t> 0822142-98.2013.8.12.0001 </t>
  </si>
  <si>
    <t>Erickson Pinho de Rezende</t>
  </si>
  <si>
    <t>3493/1</t>
  </si>
  <si>
    <t>2013-93-57834-0</t>
  </si>
  <si>
    <t xml:space="preserve">08/01/2013 </t>
  </si>
  <si>
    <t>16ª</t>
  </si>
  <si>
    <t>02.02.507.0001737931/13</t>
  </si>
  <si>
    <t>21/10/2013</t>
  </si>
  <si>
    <t> 373095-92.2013.8.09.0006 </t>
  </si>
  <si>
    <t>Marineis dos Santos Machado</t>
  </si>
  <si>
    <t>3529/1</t>
  </si>
  <si>
    <t>2014-93-63327-0</t>
  </si>
  <si>
    <t xml:space="preserve">26/01/2011 </t>
  </si>
  <si>
    <t>Anápolis (GO)</t>
  </si>
  <si>
    <t>02.02.507.0001876867/14</t>
  </si>
  <si>
    <t>06/06/2014</t>
  </si>
  <si>
    <t> 0001826-92.2015.8.26.0242 </t>
  </si>
  <si>
    <t>Euripedes Custódio Pereira</t>
  </si>
  <si>
    <t>113306 E 8429</t>
  </si>
  <si>
    <t>2014-93-64367-E</t>
  </si>
  <si>
    <t xml:space="preserve">09/08/2014 </t>
  </si>
  <si>
    <t>02.02.507.0002115373/15</t>
  </si>
  <si>
    <t> 1003883-50.2016.8.26.0624 </t>
  </si>
  <si>
    <t>TERESA DE JESUS DIAS MACHADO</t>
  </si>
  <si>
    <t>113307/3630584</t>
  </si>
  <si>
    <t>2016-93-83389-0</t>
  </si>
  <si>
    <t xml:space="preserve">07/10/2015 </t>
  </si>
  <si>
    <t>Tatuí (SP)</t>
  </si>
  <si>
    <t>02.02.507.0002280978/16</t>
  </si>
  <si>
    <t>05/07/2016</t>
  </si>
  <si>
    <t> 0700256-25.2017.8.07.0004 </t>
  </si>
  <si>
    <t>Floraci Dias Filho Brito</t>
  </si>
  <si>
    <t>286/420777</t>
  </si>
  <si>
    <t>2017-82-44700-0</t>
  </si>
  <si>
    <t xml:space="preserve">26/02/2013 </t>
  </si>
  <si>
    <t>Gama (DF)</t>
  </si>
  <si>
    <t>02.02.507.0002413819/17</t>
  </si>
  <si>
    <t>02/02/2017</t>
  </si>
  <si>
    <t> 0003749-75.2016.8.17.8227 </t>
  </si>
  <si>
    <t>FELIPE ERIOVALDO SILVEIRA DE LIMA</t>
  </si>
  <si>
    <t>2034/5211443</t>
  </si>
  <si>
    <t>2015-82-35479-0</t>
  </si>
  <si>
    <t>Jaboatão dos Guararapes (PE)</t>
  </si>
  <si>
    <t>02.02.507.0002282230/16</t>
  </si>
  <si>
    <t>11/07/2016</t>
  </si>
  <si>
    <t> 0078081-41.2016.8.16.0014 </t>
  </si>
  <si>
    <t>GUILHERME AUGUSTO GODOY GIORDANO</t>
  </si>
  <si>
    <t>2034/5431829</t>
  </si>
  <si>
    <t>2015-82-37698-0</t>
  </si>
  <si>
    <t xml:space="preserve">03/12/2015 </t>
  </si>
  <si>
    <t>02.02.507.0002397536/16</t>
  </si>
  <si>
    <t>01/12/2016</t>
  </si>
  <si>
    <t> 1030171-13.2016.8.26.0114 </t>
  </si>
  <si>
    <t>LUIZ PAULO ANDO</t>
  </si>
  <si>
    <t>113303/3660929</t>
  </si>
  <si>
    <t>2016-93-79951-0</t>
  </si>
  <si>
    <t xml:space="preserve">16/02/2016 </t>
  </si>
  <si>
    <t>02.02.507.0002289327/16</t>
  </si>
  <si>
    <t>21/07/2016</t>
  </si>
  <si>
    <t> 1029639-39.2016.8.26.0114 </t>
  </si>
  <si>
    <t>113308/3577076</t>
  </si>
  <si>
    <t>2016-93-79288-0</t>
  </si>
  <si>
    <t>02.02.507.0002288642/16</t>
  </si>
  <si>
    <t> 019/1.14.0007016-0 </t>
  </si>
  <si>
    <t>Nelira da Rosa</t>
  </si>
  <si>
    <t>3292/98804</t>
  </si>
  <si>
    <t>2009-93-25639-0</t>
  </si>
  <si>
    <t xml:space="preserve">24/05/2009 </t>
  </si>
  <si>
    <t>02.02.507.0001938575/14</t>
  </si>
  <si>
    <t>07/05/2014</t>
  </si>
  <si>
    <t> 4000788-18.2013.8.26.0445 </t>
  </si>
  <si>
    <t>Maria Lucia Amaral Prolungatti</t>
  </si>
  <si>
    <t>3422/17241246</t>
  </si>
  <si>
    <t>2011-93-39525-0</t>
  </si>
  <si>
    <t xml:space="preserve">15/05/2010 </t>
  </si>
  <si>
    <t>Pindamonhangaba (SP)</t>
  </si>
  <si>
    <t>02.02.507.0001852902/14</t>
  </si>
  <si>
    <t>25/04/2014</t>
  </si>
  <si>
    <t> 0005944-34.2014.8.0279 </t>
  </si>
  <si>
    <t>José Schnr</t>
  </si>
  <si>
    <t>3422/16347021</t>
  </si>
  <si>
    <t>2014-93-59585-0</t>
  </si>
  <si>
    <t xml:space="preserve">12/09/2013 </t>
  </si>
  <si>
    <t>Itararé (SP)</t>
  </si>
  <si>
    <t>02.02.507.0001974755/14</t>
  </si>
  <si>
    <t>27/10/2014</t>
  </si>
  <si>
    <t> 1103211-07.2015.8.26.0100 </t>
  </si>
  <si>
    <t>Anderson Rogerio da Silva Quaglio</t>
  </si>
  <si>
    <t>1101080/126651</t>
  </si>
  <si>
    <t>2006-82-2934-0</t>
  </si>
  <si>
    <t xml:space="preserve">11/03/2006 </t>
  </si>
  <si>
    <t>02.02.507.0002159740/15</t>
  </si>
  <si>
    <t>06/10/2015</t>
  </si>
  <si>
    <t> 0001114-49.2015.8.26.0486 </t>
  </si>
  <si>
    <t>Jó de Andrade Barbosa</t>
  </si>
  <si>
    <t>113307/3468935</t>
  </si>
  <si>
    <t>2014-93-65175-0</t>
  </si>
  <si>
    <t xml:space="preserve">25/08/2014 </t>
  </si>
  <si>
    <t>Quatá (SP)</t>
  </si>
  <si>
    <t>02.02.507.0002113273/15</t>
  </si>
  <si>
    <t>10/06/2015</t>
  </si>
  <si>
    <t> 0015404-56.2016.8.13.0499 </t>
  </si>
  <si>
    <t>ZULMIRA MARIA PEREIRA COSTA</t>
  </si>
  <si>
    <t>3556/126648948</t>
  </si>
  <si>
    <t>2016-93-79168-0</t>
  </si>
  <si>
    <t xml:space="preserve">23/02/2016 </t>
  </si>
  <si>
    <t>Perdões (MG)</t>
  </si>
  <si>
    <t xml:space="preserve">20/03/2017 </t>
  </si>
  <si>
    <t>02.02.507.0002327623/16</t>
  </si>
  <si>
    <t>05/09/2016</t>
  </si>
  <si>
    <t> 1002156-89.2015.8.26.0495 </t>
  </si>
  <si>
    <t>Enéias de Oliveira Santos Júnior</t>
  </si>
  <si>
    <t>287/306741863</t>
  </si>
  <si>
    <t>2016-82-38285-0</t>
  </si>
  <si>
    <t xml:space="preserve">11/02/2013 </t>
  </si>
  <si>
    <t>Registro (SP)</t>
  </si>
  <si>
    <t>02.02.507.0002194619/16</t>
  </si>
  <si>
    <t>13/01/2016</t>
  </si>
  <si>
    <t> 1000153-07.2015.8.26.0126 </t>
  </si>
  <si>
    <t>Angela Maria dos Santos Silva</t>
  </si>
  <si>
    <t>286/537557</t>
  </si>
  <si>
    <t>2014-82-32174-0</t>
  </si>
  <si>
    <t>Demora no pagamento da apólice</t>
  </si>
  <si>
    <t xml:space="preserve">30/03/2017 </t>
  </si>
  <si>
    <t>02.02.507.0002028365/15</t>
  </si>
  <si>
    <t>27/01/2015</t>
  </si>
  <si>
    <t> 0000749-97.2015.8.26.0646 </t>
  </si>
  <si>
    <t>Valdir Benzati</t>
  </si>
  <si>
    <t>3422/14347962</t>
  </si>
  <si>
    <t>2015-93-72145-0</t>
  </si>
  <si>
    <t xml:space="preserve">17/04/2015 </t>
  </si>
  <si>
    <t>Urânia (SP)</t>
  </si>
  <si>
    <t>02.02.507.0002110764/15</t>
  </si>
  <si>
    <t> 0000399-63.2017.8.21.0037 </t>
  </si>
  <si>
    <t>JESSICA JULI DORNELLES</t>
  </si>
  <si>
    <t>2034/4727111</t>
  </si>
  <si>
    <t>2017-82-44440-0</t>
  </si>
  <si>
    <t xml:space="preserve">18/06/2015 </t>
  </si>
  <si>
    <t>Uruguaiana (RS)</t>
  </si>
  <si>
    <t>02.02.507.0002411495/17</t>
  </si>
  <si>
    <t>17/01/2017</t>
  </si>
  <si>
    <t> 0000174-91.2017.8.21.0021 </t>
  </si>
  <si>
    <t>RENATO LUIS STRIEDER</t>
  </si>
  <si>
    <t>113303/3721690</t>
  </si>
  <si>
    <t>2017-93-89330-0</t>
  </si>
  <si>
    <t xml:space="preserve">20/08/2016 </t>
  </si>
  <si>
    <t>Passo Fundo (RS)</t>
  </si>
  <si>
    <t>02.02.507.0002416380/16</t>
  </si>
  <si>
    <t>28/12/2016</t>
  </si>
  <si>
    <t> 0012058-58.2016.8.21.0052 </t>
  </si>
  <si>
    <t>Célia Arend da Silva</t>
  </si>
  <si>
    <t>212/1</t>
  </si>
  <si>
    <t>2015-82-35565-0</t>
  </si>
  <si>
    <t xml:space="preserve">26/04/2015 </t>
  </si>
  <si>
    <t>Guaíba (RS)</t>
  </si>
  <si>
    <t>02.02.507.0002409397/16</t>
  </si>
  <si>
    <t>15/12/2016</t>
  </si>
  <si>
    <t> 002164472.2016.8.19.0021 </t>
  </si>
  <si>
    <t>Flaviense do Brasil</t>
  </si>
  <si>
    <t>3419/535507</t>
  </si>
  <si>
    <t>2015-93-70965-0</t>
  </si>
  <si>
    <t xml:space="preserve">08/05/2015 </t>
  </si>
  <si>
    <t>02.02.507.0002247127/16</t>
  </si>
  <si>
    <t>20/04/2016</t>
  </si>
  <si>
    <t> 0031696-98.2014.8.19.0021 </t>
  </si>
  <si>
    <t>Hailton de Oliveira</t>
  </si>
  <si>
    <t>301/1908422</t>
  </si>
  <si>
    <t>2014-82-31231-0</t>
  </si>
  <si>
    <t xml:space="preserve">09/11/2009 </t>
  </si>
  <si>
    <t>02.02.507.0001946395/14</t>
  </si>
  <si>
    <t>19/09/2014</t>
  </si>
  <si>
    <t> 0302931-77.2016.8.24.0007 </t>
  </si>
  <si>
    <t>CARLOS ALEXANDRE PELENTER</t>
  </si>
  <si>
    <t>2034/4817019</t>
  </si>
  <si>
    <t>2014-82-31456-0</t>
  </si>
  <si>
    <t xml:space="preserve">12/10/2014 </t>
  </si>
  <si>
    <t>Biguaçu (SC)</t>
  </si>
  <si>
    <t>02.02.507.0002339149/16</t>
  </si>
  <si>
    <t>07/10/2016</t>
  </si>
  <si>
    <t> 0036543-95.2014.8.21.0019 </t>
  </si>
  <si>
    <t>JUSSARA REJANE FIGUEIREDO DE OLIVEIRA</t>
  </si>
  <si>
    <t>1782418/554713</t>
  </si>
  <si>
    <t>2014-14-82740-0</t>
  </si>
  <si>
    <t xml:space="preserve">02/08/2014 </t>
  </si>
  <si>
    <t>02.02.136.0002200571/14</t>
  </si>
  <si>
    <t>21/10/2014</t>
  </si>
  <si>
    <t> 0003484-53.2016.8.26.0619 </t>
  </si>
  <si>
    <t>Marilda Aparecida Carl Volpi</t>
  </si>
  <si>
    <t>1490318/83555</t>
  </si>
  <si>
    <t>2016-14-103847-</t>
  </si>
  <si>
    <t>Taquaritinga (SP)</t>
  </si>
  <si>
    <t>02.02.136.0002287280/16</t>
  </si>
  <si>
    <t>18/07/2016</t>
  </si>
  <si>
    <t> 001/1.13.0120761-7 </t>
  </si>
  <si>
    <t>Maique Hieger Schwanck</t>
  </si>
  <si>
    <t>1490320/525184</t>
  </si>
  <si>
    <t>2013-14-68919-0</t>
  </si>
  <si>
    <t xml:space="preserve">17/04/2013 </t>
  </si>
  <si>
    <t>02.02.136.0001644598/13</t>
  </si>
  <si>
    <t>24/05/2013</t>
  </si>
  <si>
    <t> 64632-20.2016.8.09.0011 </t>
  </si>
  <si>
    <t>Thiago Henrique Silva Marques</t>
  </si>
  <si>
    <t>2034/4193474</t>
  </si>
  <si>
    <t>2016-82-39259-0</t>
  </si>
  <si>
    <t xml:space="preserve">11/04/2014 </t>
  </si>
  <si>
    <t>Aparecida de Goiânia (GO)</t>
  </si>
  <si>
    <t>02.02.507.0002223282/16</t>
  </si>
  <si>
    <t>07/03/2016</t>
  </si>
  <si>
    <t> 0020432-81.2016.8.26.0001 </t>
  </si>
  <si>
    <t>Antonio Carlos Ymanaka</t>
  </si>
  <si>
    <t>1490320/414361</t>
  </si>
  <si>
    <t>2015-14-87366-0</t>
  </si>
  <si>
    <t xml:space="preserve">06/01/2014 </t>
  </si>
  <si>
    <t>02.02.136.0002392520/16</t>
  </si>
  <si>
    <t> 0000033-36.2015.8.26.0140 </t>
  </si>
  <si>
    <t>Francisco Carlos Cruz</t>
  </si>
  <si>
    <t>1490320/67118</t>
  </si>
  <si>
    <t>2014-14-84088-0</t>
  </si>
  <si>
    <t xml:space="preserve">25/09/2014 </t>
  </si>
  <si>
    <t>02.02.136.0002020062/15</t>
  </si>
  <si>
    <t>14/01/2015</t>
  </si>
  <si>
    <t> 0395857-36.2016.8.19.0001 </t>
  </si>
  <si>
    <t>Celso Moura Sequeira</t>
  </si>
  <si>
    <t>1782418/534551</t>
  </si>
  <si>
    <t>2015-14-97042-0</t>
  </si>
  <si>
    <t xml:space="preserve">19/10/2015 </t>
  </si>
  <si>
    <t>02.02.136.0002389075/16</t>
  </si>
  <si>
    <t> 1005076-64.2016.8.26.0248 </t>
  </si>
  <si>
    <t>ADAILTON VIEIRA DE MELO</t>
  </si>
  <si>
    <t>1490320/155089</t>
  </si>
  <si>
    <t>2015-14-98577-0</t>
  </si>
  <si>
    <t>02.02.136.0002266085/16</t>
  </si>
  <si>
    <t> 0022802-86.2016.8.19.0208 </t>
  </si>
  <si>
    <t>MARILIA CANDIDA MARTINS DA COSTA</t>
  </si>
  <si>
    <t>2016-82-42026-0</t>
  </si>
  <si>
    <t xml:space="preserve">07/04/2016 </t>
  </si>
  <si>
    <t>02.02.507.0002307906/16</t>
  </si>
  <si>
    <t>22/08/2016</t>
  </si>
  <si>
    <t> 1514/09 </t>
  </si>
  <si>
    <t>Jose Alcantara dos Santos</t>
  </si>
  <si>
    <t>212/01</t>
  </si>
  <si>
    <t>2014-82-29035-0</t>
  </si>
  <si>
    <t xml:space="preserve">04/08/2009 </t>
  </si>
  <si>
    <t>02.02.507.0000641318/10</t>
  </si>
  <si>
    <t>08/04/2010</t>
  </si>
  <si>
    <t> 0018179-06.2015.8.13.0620 </t>
  </si>
  <si>
    <t>Poliana de Assis de Araújo</t>
  </si>
  <si>
    <t>301/2727119</t>
  </si>
  <si>
    <t>2015-82-34355-0</t>
  </si>
  <si>
    <t xml:space="preserve">20/05/2012 </t>
  </si>
  <si>
    <t>São Gonçalo do Sapucaí (MG)</t>
  </si>
  <si>
    <t>02.02.507.0002104211/15</t>
  </si>
  <si>
    <t>19/05/2015</t>
  </si>
  <si>
    <t> 3000281-05.2013.8.26.0274 </t>
  </si>
  <si>
    <t>Samira dos Santos Alves</t>
  </si>
  <si>
    <t>3309/219</t>
  </si>
  <si>
    <t>2012-93-48302-0</t>
  </si>
  <si>
    <t xml:space="preserve">15/02/2009 </t>
  </si>
  <si>
    <t>Itápolis (SP)</t>
  </si>
  <si>
    <t>02.02.507.0001751082/13</t>
  </si>
  <si>
    <t>07/11/2013</t>
  </si>
  <si>
    <t> 4009372-56.2013.8.26.0451 </t>
  </si>
  <si>
    <t>Antonio Luis de Paula</t>
  </si>
  <si>
    <t>113303/3125090</t>
  </si>
  <si>
    <t>2013-93-55926-0</t>
  </si>
  <si>
    <t xml:space="preserve">02/10/2012 </t>
  </si>
  <si>
    <t>02.02.507.0001764568/13</t>
  </si>
  <si>
    <t>07/12/2013</t>
  </si>
  <si>
    <t> 34460-24.2011.811.0041 </t>
  </si>
  <si>
    <t>Luciane Pereira Neves</t>
  </si>
  <si>
    <t>3451 / 194576</t>
  </si>
  <si>
    <t>2011-93-40859-0</t>
  </si>
  <si>
    <t>Obrigação de não fazer</t>
  </si>
  <si>
    <t>Cuiabá (MT)</t>
  </si>
  <si>
    <t>Mato Grosso</t>
  </si>
  <si>
    <t>02.02.507.0001163420/03</t>
  </si>
  <si>
    <t>12/08/2003</t>
  </si>
  <si>
    <t> 0008029-98.2013.8.26.0126 </t>
  </si>
  <si>
    <t>Mauricio Ribeiro Dos Santos</t>
  </si>
  <si>
    <t>2013-93-51784-0</t>
  </si>
  <si>
    <t xml:space="preserve">12/12/2012 </t>
  </si>
  <si>
    <t>02.02.507.0001778052/13</t>
  </si>
  <si>
    <t>06/11/2013</t>
  </si>
  <si>
    <t> 0000893-57.2011.8.17.0001 </t>
  </si>
  <si>
    <t>José Correia de Araújo Filho</t>
  </si>
  <si>
    <t xml:space="preserve">Santander S/A Serviços Técnicos, Administrativos e de Corretagem de </t>
  </si>
  <si>
    <t xml:space="preserve">29/03/2004 </t>
  </si>
  <si>
    <t>Cavalcante Ramos Advogados</t>
  </si>
  <si>
    <t>Equipe Cível - Corretora</t>
  </si>
  <si>
    <t>02.02.062.0001177219/12</t>
  </si>
  <si>
    <t>14/02/2012</t>
  </si>
  <si>
    <t> 3000727-10.2013.8.26.0629 </t>
  </si>
  <si>
    <t>Zezualdo Biscaro de Luca</t>
  </si>
  <si>
    <t>3422/13025996</t>
  </si>
  <si>
    <t>2011-93-42055-0</t>
  </si>
  <si>
    <t xml:space="preserve">04/11/2011 </t>
  </si>
  <si>
    <t>Tietê (SP)</t>
  </si>
  <si>
    <t>02.02.507.0001660869/13</t>
  </si>
  <si>
    <t>10/07/2013</t>
  </si>
  <si>
    <t> 0019426-47.2014.8.16.0014 </t>
  </si>
  <si>
    <t>Espolio de Yoshihaki Makihara</t>
  </si>
  <si>
    <t>2034/4086850</t>
  </si>
  <si>
    <t>2013-82-26802 E</t>
  </si>
  <si>
    <t xml:space="preserve">22/11/2013 </t>
  </si>
  <si>
    <t>02.02.507.0001848166/14</t>
  </si>
  <si>
    <t>02/04/2014</t>
  </si>
  <si>
    <t> 0514195-04.2012.8.13.0024 </t>
  </si>
  <si>
    <t>Recobrar Serviços de Digitação LTDA</t>
  </si>
  <si>
    <t>3451/80703</t>
  </si>
  <si>
    <t>2010-93-33014-0</t>
  </si>
  <si>
    <t xml:space="preserve">23/08/2010 </t>
  </si>
  <si>
    <t>02.02.507.0001281693/12</t>
  </si>
  <si>
    <t>05/10/2012</t>
  </si>
  <si>
    <t> 0025961-17.2013.8.16.0017 </t>
  </si>
  <si>
    <t>Laedi Terumi Kaneko</t>
  </si>
  <si>
    <t>PPS 401244141</t>
  </si>
  <si>
    <t>89-1050-0</t>
  </si>
  <si>
    <t>02.02.507.0001781656/14</t>
  </si>
  <si>
    <t>15/01/2014</t>
  </si>
  <si>
    <t> 0071168-08.2013.8.26.0002 </t>
  </si>
  <si>
    <t>Emelio Silva Carvalho</t>
  </si>
  <si>
    <t>301/3661174</t>
  </si>
  <si>
    <t>2013-82-22071-0</t>
  </si>
  <si>
    <t xml:space="preserve">30/12/2012 </t>
  </si>
  <si>
    <t>02.02.507.0001786218/14</t>
  </si>
  <si>
    <t>24/01/2014</t>
  </si>
  <si>
    <t> 0010752-16.2012.8.26.0453 </t>
  </si>
  <si>
    <t>Celia Carvalho Ferreira Flamino</t>
  </si>
  <si>
    <t>301/2133187</t>
  </si>
  <si>
    <t>2011-82-13008-0</t>
  </si>
  <si>
    <t xml:space="preserve">30/08/2010 </t>
  </si>
  <si>
    <t>Pirajuí (SP)</t>
  </si>
  <si>
    <t>02.02.507.0001326994/12</t>
  </si>
  <si>
    <t>17/12/2012</t>
  </si>
  <si>
    <t> 0007279-96.2012.8.13.0610 </t>
  </si>
  <si>
    <t>Rita Albertina Ribeiro</t>
  </si>
  <si>
    <t>9302198/0</t>
  </si>
  <si>
    <t>2012-93-48708-0</t>
  </si>
  <si>
    <t xml:space="preserve">30/05/2011 </t>
  </si>
  <si>
    <t>São Domingos do Prata (MG)</t>
  </si>
  <si>
    <t>02.02.507.0001253716/12</t>
  </si>
  <si>
    <t>21/06/2012</t>
  </si>
  <si>
    <t>02.02.062.0001056800/11</t>
  </si>
  <si>
    <t> 001/1.11.0007272-2 </t>
  </si>
  <si>
    <t>Felipe Marcanti Lopes</t>
  </si>
  <si>
    <t>11/03/2011</t>
  </si>
  <si>
    <t>02.01.062.0000028319/02</t>
  </si>
  <si>
    <t> 33322 </t>
  </si>
  <si>
    <t>Armando Bonisoni</t>
  </si>
  <si>
    <t>09/08/2002</t>
  </si>
  <si>
    <t>02.02.507.0001753792/13</t>
  </si>
  <si>
    <t> 4001034-67.2013.8.26.0007 </t>
  </si>
  <si>
    <t>Vera Lucia da Silva</t>
  </si>
  <si>
    <t>286/354184</t>
  </si>
  <si>
    <t>2012-82-19600-0</t>
  </si>
  <si>
    <t>05/11/2013</t>
  </si>
  <si>
    <t>02.02.507.0002207464/15</t>
  </si>
  <si>
    <t> 1000351-43.2051.8.26.0094 </t>
  </si>
  <si>
    <t>Terezinha Eliza Mantoaneli Bartolomeu</t>
  </si>
  <si>
    <t>Brodowski (SP)</t>
  </si>
  <si>
    <t>28/09/2015</t>
  </si>
  <si>
    <t>02.02.507.0001791912/14</t>
  </si>
  <si>
    <t> 3000088-05.2013.8.26.0172 </t>
  </si>
  <si>
    <t>Sonia Maria Barbosa Pupo</t>
  </si>
  <si>
    <t>PPS 552748</t>
  </si>
  <si>
    <t>Eldorado (SP)</t>
  </si>
  <si>
    <t>04/02/2014</t>
  </si>
  <si>
    <t>02.02.507.0002272168/16</t>
  </si>
  <si>
    <t> 0180962-54.2016.8.19.0001 </t>
  </si>
  <si>
    <t>Carlos Jose victor Del Guercio</t>
  </si>
  <si>
    <t>PROBL. COM APL.</t>
  </si>
  <si>
    <t>02.02.507.0002246082/16</t>
  </si>
  <si>
    <t> 1016912-93.2016.8.26.0002 </t>
  </si>
  <si>
    <t>ALMIRA BERTO DE SIQUEIRA</t>
  </si>
  <si>
    <t>11/04/2016</t>
  </si>
  <si>
    <t>02.02.507.0002339071/16</t>
  </si>
  <si>
    <t> 032451562.2016.8.19.0001 </t>
  </si>
  <si>
    <t>REAT APÓLICE</t>
  </si>
  <si>
    <t>11/10/2016</t>
  </si>
  <si>
    <t>02.02.507.0002220854/16</t>
  </si>
  <si>
    <t> 1001906-84.2016.8.26.0248 </t>
  </si>
  <si>
    <t>Cicero Messias de Souza</t>
  </si>
  <si>
    <t>02/03/2016</t>
  </si>
  <si>
    <t>02.02.507.0002423497/17</t>
  </si>
  <si>
    <t> 1000902-58.2017.8.26.0189 </t>
  </si>
  <si>
    <t>Sindicato dos Servidores Públicos Municipais de Fernandópolis</t>
  </si>
  <si>
    <t>01/03/2017</t>
  </si>
  <si>
    <t>02.02.507.0002047839/15</t>
  </si>
  <si>
    <t> 0300027-19.2015.8.24.0040 </t>
  </si>
  <si>
    <t>CEOMAR PINHEIRO BENTO</t>
  </si>
  <si>
    <t>2034/4260693</t>
  </si>
  <si>
    <t>2014-82-28553-0</t>
  </si>
  <si>
    <t xml:space="preserve">23/03/2014 </t>
  </si>
  <si>
    <t>19/02/2015</t>
  </si>
  <si>
    <t>02.02.507.0001994920/14</t>
  </si>
  <si>
    <t> 1039548-64.2014.8.26.0506 </t>
  </si>
  <si>
    <t>DÉCIO ARMANDO DA CRUZ</t>
  </si>
  <si>
    <t>19/11/2014</t>
  </si>
  <si>
    <t>02.02.507.0001915502/14</t>
  </si>
  <si>
    <t> 0006484-76.2014.8.26.0572 </t>
  </si>
  <si>
    <t>Igor Morigi da Silva Cruz</t>
  </si>
  <si>
    <t>São Joaquim da Barra (SP)</t>
  </si>
  <si>
    <t>30/07/2014</t>
  </si>
  <si>
    <t>Seguro Automóvel</t>
  </si>
  <si>
    <t>02.02.507.0001675762/13</t>
  </si>
  <si>
    <t> 0020279-27.2013.8.19.0202 </t>
  </si>
  <si>
    <t>Marilene de Araujo Assis</t>
  </si>
  <si>
    <t>112706/839</t>
  </si>
  <si>
    <t>2012-93-45798-0</t>
  </si>
  <si>
    <t xml:space="preserve">18/03/2012 </t>
  </si>
  <si>
    <t>Alteração de Contrato sem Aviso</t>
  </si>
  <si>
    <t>02/08/2013</t>
  </si>
  <si>
    <t>02.02.507.0002163359/15</t>
  </si>
  <si>
    <t> 1023255-42.2015.8.26.0196 </t>
  </si>
  <si>
    <t>Antonio Eustaquio da Silva</t>
  </si>
  <si>
    <t>13/10/2015</t>
  </si>
  <si>
    <t>02.02.507.0002280227/16</t>
  </si>
  <si>
    <t> 0223370-60.2016.8.19.0001 </t>
  </si>
  <si>
    <t>JOSÉ ROBERTO SANTOS</t>
  </si>
  <si>
    <t>27/06/2016</t>
  </si>
  <si>
    <t>02.02.507.0000275128/06</t>
  </si>
  <si>
    <t> 200.2006.021.441-4 </t>
  </si>
  <si>
    <t>Abelardo Ferreira de Pontes</t>
  </si>
  <si>
    <t>1101080/126033</t>
  </si>
  <si>
    <t xml:space="preserve">27/07/2005 </t>
  </si>
  <si>
    <t>08/05/2006</t>
  </si>
  <si>
    <t>02.02.507.0001264184/12</t>
  </si>
  <si>
    <t> 0038831-69.2012.8.19.0042 </t>
  </si>
  <si>
    <t>Lusaj Confecções Ltda</t>
  </si>
  <si>
    <t>3451/194845</t>
  </si>
  <si>
    <t>SIN POST VIGENC</t>
  </si>
  <si>
    <t xml:space="preserve">12/04/2011 </t>
  </si>
  <si>
    <t>02.02.507.0001745640/13</t>
  </si>
  <si>
    <t> 0001786-46.2013.8.26.0383 </t>
  </si>
  <si>
    <t>Espólio de Maria do Carmo Pereira de Brito Valverde</t>
  </si>
  <si>
    <t>286/28176</t>
  </si>
  <si>
    <t>2012-82-21750-0</t>
  </si>
  <si>
    <t xml:space="preserve">27/06/2006 </t>
  </si>
  <si>
    <t>Nhandeara (SP)</t>
  </si>
  <si>
    <t>12/09/2013</t>
  </si>
  <si>
    <t>02.02.507.0002393752/16</t>
  </si>
  <si>
    <t> 1026021-21.2016.8.26.0071 </t>
  </si>
  <si>
    <t>ATAIDE MARIANNO</t>
  </si>
  <si>
    <t>02.02.062.0000557703/03</t>
  </si>
  <si>
    <t>02.02.507.0002193624/15</t>
  </si>
  <si>
    <t>02.02.507.0002401209/16</t>
  </si>
  <si>
    <t>02.02.507.0002336228/16</t>
  </si>
  <si>
    <t>02.02.507.0002381196/16</t>
  </si>
  <si>
    <t>02.02.136.0002338807/16</t>
  </si>
  <si>
    <t>02.02.136.0002367048/16</t>
  </si>
  <si>
    <t>02.02.507.0002426970/17</t>
  </si>
  <si>
    <t>02.02.507.0002426303/17</t>
  </si>
  <si>
    <t>02.02.507.0002426205/17</t>
  </si>
  <si>
    <t>02.02.507.0002425516/16</t>
  </si>
  <si>
    <t>02.02.507.0002426846/17</t>
  </si>
  <si>
    <t>02.02.507.0002426513/17</t>
  </si>
  <si>
    <t>02.02.507.0002426942/17</t>
  </si>
  <si>
    <t>02.02.507.0002426284/17</t>
  </si>
  <si>
    <t>02.02.507.0002422639/17</t>
  </si>
  <si>
    <t>02.02.507.0002423189/16</t>
  </si>
  <si>
    <t>02.02.507.0002424220/17</t>
  </si>
  <si>
    <t>02.02.507.0002426279/17</t>
  </si>
  <si>
    <t>02.02.507.0002427032/17</t>
  </si>
  <si>
    <t>02.02.507.0002426980/17</t>
  </si>
  <si>
    <t>02.02.507.0002426962/17</t>
  </si>
  <si>
    <t>02.02.507.0002426486/17</t>
  </si>
  <si>
    <t>02.02.507.0002426811/17</t>
  </si>
  <si>
    <t>02.02.507.0002426451/17</t>
  </si>
  <si>
    <t>02.02.507.0002425469/17</t>
  </si>
  <si>
    <t>02.02.507.0002427030/17</t>
  </si>
  <si>
    <t>02.02.507.0002420179/17</t>
  </si>
  <si>
    <t>02.02.507.0002418148/17</t>
  </si>
  <si>
    <t>02.02.507.0002415408/15</t>
  </si>
  <si>
    <t>02.02.507.0002415311/17</t>
  </si>
  <si>
    <t>02.02.507.0002415215/17</t>
  </si>
  <si>
    <t>02.02.507.0002415091/17</t>
  </si>
  <si>
    <t>02.02.507.0002414747/17</t>
  </si>
  <si>
    <t>02.02.507.0002411269/16</t>
  </si>
  <si>
    <t>02.02.507.0002410024/16</t>
  </si>
  <si>
    <t>02.02.507.0002409826/16</t>
  </si>
  <si>
    <t>02.02.507.0002409963/16</t>
  </si>
  <si>
    <t>02.02.507.0002409077/16</t>
  </si>
  <si>
    <t>02.02.507.0002409526/16</t>
  </si>
  <si>
    <t>02.02.507.0002409071/16</t>
  </si>
  <si>
    <t>02.02.507.0002408433/16</t>
  </si>
  <si>
    <t>02.02.507.0002408430/16</t>
  </si>
  <si>
    <t>02.02.507.0002408424/16</t>
  </si>
  <si>
    <t>02.02.507.0002215055/16</t>
  </si>
  <si>
    <t> 223/2003 </t>
  </si>
  <si>
    <t>Leize A. Chaiben</t>
  </si>
  <si>
    <t>28/04/2003</t>
  </si>
  <si>
    <t> 1007075-69.2015.26.0577 </t>
  </si>
  <si>
    <t>02.02.507.0002076054/15</t>
  </si>
  <si>
    <t> 0300674-87.2015.8.24.0242 </t>
  </si>
  <si>
    <t>JUSSARA GROLLI</t>
  </si>
  <si>
    <t>ZURICH SEGUROS</t>
  </si>
  <si>
    <t>Ipumirim (SC)</t>
  </si>
  <si>
    <t> 0304411-54.2016.8.24.0019 </t>
  </si>
  <si>
    <t>Sidnei Luiz Spagnolo</t>
  </si>
  <si>
    <t>ZURICH M</t>
  </si>
  <si>
    <t>Concórdia (SC)</t>
  </si>
  <si>
    <t> 1003720-15.2016.8.26.0319 </t>
  </si>
  <si>
    <t>Marisa de Oliveira Lirola</t>
  </si>
  <si>
    <t>3422/13843346</t>
  </si>
  <si>
    <t>2015-93-74356-0</t>
  </si>
  <si>
    <t xml:space="preserve">04/09/2015 </t>
  </si>
  <si>
    <t>Lençóis Paulista (SP)</t>
  </si>
  <si>
    <t>Sem Cobertura</t>
  </si>
  <si>
    <t> 1003240-37.2016.8.26.0125 </t>
  </si>
  <si>
    <t>Judith Dias Mello Carvalho</t>
  </si>
  <si>
    <t>Capivari (SP)</t>
  </si>
  <si>
    <t>03/10/2016</t>
  </si>
  <si>
    <t> 0048041-04.2016.8.19.0205 </t>
  </si>
  <si>
    <t>Joao Paulo Savastano Mobilio</t>
  </si>
  <si>
    <t>ASSITENCIA</t>
  </si>
  <si>
    <t>15/10/2016</t>
  </si>
  <si>
    <t> 0036892-93.2016.8.19.0210 </t>
  </si>
  <si>
    <t>DENILSON DE SOUZA PINHO</t>
  </si>
  <si>
    <t>ASSIST 24</t>
  </si>
  <si>
    <t>18/10/2016</t>
  </si>
  <si>
    <t> 1022076-02.2017.8.26.0100 </t>
  </si>
  <si>
    <t>BÁRBARA GOMES DE SOUZA</t>
  </si>
  <si>
    <t>DPVAT</t>
  </si>
  <si>
    <t xml:space="preserve">Fenaseg - Federação Nacional das Empresas de Seguros Privados e de </t>
  </si>
  <si>
    <t>14/03/2017</t>
  </si>
  <si>
    <t> 1021133-82.2017.8.26.0100 </t>
  </si>
  <si>
    <t>Jadilson dos Santos Santana</t>
  </si>
  <si>
    <t>31ª</t>
  </si>
  <si>
    <t>13/03/2017</t>
  </si>
  <si>
    <t> 1021049-81.2017.8.26.0100 </t>
  </si>
  <si>
    <t>BRUNA MOURA SOUSA</t>
  </si>
  <si>
    <t>08/03/2017</t>
  </si>
  <si>
    <t> 0003714-42.2016.8.21.0132 </t>
  </si>
  <si>
    <t>Paulo Roberto Tavares</t>
  </si>
  <si>
    <t>Sapiranga (RS)</t>
  </si>
  <si>
    <t>18/03/2016</t>
  </si>
  <si>
    <t> 1022114-14.2017.8.26.0100 </t>
  </si>
  <si>
    <t>Regis da Silva Santos</t>
  </si>
  <si>
    <t> 1021094-85.2017.8.26.0100 </t>
  </si>
  <si>
    <t>Edjane araujo dos santos lima</t>
  </si>
  <si>
    <t> 1021650-87.2017.8.26.0100 </t>
  </si>
  <si>
    <t>Selma Pereira Santos</t>
  </si>
  <si>
    <t> 1021067-05.2017.8.26.0100 </t>
  </si>
  <si>
    <t>Bruno Bernardes Damascena</t>
  </si>
  <si>
    <t> 0000886-32.2017.8.21.0005 </t>
  </si>
  <si>
    <t>Juliano Ribeiro de Oliveira</t>
  </si>
  <si>
    <t>Bento Gonçalves (RS)</t>
  </si>
  <si>
    <t>16/01/2017</t>
  </si>
  <si>
    <t> 0010513-94.2016.8.21.0005 </t>
  </si>
  <si>
    <t>Alenor Nardim</t>
  </si>
  <si>
    <t>02/08/2016</t>
  </si>
  <si>
    <t> 0003709-20.2016.8.21.0132 </t>
  </si>
  <si>
    <t>José Almir Ramos Ferreira</t>
  </si>
  <si>
    <t>25/01/2017</t>
  </si>
  <si>
    <t> 1021077-49.2017.8.26.0100 </t>
  </si>
  <si>
    <t>DANIEL ROZENDO DE FREITAS</t>
  </si>
  <si>
    <t>10/03/2017</t>
  </si>
  <si>
    <t> 1021590-17.2017.8.26.0100 </t>
  </si>
  <si>
    <t>GUILHERME CABRAL BURGOS</t>
  </si>
  <si>
    <t> 1021642-13.2017.8.26.0100 </t>
  </si>
  <si>
    <t>RUBENS GOMES DE SÁ</t>
  </si>
  <si>
    <t> 1021599-76.2017.8.26.0100 </t>
  </si>
  <si>
    <t>JOSÉ ANDERSON PEREIRA MOURATO</t>
  </si>
  <si>
    <t>24ª</t>
  </si>
  <si>
    <t> 1021087-93.2017.8.26.0100 </t>
  </si>
  <si>
    <t>DEIVES JOSÉ XAVIER TAKARA</t>
  </si>
  <si>
    <t> 1021635-21.2017.8.26.0100 </t>
  </si>
  <si>
    <t>Lindomar de Brito</t>
  </si>
  <si>
    <t>12ª</t>
  </si>
  <si>
    <t> 1021113-91.2017.8.26.0100 </t>
  </si>
  <si>
    <t>Valter Acacio Leitão</t>
  </si>
  <si>
    <t> 0002497-20.2017.8.21.0005 </t>
  </si>
  <si>
    <t>Bruno ribeiro de campos</t>
  </si>
  <si>
    <t>02/03/2017</t>
  </si>
  <si>
    <t> 1021656-94.2017.8.26.0100 </t>
  </si>
  <si>
    <t>SILVINO NUNES DE SOUZA NETO</t>
  </si>
  <si>
    <t>43ª</t>
  </si>
  <si>
    <t> 1013924-62.2017.8.26.0100 </t>
  </si>
  <si>
    <t>KATIA REGINA VASCO DOS SANTOS</t>
  </si>
  <si>
    <t>45ª</t>
  </si>
  <si>
    <t>20/02/2017</t>
  </si>
  <si>
    <t> 0006618-93.2016.8.21.0048 </t>
  </si>
  <si>
    <t>JOSÉ CARLOS LEMOS DA SILVA</t>
  </si>
  <si>
    <t>Farroupilha (RS)</t>
  </si>
  <si>
    <t> 0025543-30.2016.8.21.0019 </t>
  </si>
  <si>
    <t>Jorge Willian dos Santos Camargo</t>
  </si>
  <si>
    <t>18/12/2015</t>
  </si>
  <si>
    <t> 0000884-62.2017.8.21.0005 </t>
  </si>
  <si>
    <t>Alexandre Júlio Rossi</t>
  </si>
  <si>
    <t> 0001776-26.2017.8.21.0019 </t>
  </si>
  <si>
    <t>MARCELO DIAS DO NASCIMENTO</t>
  </si>
  <si>
    <t>24/01/2017</t>
  </si>
  <si>
    <t> 0000213-07.2017.8.21.0145 </t>
  </si>
  <si>
    <t>EVERTON RONEI LAUER</t>
  </si>
  <si>
    <t>Dois Irmãos (RS)</t>
  </si>
  <si>
    <t> 0000885-47.2017.8.21.0005 </t>
  </si>
  <si>
    <t>Guilherme Varriento Lemos</t>
  </si>
  <si>
    <t> 1005655-68.2016.8.26.0100 </t>
  </si>
  <si>
    <t>ALESSANCO LOPES CEZÁRIO</t>
  </si>
  <si>
    <t>22/01/2016</t>
  </si>
  <si>
    <t> 0005229-31.2016.8.21.0159 </t>
  </si>
  <si>
    <t>Ramon Vinicius Borges Siqueira</t>
  </si>
  <si>
    <t>Teutônia (RS)</t>
  </si>
  <si>
    <t> 0015093-70.2016.8.21.0005 </t>
  </si>
  <si>
    <t>Luis Henrique Muller</t>
  </si>
  <si>
    <t> 0014954-21.2016.8.21.0005 </t>
  </si>
  <si>
    <t>FELIPE BERNARDI VIGNATTI</t>
  </si>
  <si>
    <t>10/11/2016</t>
  </si>
  <si>
    <t> 0024977-81.2016.8.21.0019 </t>
  </si>
  <si>
    <t>ANDREA SILVA DE OLIVEIRA</t>
  </si>
  <si>
    <t> 0015995-23.2016.8.21.0005 </t>
  </si>
  <si>
    <t>Gabriel Xavier da Costa</t>
  </si>
  <si>
    <t>03/11/2016</t>
  </si>
  <si>
    <t> 0024967-37.2016.8.21.0019 </t>
  </si>
  <si>
    <t>Valci de Oliveira</t>
  </si>
  <si>
    <t> 0003721-34.2016.8.21.0132 </t>
  </si>
  <si>
    <t>Sergio luis da silva</t>
  </si>
  <si>
    <t>25/01/2016</t>
  </si>
  <si>
    <t> 0024982-06.2016.8.21.0019 </t>
  </si>
  <si>
    <t>Jeferson Reis da Silva</t>
  </si>
  <si>
    <t>15/07/2016</t>
  </si>
  <si>
    <t> 0024963-97.2016.8.21.0019 </t>
  </si>
  <si>
    <t>SANTINA GUILHERME DA ROSA</t>
  </si>
  <si>
    <t> 1009435-19.2016.8.26.0002 </t>
  </si>
  <si>
    <t>Paula de Brito</t>
  </si>
  <si>
    <t>ação de consignação improcedente.</t>
  </si>
  <si>
    <t>sinistro habitacional</t>
  </si>
  <si>
    <t>SEGURO PECULIO MIGRACAO STYLE</t>
  </si>
  <si>
    <t>ver</t>
  </si>
  <si>
    <t>ação cautelar de exibição de documentos, não houve sinistro reportado ou negado</t>
  </si>
  <si>
    <t>NOVO VIDA SANTANDER</t>
  </si>
  <si>
    <t>PROTEÇÃO ESPECIAL</t>
  </si>
  <si>
    <t>ACIDENTES PESSOAIS AN. SANTANDER</t>
  </si>
  <si>
    <t>HABITACIONAL SANTANDER SFH - MIP</t>
  </si>
  <si>
    <t xml:space="preserve"> SEGURO DE FUNCIONÁRIOS</t>
  </si>
  <si>
    <t xml:space="preserve"> PROTECAO VIDA MULHER</t>
  </si>
  <si>
    <t>VIDA VAN GOGH STYLE</t>
  </si>
  <si>
    <t>ABRIL</t>
  </si>
  <si>
    <t> 35090117207 </t>
  </si>
  <si>
    <t>Horacio Moitinho da Silva</t>
  </si>
  <si>
    <t>1101080/138274</t>
  </si>
  <si>
    <t>2012-82-19300-0</t>
  </si>
  <si>
    <t xml:space="preserve">18/05/2007 </t>
  </si>
  <si>
    <t>Vila Velha (ES)</t>
  </si>
  <si>
    <t xml:space="preserve">12/04/2017 </t>
  </si>
  <si>
    <t>02.02.507.0000516573/09</t>
  </si>
  <si>
    <t> 24110402930 </t>
  </si>
  <si>
    <t>Benedito Gsmão Miranda</t>
  </si>
  <si>
    <t>2022 / 2540201</t>
  </si>
  <si>
    <t>2011-82-13842-0</t>
  </si>
  <si>
    <t xml:space="preserve">03/04/2011 </t>
  </si>
  <si>
    <t xml:space="preserve">06/04/2017 </t>
  </si>
  <si>
    <t>02.02.507.0001182998/11</t>
  </si>
  <si>
    <t>22/11/2011</t>
  </si>
  <si>
    <t> 1005013-82.2016.8.26.0072 </t>
  </si>
  <si>
    <t>Jose Ivomar do Nascimento</t>
  </si>
  <si>
    <t>2034/4753422</t>
  </si>
  <si>
    <t>2016-82-40044-0</t>
  </si>
  <si>
    <t xml:space="preserve">09/03/2016 </t>
  </si>
  <si>
    <t>Bebedouro (SP)</t>
  </si>
  <si>
    <t xml:space="preserve">05/04/2017 </t>
  </si>
  <si>
    <t>02.02.507.0002386295/16</t>
  </si>
  <si>
    <t>04/11/2016</t>
  </si>
  <si>
    <t xml:space="preserve"> PROTEÇÃO ACIDENTE PESSOAL PREMIADO</t>
  </si>
  <si>
    <t> 0428107-25.2016.8.19.0001 </t>
  </si>
  <si>
    <t>WILSON JOSE DOS SANTOS</t>
  </si>
  <si>
    <t>2857/5745704</t>
  </si>
  <si>
    <t>2016-82-40897-0</t>
  </si>
  <si>
    <t xml:space="preserve">15/06/2016 </t>
  </si>
  <si>
    <t>02.02.507.0002399415/16</t>
  </si>
  <si>
    <t> 2015.01.1.145287-5 </t>
  </si>
  <si>
    <t>Jose Alef Mota da Silva</t>
  </si>
  <si>
    <t>301/3263333</t>
  </si>
  <si>
    <t>2016-82-38367-0</t>
  </si>
  <si>
    <t xml:space="preserve">29/07/2013 </t>
  </si>
  <si>
    <t>Brasília (DF)</t>
  </si>
  <si>
    <t xml:space="preserve">04/04/2017 </t>
  </si>
  <si>
    <t>02.02.507.0002193918/16</t>
  </si>
  <si>
    <t>08/01/2016</t>
  </si>
  <si>
    <t> 1028728-06.2015.8.26.0100 </t>
  </si>
  <si>
    <t>Raimunda Andrade Portela de Barros</t>
  </si>
  <si>
    <t>212 E 2030</t>
  </si>
  <si>
    <t>2014-82-31075-E</t>
  </si>
  <si>
    <t xml:space="preserve">18/02/2014 </t>
  </si>
  <si>
    <t xml:space="preserve">10/04/2017 </t>
  </si>
  <si>
    <t>02.02.507.0002066495/15</t>
  </si>
  <si>
    <t>27/03/2015</t>
  </si>
  <si>
    <t> 1016966-93.2015.8.26.0002 </t>
  </si>
  <si>
    <t>Lilian Chartuni Jureidini</t>
  </si>
  <si>
    <t>3422/16760506</t>
  </si>
  <si>
    <t>2013-93-58516-0</t>
  </si>
  <si>
    <t xml:space="preserve">18/11/2013 </t>
  </si>
  <si>
    <t>02.02.507.0002083888/15</t>
  </si>
  <si>
    <t>14/04/2015</t>
  </si>
  <si>
    <t> 0055230-08.2016.8.16.0014 </t>
  </si>
  <si>
    <t>Jordão Soares dos Reis</t>
  </si>
  <si>
    <t>1782418/576188</t>
  </si>
  <si>
    <t>2015-14-96733-0</t>
  </si>
  <si>
    <t xml:space="preserve">08/10/2015 </t>
  </si>
  <si>
    <t xml:space="preserve">11/04/2017 </t>
  </si>
  <si>
    <t>02.02.136.0002305700/16</t>
  </si>
  <si>
    <t> 9000154-36.2016.8.21.0035 </t>
  </si>
  <si>
    <t>ANTONIO JOSÉ NEVES PAULO</t>
  </si>
  <si>
    <t>1490318/327202</t>
  </si>
  <si>
    <t>2015-14-97234-E</t>
  </si>
  <si>
    <t xml:space="preserve">14/10/2015 </t>
  </si>
  <si>
    <t>Sapucaia do Sul (RS)</t>
  </si>
  <si>
    <t>02.02.136.0002201787/16</t>
  </si>
  <si>
    <t>27/01/2016</t>
  </si>
  <si>
    <t> 0347574-15.2015.8.13.0702 </t>
  </si>
  <si>
    <t>Wynnie Silva de Souza</t>
  </si>
  <si>
    <t>1782418/533458</t>
  </si>
  <si>
    <t>2014-14-85827-0</t>
  </si>
  <si>
    <t xml:space="preserve">15/11/2014 </t>
  </si>
  <si>
    <t>02.02.136.0002101792/15</t>
  </si>
  <si>
    <t>12/05/2015</t>
  </si>
  <si>
    <t> 0001191-66.2015.8.26.0063 </t>
  </si>
  <si>
    <t>Giancarlos Perico</t>
  </si>
  <si>
    <t>1782418/564035</t>
  </si>
  <si>
    <t>2014-14-83222-0</t>
  </si>
  <si>
    <t>Barra Bonita (SP)</t>
  </si>
  <si>
    <t>02.02.136.0002057854/15</t>
  </si>
  <si>
    <t>GI</t>
  </si>
  <si>
    <t> 0703414-92.2016.8.07.0014 </t>
  </si>
  <si>
    <t>LAVA JATO E ESTACIONAMENTO CEASA BR 13 LTDA ME</t>
  </si>
  <si>
    <t>1839232/0</t>
  </si>
  <si>
    <t>2016-18-111824-</t>
  </si>
  <si>
    <t xml:space="preserve">31/08/2016 </t>
  </si>
  <si>
    <t>Guará (DF)</t>
  </si>
  <si>
    <t>02.02.136.0002400780/16</t>
  </si>
  <si>
    <t> 1013164-45.2016.8.26.0037 </t>
  </si>
  <si>
    <t>CAREN CRISTINA SALAMI PALOMINO</t>
  </si>
  <si>
    <t>1490320/76776</t>
  </si>
  <si>
    <t>2016-14-107118-</t>
  </si>
  <si>
    <t xml:space="preserve">07/04/2017 </t>
  </si>
  <si>
    <t>02.02.136.0002361803/16</t>
  </si>
  <si>
    <t>10/10/2016</t>
  </si>
  <si>
    <t> 0012481-82.2016.8.26.0309 </t>
  </si>
  <si>
    <t>Maria Deolinda Pulzato do Prato</t>
  </si>
  <si>
    <t>1490318/235947</t>
  </si>
  <si>
    <t>2015-14-87110-0</t>
  </si>
  <si>
    <t xml:space="preserve">02/01/2015 </t>
  </si>
  <si>
    <t>Jundiaí (SP)</t>
  </si>
  <si>
    <t>02.02.136.0002282781/16</t>
  </si>
  <si>
    <t> 1000864-76.2016.8.26.0352 </t>
  </si>
  <si>
    <t>Elza Ramineli</t>
  </si>
  <si>
    <t>1782419/680073</t>
  </si>
  <si>
    <t>2015-14-99751-0</t>
  </si>
  <si>
    <t xml:space="preserve">02/12/2015 </t>
  </si>
  <si>
    <t>Miguelópolis (SP)</t>
  </si>
  <si>
    <t xml:space="preserve">03/04/2017 </t>
  </si>
  <si>
    <t>02.02.136.0002269899/16</t>
  </si>
  <si>
    <t>09/06/2016</t>
  </si>
  <si>
    <t> 1021692-53.2015.8.26.0506 </t>
  </si>
  <si>
    <t>Itamar Batista de Oliveira</t>
  </si>
  <si>
    <t>1782419/678154</t>
  </si>
  <si>
    <t>2015-14-92126-0</t>
  </si>
  <si>
    <t>02.02.136.0002124382/15</t>
  </si>
  <si>
    <t>25/06/2015</t>
  </si>
  <si>
    <t> 0301635-55.2015.8.24.0039 </t>
  </si>
  <si>
    <t>Vitória Viana da Cruz</t>
  </si>
  <si>
    <t>1490320 E</t>
  </si>
  <si>
    <t>2014-14-84573-E</t>
  </si>
  <si>
    <t xml:space="preserve">13/10/2014 </t>
  </si>
  <si>
    <t>Lages (SC)</t>
  </si>
  <si>
    <t>02.02.136.0002081325/15</t>
  </si>
  <si>
    <t> 0012738-39.2015.8.16.0045 </t>
  </si>
  <si>
    <t>Jonathan Vitor Duarte</t>
  </si>
  <si>
    <t>1782418/668581</t>
  </si>
  <si>
    <t>2015-14-93498-0</t>
  </si>
  <si>
    <t xml:space="preserve">22/06/2015 </t>
  </si>
  <si>
    <t>Arapongas (PR)</t>
  </si>
  <si>
    <t>02.02.136.0002150363/15</t>
  </si>
  <si>
    <t>14/09/2015</t>
  </si>
  <si>
    <t> 0014183-50.2014.8.19.0205 </t>
  </si>
  <si>
    <t>WILLIAM CASTRO FERREIRA DE SOUZA</t>
  </si>
  <si>
    <t>301/2489238</t>
  </si>
  <si>
    <t>2013-82-24556-0</t>
  </si>
  <si>
    <t xml:space="preserve">23/06/2013 </t>
  </si>
  <si>
    <t>02.02.507.0001917193/14</t>
  </si>
  <si>
    <t>18/03/2014</t>
  </si>
  <si>
    <t>LIFE</t>
  </si>
  <si>
    <t> 0020019-41.2013.8.19.0204 </t>
  </si>
  <si>
    <t>Sueli Maria de Jesus Silva</t>
  </si>
  <si>
    <t>0/777477</t>
  </si>
  <si>
    <t>89-2659-0</t>
  </si>
  <si>
    <t xml:space="preserve">16/06/2012 </t>
  </si>
  <si>
    <t>02.02.507.0001685722/13</t>
  </si>
  <si>
    <t>02/09/2013</t>
  </si>
  <si>
    <t> 278.01.2006.013368-0 (2705/2006) </t>
  </si>
  <si>
    <t>Maria da Graça Lanzoni Silva</t>
  </si>
  <si>
    <t>6000003/100985</t>
  </si>
  <si>
    <t>2004-93-2296-0</t>
  </si>
  <si>
    <t xml:space="preserve">12/07/2004 </t>
  </si>
  <si>
    <t>02.02.507.0000764896/06</t>
  </si>
  <si>
    <t>20/11/2006</t>
  </si>
  <si>
    <t> 0010134-04.2016.8.16.0035 </t>
  </si>
  <si>
    <t>Wilhans Barros Rezende</t>
  </si>
  <si>
    <t>285/1752278</t>
  </si>
  <si>
    <t>2014-82-31182-0</t>
  </si>
  <si>
    <t>02.02.507.0002424633/16</t>
  </si>
  <si>
    <t>11/05/2016</t>
  </si>
  <si>
    <t> 0001020-69.2015.8.25.0053 </t>
  </si>
  <si>
    <t>Ellaine Santos Chagas Silva</t>
  </si>
  <si>
    <t>301/3323077</t>
  </si>
  <si>
    <t>2014-82-29341-0</t>
  </si>
  <si>
    <t xml:space="preserve">21/05/2014 </t>
  </si>
  <si>
    <t>Nossa Senhora do Socorro (SE)</t>
  </si>
  <si>
    <t>Duplicidade de Dossiê</t>
  </si>
  <si>
    <t>02.02.507.0002054583/15</t>
  </si>
  <si>
    <t>06/03/2015</t>
  </si>
  <si>
    <t> 1001970-76.2015.8.26.0136 </t>
  </si>
  <si>
    <t>PATRICIA SILENE GARCIA</t>
  </si>
  <si>
    <t>286/160001</t>
  </si>
  <si>
    <t>2015-82-34322-0</t>
  </si>
  <si>
    <t>Cerqueira Cesar (SP)</t>
  </si>
  <si>
    <t>02.02.507.0002187995/15</t>
  </si>
  <si>
    <t>08/12/2015</t>
  </si>
  <si>
    <t> 1002185-07.2016.8.26.0366 </t>
  </si>
  <si>
    <t>MARCOS FRANCISCO DE LIMA</t>
  </si>
  <si>
    <t>113306/3676560</t>
  </si>
  <si>
    <t>2016-93-81688-0</t>
  </si>
  <si>
    <t xml:space="preserve">18/05/2016 </t>
  </si>
  <si>
    <t>02.02.507.0002335280/16</t>
  </si>
  <si>
    <t> 1007978-48.2014.8.26.0510 </t>
  </si>
  <si>
    <t>BAR E MERCEARIA MEU PAIS LTDA</t>
  </si>
  <si>
    <t>3419/360068</t>
  </si>
  <si>
    <t>2013-93-58102-0</t>
  </si>
  <si>
    <t xml:space="preserve">18/10/2013 </t>
  </si>
  <si>
    <t>02.02.507.0001985134/14</t>
  </si>
  <si>
    <t>10/11/2014</t>
  </si>
  <si>
    <t> 1001404-28.2015.8.26.0363 </t>
  </si>
  <si>
    <t>DORALICE LAUREANO DA SILVA</t>
  </si>
  <si>
    <t>301/3686425</t>
  </si>
  <si>
    <t>2015-82-36976-0</t>
  </si>
  <si>
    <t xml:space="preserve">27/11/2014 </t>
  </si>
  <si>
    <t>Mogi-Mirim (SP)</t>
  </si>
  <si>
    <t>02.02.507.0002166394/15</t>
  </si>
  <si>
    <t>25/09/2015</t>
  </si>
  <si>
    <t> 1002651-98.2016.8.26.0269 </t>
  </si>
  <si>
    <t>Wesley de Oliveira Domingues</t>
  </si>
  <si>
    <t>113303/3507692</t>
  </si>
  <si>
    <t>2015-93-73475-E</t>
  </si>
  <si>
    <t xml:space="preserve">21/07/2015 </t>
  </si>
  <si>
    <t>Itapetininga (SP)</t>
  </si>
  <si>
    <t>02.02.507.0002256378/16</t>
  </si>
  <si>
    <t> 0009633-64.2014.8.26.0157 </t>
  </si>
  <si>
    <t>Andréia Teixeira Paiva</t>
  </si>
  <si>
    <t>3193/2663</t>
  </si>
  <si>
    <t>2012-93-48193-0</t>
  </si>
  <si>
    <t xml:space="preserve">27/02/2012 </t>
  </si>
  <si>
    <t>Cubatão (SP)</t>
  </si>
  <si>
    <t xml:space="preserve">13/04/2017 </t>
  </si>
  <si>
    <t>02.02.507.0001996441/14</t>
  </si>
  <si>
    <t> 1035054-72.2016.8.26.0576 </t>
  </si>
  <si>
    <t>Terezinha aparecida pereira lanjoni</t>
  </si>
  <si>
    <t>3419/73953</t>
  </si>
  <si>
    <t>2015-93-69959-0</t>
  </si>
  <si>
    <t xml:space="preserve">28/05/2014 </t>
  </si>
  <si>
    <t>02.02.507.0002276784/16</t>
  </si>
  <si>
    <t>09/03/2016</t>
  </si>
  <si>
    <t> 1029137-43.2014.8.26.0576 </t>
  </si>
  <si>
    <t>Gustavo Albertini de Souza</t>
  </si>
  <si>
    <t>3419/345396</t>
  </si>
  <si>
    <t>2014-93-62918-0</t>
  </si>
  <si>
    <t xml:space="preserve">28/03/2014 </t>
  </si>
  <si>
    <t>02.02.507.0001984117/14</t>
  </si>
  <si>
    <t> 0003747-97.2015.8.21.0057 </t>
  </si>
  <si>
    <t>Sirlei Salete Avila de Melo</t>
  </si>
  <si>
    <t>286/362245</t>
  </si>
  <si>
    <t>2014-82-32016-0</t>
  </si>
  <si>
    <t>Lagoa Vermelha (RS)</t>
  </si>
  <si>
    <t>02.02.507.0002163516/15</t>
  </si>
  <si>
    <t>05/10/2015</t>
  </si>
  <si>
    <t> 0212410-79.2015.8.19.0001 </t>
  </si>
  <si>
    <t>DANIELLE CRISTINA PIRES DE MOURA</t>
  </si>
  <si>
    <t>2015-82-35621-0</t>
  </si>
  <si>
    <t xml:space="preserve">16/01/2015 </t>
  </si>
  <si>
    <t>02.02.507.0002128457/15</t>
  </si>
  <si>
    <t> 1030838-81.2015.8.26.0001 </t>
  </si>
  <si>
    <t>DEIVID DA SILVA SOUZA</t>
  </si>
  <si>
    <t>113307 E 301</t>
  </si>
  <si>
    <t>2013-93-57698-E</t>
  </si>
  <si>
    <t xml:space="preserve">20/08/2013 </t>
  </si>
  <si>
    <t>02.02.507.0002166641/15</t>
  </si>
  <si>
    <t>15/10/2015</t>
  </si>
  <si>
    <t> 0009155-71.2017.8.16.0014 </t>
  </si>
  <si>
    <t>02.02.507.0002418623/16</t>
  </si>
  <si>
    <t> 0530264-03.2015.8.05.0001 </t>
  </si>
  <si>
    <t>Erenita Fatima Conceicao de Jesus</t>
  </si>
  <si>
    <t>2034/3918242</t>
  </si>
  <si>
    <t>2014-82-29347-0</t>
  </si>
  <si>
    <t xml:space="preserve">22/05/2014 </t>
  </si>
  <si>
    <t>02.02.507.0002221998/15</t>
  </si>
  <si>
    <t>12/06/2015</t>
  </si>
  <si>
    <t> 1000679-65.2016.8.26.0634 </t>
  </si>
  <si>
    <t>Leila Aparecida Correa Alvarenga</t>
  </si>
  <si>
    <t>3419/25453</t>
  </si>
  <si>
    <t>2016-93-77753-0</t>
  </si>
  <si>
    <t xml:space="preserve">31/05/2015 </t>
  </si>
  <si>
    <t>Tremembé (SP)</t>
  </si>
  <si>
    <t>02.02.507.0002262903/16</t>
  </si>
  <si>
    <t> 0033806-83.2016.8.16.0021 </t>
  </si>
  <si>
    <t>Caroline Marchesini</t>
  </si>
  <si>
    <t>3419/249246</t>
  </si>
  <si>
    <t>2011-93-41441-0</t>
  </si>
  <si>
    <t xml:space="preserve">19/09/2011 </t>
  </si>
  <si>
    <t>Cascavel (PR)</t>
  </si>
  <si>
    <t>02.02.507.0002421323/17</t>
  </si>
  <si>
    <t>17/02/2017</t>
  </si>
  <si>
    <t> 408.01.2011.008007-9 </t>
  </si>
  <si>
    <t>sonia Ferreira de Lima</t>
  </si>
  <si>
    <t>1134/23867</t>
  </si>
  <si>
    <t>2009-93-26981</t>
  </si>
  <si>
    <t xml:space="preserve">06/11/2009 </t>
  </si>
  <si>
    <t>02.02.507.0001113416/11</t>
  </si>
  <si>
    <t>12/08/2011</t>
  </si>
  <si>
    <t> 0008500-55.2012.8.26.0157 </t>
  </si>
  <si>
    <t>Maria Aparecida Leal Teixeira</t>
  </si>
  <si>
    <t>3451/208327</t>
  </si>
  <si>
    <t>2011-93-39182-0</t>
  </si>
  <si>
    <t xml:space="preserve">20/06/2011 </t>
  </si>
  <si>
    <t>02.02.507.0001655739/13</t>
  </si>
  <si>
    <t> 023.01.028121-8 </t>
  </si>
  <si>
    <t>SANDRA MARA RAMOS</t>
  </si>
  <si>
    <t xml:space="preserve">9301889/ </t>
  </si>
  <si>
    <t>2010-93-29736-0</t>
  </si>
  <si>
    <t xml:space="preserve">06/10/2000 </t>
  </si>
  <si>
    <t>02.02.507.0000593976/01</t>
  </si>
  <si>
    <t>28/03/2001</t>
  </si>
  <si>
    <t> 168.01.2010.005010-8 </t>
  </si>
  <si>
    <t>Arany Oliveira Ribeiro</t>
  </si>
  <si>
    <t>1102080/122863</t>
  </si>
  <si>
    <t>2009-82-9063-0</t>
  </si>
  <si>
    <t xml:space="preserve">20/03/2009 </t>
  </si>
  <si>
    <t>02.02.507.0001043046/11</t>
  </si>
  <si>
    <t>02/02/2011</t>
  </si>
  <si>
    <t> 0000154-78.2013.8.26.0352 </t>
  </si>
  <si>
    <t>Maria Hilda de Souza Silva</t>
  </si>
  <si>
    <t>3422/18888880</t>
  </si>
  <si>
    <t>2012-93-43547-0</t>
  </si>
  <si>
    <t>02.02.507.0001601554/13</t>
  </si>
  <si>
    <t>14/03/2013</t>
  </si>
  <si>
    <t> 320.01.2010.014284-0(2134/2010) </t>
  </si>
  <si>
    <t>Guiomar Agostines Courel</t>
  </si>
  <si>
    <t>9300701/0</t>
  </si>
  <si>
    <t>2012-82-19413-0</t>
  </si>
  <si>
    <t xml:space="preserve">24/07/2009 </t>
  </si>
  <si>
    <t>Limeira (SP)</t>
  </si>
  <si>
    <t>02.02.507.0001032730/10</t>
  </si>
  <si>
    <t>22/07/2010</t>
  </si>
  <si>
    <t> 4190917-42.2013.8.13.0024 </t>
  </si>
  <si>
    <t>Alda Lucia da Slva Gonçalves</t>
  </si>
  <si>
    <t>301/2760877</t>
  </si>
  <si>
    <t>2013-82-22109-0</t>
  </si>
  <si>
    <t xml:space="preserve">04/01/2013 </t>
  </si>
  <si>
    <t>02.02.507.0001786503/14</t>
  </si>
  <si>
    <t> 0028023-08.2013.814.0301 </t>
  </si>
  <si>
    <t>Maria Alice Fonseca Pena</t>
  </si>
  <si>
    <t>329/1447637</t>
  </si>
  <si>
    <t>2012-82-20402-0</t>
  </si>
  <si>
    <t xml:space="preserve">24/07/2012 </t>
  </si>
  <si>
    <t>Belém (PA)</t>
  </si>
  <si>
    <t>Pará</t>
  </si>
  <si>
    <t>02.02.507.0001848228/14</t>
  </si>
  <si>
    <t>05/05/2014</t>
  </si>
  <si>
    <t> 075.07.005671-9 </t>
  </si>
  <si>
    <t>Carlota Feuerschuetter Silveira</t>
  </si>
  <si>
    <t>2010-93-29729-0</t>
  </si>
  <si>
    <t xml:space="preserve">10/09/2006 </t>
  </si>
  <si>
    <t>Tubarão (SC)</t>
  </si>
  <si>
    <t>02.02.507.0000594059/07</t>
  </si>
  <si>
    <t>02/07/2007</t>
  </si>
  <si>
    <t> 016/1.10.0003480-0 </t>
  </si>
  <si>
    <t>Luiz Carlos de Lima Elauterio</t>
  </si>
  <si>
    <t>1133/1532</t>
  </si>
  <si>
    <t>2009-93-26441-0</t>
  </si>
  <si>
    <t xml:space="preserve">13/07/2008 </t>
  </si>
  <si>
    <t>Ijuí (RS)</t>
  </si>
  <si>
    <t>02.02.507.0000670414/10</t>
  </si>
  <si>
    <t>25/03/2010</t>
  </si>
  <si>
    <t> 0802226-52.2012.8.12.0021 </t>
  </si>
  <si>
    <t>Doloir Dias dos Santos Jordão</t>
  </si>
  <si>
    <t>3543/126663279</t>
  </si>
  <si>
    <t>2012-93-45041-0</t>
  </si>
  <si>
    <t xml:space="preserve">21/02/2012 </t>
  </si>
  <si>
    <t>Três Lagoas (MS)</t>
  </si>
  <si>
    <t>02.02.507.0001616709/13</t>
  </si>
  <si>
    <t>12/04/2013</t>
  </si>
  <si>
    <t> 477.01.2008.011656-0 </t>
  </si>
  <si>
    <t>Zelia Batista de Santana Medeiros</t>
  </si>
  <si>
    <t>9301950 / 1311</t>
  </si>
  <si>
    <t>2010-93-29728-0</t>
  </si>
  <si>
    <t xml:space="preserve">14/07/2006 </t>
  </si>
  <si>
    <t>02.02.507.0000594148/08</t>
  </si>
  <si>
    <t>16/07/2008</t>
  </si>
  <si>
    <t> 0009746-67.2013.8.21.0003 </t>
  </si>
  <si>
    <t>Leksandro Bittencort da Silva</t>
  </si>
  <si>
    <t>3419/276442</t>
  </si>
  <si>
    <t>2013-93-51363-0</t>
  </si>
  <si>
    <t>Alvorada (RS)</t>
  </si>
  <si>
    <t>02.02.507.0001786915/13</t>
  </si>
  <si>
    <t>16/12/2013</t>
  </si>
  <si>
    <t xml:space="preserve"> SEG ACID PESSOAIS MIGR STYLE</t>
  </si>
  <si>
    <t>PROTEÇÃO EMPRESARIAL SANTANDER</t>
  </si>
  <si>
    <t>PROTEÇÃO RESIDENCIAL SOB MEDIDA</t>
  </si>
  <si>
    <t> 0384399-22.2016.8.19.0001 </t>
  </si>
  <si>
    <t>Rita Porfirio da silva</t>
  </si>
  <si>
    <t>1813162/857419</t>
  </si>
  <si>
    <t>DEV PREMIO</t>
  </si>
  <si>
    <t>Renovação automática ñ Efetuada/Autorizada</t>
  </si>
  <si>
    <t>02.02.136.0002373912/16</t>
  </si>
  <si>
    <t>05/11/2016</t>
  </si>
  <si>
    <t> 0268838-47.2016.8.19.0001 </t>
  </si>
  <si>
    <t>Antonio Marcos de Oliveira Lima</t>
  </si>
  <si>
    <t>02.02.136.0002308408/16</t>
  </si>
  <si>
    <t>18/04/2016</t>
  </si>
  <si>
    <t> 0000656-11.2015.8.16.0001 </t>
  </si>
  <si>
    <t>02.02.507.0002203231/15</t>
  </si>
  <si>
    <t>09/12/2015</t>
  </si>
  <si>
    <t> 2015.07.1.012801-0 </t>
  </si>
  <si>
    <t>Cleydison Marques de Siqueira</t>
  </si>
  <si>
    <t>02.02.507.0002105716/15</t>
  </si>
  <si>
    <t>27/05/2015</t>
  </si>
  <si>
    <t> 1013540-61.2015.8.26.0006 </t>
  </si>
  <si>
    <t>Luzia Damaceno Puglese</t>
  </si>
  <si>
    <t>EXIB DOCS</t>
  </si>
  <si>
    <t>Extinção Art. 267 - Sem Possibilidade Nova Ação - 2ª Instância - Recurso do Banc</t>
  </si>
  <si>
    <t>02.02.507.0002171914/15</t>
  </si>
  <si>
    <t> 0021263-72.2016.8.26.0602 </t>
  </si>
  <si>
    <t>Regina Maria de Souza Camargo</t>
  </si>
  <si>
    <t>Sorocaba (SP)</t>
  </si>
  <si>
    <t>02.02.507.0002331374/16</t>
  </si>
  <si>
    <t>26/09/2016</t>
  </si>
  <si>
    <t> 0010174-16.2014.8.26.0572 </t>
  </si>
  <si>
    <t>Margarete Brígida Avezum Silva</t>
  </si>
  <si>
    <t>02.02.507.0002018187/15</t>
  </si>
  <si>
    <t>09/01/2015</t>
  </si>
  <si>
    <t> 0803977-74.2016.8.12.0008 </t>
  </si>
  <si>
    <t>DEOCLÉCIO DE JESUS DO AMARAL</t>
  </si>
  <si>
    <t>EXIB APÓLICE</t>
  </si>
  <si>
    <t>Corumbá (MS)</t>
  </si>
  <si>
    <t>02.02.507.0002372524/16</t>
  </si>
  <si>
    <t>01/11/2016</t>
  </si>
  <si>
    <t> 0038604-45.2015.8.16.0014 </t>
  </si>
  <si>
    <t>Claudete Barbosa da Silva</t>
  </si>
  <si>
    <t>02.02.507.0002249059/16</t>
  </si>
  <si>
    <t>29/04/2016</t>
  </si>
  <si>
    <t> 0076686-15.2016.8.21.0001 </t>
  </si>
  <si>
    <t>Renata Lima Guterres</t>
  </si>
  <si>
    <t>2015-93-75924-0</t>
  </si>
  <si>
    <t xml:space="preserve">29/08/2015 </t>
  </si>
  <si>
    <t>02.02.507.0002250302/16</t>
  </si>
  <si>
    <t> 0367832-47.2015.8.19.0001 </t>
  </si>
  <si>
    <t>MARIA DO CARMO SILVA</t>
  </si>
  <si>
    <t>02.02.507.0002148828/15</t>
  </si>
  <si>
    <t>22/08/2015</t>
  </si>
  <si>
    <t> 0024.12.051.712-3 </t>
  </si>
  <si>
    <t>Ana Dinora Ribeiro da Silva</t>
  </si>
  <si>
    <t>287 / 116957852</t>
  </si>
  <si>
    <t>2011-82-16699-0</t>
  </si>
  <si>
    <t xml:space="preserve">19/12/2011 </t>
  </si>
  <si>
    <t>02.02.507.0001203701/12</t>
  </si>
  <si>
    <t>08/02/2012</t>
  </si>
  <si>
    <t> 037.11.002790-2 </t>
  </si>
  <si>
    <t>Eroci do Carmo Chaves</t>
  </si>
  <si>
    <t>301/2130409</t>
  </si>
  <si>
    <t>2011-82-14235-0</t>
  </si>
  <si>
    <t xml:space="preserve">09/05/2011 </t>
  </si>
  <si>
    <t>Joaçaba (SC)</t>
  </si>
  <si>
    <t>02.02.507.0001119061/11</t>
  </si>
  <si>
    <t>22/08/2011</t>
  </si>
  <si>
    <t> 0010665-47.2016.8.19.0087 </t>
  </si>
  <si>
    <t>Maria Sirleia Evangelista dos Santos</t>
  </si>
  <si>
    <t>02.02.507.0002266774/16</t>
  </si>
  <si>
    <t>19/05/2016</t>
  </si>
  <si>
    <t> 0066241-89.2016.8.19.0001 </t>
  </si>
  <si>
    <t>Gustavo Desouzart Filho</t>
  </si>
  <si>
    <t>02.02.507.0002217696/16</t>
  </si>
  <si>
    <t>26/02/2016</t>
  </si>
  <si>
    <t> 0027344-44.2016.8.19.0210 </t>
  </si>
  <si>
    <t>BARBARA CARVALHO DA SILVA</t>
  </si>
  <si>
    <t>02.02.507.0002300506/16</t>
  </si>
  <si>
    <t>04/08/2016</t>
  </si>
  <si>
    <t> 5592-51.2010.4.01.3802 </t>
  </si>
  <si>
    <t>Andrea Gameiro de Carvalho</t>
  </si>
  <si>
    <t>02.02.507.0001006523/10</t>
  </si>
  <si>
    <t>06/07/2010</t>
  </si>
  <si>
    <t> 2165/2009 </t>
  </si>
  <si>
    <t>Josely Moreira de Assis</t>
  </si>
  <si>
    <t>02.02.507.0001016090/09</t>
  </si>
  <si>
    <t>23/11/2009</t>
  </si>
  <si>
    <t> 4000624-48.2013.8.26.0576 </t>
  </si>
  <si>
    <t>Iva Maria Araújo Bezerra Martins</t>
  </si>
  <si>
    <t>2034/3357195</t>
  </si>
  <si>
    <t>APL CANC FAL PA</t>
  </si>
  <si>
    <t xml:space="preserve">09/09/2012 </t>
  </si>
  <si>
    <t>02.02.507.0001679121/13</t>
  </si>
  <si>
    <t>15/08/2013</t>
  </si>
  <si>
    <t> 2000.51.01.030760-4 </t>
  </si>
  <si>
    <t>Ministério Público Federal</t>
  </si>
  <si>
    <t>Seguro de Saúde</t>
  </si>
  <si>
    <t>Exibição de Contratos, Extratos ou Documentos</t>
  </si>
  <si>
    <t>Civil Pública</t>
  </si>
  <si>
    <t>Vara Federal</t>
  </si>
  <si>
    <t>Sergio Bermudes &amp; Advogados Associados</t>
  </si>
  <si>
    <t>Equipe Ações Especiais  - Coletivas</t>
  </si>
  <si>
    <t>02.01.507.0000085406/00</t>
  </si>
  <si>
    <t>10/01/2000</t>
  </si>
  <si>
    <t>desistencia do cliente.</t>
  </si>
  <si>
    <t>RESPONSABILIDADE CIVIL</t>
  </si>
  <si>
    <t>Faltou uma parte de beneficiário que não tinha apresentado documento</t>
  </si>
  <si>
    <t>FALTA DE DOCUMENTOS</t>
  </si>
  <si>
    <t>Sinistrado não era segurado</t>
  </si>
  <si>
    <t>Segmento</t>
  </si>
  <si>
    <t> 023/1.06.0007037-6 </t>
  </si>
  <si>
    <t>Sucessão de Wlademir Oliveira Oleeiro</t>
  </si>
  <si>
    <t>Rio Grande (RS)</t>
  </si>
  <si>
    <t xml:space="preserve">17/04/2017 </t>
  </si>
  <si>
    <t>02.02.033.0000594348/06</t>
  </si>
  <si>
    <t>31/08/2006</t>
  </si>
  <si>
    <t> 230.2011.097.435-2 </t>
  </si>
  <si>
    <t>Fabiane Gonçalves Ferreira da Silva</t>
  </si>
  <si>
    <t>Juazeiro (BA)</t>
  </si>
  <si>
    <t xml:space="preserve">25/04/2017 </t>
  </si>
  <si>
    <t>02.02.507.0001116555/11</t>
  </si>
  <si>
    <t>15/08/2011</t>
  </si>
  <si>
    <t> 024.11.167.019-6 </t>
  </si>
  <si>
    <t>WAGNER DO AMARAL</t>
  </si>
  <si>
    <t xml:space="preserve">19/04/2017 </t>
  </si>
  <si>
    <t>02.02.062.0001096142/11</t>
  </si>
  <si>
    <t>13/05/2011</t>
  </si>
  <si>
    <t> 086/1.09.0005095-0 </t>
  </si>
  <si>
    <t>Sirlei Fátima Iung Medeiros</t>
  </si>
  <si>
    <t>Cachoeirinha (RS)</t>
  </si>
  <si>
    <t>02.02.507.0000560670/09</t>
  </si>
  <si>
    <t>21/07/2009</t>
  </si>
  <si>
    <t> 0036105-96.2014.8.21.0010 </t>
  </si>
  <si>
    <t>Maria Readir Medio de Oliveira</t>
  </si>
  <si>
    <t>Caxias do Sul (RS)</t>
  </si>
  <si>
    <t>02.02.507.0001998360/14</t>
  </si>
  <si>
    <t>26/09/2014</t>
  </si>
  <si>
    <t> 0701203-70.2017.8.07.0007 </t>
  </si>
  <si>
    <t>Johnny Ivo Ferreira Gomes</t>
  </si>
  <si>
    <t>02.02.507.0002424466/17</t>
  </si>
  <si>
    <t>07/03/2017</t>
  </si>
  <si>
    <t> 1003098-32.2017.8.26.0405 </t>
  </si>
  <si>
    <t>ARCILIA MARIA CAVALCANTI</t>
  </si>
  <si>
    <t xml:space="preserve">18/04/2017 </t>
  </si>
  <si>
    <t>02.02.507.0002435055/17</t>
  </si>
  <si>
    <t>06/02/2017</t>
  </si>
  <si>
    <t> 9000164-23.2016.8.21.5001 </t>
  </si>
  <si>
    <t>RUBEN HARZHEIM</t>
  </si>
  <si>
    <t>02.02.507.0002205980/16</t>
  </si>
  <si>
    <t> 1001117-75.2016.8.26.0510 </t>
  </si>
  <si>
    <t>Fátima Maria Ferreira</t>
  </si>
  <si>
    <t>02.02.507.0002215281/16</t>
  </si>
  <si>
    <t> 0025052-97.2017.8.19.0001 </t>
  </si>
  <si>
    <t>Ana Paula Silvana da Silva Fernandes</t>
  </si>
  <si>
    <t>113306/3638301</t>
  </si>
  <si>
    <t>DEV PREMIOS</t>
  </si>
  <si>
    <t>02.02.507.0002412554/17</t>
  </si>
  <si>
    <t>01/02/2017</t>
  </si>
  <si>
    <t> 1002491-79.2016.8.26.0073 </t>
  </si>
  <si>
    <t>MIRIAN SHIRLEY MARTINES PIRES CARVALHO</t>
  </si>
  <si>
    <t xml:space="preserve">26/04/2017 </t>
  </si>
  <si>
    <t>02.02.507.0002268434/16</t>
  </si>
  <si>
    <t>08/06/2016</t>
  </si>
  <si>
    <t> 0037480-81.2016.8.07.0001         </t>
  </si>
  <si>
    <t>Alessandro Bruno Ferreira Mota</t>
  </si>
  <si>
    <t>113308/3661002</t>
  </si>
  <si>
    <t xml:space="preserve">21/11/2015 </t>
  </si>
  <si>
    <t xml:space="preserve">27/04/2017 </t>
  </si>
  <si>
    <t>02.02.507.0002406996/16</t>
  </si>
  <si>
    <t> 0317512-70.2014.8.21.0001 </t>
  </si>
  <si>
    <t>Waldemar Christiano Becker</t>
  </si>
  <si>
    <t>02.02.507.0001995382/14</t>
  </si>
  <si>
    <t>26/11/2014</t>
  </si>
  <si>
    <t> 1003108-85.2016.8.26.0575 </t>
  </si>
  <si>
    <t>Claudio Gracadio</t>
  </si>
  <si>
    <t>3543/126652974</t>
  </si>
  <si>
    <t xml:space="preserve">20/05/2015 </t>
  </si>
  <si>
    <t>São José do Rio Pardo (SP)</t>
  </si>
  <si>
    <t>02.02.507.0002388675/16</t>
  </si>
  <si>
    <t>14/11/2016</t>
  </si>
  <si>
    <t> 1067021-11.2016.8.26.0100 </t>
  </si>
  <si>
    <t>INÊS MARIA PANETTA PADILHA</t>
  </si>
  <si>
    <t>HSBC</t>
  </si>
  <si>
    <t>02.02.507.0002278634/16</t>
  </si>
  <si>
    <t> 114.02.2011.013690-0 </t>
  </si>
  <si>
    <t>Ademar Moacir de Souza</t>
  </si>
  <si>
    <t>02.02.507.0001147647/11</t>
  </si>
  <si>
    <t>18/11/2011</t>
  </si>
  <si>
    <t> 008.00.014238-4 </t>
  </si>
  <si>
    <t>Larissa Barbieri Waltrick</t>
  </si>
  <si>
    <t>02.01.507.0000107112/00</t>
  </si>
  <si>
    <t>29/08/2000</t>
  </si>
  <si>
    <t> 1000985-89.2013.8.26.0100 </t>
  </si>
  <si>
    <t>Joao Paulo Becker Lotufo</t>
  </si>
  <si>
    <t>COSESP</t>
  </si>
  <si>
    <t>Repetição de Indébito</t>
  </si>
  <si>
    <t>02.02.507.0001604743/13</t>
  </si>
  <si>
    <t>31/01/2013</t>
  </si>
  <si>
    <t> 9006070-22.2017.8.21.0001 </t>
  </si>
  <si>
    <t>Eugenio Correa Costa</t>
  </si>
  <si>
    <t>VGBL MULTI 20</t>
  </si>
  <si>
    <t>02.02.507.0002424709/17</t>
  </si>
  <si>
    <t> 583.02.2007.114172-3 (765/2007) </t>
  </si>
  <si>
    <t>Wanger Minelo Antonio</t>
  </si>
  <si>
    <t>1101080/119475</t>
  </si>
  <si>
    <t>2006-82-2921-0</t>
  </si>
  <si>
    <t xml:space="preserve">16/02/2006 </t>
  </si>
  <si>
    <t>02.02.507.0000439073/07</t>
  </si>
  <si>
    <t>10/03/2007</t>
  </si>
  <si>
    <t> 1488/06 </t>
  </si>
  <si>
    <t>LINA MARLI DIAS</t>
  </si>
  <si>
    <t>2010-93-29509-0</t>
  </si>
  <si>
    <t xml:space="preserve">27/10/1995 </t>
  </si>
  <si>
    <t xml:space="preserve">28/04/2017 </t>
  </si>
  <si>
    <t>02.02.507.0000594318/06</t>
  </si>
  <si>
    <t> 0040962-27.2012.8.16.0001 </t>
  </si>
  <si>
    <t>Marlene Schwab</t>
  </si>
  <si>
    <t>301/2595370</t>
  </si>
  <si>
    <t>2013-82-24988-0</t>
  </si>
  <si>
    <t xml:space="preserve">22/01/2012 </t>
  </si>
  <si>
    <t>22ª</t>
  </si>
  <si>
    <t>02.02.507.0001664715/13</t>
  </si>
  <si>
    <t>03/07/2013</t>
  </si>
  <si>
    <t> 0002882-81.2016.8.16.0056 </t>
  </si>
  <si>
    <t>Fabio Ricardo Rodrigues Brasilino</t>
  </si>
  <si>
    <t>1490318/352986</t>
  </si>
  <si>
    <t>2016-14-102323-</t>
  </si>
  <si>
    <t xml:space="preserve">12/01/2016 </t>
  </si>
  <si>
    <t>Cambé (PR)</t>
  </si>
  <si>
    <t>02.02.136.0002231660/16</t>
  </si>
  <si>
    <t>05/04/2016</t>
  </si>
  <si>
    <t> 9001256-10.2016.8.21.0095 </t>
  </si>
  <si>
    <t>Tonelli &amp; Bittencourth Centro Automotivo Ltda</t>
  </si>
  <si>
    <t>1855539/0</t>
  </si>
  <si>
    <t>2016-14-112728-</t>
  </si>
  <si>
    <t xml:space="preserve">26/09/2016 </t>
  </si>
  <si>
    <t>Estância Velha (RS)</t>
  </si>
  <si>
    <t>02.02.136.0002393075/16</t>
  </si>
  <si>
    <t>23/11/2016</t>
  </si>
  <si>
    <t> 0003178-76.2016.8.26.0363 </t>
  </si>
  <si>
    <t>Geni Rocha Pires</t>
  </si>
  <si>
    <t>1782419/663427</t>
  </si>
  <si>
    <t>2015-14-95888-0</t>
  </si>
  <si>
    <t xml:space="preserve">21/09/2015 </t>
  </si>
  <si>
    <t>02.02.136.0002308019/16</t>
  </si>
  <si>
    <t>15/08/2016</t>
  </si>
  <si>
    <t> 0000797-26.2017.8.26.0407 </t>
  </si>
  <si>
    <t>Edson Luis da Silva</t>
  </si>
  <si>
    <t>1490320/373288</t>
  </si>
  <si>
    <t>2014-14-118582-</t>
  </si>
  <si>
    <t xml:space="preserve">21/01/2017 </t>
  </si>
  <si>
    <t>Osvaldo Cruz (SP)</t>
  </si>
  <si>
    <t>02.02.136.0002423644/17</t>
  </si>
  <si>
    <t>23/02/2017</t>
  </si>
  <si>
    <t> 1068315-98.2016.8.26.0100 </t>
  </si>
  <si>
    <t>ELIANE CUSTODIO MAFFEI DARDIS</t>
  </si>
  <si>
    <t>1782418/595054</t>
  </si>
  <si>
    <t>2015-14-87093-0</t>
  </si>
  <si>
    <t xml:space="preserve">22/12/2014 </t>
  </si>
  <si>
    <t>02.02.136.0002279811/16</t>
  </si>
  <si>
    <t> 1013742-91.2015.8.26.0344 </t>
  </si>
  <si>
    <t>MARIANA BALBINO GUEDES MORONI</t>
  </si>
  <si>
    <t>1490320/91450</t>
  </si>
  <si>
    <t>2015-14-93775-0</t>
  </si>
  <si>
    <t xml:space="preserve">07/07/2015 </t>
  </si>
  <si>
    <t>02.02.136.0002167751/15</t>
  </si>
  <si>
    <t>26/10/2015</t>
  </si>
  <si>
    <t> 0006554-38.2013.8.26.0634 </t>
  </si>
  <si>
    <t>Maria Jose Alves Correa</t>
  </si>
  <si>
    <t>2013-93-54071-0</t>
  </si>
  <si>
    <t xml:space="preserve">20/04/2013 </t>
  </si>
  <si>
    <t>02.02.507.0001805089/14</t>
  </si>
  <si>
    <t>10/02/2014</t>
  </si>
  <si>
    <t> 1003762-14.2016.8.26.0562 </t>
  </si>
  <si>
    <t>KELLY GALETTO</t>
  </si>
  <si>
    <t>113303/3551745</t>
  </si>
  <si>
    <t>2015-93-76158-0</t>
  </si>
  <si>
    <t xml:space="preserve">12/09/2015 </t>
  </si>
  <si>
    <t>02.02.507.0002209383/16</t>
  </si>
  <si>
    <t>16/02/2016</t>
  </si>
  <si>
    <t> 1031911-91.2016.8.26.0506 </t>
  </si>
  <si>
    <t>D &amp; J MODA INFANTO JUVENIL LTDA ME</t>
  </si>
  <si>
    <t>1824627/0</t>
  </si>
  <si>
    <t>2016-14-112239-</t>
  </si>
  <si>
    <t xml:space="preserve">22/04/2016 </t>
  </si>
  <si>
    <t>02.02.136.0002312046/16</t>
  </si>
  <si>
    <t>31/08/2016</t>
  </si>
  <si>
    <t> 0004674-72.2014.8.21.0033 </t>
  </si>
  <si>
    <t>Sandra Beatriz da Silva</t>
  </si>
  <si>
    <t>113306/3354336</t>
  </si>
  <si>
    <t>2013-93-58918-0</t>
  </si>
  <si>
    <t xml:space="preserve">13/12/2013 </t>
  </si>
  <si>
    <t>São Leopoldo (RS)</t>
  </si>
  <si>
    <t>02.02.507.0001902269/14</t>
  </si>
  <si>
    <t>30/04/2014</t>
  </si>
  <si>
    <t> 2015.01.1.127758-7 </t>
  </si>
  <si>
    <t>ROGERIO DOMINGOS MARTINS FERREIRA</t>
  </si>
  <si>
    <t>301/1959238</t>
  </si>
  <si>
    <t>2010-82-10731-E</t>
  </si>
  <si>
    <t xml:space="preserve">17/05/2010 </t>
  </si>
  <si>
    <t>02.02.507.0002175235/15</t>
  </si>
  <si>
    <t> 0013888-85.2016.8.26.0451 </t>
  </si>
  <si>
    <t>Marlene Paniguel de Oliveira</t>
  </si>
  <si>
    <t>3419/667562</t>
  </si>
  <si>
    <t>2016-93-79724-0</t>
  </si>
  <si>
    <t xml:space="preserve">14/03/2016 </t>
  </si>
  <si>
    <t>02.02.507.0002364239/16</t>
  </si>
  <si>
    <t>segs.</t>
  </si>
  <si>
    <t> 1001333-16.2016.8.26.0549 </t>
  </si>
  <si>
    <t>Maria Cristina Costa Divino</t>
  </si>
  <si>
    <t>3419/350119</t>
  </si>
  <si>
    <t>2013-93-58476-0</t>
  </si>
  <si>
    <t>Santa Rosa de Viterbo (SP)</t>
  </si>
  <si>
    <t>02.02.507.0002408242/16</t>
  </si>
  <si>
    <t> 0057758-18.2015.8.14.0301 </t>
  </si>
  <si>
    <t>LUCIO MAURO NUNES FELIPE</t>
  </si>
  <si>
    <t>329/609675</t>
  </si>
  <si>
    <t>2015-82-34035-0</t>
  </si>
  <si>
    <t xml:space="preserve">27/02/2010 </t>
  </si>
  <si>
    <t xml:space="preserve">20/04/2017 </t>
  </si>
  <si>
    <t>02.02.507.0002169238/15</t>
  </si>
  <si>
    <t> 0048409-08.2012.8.26.0577 </t>
  </si>
  <si>
    <t>Luis Henrique Silva Ramos</t>
  </si>
  <si>
    <t>3552 E 3419</t>
  </si>
  <si>
    <t>2011-93-36805-E</t>
  </si>
  <si>
    <t xml:space="preserve">16/02/2011 </t>
  </si>
  <si>
    <t>02.02.507.0002163276/13</t>
  </si>
  <si>
    <t>26/06/2013</t>
  </si>
  <si>
    <t> 0087220-80.2014.8.19.0021 </t>
  </si>
  <si>
    <t>Janete Democre</t>
  </si>
  <si>
    <t>3552/87416</t>
  </si>
  <si>
    <t>2013-93-53106-0</t>
  </si>
  <si>
    <t xml:space="preserve">12/01/2012 </t>
  </si>
  <si>
    <t>02.02.507.0002154841/14</t>
  </si>
  <si>
    <t>03/11/2014</t>
  </si>
  <si>
    <t> 0825267-06.2015.8.12.0001 </t>
  </si>
  <si>
    <t>Yasmin Haydee Santos de Oliveira</t>
  </si>
  <si>
    <t>113307/3581732</t>
  </si>
  <si>
    <t>2015-93-72479-0</t>
  </si>
  <si>
    <t xml:space="preserve">20/06/2015 </t>
  </si>
  <si>
    <t xml:space="preserve">24/04/2017 </t>
  </si>
  <si>
    <t>02.02.507.0002136406/15</t>
  </si>
  <si>
    <t>20/07/2015</t>
  </si>
  <si>
    <t> 1063109-33.2016.8.26.0576 </t>
  </si>
  <si>
    <t>Willian Aparecido Marcussi</t>
  </si>
  <si>
    <t>3422/17564279</t>
  </si>
  <si>
    <t>2016-93-85443-0</t>
  </si>
  <si>
    <t xml:space="preserve">22/04/2015 </t>
  </si>
  <si>
    <t>02.02.507.0002392678/16</t>
  </si>
  <si>
    <t>25/11/2016</t>
  </si>
  <si>
    <t> 3001639-13.2013.8.26.0627 </t>
  </si>
  <si>
    <t>Edilson Belmiro Ribeiro</t>
  </si>
  <si>
    <t>3422/19682965</t>
  </si>
  <si>
    <t>2013-93-58253-0</t>
  </si>
  <si>
    <t xml:space="preserve">11/01/2011 </t>
  </si>
  <si>
    <t>02.02.507.0001749107/13</t>
  </si>
  <si>
    <t>08/11/2013</t>
  </si>
  <si>
    <t> 0184006-22.2012.8.26.0100 </t>
  </si>
  <si>
    <t>Espolio de Josival Pereira Santos</t>
  </si>
  <si>
    <t>2940/3519</t>
  </si>
  <si>
    <t>2012-93-43856-E</t>
  </si>
  <si>
    <t xml:space="preserve">25/08/2011 </t>
  </si>
  <si>
    <t>02.02.507.0001784366/14</t>
  </si>
  <si>
    <t> 0025239-24.2012.8.13.0074 </t>
  </si>
  <si>
    <t>Sueli Aparecida de Oliveira Ribeiro</t>
  </si>
  <si>
    <t>3451 / 196575</t>
  </si>
  <si>
    <t>2011-93-41417-0</t>
  </si>
  <si>
    <t xml:space="preserve">28/09/2011 </t>
  </si>
  <si>
    <t>Bom Despacho (MG)</t>
  </si>
  <si>
    <t>02.02.507.0001231625/12</t>
  </si>
  <si>
    <t>25/05/2012</t>
  </si>
  <si>
    <t> 238.01.2011.002817-1 </t>
  </si>
  <si>
    <t>Jurema Silveira Cardoso</t>
  </si>
  <si>
    <t>112566/2644</t>
  </si>
  <si>
    <t>2010-93-33246-0</t>
  </si>
  <si>
    <t xml:space="preserve">18/07/2010 </t>
  </si>
  <si>
    <t>Ibiúna (SP)</t>
  </si>
  <si>
    <t>02.02.507.0001156054/11</t>
  </si>
  <si>
    <t>16/09/2011</t>
  </si>
  <si>
    <t> 036.11.008406-9 </t>
  </si>
  <si>
    <t>Edemir Rux</t>
  </si>
  <si>
    <t>301/1401091</t>
  </si>
  <si>
    <t>2010-82-12708</t>
  </si>
  <si>
    <t xml:space="preserve">18/12/2010 </t>
  </si>
  <si>
    <t>Jaraguá do Sul (SC)</t>
  </si>
  <si>
    <t>02.02.507.0001135492/11</t>
  </si>
  <si>
    <t> 0012355-59.2012.8.26.0604 </t>
  </si>
  <si>
    <t>Conceição Aparecida Montanheiro Menuzzo</t>
  </si>
  <si>
    <t>329/531141</t>
  </si>
  <si>
    <t>2012-82-18488-0</t>
  </si>
  <si>
    <t xml:space="preserve">11/03/2012 </t>
  </si>
  <si>
    <t>Sumaré (SP)</t>
  </si>
  <si>
    <t>02.02.507.0001598218/13</t>
  </si>
  <si>
    <t>28/02/2013</t>
  </si>
  <si>
    <t>APÓLICE ESPECÍFICA VIDA - STYLE</t>
  </si>
  <si>
    <t>suspeita de fraude</t>
  </si>
  <si>
    <t>Residencial</t>
  </si>
  <si>
    <t>Vida</t>
  </si>
  <si>
    <t>Previdência</t>
  </si>
  <si>
    <t>Valor em Risco</t>
  </si>
  <si>
    <t>Dossiês Encerrados Procedência Total</t>
  </si>
  <si>
    <t>MAIO</t>
  </si>
  <si>
    <t> 583.00.2004.129914-5 </t>
  </si>
  <si>
    <t>ines oliveira e souza</t>
  </si>
  <si>
    <t xml:space="preserve">04/05/2017 </t>
  </si>
  <si>
    <t>02.02.507.0001026822/10</t>
  </si>
  <si>
    <t>14/10/2010</t>
  </si>
  <si>
    <t> 905/2008 </t>
  </si>
  <si>
    <t>Dirce dos Santos</t>
  </si>
  <si>
    <t>Campina Grande do Sul (PR)</t>
  </si>
  <si>
    <t xml:space="preserve">08/05/2017 </t>
  </si>
  <si>
    <t>02.02.507.0000812526/08</t>
  </si>
  <si>
    <t>18/11/2008</t>
  </si>
  <si>
    <t> 02300043270-1 </t>
  </si>
  <si>
    <t>Zenaide Marques Espezim</t>
  </si>
  <si>
    <t>Tozzini, Freire, Teixeira e Silva Advogados - SP</t>
  </si>
  <si>
    <t xml:space="preserve">05/05/2017 </t>
  </si>
  <si>
    <t>02.01.507.0000055356/00</t>
  </si>
  <si>
    <t>06/10/2000</t>
  </si>
  <si>
    <t> 0006471-50.2016.8.19.0007 </t>
  </si>
  <si>
    <t>Laerte Oliveira Martins</t>
  </si>
  <si>
    <t>SEGURO CANCELAD</t>
  </si>
  <si>
    <t>02.02.507.0002256641/16</t>
  </si>
  <si>
    <t> 0801515-28.2016.8.15.0731 </t>
  </si>
  <si>
    <t>ARIOSVALDO DE ARAUJO MACENA</t>
  </si>
  <si>
    <t>Cabedelo (PB)</t>
  </si>
  <si>
    <t>02.02.507.0002248698/16</t>
  </si>
  <si>
    <t> 0000976-48.2017.8.21.0164 </t>
  </si>
  <si>
    <t>Jose Jailson Velho Soares</t>
  </si>
  <si>
    <t>Três Coroas (RS)</t>
  </si>
  <si>
    <t xml:space="preserve">15/05/2017 </t>
  </si>
  <si>
    <t>02.02.507.0002447852/17</t>
  </si>
  <si>
    <t>11/04/2017</t>
  </si>
  <si>
    <t> 0006276-38.2016.8.21.0095 </t>
  </si>
  <si>
    <t>Marcelo Rambo</t>
  </si>
  <si>
    <t>02.02.507.0002447774/16</t>
  </si>
  <si>
    <t>12/12/2016</t>
  </si>
  <si>
    <t> 0006574-30.2017.8.21.0019 </t>
  </si>
  <si>
    <t>Adilson Paulo Freitas Viana</t>
  </si>
  <si>
    <t>02.02.507.0002447420/17</t>
  </si>
  <si>
    <t>03/05/2017</t>
  </si>
  <si>
    <t> 0001173-69.2017.8.21.0142 </t>
  </si>
  <si>
    <t>Tania Regina dos Santos Pimentel</t>
  </si>
  <si>
    <t>Igrejinha (RS)</t>
  </si>
  <si>
    <t>02.02.507.0002447366/17</t>
  </si>
  <si>
    <t>02/05/2017</t>
  </si>
  <si>
    <t> 0000071-07.2014.8.18.0043 </t>
  </si>
  <si>
    <t>maria de jesus dos santos nunes</t>
  </si>
  <si>
    <t>02.02.507.0002430654/17</t>
  </si>
  <si>
    <t>20/03/2017</t>
  </si>
  <si>
    <t> 1028370-70.2017.8.26.0100 </t>
  </si>
  <si>
    <t>Rubens Cristiano Brito</t>
  </si>
  <si>
    <t>02.02.507.0002433831/17</t>
  </si>
  <si>
    <t>29/03/2017</t>
  </si>
  <si>
    <t> 1021604-98.2017.8.26.0100 </t>
  </si>
  <si>
    <t>José Sena Gonzaga</t>
  </si>
  <si>
    <t>02.02.507.0002427449/17</t>
  </si>
  <si>
    <t> 0000386-40.2017.8.21.0142 </t>
  </si>
  <si>
    <t>Nilton Nogueira Silva</t>
  </si>
  <si>
    <t>02.02.507.0002433410/17</t>
  </si>
  <si>
    <t> 1025549-93.2017.8.26.0100 </t>
  </si>
  <si>
    <t>EMERSON FLORENTINO MARCIEIRA</t>
  </si>
  <si>
    <t>02.02.507.0002431364/17</t>
  </si>
  <si>
    <t>22/03/2017</t>
  </si>
  <si>
    <t> 1025543-86.2017.8.26.0100 </t>
  </si>
  <si>
    <t>ADRIANO DE SOUSA ALVES</t>
  </si>
  <si>
    <t>02.02.507.0002431422/17</t>
  </si>
  <si>
    <t>23/03/2017</t>
  </si>
  <si>
    <t> 1025756-92.2017.8.26.0100 </t>
  </si>
  <si>
    <t>MICHELE APARECIDA SHEPHERD</t>
  </si>
  <si>
    <t>02.02.507.0002431358/17</t>
  </si>
  <si>
    <t> 0003115-62.2017.8.21.0005 </t>
  </si>
  <si>
    <t>DEIVID SOARES OLIVEIRA</t>
  </si>
  <si>
    <t>02.02.507.0002430234/17</t>
  </si>
  <si>
    <t> 0003112-10.2017.8.21.0005 </t>
  </si>
  <si>
    <t>EDUARDO PAIM SILVEIRA</t>
  </si>
  <si>
    <t>02.02.507.0002430225/17</t>
  </si>
  <si>
    <t> 0003109-55.2017.8.21.0005 </t>
  </si>
  <si>
    <t>FERNANDA PAIANI CORREA</t>
  </si>
  <si>
    <t>02.02.507.0002430219/17</t>
  </si>
  <si>
    <t>03/02/2017</t>
  </si>
  <si>
    <t> 0003106-03.2017.8.21.0005 </t>
  </si>
  <si>
    <t>JUAREZ DA LUZ</t>
  </si>
  <si>
    <t>02.02.507.0002430209/17</t>
  </si>
  <si>
    <t> 0003114-77.2017.8.21.0005 </t>
  </si>
  <si>
    <t>Sadi Favaretto</t>
  </si>
  <si>
    <t>02.02.507.0002433379/17</t>
  </si>
  <si>
    <t> 1021625-74.2017.8.26.0100 </t>
  </si>
  <si>
    <t>LEONARDO VIEGAS PERES</t>
  </si>
  <si>
    <t>23ª</t>
  </si>
  <si>
    <t>02.02.507.0002427327/17</t>
  </si>
  <si>
    <t> 1018205-61.2017.8.26.0100 </t>
  </si>
  <si>
    <t>ALENI OLIVEIRA DA SILVA</t>
  </si>
  <si>
    <t>02.02.507.0002434340/17</t>
  </si>
  <si>
    <t> 1017193-12.2017.8.26.0100 </t>
  </si>
  <si>
    <t>ELAINE LISBOA DA SILVA</t>
  </si>
  <si>
    <t>02.02.507.0002435056/17</t>
  </si>
  <si>
    <t>30/03/2017</t>
  </si>
  <si>
    <t> 0002863-59.2017.8.21.0005 </t>
  </si>
  <si>
    <t>Valdir Antonio Alves</t>
  </si>
  <si>
    <t>02.02.507.0002429854/17</t>
  </si>
  <si>
    <t>15/03/2017</t>
  </si>
  <si>
    <t> 0002861-89.2017.8.21.0005 </t>
  </si>
  <si>
    <t>Itacir Pinkoski</t>
  </si>
  <si>
    <t>02.02.507.0002429848/17</t>
  </si>
  <si>
    <t>15/02/2017</t>
  </si>
  <si>
    <t> 0002862-74.2017.8.21.0005 </t>
  </si>
  <si>
    <t>Suzana dos Santos</t>
  </si>
  <si>
    <t>02.02.507.0002429844/17</t>
  </si>
  <si>
    <t> 0003710-05.2016.8.21.0132 </t>
  </si>
  <si>
    <t>Lucas de Oliveira Carvalho</t>
  </si>
  <si>
    <t>02.02.507.0002429838/17</t>
  </si>
  <si>
    <t>18/03/2017</t>
  </si>
  <si>
    <t> 0003118-17.2017.8.21.0005 </t>
  </si>
  <si>
    <t>JARDEL DE PAULO SOARES</t>
  </si>
  <si>
    <t>02.02.507.0002430218/17</t>
  </si>
  <si>
    <t>21/02/2017</t>
  </si>
  <si>
    <t> 0003117-32.2017.8.21.0005 </t>
  </si>
  <si>
    <t>Jussimara Dall Agnol</t>
  </si>
  <si>
    <t>02.02.507.0002430210/17</t>
  </si>
  <si>
    <t> 1018109-46.2017.8.26.0100 </t>
  </si>
  <si>
    <t>ROSALI ANA DA SILVA</t>
  </si>
  <si>
    <t>44ª</t>
  </si>
  <si>
    <t>02.02.507.0002427468/17</t>
  </si>
  <si>
    <t> 1017797-70.2017.8.26.0100 </t>
  </si>
  <si>
    <t>JOSÉ CARLOS FERNANDES REIS</t>
  </si>
  <si>
    <t>02.02.507.0002427375/17</t>
  </si>
  <si>
    <t>03/03/2017</t>
  </si>
  <si>
    <t> 1017806-32.2017.8.26.0100 </t>
  </si>
  <si>
    <t>ANTONIO MARCOS ALVES DE ARAUJO</t>
  </si>
  <si>
    <t>02.02.507.0002427297/17</t>
  </si>
  <si>
    <t> 1017815-91.2017.8.26.0100 </t>
  </si>
  <si>
    <t>FERNANDO PEREIRA DA SILVA</t>
  </si>
  <si>
    <t>02.02.507.0002427258/17</t>
  </si>
  <si>
    <t> 1017185-35.2017.8.26.0100 </t>
  </si>
  <si>
    <t>Denilson Ribeiro dos Santos</t>
  </si>
  <si>
    <t>02.02.507.0002434592/17</t>
  </si>
  <si>
    <t>24/02/2017</t>
  </si>
  <si>
    <t> 1017205-26.2017.8.26.0100 </t>
  </si>
  <si>
    <t>Eric Sabino da Silva</t>
  </si>
  <si>
    <t>02.02.507.0002434584/17</t>
  </si>
  <si>
    <t> 1025745-63.2017.8.26.0100 </t>
  </si>
  <si>
    <t>Baltazar Pereira Lemos</t>
  </si>
  <si>
    <t>02.02.507.0002431331/17</t>
  </si>
  <si>
    <t> 1018212-53.2017.8.26.0100 </t>
  </si>
  <si>
    <t>02.02.507.0002434366/17</t>
  </si>
  <si>
    <t> 1017234-76.2017.8.26.0100 </t>
  </si>
  <si>
    <t>MACKSON DOUGLAS DA SILVA</t>
  </si>
  <si>
    <t>02.02.507.0002434521/17</t>
  </si>
  <si>
    <t> 1017824-53.2017.8.26.0100 </t>
  </si>
  <si>
    <t>Janaina Rosa de Lima</t>
  </si>
  <si>
    <t>02.02.507.0002434510/17</t>
  </si>
  <si>
    <t> 0003111-25.2017.8.21.0005 </t>
  </si>
  <si>
    <t>Maristella Pressutto</t>
  </si>
  <si>
    <t>02.02.507.0002430011/17</t>
  </si>
  <si>
    <t> 0002496-35.2017.8.21.0005 </t>
  </si>
  <si>
    <t>ROSILENE BONAI</t>
  </si>
  <si>
    <t>02.02.507.0002429936/17</t>
  </si>
  <si>
    <t> 1017792-48.2017.8.26.0100 </t>
  </si>
  <si>
    <t>IGOR SANTANA DA SILVA</t>
  </si>
  <si>
    <t>02.02.507.0002428067/17</t>
  </si>
  <si>
    <t> 1025559-40.2017.8.26.0100 </t>
  </si>
  <si>
    <t>Regivaldo Lima dos Santos</t>
  </si>
  <si>
    <t>02.02.507.0002431438/17</t>
  </si>
  <si>
    <t> 1022100-30.2017.8.26.0100 </t>
  </si>
  <si>
    <t>JOSÉ MARINHO DOS SANTOS</t>
  </si>
  <si>
    <t>30ª</t>
  </si>
  <si>
    <t>02.02.507.0002427271/17</t>
  </si>
  <si>
    <t> 1018125-97.2017.8.26.0100 </t>
  </si>
  <si>
    <t>Valcleide Gonzaga Messias</t>
  </si>
  <si>
    <t>02.02.507.0002429469/17</t>
  </si>
  <si>
    <t> 1018118-08.2017.8.26.0100 </t>
  </si>
  <si>
    <t>SANDRA OLIVEIRA DA SILVA</t>
  </si>
  <si>
    <t>02.02.507.0002434859/17</t>
  </si>
  <si>
    <t> 1017800-25.2017.8.26.0100 </t>
  </si>
  <si>
    <t>Silas Viana</t>
  </si>
  <si>
    <t>02.02.507.0002434333/17</t>
  </si>
  <si>
    <t> 1034742-35.2017.8.26.0100 </t>
  </si>
  <si>
    <t>Alex Marinho Pereira Leite</t>
  </si>
  <si>
    <t>02.02.507.0002440692/17</t>
  </si>
  <si>
    <t>17/04/2017</t>
  </si>
  <si>
    <t> 1034834-13.2017.8.26.0100 </t>
  </si>
  <si>
    <t>Jonas Lopes Machado</t>
  </si>
  <si>
    <t>02.02.507.0002440669/17</t>
  </si>
  <si>
    <t> 1034783-02.2017.8.26.0100 </t>
  </si>
  <si>
    <t>LAUDINEIDE PEREIRA BATISTA</t>
  </si>
  <si>
    <t>02.02.507.0002440847/17</t>
  </si>
  <si>
    <t> 0007019-26.2016.8.21.0070 </t>
  </si>
  <si>
    <t>NILSON CUSTODIO</t>
  </si>
  <si>
    <t>02.02.507.0002442645/16</t>
  </si>
  <si>
    <t> 0003720-49.2016.8.21.0132 </t>
  </si>
  <si>
    <t>Luana Maite Frohlich</t>
  </si>
  <si>
    <t>02.02.507.0002443477/16</t>
  </si>
  <si>
    <t> 1034815-07.2017.8.26.0100 </t>
  </si>
  <si>
    <t>Rosilvado Aparecido da Silva Oliveira</t>
  </si>
  <si>
    <t>20ª</t>
  </si>
  <si>
    <t>02.02.507.0002440964/17</t>
  </si>
  <si>
    <t>18/04/2017</t>
  </si>
  <si>
    <t> 1034830-73.2017.8.26.0100 </t>
  </si>
  <si>
    <t>Marcelo Pereira de Sa</t>
  </si>
  <si>
    <t>02.02.507.0002440933/17</t>
  </si>
  <si>
    <t> 1034848-94.2017.8.26.0100 </t>
  </si>
  <si>
    <t>Samuel Dimas de Oliveira Castro</t>
  </si>
  <si>
    <t>02.02.507.0002440924/17</t>
  </si>
  <si>
    <t> 1034789-09.2017.8.26.0100 </t>
  </si>
  <si>
    <t>Moacir Pereira dos Anjos</t>
  </si>
  <si>
    <t>39ª</t>
  </si>
  <si>
    <t>02.02.507.0002440830/17</t>
  </si>
  <si>
    <t> 1034738-95.2017.8.26.0100 </t>
  </si>
  <si>
    <t>Mauro Leite Apaciti</t>
  </si>
  <si>
    <t>02.02.507.0002440757/17</t>
  </si>
  <si>
    <t> 1034810-82.2017.8.26.0100 </t>
  </si>
  <si>
    <t>Magno da Silva Mario</t>
  </si>
  <si>
    <t>02.02.507.0002440750/17</t>
  </si>
  <si>
    <t> 1034746-72.2017.8.26.0100 </t>
  </si>
  <si>
    <t>Orlando Ribeiro da Silva</t>
  </si>
  <si>
    <t>02.02.507.0002440742/17</t>
  </si>
  <si>
    <t> 1034870-55.2017.8.26.0100 </t>
  </si>
  <si>
    <t>Paulo Roberto Augusto da Silva</t>
  </si>
  <si>
    <t>02.02.507.0002441030/17</t>
  </si>
  <si>
    <t> 1034804-75.2017.8.26.0100 </t>
  </si>
  <si>
    <t>NILSON GONÇALVES</t>
  </si>
  <si>
    <t>02.02.507.0002440891/17</t>
  </si>
  <si>
    <t> 1034823-81.2017.8.26.0100 </t>
  </si>
  <si>
    <t>MARIA DOS REMÉDIOS DO NASCIMENTO BRINGEL</t>
  </si>
  <si>
    <t>02.02.507.0002440725/17</t>
  </si>
  <si>
    <t> 1034854-04.2017.8.26.0100 </t>
  </si>
  <si>
    <t>José Marcos Santana</t>
  </si>
  <si>
    <t>02.02.507.0002440998/17</t>
  </si>
  <si>
    <t> 1034825-51.2017.8.26.0100 </t>
  </si>
  <si>
    <t>Alexandre Carlos Henriques Júnior</t>
  </si>
  <si>
    <t>28ª</t>
  </si>
  <si>
    <t>02.02.507.0002440958/17</t>
  </si>
  <si>
    <t> 1034839-35.2017.8.26.0100 </t>
  </si>
  <si>
    <t>Renato José Duarte</t>
  </si>
  <si>
    <t>32ª</t>
  </si>
  <si>
    <t>02.02.507.0002440949/17</t>
  </si>
  <si>
    <t> 0011273-50.2016.8.21.0132 </t>
  </si>
  <si>
    <t>JEFERSON ADRIANO GARCIA LEITES</t>
  </si>
  <si>
    <t>02.02.507.0002442755/17</t>
  </si>
  <si>
    <t>27/04/2017</t>
  </si>
  <si>
    <t> 1032811-94.2017.8.26.0100 </t>
  </si>
  <si>
    <t>JOSE FRANCISCO ROSA DA SILVA</t>
  </si>
  <si>
    <t>02.02.507.0002438769/17</t>
  </si>
  <si>
    <t> 1034750-12.2017.8.26.0100 </t>
  </si>
  <si>
    <t>Jean Baxto de Moraes</t>
  </si>
  <si>
    <t>02.02.507.0002441583/17</t>
  </si>
  <si>
    <t> 1034753-64.2017.8.26.0100 </t>
  </si>
  <si>
    <t>Daniel Alves Rozembra da Silva</t>
  </si>
  <si>
    <t>02.02.507.0002441576/17</t>
  </si>
  <si>
    <t> 1034764-93.2017.8.26.0100 </t>
  </si>
  <si>
    <t>Cristiano Gomes Ribeiro</t>
  </si>
  <si>
    <t>02.02.507.0002441514/17</t>
  </si>
  <si>
    <t> 1034769-18.2017.8.26.0100 </t>
  </si>
  <si>
    <t>Carlos Alberto da Silva Xavier</t>
  </si>
  <si>
    <t>02.02.507.0002441447/17</t>
  </si>
  <si>
    <t> 1032820-56.2017.8.26.0100 </t>
  </si>
  <si>
    <t>KAIO ARAUJO LIMA</t>
  </si>
  <si>
    <t>02.02.507.0002438784/17</t>
  </si>
  <si>
    <t> 1038424-95.2017.8.26.0100 </t>
  </si>
  <si>
    <t>02.02.507.0002443990/17</t>
  </si>
  <si>
    <t>24/04/2017</t>
  </si>
  <si>
    <t> 0010515-64.2016.8.21.0005 </t>
  </si>
  <si>
    <t>Adonai matiello</t>
  </si>
  <si>
    <t>02.02.507.0002438325/16</t>
  </si>
  <si>
    <t>09/08/2016</t>
  </si>
  <si>
    <t> 1034757-04.2017.8.26.0100 </t>
  </si>
  <si>
    <t>ROSEANE FERREIRA BRITO DE SOUZA</t>
  </si>
  <si>
    <t>02.02.507.0002441354/17</t>
  </si>
  <si>
    <t> 1040088-64.2017.8.26.0100 </t>
  </si>
  <si>
    <t>02.02.507.0002445957/17</t>
  </si>
  <si>
    <t> 1042509-27.2017.8.26.0100 </t>
  </si>
  <si>
    <t>SIMÉIA NETA DOS SANTOS</t>
  </si>
  <si>
    <t>02.02.507.0002447878/17</t>
  </si>
  <si>
    <t>08/05/2017</t>
  </si>
  <si>
    <t> 1018104-24.2017.8.26.0100 </t>
  </si>
  <si>
    <t>MOACIR ALVES DA SILVA</t>
  </si>
  <si>
    <t>02.02.507.0002434511/17</t>
  </si>
  <si>
    <t> 1017221-77.2017.8.26.0100 </t>
  </si>
  <si>
    <t>JOABE ARAUJO DE SANTANA</t>
  </si>
  <si>
    <t>02.02.507.0002434594/17</t>
  </si>
  <si>
    <t> 9004841-98.2016.8.21.0021 </t>
  </si>
  <si>
    <t>Giovane Bastos Zapello</t>
  </si>
  <si>
    <t>1490318/36271</t>
  </si>
  <si>
    <t>2016-14-106084-</t>
  </si>
  <si>
    <t xml:space="preserve">11/04/2016 </t>
  </si>
  <si>
    <t xml:space="preserve">10/05/2017 </t>
  </si>
  <si>
    <t>02.02.136.0002357091/16</t>
  </si>
  <si>
    <t>13/10/2016</t>
  </si>
  <si>
    <t> 0013187-03.2016.8.19.0037 </t>
  </si>
  <si>
    <t>Marcos Antonio Barros da Silva</t>
  </si>
  <si>
    <t>Nova Friburgo (RJ)</t>
  </si>
  <si>
    <t xml:space="preserve">11/05/2017 </t>
  </si>
  <si>
    <t>02.02.136.0002394888/16</t>
  </si>
  <si>
    <t> 405.01.2007.051335-0 </t>
  </si>
  <si>
    <t>Tereza Verissimo dos Santos</t>
  </si>
  <si>
    <t>1101080/119784</t>
  </si>
  <si>
    <t>APL SEM COB</t>
  </si>
  <si>
    <t xml:space="preserve">02/10/2007 </t>
  </si>
  <si>
    <t xml:space="preserve">09/05/2017 </t>
  </si>
  <si>
    <t>02.02.507.0001316447/12</t>
  </si>
  <si>
    <t>23/11/2012</t>
  </si>
  <si>
    <t> 0000636-60.2017.8.16.0062 </t>
  </si>
  <si>
    <t>Delegacia de Policia Civil de Capitão Leonidas Marques</t>
  </si>
  <si>
    <t>ART. 762</t>
  </si>
  <si>
    <t>CONTRATO NULO</t>
  </si>
  <si>
    <t>Capitão Leônidas Marques (PR)</t>
  </si>
  <si>
    <t xml:space="preserve">02/05/2017 </t>
  </si>
  <si>
    <t>02.02.507.0002439823/17</t>
  </si>
  <si>
    <t>04/04/2017</t>
  </si>
  <si>
    <t> 0064006-49.2016.8.19.0002 </t>
  </si>
  <si>
    <t>CREUDA SA DOS SANTOS</t>
  </si>
  <si>
    <t>EMISSAO BOLETO</t>
  </si>
  <si>
    <t xml:space="preserve">16/05/2017 </t>
  </si>
  <si>
    <t>02.02.507.0002328182/16</t>
  </si>
  <si>
    <t>15/09/2016</t>
  </si>
  <si>
    <t> 0029302-54.2014.8.19.0204 </t>
  </si>
  <si>
    <t>VICTÓRIA LORRANY BATISTA SANTIAGO</t>
  </si>
  <si>
    <t>02.02.507.0002000414/14</t>
  </si>
  <si>
    <t>27/11/2014</t>
  </si>
  <si>
    <t> 0312002-76.2014.8.21.0001 </t>
  </si>
  <si>
    <t>Francisco Duarte de Castro Ferreira Carmo</t>
  </si>
  <si>
    <t>02.02.507.0001953091/14</t>
  </si>
  <si>
    <t> 0346367-59.2014.8.21.0001 </t>
  </si>
  <si>
    <t>MARILDA BONESSO BENDER</t>
  </si>
  <si>
    <t>2009-93-27086-0</t>
  </si>
  <si>
    <t xml:space="preserve">27/10/2009 </t>
  </si>
  <si>
    <t>02.02.507.0002083281/15</t>
  </si>
  <si>
    <t> 0348950-17.2014.8.21.0001 </t>
  </si>
  <si>
    <t>Ana Lucia de Oliveira Silva</t>
  </si>
  <si>
    <t>02.02.507.0001989793/14</t>
  </si>
  <si>
    <t> 0027840-20.2016.8.19.0066 </t>
  </si>
  <si>
    <t>JOSE EDIO DE OLIVEIRA</t>
  </si>
  <si>
    <t>3543/126655287</t>
  </si>
  <si>
    <t xml:space="preserve">12/05/2017 </t>
  </si>
  <si>
    <t>02.02.507.0002400633/16</t>
  </si>
  <si>
    <t> 0030609-98.2015.8.21.0027 </t>
  </si>
  <si>
    <t>FERNANDO ANTONIO RODRIGUES CORREA</t>
  </si>
  <si>
    <t>Santa Maria (RS)</t>
  </si>
  <si>
    <t>02.02.507.0002162053/15</t>
  </si>
  <si>
    <t> 0001252-37.2014.8.02.0092 </t>
  </si>
  <si>
    <t>Júlio Cezar de Carvalho Júnior</t>
  </si>
  <si>
    <t>FEDERAL SEGUROS</t>
  </si>
  <si>
    <t>Maceió (AL)</t>
  </si>
  <si>
    <t>02.02.507.0001968395/14</t>
  </si>
  <si>
    <t>06/10/2014</t>
  </si>
  <si>
    <t> 1026617-18.2016.8.26.0002 </t>
  </si>
  <si>
    <t>Josefa Maria de Lima</t>
  </si>
  <si>
    <t>ASSIT. 24 HORAS</t>
  </si>
  <si>
    <t>Fraude - Golpe do Seguro</t>
  </si>
  <si>
    <t>02.02.507.0002267746/16</t>
  </si>
  <si>
    <t>03/06/2016</t>
  </si>
  <si>
    <t> 1009501-84.2016.8.26.0006 </t>
  </si>
  <si>
    <t>Sueli Guerreiro Rodrigues</t>
  </si>
  <si>
    <t>02.02.507.0002302283/16</t>
  </si>
  <si>
    <t> 0001509-78.2014.8.21.0142 </t>
  </si>
  <si>
    <t>Alex Fernando Roth</t>
  </si>
  <si>
    <t>02.02.507.0002434815/17</t>
  </si>
  <si>
    <t>28/03/2017</t>
  </si>
  <si>
    <t> 1007336-10.2016.8.26.0606 </t>
  </si>
  <si>
    <t>EDNALVA MENDES DE ARAÚJO SILVA</t>
  </si>
  <si>
    <t>02.02.507.0002364452/16</t>
  </si>
  <si>
    <t>14/10/2016</t>
  </si>
  <si>
    <t> 023.07.121823-0 </t>
  </si>
  <si>
    <t>Maria Aparecida da Silva</t>
  </si>
  <si>
    <t>7110909/968901</t>
  </si>
  <si>
    <t>2010-77-22783-0</t>
  </si>
  <si>
    <t xml:space="preserve">22/07/2006 </t>
  </si>
  <si>
    <t>02.02.507.0000593998/07</t>
  </si>
  <si>
    <t>15/08/2007</t>
  </si>
  <si>
    <t> 597.01.2009.014062-2/(2326/2009) </t>
  </si>
  <si>
    <t>Maria conceição ferreira turini</t>
  </si>
  <si>
    <t>3197/17166031</t>
  </si>
  <si>
    <t>2009-93-22139-0</t>
  </si>
  <si>
    <t xml:space="preserve">08/12/2008 </t>
  </si>
  <si>
    <t>02.02.507.0000676436/09</t>
  </si>
  <si>
    <t>26/10/2009</t>
  </si>
  <si>
    <t> 077.01.2010.006822-1 </t>
  </si>
  <si>
    <t>Luiz Carlos Vizioli</t>
  </si>
  <si>
    <t>3197/18431741</t>
  </si>
  <si>
    <t>2009-93-26965-0</t>
  </si>
  <si>
    <t xml:space="preserve">20/06/2008 </t>
  </si>
  <si>
    <t>02.02.507.0000662181/10</t>
  </si>
  <si>
    <t>12/05/2010</t>
  </si>
  <si>
    <t> 45905023457-2 </t>
  </si>
  <si>
    <t>Geraldo dos Reis Lopes</t>
  </si>
  <si>
    <t>2005-93-2972-0</t>
  </si>
  <si>
    <t xml:space="preserve">22/01/2005 </t>
  </si>
  <si>
    <t>Ouro Branco (MG)</t>
  </si>
  <si>
    <t xml:space="preserve">03/05/2017 </t>
  </si>
  <si>
    <t>02.01.507.0000186285/05</t>
  </si>
  <si>
    <t>13/10/2005</t>
  </si>
  <si>
    <t> 023.07.119374-2 </t>
  </si>
  <si>
    <t>Ana Aurora Rauber e Souza</t>
  </si>
  <si>
    <t>2309/1</t>
  </si>
  <si>
    <t>2006-93-6193-0</t>
  </si>
  <si>
    <t xml:space="preserve">17/11/2005 </t>
  </si>
  <si>
    <t>02.02.507.0000433180/07</t>
  </si>
  <si>
    <t>09/08/2007</t>
  </si>
  <si>
    <t> 564.01.2010.015774-6 </t>
  </si>
  <si>
    <t>Claudio Sanches</t>
  </si>
  <si>
    <t>3197/17336131</t>
  </si>
  <si>
    <t>2008-93-17463-0</t>
  </si>
  <si>
    <t xml:space="preserve">04/07/2008 </t>
  </si>
  <si>
    <t>02.02.507.0000673356/10</t>
  </si>
  <si>
    <t>17/06/2010</t>
  </si>
  <si>
    <t> 796/2004 </t>
  </si>
  <si>
    <t>Ercília Sebastiana Leme Stence</t>
  </si>
  <si>
    <t>6000003/101493</t>
  </si>
  <si>
    <t>2003-93-1139-0</t>
  </si>
  <si>
    <t xml:space="preserve">02/08/2003 </t>
  </si>
  <si>
    <t>Araras (SP)</t>
  </si>
  <si>
    <t>02.01.507.0000138985/04</t>
  </si>
  <si>
    <t>21/10/2004</t>
  </si>
  <si>
    <t xml:space="preserve"> 481.01.2007.009337-0 ordem nº </t>
  </si>
  <si>
    <t>Rosa Fernandes Nogueira</t>
  </si>
  <si>
    <t>1101080 E</t>
  </si>
  <si>
    <t>2005-82-1546-E</t>
  </si>
  <si>
    <t xml:space="preserve">19/01/2005 </t>
  </si>
  <si>
    <t>Presidente Epitácio (SP)</t>
  </si>
  <si>
    <t>02.02.507.0000436342/07</t>
  </si>
  <si>
    <t>09/10/2007</t>
  </si>
  <si>
    <t> 2008.008.010904-9 </t>
  </si>
  <si>
    <t>Monica da Silva de Oliveira</t>
  </si>
  <si>
    <t>1101080/116634</t>
  </si>
  <si>
    <t>2007-82-4624-0</t>
  </si>
  <si>
    <t xml:space="preserve">06/08/2007 </t>
  </si>
  <si>
    <t>02.02.507.0000802392/08</t>
  </si>
  <si>
    <t> 001/1.07.0019941-5 </t>
  </si>
  <si>
    <t>Elizete Oliveira Ferreira</t>
  </si>
  <si>
    <t>2006-82-2847-0</t>
  </si>
  <si>
    <t xml:space="preserve">03/10/2003 </t>
  </si>
  <si>
    <t>02.02.507.0000344112/07</t>
  </si>
  <si>
    <t>01/02/2007</t>
  </si>
  <si>
    <t> 2824211-3/2009 </t>
  </si>
  <si>
    <t>Márcia do Socorro Borges Veríssimo de Souza</t>
  </si>
  <si>
    <t>3544/126669155</t>
  </si>
  <si>
    <t>2012-93-47199-0</t>
  </si>
  <si>
    <t xml:space="preserve">05/08/2008 </t>
  </si>
  <si>
    <t>Itabuna (BA)</t>
  </si>
  <si>
    <t>Acordo</t>
  </si>
  <si>
    <t>02.02.507.0000565000/09</t>
  </si>
  <si>
    <t> 268.01.2010.001080-0 </t>
  </si>
  <si>
    <t>Maria do Socorro de Souza Nascimento</t>
  </si>
  <si>
    <t>112518/16</t>
  </si>
  <si>
    <t>2012-93-47411-0</t>
  </si>
  <si>
    <t xml:space="preserve">12/07/2009 </t>
  </si>
  <si>
    <t>Itapecerica da Serra (SP)</t>
  </si>
  <si>
    <t>02.02.507.0001078928/11</t>
  </si>
  <si>
    <t>18/05/2011</t>
  </si>
  <si>
    <t> 031.12.005166-5 </t>
  </si>
  <si>
    <t>Salvio Joao Malkowski</t>
  </si>
  <si>
    <t>301/1976212</t>
  </si>
  <si>
    <t>2012-82-19940-0</t>
  </si>
  <si>
    <t xml:space="preserve">11/04/2012 </t>
  </si>
  <si>
    <t>Indaial (SC)</t>
  </si>
  <si>
    <t>02.02.507.0001321634/13</t>
  </si>
  <si>
    <t>09/01/2013</t>
  </si>
  <si>
    <t> 0004446-87.2013.8.19.0001 </t>
  </si>
  <si>
    <t>Luiz Antônio Inácio da Conceição .</t>
  </si>
  <si>
    <t>301/1724679</t>
  </si>
  <si>
    <t>2011-82-14086-0</t>
  </si>
  <si>
    <t xml:space="preserve">17/02/2011 </t>
  </si>
  <si>
    <t>02.02.507.0001582210/13</t>
  </si>
  <si>
    <t> 111102-17.2013.8.09.0011 </t>
  </si>
  <si>
    <t>Leão Leda de Macedo Filho</t>
  </si>
  <si>
    <t>301/2913172</t>
  </si>
  <si>
    <t>2013-82-24002-0</t>
  </si>
  <si>
    <t xml:space="preserve">06/09/2012 </t>
  </si>
  <si>
    <t>02.02.507.0001618158/13</t>
  </si>
  <si>
    <t>15/04/2013</t>
  </si>
  <si>
    <t> 0032048-80.2013.818.0001 </t>
  </si>
  <si>
    <t>Maria Teresinha dos Santos Medeiros</t>
  </si>
  <si>
    <t>285/1241016</t>
  </si>
  <si>
    <t>2013-82-26657-0</t>
  </si>
  <si>
    <t xml:space="preserve">06/11/2013 </t>
  </si>
  <si>
    <t>02.02.507.0001773982/13</t>
  </si>
  <si>
    <t>03/12/2013</t>
  </si>
  <si>
    <t> 1002959-62.2016.8.11.0040 </t>
  </si>
  <si>
    <t>Mercado e açougue centro norte eirelle me</t>
  </si>
  <si>
    <t>1819885/0</t>
  </si>
  <si>
    <t>2016-14-106803-</t>
  </si>
  <si>
    <t xml:space="preserve">01/04/2016 </t>
  </si>
  <si>
    <t>Sorriso (MT)</t>
  </si>
  <si>
    <t xml:space="preserve">13/05/2017 </t>
  </si>
  <si>
    <t>02.02.136.0002424912/17</t>
  </si>
  <si>
    <t>27/02/2017</t>
  </si>
  <si>
    <t> 1000573-20.2016.8.26.0597 </t>
  </si>
  <si>
    <t>JOSE CARLOS SILVESTRE</t>
  </si>
  <si>
    <t>1490321/39854</t>
  </si>
  <si>
    <t>2015-14-93500-0</t>
  </si>
  <si>
    <t xml:space="preserve">12/05/2015 </t>
  </si>
  <si>
    <t>02.02.136.0002199667/16</t>
  </si>
  <si>
    <t>21/01/2016</t>
  </si>
  <si>
    <t> 0012438-84.2015.8.16.0075 </t>
  </si>
  <si>
    <t>Maria Aparecida Nietto</t>
  </si>
  <si>
    <t>1782418/465549</t>
  </si>
  <si>
    <t>2014-14-84352-0</t>
  </si>
  <si>
    <t xml:space="preserve">04/10/2014 </t>
  </si>
  <si>
    <t>Cornélio Procópio (PR)</t>
  </si>
  <si>
    <t>02.02.136.0002150988/15</t>
  </si>
  <si>
    <t> 0011844-76.2016.8.26.0004 </t>
  </si>
  <si>
    <t>SILVIA ROSANA SOUZA MENDES</t>
  </si>
  <si>
    <t>1845729/0</t>
  </si>
  <si>
    <t>2016-14-113022-</t>
  </si>
  <si>
    <t xml:space="preserve">12/10/2016 </t>
  </si>
  <si>
    <t>02.02.136.0002399568/16</t>
  </si>
  <si>
    <t>07/12/2016</t>
  </si>
  <si>
    <t> 0129184-62.2016.8.13.0114 </t>
  </si>
  <si>
    <t>Claudia aparecida de lima das chagas</t>
  </si>
  <si>
    <t>1490318/247432</t>
  </si>
  <si>
    <t>2016-14-102143-</t>
  </si>
  <si>
    <t xml:space="preserve">17/01/2016 </t>
  </si>
  <si>
    <t>Ibirité (MG)</t>
  </si>
  <si>
    <t>02.02.136.0002393259/16</t>
  </si>
  <si>
    <t> 0017425-08.2015.8.17.8201 </t>
  </si>
  <si>
    <t>Rose Mary Vieira Fernandes</t>
  </si>
  <si>
    <t>1782419/613283</t>
  </si>
  <si>
    <t>2014-14-86223-0</t>
  </si>
  <si>
    <t xml:space="preserve">05/11/2014 </t>
  </si>
  <si>
    <t>02.02.136.0002097849/15</t>
  </si>
  <si>
    <t>07/05/2015</t>
  </si>
  <si>
    <t> 0028128-55.2016.8.26.0071 </t>
  </si>
  <si>
    <t>Lizis Aparecida Aguiar</t>
  </si>
  <si>
    <t>1808399/0</t>
  </si>
  <si>
    <t>2016-14-101801-</t>
  </si>
  <si>
    <t xml:space="preserve">13/01/2016 </t>
  </si>
  <si>
    <t>02.02.136.0002336222/16</t>
  </si>
  <si>
    <t>23/09/2016</t>
  </si>
  <si>
    <t> 0015500-54.2011.8.19.0087 </t>
  </si>
  <si>
    <t>Lucy Dayse Rodrigues Correa</t>
  </si>
  <si>
    <t>1490320 107363</t>
  </si>
  <si>
    <t>2010-14-33957 E</t>
  </si>
  <si>
    <t xml:space="preserve">06/04/2010 </t>
  </si>
  <si>
    <t>02.02.136.0001192545/12</t>
  </si>
  <si>
    <t>07/03/2012</t>
  </si>
  <si>
    <t> 0000473-85.2014.8.26.0457 </t>
  </si>
  <si>
    <t>Karen Maruchi Zema</t>
  </si>
  <si>
    <t>1490320/172637</t>
  </si>
  <si>
    <t>2013-14-74764-0</t>
  </si>
  <si>
    <t xml:space="preserve">10/10/2013 </t>
  </si>
  <si>
    <t>02.02.136.0001802043/14</t>
  </si>
  <si>
    <t>22/01/2014</t>
  </si>
  <si>
    <t> 1000723-98.2016.8.26.0597 </t>
  </si>
  <si>
    <t>2015-14-96699-0</t>
  </si>
  <si>
    <t xml:space="preserve">09/10/2015 </t>
  </si>
  <si>
    <t>02.02.136.0002201094/16</t>
  </si>
  <si>
    <t> 54756-28.2015.811.0041 </t>
  </si>
  <si>
    <t>ADRIANA MAITELLI</t>
  </si>
  <si>
    <t>1782418/446717</t>
  </si>
  <si>
    <t>2014-14-85117-E</t>
  </si>
  <si>
    <t xml:space="preserve">14/10/2014 </t>
  </si>
  <si>
    <t>02.02.136.0002198061/15</t>
  </si>
  <si>
    <t> 1012262-71.2014.8.26.0196 </t>
  </si>
  <si>
    <t>Arnaldo Sergio Cerdeira Lima</t>
  </si>
  <si>
    <t>1490320/3957</t>
  </si>
  <si>
    <t>2014-14-78955-0</t>
  </si>
  <si>
    <t xml:space="preserve">04/03/2014 </t>
  </si>
  <si>
    <t>02.02.136.0001902110/14</t>
  </si>
  <si>
    <t> 1010136-34.2013.8.26.0309 </t>
  </si>
  <si>
    <t>Wellingon Ricardo Zago</t>
  </si>
  <si>
    <t>1490320/22966</t>
  </si>
  <si>
    <t>2012-14-59751-0</t>
  </si>
  <si>
    <t xml:space="preserve">12/05/2012 </t>
  </si>
  <si>
    <t>02.02.136.0001781719/14</t>
  </si>
  <si>
    <t>13/01/2014</t>
  </si>
  <si>
    <t> 0018521-55.2016.8.26.0576 </t>
  </si>
  <si>
    <t>Clovis do Carmo Coelho</t>
  </si>
  <si>
    <t>1490320/23424</t>
  </si>
  <si>
    <t>2015-14-100993-</t>
  </si>
  <si>
    <t xml:space="preserve">18/07/2015 </t>
  </si>
  <si>
    <t>02.02.136.0002277300/16</t>
  </si>
  <si>
    <t>28/06/2016</t>
  </si>
  <si>
    <t> 0004410-92.2014.8.16.0001 </t>
  </si>
  <si>
    <t>João Carlos Claudino</t>
  </si>
  <si>
    <t>3552/89185</t>
  </si>
  <si>
    <t>2013-93-54923-0</t>
  </si>
  <si>
    <t xml:space="preserve">26/06/2013 </t>
  </si>
  <si>
    <t>02.02.507.0001840462/14</t>
  </si>
  <si>
    <t>09/04/2014</t>
  </si>
  <si>
    <t> 582.01.2012.0013663-1 </t>
  </si>
  <si>
    <t>Aparecida Ribeiro Antunes</t>
  </si>
  <si>
    <t>3422/11359455</t>
  </si>
  <si>
    <t>2013-93-51130-0</t>
  </si>
  <si>
    <t xml:space="preserve">18/06/2011 </t>
  </si>
  <si>
    <t>São Miguel Arcanjo (SP)</t>
  </si>
  <si>
    <t>02.02.507.0001311425/12</t>
  </si>
  <si>
    <t>10/12/2012</t>
  </si>
  <si>
    <t> 664.01.2011.016857-3 </t>
  </si>
  <si>
    <t>Maria Eliene Zanusso Cardoso</t>
  </si>
  <si>
    <t>328 / 415405</t>
  </si>
  <si>
    <t>NÃO HÁ</t>
  </si>
  <si>
    <t xml:space="preserve">03/11/2011 </t>
  </si>
  <si>
    <t>02.02.507.0001155925/11</t>
  </si>
  <si>
    <t>05/12/2011</t>
  </si>
  <si>
    <t> 008.12.001336-0 </t>
  </si>
  <si>
    <t>REGINALDO WANZUITA DOS SANTOS</t>
  </si>
  <si>
    <t>2625/3855</t>
  </si>
  <si>
    <t>2011-93-40422-0</t>
  </si>
  <si>
    <t xml:space="preserve">20/04/2011 </t>
  </si>
  <si>
    <t>02.02.507.0001195519/12</t>
  </si>
  <si>
    <t>27/03/2012</t>
  </si>
  <si>
    <t> 0700199-73.2012.8.26.0579 </t>
  </si>
  <si>
    <t>Benedita Angélica de Oliveira</t>
  </si>
  <si>
    <t>3419 / 1243</t>
  </si>
  <si>
    <t>2010-93-33500-0</t>
  </si>
  <si>
    <t xml:space="preserve">14/09/2010 </t>
  </si>
  <si>
    <t>São Luis do Paraitinga (SP)</t>
  </si>
  <si>
    <t>02.02.507.0001236166/12</t>
  </si>
  <si>
    <t>05/07/2012</t>
  </si>
  <si>
    <t> 1006825-86.2014.8.26.0604 </t>
  </si>
  <si>
    <t>Maria Egidia Furian Tanner</t>
  </si>
  <si>
    <t>3419/41803</t>
  </si>
  <si>
    <t>2014-93-61383-0</t>
  </si>
  <si>
    <t xml:space="preserve">19/03/2014 </t>
  </si>
  <si>
    <t>02.02.507.0001968943/14</t>
  </si>
  <si>
    <t>03/10/2014</t>
  </si>
  <si>
    <t> 2015.01.1.108078-8 </t>
  </si>
  <si>
    <t>DANIEL PIMENTA  DE OLVEIRA</t>
  </si>
  <si>
    <t>2034/3956675</t>
  </si>
  <si>
    <t>2014-82-30078-0</t>
  </si>
  <si>
    <t xml:space="preserve">17/03/2014 </t>
  </si>
  <si>
    <t>02.02.507.0002189241/15</t>
  </si>
  <si>
    <t>15/12/2015</t>
  </si>
  <si>
    <t> 0009440-09.2014.8.19.0007 </t>
  </si>
  <si>
    <t>José Aurelio Azevedo Cruz</t>
  </si>
  <si>
    <t>2001/327792613</t>
  </si>
  <si>
    <t>2013-90-2871-0</t>
  </si>
  <si>
    <t xml:space="preserve">23/08/2013 </t>
  </si>
  <si>
    <t>02.02.507.0001898681/14</t>
  </si>
  <si>
    <t>30/06/2014</t>
  </si>
  <si>
    <t> 0192119-92.2014.8.19.0001 </t>
  </si>
  <si>
    <t>ana luiza lopes dos santos</t>
  </si>
  <si>
    <t>113459/1266676</t>
  </si>
  <si>
    <t>2013-93-51856-0</t>
  </si>
  <si>
    <t xml:space="preserve">30/01/2013 </t>
  </si>
  <si>
    <t>02.02.507.0001939592/14</t>
  </si>
  <si>
    <t>10/09/2014</t>
  </si>
  <si>
    <t> 0003239-03.2013.8.26.0472 </t>
  </si>
  <si>
    <t>Antonio Sebastião Santana</t>
  </si>
  <si>
    <t>3422/19901471</t>
  </si>
  <si>
    <t>2012-93-47638-0</t>
  </si>
  <si>
    <t xml:space="preserve">19/04/2012 </t>
  </si>
  <si>
    <t>Porto Ferreira (SP)</t>
  </si>
  <si>
    <t>02.02.507.0001715163/13</t>
  </si>
  <si>
    <t> 562.01.2008.028022-4 (880/2008) </t>
  </si>
  <si>
    <t>Valmir Pinto de Azevedo</t>
  </si>
  <si>
    <t>2014-82-28254-0</t>
  </si>
  <si>
    <t xml:space="preserve">16/01/2007 </t>
  </si>
  <si>
    <t>02.02.507.0000776336/08</t>
  </si>
  <si>
    <t>30/06/2008</t>
  </si>
  <si>
    <t> 583.00.2011.155018-8 </t>
  </si>
  <si>
    <t>Oswaldo Sasaki</t>
  </si>
  <si>
    <t>3422 / 11223847</t>
  </si>
  <si>
    <t>2010-93-33840-0</t>
  </si>
  <si>
    <t xml:space="preserve">28/09/2010 </t>
  </si>
  <si>
    <t>34ª</t>
  </si>
  <si>
    <t>02.02.507.0001187418/12</t>
  </si>
  <si>
    <t>12/03/2012</t>
  </si>
  <si>
    <t> 0814001-86.2015.8.23.0010 </t>
  </si>
  <si>
    <t>Francisco das Chagas Pereira da Silva</t>
  </si>
  <si>
    <t>113307/3364983</t>
  </si>
  <si>
    <t>2013-93-58956-0</t>
  </si>
  <si>
    <t xml:space="preserve">06/12/2013 </t>
  </si>
  <si>
    <t>Boa Vista (RR)</t>
  </si>
  <si>
    <t>Roraima</t>
  </si>
  <si>
    <t>02.02.507.0002113052/15</t>
  </si>
  <si>
    <t> 1006373-33.2015.8.26.0510 </t>
  </si>
  <si>
    <t>Osmar Vinicius Padula Júnior</t>
  </si>
  <si>
    <t>3422/19813634</t>
  </si>
  <si>
    <t>2015-93-68661-0</t>
  </si>
  <si>
    <t xml:space="preserve">21/11/2012 </t>
  </si>
  <si>
    <t>02.02.507.0002149145/15</t>
  </si>
  <si>
    <t>01/09/2015</t>
  </si>
  <si>
    <t> 1007751-70.2016.8.26.0451 </t>
  </si>
  <si>
    <t>Maria Aparecida Sinhoretti Santos</t>
  </si>
  <si>
    <t>3422/11492813</t>
  </si>
  <si>
    <t>2015-93-75443-0</t>
  </si>
  <si>
    <t xml:space="preserve">12/10/2015 </t>
  </si>
  <si>
    <t>02.02.507.0002254163/16</t>
  </si>
  <si>
    <t> 1007106-75.2014.8.26.0302 </t>
  </si>
  <si>
    <t>Marina do Rocio Varaschin dos Santos</t>
  </si>
  <si>
    <t>3419/293777</t>
  </si>
  <si>
    <t>2014-93-59322-0</t>
  </si>
  <si>
    <t xml:space="preserve">26/12/2013 </t>
  </si>
  <si>
    <t>Jaú (SP)</t>
  </si>
  <si>
    <t>02.02.507.0002003974/14</t>
  </si>
  <si>
    <t>11/12/2014</t>
  </si>
  <si>
    <t> 9000179-82.2016.8.21.4001 </t>
  </si>
  <si>
    <t>ALEXSANDRO DOS SANTOS</t>
  </si>
  <si>
    <t>2034/4990363</t>
  </si>
  <si>
    <t>2015-82-36241-0</t>
  </si>
  <si>
    <t xml:space="preserve">03/03/2015 </t>
  </si>
  <si>
    <t>02.02.136.0002217364/16</t>
  </si>
  <si>
    <t> 0001347-79.2015.8.26.0572 </t>
  </si>
  <si>
    <t>Hélio Silva da Cruz</t>
  </si>
  <si>
    <t>3419/37674</t>
  </si>
  <si>
    <t>2015-93-69831-0</t>
  </si>
  <si>
    <t xml:space="preserve">01/08/2012 </t>
  </si>
  <si>
    <t>02.02.507.0002053668/15</t>
  </si>
  <si>
    <t>05/03/2015</t>
  </si>
  <si>
    <t> 9001818-85.2016.8.21.0073 </t>
  </si>
  <si>
    <t>Ailton Alves Fernandes</t>
  </si>
  <si>
    <t>3252/1</t>
  </si>
  <si>
    <t>2016-93-87304-0</t>
  </si>
  <si>
    <t xml:space="preserve">17/03/2009 </t>
  </si>
  <si>
    <t>Tramandaí (RS)</t>
  </si>
  <si>
    <t>Extinção Art. 267 - Com Possibilidade Nova Ação</t>
  </si>
  <si>
    <t>02.02.507.0002388075/16</t>
  </si>
  <si>
    <t> 1003976-63.2015.8.26.0554 </t>
  </si>
  <si>
    <t>Zibia do Nascimento Garcia</t>
  </si>
  <si>
    <t>3419/408460</t>
  </si>
  <si>
    <t>2014-93-62852-0</t>
  </si>
  <si>
    <t>02.02.507.0002054580/15</t>
  </si>
  <si>
    <t> 0026134-18.2014.8.21.0033 </t>
  </si>
  <si>
    <t>TAINÁ SILVA PINTO</t>
  </si>
  <si>
    <t>3292/306588</t>
  </si>
  <si>
    <t>2014-93-66769-0</t>
  </si>
  <si>
    <t xml:space="preserve">15/03/2014 </t>
  </si>
  <si>
    <t>02.02.507.0001981736/14</t>
  </si>
  <si>
    <t>29/10/2014</t>
  </si>
  <si>
    <t> 1010638-23.2016.8.26.0032 </t>
  </si>
  <si>
    <t>NATALINA RODRIGUES DOS SANTOS</t>
  </si>
  <si>
    <t>3419/708973 E</t>
  </si>
  <si>
    <t>2016-93-82095-E</t>
  </si>
  <si>
    <t xml:space="preserve">16/03/2016 </t>
  </si>
  <si>
    <t>02.02.507.0002306715/16</t>
  </si>
  <si>
    <t> 0053707-54.2014.8.19.0205 </t>
  </si>
  <si>
    <t>Rogerio Barbosa da Silva</t>
  </si>
  <si>
    <t>301/1772410</t>
  </si>
  <si>
    <t>2014-82-32427-0</t>
  </si>
  <si>
    <t xml:space="preserve">06/08/2013 </t>
  </si>
  <si>
    <t>02.02.507.0001999430/14</t>
  </si>
  <si>
    <t>14/11/2014</t>
  </si>
  <si>
    <t> 3002453-32.2013.8.26.0075 </t>
  </si>
  <si>
    <t>Leonizar dos Santos Lima</t>
  </si>
  <si>
    <t>1101080/174695</t>
  </si>
  <si>
    <t>2011-82-14285-0</t>
  </si>
  <si>
    <t xml:space="preserve">12/02/2009 </t>
  </si>
  <si>
    <t>02.02.507.0001788212/13</t>
  </si>
  <si>
    <t>19/12/2013</t>
  </si>
  <si>
    <t> 1000256-69.2016.8.26.0646 </t>
  </si>
  <si>
    <t>Antonio de Brito</t>
  </si>
  <si>
    <t>3422/18396405</t>
  </si>
  <si>
    <t>2015-93-69236-0</t>
  </si>
  <si>
    <t xml:space="preserve">06/02/2015 </t>
  </si>
  <si>
    <t>02.02.507.0002214657/16</t>
  </si>
  <si>
    <t>17/02/2016</t>
  </si>
  <si>
    <t> 0224112-18.2016.8.13.0433 </t>
  </si>
  <si>
    <t>MARIA NATALÍCIA DA SILVA BARBOSA</t>
  </si>
  <si>
    <t>2034/5569569</t>
  </si>
  <si>
    <t>2016-82-39618-0</t>
  </si>
  <si>
    <t>Montes Claros (MG)</t>
  </si>
  <si>
    <t>02.02.507.0002397579/16</t>
  </si>
  <si>
    <t>30/11/2016</t>
  </si>
  <si>
    <t> 0301385-51.2016.8.24.0018 </t>
  </si>
  <si>
    <t>Iria Dalla Costa</t>
  </si>
  <si>
    <t>2030/2017577</t>
  </si>
  <si>
    <t>2016-82-38864-0</t>
  </si>
  <si>
    <t>Chapecó (SC)</t>
  </si>
  <si>
    <t>Extinção Art. 267 - Sem Possibilidade Nova Ação</t>
  </si>
  <si>
    <t>02.02.507.0002209493/16</t>
  </si>
  <si>
    <t>SEGURO SO VIDA MIGRACAO STYLE</t>
  </si>
  <si>
    <t xml:space="preserve"> PROTEÇÃO RESIDENCIAL SANTANDER</t>
  </si>
  <si>
    <t>SEG VIDA CLUBE MIG STYLE - MENSAL</t>
  </si>
  <si>
    <t>pago natural, negado Adicional acidental.</t>
  </si>
  <si>
    <t>comprovação de preexistencia.</t>
  </si>
  <si>
    <t>prejuízo menor do que franquia.</t>
  </si>
  <si>
    <t>segurados</t>
  </si>
  <si>
    <t> 020.08.009763-4 </t>
  </si>
  <si>
    <t>Juares Abel Bernardo</t>
  </si>
  <si>
    <t>3110 / 134</t>
  </si>
  <si>
    <t>2008-93-14778-0</t>
  </si>
  <si>
    <t xml:space="preserve">27/09/2007 </t>
  </si>
  <si>
    <t xml:space="preserve">17/05/2017 </t>
  </si>
  <si>
    <t>02.02.507.0000802646/08</t>
  </si>
  <si>
    <t>25/11/2008</t>
  </si>
  <si>
    <t> 705/09 </t>
  </si>
  <si>
    <t>Sandra Regina Piologo</t>
  </si>
  <si>
    <t>1101080/133873</t>
  </si>
  <si>
    <t>2008-82-7058-0</t>
  </si>
  <si>
    <t xml:space="preserve">22/11/2007 </t>
  </si>
  <si>
    <t>Peruíbe (SP)</t>
  </si>
  <si>
    <t xml:space="preserve">29/05/2017 </t>
  </si>
  <si>
    <t>02.02.507.0000520483/09</t>
  </si>
  <si>
    <t>25/05/2009</t>
  </si>
  <si>
    <t> 005/1.08.0005729-4 </t>
  </si>
  <si>
    <t>Roberto Menegat</t>
  </si>
  <si>
    <t>160/572</t>
  </si>
  <si>
    <t>2008-82-5576 E</t>
  </si>
  <si>
    <t xml:space="preserve">15/02/2008 </t>
  </si>
  <si>
    <t xml:space="preserve">23/05/2017 </t>
  </si>
  <si>
    <t>02.02.507.0000792821/08</t>
  </si>
  <si>
    <t>10/10/2008</t>
  </si>
  <si>
    <t> 0005.07.024474-3 </t>
  </si>
  <si>
    <t>Antônio Bragança de Souza</t>
  </si>
  <si>
    <t>1041/086</t>
  </si>
  <si>
    <t>2008-93-20458-0</t>
  </si>
  <si>
    <t xml:space="preserve">21/02/2000 </t>
  </si>
  <si>
    <t>Açucena (MG)</t>
  </si>
  <si>
    <t xml:space="preserve">24/05/2017 </t>
  </si>
  <si>
    <t>02.02.507.0000475274/07</t>
  </si>
  <si>
    <t>30/11/2007</t>
  </si>
  <si>
    <t> 001.2010.021488-9 </t>
  </si>
  <si>
    <t>Lucia Leal da Silva</t>
  </si>
  <si>
    <t>2041/6467481</t>
  </si>
  <si>
    <t>2010-77-23541-0</t>
  </si>
  <si>
    <t xml:space="preserve">08/06/2009 </t>
  </si>
  <si>
    <t>Campina Grande (PB)</t>
  </si>
  <si>
    <t>Rocha Marinho e Sales Sociedade de Advogados</t>
  </si>
  <si>
    <t>02.02.033.0001002842/10</t>
  </si>
  <si>
    <t>28/07/2010</t>
  </si>
  <si>
    <t> 583.00.2008.233407-9 </t>
  </si>
  <si>
    <t>Vera Lúcia dos Santos</t>
  </si>
  <si>
    <t>3197/18438773</t>
  </si>
  <si>
    <t>2008-93-16653-0</t>
  </si>
  <si>
    <t xml:space="preserve">26/05/2008 </t>
  </si>
  <si>
    <t>02.02.507.0000791723/08</t>
  </si>
  <si>
    <t>10/12/2008</t>
  </si>
  <si>
    <t> 200003418434 </t>
  </si>
  <si>
    <t>ANTONIO AVELINO DE MELO</t>
  </si>
  <si>
    <t>9300785/0</t>
  </si>
  <si>
    <t>2016-82-42660-0</t>
  </si>
  <si>
    <t xml:space="preserve">13/06/1999 </t>
  </si>
  <si>
    <t>Nova Gama (DF)</t>
  </si>
  <si>
    <t>02.02.507.0000593926/00</t>
  </si>
  <si>
    <t>08/02/2000</t>
  </si>
  <si>
    <t> 078/1.11.0001581-0 </t>
  </si>
  <si>
    <t>eduardo moro.</t>
  </si>
  <si>
    <t>1101080/177670</t>
  </si>
  <si>
    <t>2012-82-19378-0</t>
  </si>
  <si>
    <t xml:space="preserve">02/12/2009 </t>
  </si>
  <si>
    <t>Veranópolis (RS)</t>
  </si>
  <si>
    <t>02.02.507.0001109997/11</t>
  </si>
  <si>
    <t> 572/2006 </t>
  </si>
  <si>
    <t>Ivete Inês Pellin</t>
  </si>
  <si>
    <t>02.02.507.0000564137/09</t>
  </si>
  <si>
    <t>22/05/2009</t>
  </si>
  <si>
    <t> 2833493-80.2009.8.13.0701 </t>
  </si>
  <si>
    <t>Thaynara Melo Bruno</t>
  </si>
  <si>
    <t>1151 / 112971</t>
  </si>
  <si>
    <t>2008-93-20445-0</t>
  </si>
  <si>
    <t xml:space="preserve">07/12/2008 </t>
  </si>
  <si>
    <t>02.02.507.0001043623/11</t>
  </si>
  <si>
    <t>07/02/2011</t>
  </si>
  <si>
    <t> 30/11 </t>
  </si>
  <si>
    <t>Eduardo Antonio de Carvalho</t>
  </si>
  <si>
    <t>01º Cartório Judicial</t>
  </si>
  <si>
    <t>Lorena (SP)</t>
  </si>
  <si>
    <t xml:space="preserve">22/05/2017 </t>
  </si>
  <si>
    <t>02.02.507.0001040272/11</t>
  </si>
  <si>
    <t> 876/2009 </t>
  </si>
  <si>
    <t>Profer Artefatos de Metal LTDA</t>
  </si>
  <si>
    <t>6000003/102283</t>
  </si>
  <si>
    <t>2008-93-20722-0</t>
  </si>
  <si>
    <t xml:space="preserve">19/12/2008 </t>
  </si>
  <si>
    <t xml:space="preserve">25/05/2017 </t>
  </si>
  <si>
    <t>02.02.507.0000623768/10</t>
  </si>
  <si>
    <t>19/02/2010</t>
  </si>
  <si>
    <t> 0024985-35.2017.8.19.0001 </t>
  </si>
  <si>
    <t>ARLETE TELES DE MELO</t>
  </si>
  <si>
    <t>2034/4344798</t>
  </si>
  <si>
    <t>2016-82-40586-0</t>
  </si>
  <si>
    <t xml:space="preserve">07/08/2014 </t>
  </si>
  <si>
    <t xml:space="preserve">26/05/2017 </t>
  </si>
  <si>
    <t>02.02.507.0002412691/17</t>
  </si>
  <si>
    <t> 0001818-16.2014.8.26.0060 </t>
  </si>
  <si>
    <t>Etiko Yamada Kariyama</t>
  </si>
  <si>
    <t>3419/433691</t>
  </si>
  <si>
    <t>2014-93-62441-0</t>
  </si>
  <si>
    <t xml:space="preserve">09/05/2014 </t>
  </si>
  <si>
    <t>Auriflama (SP)</t>
  </si>
  <si>
    <t>02.02.507.0001956388/14</t>
  </si>
  <si>
    <t>17/09/2014</t>
  </si>
  <si>
    <t> 2015.01.1.067937-4 </t>
  </si>
  <si>
    <t>Maria de Abreu Gonçalves</t>
  </si>
  <si>
    <t>301 E 2034</t>
  </si>
  <si>
    <t>2014-82-29088-E</t>
  </si>
  <si>
    <t>Tortoro, Madureira e Ragazzi Sociedade de Advogados</t>
  </si>
  <si>
    <t>02.02.507.0002151534/15</t>
  </si>
  <si>
    <t> 235.14.000469-9 </t>
  </si>
  <si>
    <t>Jeronimo Gomes Lima</t>
  </si>
  <si>
    <t>3419/256486</t>
  </si>
  <si>
    <t>2013-93-51713-0</t>
  </si>
  <si>
    <t xml:space="preserve">06/06/2012 </t>
  </si>
  <si>
    <t>Herval DOeste (SC)</t>
  </si>
  <si>
    <t>02.02.507.0001853852/14</t>
  </si>
  <si>
    <t> 1003423-39.2015.8.26.0223 </t>
  </si>
  <si>
    <t>Marilene de Jesus Freitas Rocha</t>
  </si>
  <si>
    <t>113303/3514923</t>
  </si>
  <si>
    <t>2015-93-67675-0</t>
  </si>
  <si>
    <t xml:space="preserve">03/11/2014 </t>
  </si>
  <si>
    <t>02.02.507.0002103902/15</t>
  </si>
  <si>
    <t>15/05/2015</t>
  </si>
  <si>
    <t> 0065727-46.2013.8.26.0002 </t>
  </si>
  <si>
    <t>carmem Lucia Garcia Chacon</t>
  </si>
  <si>
    <t>CERT: 977091</t>
  </si>
  <si>
    <t>89-3343-0</t>
  </si>
  <si>
    <t xml:space="preserve">18/03/2013 </t>
  </si>
  <si>
    <t xml:space="preserve">18/05/2017 </t>
  </si>
  <si>
    <t>02.02.507.0001809060/14</t>
  </si>
  <si>
    <t>27/02/2014</t>
  </si>
  <si>
    <t> 0035607-72.2014.8.19.0004 </t>
  </si>
  <si>
    <t>Pablo Quintino Ribeiro</t>
  </si>
  <si>
    <t>2034/4697290</t>
  </si>
  <si>
    <t>2014-82-30022-E</t>
  </si>
  <si>
    <t xml:space="preserve">18/06/2014 </t>
  </si>
  <si>
    <t>02.02.507.0001959905/14</t>
  </si>
  <si>
    <t>24/07/2014</t>
  </si>
  <si>
    <t> 414.01.2012.001843-0 </t>
  </si>
  <si>
    <t>Alzira Prudente de Moraes</t>
  </si>
  <si>
    <t>3422/15143333</t>
  </si>
  <si>
    <t>2011-93-43113-0</t>
  </si>
  <si>
    <t xml:space="preserve">27/12/2011 </t>
  </si>
  <si>
    <t>02.02.507.0001303419/12</t>
  </si>
  <si>
    <t>16/10/2012</t>
  </si>
  <si>
    <t> 1033035-46.2015.8.26.0506 </t>
  </si>
  <si>
    <t>Jose Mario Braz Lima</t>
  </si>
  <si>
    <t>113303/3507244</t>
  </si>
  <si>
    <t>2015-93-69968-0</t>
  </si>
  <si>
    <t xml:space="preserve">01/04/2015 </t>
  </si>
  <si>
    <t>02.02.507.0002152469/15</t>
  </si>
  <si>
    <t>08/09/2015</t>
  </si>
  <si>
    <t> 0002289-26.2016.8.16.0194 </t>
  </si>
  <si>
    <t>Maria Inês de Carvalho Postol</t>
  </si>
  <si>
    <t>3419/578111</t>
  </si>
  <si>
    <t>2015-93-75079-0</t>
  </si>
  <si>
    <t xml:space="preserve">03/10/2015 </t>
  </si>
  <si>
    <t>02.02.507.0002221048/16</t>
  </si>
  <si>
    <t> 0303063-46.2015.8.24.0080 </t>
  </si>
  <si>
    <t>Maria Natalina Brauen</t>
  </si>
  <si>
    <t>113303/3499595</t>
  </si>
  <si>
    <t>2014-93-66193-0</t>
  </si>
  <si>
    <t xml:space="preserve">03/10/2014 </t>
  </si>
  <si>
    <t>02.02.507.0002167530/15</t>
  </si>
  <si>
    <t> 0308200-49.2016.8.24.0023 </t>
  </si>
  <si>
    <t>MARIA DE LOURDES GUIMARÃES</t>
  </si>
  <si>
    <t>287 E 2034</t>
  </si>
  <si>
    <t>2016-82-41440-E</t>
  </si>
  <si>
    <t xml:space="preserve">06/01/2016 </t>
  </si>
  <si>
    <t>02.02.507.0002287965/16</t>
  </si>
  <si>
    <t> 0066377-76.2016.8.05.0001 </t>
  </si>
  <si>
    <t>Katia Regina Fernandes Ferreira Gois</t>
  </si>
  <si>
    <t>301/1793916</t>
  </si>
  <si>
    <t>2014-82-27239-0</t>
  </si>
  <si>
    <t xml:space="preserve">25/12/2013 </t>
  </si>
  <si>
    <t>02.02.507.0002260587/16</t>
  </si>
  <si>
    <t>22/05/2016</t>
  </si>
  <si>
    <t> 1001819-88.2016.8.26.0132 </t>
  </si>
  <si>
    <t>APARECIDO PIRES</t>
  </si>
  <si>
    <t>3422/16371313</t>
  </si>
  <si>
    <t>2012-93-46101-0</t>
  </si>
  <si>
    <t xml:space="preserve">09/05/2012 </t>
  </si>
  <si>
    <t>02.02.507.0002210317/16</t>
  </si>
  <si>
    <t>22/02/2016</t>
  </si>
  <si>
    <t> 0004646-54.2017.8.19.0066 </t>
  </si>
  <si>
    <t>SILVANA FONTES XAVIER</t>
  </si>
  <si>
    <t>3419/810287</t>
  </si>
  <si>
    <t>2016-93-85297-0</t>
  </si>
  <si>
    <t xml:space="preserve">10/09/2016 </t>
  </si>
  <si>
    <t>02.02.507.0002424909/17</t>
  </si>
  <si>
    <t>06/03/2017</t>
  </si>
  <si>
    <t> 1002638-92.2015.8.26.0606 </t>
  </si>
  <si>
    <t>Antonia Francisalva Mendes Rodrigues</t>
  </si>
  <si>
    <t>113307/3086538</t>
  </si>
  <si>
    <t>2011-93-40256-0</t>
  </si>
  <si>
    <t xml:space="preserve">25/07/2011 </t>
  </si>
  <si>
    <t xml:space="preserve">30/05/2017 </t>
  </si>
  <si>
    <t>02.02.507.0002103834/15</t>
  </si>
  <si>
    <t> 1001198-10.2016.8.26.0547 </t>
  </si>
  <si>
    <t>Wellica dos Santos</t>
  </si>
  <si>
    <t>113308/3692869</t>
  </si>
  <si>
    <t>2016-93-79160-E</t>
  </si>
  <si>
    <t xml:space="preserve">27/02/2016 </t>
  </si>
  <si>
    <t>Santa Rita do Passa Quatro (SP)</t>
  </si>
  <si>
    <t>02.02.507.0002327414/16</t>
  </si>
  <si>
    <t> 0000514-42.2015.815.2003 </t>
  </si>
  <si>
    <t>Antônia da silva Ferreira</t>
  </si>
  <si>
    <t>3419/342107</t>
  </si>
  <si>
    <t>2013-93-55644-0</t>
  </si>
  <si>
    <t xml:space="preserve">28/07/2013 </t>
  </si>
  <si>
    <t xml:space="preserve">31/05/2017 </t>
  </si>
  <si>
    <t>02.02.507.0002034142/15</t>
  </si>
  <si>
    <t>29/01/2015</t>
  </si>
  <si>
    <t> 1007810-24.2015.8.26.0506 </t>
  </si>
  <si>
    <t>Neusa Maria Barioni de Oliveira</t>
  </si>
  <si>
    <t>3430/20258708</t>
  </si>
  <si>
    <t>2014-93-62833-0</t>
  </si>
  <si>
    <t xml:space="preserve">27/06/2011 </t>
  </si>
  <si>
    <t>Ribeira (SP)</t>
  </si>
  <si>
    <t>02.02.507.0002059196/15</t>
  </si>
  <si>
    <t>24/02/2015</t>
  </si>
  <si>
    <t> 0240900-14.2015.8.19.0001 </t>
  </si>
  <si>
    <t>IZABEL ALVES SALOMÃO DE MATOS</t>
  </si>
  <si>
    <t>3451/75251</t>
  </si>
  <si>
    <t>2013-93-56579-0</t>
  </si>
  <si>
    <t xml:space="preserve">09/09/2013 </t>
  </si>
  <si>
    <t>02.02.507.0002128499/15</t>
  </si>
  <si>
    <t>30/05/2015</t>
  </si>
  <si>
    <t> 1004085-59.2014.8.26.0248 </t>
  </si>
  <si>
    <t>César Roberto Silva</t>
  </si>
  <si>
    <t>301/4157224</t>
  </si>
  <si>
    <t>2013-82-27233-0</t>
  </si>
  <si>
    <t xml:space="preserve">19/09/2013 </t>
  </si>
  <si>
    <t>Paulo Cesar Pinheiro Carneiro Filho</t>
  </si>
  <si>
    <t>02.02.507.0002049095/15</t>
  </si>
  <si>
    <t> 1000348-64.2016.8.26.0123 </t>
  </si>
  <si>
    <t>MARIA DO ROSÁRIO RODOLFO</t>
  </si>
  <si>
    <t>285/1241468</t>
  </si>
  <si>
    <t>2013-82-25088-0</t>
  </si>
  <si>
    <t xml:space="preserve">08/02/2013 </t>
  </si>
  <si>
    <t>02.02.507.0002214644/16</t>
  </si>
  <si>
    <t> 0002622-65.2014.8.26.0615 </t>
  </si>
  <si>
    <t>Antonio Forindo Ferreira</t>
  </si>
  <si>
    <t>3422/13699903</t>
  </si>
  <si>
    <t>2014-93-64137-0</t>
  </si>
  <si>
    <t xml:space="preserve">03/04/2014 </t>
  </si>
  <si>
    <t>02.02.507.0001897693/14</t>
  </si>
  <si>
    <t>22/07/2014</t>
  </si>
  <si>
    <t> 0002194-49.2014.8.26.0400 </t>
  </si>
  <si>
    <t>Antonio Dimas Orlandi</t>
  </si>
  <si>
    <t>3422/19574594</t>
  </si>
  <si>
    <t>2012-93-46356-0</t>
  </si>
  <si>
    <t>02.02.507.0001872676/14</t>
  </si>
  <si>
    <t>02/06/2014</t>
  </si>
  <si>
    <t> 0005921-54.2016.8.21.5001 </t>
  </si>
  <si>
    <t>Paulo César Favareto</t>
  </si>
  <si>
    <t>286/96249</t>
  </si>
  <si>
    <t>2015-82-35474-0</t>
  </si>
  <si>
    <t xml:space="preserve">13/08/2012 </t>
  </si>
  <si>
    <t>02.02.507.0002439037/16</t>
  </si>
  <si>
    <t>22/09/2016</t>
  </si>
  <si>
    <t> 1004026-50.2016.8.26.0297 </t>
  </si>
  <si>
    <t>Rosilene Barbosa Ricardo</t>
  </si>
  <si>
    <t>113306/3101417</t>
  </si>
  <si>
    <t>2012-93-49413-0</t>
  </si>
  <si>
    <t xml:space="preserve">13/12/2011 </t>
  </si>
  <si>
    <t>02.02.507.0002272712/16</t>
  </si>
  <si>
    <t>17/06/2016</t>
  </si>
  <si>
    <t> 0111805-37.2016.8.21.0001 </t>
  </si>
  <si>
    <t>REGINA MARIA ALONSO BERTELLI</t>
  </si>
  <si>
    <t>2034/4274951</t>
  </si>
  <si>
    <t>2015-82-36000-0</t>
  </si>
  <si>
    <t xml:space="preserve">20/07/2015 </t>
  </si>
  <si>
    <t>02.02.507.0002272952/16</t>
  </si>
  <si>
    <t>02/06/2016</t>
  </si>
  <si>
    <t> 9000975-95.2016.813.0024 </t>
  </si>
  <si>
    <t>Solange Aparecida Barbosa de Almeida e Silva</t>
  </si>
  <si>
    <t>3419/560167</t>
  </si>
  <si>
    <t>2015-93-69785-0</t>
  </si>
  <si>
    <t xml:space="preserve">20/03/2015 </t>
  </si>
  <si>
    <t>02.02.507.0002194536/16</t>
  </si>
  <si>
    <t> 1003274-09.2015.8.26.0590 </t>
  </si>
  <si>
    <t>Edvaldo Abreu de Miranda</t>
  </si>
  <si>
    <t>112366/93</t>
  </si>
  <si>
    <t>2015-93-71062-0</t>
  </si>
  <si>
    <t>02.02.507.0002088886/15</t>
  </si>
  <si>
    <t>22/04/2015</t>
  </si>
  <si>
    <t> 0006939-16.2014.8.26.0063 </t>
  </si>
  <si>
    <t>Rosa Pereira da Silva</t>
  </si>
  <si>
    <t>301/1522872</t>
  </si>
  <si>
    <t>2015-82-32793-0</t>
  </si>
  <si>
    <t xml:space="preserve">04/02/2013 </t>
  </si>
  <si>
    <t>02.02.507.0001995707/14</t>
  </si>
  <si>
    <t>21/11/2014</t>
  </si>
  <si>
    <t> 100523-92.2015.8.26.0414 </t>
  </si>
  <si>
    <t>Antonio Reneu Brandine</t>
  </si>
  <si>
    <t>3197/17113034</t>
  </si>
  <si>
    <t>2014-93-61512-0</t>
  </si>
  <si>
    <t xml:space="preserve">23/12/2008 </t>
  </si>
  <si>
    <t>02.02.507.0002178254/15</t>
  </si>
  <si>
    <t>24/11/2015</t>
  </si>
  <si>
    <t> 0000499-10.2016.8.21.0051 </t>
  </si>
  <si>
    <t>MARIA INES DE LIMA LEONCIO</t>
  </si>
  <si>
    <t>286/518236</t>
  </si>
  <si>
    <t>2016-82-39377-0</t>
  </si>
  <si>
    <t xml:space="preserve">02/08/2013 </t>
  </si>
  <si>
    <t>Garibaldi (RS)</t>
  </si>
  <si>
    <t>02.02.507.0002225700/16</t>
  </si>
  <si>
    <t> 1002147-65.2017.8.26.0590 </t>
  </si>
  <si>
    <t>Adalgisa Tavares Anjos Silva</t>
  </si>
  <si>
    <t>3422/17448591</t>
  </si>
  <si>
    <t>2016-93-85075-0</t>
  </si>
  <si>
    <t xml:space="preserve">12/05/2016 </t>
  </si>
  <si>
    <t>02.02.507.0002420257/17</t>
  </si>
  <si>
    <t>22/02/2017</t>
  </si>
  <si>
    <t> 1007206-20.2016.8.26.0606 </t>
  </si>
  <si>
    <t>113303/3361524</t>
  </si>
  <si>
    <t>2013-93-58062-0</t>
  </si>
  <si>
    <t>02.02.507.0002356968/16</t>
  </si>
  <si>
    <t> 0310074-55.2015.8.24.0039 </t>
  </si>
  <si>
    <t>RAQUEL SILVA DA COSTA</t>
  </si>
  <si>
    <t>3419/460814</t>
  </si>
  <si>
    <t>2015-93-71145-0</t>
  </si>
  <si>
    <t xml:space="preserve">23/09/2014 </t>
  </si>
  <si>
    <t>02.02.507.0002176646/15</t>
  </si>
  <si>
    <t>17/11/2015</t>
  </si>
  <si>
    <t> 0632207-90.2015.8.04.0001 </t>
  </si>
  <si>
    <t>VALDECI SANTANA FONSECA</t>
  </si>
  <si>
    <t>113303/3457239</t>
  </si>
  <si>
    <t>2014-93-63776-0</t>
  </si>
  <si>
    <t xml:space="preserve">11/07/2014 </t>
  </si>
  <si>
    <t>Manaus (AM)</t>
  </si>
  <si>
    <t>Amazonas</t>
  </si>
  <si>
    <t>02.02.507.0002158701/15</t>
  </si>
  <si>
    <t>29/09/2015</t>
  </si>
  <si>
    <t> 0003930-42.2016.8.26.0268 </t>
  </si>
  <si>
    <t>RAIMUNDA PEREIRA DE MOURA</t>
  </si>
  <si>
    <t>1782419/625425</t>
  </si>
  <si>
    <t>2016-14-108107-</t>
  </si>
  <si>
    <t xml:space="preserve">17/05/2016 </t>
  </si>
  <si>
    <t>02.02.136.0002287541/16</t>
  </si>
  <si>
    <t> 1013447-33.2016.8.26.0566 </t>
  </si>
  <si>
    <t>Nely Belini Botelho</t>
  </si>
  <si>
    <t>1813088/929948</t>
  </si>
  <si>
    <t>2016-14-112407-</t>
  </si>
  <si>
    <t xml:space="preserve">22/09/2016 </t>
  </si>
  <si>
    <t>02.02.136.0002395185/16</t>
  </si>
  <si>
    <t>03/12/2016</t>
  </si>
  <si>
    <t> 1011639-52.2016.8.26.0320 </t>
  </si>
  <si>
    <t>IVANIR PIFFER SORES DE CAMPOS</t>
  </si>
  <si>
    <t>1490320/56678</t>
  </si>
  <si>
    <t>2016-14-108033-</t>
  </si>
  <si>
    <t xml:space="preserve">01/06/2016 </t>
  </si>
  <si>
    <t>02.02.136.0002324472/16</t>
  </si>
  <si>
    <t>10/09/2016</t>
  </si>
  <si>
    <t> 0002132-88.2017.8.26.0566 </t>
  </si>
  <si>
    <t>Edmilson dos Santos</t>
  </si>
  <si>
    <t>1813162/931334</t>
  </si>
  <si>
    <t>2017-14-119409-</t>
  </si>
  <si>
    <t xml:space="preserve">05/01/2017 </t>
  </si>
  <si>
    <t>02.02.136.0002426387/17</t>
  </si>
  <si>
    <t>09/03/2017</t>
  </si>
  <si>
    <t> 0000284-68.2017.8.26.0048 </t>
  </si>
  <si>
    <t>Fabio Posso Santiago</t>
  </si>
  <si>
    <t>1813162/795466</t>
  </si>
  <si>
    <t>2015-14-100128-</t>
  </si>
  <si>
    <t>Atibaia (SP)</t>
  </si>
  <si>
    <t>02.02.136.0002411491/17</t>
  </si>
  <si>
    <t> 0020246-66.2014.8.26.0506 </t>
  </si>
  <si>
    <t>Keila de Paula Oliveira</t>
  </si>
  <si>
    <t>1490320/423608</t>
  </si>
  <si>
    <t>2014-14-78423-0</t>
  </si>
  <si>
    <t xml:space="preserve">15/02/2014 </t>
  </si>
  <si>
    <t>02.02.136.0001883499/14</t>
  </si>
  <si>
    <t> 0011563-94.2012.8.21.0006 </t>
  </si>
  <si>
    <t>Anelise Gazzaneo Carlos</t>
  </si>
  <si>
    <t>301/2967431</t>
  </si>
  <si>
    <t>2012-82-18298-0</t>
  </si>
  <si>
    <t xml:space="preserve">12/04/2012 </t>
  </si>
  <si>
    <t>Cachoeira do Sul (RS)</t>
  </si>
  <si>
    <t>02.02.507.0001322580/13</t>
  </si>
  <si>
    <t>11/01/2013</t>
  </si>
  <si>
    <t> 0011709-42.2012.8.26.0477 </t>
  </si>
  <si>
    <t>Francisco Fernandes de Oliveira</t>
  </si>
  <si>
    <t>3193/2316</t>
  </si>
  <si>
    <t>2011-93-36580-0</t>
  </si>
  <si>
    <t xml:space="preserve">31/12/2010 </t>
  </si>
  <si>
    <t>02.02.507.0001604003/13</t>
  </si>
  <si>
    <t>26/02/2013</t>
  </si>
  <si>
    <t> 0006735-03.2016.8.26.0224 </t>
  </si>
  <si>
    <t>MARIA RUBIA FARIA DE SOUSA</t>
  </si>
  <si>
    <t>299/326050728</t>
  </si>
  <si>
    <t>2015-82-35654-0</t>
  </si>
  <si>
    <t>02.02.507.0002223135/16</t>
  </si>
  <si>
    <t> 1000180-63.2017.8.26.0079 </t>
  </si>
  <si>
    <t>Juliana maria Quinalha de Souza</t>
  </si>
  <si>
    <t>1490318/149031</t>
  </si>
  <si>
    <t>2015-14-98087-0</t>
  </si>
  <si>
    <t xml:space="preserve">08/11/2015 </t>
  </si>
  <si>
    <t>Botucatu (SP)</t>
  </si>
  <si>
    <t>02.02.136.0002407988/17</t>
  </si>
  <si>
    <t>18/01/2017</t>
  </si>
  <si>
    <t> 1000359-86.2017.8.26.0114 </t>
  </si>
  <si>
    <t>MARIA ALICE DA CRUZ HOFLING</t>
  </si>
  <si>
    <t>1490320/290277</t>
  </si>
  <si>
    <t>2016-14-108215-</t>
  </si>
  <si>
    <t xml:space="preserve">05/06/2016 </t>
  </si>
  <si>
    <t>02.02.136.0002407998/17</t>
  </si>
  <si>
    <t>10/01/2017</t>
  </si>
  <si>
    <t> 0536767-08.2014.8.13.0145 </t>
  </si>
  <si>
    <t>Alisson Mendes da Silva</t>
  </si>
  <si>
    <t>301/2737704</t>
  </si>
  <si>
    <t>2014-82-31649-0</t>
  </si>
  <si>
    <t xml:space="preserve">31/05/2014 </t>
  </si>
  <si>
    <t>02.02.507.0001956287/14</t>
  </si>
  <si>
    <t>22/09/2014</t>
  </si>
  <si>
    <t> 1001345-07.2016.8.26.0589 </t>
  </si>
  <si>
    <t>João Roberto Longo Salvador</t>
  </si>
  <si>
    <t>1490320/67318</t>
  </si>
  <si>
    <t>2015-14-100574-</t>
  </si>
  <si>
    <t xml:space="preserve">18/12/2015 </t>
  </si>
  <si>
    <t>São Simão (SP)</t>
  </si>
  <si>
    <t>02.02.136.0002399318/16</t>
  </si>
  <si>
    <t> 5184717.24.2016.8.09.0051 </t>
  </si>
  <si>
    <t>Gabriela Lacerda di Francescantonio</t>
  </si>
  <si>
    <t>1813162/874080</t>
  </si>
  <si>
    <t>2016-14-107366-</t>
  </si>
  <si>
    <t xml:space="preserve">20/05/2016 </t>
  </si>
  <si>
    <t>02.02.136.0002304150/16</t>
  </si>
  <si>
    <t> 039/1.12.0001748-8 </t>
  </si>
  <si>
    <t>Dilceu Milonete Gomes do Amaral Junior</t>
  </si>
  <si>
    <t>301/2919287E...</t>
  </si>
  <si>
    <t>2011-82-16047 E</t>
  </si>
  <si>
    <t xml:space="preserve">24/10/2011 </t>
  </si>
  <si>
    <t>Viamão (RS)</t>
  </si>
  <si>
    <t>02.02.507.0001296436/12</t>
  </si>
  <si>
    <t> 1007605-46.2016.8.26.0510 </t>
  </si>
  <si>
    <t>HELOISA HELENA SFERRA CAPRETZ</t>
  </si>
  <si>
    <t>1782419/655053</t>
  </si>
  <si>
    <t>2016-14-107460-</t>
  </si>
  <si>
    <t xml:space="preserve">21/05/2016 </t>
  </si>
  <si>
    <t>02.02.136.0002325610/16</t>
  </si>
  <si>
    <t> 0007287-53.2017.8.19.0021 </t>
  </si>
  <si>
    <t>DROGARIA FAMÍLIA PEIXOTO - EIRELI</t>
  </si>
  <si>
    <t>1842506/0</t>
  </si>
  <si>
    <t>2016-14-114633E</t>
  </si>
  <si>
    <t xml:space="preserve">10/11/2016 </t>
  </si>
  <si>
    <t>02.02.136.0002416862/17</t>
  </si>
  <si>
    <t>10/02/2017</t>
  </si>
  <si>
    <t> 0002704-07.2016.8.16.0130 </t>
  </si>
  <si>
    <t>Aparecido Moreira da Silva</t>
  </si>
  <si>
    <t>2034/3481421</t>
  </si>
  <si>
    <t>2013-82-23183-0</t>
  </si>
  <si>
    <t xml:space="preserve">16/02/2013 </t>
  </si>
  <si>
    <t>02.02.507.0002219858/16</t>
  </si>
  <si>
    <t>15/02/2016</t>
  </si>
  <si>
    <t> 1001033-82.2016.8.26.0281 </t>
  </si>
  <si>
    <t>MARCOS VININCIO FERNANDES</t>
  </si>
  <si>
    <t>1490320/277709</t>
  </si>
  <si>
    <t>2014-14-77196-E</t>
  </si>
  <si>
    <t xml:space="preserve">16/01/2014 </t>
  </si>
  <si>
    <t>Itatiba (SP)</t>
  </si>
  <si>
    <t>02.02.136.0002222450/16</t>
  </si>
  <si>
    <t> 0932674-26.2012.8.26.0506 </t>
  </si>
  <si>
    <t>Lucas Fernando da Paz</t>
  </si>
  <si>
    <t>1490320/195548</t>
  </si>
  <si>
    <t>2012-14-54050-0</t>
  </si>
  <si>
    <t xml:space="preserve">11/01/2012 </t>
  </si>
  <si>
    <t>02.02.136.0001288452/12</t>
  </si>
  <si>
    <t>16/04/2012</t>
  </si>
  <si>
    <t> 0004169-96.2015.8.16.0191 </t>
  </si>
  <si>
    <t>Aretha Mariana Da Silva Braz</t>
  </si>
  <si>
    <t>1490320/406101</t>
  </si>
  <si>
    <t>2015-14-94081-0</t>
  </si>
  <si>
    <t>02.02.136.0002159328/15</t>
  </si>
  <si>
    <t>08/10/2015</t>
  </si>
  <si>
    <t> 0006091-37.2013.8.26.0201 </t>
  </si>
  <si>
    <t>Francisco Garcia Venuto</t>
  </si>
  <si>
    <t>2030 E 2022</t>
  </si>
  <si>
    <t>2012-82-20331-E</t>
  </si>
  <si>
    <t xml:space="preserve">15/05/2012 </t>
  </si>
  <si>
    <t>Garça (SP)</t>
  </si>
  <si>
    <t>02.02.507.0001715195/13</t>
  </si>
  <si>
    <t>04/09/2013</t>
  </si>
  <si>
    <t> 1017454-29.2016.8.26.0482 </t>
  </si>
  <si>
    <t>BENEDITO GERALDO DE OLIVEIRA</t>
  </si>
  <si>
    <t>1782418/556483</t>
  </si>
  <si>
    <t>2014-14-81625-0</t>
  </si>
  <si>
    <t xml:space="preserve">07/06/2014 </t>
  </si>
  <si>
    <t>02.02.136.0002368822/16</t>
  </si>
  <si>
    <t>22/10/2016</t>
  </si>
  <si>
    <t> 9002965-50.2016.8.21.0008 </t>
  </si>
  <si>
    <t>DANIEL ROCHA DIAS</t>
  </si>
  <si>
    <t>1490320/448343</t>
  </si>
  <si>
    <t>2015-14-96892-E</t>
  </si>
  <si>
    <t>Canoas (RS)</t>
  </si>
  <si>
    <t>02.02.136.0002281252/16</t>
  </si>
  <si>
    <t>14/06/2016</t>
  </si>
  <si>
    <t> 0009459-49.2013.8.19.0007 </t>
  </si>
  <si>
    <t>Queila de Oliveira Pereira Alves</t>
  </si>
  <si>
    <t>301/3457740</t>
  </si>
  <si>
    <t>2013-82-24600-0</t>
  </si>
  <si>
    <t xml:space="preserve">28/06/2012 </t>
  </si>
  <si>
    <t xml:space="preserve">19/05/2017 </t>
  </si>
  <si>
    <t>02.02.507.0001654717/13</t>
  </si>
  <si>
    <t>18/06/2013</t>
  </si>
  <si>
    <t> 1002819-21.2016.8.26.0554 </t>
  </si>
  <si>
    <t>PEDRO MENEGONI JUNIOR</t>
  </si>
  <si>
    <t>1101080/117469</t>
  </si>
  <si>
    <t>2015-82-35741-0</t>
  </si>
  <si>
    <t xml:space="preserve">13/03/2004 </t>
  </si>
  <si>
    <t>02.02.507.0002214890/16</t>
  </si>
  <si>
    <t>05/02/2016</t>
  </si>
  <si>
    <t> 0047976-34.2016.8.17.8201 </t>
  </si>
  <si>
    <t>SILDIO ALEXANDRE ALVES FERREIRA DA SILVA</t>
  </si>
  <si>
    <t>113307/3590007</t>
  </si>
  <si>
    <t>2015-93-76444-0</t>
  </si>
  <si>
    <t>02.02.507.0002373803/16</t>
  </si>
  <si>
    <t> 0013186-18.2016.8.19.0037 </t>
  </si>
  <si>
    <t>1490320/279416</t>
  </si>
  <si>
    <t>2015-14-91688-0</t>
  </si>
  <si>
    <t xml:space="preserve">08/04/2015 </t>
  </si>
  <si>
    <t>02.02.136.0002394715/16</t>
  </si>
  <si>
    <t> 1001650-77.2014.8.26.0292 </t>
  </si>
  <si>
    <t>Jair Pereira da Cunha</t>
  </si>
  <si>
    <t>1490320/110139</t>
  </si>
  <si>
    <t>2011-14-44945-E</t>
  </si>
  <si>
    <t xml:space="preserve">08/02/2011 </t>
  </si>
  <si>
    <t>02.02.136.0001833053/14</t>
  </si>
  <si>
    <t>19/03/2014</t>
  </si>
  <si>
    <t> 0006448-72.2013.8.26.0506 </t>
  </si>
  <si>
    <t>Rildo de Almeida</t>
  </si>
  <si>
    <t>301/1266295</t>
  </si>
  <si>
    <t xml:space="preserve">11/10/2005 </t>
  </si>
  <si>
    <t>02.02.507.0001606789/13</t>
  </si>
  <si>
    <t>07/02/2013</t>
  </si>
  <si>
    <t> 1008626-84.2016.8.26.0016 </t>
  </si>
  <si>
    <t>Jose Carlos Leonel Prado</t>
  </si>
  <si>
    <t>1490321/38827</t>
  </si>
  <si>
    <t>2016-14-103482</t>
  </si>
  <si>
    <t xml:space="preserve">15/02/2016 </t>
  </si>
  <si>
    <t>02.02.136.0002288216/16</t>
  </si>
  <si>
    <t>14/07/2016</t>
  </si>
  <si>
    <t> 0013767-91.2014.8.19.0008 </t>
  </si>
  <si>
    <t>Leila Cristina de Paula Santiago</t>
  </si>
  <si>
    <t>1490320/547007</t>
  </si>
  <si>
    <t>2013-14-69253-0</t>
  </si>
  <si>
    <t>Pagamento do Valor da Apólice</t>
  </si>
  <si>
    <t>02.02.136.0001879115/14</t>
  </si>
  <si>
    <t>03/06/2014</t>
  </si>
  <si>
    <t> 1000475-15.2017.8.26.0172 </t>
  </si>
  <si>
    <t>Joelma Regina Provasi Aguiar</t>
  </si>
  <si>
    <t>301/3639532</t>
  </si>
  <si>
    <t>2017-82-45129-0</t>
  </si>
  <si>
    <t>02.02.507.0002438864/17</t>
  </si>
  <si>
    <t>27/03/2017</t>
  </si>
  <si>
    <t> 4001706-93.2013.8.26.0001 </t>
  </si>
  <si>
    <t>Durval Cândido de Araújo</t>
  </si>
  <si>
    <t>3419/257399</t>
  </si>
  <si>
    <t>2013-93-54633-0</t>
  </si>
  <si>
    <t xml:space="preserve">20/06/2013 </t>
  </si>
  <si>
    <t>02.02.507.0001835360/13</t>
  </si>
  <si>
    <t>18/12/2013</t>
  </si>
  <si>
    <t> 0000113-91.2014.8.26.0412 </t>
  </si>
  <si>
    <t>Geraldo Calixto</t>
  </si>
  <si>
    <t>3422/17831539</t>
  </si>
  <si>
    <t>2012-93-45408-0</t>
  </si>
  <si>
    <t xml:space="preserve">21/12/2011 </t>
  </si>
  <si>
    <t>Palestina (SP)</t>
  </si>
  <si>
    <t>02.02.507.0001804851/14</t>
  </si>
  <si>
    <t> 0438164-31.2013.8.13.0145 </t>
  </si>
  <si>
    <t>Carlos Alberto da Rocha Exposto</t>
  </si>
  <si>
    <t xml:space="preserve">113303 E </t>
  </si>
  <si>
    <t>2012-93-48594-E</t>
  </si>
  <si>
    <t xml:space="preserve">28/08/2012 </t>
  </si>
  <si>
    <t>02.02.507.0001681531/13</t>
  </si>
  <si>
    <t>08/08/2013</t>
  </si>
  <si>
    <t> 0054220-31.2013.8.26.0506 </t>
  </si>
  <si>
    <t>Elzer Peres Munhoz</t>
  </si>
  <si>
    <t>301/1610722</t>
  </si>
  <si>
    <t>2013-82-26309-0</t>
  </si>
  <si>
    <t xml:space="preserve">16/08/2011 </t>
  </si>
  <si>
    <t>02.02.507.0001731733/13</t>
  </si>
  <si>
    <t>20/09/2013</t>
  </si>
  <si>
    <t> 0073899-53.2012.8.13.0687 </t>
  </si>
  <si>
    <t>Maria das Graças Lima</t>
  </si>
  <si>
    <t>3552/79671</t>
  </si>
  <si>
    <t>2011-93-40901-0</t>
  </si>
  <si>
    <t xml:space="preserve">19/08/2011 </t>
  </si>
  <si>
    <t>02.02.507.0001295957/12</t>
  </si>
  <si>
    <t> 0080990-56.2013.8.19.0021 </t>
  </si>
  <si>
    <t>João Batista Xavier Lima</t>
  </si>
  <si>
    <t>113303/3293909</t>
  </si>
  <si>
    <t>2013-93-55908-0</t>
  </si>
  <si>
    <t xml:space="preserve">15/07/2013 </t>
  </si>
  <si>
    <t>02.02.507.0001776105/13</t>
  </si>
  <si>
    <t> 0014122-53.2013.8.19.0003 </t>
  </si>
  <si>
    <t>Ivonete Rodrigues Nascimento Damião</t>
  </si>
  <si>
    <t>3451/209209</t>
  </si>
  <si>
    <t>2011-93-42807-0</t>
  </si>
  <si>
    <t xml:space="preserve">29/11/2011 </t>
  </si>
  <si>
    <t>Angra dos Reis (RJ)</t>
  </si>
  <si>
    <t>02.02.507.0001775855/13</t>
  </si>
  <si>
    <t>27/11/2013</t>
  </si>
  <si>
    <t> 0325584-67.2012.8.13.0024 </t>
  </si>
  <si>
    <t>Loren Kelly Silva de Moura</t>
  </si>
  <si>
    <t>3451 /199878</t>
  </si>
  <si>
    <t>2011-93-38814-0</t>
  </si>
  <si>
    <t xml:space="preserve">16/05/2011 </t>
  </si>
  <si>
    <t>02.02.507.0001186085/12</t>
  </si>
  <si>
    <t> 0001034-19.2014.8.26.0390 </t>
  </si>
  <si>
    <t>Maximo Ranngel Rodrigues Santos</t>
  </si>
  <si>
    <t>2012/1</t>
  </si>
  <si>
    <t>2013-82-27031-0</t>
  </si>
  <si>
    <t xml:space="preserve">24/09/2013 </t>
  </si>
  <si>
    <t>Nova Granada (SP)</t>
  </si>
  <si>
    <t>02.02.507.0001833911/14</t>
  </si>
  <si>
    <t>07/04/2014</t>
  </si>
  <si>
    <t> 0301084-15.2014.8.24.0038 </t>
  </si>
  <si>
    <t>Meris Teresinha Pavanati dos Santos</t>
  </si>
  <si>
    <t>301/3065828</t>
  </si>
  <si>
    <t>2013-82-26823-0</t>
  </si>
  <si>
    <t xml:space="preserve">08/07/2013 </t>
  </si>
  <si>
    <t>02.02.507.0001840669/14</t>
  </si>
  <si>
    <t>08/04/2014</t>
  </si>
  <si>
    <t> 204.01.2011.002141-7 </t>
  </si>
  <si>
    <t>Neide dos Santos Dias</t>
  </si>
  <si>
    <t>3422/17316555</t>
  </si>
  <si>
    <t>2011-93-37889</t>
  </si>
  <si>
    <t xml:space="preserve">15/04/2010 </t>
  </si>
  <si>
    <t>General Salgado (SP)</t>
  </si>
  <si>
    <t>02.02.507.0001172954/12</t>
  </si>
  <si>
    <t>30/01/2012</t>
  </si>
  <si>
    <t> 543.01.2010.003870-1 </t>
  </si>
  <si>
    <t>Cleusa Priante de Souza</t>
  </si>
  <si>
    <t>3430/32117810</t>
  </si>
  <si>
    <t>2010-93-30366-0</t>
  </si>
  <si>
    <t xml:space="preserve">09/04/2010 </t>
  </si>
  <si>
    <t>Santa Isabel (SP)</t>
  </si>
  <si>
    <t>02.02.507.0001582136/12</t>
  </si>
  <si>
    <t>20/06/2012</t>
  </si>
  <si>
    <t> 109/1.13.0000658-3 </t>
  </si>
  <si>
    <t>Antonio José Panisson</t>
  </si>
  <si>
    <t>9301441/33060</t>
  </si>
  <si>
    <t>2010-93-29223-0</t>
  </si>
  <si>
    <t xml:space="preserve">02/02/2009 </t>
  </si>
  <si>
    <t>Marau (RS)</t>
  </si>
  <si>
    <t>02.02.507.0001598077/13</t>
  </si>
  <si>
    <t>04/03/2013</t>
  </si>
  <si>
    <t> 2013.01.1.091870-3 </t>
  </si>
  <si>
    <t>Roselene Bertulino Costa</t>
  </si>
  <si>
    <t>2716 E 1142</t>
  </si>
  <si>
    <t>2014-93-63737-E</t>
  </si>
  <si>
    <t xml:space="preserve">28/09/2004 </t>
  </si>
  <si>
    <t>02.02.507.0001713716/13</t>
  </si>
  <si>
    <t>10/09/2013</t>
  </si>
  <si>
    <t> 1000953-17.2017.8.26.0077 </t>
  </si>
  <si>
    <t>Josué Pereira da Silva</t>
  </si>
  <si>
    <t>579511/1</t>
  </si>
  <si>
    <t>2017-14-122158-</t>
  </si>
  <si>
    <t xml:space="preserve">04/04/2016 </t>
  </si>
  <si>
    <t>Cartão de Crédito</t>
  </si>
  <si>
    <t>02.02.136.0002421225/17</t>
  </si>
  <si>
    <t>09/02/2017</t>
  </si>
  <si>
    <t>  </t>
  </si>
  <si>
    <t>Luiz Carlos Barros de Castro</t>
  </si>
  <si>
    <t>02.02.062.0000664474/??</t>
  </si>
  <si>
    <t> 0024.09.485969-1 </t>
  </si>
  <si>
    <t>MARIA VALQUIRIA VALADARES ABREU CONTIJO</t>
  </si>
  <si>
    <t>0039297 REAL</t>
  </si>
  <si>
    <t xml:space="preserve">19/10/1996 </t>
  </si>
  <si>
    <t>Execução de Título Judicial</t>
  </si>
  <si>
    <t>Laudisio Sociedade de Advogados</t>
  </si>
  <si>
    <t>02.02.507.0000926970/09</t>
  </si>
  <si>
    <t>14/04/2009</t>
  </si>
  <si>
    <t> 1008893-51.2015.8.26.0223 </t>
  </si>
  <si>
    <t>MARIA APARECIDA CARDOSO ROCHA</t>
  </si>
  <si>
    <t>02.02.507.0002169356/15</t>
  </si>
  <si>
    <t>30/10/2015</t>
  </si>
  <si>
    <t> 0086448-26.2014.8.21.0001 </t>
  </si>
  <si>
    <t>Zilcy Regina Marques de Freitas</t>
  </si>
  <si>
    <t>3737513/1</t>
  </si>
  <si>
    <t>2013-93-58970-0</t>
  </si>
  <si>
    <t xml:space="preserve">19/10/2013 </t>
  </si>
  <si>
    <t>02.02.507.0001866258/14</t>
  </si>
  <si>
    <t>27/05/2014</t>
  </si>
  <si>
    <t> 1005035-66.2017.8.26.0344 </t>
  </si>
  <si>
    <t>Elena dos Santos Cordeiro</t>
  </si>
  <si>
    <t>02.02.507.0002441405/17</t>
  </si>
  <si>
    <t>10/04/2017</t>
  </si>
  <si>
    <t> 1000373-21.2017.8.26.0486 </t>
  </si>
  <si>
    <t>MARIA DE LOURDES SILVA SANTOS</t>
  </si>
  <si>
    <t>02.02.507.0002433963/16</t>
  </si>
  <si>
    <t> 0018160-94.2017.811.0002 </t>
  </si>
  <si>
    <t>LEO JHONE BORGES RODRIGUES</t>
  </si>
  <si>
    <t>DUPLICIDA</t>
  </si>
  <si>
    <t>Varzea Grande (MT)</t>
  </si>
  <si>
    <t>02.02.507.0002436825/17</t>
  </si>
  <si>
    <t>12/04/2017</t>
  </si>
  <si>
    <t> 3004757-98.2013.8.26.0270 </t>
  </si>
  <si>
    <t>Maria Aparecida da Silva Campos</t>
  </si>
  <si>
    <t>113303/3109804</t>
  </si>
  <si>
    <t>NÃO HOUVE</t>
  </si>
  <si>
    <t>02.02.507.0002277521/13</t>
  </si>
  <si>
    <t>23/07/2013</t>
  </si>
  <si>
    <t> 1001885-38.2016.8.26.0045 </t>
  </si>
  <si>
    <t>DANOS MORAIS</t>
  </si>
  <si>
    <t>02.02.507.0002280297/16</t>
  </si>
  <si>
    <t> 0005373-60.2016.8.07.0008 </t>
  </si>
  <si>
    <t>MEIRI NEIDE NERES DE FREITAS</t>
  </si>
  <si>
    <t>Paranoá (DF)</t>
  </si>
  <si>
    <t>02.02.507.0002309825/16</t>
  </si>
  <si>
    <t>18/08/2016</t>
  </si>
  <si>
    <t> 0004388-57.2015.8.16.0079 </t>
  </si>
  <si>
    <t>Eliane Paulino de Paula</t>
  </si>
  <si>
    <t>Dois Vizinhos (PR)</t>
  </si>
  <si>
    <t>02.02.507.0002171933/15</t>
  </si>
  <si>
    <t>28/10/2015</t>
  </si>
  <si>
    <t> 0012466-83.2015.8.16.0194 </t>
  </si>
  <si>
    <t>AZILTON MOREIRA</t>
  </si>
  <si>
    <t>02.02.507.0002188230/15</t>
  </si>
  <si>
    <t> 1054795-42.2014.8.26.0100 </t>
  </si>
  <si>
    <t>Monica Souza Bruzadim</t>
  </si>
  <si>
    <t>02.02.507.0001880717/14</t>
  </si>
  <si>
    <t>11/06/2014</t>
  </si>
  <si>
    <t> 0099723-67.2014.8.13.0194 </t>
  </si>
  <si>
    <t>Jls Duarte Material de Construção Ltda-Me</t>
  </si>
  <si>
    <t>02.02.507.0002067408/15</t>
  </si>
  <si>
    <t>09/02/2015</t>
  </si>
  <si>
    <t> 1024594-88.2015.8.26.0114 </t>
  </si>
  <si>
    <t>TATIANA TONON LOBO</t>
  </si>
  <si>
    <t>3422/15467341</t>
  </si>
  <si>
    <t>2015-93-70384-0</t>
  </si>
  <si>
    <t xml:space="preserve">07/09/2014 </t>
  </si>
  <si>
    <t>02.02.507.0002143087/15</t>
  </si>
  <si>
    <t> 1002539-44.2016.8.26.0168 </t>
  </si>
  <si>
    <t>Ivon Marcos Marin</t>
  </si>
  <si>
    <t>02.02.507.0002310511/16</t>
  </si>
  <si>
    <t> 0124145-57.2016.8.05.0001 </t>
  </si>
  <si>
    <t>02.02.507.0002312201/16</t>
  </si>
  <si>
    <t> 1015198-53.2016.8.26.0114 </t>
  </si>
  <si>
    <t>Nair Tanaka</t>
  </si>
  <si>
    <t>EXIB. DOCS</t>
  </si>
  <si>
    <t>02.02.507.0002247751/16</t>
  </si>
  <si>
    <t> 0020446-63.2017.8.19.0021 </t>
  </si>
  <si>
    <t>ALEXANDRE FRANCA DA SILVA</t>
  </si>
  <si>
    <t>02.02.507.0002438188/17</t>
  </si>
  <si>
    <t> 0072744-26.2016.8.19.0002 </t>
  </si>
  <si>
    <t>VJ COMERCIO E SERVICOS NAVAIS E INDUSTRIAIS LTDA ¿ ME</t>
  </si>
  <si>
    <t>KIPREV 1205044</t>
  </si>
  <si>
    <t>02.02.507.0002387958/16</t>
  </si>
  <si>
    <t>16/11/2016</t>
  </si>
  <si>
    <t> 0000803-28.2017.8.08.0021 </t>
  </si>
  <si>
    <t>ALCYR NORBIM</t>
  </si>
  <si>
    <t>KIPREV 162348</t>
  </si>
  <si>
    <t>Guarapari (ES)</t>
  </si>
  <si>
    <t>02.02.507.0002412860/17</t>
  </si>
  <si>
    <t>27/01/2017</t>
  </si>
  <si>
    <t> 0011227-69.2016.8.19.0212 </t>
  </si>
  <si>
    <t>Carlos Juarez Keller Heizer</t>
  </si>
  <si>
    <t xml:space="preserve">KIPREV 483544 </t>
  </si>
  <si>
    <t>89-8693 E 8694</t>
  </si>
  <si>
    <t xml:space="preserve">19/01/2016 </t>
  </si>
  <si>
    <t>Prestação de Contas</t>
  </si>
  <si>
    <t>02.02.507.0002369106/16</t>
  </si>
  <si>
    <t>25/10/2016</t>
  </si>
  <si>
    <t> 0416513-53.2012.8.19.0001 </t>
  </si>
  <si>
    <t>Vinicius Ribeiro Lemos Morais</t>
  </si>
  <si>
    <t>113576/48</t>
  </si>
  <si>
    <t>2012-93-48635-0</t>
  </si>
  <si>
    <t xml:space="preserve">07/08/2012 </t>
  </si>
  <si>
    <t>02.02.507.0001309680/12</t>
  </si>
  <si>
    <t>31/10/2012</t>
  </si>
  <si>
    <t> 5098875-49.2016.8.13.0024 </t>
  </si>
  <si>
    <t>PRUDENTE JOSÉ DE CASTRO</t>
  </si>
  <si>
    <t>RESGATE DE PREV</t>
  </si>
  <si>
    <t>02.02.507.0002282610/16</t>
  </si>
  <si>
    <t>07/07/2016</t>
  </si>
  <si>
    <t>hernia de disco</t>
  </si>
  <si>
    <t>idade</t>
  </si>
  <si>
    <t>PROTEÇÃO RESIDENCIAL PARCIAL</t>
  </si>
  <si>
    <t xml:space="preserve">Caracteristica do imóvel ( Veraneio / Comercial / Desabitado / Em reforma) </t>
  </si>
  <si>
    <t>desabitado + de 30 dias.</t>
  </si>
  <si>
    <t>prejuízo abaixo da franquia</t>
  </si>
  <si>
    <t>sinistro anterior à vigência.</t>
  </si>
  <si>
    <t>à agência.</t>
  </si>
  <si>
    <t xml:space="preserve"> SEG PREST CONSIGNADO - STYLE-MIGR</t>
  </si>
  <si>
    <t>REAL MAIS VIDA</t>
  </si>
  <si>
    <t>PROTEÇÃO COBERTURA PREMIADA</t>
  </si>
  <si>
    <t>RESIDENCIAL SANTANDER - CARTOES</t>
  </si>
  <si>
    <t>(vazio)</t>
  </si>
  <si>
    <t>(Tudo)</t>
  </si>
  <si>
    <t>#N/D</t>
  </si>
  <si>
    <t>JUNHO</t>
  </si>
  <si>
    <t> 1066033-87.2016.8.26.0100 </t>
  </si>
  <si>
    <t>ALESSANDRA ZUCAS OLIVEIRA</t>
  </si>
  <si>
    <t>301/1397418</t>
  </si>
  <si>
    <t>2015-82-36128-0</t>
  </si>
  <si>
    <t xml:space="preserve">30/08/2015 </t>
  </si>
  <si>
    <t xml:space="preserve">16/06/2017 </t>
  </si>
  <si>
    <t>02.02.507.0002279082/16</t>
  </si>
  <si>
    <t> 132/1.10.0002120-1 </t>
  </si>
  <si>
    <t>Delmar da Rosa Lemos</t>
  </si>
  <si>
    <t>1101080/139908</t>
  </si>
  <si>
    <t>2012-82-19487-0</t>
  </si>
  <si>
    <t xml:space="preserve">01/08/2008 </t>
  </si>
  <si>
    <t xml:space="preserve">09/06/2017 </t>
  </si>
  <si>
    <t>02.02.507.0000651083/10</t>
  </si>
  <si>
    <t>16/04/2010</t>
  </si>
  <si>
    <t> 1008368-10.2016.8.26.0005 </t>
  </si>
  <si>
    <t>MARIA CECILIA ROCHA NUNES</t>
  </si>
  <si>
    <t>287-2034-211</t>
  </si>
  <si>
    <t>2015-82-33538-E</t>
  </si>
  <si>
    <t xml:space="preserve">10/11/2014 </t>
  </si>
  <si>
    <t xml:space="preserve">07/06/2017 </t>
  </si>
  <si>
    <t>02.02.507.0002257958/16</t>
  </si>
  <si>
    <t> 0259649-45.2016.8.19.0001 </t>
  </si>
  <si>
    <t>JORGE LUIS MACHADO ALVES</t>
  </si>
  <si>
    <t>2034/3885034</t>
  </si>
  <si>
    <t>2016-82-41250-0</t>
  </si>
  <si>
    <t xml:space="preserve">14/07/2016 </t>
  </si>
  <si>
    <t xml:space="preserve">05/06/2017 </t>
  </si>
  <si>
    <t>02.02.507.0002302943/16</t>
  </si>
  <si>
    <t> 0308674-27.2016.8.19.0001 </t>
  </si>
  <si>
    <t>Edilene rodrigues de carvalho</t>
  </si>
  <si>
    <t>2034/3133256</t>
  </si>
  <si>
    <t>2012-82-18727-0</t>
  </si>
  <si>
    <t xml:space="preserve">17/05/2012 </t>
  </si>
  <si>
    <t>02.02.507.0002332662/16</t>
  </si>
  <si>
    <t> 0007668-23.2017.8.19.0066 </t>
  </si>
  <si>
    <t>Lucineia Ferraz Monteiro</t>
  </si>
  <si>
    <t>02.02.507.0002436819/17</t>
  </si>
  <si>
    <t> 0007667-38.2017.8.19.0066 </t>
  </si>
  <si>
    <t>2019-93-80422-0</t>
  </si>
  <si>
    <t xml:space="preserve">14/01/2016 </t>
  </si>
  <si>
    <t>02.02.507.0002436830/17</t>
  </si>
  <si>
    <t> 1041315-81.2016.8.26.0114 </t>
  </si>
  <si>
    <t>Camila de Azevedo Navi</t>
  </si>
  <si>
    <t>3419/387648</t>
  </si>
  <si>
    <t>2015-93-74039-0</t>
  </si>
  <si>
    <t xml:space="preserve">01/05/2015 </t>
  </si>
  <si>
    <t>02.02.507.0002332082/16</t>
  </si>
  <si>
    <t>28/09/2016</t>
  </si>
  <si>
    <t> 1013521-36.2016.8.26.0001 </t>
  </si>
  <si>
    <t>Cleide de Jesus Carvalho</t>
  </si>
  <si>
    <t>113303/3526241</t>
  </si>
  <si>
    <t>2015-93-71129-0</t>
  </si>
  <si>
    <t xml:space="preserve">11/05/2015 </t>
  </si>
  <si>
    <t xml:space="preserve">12/06/2017 </t>
  </si>
  <si>
    <t>02.02.507.0002256531/16</t>
  </si>
  <si>
    <t> 0707603-23.2016.8.01.0001 </t>
  </si>
  <si>
    <t>Luiz Gustavo da Costa Sampaio</t>
  </si>
  <si>
    <t>3419/485723</t>
  </si>
  <si>
    <t>2014-93-61614-0</t>
  </si>
  <si>
    <t xml:space="preserve">04/04/2014 </t>
  </si>
  <si>
    <t>02.02.507.0002282134/16</t>
  </si>
  <si>
    <t> 5002429-34.2015.8.13.0245 </t>
  </si>
  <si>
    <t>RAIMUNDO DE CASTRO PEREIRA</t>
  </si>
  <si>
    <t>286 E 8429</t>
  </si>
  <si>
    <t>2015-82-36080-E</t>
  </si>
  <si>
    <t xml:space="preserve">26/05/2014 </t>
  </si>
  <si>
    <t xml:space="preserve">13/06/2017 </t>
  </si>
  <si>
    <t>02.02.507.0002140185/15</t>
  </si>
  <si>
    <t>12/08/2015</t>
  </si>
  <si>
    <t> 022/1.08.0008922-8 </t>
  </si>
  <si>
    <t>Geraldo Neitzke</t>
  </si>
  <si>
    <t>111005/1000288</t>
  </si>
  <si>
    <t>2007-93-9073</t>
  </si>
  <si>
    <t xml:space="preserve">27/04/2007 </t>
  </si>
  <si>
    <t>Pelotas (RS)</t>
  </si>
  <si>
    <t>02.02.507.0000764849/08</t>
  </si>
  <si>
    <t>23/05/2008</t>
  </si>
  <si>
    <t> 0350346-63.2013.8.21.0001 </t>
  </si>
  <si>
    <t>Luiz Augusto Fantin de Moraes</t>
  </si>
  <si>
    <t>2013-93-52943-0</t>
  </si>
  <si>
    <t xml:space="preserve">08/06/2017 </t>
  </si>
  <si>
    <t>02.02.507.0001884666/14</t>
  </si>
  <si>
    <t>24/06/2014</t>
  </si>
  <si>
    <t> 0005713-23.2015.8.19.0002 </t>
  </si>
  <si>
    <t>Vera Lúcia de Albuquerque Grain Rodrigues</t>
  </si>
  <si>
    <t>3419/259395</t>
  </si>
  <si>
    <t>2014-93-66421-0</t>
  </si>
  <si>
    <t xml:space="preserve">24/10/2014 </t>
  </si>
  <si>
    <t>02.02.507.0002045996/15</t>
  </si>
  <si>
    <t>30/01/2015</t>
  </si>
  <si>
    <t> 0011922-15.2013.8.16.0017 </t>
  </si>
  <si>
    <t>Mauricio Aparecido dos Santos da Silva</t>
  </si>
  <si>
    <t>287/325104875</t>
  </si>
  <si>
    <t>2013-82-22454-0</t>
  </si>
  <si>
    <t xml:space="preserve">16/01/2013 </t>
  </si>
  <si>
    <t>02.02.507.0001727178/13</t>
  </si>
  <si>
    <t> 1001935-81.2016.8.26.0201 </t>
  </si>
  <si>
    <t>FERNANDO DA SILVA ROSÁRIO</t>
  </si>
  <si>
    <t>3419/330933</t>
  </si>
  <si>
    <t>2015-93-73709-0</t>
  </si>
  <si>
    <t xml:space="preserve">05/07/2015 </t>
  </si>
  <si>
    <t>02.02.507.0002263948/16</t>
  </si>
  <si>
    <t> 0109670-86.2015.8.21.0001 </t>
  </si>
  <si>
    <t>Brassul comercio importação e exportação de metais ltda - epp</t>
  </si>
  <si>
    <t>3419/322634</t>
  </si>
  <si>
    <t>2014-93-65824-0</t>
  </si>
  <si>
    <t xml:space="preserve">07/10/2014 </t>
  </si>
  <si>
    <t>02.02.507.0002264013/15</t>
  </si>
  <si>
    <t> 1040056-96.2016.8.26.0002 </t>
  </si>
  <si>
    <t>Selma Cheffel da Silva Amorim</t>
  </si>
  <si>
    <t>3419/3510</t>
  </si>
  <si>
    <t>2014-93-63617-0</t>
  </si>
  <si>
    <t xml:space="preserve">14/06/2017 </t>
  </si>
  <si>
    <t>02.02.507.0002301986/16</t>
  </si>
  <si>
    <t> 1000626-19.2016.8.26.0300 </t>
  </si>
  <si>
    <t>José do Nascimento</t>
  </si>
  <si>
    <t>3419/313130</t>
  </si>
  <si>
    <t>2015-93-77137-0</t>
  </si>
  <si>
    <t xml:space="preserve">16/10/2015 </t>
  </si>
  <si>
    <t>Jardinópolis (SP)</t>
  </si>
  <si>
    <t>02.02.507.0002251737/16</t>
  </si>
  <si>
    <t> 1006699-97.2015.8.26.0637 </t>
  </si>
  <si>
    <t>ADRIANO FERREIRA DE BARROS</t>
  </si>
  <si>
    <t>3419/487719</t>
  </si>
  <si>
    <t>2014-93-67485-0</t>
  </si>
  <si>
    <t xml:space="preserve">15/12/2014 </t>
  </si>
  <si>
    <t>02.02.507.0002191327/15</t>
  </si>
  <si>
    <t> 4003661-46.2013.8.26.0071 </t>
  </si>
  <si>
    <t>José Roberto de Oliveira Fernandes</t>
  </si>
  <si>
    <t>3422/10306056</t>
  </si>
  <si>
    <t>2013-93-55269-0</t>
  </si>
  <si>
    <t xml:space="preserve">20/10/2012 </t>
  </si>
  <si>
    <t>02.02.507.0001754851/13</t>
  </si>
  <si>
    <t>22/11/2013</t>
  </si>
  <si>
    <t> 5023952-47.2016.8.09.0094 </t>
  </si>
  <si>
    <t>DANIEL RODRIGUES DE ASSIS</t>
  </si>
  <si>
    <t>3419/335337</t>
  </si>
  <si>
    <t>2015-93-73614-0</t>
  </si>
  <si>
    <t>Jataí (GO)</t>
  </si>
  <si>
    <t>02.02.507.0002201817/16</t>
  </si>
  <si>
    <t>03/02/2016</t>
  </si>
  <si>
    <t> 0001557-08.2015.8.26.0063 </t>
  </si>
  <si>
    <t>Leandro Rogério Gomes</t>
  </si>
  <si>
    <t>113306/3452495</t>
  </si>
  <si>
    <t>2014-93-62925-0</t>
  </si>
  <si>
    <t xml:space="preserve">05/06/2014 </t>
  </si>
  <si>
    <t>02.02.507.0002071942/15</t>
  </si>
  <si>
    <t>25/03/2015</t>
  </si>
  <si>
    <t> 0003240-84.2015.8.26.0191 </t>
  </si>
  <si>
    <t>Jose Rogerio Silva</t>
  </si>
  <si>
    <t>2034/4663468</t>
  </si>
  <si>
    <t>2014-82-31159-0</t>
  </si>
  <si>
    <t>Ferraz de Vasconcelos (SP)</t>
  </si>
  <si>
    <t>02.02.507.0002098064/15</t>
  </si>
  <si>
    <t>06/05/2015</t>
  </si>
  <si>
    <t> 1003942-58.2015.8.26.0079 </t>
  </si>
  <si>
    <t>Maria Elisa Pardini Limoni</t>
  </si>
  <si>
    <t>3419/436610</t>
  </si>
  <si>
    <t>2014-93-60515-0</t>
  </si>
  <si>
    <t xml:space="preserve">11/02/2014 </t>
  </si>
  <si>
    <t>02.02.507.0002110241/15</t>
  </si>
  <si>
    <t>01/06/2015</t>
  </si>
  <si>
    <t> 0001886-55.2014.8.24.0016 </t>
  </si>
  <si>
    <t>Luiz Francisco Miquelotto Ubialle</t>
  </si>
  <si>
    <t>113303/3260904</t>
  </si>
  <si>
    <t>2013-93-53193-E</t>
  </si>
  <si>
    <t>Capinzal (SC)</t>
  </si>
  <si>
    <t>02.02.507.0002444833/14</t>
  </si>
  <si>
    <t>16/07/2014</t>
  </si>
  <si>
    <t> 1001663-24.2016.8.26.0028 </t>
  </si>
  <si>
    <t>APARECIDA MARIA DA COSTA RIBEIRO</t>
  </si>
  <si>
    <t>3422/17502579</t>
  </si>
  <si>
    <t>2016-93-85160-0</t>
  </si>
  <si>
    <t xml:space="preserve">04/01/2016 </t>
  </si>
  <si>
    <t>02.02.507.0002323845/16</t>
  </si>
  <si>
    <t>25/08/2016</t>
  </si>
  <si>
    <t> 1002924-75.2016.8.26.0011 </t>
  </si>
  <si>
    <t>MELO E BRAGA SERVIÇOS S/C LTDA</t>
  </si>
  <si>
    <t>3419/371006</t>
  </si>
  <si>
    <t>2014-93-62707-0</t>
  </si>
  <si>
    <t xml:space="preserve">26/04/2014 </t>
  </si>
  <si>
    <t>02.02.507.0002226432/16</t>
  </si>
  <si>
    <t> 2014.03.1.022804-6 </t>
  </si>
  <si>
    <t>Polliana Cavalcante Soares Dias</t>
  </si>
  <si>
    <t>301/3530393</t>
  </si>
  <si>
    <t>2012-82-21443-0</t>
  </si>
  <si>
    <t xml:space="preserve">02/11/2012 </t>
  </si>
  <si>
    <t>Ceilândia (DF)</t>
  </si>
  <si>
    <t xml:space="preserve">01/06/2017 </t>
  </si>
  <si>
    <t>02.02.507.0001969925/14</t>
  </si>
  <si>
    <t>20/10/2014</t>
  </si>
  <si>
    <t> 1002483-31.2017.8.26.0344 </t>
  </si>
  <si>
    <t>LILIANE VAZ MARQUES</t>
  </si>
  <si>
    <t>3422/17807246</t>
  </si>
  <si>
    <t>2016-93-77553-0</t>
  </si>
  <si>
    <t xml:space="preserve">01/01/2016 </t>
  </si>
  <si>
    <t>02.02.507.0002446794/17</t>
  </si>
  <si>
    <t>03/04/2017</t>
  </si>
  <si>
    <t> 1003933-54.2016.8.26.0114 </t>
  </si>
  <si>
    <t>MARIA JOSÉ MARTINE</t>
  </si>
  <si>
    <t>3419/433735</t>
  </si>
  <si>
    <t>2015-93-73149-0</t>
  </si>
  <si>
    <t xml:space="preserve">08/06/2015 </t>
  </si>
  <si>
    <t>02.02.507.0002205475/16</t>
  </si>
  <si>
    <t> 0001953-43.2014.8.26.0443 </t>
  </si>
  <si>
    <t>Silmar Alves Miguel</t>
  </si>
  <si>
    <t>113307/3317832</t>
  </si>
  <si>
    <t>2013-93-53955-0</t>
  </si>
  <si>
    <t>Piedade (SP)</t>
  </si>
  <si>
    <t>02.02.507.0001978807/14</t>
  </si>
  <si>
    <t>15/05/2014</t>
  </si>
  <si>
    <t> 0000719-90.2017.8.07.0009 </t>
  </si>
  <si>
    <t>Estanley de Almeida Leite</t>
  </si>
  <si>
    <t>1832256/0</t>
  </si>
  <si>
    <t>2016-14-109546-</t>
  </si>
  <si>
    <t xml:space="preserve">28/06/2016 </t>
  </si>
  <si>
    <t>Samambaia (DF)</t>
  </si>
  <si>
    <t xml:space="preserve">06/06/2017 </t>
  </si>
  <si>
    <t>02.02.136.0002417401/17</t>
  </si>
  <si>
    <t>20/01/2017</t>
  </si>
  <si>
    <t> 1022718-49.2015.8.26.0001 </t>
  </si>
  <si>
    <t>Ivanilce Santana de Mello Guerra</t>
  </si>
  <si>
    <t>1782418/558629</t>
  </si>
  <si>
    <t>2014-14-86817-0</t>
  </si>
  <si>
    <t>02.02.136.0002135249/15</t>
  </si>
  <si>
    <t>04/08/2015</t>
  </si>
  <si>
    <t> 9001791-22.2016.8.21.0035 </t>
  </si>
  <si>
    <t>Fermina Ana dos Reis Gonçalves</t>
  </si>
  <si>
    <t>1490320/360008</t>
  </si>
  <si>
    <t>2016-14-109706-</t>
  </si>
  <si>
    <t>02.02.136.0002330261/16</t>
  </si>
  <si>
    <t>21/09/2016</t>
  </si>
  <si>
    <t> 0001245-68.2017.8.26.0481 </t>
  </si>
  <si>
    <t>Maria de Lourdes de Araujo de Oliveira</t>
  </si>
  <si>
    <t>1813162/888875</t>
  </si>
  <si>
    <t>2016-14-116459-</t>
  </si>
  <si>
    <t xml:space="preserve">10/10/2016 </t>
  </si>
  <si>
    <t>02.02.136.0002419312/17</t>
  </si>
  <si>
    <t>16/02/2017</t>
  </si>
  <si>
    <t> 0034847-38.2016.8.19.0042 </t>
  </si>
  <si>
    <t>Carla Ismael Domenge</t>
  </si>
  <si>
    <t>1782293/661128</t>
  </si>
  <si>
    <t>2016-14-102437-</t>
  </si>
  <si>
    <t>02.02.136.0002394708/16</t>
  </si>
  <si>
    <t>05/12/2016</t>
  </si>
  <si>
    <t> 1009292-90.2016.8.26.0079 </t>
  </si>
  <si>
    <t>Jose Carlos Martins</t>
  </si>
  <si>
    <t>1813162/884189</t>
  </si>
  <si>
    <t>2016-14-108565-</t>
  </si>
  <si>
    <t>02.02.136.0002372382/16</t>
  </si>
  <si>
    <t> 0001283-12.2013.8.26.0355 </t>
  </si>
  <si>
    <t>CLÉLIA LEMOS DE PONTES</t>
  </si>
  <si>
    <t>301/1186638</t>
  </si>
  <si>
    <t>2014-82-28932-E</t>
  </si>
  <si>
    <t xml:space="preserve">09/01/2013 </t>
  </si>
  <si>
    <t>Miracatu (SP)</t>
  </si>
  <si>
    <t>02.02.507.0001847157/14</t>
  </si>
  <si>
    <t>24/03/2014</t>
  </si>
  <si>
    <t> 441.01.2009.003892-5 </t>
  </si>
  <si>
    <t>Juliana de Medeiros</t>
  </si>
  <si>
    <t>1102080/114984</t>
  </si>
  <si>
    <t>2008-82-7357-0</t>
  </si>
  <si>
    <t xml:space="preserve">03/11/2005 </t>
  </si>
  <si>
    <t>02.02.507.0000571148/09</t>
  </si>
  <si>
    <t>04/11/2009</t>
  </si>
  <si>
    <t> 0033817-03.2010.8.26.0003 </t>
  </si>
  <si>
    <t>Andre Borges</t>
  </si>
  <si>
    <t>3422/16570316</t>
  </si>
  <si>
    <t>2010-93-31292-0</t>
  </si>
  <si>
    <t xml:space="preserve">08/06/2010 </t>
  </si>
  <si>
    <t>02.02.507.0001729835/13</t>
  </si>
  <si>
    <t> 024.08.013185-7 </t>
  </si>
  <si>
    <t>Cléia Marta Rangel de Souza Apodi</t>
  </si>
  <si>
    <t>9302413/0</t>
  </si>
  <si>
    <t>2016-93-87790-0</t>
  </si>
  <si>
    <t xml:space="preserve">08/03/2001 </t>
  </si>
  <si>
    <t>02.02.507.0000594239/08</t>
  </si>
  <si>
    <t>09/04/2008</t>
  </si>
  <si>
    <t> 25599-97.2012.8.16.0001 </t>
  </si>
  <si>
    <t>Clara Maria dos Santos Vieira</t>
  </si>
  <si>
    <t>1101080/148062</t>
  </si>
  <si>
    <t>2012-82-21860-0</t>
  </si>
  <si>
    <t xml:space="preserve">03/09/2008 </t>
  </si>
  <si>
    <t xml:space="preserve">02/06/2017 </t>
  </si>
  <si>
    <t>02.02.507.0001307264/12</t>
  </si>
  <si>
    <t>30/10/2012</t>
  </si>
  <si>
    <t> 521/2004 </t>
  </si>
  <si>
    <t>Egon José Scherer</t>
  </si>
  <si>
    <t>11 / 0</t>
  </si>
  <si>
    <t>2010-81-11-0</t>
  </si>
  <si>
    <t xml:space="preserve">12/03/2003 </t>
  </si>
  <si>
    <t>02.02.507.0000564058/04</t>
  </si>
  <si>
    <t>14/06/2004</t>
  </si>
  <si>
    <t> 0017983-45.2012.8.19.0209 </t>
  </si>
  <si>
    <t>Lúcia Bastos Lodi</t>
  </si>
  <si>
    <t>3451/19272</t>
  </si>
  <si>
    <t>2011-93-40144-0</t>
  </si>
  <si>
    <t xml:space="preserve">12/07/2011 </t>
  </si>
  <si>
    <t>Barra da Tijuca (RJ)</t>
  </si>
  <si>
    <t>02.02.507.0001298208/12</t>
  </si>
  <si>
    <t>04/07/2012</t>
  </si>
  <si>
    <t> 0005614-19.2013.8.19.0036 </t>
  </si>
  <si>
    <t>Marcia Rodrigues da Silva</t>
  </si>
  <si>
    <t>286/316878</t>
  </si>
  <si>
    <t>2011-82-15302-0</t>
  </si>
  <si>
    <t xml:space="preserve">12/08/2011 </t>
  </si>
  <si>
    <t>02.02.507.0001833652/14</t>
  </si>
  <si>
    <t>14/03/2014</t>
  </si>
  <si>
    <t> 299.01.2012.001048-1/000000-000 </t>
  </si>
  <si>
    <t>Paulo Sérgio Andrade</t>
  </si>
  <si>
    <t>3422 / 17904138</t>
  </si>
  <si>
    <t>2011-93-40566-0</t>
  </si>
  <si>
    <t>02.02.507.0001200211/12</t>
  </si>
  <si>
    <t>29/03/2012</t>
  </si>
  <si>
    <t> 108617698 </t>
  </si>
  <si>
    <t>Tania Mara Matias da Silva</t>
  </si>
  <si>
    <t>101930000012/1</t>
  </si>
  <si>
    <t>2005-93-3023-0</t>
  </si>
  <si>
    <t xml:space="preserve">18/09/2000 </t>
  </si>
  <si>
    <t>Encerrados</t>
  </si>
  <si>
    <t>02.01.507.0000027258/01</t>
  </si>
  <si>
    <t>23/11/2001</t>
  </si>
  <si>
    <t> 0076113-41.2012.8.13.0194 </t>
  </si>
  <si>
    <t>Geraldo Magela Pereira</t>
  </si>
  <si>
    <t>3066/518</t>
  </si>
  <si>
    <t>2012-93-49521-0</t>
  </si>
  <si>
    <t xml:space="preserve">08/02/2006 </t>
  </si>
  <si>
    <t>02.02.507.0001280524/12</t>
  </si>
  <si>
    <t>03/09/2012</t>
  </si>
  <si>
    <t> 583.02.2007.170364-0(4034/2007) </t>
  </si>
  <si>
    <t>Douglas da Silva Santos</t>
  </si>
  <si>
    <t>1001002/110208</t>
  </si>
  <si>
    <t>2003-93-799 E</t>
  </si>
  <si>
    <t xml:space="preserve">20/02/2003 </t>
  </si>
  <si>
    <t>02.02.507.0000462495/07</t>
  </si>
  <si>
    <t>17/12/2007</t>
  </si>
  <si>
    <t> 12/197061-1 </t>
  </si>
  <si>
    <t>Maria Alves Ribeiro</t>
  </si>
  <si>
    <t>3422/16688830</t>
  </si>
  <si>
    <t>2012-93-48073-0</t>
  </si>
  <si>
    <t xml:space="preserve">20/09/2011 </t>
  </si>
  <si>
    <t>02.02.507.0001284298/12</t>
  </si>
  <si>
    <t> 087/1.11.0004532-8 </t>
  </si>
  <si>
    <t>Jean Cristiano Neumann</t>
  </si>
  <si>
    <t>3419 / 189587</t>
  </si>
  <si>
    <t>2011-93-39873-0</t>
  </si>
  <si>
    <t xml:space="preserve">16/07/2011 </t>
  </si>
  <si>
    <t>Campo Bom (RS)</t>
  </si>
  <si>
    <t>02.02.507.0001268699/12</t>
  </si>
  <si>
    <t>29/08/2012</t>
  </si>
  <si>
    <t> 1529/2007 </t>
  </si>
  <si>
    <t>NILZA KEFFER DE OLIVEIRA</t>
  </si>
  <si>
    <t>3551/306462855</t>
  </si>
  <si>
    <t>2012-93-49777-0</t>
  </si>
  <si>
    <t xml:space="preserve">09/10/2006 </t>
  </si>
  <si>
    <t>02.02.507.0000593975/07</t>
  </si>
  <si>
    <t>15/10/2007</t>
  </si>
  <si>
    <t> 52001027150044655 </t>
  </si>
  <si>
    <t>Procon de Goiás</t>
  </si>
  <si>
    <t>ZURICH SANTANDER BRASIL SEGUROS E PREVIDÊNCIA S.A.</t>
  </si>
  <si>
    <t>Crédito Imobiliário</t>
  </si>
  <si>
    <t>Contrato/CET não recebido ou recebido com atraso</t>
  </si>
  <si>
    <t>Processo Administrativo</t>
  </si>
  <si>
    <t>PROCON</t>
  </si>
  <si>
    <t>Goiás (GO)</t>
  </si>
  <si>
    <t>Machado Ramos &amp; Von Glehn Advogados</t>
  </si>
  <si>
    <t>Equipe de Órgãos Fiscalizadores - PROCON E PREFEITURAS</t>
  </si>
  <si>
    <t>02.02.507.0002452158/17</t>
  </si>
  <si>
    <t>22/05/2017</t>
  </si>
  <si>
    <t> 1001705-88.2016.8.26.0411 </t>
  </si>
  <si>
    <t>Jamile Barbara</t>
  </si>
  <si>
    <t>KIPREV 2320096</t>
  </si>
  <si>
    <t>Pacaembu (SP)</t>
  </si>
  <si>
    <t>02.02.507.0002399590/16</t>
  </si>
  <si>
    <t> 0030503-95.2016.8.19.0209 </t>
  </si>
  <si>
    <t>Shirlei dos Santos Ramalho</t>
  </si>
  <si>
    <t>02.02.507.0002324876/16</t>
  </si>
  <si>
    <t> 1040084-27.2017.8.26.0100 </t>
  </si>
  <si>
    <t>Luiz Antonio Nascimento Veiga</t>
  </si>
  <si>
    <t>02.02.507.0002444305/17</t>
  </si>
  <si>
    <t>19/04/2017</t>
  </si>
  <si>
    <t> 1009978-71.2016.8.26.0309 </t>
  </si>
  <si>
    <t>Cleide Santaniello</t>
  </si>
  <si>
    <t>02.02.507.0002268697/16</t>
  </si>
  <si>
    <t> 0300675-72.2015.8.24.0242 </t>
  </si>
  <si>
    <t>Evalda Maria Kuchenski</t>
  </si>
  <si>
    <t>02.02.507.0002192206/16</t>
  </si>
  <si>
    <t>07/01/2016</t>
  </si>
  <si>
    <t> 1024802-46.2016.8.26.0564 </t>
  </si>
  <si>
    <t>ESPÓLIO DE EDSON MOROTO JUNIOR</t>
  </si>
  <si>
    <t>02.02.507.0002442944/16</t>
  </si>
  <si>
    <t> 0044687-89.2016.8.19.0004 </t>
  </si>
  <si>
    <t>JOÃO LINO DE MENEZES CRUZ</t>
  </si>
  <si>
    <t>PROB COM APÓLIC</t>
  </si>
  <si>
    <t>02.02.507.0002330390/16</t>
  </si>
  <si>
    <t>27/09/2016</t>
  </si>
  <si>
    <t> 9002497-52.2016.8.21.6001 </t>
  </si>
  <si>
    <t>Gilberto Sturmer</t>
  </si>
  <si>
    <t>3440/301071006</t>
  </si>
  <si>
    <t>PROBLE APOLICE</t>
  </si>
  <si>
    <t>02.02.507.0002395300/16</t>
  </si>
  <si>
    <t> 0000423-76.2015.8.19.0212 </t>
  </si>
  <si>
    <t>Celuta Maria Barbosa Steele</t>
  </si>
  <si>
    <t>02.02.507.0002026196/14</t>
  </si>
  <si>
    <t>17/12/2014</t>
  </si>
  <si>
    <t> 00181055-4.2014.8.21.0008 </t>
  </si>
  <si>
    <t>Maria de Lurdes Ramos Magalhaes</t>
  </si>
  <si>
    <t>02.02.507.0002026068/14</t>
  </si>
  <si>
    <t> 0003417-60.2017.8.19.0001 </t>
  </si>
  <si>
    <t>RUHAN ROMERO DE SA SANTOS</t>
  </si>
  <si>
    <t>02.02.507.0002404832/17</t>
  </si>
  <si>
    <t>05/01/2017</t>
  </si>
  <si>
    <t> 9000249-46.2017.8.21.0095 </t>
  </si>
  <si>
    <t>Anisia Maria Haupenthal</t>
  </si>
  <si>
    <t>02.02.507.0002428439/17</t>
  </si>
  <si>
    <t>16/03/2017</t>
  </si>
  <si>
    <t> 0020067-89.2016.8.19.0011 </t>
  </si>
  <si>
    <t>Pedro Hugo Autran Garaces Palha</t>
  </si>
  <si>
    <t>APÓLICE CANCELA</t>
  </si>
  <si>
    <t>Cabo Frio (RJ)</t>
  </si>
  <si>
    <t>02.02.507.0002386265/16</t>
  </si>
  <si>
    <t> 0016387-79.2014.8.19.0007 </t>
  </si>
  <si>
    <t>Dalila Alves Ferreira de Carvalho</t>
  </si>
  <si>
    <t>02.02.507.0001955120/14</t>
  </si>
  <si>
    <t> 0712817-90.2016.8.13.0702 </t>
  </si>
  <si>
    <t>Graziella ferreira alves</t>
  </si>
  <si>
    <t>ASSIST CHAVEIRO</t>
  </si>
  <si>
    <t>02.02.136.0002413084/17</t>
  </si>
  <si>
    <t> 0001107-79.2013.8.26.0372 </t>
  </si>
  <si>
    <t>Nelson Luiz Conte</t>
  </si>
  <si>
    <t>Monte Mor (SP)</t>
  </si>
  <si>
    <t>02.02.507.0001626607/13</t>
  </si>
  <si>
    <t> 0016518-63.2010.8.19.0211 </t>
  </si>
  <si>
    <t>Francisco de Assis dos Santos Silva</t>
  </si>
  <si>
    <t>TOKIO</t>
  </si>
  <si>
    <t>02.02.507.0001065438/11</t>
  </si>
  <si>
    <t>05/04/2011</t>
  </si>
  <si>
    <t> 0066438-40.2012.8.26.0114 </t>
  </si>
  <si>
    <t>Leila Bernardi Pellin</t>
  </si>
  <si>
    <t>Transferência não realizada</t>
  </si>
  <si>
    <t>02.02.507.0001778554/14</t>
  </si>
  <si>
    <t>09/01/2014</t>
  </si>
  <si>
    <t>morte acidentral não caracterizada</t>
  </si>
  <si>
    <t>VEM</t>
  </si>
  <si>
    <t>VIDA EX-FUNCIONÁRIOS COMPL STYLE</t>
  </si>
  <si>
    <t xml:space="preserve"> PROTEÇÃO RESIDENCIAL SELECT</t>
  </si>
  <si>
    <t> 229.09.010689-6 </t>
  </si>
  <si>
    <t>Cleunice Maria Zapolla Sander</t>
  </si>
  <si>
    <t>1134/49250</t>
  </si>
  <si>
    <t>2008-93-20433-0</t>
  </si>
  <si>
    <t xml:space="preserve">06/12/2008 </t>
  </si>
  <si>
    <t>Hortolândia (SP)</t>
  </si>
  <si>
    <t xml:space="preserve">22/06/2017 </t>
  </si>
  <si>
    <t>02.02.136.0000550932/09</t>
  </si>
  <si>
    <t>11/08/2009</t>
  </si>
  <si>
    <t> 008.10.010718-1 </t>
  </si>
  <si>
    <t>Camila Amaral de Oliveira Viegas</t>
  </si>
  <si>
    <t>16/19 E 962</t>
  </si>
  <si>
    <t>2010-77-26028-E</t>
  </si>
  <si>
    <t xml:space="preserve">26/02/2009 </t>
  </si>
  <si>
    <t>Miceli Sociedade de Advogados</t>
  </si>
  <si>
    <t xml:space="preserve">27/06/2017 </t>
  </si>
  <si>
    <t>02.02.033.0000672335/10</t>
  </si>
  <si>
    <t>26/05/2010</t>
  </si>
  <si>
    <t> 029/1.05.0001297-6 </t>
  </si>
  <si>
    <t>Elesia Spagnol</t>
  </si>
  <si>
    <t>2004-93-2074</t>
  </si>
  <si>
    <t xml:space="preserve">21/07/2004 </t>
  </si>
  <si>
    <t>Santo Angelo (RS)</t>
  </si>
  <si>
    <t xml:space="preserve">29/06/2017 </t>
  </si>
  <si>
    <t>02.01.507.0000152619/05</t>
  </si>
  <si>
    <t>28/03/2005</t>
  </si>
  <si>
    <t> 31705054540-7 </t>
  </si>
  <si>
    <t xml:space="preserve">JUNIDET DE SOUZA XAVIER </t>
  </si>
  <si>
    <t>2010-93-29410-0</t>
  </si>
  <si>
    <t xml:space="preserve">14/03/2005 </t>
  </si>
  <si>
    <t>Itabira (MG)</t>
  </si>
  <si>
    <t xml:space="preserve">30/06/2017 </t>
  </si>
  <si>
    <t>02.02.507.0000594196/05</t>
  </si>
  <si>
    <t>17/08/2005</t>
  </si>
  <si>
    <t>AUTO</t>
  </si>
  <si>
    <t> 1368/1999 </t>
  </si>
  <si>
    <t>Marcos Saito</t>
  </si>
  <si>
    <t>9300641/0</t>
  </si>
  <si>
    <t>2017-31-216-0</t>
  </si>
  <si>
    <t xml:space="preserve">26/10/1997 </t>
  </si>
  <si>
    <t>02.01.136.0000048162/99</t>
  </si>
  <si>
    <t>19/08/1999</t>
  </si>
  <si>
    <t> 920/2010 </t>
  </si>
  <si>
    <t>Maria Tereza Masson Mantoani</t>
  </si>
  <si>
    <t>286/11687</t>
  </si>
  <si>
    <t>2012-82-19519-0</t>
  </si>
  <si>
    <t xml:space="preserve">07/08/2009 </t>
  </si>
  <si>
    <t>02.02.507.0000683454/10</t>
  </si>
  <si>
    <t>24/06/2010</t>
  </si>
  <si>
    <t> 0006423-25.2016.8.16.0056 </t>
  </si>
  <si>
    <t>TRÓFILOS - TRANSPORTE E LOGÍSTICA EIRELI - ME</t>
  </si>
  <si>
    <t>3419/682991</t>
  </si>
  <si>
    <t>2015-93-76785-0</t>
  </si>
  <si>
    <t xml:space="preserve">06/12/2015 </t>
  </si>
  <si>
    <t>Seguro Empresarial</t>
  </si>
  <si>
    <t>02.02.507.0002307571/16</t>
  </si>
  <si>
    <t> 001471767.2016.8.19.0061 </t>
  </si>
  <si>
    <t>Renato Gomes de Jesus</t>
  </si>
  <si>
    <t>2034/5023007</t>
  </si>
  <si>
    <t>2015-82-33406-E</t>
  </si>
  <si>
    <t xml:space="preserve">24/12/2014 </t>
  </si>
  <si>
    <t xml:space="preserve">26/06/2017 </t>
  </si>
  <si>
    <t>02.02.507.0002324866/16</t>
  </si>
  <si>
    <t> 1001159-09.2016.8.26.0322 </t>
  </si>
  <si>
    <t>STEPHANIE MARIE DONATO SOUZA</t>
  </si>
  <si>
    <t>286/660080</t>
  </si>
  <si>
    <t>2016-82-39195-0</t>
  </si>
  <si>
    <t xml:space="preserve">15/03/2015 </t>
  </si>
  <si>
    <t>Lins (SP)</t>
  </si>
  <si>
    <t>02.02.507.0002220252/16</t>
  </si>
  <si>
    <t> 9082652-50.2016.8.13.0024 </t>
  </si>
  <si>
    <t>VIVIANA LUCAS BATISTA</t>
  </si>
  <si>
    <t>2034/4351328</t>
  </si>
  <si>
    <t>2015-82-36501-0</t>
  </si>
  <si>
    <t xml:space="preserve">23/06/2017 </t>
  </si>
  <si>
    <t>02.02.507.0002333156/16</t>
  </si>
  <si>
    <t> 0009035-71.2013.8.16.0045 </t>
  </si>
  <si>
    <t>Amalia Giovani Pancier Grochoski</t>
  </si>
  <si>
    <t>285/1086642</t>
  </si>
  <si>
    <t>2013-82-22724-0</t>
  </si>
  <si>
    <t xml:space="preserve">09/08/2012 </t>
  </si>
  <si>
    <t>2ª VF</t>
  </si>
  <si>
    <t>02.02.507.0001756207/13</t>
  </si>
  <si>
    <t>25/11/2013</t>
  </si>
  <si>
    <t> 1017238-53.2016.8.26.0002 </t>
  </si>
  <si>
    <t>ESPOLIO DE DENILSON NUNES MAGALHAES</t>
  </si>
  <si>
    <t>3419/663995</t>
  </si>
  <si>
    <t>2015-93-74453-0</t>
  </si>
  <si>
    <t xml:space="preserve">31/08/2015 </t>
  </si>
  <si>
    <t xml:space="preserve">19/06/2017 </t>
  </si>
  <si>
    <t>02.02.507.0002245152/16</t>
  </si>
  <si>
    <t>12/04/2016</t>
  </si>
  <si>
    <t> 0023383-69.2014.8.19.0209 </t>
  </si>
  <si>
    <t>Alexander de Pinho Francioni Costa</t>
  </si>
  <si>
    <t>3419/379517</t>
  </si>
  <si>
    <t>2013-93-55676-0</t>
  </si>
  <si>
    <t xml:space="preserve">07/08/2013 </t>
  </si>
  <si>
    <t xml:space="preserve">20/06/2017 </t>
  </si>
  <si>
    <t>02.02.507.0001925793/14</t>
  </si>
  <si>
    <t>25/08/2014</t>
  </si>
  <si>
    <t> 1002715-63.2014.8.26.0533 </t>
  </si>
  <si>
    <t>Fabiano Antonio Polpeta</t>
  </si>
  <si>
    <t>3419/367200</t>
  </si>
  <si>
    <t>2013-93-56607-0</t>
  </si>
  <si>
    <t xml:space="preserve">03/09/2013 </t>
  </si>
  <si>
    <t>Santa Bárbara D¿ Oeste (SP)</t>
  </si>
  <si>
    <t>02.02.507.0001969353/14</t>
  </si>
  <si>
    <t>21/07/2014</t>
  </si>
  <si>
    <t> 0060886-84.2016.8.19.0038 </t>
  </si>
  <si>
    <t>CARLOS GOMES VIVEIROS</t>
  </si>
  <si>
    <t>2034/4841751</t>
  </si>
  <si>
    <t>2014-82-30701-0</t>
  </si>
  <si>
    <t>02.02.507.0002273947/16</t>
  </si>
  <si>
    <t> 1062522-81.2016.8.26.0100 </t>
  </si>
  <si>
    <t>DAVID PADULA</t>
  </si>
  <si>
    <t>113308/3576458</t>
  </si>
  <si>
    <t>2016-93-82789-0</t>
  </si>
  <si>
    <t xml:space="preserve">10/12/2015 </t>
  </si>
  <si>
    <t>02.02.507.0002273512/16</t>
  </si>
  <si>
    <t> 1018087-20.2014.8.26.0576 </t>
  </si>
  <si>
    <t>Marcia Brasilina da Silva Morais</t>
  </si>
  <si>
    <t>286/261139</t>
  </si>
  <si>
    <t>2013-82-25657-0</t>
  </si>
  <si>
    <t xml:space="preserve">04/03/2013 </t>
  </si>
  <si>
    <t>02.02.507.0001899388/14</t>
  </si>
  <si>
    <t>23/07/2014</t>
  </si>
  <si>
    <t> 0702643-83.2017.8.02.0058 </t>
  </si>
  <si>
    <t>Missias Sebastião da Silva</t>
  </si>
  <si>
    <t>301/4535313</t>
  </si>
  <si>
    <t>2015-82-34901-0</t>
  </si>
  <si>
    <t xml:space="preserve">10/06/2015 </t>
  </si>
  <si>
    <t>02.02.507.0002444872/17</t>
  </si>
  <si>
    <t>06/04/2017</t>
  </si>
  <si>
    <t> 004561771.2016.8.19.0210 </t>
  </si>
  <si>
    <t>TAMIRIS RODRIGUES DOS SANTOS</t>
  </si>
  <si>
    <t>286/466151</t>
  </si>
  <si>
    <t>2016-82-43796-0</t>
  </si>
  <si>
    <t xml:space="preserve">09/02/2016 </t>
  </si>
  <si>
    <t>02.02.507.0002401511/16</t>
  </si>
  <si>
    <t> 0357776-77.2013.8.13.0231 </t>
  </si>
  <si>
    <t>Espólio de Odete Maria Irineu</t>
  </si>
  <si>
    <t>3451/79022</t>
  </si>
  <si>
    <t>2012-93-47547-0</t>
  </si>
  <si>
    <t xml:space="preserve">29/06/2012 </t>
  </si>
  <si>
    <t>Ribeirão das Neves (MG)</t>
  </si>
  <si>
    <t>02.02.507.0001996225/14</t>
  </si>
  <si>
    <t>25/11/2014</t>
  </si>
  <si>
    <t> 1025825-19.2016.8.26.0114 </t>
  </si>
  <si>
    <t>Sueli Aparecida Teixeira Barbieri</t>
  </si>
  <si>
    <t>3422/18557100</t>
  </si>
  <si>
    <t>2013-93-56652-0</t>
  </si>
  <si>
    <t xml:space="preserve">21/08/2013 </t>
  </si>
  <si>
    <t>02.02.507.0002277499/16</t>
  </si>
  <si>
    <t> 0001658-33.2014.8.26.0434 </t>
  </si>
  <si>
    <t>Neusa Camargo Antoniete</t>
  </si>
  <si>
    <t>3423/107287200</t>
  </si>
  <si>
    <t>2014-93-59812-0</t>
  </si>
  <si>
    <t>Pedregulho (SP)</t>
  </si>
  <si>
    <t xml:space="preserve">21/06/2017 </t>
  </si>
  <si>
    <t>02.02.507.0001892148/14</t>
  </si>
  <si>
    <t xml:space="preserve"> PRESTAMISTA CP 1000/50</t>
  </si>
  <si>
    <t>Prestamista</t>
  </si>
  <si>
    <t> 0055520-91.2011.8.26.0346 </t>
  </si>
  <si>
    <t>Elizangela Cristiane dos Santos Braga</t>
  </si>
  <si>
    <t>1160 / 8734212</t>
  </si>
  <si>
    <t>2012-77-43948-0</t>
  </si>
  <si>
    <t xml:space="preserve">28/11/2010 </t>
  </si>
  <si>
    <t>Martinópolis (SP)</t>
  </si>
  <si>
    <t>02.02.507.0001169282/12</t>
  </si>
  <si>
    <t>25/01/2012</t>
  </si>
  <si>
    <t>ausência de cobertura</t>
  </si>
  <si>
    <t> 0005725-70.2016.8.19.0206 </t>
  </si>
  <si>
    <t>Iolanda Rubim Batista da Silva</t>
  </si>
  <si>
    <t>2034/5161403</t>
  </si>
  <si>
    <t>2016-82-39196-0</t>
  </si>
  <si>
    <t xml:space="preserve">29/05/2015 </t>
  </si>
  <si>
    <t>02.02.507.0002221145/16</t>
  </si>
  <si>
    <t>08/03/2016</t>
  </si>
  <si>
    <t> 0802753-56.2015.8.12.0002 </t>
  </si>
  <si>
    <t>Jefferson Chiare</t>
  </si>
  <si>
    <t>3419/412032</t>
  </si>
  <si>
    <t>2014-93-65756-0</t>
  </si>
  <si>
    <t xml:space="preserve">15/09/2014 </t>
  </si>
  <si>
    <t>Dourados (MS)</t>
  </si>
  <si>
    <t xml:space="preserve">28/06/2017 </t>
  </si>
  <si>
    <t>02.02.507.0002076366/15</t>
  </si>
  <si>
    <t>10/04/2015</t>
  </si>
  <si>
    <t> 0010818-08.2015.8.07.0004 </t>
  </si>
  <si>
    <t>JANDIARA PEREIRA DOS SANTOS COSTA</t>
  </si>
  <si>
    <t>113303/3254077</t>
  </si>
  <si>
    <t>EXIB DOC</t>
  </si>
  <si>
    <t>02.02.507.0002185464/15</t>
  </si>
  <si>
    <t>13/05/2015</t>
  </si>
  <si>
    <t> 0005860-78.2017.8.19.0002 </t>
  </si>
  <si>
    <t>Paulo Ricardo Gomes Cardoso</t>
  </si>
  <si>
    <t>113303/3223857</t>
  </si>
  <si>
    <t>2017-93-91285-0</t>
  </si>
  <si>
    <t xml:space="preserve">06/07/2014 </t>
  </si>
  <si>
    <t>02.02.507.0002417412/17</t>
  </si>
  <si>
    <t>14/02/2017</t>
  </si>
  <si>
    <t> 1000480-20.2015.8.26.0362 </t>
  </si>
  <si>
    <t>Aparecida Cassiano Bernardo</t>
  </si>
  <si>
    <t>3419/493702</t>
  </si>
  <si>
    <t>2014-93-61477-0</t>
  </si>
  <si>
    <t xml:space="preserve">01/04/2014 </t>
  </si>
  <si>
    <t>Mogi Guaçu (SP)</t>
  </si>
  <si>
    <t>02.02.507.0002024843/15</t>
  </si>
  <si>
    <t>22/01/2015</t>
  </si>
  <si>
    <t> 0004600-27.2014.8.26.0082 </t>
  </si>
  <si>
    <t>Jaime Eduardo da Silva</t>
  </si>
  <si>
    <t>301/4031580</t>
  </si>
  <si>
    <t>2013-82-24811-0</t>
  </si>
  <si>
    <t xml:space="preserve">26/05/2013 </t>
  </si>
  <si>
    <t>Boituva (SP)</t>
  </si>
  <si>
    <t>02.02.507.0001926103/14</t>
  </si>
  <si>
    <t> 0050865-72.2017.8.21.0001 </t>
  </si>
  <si>
    <t>Instituto Espirita Dias da Cruz</t>
  </si>
  <si>
    <t>3440/301053190</t>
  </si>
  <si>
    <t>2013-93-56996-0</t>
  </si>
  <si>
    <t xml:space="preserve">26/09/2013 </t>
  </si>
  <si>
    <t>02.02.507.0002439341/17</t>
  </si>
  <si>
    <t> 1003136-47.2016.8.26.0189 </t>
  </si>
  <si>
    <t>LAURIANO CEVADA SQUIOLIN</t>
  </si>
  <si>
    <t>3422/13041606</t>
  </si>
  <si>
    <t>2015-93-75814-0</t>
  </si>
  <si>
    <t xml:space="preserve">23/10/2015 </t>
  </si>
  <si>
    <t>02.02.507.0002248711/16</t>
  </si>
  <si>
    <t>22/04/2016</t>
  </si>
  <si>
    <t> 0005058-19.2017.8.16.0017 </t>
  </si>
  <si>
    <t>Ester Pierini Guilherme</t>
  </si>
  <si>
    <t>3419/596711</t>
  </si>
  <si>
    <t>2016-93-82618-0</t>
  </si>
  <si>
    <t xml:space="preserve">23/05/2016 </t>
  </si>
  <si>
    <t>02.02.507.0002428020/17</t>
  </si>
  <si>
    <t> 0309455-91.2015.8.24.0018 </t>
  </si>
  <si>
    <t>Anildo Roque Zamboni</t>
  </si>
  <si>
    <t>02.02.507.0002461325/17</t>
  </si>
  <si>
    <t>19/06/2017</t>
  </si>
  <si>
    <t> 0024034-33.2016.8.19.0209 </t>
  </si>
  <si>
    <t>ALBERES DE ALBUQUERQUE MELO</t>
  </si>
  <si>
    <t>1490320/528621</t>
  </si>
  <si>
    <t>2015-14-99415-0</t>
  </si>
  <si>
    <t xml:space="preserve">28/11/2015 </t>
  </si>
  <si>
    <t>02.02.136.0002284479/16</t>
  </si>
  <si>
    <t> 0006890-90.2016.8.26.0002 </t>
  </si>
  <si>
    <t>Cecilia Salvino dos Santos</t>
  </si>
  <si>
    <t>1490320/132471</t>
  </si>
  <si>
    <t>2015-14-87760-0</t>
  </si>
  <si>
    <t xml:space="preserve">08/01/2015 </t>
  </si>
  <si>
    <t>02.02.136.0002233971/16</t>
  </si>
  <si>
    <t> 0804525-19.2013.8.24.0090 </t>
  </si>
  <si>
    <t>Dilson Gonzaga de Almeida</t>
  </si>
  <si>
    <t>1490320/470514</t>
  </si>
  <si>
    <t>2012-14-60156-0</t>
  </si>
  <si>
    <t xml:space="preserve">08/08/2012 </t>
  </si>
  <si>
    <t>02.02.136.0001738302/13</t>
  </si>
  <si>
    <t>24/10/2013</t>
  </si>
  <si>
    <t>furto simples.</t>
  </si>
  <si>
    <t> 1010378-82.2016.8.26.0019 </t>
  </si>
  <si>
    <t>GENARO SANTOS DO LAGO</t>
  </si>
  <si>
    <t>1782419/671795</t>
  </si>
  <si>
    <t>2016-14-110520-</t>
  </si>
  <si>
    <t>02.02.136.0002328140/16</t>
  </si>
  <si>
    <t>19/09/2016</t>
  </si>
  <si>
    <t> 0014775-87.2016.8.19.0023 </t>
  </si>
  <si>
    <t>EUDNÉA DIAS DE OLIVERIA</t>
  </si>
  <si>
    <t>1782419/658615</t>
  </si>
  <si>
    <t>2015-14-99028-0</t>
  </si>
  <si>
    <t xml:space="preserve">23/11/2015 </t>
  </si>
  <si>
    <t>02.02.136.0002311941/16</t>
  </si>
  <si>
    <t> 1023206-82.2017.8.26.0114 </t>
  </si>
  <si>
    <t>IRINEU ANTUNES DA SILVA</t>
  </si>
  <si>
    <t>1813162/885804</t>
  </si>
  <si>
    <t>2019-14-112689-</t>
  </si>
  <si>
    <t xml:space="preserve">03/10/2016 </t>
  </si>
  <si>
    <t>02.02.136.0002448283/17</t>
  </si>
  <si>
    <t>04/05/2017</t>
  </si>
  <si>
    <t> 0004237-92.2017.8.26.0451 </t>
  </si>
  <si>
    <t>Maria Antonia Paduan</t>
  </si>
  <si>
    <t>1782418/506044</t>
  </si>
  <si>
    <t>2017-14-117292-</t>
  </si>
  <si>
    <t xml:space="preserve">25/12/2016 </t>
  </si>
  <si>
    <t>02.02.136.0002434544/17</t>
  </si>
  <si>
    <t>31/03/2017</t>
  </si>
  <si>
    <t> 9000429-32.2017.8.21.0008 </t>
  </si>
  <si>
    <t>Leandro gorez</t>
  </si>
  <si>
    <t>1813162/850735</t>
  </si>
  <si>
    <t>2016-14-112940-</t>
  </si>
  <si>
    <t>02.02.136.0002413570/17</t>
  </si>
  <si>
    <t>30/01/2017</t>
  </si>
  <si>
    <t> 8083107-58.2016.811.0001 </t>
  </si>
  <si>
    <t>ROSÂNGELA DE JESUS CORREA</t>
  </si>
  <si>
    <t>1842662/0</t>
  </si>
  <si>
    <t>2016-14-111794-</t>
  </si>
  <si>
    <t xml:space="preserve">27/08/2016 </t>
  </si>
  <si>
    <t>02.02.136.0002389277/16</t>
  </si>
  <si>
    <t> 1002993-62.2016.8.26.0220 </t>
  </si>
  <si>
    <t>ANA MARIA DA SILVA VIANA NEPOMUCENO</t>
  </si>
  <si>
    <t>1490320/543173</t>
  </si>
  <si>
    <t>2016-14-102921-</t>
  </si>
  <si>
    <t xml:space="preserve">07/02/2016 </t>
  </si>
  <si>
    <t>02.02.136.0002291754/16</t>
  </si>
  <si>
    <t>alagamento</t>
  </si>
  <si>
    <t> 0013371-80.2016.8.26.0451 </t>
  </si>
  <si>
    <t>Antonia Caroni Trevisan</t>
  </si>
  <si>
    <t>1490321/51744</t>
  </si>
  <si>
    <t>2015-14-100406E</t>
  </si>
  <si>
    <t xml:space="preserve">08/09/2015 </t>
  </si>
  <si>
    <t>02.02.136.0002334732/16</t>
  </si>
  <si>
    <t>29/09/2016</t>
  </si>
  <si>
    <t> 0025706-60.2016.8.27.2729 </t>
  </si>
  <si>
    <t>LEANDRO JEFERSON CABRAL DE MELLO</t>
  </si>
  <si>
    <t>1782418/544551</t>
  </si>
  <si>
    <t>2015-14-89715-0</t>
  </si>
  <si>
    <t xml:space="preserve">13/01/2015 </t>
  </si>
  <si>
    <t>Palmas (TO)</t>
  </si>
  <si>
    <t>Tocantins</t>
  </si>
  <si>
    <t>02.02.136.0002300771/16</t>
  </si>
  <si>
    <t>03/08/2016</t>
  </si>
  <si>
    <t> 456.01.2012.002013-0 </t>
  </si>
  <si>
    <t>SONIA DE LIMA BERBERT</t>
  </si>
  <si>
    <t>3422/10310045</t>
  </si>
  <si>
    <t>2011-93-41068-0</t>
  </si>
  <si>
    <t>Pirapozinho (SP)</t>
  </si>
  <si>
    <t>02.02.507.0001302971/12</t>
  </si>
  <si>
    <t>30/05/2012</t>
  </si>
  <si>
    <t> 0001078-58.2014.8.26.0642 </t>
  </si>
  <si>
    <t>Juracy de Oliveira</t>
  </si>
  <si>
    <t>2014-82-28818-0</t>
  </si>
  <si>
    <t xml:space="preserve">09/02/2010 </t>
  </si>
  <si>
    <t>Ubatuba (SP)</t>
  </si>
  <si>
    <t>02.02.507.0001834275/14</t>
  </si>
  <si>
    <t>20/02/2014</t>
  </si>
  <si>
    <t>SEG PREST/CDC - STYLE-MIGR.</t>
  </si>
  <si>
    <t> 001.08.026649-6 </t>
  </si>
  <si>
    <t>Neusa Arashiro Tibana</t>
  </si>
  <si>
    <t>02.02.507.0001011254/10</t>
  </si>
  <si>
    <t>28/09/2010</t>
  </si>
  <si>
    <t> 0016144-94.2007.8.26.0037 </t>
  </si>
  <si>
    <t>Renata Aparecida Perassoli</t>
  </si>
  <si>
    <t>02.02.062.0000423765/07</t>
  </si>
  <si>
    <t>12/09/2007</t>
  </si>
  <si>
    <t> 1479/2009 </t>
  </si>
  <si>
    <t>Consórcio Ingenieria Eletromecanica S/A e outros</t>
  </si>
  <si>
    <t>NÃO LOCALIZADO</t>
  </si>
  <si>
    <t>02.02.507.0000679914/09</t>
  </si>
  <si>
    <t>17/12/2009</t>
  </si>
  <si>
    <t> 0002716-33.2017.8.26.0348 </t>
  </si>
  <si>
    <t>Gardenia Miranda de Sousa</t>
  </si>
  <si>
    <t>Mauá (SP)</t>
  </si>
  <si>
    <t>02.02.507.0002438714/17</t>
  </si>
  <si>
    <t>17/03/2017</t>
  </si>
  <si>
    <t> 1000680-85.2016.8.26.0493 </t>
  </si>
  <si>
    <t>ROBERTO SADAO ONISHI</t>
  </si>
  <si>
    <t>Regente Feijó (SP)</t>
  </si>
  <si>
    <t>02.02.507.0002259960/16</t>
  </si>
  <si>
    <t> 0315575-56.2016.8.24.0038 </t>
  </si>
  <si>
    <t>ANDRE MARTINS JACOB</t>
  </si>
  <si>
    <t>Portabilidade não realizada/não autorizada</t>
  </si>
  <si>
    <t>02.02.507.0002300800/16</t>
  </si>
  <si>
    <t> 0018904-65.2016.8.19.0208 </t>
  </si>
  <si>
    <t>Leonardo Azevedo Majdalani</t>
  </si>
  <si>
    <t>PROB COM APL</t>
  </si>
  <si>
    <t>02.02.507.0002281342/16</t>
  </si>
  <si>
    <t> 1008404-21.2016.8.26.0565 </t>
  </si>
  <si>
    <t>Zurich Santander Brasil Seguros e Previdência S.A</t>
  </si>
  <si>
    <t>02.02.507.0002370003/16</t>
  </si>
  <si>
    <t>30/08/2016</t>
  </si>
  <si>
    <t> 1045742-93.2016.8.26.0576 </t>
  </si>
  <si>
    <t>Diego de Oliveira Lessi</t>
  </si>
  <si>
    <t>02.02.507.0002301281/16</t>
  </si>
  <si>
    <t> 1020833-53.2016.8.26.0554 </t>
  </si>
  <si>
    <t>APARECIDA VIOTTO TURINA</t>
  </si>
  <si>
    <t>3433/86435</t>
  </si>
  <si>
    <t>02.02.507.0002316012/16</t>
  </si>
  <si>
    <t> 5021884-32.2016.8.13.0024 </t>
  </si>
  <si>
    <t>Maria Aparecida Domingos Lucindo</t>
  </si>
  <si>
    <t>29ª</t>
  </si>
  <si>
    <t>02.02.507.0002216225/16</t>
  </si>
  <si>
    <t>18/02/2016</t>
  </si>
  <si>
    <t> 1011991-14.2014.26.0309 </t>
  </si>
  <si>
    <t>rosemay cristina pontoni</t>
  </si>
  <si>
    <t>02.02.507.0001958663/14</t>
  </si>
  <si>
    <t>04/09/2014</t>
  </si>
  <si>
    <t> 1008782-52.2016.8.26.0637 </t>
  </si>
  <si>
    <t>Sebastiana Canuto</t>
  </si>
  <si>
    <t>3430/180936</t>
  </si>
  <si>
    <t>02.02.507.0002390573/16</t>
  </si>
  <si>
    <t> 9002487-15.2016.8.21.0017 </t>
  </si>
  <si>
    <t>Arcilo Bruch</t>
  </si>
  <si>
    <t>3440/301007247</t>
  </si>
  <si>
    <t>PROBL COM PGTOS</t>
  </si>
  <si>
    <t>Lajeado (RS)</t>
  </si>
  <si>
    <t>02.02.507.0002372488/16</t>
  </si>
  <si>
    <t>21/10/2016</t>
  </si>
  <si>
    <t> 1027080-59.2013.8.26.0100 </t>
  </si>
  <si>
    <t>Enzo Soares da Silva Dos Santos</t>
  </si>
  <si>
    <t>NÃO LOC SEGS</t>
  </si>
  <si>
    <t>02.02.507.0001720613/13</t>
  </si>
  <si>
    <t>23/09/2013</t>
  </si>
  <si>
    <t> 0021043-14.2017.8.11.0002 </t>
  </si>
  <si>
    <t>CAMILA DA SILVA FONSECA RODRIGUES</t>
  </si>
  <si>
    <t>DUPLICIDADADE</t>
  </si>
  <si>
    <t>02.02.507.0002453034/17</t>
  </si>
  <si>
    <t>24/05/2017</t>
  </si>
  <si>
    <t> 0152278-02.2015.8.21.0001 </t>
  </si>
  <si>
    <t>AIDA DE SOUZA GARCIA</t>
  </si>
  <si>
    <t>02.02.507.0002118768/15</t>
  </si>
  <si>
    <t> 0251453-66.2015.8.21.0001 </t>
  </si>
  <si>
    <t>ROSENDA FLORES DOS REIS</t>
  </si>
  <si>
    <t>02.02.507.0002167101/15</t>
  </si>
  <si>
    <t> 0033832-62.2016.8.26.0002 </t>
  </si>
  <si>
    <t xml:space="preserve">Maristella Romana de Andrade </t>
  </si>
  <si>
    <t>3437/402145</t>
  </si>
  <si>
    <t>PREMIOS</t>
  </si>
  <si>
    <t>02.02.507.0002395342/16</t>
  </si>
  <si>
    <t>02/12/2016</t>
  </si>
  <si>
    <t> 0018132-28.2016.8.16.0001 </t>
  </si>
  <si>
    <t>André Ely Krug</t>
  </si>
  <si>
    <t>02.02.507.0002284669/16</t>
  </si>
  <si>
    <t> 0014549-15.2016.8.19.0207 </t>
  </si>
  <si>
    <t>Jose Anito Machado</t>
  </si>
  <si>
    <t>02.02.136.0002394877/16</t>
  </si>
  <si>
    <t>JULHO</t>
  </si>
  <si>
    <t> 0715373-20.2017.8.07.0016 </t>
  </si>
  <si>
    <t>RENATO JEFFERSON DE MELLO</t>
  </si>
  <si>
    <t xml:space="preserve">13/07/2017 </t>
  </si>
  <si>
    <t>02.02.507.0002449090/17</t>
  </si>
  <si>
    <t>11/05/2017</t>
  </si>
  <si>
    <t> 0001773-82.2017.8.07.0012 </t>
  </si>
  <si>
    <t>SIMONE CRISTINA RIBEIRO NUNES</t>
  </si>
  <si>
    <t>São Sebastião (DF)</t>
  </si>
  <si>
    <t xml:space="preserve">14/07/2017 </t>
  </si>
  <si>
    <t>02.02.507.0002452550/17</t>
  </si>
  <si>
    <t>15/05/2017</t>
  </si>
  <si>
    <t> 0003825-24.2017.8.19.0204 </t>
  </si>
  <si>
    <t>MARIA LUCIA CONCEICAO DE SOUZA</t>
  </si>
  <si>
    <t>1813162/820680</t>
  </si>
  <si>
    <t>CANCE DE APÓLIC</t>
  </si>
  <si>
    <t xml:space="preserve">06/07/2017 </t>
  </si>
  <si>
    <t>02.02.136.0002413491/17</t>
  </si>
  <si>
    <t>05/02/2017</t>
  </si>
  <si>
    <t> 1001392-57.2017.8.26.0229 </t>
  </si>
  <si>
    <t>Maria Alves dos Santos</t>
  </si>
  <si>
    <t>02.02.507.0002434985/17</t>
  </si>
  <si>
    <t> 0007175-34.2012.8.21.0141 </t>
  </si>
  <si>
    <t>Eva Raupp da Silva</t>
  </si>
  <si>
    <t>Capão da Canoa (RS)</t>
  </si>
  <si>
    <t xml:space="preserve">07/07/2017 </t>
  </si>
  <si>
    <t>02.02.507.0002024868/15</t>
  </si>
  <si>
    <t>13/01/2015</t>
  </si>
  <si>
    <t> 0002477-97.2016.8.21.0026 </t>
  </si>
  <si>
    <t>Marly Theresinha Bello Wuensch</t>
  </si>
  <si>
    <t>Santa Cruz do Sul (RS)</t>
  </si>
  <si>
    <t xml:space="preserve">12/07/2017 </t>
  </si>
  <si>
    <t>02.02.507.0002220157/16</t>
  </si>
  <si>
    <t>23/02/2016</t>
  </si>
  <si>
    <t> 1012848-74.2015.8.26.0196 </t>
  </si>
  <si>
    <t>Jose Euripedes de Oliveira Ramos</t>
  </si>
  <si>
    <t xml:space="preserve">03/07/2017 </t>
  </si>
  <si>
    <t>02.02.507.0002149772/15</t>
  </si>
  <si>
    <t> 024.08.195.656-7 </t>
  </si>
  <si>
    <t>Etiene Silveira Amorim</t>
  </si>
  <si>
    <t xml:space="preserve">04/07/2017 </t>
  </si>
  <si>
    <t>02.02.507.0000809089/08</t>
  </si>
  <si>
    <t>08/09/2008</t>
  </si>
  <si>
    <t> 1021277-72.2017.8.26.0224 </t>
  </si>
  <si>
    <t>Tatiana Lucia Diogo da Silva</t>
  </si>
  <si>
    <t>02.02.507.0002461656/17</t>
  </si>
  <si>
    <t>13/06/2017</t>
  </si>
  <si>
    <t> 0034.08.050421-9 </t>
  </si>
  <si>
    <t>Francineto Souza de Carvalho</t>
  </si>
  <si>
    <t>NAO LOCALIZADO</t>
  </si>
  <si>
    <t xml:space="preserve">20/08/2003 </t>
  </si>
  <si>
    <t>Aracuai (MG)</t>
  </si>
  <si>
    <t>02.02.507.0000772057/08</t>
  </si>
  <si>
    <t>25/05/2008</t>
  </si>
  <si>
    <t> 0306579-26.2014.8.24.0075 </t>
  </si>
  <si>
    <t>Murilo Tadeu Medeiros</t>
  </si>
  <si>
    <t>EXIB DOCUMENTOS</t>
  </si>
  <si>
    <t xml:space="preserve">11/07/2017 </t>
  </si>
  <si>
    <t>02.02.507.0002067692/15</t>
  </si>
  <si>
    <t> 0059494-06.2015.8.21.0001 </t>
  </si>
  <si>
    <t>Maria Cristina Roxo Garlipp</t>
  </si>
  <si>
    <t>286/550598</t>
  </si>
  <si>
    <t>2017-82-44276-0</t>
  </si>
  <si>
    <t>02.02.507.0002069252/15</t>
  </si>
  <si>
    <t>13/03/2015</t>
  </si>
  <si>
    <t> 0014393-55.2014.8.16.0021 </t>
  </si>
  <si>
    <t>PAULO LUCAS MORAIS MARTINS</t>
  </si>
  <si>
    <t>02.02.507.0002154066/15</t>
  </si>
  <si>
    <t>10/09/2015</t>
  </si>
  <si>
    <t> 001/1.11.0063192-6 </t>
  </si>
  <si>
    <t>Margarida Maria Candaten</t>
  </si>
  <si>
    <t>02.02.507.0001072725/11</t>
  </si>
  <si>
    <t>05/05/2011</t>
  </si>
  <si>
    <t> 0206473-34.2015.8.21.0001 </t>
  </si>
  <si>
    <t>FELIPE DOERING JUNGES</t>
  </si>
  <si>
    <t>02.02.507.0002164854/15</t>
  </si>
  <si>
    <t>17/08/2015</t>
  </si>
  <si>
    <t> 0010471-22.2017.8.16.0014 </t>
  </si>
  <si>
    <t>CAMILA LOUREIRO TREVISAN</t>
  </si>
  <si>
    <t>CERT. 731184</t>
  </si>
  <si>
    <t>02.02.507.0002422724/17</t>
  </si>
  <si>
    <t> 002.10.042071-2 </t>
  </si>
  <si>
    <t>Maria Miranda de Abreu Novaes</t>
  </si>
  <si>
    <t>FORA VIG</t>
  </si>
  <si>
    <t>02.02.507.0000680382/10</t>
  </si>
  <si>
    <t>22/06/2010</t>
  </si>
  <si>
    <t> 533.01.2012.011612-0 </t>
  </si>
  <si>
    <t>Zoraide Antonio Petronilho de Aguiar</t>
  </si>
  <si>
    <t>301/2887616</t>
  </si>
  <si>
    <t>2011-82-16442-0</t>
  </si>
  <si>
    <t>02.02.507.0001590936/13</t>
  </si>
  <si>
    <t>13/02/2013</t>
  </si>
  <si>
    <t> 2000.51.01.025073-4 </t>
  </si>
  <si>
    <t xml:space="preserve">10/07/2017 </t>
  </si>
  <si>
    <t>02.01.507.0000085403/01</t>
  </si>
  <si>
    <t>18/01/2001</t>
  </si>
  <si>
    <t> 1000243-04.2017.8.26.0204 </t>
  </si>
  <si>
    <t>Luciana Castilho Ondei de Carvalho - ME</t>
  </si>
  <si>
    <t>1823731/0</t>
  </si>
  <si>
    <t>2016-14-110077-</t>
  </si>
  <si>
    <t xml:space="preserve">05/07/2016 </t>
  </si>
  <si>
    <t>02.02.136.0002432395/17</t>
  </si>
  <si>
    <t> 0025186-96.2014.8.19.0206 </t>
  </si>
  <si>
    <t>José Barbosa Freitas</t>
  </si>
  <si>
    <t>301/1987696</t>
  </si>
  <si>
    <t>2012-82-19428-0</t>
  </si>
  <si>
    <t xml:space="preserve">17/06/2012 </t>
  </si>
  <si>
    <t>02.02.507.0001964703/14</t>
  </si>
  <si>
    <t> 0031324-48.2013.8.19.0066 </t>
  </si>
  <si>
    <t>Eduardo Pereira Gabriel</t>
  </si>
  <si>
    <t>301/3421228</t>
  </si>
  <si>
    <t>2013-82-23319-0</t>
  </si>
  <si>
    <t xml:space="preserve">10/10/2012 </t>
  </si>
  <si>
    <t>02.02.507.0001771228/13</t>
  </si>
  <si>
    <t>30/10/2013</t>
  </si>
  <si>
    <t> 0310434-92.2015.8.24.0005 </t>
  </si>
  <si>
    <t>113308/3118643</t>
  </si>
  <si>
    <t>2013-93-52782-0</t>
  </si>
  <si>
    <t>Camboriú (SC)</t>
  </si>
  <si>
    <t xml:space="preserve">05/07/2017 </t>
  </si>
  <si>
    <t>02.02.507.0002305015/15</t>
  </si>
  <si>
    <t>21/07/2015</t>
  </si>
  <si>
    <t> 1014045-79.2015.8.26.0482 </t>
  </si>
  <si>
    <t>LEONARDO CESAR MARQUES</t>
  </si>
  <si>
    <t>301/4538288</t>
  </si>
  <si>
    <t>2014-82-31788-0</t>
  </si>
  <si>
    <t xml:space="preserve">31/07/2014 </t>
  </si>
  <si>
    <t>02.02.507.0002164635/15</t>
  </si>
  <si>
    <t>20/10/2015</t>
  </si>
  <si>
    <t> 0003697-77.2016.8.16.0024 </t>
  </si>
  <si>
    <t>SANDRO SPRADA</t>
  </si>
  <si>
    <t>1490320/525213</t>
  </si>
  <si>
    <t>2016-14-102266-</t>
  </si>
  <si>
    <t xml:space="preserve">22/01/2016 </t>
  </si>
  <si>
    <t>Almirante Tamandaré (PR)</t>
  </si>
  <si>
    <t>02.02.136.0002261398/16</t>
  </si>
  <si>
    <t> 1001839-33.2016.8.26.0115 </t>
  </si>
  <si>
    <t>Fabiana Carelli Cunha</t>
  </si>
  <si>
    <t>1782418/651703</t>
  </si>
  <si>
    <t>2016-14-101933-</t>
  </si>
  <si>
    <t xml:space="preserve">16/01/2016 </t>
  </si>
  <si>
    <t>Campo Limpo Paulista (SP)</t>
  </si>
  <si>
    <t>02.02.136.0002283791/16</t>
  </si>
  <si>
    <t>08/07/2016</t>
  </si>
  <si>
    <t> 0001479-48.2016.8.16.0195 </t>
  </si>
  <si>
    <t>Thiago Castanho Pereira</t>
  </si>
  <si>
    <t>1782419/719461</t>
  </si>
  <si>
    <t>2016-14-109807-</t>
  </si>
  <si>
    <t xml:space="preserve">03/07/2016 </t>
  </si>
  <si>
    <t>02.02.136.0002369188/16</t>
  </si>
  <si>
    <t> 18068-72.2012.811.0041 </t>
  </si>
  <si>
    <t>LEONARDO GABRIEL DE SOUZA</t>
  </si>
  <si>
    <t>1490320/398848</t>
  </si>
  <si>
    <t>2012-14-57671-0</t>
  </si>
  <si>
    <t xml:space="preserve">23/04/2012 </t>
  </si>
  <si>
    <t>02.02.136.0001261321/12</t>
  </si>
  <si>
    <t>19/07/2012</t>
  </si>
  <si>
    <t> 0049194-68.2017.8.19.0001 </t>
  </si>
  <si>
    <t>02.02.136.0002421047/16</t>
  </si>
  <si>
    <t> 0023941-02.2016.8.26.0007 </t>
  </si>
  <si>
    <t>Ivo Santos Dias</t>
  </si>
  <si>
    <t>1846229/0</t>
  </si>
  <si>
    <t>2016-14-115125E</t>
  </si>
  <si>
    <t xml:space="preserve">22/11/2016 </t>
  </si>
  <si>
    <t>02.02.136.0002406377/17</t>
  </si>
  <si>
    <t>13/01/2017</t>
  </si>
  <si>
    <t> 0016577-43.2016.8.13.0620 </t>
  </si>
  <si>
    <t>LUIZ ROBERTO MONTEIRO PORTO JUNIOR</t>
  </si>
  <si>
    <t>1782418/399841</t>
  </si>
  <si>
    <t>2015-14-93120-0</t>
  </si>
  <si>
    <t xml:space="preserve">02/06/2015 </t>
  </si>
  <si>
    <t>02.02.136.0002281933/16</t>
  </si>
  <si>
    <t> 0010043-02.2015.8.16.0017 </t>
  </si>
  <si>
    <t>Mercedes Lopes Favoreto</t>
  </si>
  <si>
    <t>286/200045</t>
  </si>
  <si>
    <t>2014-82-30569-0</t>
  </si>
  <si>
    <t xml:space="preserve">24/05/2012 </t>
  </si>
  <si>
    <t>02.02.507.0002105481/15</t>
  </si>
  <si>
    <t> 583.01.2005.003450-4 (127/2005) </t>
  </si>
  <si>
    <t>Aldo Filó Barrionuevo Garcia</t>
  </si>
  <si>
    <t>1001002/107096</t>
  </si>
  <si>
    <t>2016-93-84906-0</t>
  </si>
  <si>
    <t xml:space="preserve">31/08/2003 </t>
  </si>
  <si>
    <t>02.02.507.0000308975/06</t>
  </si>
  <si>
    <t>05/12/2006</t>
  </si>
  <si>
    <t> 0002553-73.2014.8.21.0097 </t>
  </si>
  <si>
    <t>Joao Pedro Neves Pereira</t>
  </si>
  <si>
    <t>1101080/137482</t>
  </si>
  <si>
    <t>2008-82-5328-0</t>
  </si>
  <si>
    <t xml:space="preserve">22/12/2007 </t>
  </si>
  <si>
    <t>Flores da Cunha (RS)</t>
  </si>
  <si>
    <t>02.02.507.0001983515/14</t>
  </si>
  <si>
    <t>12/08/2014</t>
  </si>
  <si>
    <t> 1038100-85.2016.8.26.0506 </t>
  </si>
  <si>
    <t>LAURA PEREIRA CORAT</t>
  </si>
  <si>
    <t>3419/559737 E</t>
  </si>
  <si>
    <t>2016-93-78519-E</t>
  </si>
  <si>
    <t>02.02.507.0002364324/16</t>
  </si>
  <si>
    <t>17/10/2016</t>
  </si>
  <si>
    <t> 1004013-23.2017.8.26.0004 </t>
  </si>
  <si>
    <t>Antonio Rosa Ribeiro</t>
  </si>
  <si>
    <t>113303/3624907</t>
  </si>
  <si>
    <t>2017-93-91031-0</t>
  </si>
  <si>
    <t xml:space="preserve">19/08/2016 </t>
  </si>
  <si>
    <t>02.02.507.0002435492/17</t>
  </si>
  <si>
    <t> 03612000810-000-001 </t>
  </si>
  <si>
    <t>Schuh e Cia Ltda - EPP</t>
  </si>
  <si>
    <t>3431/2506</t>
  </si>
  <si>
    <t>2011-93-40591-0</t>
  </si>
  <si>
    <t xml:space="preserve">04/08/2011 </t>
  </si>
  <si>
    <t>02.02.507.0001248763/12</t>
  </si>
  <si>
    <t>23/07/2012</t>
  </si>
  <si>
    <t> 1007193-80.2015.8.26.0533 </t>
  </si>
  <si>
    <t>SILVIA REGINA MACHADO SEMBLA</t>
  </si>
  <si>
    <t>286/3599</t>
  </si>
  <si>
    <t>2015-82-34117-0</t>
  </si>
  <si>
    <t xml:space="preserve">19/03/2015 </t>
  </si>
  <si>
    <t>02.02.507.0002190549/15</t>
  </si>
  <si>
    <t> 5052615.87.2017.8.09.0088 </t>
  </si>
  <si>
    <t>Kenia Castilho Cavalcante Oliveira - ME</t>
  </si>
  <si>
    <t>1830524/0</t>
  </si>
  <si>
    <t>2016-14-113068-</t>
  </si>
  <si>
    <t xml:space="preserve">13/10/2016 </t>
  </si>
  <si>
    <t>Itumbiara (GO)</t>
  </si>
  <si>
    <t>02.02.507.0002422746/17</t>
  </si>
  <si>
    <t> 0003482-27.2016.8.16.0178 </t>
  </si>
  <si>
    <t>Antoninho justino guerini</t>
  </si>
  <si>
    <t>3419/549450</t>
  </si>
  <si>
    <t>2016-93-79105-0</t>
  </si>
  <si>
    <t xml:space="preserve">11/02/2016 </t>
  </si>
  <si>
    <t>02.02.507.0002389636/16</t>
  </si>
  <si>
    <t> 0183068-32.2016.8.21.0001 </t>
  </si>
  <si>
    <t>BIBIANE DAS GRAÇAS PEDROSO</t>
  </si>
  <si>
    <t>301/2422437</t>
  </si>
  <si>
    <t>2011-82-14667-E</t>
  </si>
  <si>
    <t xml:space="preserve">19/06/2011 </t>
  </si>
  <si>
    <t>02.02.507.0002327625/16</t>
  </si>
  <si>
    <t>09/09/2016</t>
  </si>
  <si>
    <t> 0821230-33.2015.8.12.0001 </t>
  </si>
  <si>
    <t>IVO PINTO DA SILVA</t>
  </si>
  <si>
    <t>2034/4570130</t>
  </si>
  <si>
    <t>2014-82-30615-0</t>
  </si>
  <si>
    <t xml:space="preserve">08/08/2014 </t>
  </si>
  <si>
    <t>02.02.507.0002141502/15</t>
  </si>
  <si>
    <t> 483.01.2008.003000-4 (389/2008) </t>
  </si>
  <si>
    <t>Sergio Santana</t>
  </si>
  <si>
    <t>3197/15046559</t>
  </si>
  <si>
    <t>2007-93-8351-0</t>
  </si>
  <si>
    <t xml:space="preserve">23/03/2007 </t>
  </si>
  <si>
    <t>02.02.507.0000754015/08</t>
  </si>
  <si>
    <t>28/04/2008</t>
  </si>
  <si>
    <t> 0301318-62.2014.8.24.0081 </t>
  </si>
  <si>
    <t>Victor Guilherme Riviera</t>
  </si>
  <si>
    <t>1134/32612</t>
  </si>
  <si>
    <t>2014-93-67260-0</t>
  </si>
  <si>
    <t xml:space="preserve">02/02/2008 </t>
  </si>
  <si>
    <t>Xaxim (SC)</t>
  </si>
  <si>
    <t>02.02.507.0001995321/14</t>
  </si>
  <si>
    <t>07/11/2014</t>
  </si>
  <si>
    <t> 0020222-92.2014.8.19.0066 </t>
  </si>
  <si>
    <t>Edmilson Robadel Fernandes</t>
  </si>
  <si>
    <t>113308/3242798</t>
  </si>
  <si>
    <t>2014-93-59759-0</t>
  </si>
  <si>
    <t>02.02.507.0001932701/14</t>
  </si>
  <si>
    <t>07/09/2014</t>
  </si>
  <si>
    <t> 0007016-62.2015.8.16.0194 </t>
  </si>
  <si>
    <t>Maria das Graças Cubas</t>
  </si>
  <si>
    <t>286/623422</t>
  </si>
  <si>
    <t>2014-82-29849-0</t>
  </si>
  <si>
    <t xml:space="preserve">05/05/2014 </t>
  </si>
  <si>
    <t>02.02.507.0002124345/15</t>
  </si>
  <si>
    <t>07/07/2015</t>
  </si>
  <si>
    <t> 1006054-81.2017.8.26.0482 </t>
  </si>
  <si>
    <t>Beatriz Oliveira dos Sanrtos</t>
  </si>
  <si>
    <t>287/285359115</t>
  </si>
  <si>
    <t>2016-82-40230-1</t>
  </si>
  <si>
    <t>02.02.507.0002442249/17</t>
  </si>
  <si>
    <t> 3000667-75.2013.8.26.0390 </t>
  </si>
  <si>
    <t>LUIS GUSTAVO DE FREITAS BARROS</t>
  </si>
  <si>
    <t>3430/131184</t>
  </si>
  <si>
    <t>2011-93-41737-0</t>
  </si>
  <si>
    <t>02.02.507.0001753682/13</t>
  </si>
  <si>
    <t> 01467/2010 </t>
  </si>
  <si>
    <t>Haroldo Cezar de Oliveira</t>
  </si>
  <si>
    <t>3197/18702486</t>
  </si>
  <si>
    <t>2007-93-13166-0</t>
  </si>
  <si>
    <t xml:space="preserve">19/11/2007 </t>
  </si>
  <si>
    <t>02.02.507.0001033677/11</t>
  </si>
  <si>
    <t>06/01/2011</t>
  </si>
  <si>
    <t> 33573/2012 </t>
  </si>
  <si>
    <t>Ilnar Schweitzer</t>
  </si>
  <si>
    <t>3422/17775141</t>
  </si>
  <si>
    <t>2012-93-48424-0</t>
  </si>
  <si>
    <t xml:space="preserve">30/01/2012 </t>
  </si>
  <si>
    <t>02.02.507.0001248480/12</t>
  </si>
  <si>
    <t>10/07/2012</t>
  </si>
  <si>
    <t> 008.01.2011.004335-3 </t>
  </si>
  <si>
    <t>Zenap Ale Ancim Aires</t>
  </si>
  <si>
    <t>2009-82-9331</t>
  </si>
  <si>
    <t xml:space="preserve">11/03/2007 </t>
  </si>
  <si>
    <t>Agudos (SP)</t>
  </si>
  <si>
    <t>02.02.507.0001185247/11</t>
  </si>
  <si>
    <t>11/11/2011</t>
  </si>
  <si>
    <t> 477.01.2010.022899-0 </t>
  </si>
  <si>
    <t>Alessandra Chanquini Montanari</t>
  </si>
  <si>
    <t>301/1323251</t>
  </si>
  <si>
    <t>2009-82-9535-0</t>
  </si>
  <si>
    <t xml:space="preserve">30/11/2009 </t>
  </si>
  <si>
    <t>02.02.507.0001035779/11</t>
  </si>
  <si>
    <t> 299.01.2005.004622-4 </t>
  </si>
  <si>
    <t>Francivan Santos Silva</t>
  </si>
  <si>
    <t>1156(01002024</t>
  </si>
  <si>
    <t>2005-93-2682-0</t>
  </si>
  <si>
    <t xml:space="preserve">04/10/2004 </t>
  </si>
  <si>
    <t>02.02.507.0000624093/10</t>
  </si>
  <si>
    <t>15/02/2010</t>
  </si>
  <si>
    <t> 583.00.2010.111689-8  256/2010 </t>
  </si>
  <si>
    <t>Cidália Conceição Domingos Tachner</t>
  </si>
  <si>
    <t>3197/19103663</t>
  </si>
  <si>
    <t>2009-93-23600-0</t>
  </si>
  <si>
    <t xml:space="preserve">25/02/2009 </t>
  </si>
  <si>
    <t>02.02.507.0000672217/10</t>
  </si>
  <si>
    <t> 0264743-12.2012.8.13.0702 </t>
  </si>
  <si>
    <t>Pedro Braga</t>
  </si>
  <si>
    <t>301/2926219</t>
  </si>
  <si>
    <t>2011-82-16321-0</t>
  </si>
  <si>
    <t xml:space="preserve">03/10/2011 </t>
  </si>
  <si>
    <t>02.02.507.0001285732/12</t>
  </si>
  <si>
    <t>03/10/2012</t>
  </si>
  <si>
    <t> 0002973-23.8.13.0480 </t>
  </si>
  <si>
    <t>Paulo Roberto da Silva</t>
  </si>
  <si>
    <t>3319/150</t>
  </si>
  <si>
    <t>2010-93-30664-0</t>
  </si>
  <si>
    <t xml:space="preserve">16/04/2010 </t>
  </si>
  <si>
    <t>Patos de Minas (MG)</t>
  </si>
  <si>
    <t>02.02.507.0001042155/11</t>
  </si>
  <si>
    <t> 583.00.2009.199680-0 </t>
  </si>
  <si>
    <t>Marcelo Oliveira Machado</t>
  </si>
  <si>
    <t>3197/18147884</t>
  </si>
  <si>
    <t>2008-93-19622-0</t>
  </si>
  <si>
    <t xml:space="preserve">04/07/2007 </t>
  </si>
  <si>
    <t>02.02.507.0001064554/10</t>
  </si>
  <si>
    <t>NOVO PROTEÇÃO VIDA EMPRESA</t>
  </si>
  <si>
    <t> 366/98 </t>
  </si>
  <si>
    <t>Peterson Lopes Fernandes dos Santos</t>
  </si>
  <si>
    <t>7110006/0</t>
  </si>
  <si>
    <t>2005-53-1-0</t>
  </si>
  <si>
    <t xml:space="preserve">06/08/1996 </t>
  </si>
  <si>
    <t>Acórdão Negando Provimento</t>
  </si>
  <si>
    <t>Seguro de Automóvel</t>
  </si>
  <si>
    <t xml:space="preserve">18/07/2017 </t>
  </si>
  <si>
    <t>02.01.136.0000042220/98</t>
  </si>
  <si>
    <t> 1230/08 </t>
  </si>
  <si>
    <t>Jair Dungue</t>
  </si>
  <si>
    <t>3197/17375555</t>
  </si>
  <si>
    <t>2008-93-14541-0</t>
  </si>
  <si>
    <t xml:space="preserve">12/02/2008 </t>
  </si>
  <si>
    <t>02.02.507.0000804386/08</t>
  </si>
  <si>
    <t> 383.01.2010.002100-1 </t>
  </si>
  <si>
    <t>Marcelo Ulysses Possetti Brajato</t>
  </si>
  <si>
    <t>2009-82-8795-0</t>
  </si>
  <si>
    <t xml:space="preserve">30/06/2009 </t>
  </si>
  <si>
    <t xml:space="preserve">26/07/2017 </t>
  </si>
  <si>
    <t>02.02.507.0001009256/10</t>
  </si>
  <si>
    <t>24/09/2010</t>
  </si>
  <si>
    <t> 006/1.09.0004755-6 </t>
  </si>
  <si>
    <t>Jorge Luís da Silva</t>
  </si>
  <si>
    <t>3180/91</t>
  </si>
  <si>
    <t>2008-93-16262-0</t>
  </si>
  <si>
    <t xml:space="preserve">28/01/2008 </t>
  </si>
  <si>
    <t xml:space="preserve">17/07/2017 </t>
  </si>
  <si>
    <t>02.02.507.0001019204/10</t>
  </si>
  <si>
    <t> 10300086500 </t>
  </si>
  <si>
    <t>Reni Maria Mulazzani Carloto</t>
  </si>
  <si>
    <t>1102080/100945</t>
  </si>
  <si>
    <t>2012-82-19458-0</t>
  </si>
  <si>
    <t xml:space="preserve">06/08/2002 </t>
  </si>
  <si>
    <t>Santiago (RS)</t>
  </si>
  <si>
    <t>02.01.507.0000074068/03</t>
  </si>
  <si>
    <t> 303/11 </t>
  </si>
  <si>
    <t>Maria Aparecida Bueno</t>
  </si>
  <si>
    <t>3422/19177540</t>
  </si>
  <si>
    <t>2010-93-30625-0</t>
  </si>
  <si>
    <t xml:space="preserve">12/01/2010 </t>
  </si>
  <si>
    <t xml:space="preserve">31/07/2017 </t>
  </si>
  <si>
    <t>02.02.507.0001045997/11</t>
  </si>
  <si>
    <t>15/02/2011</t>
  </si>
  <si>
    <t> 0193554-43.2010.8.19.0001 </t>
  </si>
  <si>
    <t>Elizabeth da Conceição</t>
  </si>
  <si>
    <t>165 / 150590</t>
  </si>
  <si>
    <t>2009-82-9418-0</t>
  </si>
  <si>
    <t xml:space="preserve">28/10/2009 </t>
  </si>
  <si>
    <t xml:space="preserve">24/07/2017 </t>
  </si>
  <si>
    <t>02.02.507.0001083052/11</t>
  </si>
  <si>
    <t> 4001974-55.2013.8.26.0161 </t>
  </si>
  <si>
    <t>Norivaldo Gonçalves Pereira</t>
  </si>
  <si>
    <t>3430/32105922</t>
  </si>
  <si>
    <t>2013-93-56558-0</t>
  </si>
  <si>
    <t xml:space="preserve">18/04/2013 </t>
  </si>
  <si>
    <t>02.02.507.0001684682/13</t>
  </si>
  <si>
    <t>29/08/2013</t>
  </si>
  <si>
    <t> 1001173-45.2016.8.26.0337 </t>
  </si>
  <si>
    <t>Claudio Arlindo Martins</t>
  </si>
  <si>
    <t>301/2034/285-E</t>
  </si>
  <si>
    <t>2016-82-38479-E</t>
  </si>
  <si>
    <t xml:space="preserve">25/10/2014 </t>
  </si>
  <si>
    <t>Mairinque (SP)</t>
  </si>
  <si>
    <t xml:space="preserve">21/07/2017 </t>
  </si>
  <si>
    <t>02.02.507.0002267626/16</t>
  </si>
  <si>
    <t> 0000378-39.2017.8.16.0195 </t>
  </si>
  <si>
    <t>DELFINO MACIEL BOSCOLO</t>
  </si>
  <si>
    <t>2016-82-41563-1</t>
  </si>
  <si>
    <t xml:space="preserve">01/12/2015 </t>
  </si>
  <si>
    <t>02.02.507.0002413435/17</t>
  </si>
  <si>
    <t> 0004400-55.2017.8.26.0004 </t>
  </si>
  <si>
    <t>JEFERSON DA SILVA</t>
  </si>
  <si>
    <t>301/1616315</t>
  </si>
  <si>
    <t>2016-82-39502-0</t>
  </si>
  <si>
    <t xml:space="preserve">08/09/2013 </t>
  </si>
  <si>
    <t xml:space="preserve">19/07/2017 </t>
  </si>
  <si>
    <t>02.02.507.0002445552/17</t>
  </si>
  <si>
    <t> 1001301-90.2016.8.26.0070 </t>
  </si>
  <si>
    <t>ROBERTO FERREIRA DA COSTA</t>
  </si>
  <si>
    <t>1782418/511626</t>
  </si>
  <si>
    <t>2015-14-94841-0</t>
  </si>
  <si>
    <t xml:space="preserve">27/08/2015 </t>
  </si>
  <si>
    <t>Batatais (SP)</t>
  </si>
  <si>
    <t xml:space="preserve">20/07/2017 </t>
  </si>
  <si>
    <t>02.02.136.0002230582/16</t>
  </si>
  <si>
    <t>31/03/2016</t>
  </si>
  <si>
    <t> 0059730-12.2015.8.19.0001 </t>
  </si>
  <si>
    <t>Devanir Duarte e Silva</t>
  </si>
  <si>
    <t>1782419/540732</t>
  </si>
  <si>
    <t>2014-14-81465-0</t>
  </si>
  <si>
    <t xml:space="preserve">30/05/2014 </t>
  </si>
  <si>
    <t xml:space="preserve">25/07/2017 </t>
  </si>
  <si>
    <t>02.02.136.0002053229/15</t>
  </si>
  <si>
    <t> 0096324-74.2016.8.19.0038 </t>
  </si>
  <si>
    <t>Aldecir Gonçalves dos Santos</t>
  </si>
  <si>
    <t>1782419/719274</t>
  </si>
  <si>
    <t>2016-14-114662-</t>
  </si>
  <si>
    <t xml:space="preserve">17/02/2016 </t>
  </si>
  <si>
    <t>02.02.136.0002373641/16</t>
  </si>
  <si>
    <t> 9000075-47.2017.8.21.0124 </t>
  </si>
  <si>
    <t>Jose ademar gerhard</t>
  </si>
  <si>
    <t>1490320/344619</t>
  </si>
  <si>
    <t>2015-14-95736-0</t>
  </si>
  <si>
    <t xml:space="preserve">06/09/2015 </t>
  </si>
  <si>
    <t>Santo Cristo (RS)</t>
  </si>
  <si>
    <t>02.02.136.0002420289/17</t>
  </si>
  <si>
    <t> 1024214-62.2015.8.26.0309 </t>
  </si>
  <si>
    <t>Raquel Monfardini da Silva</t>
  </si>
  <si>
    <t>1782418/493862</t>
  </si>
  <si>
    <t>2015-14-94273-0</t>
  </si>
  <si>
    <t xml:space="preserve">31/07/2015 </t>
  </si>
  <si>
    <t>02.02.136.0002191303/15</t>
  </si>
  <si>
    <t> 0001380-21.2017.8.26.0048 </t>
  </si>
  <si>
    <t>Ines Vascone da Silveira</t>
  </si>
  <si>
    <t>1813162/877890</t>
  </si>
  <si>
    <t>2017-14-119387-</t>
  </si>
  <si>
    <t>02.02.136.0002427500/17</t>
  </si>
  <si>
    <t> 0030690-22.2016.8.19.0042 </t>
  </si>
  <si>
    <t>Bruno de Oliveira Margiotta</t>
  </si>
  <si>
    <t>1782418/571659</t>
  </si>
  <si>
    <t>2016-14-108272-</t>
  </si>
  <si>
    <t xml:space="preserve">04/06/2016 </t>
  </si>
  <si>
    <t>02.02.136.0002364378/16</t>
  </si>
  <si>
    <t> 0003869-91.2017.8.16.0021 </t>
  </si>
  <si>
    <t>WILSON CASTELLAN</t>
  </si>
  <si>
    <t>1490320/417347</t>
  </si>
  <si>
    <t>2016-14-113006-</t>
  </si>
  <si>
    <t xml:space="preserve">11/10/2016 </t>
  </si>
  <si>
    <t>02.02.136.0002415370/17</t>
  </si>
  <si>
    <t>07/02/2017</t>
  </si>
  <si>
    <t> 0000989-88.2016.8.13.0557 </t>
  </si>
  <si>
    <t>Luciano Ottoni Cota</t>
  </si>
  <si>
    <t>1782418/533408</t>
  </si>
  <si>
    <t>2014-14-85540-0</t>
  </si>
  <si>
    <t xml:space="preserve">09/11/2014 </t>
  </si>
  <si>
    <t>Rio Piracicaba (MG)</t>
  </si>
  <si>
    <t>02.02.136.0002202965/16</t>
  </si>
  <si>
    <t> 1000152-84.2016.8.26.0288 </t>
  </si>
  <si>
    <t>ATAÍDE DE SOUZA JÚNIOR</t>
  </si>
  <si>
    <t>1782418/530951</t>
  </si>
  <si>
    <t>2015-14-94950-0</t>
  </si>
  <si>
    <t xml:space="preserve">28/08/2015 </t>
  </si>
  <si>
    <t>02.02.136.0002201972/16</t>
  </si>
  <si>
    <t> 0378793-32.2011.8.21.0001 </t>
  </si>
  <si>
    <t>Marcelo Severo Lempek</t>
  </si>
  <si>
    <t>3419 / 250779</t>
  </si>
  <si>
    <t>2011-93-39551-0</t>
  </si>
  <si>
    <t>02.02.507.0001187822/11</t>
  </si>
  <si>
    <t> 1000647-65.2015.8.26.0482 </t>
  </si>
  <si>
    <t>Adenir Jusfredo Simões Pinto</t>
  </si>
  <si>
    <t>3422/12570184</t>
  </si>
  <si>
    <t>2014-93-66518-0</t>
  </si>
  <si>
    <t xml:space="preserve">17/10/2014 </t>
  </si>
  <si>
    <t>02.02.507.0002024979/15</t>
  </si>
  <si>
    <t>26/01/2015</t>
  </si>
  <si>
    <t> 1123928-74.2014.8.26.0100 </t>
  </si>
  <si>
    <t>Paulo Henrique Camargo Rinaldi</t>
  </si>
  <si>
    <t>113308 E 8429</t>
  </si>
  <si>
    <t>2014-93-6190-E</t>
  </si>
  <si>
    <t>02.02.507.0002009630/14</t>
  </si>
  <si>
    <t>08/12/2014</t>
  </si>
  <si>
    <t> 0038999-53.2015.8.19.0014 </t>
  </si>
  <si>
    <t>Natália de Jesus Santos</t>
  </si>
  <si>
    <t>2034/4633675</t>
  </si>
  <si>
    <t>2015-82-34064-0</t>
  </si>
  <si>
    <t xml:space="preserve">23/12/2014 </t>
  </si>
  <si>
    <t>Campos dos Goytacazes (RJ)</t>
  </si>
  <si>
    <t>02.02.507.0002231303/15</t>
  </si>
  <si>
    <t> 0203382-96.2016.8.21.0001 </t>
  </si>
  <si>
    <t>Tania kauffmann</t>
  </si>
  <si>
    <t>3419/295413</t>
  </si>
  <si>
    <t>2016-93-86243-0</t>
  </si>
  <si>
    <t>02.02.507.0002366802/16</t>
  </si>
  <si>
    <t> 0010349-75.2014.8.16.0026 </t>
  </si>
  <si>
    <t>Airton Lovato e Cia LTDA</t>
  </si>
  <si>
    <t>3419/379095</t>
  </si>
  <si>
    <t>2013-93-57505-0</t>
  </si>
  <si>
    <t xml:space="preserve">03/10/2013 </t>
  </si>
  <si>
    <t>Campo Largo (PR)</t>
  </si>
  <si>
    <t>02.02.507.0002463134/17</t>
  </si>
  <si>
    <t>01/01/2017</t>
  </si>
  <si>
    <t> 0004274-90.2014.8.26.0624 </t>
  </si>
  <si>
    <t>Daniel Francisco ALves</t>
  </si>
  <si>
    <t>301/2011539</t>
  </si>
  <si>
    <t>2014-82-29392-0</t>
  </si>
  <si>
    <t xml:space="preserve">24/04/2013 </t>
  </si>
  <si>
    <t>02.02.507.0001862493/14</t>
  </si>
  <si>
    <t> 077.01.2012.011682-0 </t>
  </si>
  <si>
    <t>Sueli Aparecido Cristivam</t>
  </si>
  <si>
    <t>3422 E 286</t>
  </si>
  <si>
    <t>2012-93-43580 E</t>
  </si>
  <si>
    <t xml:space="preserve">27/07/2017 </t>
  </si>
  <si>
    <t>02.02.507.0001268087/12</t>
  </si>
  <si>
    <t> 1013111-51.2017.8.26.0224 </t>
  </si>
  <si>
    <t>Antonio Arnaldo de Lima</t>
  </si>
  <si>
    <t>2034/4864790</t>
  </si>
  <si>
    <t>2017-82-45692-0</t>
  </si>
  <si>
    <t>02.02.507.0002440116/17</t>
  </si>
  <si>
    <t>13/04/2017</t>
  </si>
  <si>
    <t> 8041982-76.2017.8.11.0001 </t>
  </si>
  <si>
    <t>EMMANUELO DAZULME</t>
  </si>
  <si>
    <t>286/680156</t>
  </si>
  <si>
    <t>2017-82-46178-0</t>
  </si>
  <si>
    <t xml:space="preserve">11/11/2015 </t>
  </si>
  <si>
    <t>02.02.507.0002449654/17</t>
  </si>
  <si>
    <t>10/05/2017</t>
  </si>
  <si>
    <t> 0014785-26.2016.8.08.0545 </t>
  </si>
  <si>
    <t>Waldetino Coitinho Pereira</t>
  </si>
  <si>
    <t>287/289650395</t>
  </si>
  <si>
    <t>2015-82-36450-0</t>
  </si>
  <si>
    <t xml:space="preserve">30/07/2015 </t>
  </si>
  <si>
    <t>02.02.507.0002266348/16</t>
  </si>
  <si>
    <t> 0006858-45.2016.8.19.0046 </t>
  </si>
  <si>
    <t>Thiago da Silva Pereira</t>
  </si>
  <si>
    <t>2034/4335558</t>
  </si>
  <si>
    <t>2016-82-43449-0</t>
  </si>
  <si>
    <t xml:space="preserve">27/07/2015 </t>
  </si>
  <si>
    <t>Rio Bonito (RJ)</t>
  </si>
  <si>
    <t>02.02.507.0002392701/16</t>
  </si>
  <si>
    <t>21/11/2016</t>
  </si>
  <si>
    <t> 1036656-77.2016.8.26.0001 </t>
  </si>
  <si>
    <t>MARIA RAIMUNDA FERNANDES</t>
  </si>
  <si>
    <t>301/1045187</t>
  </si>
  <si>
    <t>2017-82-45171-0</t>
  </si>
  <si>
    <t xml:space="preserve">08/02/2014 </t>
  </si>
  <si>
    <t>02.02.507.0002427460/17</t>
  </si>
  <si>
    <t> 1006295-03.2017.8.26.0564 </t>
  </si>
  <si>
    <t>Cleusa Fernandes Bezerra</t>
  </si>
  <si>
    <t>3422/17154935</t>
  </si>
  <si>
    <t>2016-93-86300-0</t>
  </si>
  <si>
    <t xml:space="preserve">15/07/2016 </t>
  </si>
  <si>
    <t>02.02.507.0002429954/17</t>
  </si>
  <si>
    <t>21/03/2017</t>
  </si>
  <si>
    <t> 1001420-81.2017.8.26.0566 </t>
  </si>
  <si>
    <t>João Ramos da Silva</t>
  </si>
  <si>
    <t>114157/3799141</t>
  </si>
  <si>
    <t>2017-93-89747-0</t>
  </si>
  <si>
    <t xml:space="preserve">23/09/2016 </t>
  </si>
  <si>
    <t>02.02.507.0002420569/17</t>
  </si>
  <si>
    <t> 0000902-21.2015.8.26.0456 </t>
  </si>
  <si>
    <t>Lino torres dos santos</t>
  </si>
  <si>
    <t>3422/18054874</t>
  </si>
  <si>
    <t>2012-93-49595-0</t>
  </si>
  <si>
    <t xml:space="preserve">25/06/2012 </t>
  </si>
  <si>
    <t>02.02.507.0002135738/15</t>
  </si>
  <si>
    <t>03/04/2015</t>
  </si>
  <si>
    <t> 1004491-02.2016.8.26.0510 </t>
  </si>
  <si>
    <t>CAROLINA DIAS ALTARUGIO</t>
  </si>
  <si>
    <t>2002/112415255</t>
  </si>
  <si>
    <t>2016-82-40866-0</t>
  </si>
  <si>
    <t xml:space="preserve">03/08/2015 </t>
  </si>
  <si>
    <t>02.02.507.0002273987/16</t>
  </si>
  <si>
    <t>21/06/2016</t>
  </si>
  <si>
    <t> 1003798-02.2016.8.26.0483 </t>
  </si>
  <si>
    <t>Reinaldo de Lima</t>
  </si>
  <si>
    <t>3422/17654960</t>
  </si>
  <si>
    <t>2016-93-83891-0</t>
  </si>
  <si>
    <t xml:space="preserve">28/07/2016 </t>
  </si>
  <si>
    <t>02.02.507.0002373286/16</t>
  </si>
  <si>
    <t> 0065594-59.2017.8.13.0702 </t>
  </si>
  <si>
    <t>Waldemar Rodrigues da Motta</t>
  </si>
  <si>
    <t>3543/126655839</t>
  </si>
  <si>
    <t>2016-93-78834-0</t>
  </si>
  <si>
    <t xml:space="preserve">01/12/2011 </t>
  </si>
  <si>
    <t>02.02.507.0002424706/17</t>
  </si>
  <si>
    <t> 0705772-35.2017.8.07.0001 </t>
  </si>
  <si>
    <t>Zourayde Melo dos Santos</t>
  </si>
  <si>
    <t>2017-93-92402-0</t>
  </si>
  <si>
    <t xml:space="preserve">19/12/2014 </t>
  </si>
  <si>
    <t xml:space="preserve">28/07/2017 </t>
  </si>
  <si>
    <t>02.02.507.0002446121/17</t>
  </si>
  <si>
    <t>25/04/2017</t>
  </si>
  <si>
    <t> 0001369-76.2014.8.26.0539 </t>
  </si>
  <si>
    <t>Valdinéia Teles</t>
  </si>
  <si>
    <t>3423/124952826</t>
  </si>
  <si>
    <t>2010-93-32672-0</t>
  </si>
  <si>
    <t xml:space="preserve">10/05/2010 </t>
  </si>
  <si>
    <t>02.02.507.0002005897/14</t>
  </si>
  <si>
    <t>17/11/2014</t>
  </si>
  <si>
    <t> 1065785-51.2016.8.26.0576 </t>
  </si>
  <si>
    <t>Luis Carlos Oliveira das Neves</t>
  </si>
  <si>
    <t>3427/1070743</t>
  </si>
  <si>
    <t>2016-93-87635-0</t>
  </si>
  <si>
    <t xml:space="preserve">26/08/2012 </t>
  </si>
  <si>
    <t>02.02.507.0002397963/16</t>
  </si>
  <si>
    <t> 0046124-04.2016.8.13.0241 </t>
  </si>
  <si>
    <t>Josias Ferreira Sousa</t>
  </si>
  <si>
    <t>3419/625369</t>
  </si>
  <si>
    <t>2015-93-75663-0</t>
  </si>
  <si>
    <t xml:space="preserve">22/05/2015 </t>
  </si>
  <si>
    <t>Esmeraldas (MG)</t>
  </si>
  <si>
    <t>02.02.507.0002334631/16</t>
  </si>
  <si>
    <t> 1011541-08.2016.8.26.0566 </t>
  </si>
  <si>
    <t>Paulo Ferreira Soares</t>
  </si>
  <si>
    <t>301/2868671</t>
  </si>
  <si>
    <t>2014-82-31653-0</t>
  </si>
  <si>
    <t xml:space="preserve">10/10/2014 </t>
  </si>
  <si>
    <t>02.02.507.0002335184/16</t>
  </si>
  <si>
    <t> 9000085-18.2017.8.21.0019 </t>
  </si>
  <si>
    <t>MARCOLINO DA ROSA VERIATO</t>
  </si>
  <si>
    <t>287/110657949</t>
  </si>
  <si>
    <t>2016-82-38961-0</t>
  </si>
  <si>
    <t xml:space="preserve">22/02/2016 </t>
  </si>
  <si>
    <t>02.02.507.0002406482/16</t>
  </si>
  <si>
    <t>08/12/2016</t>
  </si>
  <si>
    <t>SUPERPREV INDIVIDUAL</t>
  </si>
  <si>
    <t> 1011044-63.2014.8.26.0016 </t>
  </si>
  <si>
    <t>Vera da Rocha Resende</t>
  </si>
  <si>
    <t>167093/156507</t>
  </si>
  <si>
    <t>88-6760</t>
  </si>
  <si>
    <t xml:space="preserve">12/05/2011 </t>
  </si>
  <si>
    <t>02.02.507.0001976215/14</t>
  </si>
  <si>
    <t> 0046608-39.2016.8.03.0001 </t>
  </si>
  <si>
    <t>SÔNIA MARIA NASCIMENTO MAGALHÃES</t>
  </si>
  <si>
    <t>3422/18651360</t>
  </si>
  <si>
    <t>2016-93-87692-0</t>
  </si>
  <si>
    <t xml:space="preserve">28/04/2016 </t>
  </si>
  <si>
    <t>Macapá (AP)</t>
  </si>
  <si>
    <t>Amapá</t>
  </si>
  <si>
    <t>02.02.507.0002328186/16</t>
  </si>
  <si>
    <t> 1000127-83.2015.8.26.0457 </t>
  </si>
  <si>
    <t>Claudemar de Oliveira Campos</t>
  </si>
  <si>
    <t>3422/17794015</t>
  </si>
  <si>
    <t>2014-93-63117-0</t>
  </si>
  <si>
    <t xml:space="preserve">09/06/2014 </t>
  </si>
  <si>
    <t>02.02.507.0002226762/15</t>
  </si>
  <si>
    <t> 1040201-26.2014.8.26.0002 </t>
  </si>
  <si>
    <t>Selma Therezinha Alves Chini</t>
  </si>
  <si>
    <t>3423/107579048</t>
  </si>
  <si>
    <t>2012-93-49378-0</t>
  </si>
  <si>
    <t xml:space="preserve">21/09/2012 </t>
  </si>
  <si>
    <t>02.02.507.0002064685/14</t>
  </si>
  <si>
    <t> 1007483-59.2013.8.26.0309 </t>
  </si>
  <si>
    <t>3197/17459268</t>
  </si>
  <si>
    <t>2010-93-32177-0</t>
  </si>
  <si>
    <t xml:space="preserve">05/05/2009 </t>
  </si>
  <si>
    <t>02.02.507.0001950931/14</t>
  </si>
  <si>
    <t> 1024440-05.2015.8.26.0071 </t>
  </si>
  <si>
    <t>SHIRLEY DE ALMEIDA TEIZEN</t>
  </si>
  <si>
    <t>3422/11299282</t>
  </si>
  <si>
    <t>2013-93-57670-0</t>
  </si>
  <si>
    <t xml:space="preserve">24/10/2013 </t>
  </si>
  <si>
    <t>02.02.507.0002181244/15</t>
  </si>
  <si>
    <t> 0000380-58.2016.8.21.0048 </t>
  </si>
  <si>
    <t>REGINA BIROLO MADRUGA</t>
  </si>
  <si>
    <t>2014-82-27321-0</t>
  </si>
  <si>
    <t xml:space="preserve">15/12/2013 </t>
  </si>
  <si>
    <t>02.02.507.0002205136/16</t>
  </si>
  <si>
    <t>19/01/2016</t>
  </si>
  <si>
    <t> 1002445-32.2016.8.26.0157 </t>
  </si>
  <si>
    <t>Ronaldo dos Santos Lima</t>
  </si>
  <si>
    <t>286/261316</t>
  </si>
  <si>
    <t>2014-82-31614-0</t>
  </si>
  <si>
    <t xml:space="preserve">05/10/2014 </t>
  </si>
  <si>
    <t>02.02.507.0002266948/16</t>
  </si>
  <si>
    <t>06/06/2016</t>
  </si>
  <si>
    <t> 1021225-68.2014.8.26.0196 </t>
  </si>
  <si>
    <t>Antonio Andrade Filho</t>
  </si>
  <si>
    <t>3422/14861887</t>
  </si>
  <si>
    <t>2014-93-63430-0</t>
  </si>
  <si>
    <t xml:space="preserve">24/06/2014 </t>
  </si>
  <si>
    <t>02.02.507.0002003564/14</t>
  </si>
  <si>
    <t> 0003652-04.2015.8.26.0615 </t>
  </si>
  <si>
    <t>ROGERIO JOSE ZAMONARI</t>
  </si>
  <si>
    <t>113307/3544870</t>
  </si>
  <si>
    <t>2015-93-71828-0</t>
  </si>
  <si>
    <t xml:space="preserve">03/06/2015 </t>
  </si>
  <si>
    <t>02.02.507.0002169258/15</t>
  </si>
  <si>
    <t> 1071656-35.2016.8.26.0100 </t>
  </si>
  <si>
    <t>CESAR AUGUSTO FLORA DE CASTRO</t>
  </si>
  <si>
    <t>3422/17583546E</t>
  </si>
  <si>
    <t>2015-93-68484-E</t>
  </si>
  <si>
    <t xml:space="preserve">18/11/2014 </t>
  </si>
  <si>
    <t>42ª</t>
  </si>
  <si>
    <t>02.02.507.0002283213/16</t>
  </si>
  <si>
    <t> 0000719-98.2015.8.26.0246 </t>
  </si>
  <si>
    <t>Daniel Nascimento de Souza</t>
  </si>
  <si>
    <t>3197/19609843</t>
  </si>
  <si>
    <t>2015-93-70712-0</t>
  </si>
  <si>
    <t xml:space="preserve">06/01/2008 </t>
  </si>
  <si>
    <t>02.02.507.0002082976/15</t>
  </si>
  <si>
    <t> 0020946-96.2014.8.19.0066 </t>
  </si>
  <si>
    <t>Sidney da Costa Santos</t>
  </si>
  <si>
    <t>301/3471865</t>
  </si>
  <si>
    <t>2014-82-27553-0</t>
  </si>
  <si>
    <t xml:space="preserve">14/01/2014 </t>
  </si>
  <si>
    <t>02.02.507.0001999241/14</t>
  </si>
  <si>
    <t> 0237163-12.2016.8.21.0001 </t>
  </si>
  <si>
    <t>Lucia Maria Scherer</t>
  </si>
  <si>
    <t>3440/301006934</t>
  </si>
  <si>
    <t>2016-93-83033-E</t>
  </si>
  <si>
    <t>02.02.507.0002402397/16</t>
  </si>
  <si>
    <t>29/11/2016</t>
  </si>
  <si>
    <t> 0005595-25.2017.8.21.0001 </t>
  </si>
  <si>
    <t>Elzira Martins Moraes</t>
  </si>
  <si>
    <t>2016-93-85768-0</t>
  </si>
  <si>
    <t xml:space="preserve">12/06/2016 </t>
  </si>
  <si>
    <t>02.02.507.0002433421/17</t>
  </si>
  <si>
    <t>07/01/2017</t>
  </si>
  <si>
    <t> 0050896-72.2013.8.16.0001 </t>
  </si>
  <si>
    <t>Merisia Batista Lacerda</t>
  </si>
  <si>
    <t>113307/3230229</t>
  </si>
  <si>
    <t>2013-93-54817-0</t>
  </si>
  <si>
    <t xml:space="preserve">27/06/2013 </t>
  </si>
  <si>
    <t>02.02.507.0001816067/14</t>
  </si>
  <si>
    <t> 0001826-79.2014.8.26.0581 </t>
  </si>
  <si>
    <t>Maria Tereza Turola Alves</t>
  </si>
  <si>
    <t>3422/17272778</t>
  </si>
  <si>
    <t>2013-93-51206-0</t>
  </si>
  <si>
    <t xml:space="preserve">22/09/2010 </t>
  </si>
  <si>
    <t>São Manuel (SP)</t>
  </si>
  <si>
    <t>02.02.507.0001839514/14</t>
  </si>
  <si>
    <t>04/04/2014</t>
  </si>
  <si>
    <t> 0003935-60.2013.8.26.0562 </t>
  </si>
  <si>
    <t>Angelo Jose Vilchez Ramos</t>
  </si>
  <si>
    <t>3422/17786425</t>
  </si>
  <si>
    <t>2012-93-45005-0</t>
  </si>
  <si>
    <t xml:space="preserve">29/02/2012 </t>
  </si>
  <si>
    <t>02.02.507.0001644072/13</t>
  </si>
  <si>
    <t>29/04/2013</t>
  </si>
  <si>
    <t> 014/1.12.0004107-6 </t>
  </si>
  <si>
    <t>Flavio Jobim Cremonini</t>
  </si>
  <si>
    <t>3431/4904</t>
  </si>
  <si>
    <t>2011-93-35996-0</t>
  </si>
  <si>
    <t xml:space="preserve">04/01/2011 </t>
  </si>
  <si>
    <t>Esteio (RS)</t>
  </si>
  <si>
    <t>02.02.507.0001285371/12</t>
  </si>
  <si>
    <t> 0800790-53.2012.8.12.0055 </t>
  </si>
  <si>
    <t>Maria Antonio Sousa</t>
  </si>
  <si>
    <t>2639/1012</t>
  </si>
  <si>
    <t>2013-82-25004-0</t>
  </si>
  <si>
    <t xml:space="preserve">13/12/2009 </t>
  </si>
  <si>
    <t>02.02.507.0001659722/13</t>
  </si>
  <si>
    <t>28/06/2013</t>
  </si>
  <si>
    <t>PROTEÇÃO MULHER SANTANDER</t>
  </si>
  <si>
    <t>VIDA MENSAL SANTANDER</t>
  </si>
  <si>
    <t>RISCO EXCLUÍDO</t>
  </si>
  <si>
    <t>FURTO SIMPLES</t>
  </si>
  <si>
    <t>Evento não caracterizado</t>
  </si>
  <si>
    <t>segurados sócios &lt; 2</t>
  </si>
  <si>
    <t xml:space="preserve">AUSÊNCIA DE COBERTURA </t>
  </si>
  <si>
    <t xml:space="preserve"> FALTA DE DOCUMENTOS</t>
  </si>
  <si>
    <t>NEGADO PRÉ-ANALISE</t>
  </si>
  <si>
    <t>Tempo (meses)</t>
  </si>
  <si>
    <t>Média Encerramento Ação</t>
  </si>
  <si>
    <t>Ano</t>
  </si>
  <si>
    <t>Média Total</t>
  </si>
  <si>
    <t> 2783/2005 </t>
  </si>
  <si>
    <t>Francisco de Faria</t>
  </si>
  <si>
    <t>02.01.136.0000182503/06</t>
  </si>
  <si>
    <t>19/06/2006</t>
  </si>
  <si>
    <t> 0002670-03.2011.8.17.0640 </t>
  </si>
  <si>
    <t>Antonio bastos da Costa</t>
  </si>
  <si>
    <t>NÃO É SINISTRO</t>
  </si>
  <si>
    <t>Cartão de Débito</t>
  </si>
  <si>
    <t>Lançamentos não reconhecidos</t>
  </si>
  <si>
    <t>Garanhuns (PE)</t>
  </si>
  <si>
    <t>Melo Martini &amp; Parada Advogados Associados</t>
  </si>
  <si>
    <t>02.02.033.0001112043/11</t>
  </si>
  <si>
    <t>25/05/2011</t>
  </si>
  <si>
    <t> 0304608-09.2016.8.24.0019 </t>
  </si>
  <si>
    <t>LUCIANE MARCIA ROMANI</t>
  </si>
  <si>
    <t>02.02.507.0002463634/16</t>
  </si>
  <si>
    <t> 0019006-11.2016.8.19.0007 </t>
  </si>
  <si>
    <t>Gleiciele de Souza Freitas</t>
  </si>
  <si>
    <t>3419/678641</t>
  </si>
  <si>
    <t>DESC INDEV PREM</t>
  </si>
  <si>
    <t>02.02.507.0002399576/16</t>
  </si>
  <si>
    <t>16/12/2016</t>
  </si>
  <si>
    <t> 1000227-70.2016.8.26.0047 </t>
  </si>
  <si>
    <t>Acordo Fiscal Bozano - Bloco A</t>
  </si>
  <si>
    <t>02.02.507.0002198762/16</t>
  </si>
  <si>
    <t>20/01/2016</t>
  </si>
  <si>
    <t> 0026341-51.2017.8.19.0038 </t>
  </si>
  <si>
    <t>ROGÉRIO BASTOS SILVA</t>
  </si>
  <si>
    <t>02.02.507.0002422289/17</t>
  </si>
  <si>
    <t> 2100523-98.2014.8.26.0000 </t>
  </si>
  <si>
    <t>Rescisória</t>
  </si>
  <si>
    <t>TJ</t>
  </si>
  <si>
    <t>02.02.507.0001865857/14</t>
  </si>
  <si>
    <t> 0007384-20.2016.8.19.0205 </t>
  </si>
  <si>
    <t>Eliana da Silva Ferreira de Souza</t>
  </si>
  <si>
    <t>02.02.507.0002210406/16</t>
  </si>
  <si>
    <t> 0815380-27.2017.8.12.0001 </t>
  </si>
  <si>
    <t>MARIO SÉRGIO DE MEDEIROS JUNIOR</t>
  </si>
  <si>
    <t>02.02.507.0002458899/17</t>
  </si>
  <si>
    <t>25/05/2017</t>
  </si>
  <si>
    <t> 1011083-79.2015.8.26.0451 </t>
  </si>
  <si>
    <t>MARIA DJANIRA BERNARDIN SCHIAVON</t>
  </si>
  <si>
    <t>02.02.507.0002138523/15</t>
  </si>
  <si>
    <t>11/08/2015</t>
  </si>
  <si>
    <t> 3002735-66.2013.8.26.0238 </t>
  </si>
  <si>
    <t>José Pereira da Silva</t>
  </si>
  <si>
    <t>02.02.507.0001731149/13</t>
  </si>
  <si>
    <t> 0032674-63.2013.8.19.0004 </t>
  </si>
  <si>
    <t>Thays dos Santos</t>
  </si>
  <si>
    <t>3422/17358404</t>
  </si>
  <si>
    <t>2013-93-52812-0</t>
  </si>
  <si>
    <t>02.02.507.0001766878/13</t>
  </si>
  <si>
    <t>05/07/2013</t>
  </si>
  <si>
    <t> 0074304-69.2017.8.19.0001 </t>
  </si>
  <si>
    <t>JOSE ANTONIO ARAGAO COSTA</t>
  </si>
  <si>
    <t>02.02.507.0002432743/17</t>
  </si>
  <si>
    <t>AGOSTO</t>
  </si>
  <si>
    <t> 0024.03946.954-9 </t>
  </si>
  <si>
    <t>Movimento das Donas de Casa e Consumidores de Minas Gerais</t>
  </si>
  <si>
    <t>Transferência Não Consumada</t>
  </si>
  <si>
    <t>Miguez de Mello Advogados</t>
  </si>
  <si>
    <t xml:space="preserve">02/08/2017 </t>
  </si>
  <si>
    <t>02.01.507.0000085244/03</t>
  </si>
  <si>
    <t>05/05/2003</t>
  </si>
  <si>
    <t> 1075944-94.2014.8.26.0100 </t>
  </si>
  <si>
    <t>Campos GI Representações Ltda - ME</t>
  </si>
  <si>
    <t>CONTRATOS DE PRESTADORES DE SERVIÇOS E FORNECEDORES</t>
  </si>
  <si>
    <t>Não pagamento de Serviços/Produtos</t>
  </si>
  <si>
    <t xml:space="preserve">11/08/2017 </t>
  </si>
  <si>
    <t>Encerramento por solicitação Jurídica</t>
  </si>
  <si>
    <t>02.02.507.0001951478/14</t>
  </si>
  <si>
    <t> 0008310-30.2016.8.19.0066 </t>
  </si>
  <si>
    <t>Ana Terezinha Pereira da Silva</t>
  </si>
  <si>
    <t xml:space="preserve">15/08/2017 </t>
  </si>
  <si>
    <t>02.02.507.0002249304/16</t>
  </si>
  <si>
    <t> 0029060-81.2016.818.0001 </t>
  </si>
  <si>
    <t>Miriam Claudia Fortes Pacheco</t>
  </si>
  <si>
    <t>KIPREV 669502</t>
  </si>
  <si>
    <t xml:space="preserve">08/08/2017 </t>
  </si>
  <si>
    <t>02.02.507.0002400510/16</t>
  </si>
  <si>
    <t>06/12/2016</t>
  </si>
  <si>
    <t> 0036411-14.2015.8.26.0100 </t>
  </si>
  <si>
    <t>Lapa Seguros Eireli</t>
  </si>
  <si>
    <t>02.02.507.0001840960/13</t>
  </si>
  <si>
    <t> 0003065-86.2013.8.26.0506 </t>
  </si>
  <si>
    <t>Matheus Pires Pattáro</t>
  </si>
  <si>
    <t>1490320/392031</t>
  </si>
  <si>
    <t>APL SEM EMISSÃO</t>
  </si>
  <si>
    <t xml:space="preserve">19/01/2012 </t>
  </si>
  <si>
    <t xml:space="preserve">01/08/2017 </t>
  </si>
  <si>
    <t>02.02.507.0001655171/13</t>
  </si>
  <si>
    <t>12/06/2013</t>
  </si>
  <si>
    <t> 0015022-29.2016.8.19.0036 </t>
  </si>
  <si>
    <t>Elzimar Conceição Rodrigues</t>
  </si>
  <si>
    <t>02.02.136.0002324617/16</t>
  </si>
  <si>
    <t> 0301131-15.2015.8.24.0018 </t>
  </si>
  <si>
    <t>Marinês Maria Ritter</t>
  </si>
  <si>
    <t>02.02.136.0002078702/15</t>
  </si>
  <si>
    <t>02/01/2015</t>
  </si>
  <si>
    <t> 0427315-22.2013.8.21.0001 </t>
  </si>
  <si>
    <t>Cipa-Clínica Infantil de Porto Alegre</t>
  </si>
  <si>
    <t xml:space="preserve">04/08/2017 </t>
  </si>
  <si>
    <t>02.02.507.0001827738/14</t>
  </si>
  <si>
    <t> 0036412-96.2015.8.26.0100 </t>
  </si>
  <si>
    <t>02.02.507.0001612037/13</t>
  </si>
  <si>
    <t> 0038621-39.2012.8.26.0554 </t>
  </si>
  <si>
    <t>Anailde Santos Martins</t>
  </si>
  <si>
    <t>3427/190758</t>
  </si>
  <si>
    <t>2011-93-42704-0</t>
  </si>
  <si>
    <t xml:space="preserve">14/12/2011 </t>
  </si>
  <si>
    <t>02.02.507.0001591642/13</t>
  </si>
  <si>
    <t>22/02/2013</t>
  </si>
  <si>
    <t> 0025638-14.2012.8.08.0035 </t>
  </si>
  <si>
    <t>Alaercia gonçalves da Silva</t>
  </si>
  <si>
    <t>286/331545</t>
  </si>
  <si>
    <t>02.02.507.0001314401/12</t>
  </si>
  <si>
    <t>14/12/2012</t>
  </si>
  <si>
    <t> 0010847-09.2013.8.26.0066 </t>
  </si>
  <si>
    <t>AFFONSINA DE ALMEIDA MONTEIRO</t>
  </si>
  <si>
    <t>Barretos (SP)</t>
  </si>
  <si>
    <t xml:space="preserve">14/08/2017 </t>
  </si>
  <si>
    <t>02.02.507.0001665526/13</t>
  </si>
  <si>
    <t> 1006311-59.2016.8.26.0024 </t>
  </si>
  <si>
    <t>Antonio Jadir Pompermayer</t>
  </si>
  <si>
    <t>02.02.507.0002429714/16</t>
  </si>
  <si>
    <t> 0819824-06.2017.8.12.0001 </t>
  </si>
  <si>
    <t>Thiago Nunes da Silva</t>
  </si>
  <si>
    <t>02.02.507.0002471206/17</t>
  </si>
  <si>
    <t>03/07/2017</t>
  </si>
  <si>
    <t> 0111929-20.2016.8.21.0001 </t>
  </si>
  <si>
    <t>Cleusa Terezinha da Cruz Duarte</t>
  </si>
  <si>
    <t>2016-93-78353-0</t>
  </si>
  <si>
    <t xml:space="preserve">03/01/2016 </t>
  </si>
  <si>
    <t>02.02.507.0002272808/16</t>
  </si>
  <si>
    <t> 0004121-40.2014.8.26.0177 </t>
  </si>
  <si>
    <t>Maria das Dores Guedes Oliveira</t>
  </si>
  <si>
    <t>Embu-Guaçu (SP)</t>
  </si>
  <si>
    <t>02.02.507.0002030408/15</t>
  </si>
  <si>
    <t>19/01/2015</t>
  </si>
  <si>
    <t> 0003915-30.2104.814.0801 </t>
  </si>
  <si>
    <t>ENID BATISTA TEMBRA</t>
  </si>
  <si>
    <t>02.02.507.0002059313/15</t>
  </si>
  <si>
    <t>12/03/2015</t>
  </si>
  <si>
    <t> 2015.04.1.010986-8 </t>
  </si>
  <si>
    <t xml:space="preserve">07/08/2017 </t>
  </si>
  <si>
    <t>02.02.507.0002189255/15</t>
  </si>
  <si>
    <t>11/12/2015</t>
  </si>
  <si>
    <t> 1048867-69.2016.8.26.0576 </t>
  </si>
  <si>
    <t>Alfredo Batista Sobrinho</t>
  </si>
  <si>
    <t>02.02.507.0002310253/16</t>
  </si>
  <si>
    <t> 0004263-41.2012.8.16.0129 </t>
  </si>
  <si>
    <t>Adubos Sudoeste Ltda</t>
  </si>
  <si>
    <t>PATRIMÔNIO - IMÓVEIS</t>
  </si>
  <si>
    <t>Usucapião</t>
  </si>
  <si>
    <t>Paranaguá (PR)</t>
  </si>
  <si>
    <t>Gustavo Tepedino Advogados</t>
  </si>
  <si>
    <t>02.02.507.0001682175/13</t>
  </si>
  <si>
    <t>05/08/2013</t>
  </si>
  <si>
    <t> 0003321-09.2012.8.16.0129 </t>
  </si>
  <si>
    <t>Sindicato dos Servidores Municipais de Paranaguá/PR</t>
  </si>
  <si>
    <t>02.02.507.0002084145/12</t>
  </si>
  <si>
    <t> 1017085-35.2016.8.26.0482 </t>
  </si>
  <si>
    <t>MARCIO FERREIRA DA MATA</t>
  </si>
  <si>
    <t>1822133/0</t>
  </si>
  <si>
    <t>2016-14-106169-</t>
  </si>
  <si>
    <t xml:space="preserve">06/04/2016 </t>
  </si>
  <si>
    <t>02.02.136.0002391966/16</t>
  </si>
  <si>
    <t> 1019752-73.2016.8.26.0100 </t>
  </si>
  <si>
    <t>FABIO CASSANIGA DO NASCIMENTO</t>
  </si>
  <si>
    <t>2030/2060481</t>
  </si>
  <si>
    <t>2015-82-34453-0</t>
  </si>
  <si>
    <t>02.02.507.0002218153/16</t>
  </si>
  <si>
    <t> 0003956-90.2017.8.19.0206 </t>
  </si>
  <si>
    <t>JOSEPH BISPO DOS SANTOS</t>
  </si>
  <si>
    <t>3419/433720</t>
  </si>
  <si>
    <t>2014-93-66368-0</t>
  </si>
  <si>
    <t xml:space="preserve">16/09/2014 </t>
  </si>
  <si>
    <t xml:space="preserve">03/08/2017 </t>
  </si>
  <si>
    <t>02.02.507.0002418868/17</t>
  </si>
  <si>
    <t> 0125757-50.2010.8.19.0001 </t>
  </si>
  <si>
    <t>Tiago Barcellos da Silva</t>
  </si>
  <si>
    <t>9302119/0</t>
  </si>
  <si>
    <t>2011-93-42684-0</t>
  </si>
  <si>
    <t xml:space="preserve">23/08/2001 </t>
  </si>
  <si>
    <t>02.02.507.0001099963/11</t>
  </si>
  <si>
    <t> 1013076-49.2015.8.26.0002 </t>
  </si>
  <si>
    <t>Tatiana da Rocha Silva</t>
  </si>
  <si>
    <t>301/2568366</t>
  </si>
  <si>
    <t>2011-82-15323-0</t>
  </si>
  <si>
    <t xml:space="preserve">08/08/2011 </t>
  </si>
  <si>
    <t>02.02.507.0002069442/15</t>
  </si>
  <si>
    <t> 9103907.64.2016.813.0024 </t>
  </si>
  <si>
    <t>Elisio Antonio Silva</t>
  </si>
  <si>
    <t>1813162/854474</t>
  </si>
  <si>
    <t>2016-14-109573-</t>
  </si>
  <si>
    <t xml:space="preserve">27/06/2016 </t>
  </si>
  <si>
    <t>02.02.136.0002401676/16</t>
  </si>
  <si>
    <t> 1001042-09.2017.8.26.0637 </t>
  </si>
  <si>
    <t>Renata Luzia da Silva</t>
  </si>
  <si>
    <t>1835106/0</t>
  </si>
  <si>
    <t>2016-14-112707-</t>
  </si>
  <si>
    <t xml:space="preserve">03/09/2016 </t>
  </si>
  <si>
    <t>02.02.136.0002419602/17</t>
  </si>
  <si>
    <t> 9001297-74.2017.8.21.0019 </t>
  </si>
  <si>
    <t>ELEODORO ANTONIO SCANDIEL</t>
  </si>
  <si>
    <t>1813162/918975</t>
  </si>
  <si>
    <t>2016-14-111673-</t>
  </si>
  <si>
    <t xml:space="preserve">26/08/2016 </t>
  </si>
  <si>
    <t>02.02.136.0002427836/17</t>
  </si>
  <si>
    <t> 0011696-25.2015.811.0002 </t>
  </si>
  <si>
    <t>Paulo Gonçalves da Silva</t>
  </si>
  <si>
    <t>1782418/478506</t>
  </si>
  <si>
    <t>2014-14-82902-0</t>
  </si>
  <si>
    <t xml:space="preserve">01/08/2014 </t>
  </si>
  <si>
    <t>02.02.136.0002088063/15</t>
  </si>
  <si>
    <t> 0000863-80.2016.8.26.0620 </t>
  </si>
  <si>
    <t>LUCIANA APARECIDA PIRES MACHADO</t>
  </si>
  <si>
    <t>1490320/3780</t>
  </si>
  <si>
    <t>2015-14-99241-0</t>
  </si>
  <si>
    <t xml:space="preserve">20/11/2015 </t>
  </si>
  <si>
    <t>Taquarituba (SP)</t>
  </si>
  <si>
    <t>02.02.136.0002248239/16</t>
  </si>
  <si>
    <t> 0017508-03.2017.8.16.0014 </t>
  </si>
  <si>
    <t>Josiane Fernanda de Oliveira Pereira</t>
  </si>
  <si>
    <t>1782418/394301</t>
  </si>
  <si>
    <t>2015-14-92018-0</t>
  </si>
  <si>
    <t xml:space="preserve">02/02/2015 </t>
  </si>
  <si>
    <t>02.02.136.0002432273/17</t>
  </si>
  <si>
    <t> 0042075-81.2017.8.13.0079 </t>
  </si>
  <si>
    <t>ROBERT COSTA MIRANDA</t>
  </si>
  <si>
    <t>1782419/671877</t>
  </si>
  <si>
    <t>2016-14-106853-</t>
  </si>
  <si>
    <t xml:space="preserve">08/05/2016 </t>
  </si>
  <si>
    <t>Contagem (MG)</t>
  </si>
  <si>
    <t>02.02.136.0002410368/17</t>
  </si>
  <si>
    <t> 7027194-05.2016.8.22.0001 </t>
  </si>
  <si>
    <t>AUSTENEZ SALES DE BARROS</t>
  </si>
  <si>
    <t>1490320/404210</t>
  </si>
  <si>
    <t>2015-14-96754-0</t>
  </si>
  <si>
    <t>Porto Velho (RO)</t>
  </si>
  <si>
    <t>Rondônia</t>
  </si>
  <si>
    <t>02.02.136.0002265642/16</t>
  </si>
  <si>
    <t> 000704260.2017.8.19.0209 </t>
  </si>
  <si>
    <t>Adriane Alves Bernardes</t>
  </si>
  <si>
    <t>1813162/892712</t>
  </si>
  <si>
    <t>2016-14-109587-</t>
  </si>
  <si>
    <t>02.02.136.0002426461/17</t>
  </si>
  <si>
    <t> 383.01.2008.003794-1 (1463/08) </t>
  </si>
  <si>
    <t>Amilton Lorenceti</t>
  </si>
  <si>
    <t>1101080 / 14082</t>
  </si>
  <si>
    <t>2012-82-18706</t>
  </si>
  <si>
    <t xml:space="preserve">14/06/2007 </t>
  </si>
  <si>
    <t>02.02.507.0000646567/08</t>
  </si>
  <si>
    <t> 4002367-50.2013.8.26.0073 </t>
  </si>
  <si>
    <t>Luis Henrique Vieira Gonçalves ...</t>
  </si>
  <si>
    <t>3197/19556566</t>
  </si>
  <si>
    <t>2009-93-23735-0</t>
  </si>
  <si>
    <t xml:space="preserve">03/04/2009 </t>
  </si>
  <si>
    <t>Itaí (SP)</t>
  </si>
  <si>
    <t>02.02.507.0001818291/14</t>
  </si>
  <si>
    <t> 0017309-21.2013.8.26.0344 </t>
  </si>
  <si>
    <t>Claudiney Sanches Junior</t>
  </si>
  <si>
    <t>329/678250</t>
  </si>
  <si>
    <t>2012-82-18640-0</t>
  </si>
  <si>
    <t xml:space="preserve">16/03/2012 </t>
  </si>
  <si>
    <t>02.02.507.0001764913/13</t>
  </si>
  <si>
    <t> 62/12 </t>
  </si>
  <si>
    <t>Luiz Antonio Ferreira</t>
  </si>
  <si>
    <t>3422/17132649</t>
  </si>
  <si>
    <t>2011-93-40641-0</t>
  </si>
  <si>
    <t>02.02.507.0001170484/12</t>
  </si>
  <si>
    <t> 3000448-94.2013.8.26.0638 </t>
  </si>
  <si>
    <t>Darcy Ferrarezi</t>
  </si>
  <si>
    <t>3422/18946748</t>
  </si>
  <si>
    <t>2012-93-45777-0</t>
  </si>
  <si>
    <t xml:space="preserve">02/05/2012 </t>
  </si>
  <si>
    <t>Tupi Paulista (SP)</t>
  </si>
  <si>
    <t>02.02.507.0001738760/13</t>
  </si>
  <si>
    <t> 101.01.2009.006079-3/000000-000 </t>
  </si>
  <si>
    <t>Daniel Douglas Morgado</t>
  </si>
  <si>
    <t>1102080/144889</t>
  </si>
  <si>
    <t>2010-82-12178-0</t>
  </si>
  <si>
    <t xml:space="preserve">07/05/2009 </t>
  </si>
  <si>
    <t>Caçapava (SP)</t>
  </si>
  <si>
    <t>02.02.507.0000639661/09</t>
  </si>
  <si>
    <t> 306.01.2012.001926-3 </t>
  </si>
  <si>
    <t>Lourdes aparecida Adami</t>
  </si>
  <si>
    <t>3197 / 19255282</t>
  </si>
  <si>
    <t>2009-93-25665-0</t>
  </si>
  <si>
    <t>José Bonifácio (SP)</t>
  </si>
  <si>
    <t>02.02.507.0001206891/12</t>
  </si>
  <si>
    <t> 773/12 </t>
  </si>
  <si>
    <t>Antonio Roberto Recchia</t>
  </si>
  <si>
    <t>3422/17341318</t>
  </si>
  <si>
    <t>2012-93-45278-0</t>
  </si>
  <si>
    <t>02.02.507.0001252875/12</t>
  </si>
  <si>
    <t> 562.01.2011.022533-5 </t>
  </si>
  <si>
    <t>Oziel Santos</t>
  </si>
  <si>
    <t>3422 / 16524047</t>
  </si>
  <si>
    <t>2010-93-32575</t>
  </si>
  <si>
    <t xml:space="preserve">05/08/2010 </t>
  </si>
  <si>
    <t>02.02.507.0001092690/11</t>
  </si>
  <si>
    <t> 505.01.2011.004933-7 </t>
  </si>
  <si>
    <t>Joventina Maria Fernandes</t>
  </si>
  <si>
    <t>3422/18108475</t>
  </si>
  <si>
    <t>2010-93-33240</t>
  </si>
  <si>
    <t xml:space="preserve">31/08/2010 </t>
  </si>
  <si>
    <t>Ribeirão Pires (SP)</t>
  </si>
  <si>
    <t>02.02.507.0001111097/11</t>
  </si>
  <si>
    <t> 405.01.2010.052464-2 </t>
  </si>
  <si>
    <t>Katia Simone Gonçalves Gregorio</t>
  </si>
  <si>
    <t>1101080/1151</t>
  </si>
  <si>
    <t>2008-93-20637-0</t>
  </si>
  <si>
    <t xml:space="preserve">16/12/2008 </t>
  </si>
  <si>
    <t>02.02.507.0001098032/11</t>
  </si>
  <si>
    <t> 011.12.007093-7 </t>
  </si>
  <si>
    <t>Anacleta Aparecida Beira</t>
  </si>
  <si>
    <t>3451/187875</t>
  </si>
  <si>
    <t>2011-93-38542-0</t>
  </si>
  <si>
    <t xml:space="preserve">26/04/2011 </t>
  </si>
  <si>
    <t>Brusque (SC)</t>
  </si>
  <si>
    <t>02.02.507.0001593115/13</t>
  </si>
  <si>
    <t> 1001526-73.2014.8.26.0590 </t>
  </si>
  <si>
    <t>Douglas Rodrigues da Conceição</t>
  </si>
  <si>
    <t>3422/17239960</t>
  </si>
  <si>
    <t>2014-93-61913-0</t>
  </si>
  <si>
    <t xml:space="preserve">28/10/2013 </t>
  </si>
  <si>
    <t>02.02.507.0001834037/14</t>
  </si>
  <si>
    <t> 200.2011.012.381-3 </t>
  </si>
  <si>
    <t>Gerlane Lopes Moura da Silva</t>
  </si>
  <si>
    <t>2022/2295599</t>
  </si>
  <si>
    <t>2010-82-12442-0</t>
  </si>
  <si>
    <t xml:space="preserve">07/11/2010 </t>
  </si>
  <si>
    <t>02.02.507.0001076352/11</t>
  </si>
  <si>
    <t> 583.00.2008.224673-1 </t>
  </si>
  <si>
    <t>Gilson dos Santos</t>
  </si>
  <si>
    <t>CERT. 518317</t>
  </si>
  <si>
    <t xml:space="preserve">23/03/2008 </t>
  </si>
  <si>
    <t>02.02.507.0001027295/10</t>
  </si>
  <si>
    <t> 3001291-15.2013.8.26.0394 </t>
  </si>
  <si>
    <t>LEONINA DE OLIVEIRA DOS SANTOS</t>
  </si>
  <si>
    <t>3419/26157</t>
  </si>
  <si>
    <t>2012-93-48265-0</t>
  </si>
  <si>
    <t>Nova Odessa (SP)</t>
  </si>
  <si>
    <t>02.02.507.0001679893/13</t>
  </si>
  <si>
    <t> 0001560-16.2015.8.26.0498 </t>
  </si>
  <si>
    <t>Nilda Mitsue Yoshiro Miranda</t>
  </si>
  <si>
    <t>3422/17616009</t>
  </si>
  <si>
    <t>2015-93-68791-0</t>
  </si>
  <si>
    <t xml:space="preserve">04/02/2015 </t>
  </si>
  <si>
    <t>Ribeirão Bonito (SP)</t>
  </si>
  <si>
    <t>02.02.507.0002122176/15</t>
  </si>
  <si>
    <t> 1000231-27.2017.8.26.0127 </t>
  </si>
  <si>
    <t>Marta arantes da silva</t>
  </si>
  <si>
    <t>301/2367562</t>
  </si>
  <si>
    <t>2017-82-45689-0</t>
  </si>
  <si>
    <t xml:space="preserve">18/01/2015 </t>
  </si>
  <si>
    <t>02.02.507.0002438984/17</t>
  </si>
  <si>
    <t> 0304163-08.2014.8.24.0036 </t>
  </si>
  <si>
    <t>Restaurante Zinho Batista LTDA - ME</t>
  </si>
  <si>
    <t>3419/368166</t>
  </si>
  <si>
    <t>2013-93-54913-0</t>
  </si>
  <si>
    <t>02.02.507.0002036320/15</t>
  </si>
  <si>
    <t> 0013294-34.2016.8.08.0011 </t>
  </si>
  <si>
    <t>JOSÉ FRANCISCO DE MACEDO</t>
  </si>
  <si>
    <t>3419/323733</t>
  </si>
  <si>
    <t>2014-93-64420-0</t>
  </si>
  <si>
    <t xml:space="preserve">14/08/2014 </t>
  </si>
  <si>
    <t>Cachoeiro de Itapemirim (ES)</t>
  </si>
  <si>
    <t>02.02.507.0002332520/16</t>
  </si>
  <si>
    <t> 1005739-45.2017.8.26.0032 </t>
  </si>
  <si>
    <t>ADELAIDE LEZICO CELESTINO</t>
  </si>
  <si>
    <t>9302435/0</t>
  </si>
  <si>
    <t>02.02.507.0002431177/17</t>
  </si>
  <si>
    <t> 1005844-67.2017.8.26.0114 </t>
  </si>
  <si>
    <t>Marcia Aparecida Oliveira do Amaral</t>
  </si>
  <si>
    <t>113303/3661424</t>
  </si>
  <si>
    <t>2016-93-80102-0</t>
  </si>
  <si>
    <t xml:space="preserve">27/03/2016 </t>
  </si>
  <si>
    <t>02.02.507.0002417201/17</t>
  </si>
  <si>
    <t> 1009140-35.2017.8.26.0361 </t>
  </si>
  <si>
    <t>EMILI APARECIDA SILVA MARQUES</t>
  </si>
  <si>
    <t>3419/593250</t>
  </si>
  <si>
    <t>2015-93-74245-0</t>
  </si>
  <si>
    <t xml:space="preserve">02/09/2015 </t>
  </si>
  <si>
    <t>02.02.507.0002468406/17</t>
  </si>
  <si>
    <t> 5207850-95.2016.8.09.0051 </t>
  </si>
  <si>
    <t>LOURENÇA TARCILA DE OLIVEIRA</t>
  </si>
  <si>
    <t>3419/429229</t>
  </si>
  <si>
    <t>2014-93-59905-0</t>
  </si>
  <si>
    <t xml:space="preserve">03/02/2014 </t>
  </si>
  <si>
    <t>02.02.507.0002308736/16</t>
  </si>
  <si>
    <t> 1001910-59.2016.8.26.0495 </t>
  </si>
  <si>
    <t>CLODOVIL TOGNETTI VASSÃO</t>
  </si>
  <si>
    <t>3422/10084401</t>
  </si>
  <si>
    <t>2015-93-76559-0</t>
  </si>
  <si>
    <t>02.02.507.0002284966/16</t>
  </si>
  <si>
    <t> 0014892-65.2015.8.16.0001 </t>
  </si>
  <si>
    <t>Joyce Maria Vinhas Villanueva</t>
  </si>
  <si>
    <t>3422/19881000</t>
  </si>
  <si>
    <t>2015-93-67968-0</t>
  </si>
  <si>
    <t xml:space="preserve">12/03/2013 </t>
  </si>
  <si>
    <t>02.02.507.0002114790/15</t>
  </si>
  <si>
    <t> 0300238-69.2014.8.24.0079 </t>
  </si>
  <si>
    <t>Selmo Rogério Waltrick Albuquerque</t>
  </si>
  <si>
    <t>301/3446866 E</t>
  </si>
  <si>
    <t>2014-82-31689-E</t>
  </si>
  <si>
    <t xml:space="preserve">24/02/2014 </t>
  </si>
  <si>
    <t>Videira (SC)</t>
  </si>
  <si>
    <t>02.02.507.0001970121/14</t>
  </si>
  <si>
    <t> 0029263-15.2011.8.26.0577 </t>
  </si>
  <si>
    <t>Benedito Pereira Ramos</t>
  </si>
  <si>
    <t>3197/12876542</t>
  </si>
  <si>
    <t>2010-93-31254</t>
  </si>
  <si>
    <t xml:space="preserve">29/11/2009 </t>
  </si>
  <si>
    <t xml:space="preserve">09/08/2017 </t>
  </si>
  <si>
    <t>02.02.507.0001125628/11</t>
  </si>
  <si>
    <t> 1030099-95.2016.8.26.0576 </t>
  </si>
  <si>
    <t>ADRIANO CARLOS RODRIGUES</t>
  </si>
  <si>
    <t>3419/397733</t>
  </si>
  <si>
    <t>2014-93-65103-0</t>
  </si>
  <si>
    <t xml:space="preserve">06/09/2014 </t>
  </si>
  <si>
    <t>02.02.507.0002260881/16</t>
  </si>
  <si>
    <t> 0221935-22.2014.8.19.0001 </t>
  </si>
  <si>
    <t>Maria Josefa de Lima</t>
  </si>
  <si>
    <t>2022/2064050</t>
  </si>
  <si>
    <t>2011-82-14997-0</t>
  </si>
  <si>
    <t>38ª</t>
  </si>
  <si>
    <t>02.02.507.0001944364/14</t>
  </si>
  <si>
    <t> 0013480-68.2014.822.0001 </t>
  </si>
  <si>
    <t>Cleneilda Benarroque Garcia</t>
  </si>
  <si>
    <t>301/3726358</t>
  </si>
  <si>
    <t>2014-82-28448-0</t>
  </si>
  <si>
    <t xml:space="preserve">13/03/2013 </t>
  </si>
  <si>
    <t>02.02.507.0001919520/14</t>
  </si>
  <si>
    <t> 1004724-05.2015.8.26.0099 </t>
  </si>
  <si>
    <t>Fernanda Sanches Carletto</t>
  </si>
  <si>
    <t>3419/373712</t>
  </si>
  <si>
    <t>2015-93-69559-0</t>
  </si>
  <si>
    <t xml:space="preserve">26/02/2015 </t>
  </si>
  <si>
    <t>Bragança Paulista (SP)</t>
  </si>
  <si>
    <t>02.02.507.0002127709/15</t>
  </si>
  <si>
    <t> 1001080-39.2016.8.26.0416 </t>
  </si>
  <si>
    <t>Viviane Dias do Amaral</t>
  </si>
  <si>
    <t>3419/66271</t>
  </si>
  <si>
    <t>2010-93-28128-0</t>
  </si>
  <si>
    <t xml:space="preserve">21/01/2010 </t>
  </si>
  <si>
    <t>Panorama (SP)</t>
  </si>
  <si>
    <t>02.02.507.0002338988/16</t>
  </si>
  <si>
    <t> 1003127-04.2017.8.26.0625 </t>
  </si>
  <si>
    <t>CLÁUDIA REGINA AMORIM DO NASCIMENTO</t>
  </si>
  <si>
    <t>113306/3621505</t>
  </si>
  <si>
    <t>2017-93-90469-0</t>
  </si>
  <si>
    <t>Taubaté (SP)</t>
  </si>
  <si>
    <t>02.02.507.0002428320/17</t>
  </si>
  <si>
    <t> 1003232-96.2017.8.26.0037 </t>
  </si>
  <si>
    <t>Diva de Arruda dos Santos</t>
  </si>
  <si>
    <t>113303/3740730</t>
  </si>
  <si>
    <t>2016-93-85764-0</t>
  </si>
  <si>
    <t xml:space="preserve">02/10/2016 </t>
  </si>
  <si>
    <t>02.02.507.0002426352/17</t>
  </si>
  <si>
    <t> 1004405-53.2017.8.26.0071 </t>
  </si>
  <si>
    <t>Tulio Avelino de Souza</t>
  </si>
  <si>
    <t>3419/344035</t>
  </si>
  <si>
    <t>2014-93-60270-0</t>
  </si>
  <si>
    <t>02.02.507.0002420541/17</t>
  </si>
  <si>
    <t> 0807573-87.2016.8.12.0001 </t>
  </si>
  <si>
    <t>Karin Kelli Souza Godoy</t>
  </si>
  <si>
    <t>3528/1</t>
  </si>
  <si>
    <t>2016-93-80040-0</t>
  </si>
  <si>
    <t>02.02.507.0002223576/16</t>
  </si>
  <si>
    <t> 9005161-77.2017.8.21.0001 </t>
  </si>
  <si>
    <t>RODRIGO WUGNIEL PEREIRA</t>
  </si>
  <si>
    <t>3419/387485</t>
  </si>
  <si>
    <t>2016-93-81431-0</t>
  </si>
  <si>
    <t>02.02.507.0002422573/17</t>
  </si>
  <si>
    <t> 0000141-88.2010.8.26.0383 </t>
  </si>
  <si>
    <t>Osmar Roberto da Silva</t>
  </si>
  <si>
    <t>3197/14098237</t>
  </si>
  <si>
    <t>2009-93-23421-0</t>
  </si>
  <si>
    <t xml:space="preserve">11/05/2009 </t>
  </si>
  <si>
    <t>02.02.507.0001945690/10</t>
  </si>
  <si>
    <t> 1002030-17.2016.8.26.0297 </t>
  </si>
  <si>
    <t>Devair Roberto Modesto</t>
  </si>
  <si>
    <t>301/5378763</t>
  </si>
  <si>
    <t>2016-82-39401-0</t>
  </si>
  <si>
    <t xml:space="preserve">15/12/2015 </t>
  </si>
  <si>
    <t>02.02.507.0002224876/16</t>
  </si>
  <si>
    <t> 1126307-51.2015.8.26.0100 </t>
  </si>
  <si>
    <t>Espólio de Francisco Nobrega Leite</t>
  </si>
  <si>
    <t>301/4136615</t>
  </si>
  <si>
    <t>2015-82-37802-0</t>
  </si>
  <si>
    <t>02.02.507.0002184855/15</t>
  </si>
  <si>
    <t> 1852988-48.2014.8.13.0024 </t>
  </si>
  <si>
    <t>Joel Rocha de Miranda</t>
  </si>
  <si>
    <t>2022/1959257</t>
  </si>
  <si>
    <t>2013-82-22563-0</t>
  </si>
  <si>
    <t xml:space="preserve">01/02/2013 </t>
  </si>
  <si>
    <t>02.02.507.0001949105/14</t>
  </si>
  <si>
    <t> 0195231-84.2013.8.13.0223 </t>
  </si>
  <si>
    <t>Antonio Laecio dos Santos</t>
  </si>
  <si>
    <t>3419/278627</t>
  </si>
  <si>
    <t>2013-93-51333-0</t>
  </si>
  <si>
    <t xml:space="preserve">06/01/2013 </t>
  </si>
  <si>
    <t>Divinópolis (MG)</t>
  </si>
  <si>
    <t>02.02.507.0001733812/13</t>
  </si>
  <si>
    <t> 4002710-39.2013.8.26.0625 </t>
  </si>
  <si>
    <t>MARIA FATIMA BARBOSA NOGUEIRA DE BARROS</t>
  </si>
  <si>
    <t>3422/10197141</t>
  </si>
  <si>
    <t>2013-93-52511-0</t>
  </si>
  <si>
    <t xml:space="preserve">07/04/2010 </t>
  </si>
  <si>
    <t>02.02.507.0001875915/14</t>
  </si>
  <si>
    <t> 020.13.002571-2 </t>
  </si>
  <si>
    <t>Daniel Fernando Pintos</t>
  </si>
  <si>
    <t>113303/3094054</t>
  </si>
  <si>
    <t>2012-93-43301-0</t>
  </si>
  <si>
    <t xml:space="preserve">02/01/2012 </t>
  </si>
  <si>
    <t>02.02.507.0001720693/13</t>
  </si>
  <si>
    <t> 0004740-73.2014.8.26.0466 </t>
  </si>
  <si>
    <t>Wanessa Quaranta Borgi</t>
  </si>
  <si>
    <t xml:space="preserve">113308 E </t>
  </si>
  <si>
    <t>2014-93-59737-E</t>
  </si>
  <si>
    <t xml:space="preserve">08/01/2014 </t>
  </si>
  <si>
    <t>Pontal (SP)</t>
  </si>
  <si>
    <t>02.02.507.0002015717/15</t>
  </si>
  <si>
    <t> 0002606-30.2014.8.26.0157 </t>
  </si>
  <si>
    <t>Josefa Sebastiana Felipe de Araujo</t>
  </si>
  <si>
    <t>3451/78894</t>
  </si>
  <si>
    <t>2013-93-57752-0</t>
  </si>
  <si>
    <t xml:space="preserve">14/12/2012 </t>
  </si>
  <si>
    <t>02.02.507.0001884743/14</t>
  </si>
  <si>
    <t> 0000923-45.2015.8.26.0246 </t>
  </si>
  <si>
    <t>Germana Alves Gonçalves</t>
  </si>
  <si>
    <t>3419/295733</t>
  </si>
  <si>
    <t>2013-93-52625-0</t>
  </si>
  <si>
    <t>02.02.507.0002089908/15</t>
  </si>
  <si>
    <t> 1002696-07.2017.8.26.0451 </t>
  </si>
  <si>
    <t>Anselmo Vieira Olegário</t>
  </si>
  <si>
    <t>3422/18674316</t>
  </si>
  <si>
    <t>2016-93-86296-0</t>
  </si>
  <si>
    <t xml:space="preserve">04/10/2016 </t>
  </si>
  <si>
    <t>02.02.507.0002421181/17</t>
  </si>
  <si>
    <t xml:space="preserve"> O plano foi cancelado e o pagamento de prêmio foi efetuado até Janeiro de 2007.</t>
  </si>
  <si>
    <t>cancelamento da apólice e devolução do prêmio pago.</t>
  </si>
  <si>
    <t>Anterior</t>
  </si>
  <si>
    <t>SINISTRO ANTERIOR/POSTERIOR À VIGENCIA</t>
  </si>
  <si>
    <t>Posterior</t>
  </si>
  <si>
    <t> 670/2002 </t>
  </si>
  <si>
    <t>Luiz Eduardo da Silva Pyl</t>
  </si>
  <si>
    <t>7110172/412262</t>
  </si>
  <si>
    <t>2005-93-2581-0</t>
  </si>
  <si>
    <t xml:space="preserve">07/03/2001 </t>
  </si>
  <si>
    <t xml:space="preserve">25/08/2017 </t>
  </si>
  <si>
    <t>02.01.507.0000080117/02</t>
  </si>
  <si>
    <t> 200300849332 </t>
  </si>
  <si>
    <t>Conceição Maria da Silva</t>
  </si>
  <si>
    <t>02.01.507.0000076638/03</t>
  </si>
  <si>
    <t> 2.666/2005 </t>
  </si>
  <si>
    <t>Neuza Batista Mota</t>
  </si>
  <si>
    <t>02.02.507.0000349560/07</t>
  </si>
  <si>
    <t> 0035078-17.2012.8.16.0001 </t>
  </si>
  <si>
    <t>João Carlos Tauchmann</t>
  </si>
  <si>
    <t xml:space="preserve">30/08/2017 </t>
  </si>
  <si>
    <t>02.02.507.0001283709/12</t>
  </si>
  <si>
    <t> 5237209-73.2015.8.09.0068 </t>
  </si>
  <si>
    <t>MARCOS ROBERTO MESSIAS DE OLIVEIRA</t>
  </si>
  <si>
    <t>Goiatuba (GO)</t>
  </si>
  <si>
    <t xml:space="preserve">17/08/2017 </t>
  </si>
  <si>
    <t>02.02.507.0002237072/16</t>
  </si>
  <si>
    <t> 0009045-21.2017.8.19.0004 </t>
  </si>
  <si>
    <t>Hilton Gomes de Paula</t>
  </si>
  <si>
    <t>1813162/819909</t>
  </si>
  <si>
    <t>ASSIST</t>
  </si>
  <si>
    <t xml:space="preserve">04/08/2016 </t>
  </si>
  <si>
    <t>02.02.136.0002427441/17</t>
  </si>
  <si>
    <t> 0050015-91.2015.8.21.0004 </t>
  </si>
  <si>
    <t>Lauro Peres da Luz</t>
  </si>
  <si>
    <t>2015-93-75564-0</t>
  </si>
  <si>
    <t>Bagé (RS)</t>
  </si>
  <si>
    <t xml:space="preserve">16/08/2017 </t>
  </si>
  <si>
    <t>02.02.507.0002214030/16</t>
  </si>
  <si>
    <t> 0256872-67.2015.8.21.0001 </t>
  </si>
  <si>
    <t>Anilda machado ebert</t>
  </si>
  <si>
    <t xml:space="preserve">18/08/2017 </t>
  </si>
  <si>
    <t>02.02.507.0002168617/15</t>
  </si>
  <si>
    <t> 0113770-50.2016.8.21.0001 </t>
  </si>
  <si>
    <t xml:space="preserve">10ª Câmara </t>
  </si>
  <si>
    <t>02.02.507.0002284193/16</t>
  </si>
  <si>
    <t> 0003415-36.2017.8.19.0213 </t>
  </si>
  <si>
    <t>Dilma Justino da Silva</t>
  </si>
  <si>
    <t>Mesquita (RJ)</t>
  </si>
  <si>
    <t>02.02.507.0002431674/17</t>
  </si>
  <si>
    <t> 0003744-56.2014.8.26.0246 </t>
  </si>
  <si>
    <t>Creusa Venandio dos Santos</t>
  </si>
  <si>
    <t>EXIBIÇÃO DOCS;</t>
  </si>
  <si>
    <t>02.02.507.0001936629/14</t>
  </si>
  <si>
    <t> 0125549-02.2016.8.21.0001 </t>
  </si>
  <si>
    <t>Jorge Guardiola Meinhardt</t>
  </si>
  <si>
    <t>02.02.507.0002284084/16</t>
  </si>
  <si>
    <t> 1002672-49.2017.8.26.0266 </t>
  </si>
  <si>
    <t>Sevério Naccarato Neto</t>
  </si>
  <si>
    <t>Itanhaém (SP)</t>
  </si>
  <si>
    <t xml:space="preserve">21/08/2017 </t>
  </si>
  <si>
    <t>02.02.507.0002453997/17</t>
  </si>
  <si>
    <t> 0004723-95.2015.8.26.0306 </t>
  </si>
  <si>
    <t>Maria Clara Guerra Casado</t>
  </si>
  <si>
    <t>02.02.507.0002151632/15</t>
  </si>
  <si>
    <t> 0002836-37.2017.8.19.0036 </t>
  </si>
  <si>
    <t>GENECY LIMA DOS SANTOS</t>
  </si>
  <si>
    <t>3544/126673099</t>
  </si>
  <si>
    <t xml:space="preserve">28/08/2017 </t>
  </si>
  <si>
    <t>02.02.507.0002420721/17</t>
  </si>
  <si>
    <t> 0022547-69.2015.8.21.0027 </t>
  </si>
  <si>
    <t>CLEISON TIAGO TROST</t>
  </si>
  <si>
    <t>02.02.507.0002128169/15</t>
  </si>
  <si>
    <t> 1137104-52.2016.8.26.0100 </t>
  </si>
  <si>
    <t>Frederic Francois Ludwig Alouche</t>
  </si>
  <si>
    <t>3422/12357723</t>
  </si>
  <si>
    <t xml:space="preserve">29/08/2017 </t>
  </si>
  <si>
    <t>02.02.507.0002401068/16</t>
  </si>
  <si>
    <t> 1007430-02.2015.8.26.0344 </t>
  </si>
  <si>
    <t>Nelson Moreira dos Santos</t>
  </si>
  <si>
    <t>02.02.507.0002119591/15</t>
  </si>
  <si>
    <t> 0009954-65.2016.8.26.0566 </t>
  </si>
  <si>
    <t>Keila Torresilha Pinheiro Valencise</t>
  </si>
  <si>
    <t>3422/17949751</t>
  </si>
  <si>
    <t>COBRANC PREMIOS</t>
  </si>
  <si>
    <t xml:space="preserve">19/08/2017 </t>
  </si>
  <si>
    <t>02.02.507.0002332465/16</t>
  </si>
  <si>
    <t> 0804888-81.2015.8.12.0021 </t>
  </si>
  <si>
    <t>Denise Ponce Filgueiras</t>
  </si>
  <si>
    <t xml:space="preserve">24/08/2017 </t>
  </si>
  <si>
    <t>02.02.507.0002141720/15</t>
  </si>
  <si>
    <t> 9000566-60.2017.8.21.0025 </t>
  </si>
  <si>
    <t>LIAMAR VASCONCELLOS DE MENEZES NUNES</t>
  </si>
  <si>
    <t>Santana do Livramento (RS)</t>
  </si>
  <si>
    <t>02.02.507.0002446832/17</t>
  </si>
  <si>
    <t> 0000039-26.2015.8.21.0029 </t>
  </si>
  <si>
    <t>Zilmar Carvalho</t>
  </si>
  <si>
    <t>02.02.507.0002018109/15</t>
  </si>
  <si>
    <t> 1044355-77.2015.8.26.0576 </t>
  </si>
  <si>
    <t>Maria Clara Sardinha</t>
  </si>
  <si>
    <t xml:space="preserve">31/08/2017 </t>
  </si>
  <si>
    <t>02.02.507.0002178512/15</t>
  </si>
  <si>
    <t> 1008606-93.2016.8.26.0016 </t>
  </si>
  <si>
    <t>Renato Alves Romano</t>
  </si>
  <si>
    <t>02.02.507.0002287213/16</t>
  </si>
  <si>
    <t> 0006785-75.2016.8.19.0207 </t>
  </si>
  <si>
    <t>Adriana Freire de Oliveira de Souza Lima</t>
  </si>
  <si>
    <t>RESTI PREMIO</t>
  </si>
  <si>
    <t>02.02.507.0002266436/16</t>
  </si>
  <si>
    <t> 02405.827.135-4 </t>
  </si>
  <si>
    <t>Leonidas Apolonio Lopes</t>
  </si>
  <si>
    <t>2006-93-5213-0</t>
  </si>
  <si>
    <t xml:space="preserve">03/08/2004 </t>
  </si>
  <si>
    <t>02.01.507.0000154830/05</t>
  </si>
  <si>
    <t> 010/1.11.0010713-4 </t>
  </si>
  <si>
    <t>Maria de Fátima Bilésimo</t>
  </si>
  <si>
    <t>2010-77-23980-0</t>
  </si>
  <si>
    <t xml:space="preserve">23/04/2010 </t>
  </si>
  <si>
    <t>02.02.033.0001086533/11</t>
  </si>
  <si>
    <t> 0036949-17.2016.8.19.0209 </t>
  </si>
  <si>
    <t>JULIANA SANTOS BARBOZA DE MELO</t>
  </si>
  <si>
    <t>2034/5904512</t>
  </si>
  <si>
    <t>2016-82-43120-0</t>
  </si>
  <si>
    <t xml:space="preserve">22/07/2016 </t>
  </si>
  <si>
    <t>02.02.507.0002371784/16</t>
  </si>
  <si>
    <t> 1006789-36.2016.8.26.0002 </t>
  </si>
  <si>
    <t>Raimundo Nonato de Freitas</t>
  </si>
  <si>
    <t>3419/527132</t>
  </si>
  <si>
    <t>2015-93-73084-0</t>
  </si>
  <si>
    <t>02.02.507.0002216956/16</t>
  </si>
  <si>
    <t> 1006151-45.2015.8.26.0161 </t>
  </si>
  <si>
    <t>REINALDO MARCOLINO RODRIGUES</t>
  </si>
  <si>
    <t>75/1</t>
  </si>
  <si>
    <t>2015-82-34931-0</t>
  </si>
  <si>
    <t xml:space="preserve">03/10/2012 </t>
  </si>
  <si>
    <t>02.02.507.0002108578/15</t>
  </si>
  <si>
    <t> 0001127-52.2013.8.16.0080 </t>
  </si>
  <si>
    <t>Jorge Pereira Lopes</t>
  </si>
  <si>
    <t>3430 E 301</t>
  </si>
  <si>
    <t>2012-93-47318-E</t>
  </si>
  <si>
    <t xml:space="preserve">15/02/2012 </t>
  </si>
  <si>
    <t>Engenheiro Beltrão (PR)</t>
  </si>
  <si>
    <t>02.02.507.0001665013/13</t>
  </si>
  <si>
    <t> 0015325-02.2013.8.26.0344 </t>
  </si>
  <si>
    <t>João garcia</t>
  </si>
  <si>
    <t>3422/17443000</t>
  </si>
  <si>
    <t>2011-93-38117-0</t>
  </si>
  <si>
    <t xml:space="preserve">13/01/2011 </t>
  </si>
  <si>
    <t>02.02.507.0001673283/13</t>
  </si>
  <si>
    <t> 2013.01.1.112530-7 </t>
  </si>
  <si>
    <t>Luciana Ferreira Pinto</t>
  </si>
  <si>
    <t>2013-93-54329-0</t>
  </si>
  <si>
    <t xml:space="preserve">10/05/2013 </t>
  </si>
  <si>
    <t>02.02.507.0001791087/13</t>
  </si>
  <si>
    <t> 0001148-20.2016.8.16.0178 </t>
  </si>
  <si>
    <t>Diego Balieiro Werneck</t>
  </si>
  <si>
    <t>1490318/279800</t>
  </si>
  <si>
    <t>2016-14-103903-</t>
  </si>
  <si>
    <t>02.02.136.0002228323/16</t>
  </si>
  <si>
    <t> 1008921-29.2016.8.26.0079 </t>
  </si>
  <si>
    <t>CELINA THEREZINHA DE ARRUDA ANGELLA</t>
  </si>
  <si>
    <t>1782418/579801</t>
  </si>
  <si>
    <t>2016-14-102128-</t>
  </si>
  <si>
    <t xml:space="preserve">29/01/2015 </t>
  </si>
  <si>
    <t>02.02.136.0002361516/16</t>
  </si>
  <si>
    <t> 1000193-17.2017.8.26.0482 </t>
  </si>
  <si>
    <t>Vander jonas martins</t>
  </si>
  <si>
    <t>1490320/279222</t>
  </si>
  <si>
    <t>2016-14-112671-</t>
  </si>
  <si>
    <t xml:space="preserve">30/09/2016 </t>
  </si>
  <si>
    <t>02.02.136.0002413539/17</t>
  </si>
  <si>
    <t> 0006648-82.2015.8.21.0010 </t>
  </si>
  <si>
    <t>Ivanir Júlio Rosa de Macedo</t>
  </si>
  <si>
    <t>1799623/0</t>
  </si>
  <si>
    <t>2014-14-83422-0</t>
  </si>
  <si>
    <t>02.02.136.0002081166/15</t>
  </si>
  <si>
    <t> 1007083-17.2017.8.26.0564 </t>
  </si>
  <si>
    <t>Jose Roberto Campos da Fonseca</t>
  </si>
  <si>
    <t>1782418/671937</t>
  </si>
  <si>
    <t>2015-14-89896-0</t>
  </si>
  <si>
    <t>02.02.136.0002433617/17</t>
  </si>
  <si>
    <t> 9020075-49.2017.8.21.0001 </t>
  </si>
  <si>
    <t>CARLA BENEVIDES S FIGUEIRO ME</t>
  </si>
  <si>
    <t>1827670/0</t>
  </si>
  <si>
    <t>2017-14-117859-</t>
  </si>
  <si>
    <t xml:space="preserve">11/01/2017 </t>
  </si>
  <si>
    <t>02.02.136.0002461112/17</t>
  </si>
  <si>
    <t> 0015758-83.2017.8.26.0564 </t>
  </si>
  <si>
    <t>Judite Freire Simões</t>
  </si>
  <si>
    <t>1490320/100317</t>
  </si>
  <si>
    <t>2017-14-121144-</t>
  </si>
  <si>
    <t>02.02.136.0002462463/17</t>
  </si>
  <si>
    <t> 0814297-14.2016.8.20.5004 </t>
  </si>
  <si>
    <t>TARCISIO CAVALCANTE</t>
  </si>
  <si>
    <t>1490321/16131</t>
  </si>
  <si>
    <t>2015-14-91748-0</t>
  </si>
  <si>
    <t xml:space="preserve">12/04/2015 </t>
  </si>
  <si>
    <t>Demora no Pagamento da Apólice</t>
  </si>
  <si>
    <t>Natal (RN)</t>
  </si>
  <si>
    <t>Rio Grande do Norte</t>
  </si>
  <si>
    <t>02.02.136.0002302735/16</t>
  </si>
  <si>
    <t> 1003113-03.2017.8.26.0566 </t>
  </si>
  <si>
    <t>GILMAR FERREIRA PEDROSA</t>
  </si>
  <si>
    <t>1782418/626092</t>
  </si>
  <si>
    <t>2016-14-110030</t>
  </si>
  <si>
    <t xml:space="preserve">11/07/2016 </t>
  </si>
  <si>
    <t>02.02.136.0002434987/17</t>
  </si>
  <si>
    <t> 1001601-74.2017.8.26.0407 </t>
  </si>
  <si>
    <t>Sueli de Fátima Sanches</t>
  </si>
  <si>
    <t>1813162/907847</t>
  </si>
  <si>
    <t>2016-14-116662-</t>
  </si>
  <si>
    <t xml:space="preserve">26/12/2016 </t>
  </si>
  <si>
    <t>02.02.136.0002451706/17</t>
  </si>
  <si>
    <t> 1000397-21.2016.8.26.0539 </t>
  </si>
  <si>
    <t>Antonio Marques</t>
  </si>
  <si>
    <t>1490318/340332</t>
  </si>
  <si>
    <t>2015-14-97291-0</t>
  </si>
  <si>
    <t xml:space="preserve">22/10/2015 </t>
  </si>
  <si>
    <t>02.02.136.0002210319/16</t>
  </si>
  <si>
    <t> 269700-98.2014.8.09.0087 </t>
  </si>
  <si>
    <t>IVANILSON FERNANDO BOTELHO</t>
  </si>
  <si>
    <t>3419/422137</t>
  </si>
  <si>
    <t>2013-93-56693-0</t>
  </si>
  <si>
    <t xml:space="preserve">15/09/2013 </t>
  </si>
  <si>
    <t>02.02.507.0002037821/15</t>
  </si>
  <si>
    <t> 0807843-48.2015.8.12.0001 </t>
  </si>
  <si>
    <t>Margareth Helena Etges da Cunha LTDA ME</t>
  </si>
  <si>
    <t>3419/483939</t>
  </si>
  <si>
    <t>2014-93-64271-0</t>
  </si>
  <si>
    <t xml:space="preserve">07/07/2014 </t>
  </si>
  <si>
    <t>02.02.507.0002138254/15</t>
  </si>
  <si>
    <t> 1000561-14.2015.8.26.0541 </t>
  </si>
  <si>
    <t>Joana D Arque Amarantes Muller</t>
  </si>
  <si>
    <t>286/600742</t>
  </si>
  <si>
    <t>2015-82-33424-0</t>
  </si>
  <si>
    <t xml:space="preserve">12/11/2013 </t>
  </si>
  <si>
    <t>Santa Fé do Sul (SP)</t>
  </si>
  <si>
    <t>02.02.507.0002129519/15</t>
  </si>
  <si>
    <t> 2015.01.1.052489-6 </t>
  </si>
  <si>
    <t>Samuel Alves de Paulo</t>
  </si>
  <si>
    <t>2015-93-69357-0</t>
  </si>
  <si>
    <t xml:space="preserve">17/08/2014 </t>
  </si>
  <si>
    <t>02.02.507.0002111011/15</t>
  </si>
  <si>
    <t> 0302780-49.2015.8.24.0039 </t>
  </si>
  <si>
    <t>Ondina Ribeiro Taide</t>
  </si>
  <si>
    <t>301/1245449</t>
  </si>
  <si>
    <t>2015-82-34454-0</t>
  </si>
  <si>
    <t xml:space="preserve">02/05/2013 </t>
  </si>
  <si>
    <t>02.02.507.0002097141/15</t>
  </si>
  <si>
    <t> 0087811-43.2017.8.21.0001 </t>
  </si>
  <si>
    <t>Luiz Antonio Machado Vial</t>
  </si>
  <si>
    <t>2017-93-90784-0</t>
  </si>
  <si>
    <t>02.02.507.0002461074/17</t>
  </si>
  <si>
    <t> 0004274-52.2017.8.21.0001 </t>
  </si>
  <si>
    <t>José Oséias Covolo Pinto</t>
  </si>
  <si>
    <t>2016-93-83588-0</t>
  </si>
  <si>
    <t xml:space="preserve">07/06/2016 </t>
  </si>
  <si>
    <t>02.02.507.0002426739/17</t>
  </si>
  <si>
    <t> 0002127-80.2014.815.037 </t>
  </si>
  <si>
    <t>Glicia Paula Henrique de Medeiros</t>
  </si>
  <si>
    <t>301/3500927</t>
  </si>
  <si>
    <t>2012-82-20072-0</t>
  </si>
  <si>
    <t>Sousa (PB)</t>
  </si>
  <si>
    <t>02.02.507.0001996629/14</t>
  </si>
  <si>
    <t> 1113500-33.2014.8.26.0100 </t>
  </si>
  <si>
    <t>Emilso Borges de Freitas</t>
  </si>
  <si>
    <t>3419/298160</t>
  </si>
  <si>
    <t>2014-93-60007-0</t>
  </si>
  <si>
    <t>02.02.507.0001985160/14</t>
  </si>
  <si>
    <t> 0002156-75.2015.8.19.0051 </t>
  </si>
  <si>
    <t>Leila Bento Costa</t>
  </si>
  <si>
    <t>3419/477796</t>
  </si>
  <si>
    <t>2014-93-64996-0</t>
  </si>
  <si>
    <t xml:space="preserve">31/08/2014 </t>
  </si>
  <si>
    <t>São Fidélis (RJ)</t>
  </si>
  <si>
    <t>02.02.507.0002157252/15</t>
  </si>
  <si>
    <t> 1009392-56.2015.8.26.0604 </t>
  </si>
  <si>
    <t>NILDA LIDIA ROCHA</t>
  </si>
  <si>
    <t>3419/331639</t>
  </si>
  <si>
    <t>2014-93-65857-0</t>
  </si>
  <si>
    <t>02.02.507.0002190859/15</t>
  </si>
  <si>
    <t> 1002812-15.2017.8.26.0224 </t>
  </si>
  <si>
    <t>Bruna Barreto Botelho</t>
  </si>
  <si>
    <t>329/1435678 E</t>
  </si>
  <si>
    <t>2016-82-42536-E</t>
  </si>
  <si>
    <t xml:space="preserve">28/01/2016 </t>
  </si>
  <si>
    <t>02.02.507.0002414127/17</t>
  </si>
  <si>
    <t> 0030286-66.2014.8.21.0015 </t>
  </si>
  <si>
    <t>Maria Alice Flores Gerlach</t>
  </si>
  <si>
    <t>3419/295351</t>
  </si>
  <si>
    <t>2014-93-60636-0</t>
  </si>
  <si>
    <t xml:space="preserve">04/02/2014 </t>
  </si>
  <si>
    <t>02.02.507.0002073428/14</t>
  </si>
  <si>
    <t> 0039554-84.2017.8.21.0001 </t>
  </si>
  <si>
    <t>REGINA NEVES BERWANGER</t>
  </si>
  <si>
    <t>2016-93-83444-</t>
  </si>
  <si>
    <t xml:space="preserve">03/05/2016 </t>
  </si>
  <si>
    <t>02.02.507.0002459578/17</t>
  </si>
  <si>
    <t> 0400490-61.2014.8.19.0001 </t>
  </si>
  <si>
    <t>Jose Geraldo Ramalho</t>
  </si>
  <si>
    <t>301 / 287/ 2034</t>
  </si>
  <si>
    <t>2013-82-26826-E</t>
  </si>
  <si>
    <t xml:space="preserve">05/09/2013 </t>
  </si>
  <si>
    <t>02.02.507.0001981394/14</t>
  </si>
  <si>
    <t> 000224675.2017.8.16.0058 </t>
  </si>
  <si>
    <t>Edvaldo de Espindola Cirino</t>
  </si>
  <si>
    <t>3419/538166</t>
  </si>
  <si>
    <t>2016-93-80894-0</t>
  </si>
  <si>
    <t xml:space="preserve">16/04/2016 </t>
  </si>
  <si>
    <t>Campo Mourão (PR)</t>
  </si>
  <si>
    <t>02.02.507.0002426959/17</t>
  </si>
  <si>
    <t> 1009363-69.2017.8.26.0625 </t>
  </si>
  <si>
    <t>José Francisco Salgado</t>
  </si>
  <si>
    <t>3422/13263757</t>
  </si>
  <si>
    <t>2016-93-86784-0</t>
  </si>
  <si>
    <t xml:space="preserve">02/11/2016 </t>
  </si>
  <si>
    <t>02.02.507.0002468455/17</t>
  </si>
  <si>
    <t> 1008732-62.2014.8.26.0292 </t>
  </si>
  <si>
    <t>MFWR Locação de Equipamentos e Transportes LTDA ME</t>
  </si>
  <si>
    <t>3419/370426</t>
  </si>
  <si>
    <t>2014-93-63123-0</t>
  </si>
  <si>
    <t xml:space="preserve">12/06/2014 </t>
  </si>
  <si>
    <t xml:space="preserve">22/08/2017 </t>
  </si>
  <si>
    <t>02.02.507.0001999770/14</t>
  </si>
  <si>
    <t> 0002750-68.2017.8.19.0003 </t>
  </si>
  <si>
    <t>Vicente Passarinho do Nascimento Neto</t>
  </si>
  <si>
    <t>2034/5037047</t>
  </si>
  <si>
    <t>2015-82-37579-0</t>
  </si>
  <si>
    <t>02.02.507.0002432021/17</t>
  </si>
  <si>
    <t> 1053891-17.2017.8.26.0100 </t>
  </si>
  <si>
    <t>Edson Luiz Suekuni</t>
  </si>
  <si>
    <t>3419/800962</t>
  </si>
  <si>
    <t>2017-93-93423-0</t>
  </si>
  <si>
    <t xml:space="preserve">24/05/2016 </t>
  </si>
  <si>
    <t>02.02.507.0002460585/17</t>
  </si>
  <si>
    <t> 0005766-06.2017.8.19.0205 </t>
  </si>
  <si>
    <t>Bruno Araújo do Nascimento</t>
  </si>
  <si>
    <t>113306/3742500</t>
  </si>
  <si>
    <t>2017-93-89724-E</t>
  </si>
  <si>
    <t>02.02.507.0002419840/17</t>
  </si>
  <si>
    <t> 004086-64.2016.8.13.0313 </t>
  </si>
  <si>
    <t>CATARINA RAMOS DA SILVA</t>
  </si>
  <si>
    <t>3419/652432</t>
  </si>
  <si>
    <t>2015-93-75861-0</t>
  </si>
  <si>
    <t xml:space="preserve">05/11/2015 </t>
  </si>
  <si>
    <t>02.02.507.0002329255/16</t>
  </si>
  <si>
    <t> 0302390-68.2014.8.24.0054 </t>
  </si>
  <si>
    <t>Carlos Alexandre Amaral</t>
  </si>
  <si>
    <t>113303/3299736</t>
  </si>
  <si>
    <t>2014-93-61888-0</t>
  </si>
  <si>
    <t>Rio do Sul (SC)</t>
  </si>
  <si>
    <t>02.02.507.0001982454/14</t>
  </si>
  <si>
    <t> 0006591-35.2014.8.16.0173 </t>
  </si>
  <si>
    <t>Antonio Rangel</t>
  </si>
  <si>
    <t>3419/289396</t>
  </si>
  <si>
    <t>2013-93-58587-0</t>
  </si>
  <si>
    <t xml:space="preserve">03/07/2012 </t>
  </si>
  <si>
    <t>02.02.507.0002005582/14</t>
  </si>
  <si>
    <t> 1023609-04.2014.8.26.0002 </t>
  </si>
  <si>
    <t>Lúcia das Dores Ferola</t>
  </si>
  <si>
    <t>3197/17250059</t>
  </si>
  <si>
    <t>2009-93-25618-0</t>
  </si>
  <si>
    <t xml:space="preserve">03/08/2009 </t>
  </si>
  <si>
    <t>02.02.507.0001884293/14</t>
  </si>
  <si>
    <t> 1005497-95.2017.8.26.0320 </t>
  </si>
  <si>
    <t>HELENA BORTOLI</t>
  </si>
  <si>
    <t>286/345870</t>
  </si>
  <si>
    <t>2013-82-240390-</t>
  </si>
  <si>
    <t xml:space="preserve">04/04/2013 </t>
  </si>
  <si>
    <t>02.02.507.0002453627/17</t>
  </si>
  <si>
    <t> 1001346-10.2016.8.26.0486 </t>
  </si>
  <si>
    <t>Jose Benquique Ojopi</t>
  </si>
  <si>
    <t>3424/297720606</t>
  </si>
  <si>
    <t>2016-93-86757-0</t>
  </si>
  <si>
    <t xml:space="preserve">05/12/2012 </t>
  </si>
  <si>
    <t>02.02.507.0002374132/16</t>
  </si>
  <si>
    <t> 1007301-18.2014.8.26.0704 </t>
  </si>
  <si>
    <t>Luis Hideki Utiyke</t>
  </si>
  <si>
    <t>3419/361864</t>
  </si>
  <si>
    <t>2014-93-61776-0</t>
  </si>
  <si>
    <t xml:space="preserve">03/03/2014 </t>
  </si>
  <si>
    <t xml:space="preserve">23/08/2017 </t>
  </si>
  <si>
    <t>02.02.507.0001993505/14</t>
  </si>
  <si>
    <t> 1001781-26.2015.8.26.0063 </t>
  </si>
  <si>
    <t>ROSEMEIRE GREGORIO GIANA</t>
  </si>
  <si>
    <t>3419/428626</t>
  </si>
  <si>
    <t>2014-93-59871-0</t>
  </si>
  <si>
    <t xml:space="preserve">24/01/2014 </t>
  </si>
  <si>
    <t>02.02.507.0002191635/15</t>
  </si>
  <si>
    <t> 0302312-69.2015.8.24.0012 </t>
  </si>
  <si>
    <t>Sueli Alves Pereira Gonçalves de Lima</t>
  </si>
  <si>
    <t>113303/3479300</t>
  </si>
  <si>
    <t>2014-93-67506-0</t>
  </si>
  <si>
    <t xml:space="preserve">14/12/2014 </t>
  </si>
  <si>
    <t>Caçador (SC)</t>
  </si>
  <si>
    <t>02.02.507.0002137668/15</t>
  </si>
  <si>
    <t> 1059500-78.2017.8.26.0100 </t>
  </si>
  <si>
    <t>LILIAN GAMA MULLER MENEZES</t>
  </si>
  <si>
    <t>113306/3613599</t>
  </si>
  <si>
    <t>2016-93-84870-E</t>
  </si>
  <si>
    <t xml:space="preserve">29/08/2016 </t>
  </si>
  <si>
    <t>02.02.507.0002465480/17</t>
  </si>
  <si>
    <t> 4006311-12.2013.8.26.0477 </t>
  </si>
  <si>
    <t>Carlita Miranda de Jesus</t>
  </si>
  <si>
    <t>113307/3309030</t>
  </si>
  <si>
    <t>2013-93-55891-0</t>
  </si>
  <si>
    <t xml:space="preserve">04/08/2013 </t>
  </si>
  <si>
    <t>02.02.507.0001763784/13</t>
  </si>
  <si>
    <t> 0517629-04.2012.8.13.0702 </t>
  </si>
  <si>
    <t>Silvio Porcinio de Moraes</t>
  </si>
  <si>
    <t>3283 / 1</t>
  </si>
  <si>
    <t>2012-93-43665-0</t>
  </si>
  <si>
    <t xml:space="preserve">05/03/2008 </t>
  </si>
  <si>
    <t>02.02.507.0001274059/12</t>
  </si>
  <si>
    <t> 0120719-88.2012.8.13.0313 </t>
  </si>
  <si>
    <t>Joyce Eliomara Silva de Paula</t>
  </si>
  <si>
    <t>3419/256764</t>
  </si>
  <si>
    <t>2011-93-42231-0</t>
  </si>
  <si>
    <t xml:space="preserve">28/10/2011 </t>
  </si>
  <si>
    <t>02.02.507.0001238036/12</t>
  </si>
  <si>
    <t> 0037480-88.2012.8.08.0035 </t>
  </si>
  <si>
    <t>Marlene Campos Rodrigues</t>
  </si>
  <si>
    <t>3419/248601</t>
  </si>
  <si>
    <t>2011-93-43042-0</t>
  </si>
  <si>
    <t>02.02.507.0001845821/14</t>
  </si>
  <si>
    <t> 0010989-89.2012.8.16.0045 </t>
  </si>
  <si>
    <t>Juliana Carvalho de Ornellas Monetiro</t>
  </si>
  <si>
    <t xml:space="preserve">14/02/2011 </t>
  </si>
  <si>
    <t>02.02.507.0001310140/12</t>
  </si>
  <si>
    <t> 021/1.11.0014600-0 </t>
  </si>
  <si>
    <t>Dilvan Antonio Machado</t>
  </si>
  <si>
    <t>1101080/146086</t>
  </si>
  <si>
    <t>2011-82-13517</t>
  </si>
  <si>
    <t xml:space="preserve">10/11/2007 </t>
  </si>
  <si>
    <t>02.02.507.0001137696/11</t>
  </si>
  <si>
    <t> 0243586-35.2011.8.04.0001 </t>
  </si>
  <si>
    <t>Mauricio Pinto Soares</t>
  </si>
  <si>
    <t>CERT.1425967</t>
  </si>
  <si>
    <t xml:space="preserve">23/07/2010 </t>
  </si>
  <si>
    <t>02.02.507.0001134971/11</t>
  </si>
  <si>
    <t> 0069764-50.2012.8.26.0100 </t>
  </si>
  <si>
    <t>Rosane Strobelt Perez</t>
  </si>
  <si>
    <t>2013-82-27102-0</t>
  </si>
  <si>
    <t xml:space="preserve">30/05/2012 </t>
  </si>
  <si>
    <t>02.02.507.0001756328/13</t>
  </si>
  <si>
    <t xml:space="preserve"> APÓLICE ESPECÍFICA AP MENSAL</t>
  </si>
  <si>
    <t>VIDA PROTECAO TOTAL</t>
  </si>
  <si>
    <t>incêndio</t>
  </si>
  <si>
    <t>não cobertos</t>
  </si>
  <si>
    <t>veraneio</t>
  </si>
  <si>
    <t>ANTERIOR</t>
  </si>
  <si>
    <t>faltou pagar "a.f."</t>
  </si>
  <si>
    <t>SETEMBRO</t>
  </si>
  <si>
    <t> 2009.001.269928-3 </t>
  </si>
  <si>
    <t>Geraldo Ney Moreira Muylaert</t>
  </si>
  <si>
    <t>Revisão - Discussão de juros / cláusulas contratuais</t>
  </si>
  <si>
    <t>Revisional</t>
  </si>
  <si>
    <t>Teixeira Trino Advogados Associados - Real</t>
  </si>
  <si>
    <t>Equipe Cível - Massificados/Revisional</t>
  </si>
  <si>
    <t xml:space="preserve">12/09/2017 </t>
  </si>
  <si>
    <t>02.02.033.0000580248/09</t>
  </si>
  <si>
    <t> 0029091-38.2015.8.16.0019 </t>
  </si>
  <si>
    <t>Roberta Juliana Krokosz</t>
  </si>
  <si>
    <t>Ponta Grossa (PR)</t>
  </si>
  <si>
    <t xml:space="preserve">11/09/2017 </t>
  </si>
  <si>
    <t>02.02.507.0002168561/15</t>
  </si>
  <si>
    <t> 0002693-78.2015.8.21.0063 </t>
  </si>
  <si>
    <t>Maria Eva Sosa Pereira</t>
  </si>
  <si>
    <t>Santa Vitória do Palmar (RS)</t>
  </si>
  <si>
    <t>02.02.507.0002154342/15</t>
  </si>
  <si>
    <t> 1007994-10.2016.8.26.0032 </t>
  </si>
  <si>
    <t>Luzia watanabe takahashi</t>
  </si>
  <si>
    <t xml:space="preserve">13/09/2017 </t>
  </si>
  <si>
    <t>02.02.507.0002283010/16</t>
  </si>
  <si>
    <t> 1072648-93.2016.8.26.0100 </t>
  </si>
  <si>
    <t>NORMA KAYAT NIGRI</t>
  </si>
  <si>
    <t xml:space="preserve">06/09/2017 </t>
  </si>
  <si>
    <t>02.02.507.0002283894/16</t>
  </si>
  <si>
    <t> 0012883-83.2016.8.26.0562 </t>
  </si>
  <si>
    <t>Carlos Alberto Peres</t>
  </si>
  <si>
    <t>02.02.507.0002283841/16</t>
  </si>
  <si>
    <t> 0003964-92.2017.8.19.0036 </t>
  </si>
  <si>
    <t>Charles Miguel Polonini</t>
  </si>
  <si>
    <t>02.02.507.0002429818/17</t>
  </si>
  <si>
    <t> 102146464.2017.8.26.0100 </t>
  </si>
  <si>
    <t>18 Emprendimentos Eireli EPP</t>
  </si>
  <si>
    <t>02.02.507.0002426459/17</t>
  </si>
  <si>
    <t> 0038214-66.2016.8.19.0205 </t>
  </si>
  <si>
    <t>WANTERLI CAVALCANTE DE OLIVEIRA</t>
  </si>
  <si>
    <t>PROBL C APÓLICE</t>
  </si>
  <si>
    <t>02.02.507.0002302739/16</t>
  </si>
  <si>
    <t> 1006788-17.2017.8.26.0002 </t>
  </si>
  <si>
    <t>Luiz Orlando Feio Marques</t>
  </si>
  <si>
    <t>02.02.507.0002422230/17</t>
  </si>
  <si>
    <t> 0010165-56.2017.8.13.0040 </t>
  </si>
  <si>
    <t>Elida maria santos silveira</t>
  </si>
  <si>
    <t>Araxá (MG)</t>
  </si>
  <si>
    <t>02.02.507.0002428327/17</t>
  </si>
  <si>
    <t> 5141134.30.2016.8.09.0102 </t>
  </si>
  <si>
    <t>Cristiano Junio Gomes Silva</t>
  </si>
  <si>
    <t>Mara Rosa (GO)</t>
  </si>
  <si>
    <t xml:space="preserve">14/09/2017 </t>
  </si>
  <si>
    <t>02.02.507.0002275465/16</t>
  </si>
  <si>
    <t> 1008482-43.2016.8.26.0297 </t>
  </si>
  <si>
    <t>Luiz Fernando Medis Savati</t>
  </si>
  <si>
    <t>2034/3125473</t>
  </si>
  <si>
    <t xml:space="preserve">01/09/2017 </t>
  </si>
  <si>
    <t>02.02.507.0002392462/16</t>
  </si>
  <si>
    <t> 0002970-64.2017.8.19.0036 </t>
  </si>
  <si>
    <t>ROBERTO BISPO QUEIROZ</t>
  </si>
  <si>
    <t>PROBL APÓLICE</t>
  </si>
  <si>
    <t>02.02.507.0002422834/17</t>
  </si>
  <si>
    <t> 1044246-63.2015.8.26.0576 </t>
  </si>
  <si>
    <t>MARIA DE FÁTIMA GALVANI GALHARDO SILVA</t>
  </si>
  <si>
    <t xml:space="preserve">05/09/2017 </t>
  </si>
  <si>
    <t>02.02.507.0002177344/15</t>
  </si>
  <si>
    <t> 035/1.10.0009996-5 </t>
  </si>
  <si>
    <t>Juarez Pedroso</t>
  </si>
  <si>
    <t>1134/40664</t>
  </si>
  <si>
    <t>2009-93-26120-0</t>
  </si>
  <si>
    <t xml:space="preserve">14/01/2009 </t>
  </si>
  <si>
    <t>02.02.507.0001015757/10</t>
  </si>
  <si>
    <t> 583.00.2004.079297 </t>
  </si>
  <si>
    <t>Ivanete Maria de Souza Pereira</t>
  </si>
  <si>
    <t>6000003/102582</t>
  </si>
  <si>
    <t>2012-93-47307-0</t>
  </si>
  <si>
    <t xml:space="preserve">05/09/2003 </t>
  </si>
  <si>
    <t>02.01.507.0000114997/04</t>
  </si>
  <si>
    <t> 0029752-84.2010.8.16.0021-2246/2010 </t>
  </si>
  <si>
    <t>Aparecida Shihoko Kakehashi</t>
  </si>
  <si>
    <t>26701/134398</t>
  </si>
  <si>
    <t>88549/5460</t>
  </si>
  <si>
    <t xml:space="preserve">18/01/2009 </t>
  </si>
  <si>
    <t>02.02.507.0001041444/10</t>
  </si>
  <si>
    <t> 0052520-07.2011.8.19.0014 </t>
  </si>
  <si>
    <t>Alceides lacerda maravilha carvalho</t>
  </si>
  <si>
    <t>112323/6058</t>
  </si>
  <si>
    <t>2012-93-47443-0</t>
  </si>
  <si>
    <t xml:space="preserve">08/07/2009 </t>
  </si>
  <si>
    <t xml:space="preserve">04/09/2017 </t>
  </si>
  <si>
    <t>02.02.507.0001183178/11</t>
  </si>
  <si>
    <t> 009/1.09.0006125-6 </t>
  </si>
  <si>
    <t>Alexandre Linck</t>
  </si>
  <si>
    <t>1134/55837</t>
  </si>
  <si>
    <t>2009-93-25235-0</t>
  </si>
  <si>
    <t xml:space="preserve">29/06/2009 </t>
  </si>
  <si>
    <t>Carazinho (RS)</t>
  </si>
  <si>
    <t>02.02.507.0000595592/09</t>
  </si>
  <si>
    <t> 0029183-53.2015.8.19.0206 </t>
  </si>
  <si>
    <t>Lucia Helena da Silva Faria</t>
  </si>
  <si>
    <t>286/121144</t>
  </si>
  <si>
    <t>2015-82-32876-0</t>
  </si>
  <si>
    <t xml:space="preserve">15/09/2017 </t>
  </si>
  <si>
    <t>02.02.507.0002171898/15</t>
  </si>
  <si>
    <t> 0003197-24.2011.8.19.0211 </t>
  </si>
  <si>
    <t>Maria das Graças Souza Laplace</t>
  </si>
  <si>
    <t>2030/2032601</t>
  </si>
  <si>
    <t>2010-82-10926-0</t>
  </si>
  <si>
    <t xml:space="preserve">02/12/2007 </t>
  </si>
  <si>
    <t>02.02.507.0001290139/12</t>
  </si>
  <si>
    <t> 9023769.76.2017.813.0024 </t>
  </si>
  <si>
    <t>Karla Regina Fonseca dos Santos Barboza</t>
  </si>
  <si>
    <t>3419/819729</t>
  </si>
  <si>
    <t>2016-93-86400-0</t>
  </si>
  <si>
    <t xml:space="preserve">17/10/2016 </t>
  </si>
  <si>
    <t>02.02.507.0002434870/17</t>
  </si>
  <si>
    <t> 0007101-97.2017.8.19.0031 </t>
  </si>
  <si>
    <t>Rosangela da Cunha Pereira</t>
  </si>
  <si>
    <t>2034/5374253</t>
  </si>
  <si>
    <t>2016-82-42371-0</t>
  </si>
  <si>
    <t>Maricá (RJ)</t>
  </si>
  <si>
    <t>02.02.507.0002458359/17</t>
  </si>
  <si>
    <t> 0818051-62.2013.8.12.0001 </t>
  </si>
  <si>
    <t>Almeidinha da Silva Lopes</t>
  </si>
  <si>
    <t>76/6988</t>
  </si>
  <si>
    <t>2014-82-31912-0</t>
  </si>
  <si>
    <t xml:space="preserve">19/03/2012 </t>
  </si>
  <si>
    <t xml:space="preserve">16/09/2017 </t>
  </si>
  <si>
    <t>02.02.507.0001981726/14</t>
  </si>
  <si>
    <t> 0785887-82.2012.8.13.0702 </t>
  </si>
  <si>
    <t>Eliete Gomes da Silva</t>
  </si>
  <si>
    <t>286/301295</t>
  </si>
  <si>
    <t>2011-82-15397-0</t>
  </si>
  <si>
    <t xml:space="preserve">30/03/2011 </t>
  </si>
  <si>
    <t>02.02.507.0001603843/12</t>
  </si>
  <si>
    <t> 1001709-47.2017.8.26.0361 </t>
  </si>
  <si>
    <t>Antonio Lucio De Lima</t>
  </si>
  <si>
    <t>3197/16643909</t>
  </si>
  <si>
    <t>2008-93-17569-0</t>
  </si>
  <si>
    <t xml:space="preserve">30/06/2008 </t>
  </si>
  <si>
    <t>02.02.507.0002421720/17</t>
  </si>
  <si>
    <t> 1000168-10.2017.8.26.0189 </t>
  </si>
  <si>
    <t>Darci Pateis França</t>
  </si>
  <si>
    <t>3422/17111843</t>
  </si>
  <si>
    <t>2010-93-32347-0</t>
  </si>
  <si>
    <t xml:space="preserve">26/07/2010 </t>
  </si>
  <si>
    <t>02.02.507.0002407933/17</t>
  </si>
  <si>
    <t> 1000052-04.2017.8.26.0383 </t>
  </si>
  <si>
    <t>WALTER LUIZ PAVANI</t>
  </si>
  <si>
    <t>3422/16261240</t>
  </si>
  <si>
    <t>2016-93-78930-0</t>
  </si>
  <si>
    <t xml:space="preserve">18/02/2016 </t>
  </si>
  <si>
    <t>02.02.507.0002412345/17</t>
  </si>
  <si>
    <t> 0100679-98.2014.8.20.0126 </t>
  </si>
  <si>
    <t>Maria de Fatima Anselmo Maia</t>
  </si>
  <si>
    <t>3419/301896</t>
  </si>
  <si>
    <t>2013-93-58568-0</t>
  </si>
  <si>
    <t xml:space="preserve">30/10/2013 </t>
  </si>
  <si>
    <t>Santa Cruz (RN)</t>
  </si>
  <si>
    <t>02.02.507.0001882823/14</t>
  </si>
  <si>
    <t> 1000131-47.2017.8.26.0588 </t>
  </si>
  <si>
    <t>Aparecida Sueli Passoni Previtali</t>
  </si>
  <si>
    <t>3197/13075624</t>
  </si>
  <si>
    <t>2008-93-16257-0</t>
  </si>
  <si>
    <t xml:space="preserve">24/04/2008 </t>
  </si>
  <si>
    <t>São Sebastião da Grama (SP)</t>
  </si>
  <si>
    <t>02.02.507.0002422050/17</t>
  </si>
  <si>
    <t> 0011596-27.2017.8.21.0033 </t>
  </si>
  <si>
    <t>Noeli de Borba Pereira</t>
  </si>
  <si>
    <t>2034/4761440</t>
  </si>
  <si>
    <t>2016-82-42605-0</t>
  </si>
  <si>
    <t xml:space="preserve">08/10/2016 </t>
  </si>
  <si>
    <t>02.02.507.0002460528/17</t>
  </si>
  <si>
    <t> 0004747-95.2016.8.21.0058 </t>
  </si>
  <si>
    <t>Oir João Gabana</t>
  </si>
  <si>
    <t>3419/691839</t>
  </si>
  <si>
    <t>2016-93-82834-E</t>
  </si>
  <si>
    <t>Nova Prata (RS)</t>
  </si>
  <si>
    <t>02.02.507.0002393048/16</t>
  </si>
  <si>
    <t> 0009708-98.2017.8.21.0008 </t>
  </si>
  <si>
    <t>Carmem Maria Cusin</t>
  </si>
  <si>
    <t>2885/501027</t>
  </si>
  <si>
    <t>89-10085 - E</t>
  </si>
  <si>
    <t xml:space="preserve">23/12/2016 </t>
  </si>
  <si>
    <t>02.02.507.0002438077/17</t>
  </si>
  <si>
    <t> 1098897-81.2016.8.26.0100 </t>
  </si>
  <si>
    <t>MANUEL DA ROCHA LABREGO</t>
  </si>
  <si>
    <t>113306/3601122</t>
  </si>
  <si>
    <t>2016-93-84525-0</t>
  </si>
  <si>
    <t xml:space="preserve">09/08/2016 </t>
  </si>
  <si>
    <t>02.02.507.0002315997/16</t>
  </si>
  <si>
    <t> 0322752-87.2014.8.24.0023 </t>
  </si>
  <si>
    <t>Antonia Vaz Gomes</t>
  </si>
  <si>
    <t>285/1093613</t>
  </si>
  <si>
    <t>2014-82-32272-0</t>
  </si>
  <si>
    <t>02.02.507.0001997168/14</t>
  </si>
  <si>
    <t> 1031708-32.2016.8.26.0506 </t>
  </si>
  <si>
    <t>Ercilia Pereira de Araújo</t>
  </si>
  <si>
    <t>3422/15822443</t>
  </si>
  <si>
    <t>2016-93-85588-0</t>
  </si>
  <si>
    <t xml:space="preserve">26/10/2010 </t>
  </si>
  <si>
    <t>02.02.507.0002331580/16</t>
  </si>
  <si>
    <t> 1016944-80.2016.8.26.0008 </t>
  </si>
  <si>
    <t>Claudia Accardo</t>
  </si>
  <si>
    <t>113306/3611672</t>
  </si>
  <si>
    <t>2016-93-87484-0</t>
  </si>
  <si>
    <t xml:space="preserve">25/04/2016 </t>
  </si>
  <si>
    <t>02.02.507.0002395238/16</t>
  </si>
  <si>
    <t> 0006584-14.2014.8.26.0125 </t>
  </si>
  <si>
    <t>Maria Valéria Rossi Marchioretto</t>
  </si>
  <si>
    <t>301/2596707</t>
  </si>
  <si>
    <t>2015-82-32838-0</t>
  </si>
  <si>
    <t xml:space="preserve">28/12/2013 </t>
  </si>
  <si>
    <t>02.02.507.0002021232/14</t>
  </si>
  <si>
    <t> 0508246-51.2016.8.05.0001 </t>
  </si>
  <si>
    <t>CERVIR COMERCIO DE ALIMENTOS LTDA ME</t>
  </si>
  <si>
    <t>3419/323386</t>
  </si>
  <si>
    <t>2014-93-59412-0</t>
  </si>
  <si>
    <t xml:space="preserve">10/12/2013 </t>
  </si>
  <si>
    <t>02.02.507.0002219112/16</t>
  </si>
  <si>
    <t> 1008410-16.2015.8.26.0451 </t>
  </si>
  <si>
    <t>ESPÓLIO DE MATHILDES BELANGA VISENTIN</t>
  </si>
  <si>
    <t>3419/481875</t>
  </si>
  <si>
    <t>2014-93-63604-0</t>
  </si>
  <si>
    <t xml:space="preserve">29/06/2014 </t>
  </si>
  <si>
    <t>02.02.507.0002117905/15</t>
  </si>
  <si>
    <t> 1004235-94.2017.8.26.0099 </t>
  </si>
  <si>
    <t>BRAZ AMANCIO DE GODOI</t>
  </si>
  <si>
    <t>3422/13456709</t>
  </si>
  <si>
    <t>2017-93-90398-0</t>
  </si>
  <si>
    <t>02.02.507.0002460429/17</t>
  </si>
  <si>
    <t> 0039802-07.2017.8.19.0001 </t>
  </si>
  <si>
    <t>Jacira de Oliveira Moura</t>
  </si>
  <si>
    <t>2034/4715533</t>
  </si>
  <si>
    <t>2014-82-31577-0</t>
  </si>
  <si>
    <t>02.02.507.0002418866/17</t>
  </si>
  <si>
    <t> 1012689-79.2016.8.26.0008 </t>
  </si>
  <si>
    <t>JOSÉ JOAQUIM DE ALEXANDRIA</t>
  </si>
  <si>
    <t>301/3842460</t>
  </si>
  <si>
    <t>2014-82-29178-0</t>
  </si>
  <si>
    <t xml:space="preserve">25/01/2013 </t>
  </si>
  <si>
    <t>02.02.507.0002323870/16</t>
  </si>
  <si>
    <t> 1007961-62.2015.8.26.0482 </t>
  </si>
  <si>
    <t>Iracema Francisquete</t>
  </si>
  <si>
    <t>3197/17498173</t>
  </si>
  <si>
    <t>2009-93-27576-0</t>
  </si>
  <si>
    <t xml:space="preserve">03/11/2009 </t>
  </si>
  <si>
    <t>Adamantina (SP)</t>
  </si>
  <si>
    <t>02.02.507.0002117979/14</t>
  </si>
  <si>
    <t> 9000728-22.2016.8.21.0112 </t>
  </si>
  <si>
    <t>Albino Lucas dos Santos</t>
  </si>
  <si>
    <t>3112/22</t>
  </si>
  <si>
    <t>CONT. REPORT</t>
  </si>
  <si>
    <t>Não-Me-Toque (RS)</t>
  </si>
  <si>
    <t>02.02.507.0002421218/17</t>
  </si>
  <si>
    <t> 0014220-09.2015.8.16.0017 </t>
  </si>
  <si>
    <t>Mariangela Chiste Albanio Alvim</t>
  </si>
  <si>
    <t>3451/88165</t>
  </si>
  <si>
    <t>2014-93-64780-0</t>
  </si>
  <si>
    <t xml:space="preserve">25/06/2014 </t>
  </si>
  <si>
    <t>02.02.507.0002140546/15</t>
  </si>
  <si>
    <t> 0302270-18.2015.8.24.0045 </t>
  </si>
  <si>
    <t>Matheus Parodi do Amaral</t>
  </si>
  <si>
    <t>2034/4959352</t>
  </si>
  <si>
    <t>2015-82-32478-0</t>
  </si>
  <si>
    <t xml:space="preserve">11/12/2014 </t>
  </si>
  <si>
    <t>02.02.507.0002145863/15</t>
  </si>
  <si>
    <t> 1037002-15.2017.8.26.0576 </t>
  </si>
  <si>
    <t>Maria Odete Retuci Garcia</t>
  </si>
  <si>
    <t>3422/17498430</t>
  </si>
  <si>
    <t>2017-93-94213-0</t>
  </si>
  <si>
    <t>02.02.507.0002475142/17</t>
  </si>
  <si>
    <t> 1029364-17.2017.8.26.0224 </t>
  </si>
  <si>
    <t>VEM QUE TEM COMERCIAL DE GENEROS ALIMENTICIOS LTDA ME</t>
  </si>
  <si>
    <t>11840/0</t>
  </si>
  <si>
    <t>2017-18-496-0</t>
  </si>
  <si>
    <t xml:space="preserve">02/04/2017 </t>
  </si>
  <si>
    <t>02.02.136.0002483171/17</t>
  </si>
  <si>
    <t> 1002013-90.2016.8.11.0040 </t>
  </si>
  <si>
    <t>Regina Martins de Oliveira</t>
  </si>
  <si>
    <t>1782419/481288</t>
  </si>
  <si>
    <t>2016-14-104654-</t>
  </si>
  <si>
    <t xml:space="preserve">10/03/2016 </t>
  </si>
  <si>
    <t>02.02.136.0002367852/16</t>
  </si>
  <si>
    <t> 1000034-56.2017.8.26.0488 </t>
  </si>
  <si>
    <t>José Nilton Quintanilha Gonçalves</t>
  </si>
  <si>
    <t>1490320/74903</t>
  </si>
  <si>
    <t>2016-14-107511-</t>
  </si>
  <si>
    <t>Queluz (SP)</t>
  </si>
  <si>
    <t>02.02.136.0002411407/17</t>
  </si>
  <si>
    <t> 1014136-73.2017.8.26.0071 </t>
  </si>
  <si>
    <t>CÉLIO AMARAL</t>
  </si>
  <si>
    <t>1782418/630912</t>
  </si>
  <si>
    <t>2017-14-117547-</t>
  </si>
  <si>
    <t xml:space="preserve">09/01/2017 </t>
  </si>
  <si>
    <t>02.02.136.0002453151/17</t>
  </si>
  <si>
    <t> 1017498-85.2016.8.26.0114 </t>
  </si>
  <si>
    <t>RAQUEL BALLIS RUSSI</t>
  </si>
  <si>
    <t>1782293/619481</t>
  </si>
  <si>
    <t>2015-14-95154-0</t>
  </si>
  <si>
    <t>02.02.136.0002252879/16</t>
  </si>
  <si>
    <t> 9038308-47.2017.8.13.0024 </t>
  </si>
  <si>
    <t>NILDE JESUS DE OLIVEIRA LOPES</t>
  </si>
  <si>
    <t>1813162/927856</t>
  </si>
  <si>
    <t>2017-14-122115-</t>
  </si>
  <si>
    <t xml:space="preserve">19/03/2017 </t>
  </si>
  <si>
    <t>02.02.136.0002454738/17</t>
  </si>
  <si>
    <t> 0007009-14.2013.8.26.0016 </t>
  </si>
  <si>
    <t>Anderson Soares da Silva</t>
  </si>
  <si>
    <t>1490320/246731</t>
  </si>
  <si>
    <t>2011-14-44881-0</t>
  </si>
  <si>
    <t>02.02.136.0001679613/13</t>
  </si>
  <si>
    <t> 1008802-11.2015.8.26.0562 </t>
  </si>
  <si>
    <t>Eva Cristina Machado</t>
  </si>
  <si>
    <t>1490318/338672</t>
  </si>
  <si>
    <t>2013-14-69540-0</t>
  </si>
  <si>
    <t>02.02.136.0002097979/15</t>
  </si>
  <si>
    <t> 9005182-06.2017.8.13.0024 </t>
  </si>
  <si>
    <t>Mara lourdes de castro</t>
  </si>
  <si>
    <t>1490320/402781</t>
  </si>
  <si>
    <t>2016-14-116024-</t>
  </si>
  <si>
    <t>02.02.136.0002411353/17</t>
  </si>
  <si>
    <t> 0063510-19.2014.815.2001 </t>
  </si>
  <si>
    <t>MARIA SALETE DE ARAÚJO MELO PORTO</t>
  </si>
  <si>
    <t>1782418/362041</t>
  </si>
  <si>
    <t>2014-14-80796-0</t>
  </si>
  <si>
    <t xml:space="preserve">30/03/2014 </t>
  </si>
  <si>
    <t>02.02.136.0002056829/15</t>
  </si>
  <si>
    <t> 0002453-85.2017.8.26.0126 </t>
  </si>
  <si>
    <t>Maria Regina Serrão</t>
  </si>
  <si>
    <t>1490318/199045</t>
  </si>
  <si>
    <t>2016-14-115162-</t>
  </si>
  <si>
    <t xml:space="preserve">24/11/2016 </t>
  </si>
  <si>
    <t>02.02.136.0002438555/17</t>
  </si>
  <si>
    <t> 0004788-44.2012.8.16.0025 </t>
  </si>
  <si>
    <t>Eduardo da Luz Campos</t>
  </si>
  <si>
    <t>1101080/165629</t>
  </si>
  <si>
    <t>2009-82-9179-0</t>
  </si>
  <si>
    <t xml:space="preserve">30/08/2009 </t>
  </si>
  <si>
    <t>Araucária (PR)</t>
  </si>
  <si>
    <t>02.02.507.0001303492/12</t>
  </si>
  <si>
    <t> 2013.0711.002105 </t>
  </si>
  <si>
    <t>Maria Marineide Bezerra de Lima</t>
  </si>
  <si>
    <t>2022/2322184</t>
  </si>
  <si>
    <t>2012-82-20821-0</t>
  </si>
  <si>
    <t xml:space="preserve">12/09/2012 </t>
  </si>
  <si>
    <t>Caruaru (PE)</t>
  </si>
  <si>
    <t>02.02.507.0001655112/13</t>
  </si>
  <si>
    <t> 0129629-12.2011.8.20.0001 </t>
  </si>
  <si>
    <t>João Rebouças de Souza Neto</t>
  </si>
  <si>
    <t>3197/16795032</t>
  </si>
  <si>
    <t>2011-93-36114-0</t>
  </si>
  <si>
    <t xml:space="preserve">09/09/2011 </t>
  </si>
  <si>
    <t>02.02.507.0001141800/11</t>
  </si>
  <si>
    <t> 0010291-32.2011.8.19.0014 </t>
  </si>
  <si>
    <t>Silvio Carlos Neto de Carvalho</t>
  </si>
  <si>
    <t>2004/110971400</t>
  </si>
  <si>
    <t>2009-82-9629-0</t>
  </si>
  <si>
    <t xml:space="preserve">10/06/2009 </t>
  </si>
  <si>
    <t>02.02.507.0001670859/13</t>
  </si>
  <si>
    <t>APÓLICE ESPECÍFICA AP MENSAL</t>
  </si>
  <si>
    <t>SEGURO PATRIMONIAL</t>
  </si>
  <si>
    <t> 405.01.2011.032434-7 </t>
  </si>
  <si>
    <t>Jose Correa Garcia</t>
  </si>
  <si>
    <t>3423/124196739</t>
  </si>
  <si>
    <t>2010-93-29015-0</t>
  </si>
  <si>
    <t xml:space="preserve">16/01/2010 </t>
  </si>
  <si>
    <t xml:space="preserve">26/09/2017 </t>
  </si>
  <si>
    <t>02.02.507.0001104203/11</t>
  </si>
  <si>
    <t> 430/08 </t>
  </si>
  <si>
    <t>Benta Dias de Souza</t>
  </si>
  <si>
    <t>3197/14026880</t>
  </si>
  <si>
    <t>2008-93-13900-0</t>
  </si>
  <si>
    <t xml:space="preserve">16/11/2007 </t>
  </si>
  <si>
    <t>02.02.507.0000753407/08</t>
  </si>
  <si>
    <t> 383.01.2011.001348-0 </t>
  </si>
  <si>
    <t>Odete Thomaz da Silva Gonçalvez</t>
  </si>
  <si>
    <t>3197/18480892</t>
  </si>
  <si>
    <t>2010-93-35098</t>
  </si>
  <si>
    <t xml:space="preserve">03/02/2008 </t>
  </si>
  <si>
    <t xml:space="preserve">18/09/2017 </t>
  </si>
  <si>
    <t>02.02.507.0001085701/11</t>
  </si>
  <si>
    <t> 0015735-55.2009.8.19.0066 </t>
  </si>
  <si>
    <t>Heloisa Helena Gouvêa Cappelletti</t>
  </si>
  <si>
    <t>3030/3250</t>
  </si>
  <si>
    <t>2008-93-18251 E</t>
  </si>
  <si>
    <t xml:space="preserve">25/09/2017 </t>
  </si>
  <si>
    <t>02.02.507.0000669390/09</t>
  </si>
  <si>
    <t> 246.01.2007.000041-0 (9/2007) </t>
  </si>
  <si>
    <t>Daniel de Freitas Baiao</t>
  </si>
  <si>
    <t>2012-93-47597-0</t>
  </si>
  <si>
    <t xml:space="preserve">01/08/2002 </t>
  </si>
  <si>
    <t xml:space="preserve">20/09/2017 </t>
  </si>
  <si>
    <t>02.02.507.0000329061/07</t>
  </si>
  <si>
    <t> 0702.09.660588-7 </t>
  </si>
  <si>
    <t>Niviane Maria Gaspar Franco Ramos</t>
  </si>
  <si>
    <t>1101080 E 301</t>
  </si>
  <si>
    <t>2012-82-19510 E</t>
  </si>
  <si>
    <t xml:space="preserve">06/10/2009 </t>
  </si>
  <si>
    <t>02.02.507.0000610409/09</t>
  </si>
  <si>
    <t> 1797/2009 </t>
  </si>
  <si>
    <t>Walter Damenhauer</t>
  </si>
  <si>
    <t>9300326 / 1</t>
  </si>
  <si>
    <t>2005-93-3083-0</t>
  </si>
  <si>
    <t xml:space="preserve">15/01/1999 </t>
  </si>
  <si>
    <t>02.02.507.0000559393/09</t>
  </si>
  <si>
    <t> 1024707-53.2016.8.26.0002 </t>
  </si>
  <si>
    <t>SANTINO FRANCISCO DE SOUSA</t>
  </si>
  <si>
    <t>301/3468043</t>
  </si>
  <si>
    <t>2016-82-40434-0</t>
  </si>
  <si>
    <t>02.02.507.0002261270/16</t>
  </si>
  <si>
    <t> 9018830-53.2017.8.13.0024 </t>
  </si>
  <si>
    <t>IZABEL CRISTINA DE SOUZA</t>
  </si>
  <si>
    <t>2857/6101775</t>
  </si>
  <si>
    <t>2016-82-43477-0</t>
  </si>
  <si>
    <t xml:space="preserve">03/12/2016 </t>
  </si>
  <si>
    <t xml:space="preserve">19/09/2017 </t>
  </si>
  <si>
    <t>02.02.507.0002427893/17</t>
  </si>
  <si>
    <t> 0302864-62.2015.8.24.0035 </t>
  </si>
  <si>
    <t>Irene Puehler Maciel</t>
  </si>
  <si>
    <t>2034 / 8429 E</t>
  </si>
  <si>
    <t>2015-82-32963-E</t>
  </si>
  <si>
    <t>Ituporanga (SC)</t>
  </si>
  <si>
    <t xml:space="preserve">29/09/2017 </t>
  </si>
  <si>
    <t>02.02.507.0002222805/16</t>
  </si>
  <si>
    <t> 9016616-89.2017.813.0024 </t>
  </si>
  <si>
    <t>MARIA DE LOURDES RASO LADEIRA</t>
  </si>
  <si>
    <t>2017-82-44866-0</t>
  </si>
  <si>
    <t>02.02.507.0002425536/17</t>
  </si>
  <si>
    <t> 1003424-29.2017.8.26.0037 </t>
  </si>
  <si>
    <t>Rodrigo Cesar Noguyeira Bastos</t>
  </si>
  <si>
    <t>1490320/325297</t>
  </si>
  <si>
    <t>2016-14-111033-</t>
  </si>
  <si>
    <t xml:space="preserve">10/08/2016 </t>
  </si>
  <si>
    <t xml:space="preserve">28/09/2017 </t>
  </si>
  <si>
    <t>02.02.136.0002427571/17</t>
  </si>
  <si>
    <t> 0010932-49.2017.8.19.0001 </t>
  </si>
  <si>
    <t>Irene Tsouroutsoglou</t>
  </si>
  <si>
    <t>1490320/323075</t>
  </si>
  <si>
    <t>2016-14-112823-</t>
  </si>
  <si>
    <t xml:space="preserve">16/09/2016 </t>
  </si>
  <si>
    <t xml:space="preserve">21/09/2017 </t>
  </si>
  <si>
    <t>02.02.136.0002406468/17</t>
  </si>
  <si>
    <t> 9050216-04.2017.8.13.0024 </t>
  </si>
  <si>
    <t>BRUNA RODRIGUES DA SILVA</t>
  </si>
  <si>
    <t>1813162/875217</t>
  </si>
  <si>
    <t>2017-14-124229-</t>
  </si>
  <si>
    <t xml:space="preserve">16/04/2017 </t>
  </si>
  <si>
    <t>02.02.136.0002470423/17</t>
  </si>
  <si>
    <t> 0013039-49.2013.8.19.0052 </t>
  </si>
  <si>
    <t>Cristine Pereira da Silva</t>
  </si>
  <si>
    <t>1490320/402531</t>
  </si>
  <si>
    <t>2012-14-60828-0</t>
  </si>
  <si>
    <t xml:space="preserve">21/09/2013 </t>
  </si>
  <si>
    <t>Araruama (RJ)</t>
  </si>
  <si>
    <t>02.02.136.0001762339/13</t>
  </si>
  <si>
    <t> 1002071-02.2016.8.26.0291 </t>
  </si>
  <si>
    <t>Marci Terezinha Kairala</t>
  </si>
  <si>
    <t>1490320/178811</t>
  </si>
  <si>
    <t>2015-14-100840-</t>
  </si>
  <si>
    <t xml:space="preserve">25/12/2015 </t>
  </si>
  <si>
    <t>Jaboticabal (SP)</t>
  </si>
  <si>
    <t>02.02.136.0002255311/16</t>
  </si>
  <si>
    <t> 0002665-37.2017.8.19.0212 </t>
  </si>
  <si>
    <t>Maria Joaquina da Silva Abreu Guimarães</t>
  </si>
  <si>
    <t>1490318/363336</t>
  </si>
  <si>
    <t>2016-14-110417-</t>
  </si>
  <si>
    <t>02.02.136.0002432093/17</t>
  </si>
  <si>
    <t> 0000701-85.2016.8.26.0620 </t>
  </si>
  <si>
    <t>LADISLAU DE ARRUDA</t>
  </si>
  <si>
    <t>1490320/108373</t>
  </si>
  <si>
    <t>2015-14-93776-0</t>
  </si>
  <si>
    <t xml:space="preserve">06/07/2015 </t>
  </si>
  <si>
    <t>02.02.136.0002233138/16</t>
  </si>
  <si>
    <t> 1000402-71.2017.8.26.0292 </t>
  </si>
  <si>
    <t>ROBERTO DE GODOY JUNIOR</t>
  </si>
  <si>
    <t>1813162/898700</t>
  </si>
  <si>
    <t>2016-14-114696-</t>
  </si>
  <si>
    <t xml:space="preserve">11/11/2016 </t>
  </si>
  <si>
    <t>02.02.136.0002409778/17</t>
  </si>
  <si>
    <t> 0083464-87.2017.8.13.0518 </t>
  </si>
  <si>
    <t>RS FINHOLDT VARIEDADES LTDAS ME</t>
  </si>
  <si>
    <t>1850188/0</t>
  </si>
  <si>
    <t>2016-14-112189-</t>
  </si>
  <si>
    <t xml:space="preserve">12/09/2016 </t>
  </si>
  <si>
    <t>02.02.136.0002453964/17</t>
  </si>
  <si>
    <t> 9001905-02.2017.8.21.0010 </t>
  </si>
  <si>
    <t>Marcia de meneses feitosa</t>
  </si>
  <si>
    <t>1813162/842492</t>
  </si>
  <si>
    <t>2016-14-116090-</t>
  </si>
  <si>
    <t xml:space="preserve">07/11/2016 </t>
  </si>
  <si>
    <t>02.02.136.0002436196/17</t>
  </si>
  <si>
    <t> 0020574-28.2016.8.24.0038 </t>
  </si>
  <si>
    <t>JULIANO LUIZ BUTZKE</t>
  </si>
  <si>
    <t>1813162/863383</t>
  </si>
  <si>
    <t>2016-14-112088E</t>
  </si>
  <si>
    <t xml:space="preserve">11/09/2016 </t>
  </si>
  <si>
    <t>02.02.136.0002388802/16</t>
  </si>
  <si>
    <t> 1005603-97.2016.8.26.0609 </t>
  </si>
  <si>
    <t>Talita Gonçalves da Silva Castro Novais</t>
  </si>
  <si>
    <t>3419/572230</t>
  </si>
  <si>
    <t>2015-93-68480-0</t>
  </si>
  <si>
    <t>Taboão da Serra (SP)</t>
  </si>
  <si>
    <t>02.02.507.0002304066/16</t>
  </si>
  <si>
    <t> 0020921-65.2015.8.07.0007 </t>
  </si>
  <si>
    <t>Cleusa Resende de Oliveira</t>
  </si>
  <si>
    <t>3451/202868</t>
  </si>
  <si>
    <t>2014-93-64936-0</t>
  </si>
  <si>
    <t>02.02.507.0002163011/15</t>
  </si>
  <si>
    <t> 0198393-81.2015.8.21.0001 </t>
  </si>
  <si>
    <t>Ademir Carlos Rigoni</t>
  </si>
  <si>
    <t>2015-93-72293-0</t>
  </si>
  <si>
    <t xml:space="preserve">28/12/2014 </t>
  </si>
  <si>
    <t>02.02.507.0002146060/15</t>
  </si>
  <si>
    <t> 0030397-95.2015.8.21.0021 </t>
  </si>
  <si>
    <t>Leopoldina Fortunato Barbosa da Silveira</t>
  </si>
  <si>
    <t>2034 E 2034</t>
  </si>
  <si>
    <t>2014-82-30089-E</t>
  </si>
  <si>
    <t xml:space="preserve">14/07/2014 </t>
  </si>
  <si>
    <t>02.02.507.0002148913/15</t>
  </si>
  <si>
    <t> 1019022-83.2017.8.26.0114 </t>
  </si>
  <si>
    <t>VAGNER DA SILVA</t>
  </si>
  <si>
    <t>113303/3661589</t>
  </si>
  <si>
    <t>2016-93-79427-0</t>
  </si>
  <si>
    <t>02.02.507.0002440761/17</t>
  </si>
  <si>
    <t> 1003259-71.2015.8.26.0224 </t>
  </si>
  <si>
    <t>Marcia Maria Melgas</t>
  </si>
  <si>
    <t>3419/297184</t>
  </si>
  <si>
    <t>2014-93-62512-0</t>
  </si>
  <si>
    <t xml:space="preserve">23/05/2014 </t>
  </si>
  <si>
    <t xml:space="preserve">22/09/2017 </t>
  </si>
  <si>
    <t>02.02.507.0002039495/15</t>
  </si>
  <si>
    <t> 0000380-21.2014.8.26.0620 </t>
  </si>
  <si>
    <t>Marcio André Poretto</t>
  </si>
  <si>
    <t>113307/3155295</t>
  </si>
  <si>
    <t>2014-93-59918-0</t>
  </si>
  <si>
    <t>02.02.507.0001907617/14</t>
  </si>
  <si>
    <t> 1015326-52.2015.8.26.0003 </t>
  </si>
  <si>
    <t>Marcia Toledo Cecílio</t>
  </si>
  <si>
    <t>3419/313926</t>
  </si>
  <si>
    <t>2015-93-70142-0</t>
  </si>
  <si>
    <t xml:space="preserve">26/03/2015 </t>
  </si>
  <si>
    <t>02.02.507.0002165945/15</t>
  </si>
  <si>
    <t> 2015.01.1.101928-3 </t>
  </si>
  <si>
    <t>Rebeca Gomes Eleutério</t>
  </si>
  <si>
    <t>2015-93-74888-0</t>
  </si>
  <si>
    <t>02.02.507.0002149465/15</t>
  </si>
  <si>
    <t> 6109179-27.2015.8.13.0024 </t>
  </si>
  <si>
    <t>leonario nazário dos anjos</t>
  </si>
  <si>
    <t>3419/489456</t>
  </si>
  <si>
    <t>2015-93-67906-0</t>
  </si>
  <si>
    <t xml:space="preserve">03/08/2014 </t>
  </si>
  <si>
    <t>02.02.507.0002168137/15</t>
  </si>
  <si>
    <t> 1000852-42.2015.8.26.0564 </t>
  </si>
  <si>
    <t>Jose valfredo gomes ribeiro</t>
  </si>
  <si>
    <t>3419/424943</t>
  </si>
  <si>
    <t>2014-93-66504-0</t>
  </si>
  <si>
    <t>02.02.507.0002253006/16</t>
  </si>
  <si>
    <t> 1051989-63.2016.8.26.0100 </t>
  </si>
  <si>
    <t>MARCIA CARINA COSTA BATISTA</t>
  </si>
  <si>
    <t>3419/603692</t>
  </si>
  <si>
    <t>2015-93-71927-0</t>
  </si>
  <si>
    <t xml:space="preserve">27/09/2017 </t>
  </si>
  <si>
    <t>02.02.507.0002260557/16</t>
  </si>
  <si>
    <t> 0034874-80.2014.8.21.0027 </t>
  </si>
  <si>
    <t>EBER DE SOUZA DIAS</t>
  </si>
  <si>
    <t>301/2418850</t>
  </si>
  <si>
    <t>2014-82-28558-0</t>
  </si>
  <si>
    <t>02.02.507.0001954896/14</t>
  </si>
  <si>
    <t> 0008527-51.2014.8.13.0344 </t>
  </si>
  <si>
    <t>Lucimara Nunes Teodora</t>
  </si>
  <si>
    <t>287/134536731</t>
  </si>
  <si>
    <t>2012-82-20299-0</t>
  </si>
  <si>
    <t xml:space="preserve">10/08/2012 </t>
  </si>
  <si>
    <t>Iturama (MG)</t>
  </si>
  <si>
    <t>02.02.507.0001852950/14</t>
  </si>
  <si>
    <t> 0027514-43.2017.8.21.0010 </t>
  </si>
  <si>
    <t>Lourenço Angelo Cemin</t>
  </si>
  <si>
    <t>3419/755980</t>
  </si>
  <si>
    <t>2016-93-86331-0</t>
  </si>
  <si>
    <t xml:space="preserve">25/10/2016 </t>
  </si>
  <si>
    <t>02.02.507.0002468121/17</t>
  </si>
  <si>
    <t> 6023010-37.2015.8.13.0024 </t>
  </si>
  <si>
    <t>Lucia Vieira da Cruz Magalhaes</t>
  </si>
  <si>
    <t>329/1211697</t>
  </si>
  <si>
    <t>2014-82-28744-0</t>
  </si>
  <si>
    <t xml:space="preserve">27/12/2013 </t>
  </si>
  <si>
    <t>02.02.507.0002082977/15</t>
  </si>
  <si>
    <t> 5269893-68.2016.8.09.0051 </t>
  </si>
  <si>
    <t>João neto dos santos</t>
  </si>
  <si>
    <t>3419/209797</t>
  </si>
  <si>
    <t>2017-93-89723-0</t>
  </si>
  <si>
    <t>02.02.507.0002416358/17</t>
  </si>
  <si>
    <t> 1000619-45.2017.8.26.0412 </t>
  </si>
  <si>
    <t>02.02.507.0002480328/17</t>
  </si>
  <si>
    <t> 1030620-13.2016.8.26.0100 </t>
  </si>
  <si>
    <t>Vera Lúcia Fabiano do Amaral</t>
  </si>
  <si>
    <t>2015-93-69819-0</t>
  </si>
  <si>
    <t xml:space="preserve">28/01/2015 </t>
  </si>
  <si>
    <t>02.02.507.0002228878/16</t>
  </si>
  <si>
    <t> 1004573-88.2014.8.26.0482 </t>
  </si>
  <si>
    <t>Iraci da Silva Machado</t>
  </si>
  <si>
    <t>301 E 113308</t>
  </si>
  <si>
    <t>2013-93-54075-E</t>
  </si>
  <si>
    <t xml:space="preserve">12/05/2013 </t>
  </si>
  <si>
    <t>02.02.507.0001849238/14</t>
  </si>
  <si>
    <t> 1000895-80.2017.8.26.0637 </t>
  </si>
  <si>
    <t>JOSÉ RICARDO BARBOSA DE OLIVEIRA</t>
  </si>
  <si>
    <t>113303/3657707</t>
  </si>
  <si>
    <t>2017-93-89725-0</t>
  </si>
  <si>
    <t xml:space="preserve">29/09/2016 </t>
  </si>
  <si>
    <t>02.02.507.0002418189/17</t>
  </si>
  <si>
    <t> 1094356-39.2015.8.26.0100 </t>
  </si>
  <si>
    <t>CAMILA SILVA VITOLO</t>
  </si>
  <si>
    <t>3419/72443</t>
  </si>
  <si>
    <t>2015-93-68719-E</t>
  </si>
  <si>
    <t xml:space="preserve">07/02/2015 </t>
  </si>
  <si>
    <t>02.02.507.0002150597/15</t>
  </si>
  <si>
    <t> 0162967-83.2015.8.13.0145 </t>
  </si>
  <si>
    <t>Davi Pereira Bessa</t>
  </si>
  <si>
    <t>3419/433662</t>
  </si>
  <si>
    <t>2014-93-65302-0</t>
  </si>
  <si>
    <t xml:space="preserve">10/08/2014 </t>
  </si>
  <si>
    <t>02.02.507.0002118728/15</t>
  </si>
  <si>
    <t> 1098620-36.2014.8.26.0100 </t>
  </si>
  <si>
    <t>Ordalia porfirio rigueiro</t>
  </si>
  <si>
    <t>3419/426359</t>
  </si>
  <si>
    <t>2014-93-63970-0</t>
  </si>
  <si>
    <t xml:space="preserve">22/06/2014 </t>
  </si>
  <si>
    <t>02.02.507.0002133354/14</t>
  </si>
  <si>
    <t> 0312405-65.2015.8.19.0001 </t>
  </si>
  <si>
    <t>Jandyra Jorge Dutra da Silveira</t>
  </si>
  <si>
    <t>3419/5237573</t>
  </si>
  <si>
    <t>2014-93-65118-0</t>
  </si>
  <si>
    <t xml:space="preserve">16/08/2014 </t>
  </si>
  <si>
    <t>02.02.507.0002134951/15</t>
  </si>
  <si>
    <t> 0028384-40.2016.8.13.0271 </t>
  </si>
  <si>
    <t>ADANIELA VASCONCELOS DE SOUZA ME</t>
  </si>
  <si>
    <t>3419/616436</t>
  </si>
  <si>
    <t>2015-93-75469-0</t>
  </si>
  <si>
    <t xml:space="preserve">17/10/2015 </t>
  </si>
  <si>
    <t>Frutal (MG)</t>
  </si>
  <si>
    <t>02.02.507.0002278053/16</t>
  </si>
  <si>
    <t> 1046493-69.2016.8.26.0224 </t>
  </si>
  <si>
    <t>IRENY DIAS GOMES DOS SANTOS</t>
  </si>
  <si>
    <t>3419/489322</t>
  </si>
  <si>
    <t>2014-93-66977-0</t>
  </si>
  <si>
    <t xml:space="preserve">20/11/2014 </t>
  </si>
  <si>
    <t>02.02.507.0002399444/16</t>
  </si>
  <si>
    <t> 0033370-82.2016.8.19.0202 </t>
  </si>
  <si>
    <t>Sergio de Alcantara Reis</t>
  </si>
  <si>
    <t>3419/771206</t>
  </si>
  <si>
    <t>2016-93-87715-0</t>
  </si>
  <si>
    <t>02.02.507.0002398866/16</t>
  </si>
  <si>
    <t> 0015791-52.2016.8.19.0031 </t>
  </si>
  <si>
    <t>SHOPPING DO REBOBINADOR LTDA</t>
  </si>
  <si>
    <t>3419/268920</t>
  </si>
  <si>
    <t>2014-93-67057-0</t>
  </si>
  <si>
    <t xml:space="preserve">22/09/2014 </t>
  </si>
  <si>
    <t>02.02.507.0002388621/16</t>
  </si>
  <si>
    <t> 1019462-72.2016.8.26.0451 </t>
  </si>
  <si>
    <t>ENEDINA DA CRUZ FURLAN</t>
  </si>
  <si>
    <t>3419/358374</t>
  </si>
  <si>
    <t>2016-93-79367-0</t>
  </si>
  <si>
    <t xml:space="preserve">06/03/2016 </t>
  </si>
  <si>
    <t>02.02.507.0002375214/16</t>
  </si>
  <si>
    <t> 0005668-79.2016.8.19.0003 </t>
  </si>
  <si>
    <t>JOSE ANTONIO DOS SANTOS</t>
  </si>
  <si>
    <t>3419/461776</t>
  </si>
  <si>
    <t>2015-93-68559-0</t>
  </si>
  <si>
    <t xml:space="preserve">01/02/2015 </t>
  </si>
  <si>
    <t>02.02.507.0002251341/16</t>
  </si>
  <si>
    <t> 1045035-98.2016.8.26.0100 </t>
  </si>
  <si>
    <t>Gilvaques Barbosa da Silva</t>
  </si>
  <si>
    <t>3419/488660</t>
  </si>
  <si>
    <t>2015-93-77008-0</t>
  </si>
  <si>
    <t>02.02.507.0002252169/16</t>
  </si>
  <si>
    <t> 1012406-51.2017.8.26.0451 </t>
  </si>
  <si>
    <t>VANDA MARIA VISENTIN DEFAVARI</t>
  </si>
  <si>
    <t>02.02.507.0002475160/17</t>
  </si>
  <si>
    <t> 1060343-43.2017.8.26.0100 </t>
  </si>
  <si>
    <t>AUREDITE LIMA DA CRUZ DE OLIVEIRA</t>
  </si>
  <si>
    <t>3419/425299</t>
  </si>
  <si>
    <t>2015-93-73111-0</t>
  </si>
  <si>
    <t>02.02.507.0002468437/17</t>
  </si>
  <si>
    <t> 1003316-94.2017.8.26.0038 </t>
  </si>
  <si>
    <t>ALICE GHIRAU FRANCHINI</t>
  </si>
  <si>
    <t>3419/484500</t>
  </si>
  <si>
    <t>2017-93-93163-E</t>
  </si>
  <si>
    <t xml:space="preserve">04/09/2016 </t>
  </si>
  <si>
    <t>02.02.507.0002463360/17</t>
  </si>
  <si>
    <t> 5129393-22.2016.8.13.0024 </t>
  </si>
  <si>
    <t>Rede engenharia e construções ltda</t>
  </si>
  <si>
    <t>3419/602436</t>
  </si>
  <si>
    <t>2015-93-70511-0</t>
  </si>
  <si>
    <t xml:space="preserve">29/03/2015 </t>
  </si>
  <si>
    <t>02.02.507.0002316062/16</t>
  </si>
  <si>
    <t> 1006548-39.2017.8.26.0451 </t>
  </si>
  <si>
    <t>ELENI CUNHA CALDEIRA</t>
  </si>
  <si>
    <t>3419/784127</t>
  </si>
  <si>
    <t>2016-93-80946-0</t>
  </si>
  <si>
    <t xml:space="preserve">21/04/2016 </t>
  </si>
  <si>
    <t>02.02.507.0002441434/17</t>
  </si>
  <si>
    <t> 1001304-57.2017.8.26.0281 </t>
  </si>
  <si>
    <t>Eloisa Cristina Viel</t>
  </si>
  <si>
    <t>3419/730899</t>
  </si>
  <si>
    <t>2016-93-78483-0</t>
  </si>
  <si>
    <t>02.02.507.0002436111/17</t>
  </si>
  <si>
    <t> 1030290-79.2017.8.26.0100 </t>
  </si>
  <si>
    <t>02.02.507.0002437325/17</t>
  </si>
  <si>
    <t> 1006549-24.2017.8.26.0451 </t>
  </si>
  <si>
    <t>2016-93-80947-0</t>
  </si>
  <si>
    <t>02.02.507.0002442441/17</t>
  </si>
  <si>
    <t> 1009317-24.2017.8.26.0482 </t>
  </si>
  <si>
    <t>GERCILIA FREIRE DE OLIVEIRA</t>
  </si>
  <si>
    <t>286/86828</t>
  </si>
  <si>
    <t>2017-82-44211-0</t>
  </si>
  <si>
    <t xml:space="preserve">05/10/2016 </t>
  </si>
  <si>
    <t>02.02.507.0002458272/17</t>
  </si>
  <si>
    <t> 1001390-08.2017.8.26.0126 </t>
  </si>
  <si>
    <t>VIVIANE PERES POLI</t>
  </si>
  <si>
    <t>3419/554976</t>
  </si>
  <si>
    <t>2015-93-68403-0</t>
  </si>
  <si>
    <t xml:space="preserve">25/12/2014 </t>
  </si>
  <si>
    <t>02.02.507.0002428393/17</t>
  </si>
  <si>
    <t> 1014402-73.2017.8.26.0002 </t>
  </si>
  <si>
    <t>Marcelo Alves Lopes</t>
  </si>
  <si>
    <t>3419/578500</t>
  </si>
  <si>
    <t>2016-93-87443-0</t>
  </si>
  <si>
    <t xml:space="preserve">29/06/2016 </t>
  </si>
  <si>
    <t>02.02.507.0002432936/17</t>
  </si>
  <si>
    <t> 0114303-63.2016.8.19.0001 </t>
  </si>
  <si>
    <t>SÔNIA MARIA ZILVES ROMÃO</t>
  </si>
  <si>
    <t>3419/696297</t>
  </si>
  <si>
    <t>2016-93-77763-0</t>
  </si>
  <si>
    <t xml:space="preserve">13/11/2015 </t>
  </si>
  <si>
    <t>49ª</t>
  </si>
  <si>
    <t>02.02.507.0002233050/16</t>
  </si>
  <si>
    <t> 1131483-74.2016.8.26.0100 </t>
  </si>
  <si>
    <t>RAUL SILVESTRE MINOTTI</t>
  </si>
  <si>
    <t>3419/706735</t>
  </si>
  <si>
    <t>2016-93-81523-0</t>
  </si>
  <si>
    <t xml:space="preserve">02/03/2016 </t>
  </si>
  <si>
    <t>02.02.507.0002395610/16</t>
  </si>
  <si>
    <t> 5073827-88.2016.8.13.0024 </t>
  </si>
  <si>
    <t>Ronaldo Brito Corgozinho</t>
  </si>
  <si>
    <t>3419/504933</t>
  </si>
  <si>
    <t>2015-93-76035-0</t>
  </si>
  <si>
    <t>02.02.507.0002261144/16</t>
  </si>
  <si>
    <t> 1095755-69.2016.8.26.0100 </t>
  </si>
  <si>
    <t>Espolio de Heitor Almeida de Sousa</t>
  </si>
  <si>
    <t>3419/656992</t>
  </si>
  <si>
    <t>2015-93-74329-0</t>
  </si>
  <si>
    <t xml:space="preserve">08/08/2015 </t>
  </si>
  <si>
    <t>02.02.507.0002310406/16</t>
  </si>
  <si>
    <t> 1041050-45.2017.8.26.0114 </t>
  </si>
  <si>
    <t>Mario Vanin Filho</t>
  </si>
  <si>
    <t>KIPREV 580187</t>
  </si>
  <si>
    <t>89-10571 E</t>
  </si>
  <si>
    <t>02.02.507.0002481512/17</t>
  </si>
  <si>
    <t> 0008013-39.2015.8.21.5001 </t>
  </si>
  <si>
    <t>Gabriel Teixeira Sereia</t>
  </si>
  <si>
    <t>3419/76845</t>
  </si>
  <si>
    <t>2012-93-47966-0</t>
  </si>
  <si>
    <t xml:space="preserve">22/08/2011 </t>
  </si>
  <si>
    <t>02.02.507.0002179068/15</t>
  </si>
  <si>
    <t> 1005942-72.2016.8.26.0248 </t>
  </si>
  <si>
    <t>Luiz Carlos dos Santos</t>
  </si>
  <si>
    <t>3419/594600</t>
  </si>
  <si>
    <t>2015-93-69169-0</t>
  </si>
  <si>
    <t xml:space="preserve">24/02/2015 </t>
  </si>
  <si>
    <t>02.02.507.0002277403/16</t>
  </si>
  <si>
    <t> 0001854-82.2016.8.21.0042 </t>
  </si>
  <si>
    <t>Inelda gauer schulz</t>
  </si>
  <si>
    <t>3419 E 3431</t>
  </si>
  <si>
    <t>2015-93-73114-E</t>
  </si>
  <si>
    <t>Canguçu (RS)</t>
  </si>
  <si>
    <t>02.02.507.0002282714/16</t>
  </si>
  <si>
    <t> 6145715-37.2015.8.13.0024 </t>
  </si>
  <si>
    <t>Nazareno Leonel de Sa Peixoto</t>
  </si>
  <si>
    <t>3419/438437</t>
  </si>
  <si>
    <t>2014-93-60112-0</t>
  </si>
  <si>
    <t>02.02.507.0002282790/16</t>
  </si>
  <si>
    <t> 0020424-57.2016.8.19.0209 </t>
  </si>
  <si>
    <t>ANA HALENA CORREA MEYER SILVEIRA</t>
  </si>
  <si>
    <t>3419 E</t>
  </si>
  <si>
    <t>2016-93-78728-E</t>
  </si>
  <si>
    <t>02.02.507.0002272975/16</t>
  </si>
  <si>
    <t> 0010749-36.2016.8.16.0021 </t>
  </si>
  <si>
    <t>MARIA IZABEL MARTINS</t>
  </si>
  <si>
    <t>3419/410503</t>
  </si>
  <si>
    <t>2015-93-69644-0</t>
  </si>
  <si>
    <t xml:space="preserve">30/07/2014 </t>
  </si>
  <si>
    <t>02.02.507.0002233741/16</t>
  </si>
  <si>
    <t> 1000485-51.2017.8.26.0595 </t>
  </si>
  <si>
    <t>Francisco Manoel Pereira Bueno</t>
  </si>
  <si>
    <t>3419/582503</t>
  </si>
  <si>
    <t>2015-93-73524-0</t>
  </si>
  <si>
    <t xml:space="preserve">06/08/2015 </t>
  </si>
  <si>
    <t>Serra Negra (SP)</t>
  </si>
  <si>
    <t>02.02.507.0002433800/17</t>
  </si>
  <si>
    <t> 0000956-14.2013.8.17.0001 </t>
  </si>
  <si>
    <t>Alzira Cavalcanti de Oliveira</t>
  </si>
  <si>
    <t>2013-93-58544-0</t>
  </si>
  <si>
    <t xml:space="preserve">28/08/2006 </t>
  </si>
  <si>
    <t>02.02.507.0001748436/13</t>
  </si>
  <si>
    <t> 627.01.2012.000005-2 </t>
  </si>
  <si>
    <t>Isabel Cristina Menezes da Conceição</t>
  </si>
  <si>
    <t>301 / 2728993</t>
  </si>
  <si>
    <t>2011-82-15520-0</t>
  </si>
  <si>
    <t xml:space="preserve">28/08/2011 </t>
  </si>
  <si>
    <t>02.02.507.0001185859/12</t>
  </si>
  <si>
    <t> 539.01.2012.001180-0 </t>
  </si>
  <si>
    <t>Agelton Martins</t>
  </si>
  <si>
    <t>3422 / 17324355</t>
  </si>
  <si>
    <t>2012-93-47731-0</t>
  </si>
  <si>
    <t>02.02.507.0001225454/12</t>
  </si>
  <si>
    <t> 521680-87.2009.8.09.0051 </t>
  </si>
  <si>
    <t>Matheus Inacio Borges</t>
  </si>
  <si>
    <t>0 / 983331</t>
  </si>
  <si>
    <t>FUP 8090035</t>
  </si>
  <si>
    <t xml:space="preserve">04/12/2008 </t>
  </si>
  <si>
    <t>02.02.507.0001272045/12</t>
  </si>
  <si>
    <t> 4002224-80.2013.8.26.0196 </t>
  </si>
  <si>
    <t>José Antônio Zonetti</t>
  </si>
  <si>
    <t>3422/17254606</t>
  </si>
  <si>
    <t>2013-93-53468-0</t>
  </si>
  <si>
    <t>02.02.507.0001745750/13</t>
  </si>
  <si>
    <t> 4017488-83.2013.8.26.0602 </t>
  </si>
  <si>
    <t>Regina de Fatima Gois Fernandes</t>
  </si>
  <si>
    <t>2014-93-59963-0</t>
  </si>
  <si>
    <t>Acordo Integralmente Cumprido</t>
  </si>
  <si>
    <t>02.02.507.0001783378/13</t>
  </si>
  <si>
    <t> 1029236-61.2016.8.26.0602 </t>
  </si>
  <si>
    <t>MARIA ANITA ROSA LESSA</t>
  </si>
  <si>
    <t>CERT 2373985</t>
  </si>
  <si>
    <t>89-6853</t>
  </si>
  <si>
    <t xml:space="preserve">05/03/2015 </t>
  </si>
  <si>
    <t>02.02.507.0002328094/16</t>
  </si>
  <si>
    <t> 4001656-79.2013.8.26.0482 </t>
  </si>
  <si>
    <t>Elisa Sizue Sugano Kubo</t>
  </si>
  <si>
    <t>3419/358656</t>
  </si>
  <si>
    <t>2013-93-53794-0</t>
  </si>
  <si>
    <t>02.02.507.0001761066/13</t>
  </si>
  <si>
    <t> 0479.13.015630-6 </t>
  </si>
  <si>
    <t>HELEN CHRISTINA BORGES PEDRO</t>
  </si>
  <si>
    <t>3419/303688</t>
  </si>
  <si>
    <t>2012-93-49894-0</t>
  </si>
  <si>
    <t xml:space="preserve">29/09/2012 </t>
  </si>
  <si>
    <t>02.02.507.0001722911/13</t>
  </si>
  <si>
    <t>VIDA MULHER STYLE</t>
  </si>
  <si>
    <t xml:space="preserve">REAL VIDA HOMEM </t>
  </si>
  <si>
    <t> 2008.0000.6749-7 </t>
  </si>
  <si>
    <t>José Antonio Ribeiro Júnior</t>
  </si>
  <si>
    <t>02.02.136.0001025088/10</t>
  </si>
  <si>
    <t>31/08/2010</t>
  </si>
  <si>
    <t> 0024.06.307.225-0 </t>
  </si>
  <si>
    <t>HILTON PORTILHO DE MATOS</t>
  </si>
  <si>
    <t>02.02.507.0000594227/06</t>
  </si>
  <si>
    <t>15/12/2006</t>
  </si>
  <si>
    <t> 9032327-37.2017.8.13.0024 </t>
  </si>
  <si>
    <t>Gustavo Marçal de Sousa</t>
  </si>
  <si>
    <t>02.02.136.0002446681/17</t>
  </si>
  <si>
    <t> 9066223.08.2016.813.0024 </t>
  </si>
  <si>
    <t>ANA MARIA SIMOES DE CASTRO</t>
  </si>
  <si>
    <t>CANC SEGURO</t>
  </si>
  <si>
    <t>02.02.507.0002301300/16</t>
  </si>
  <si>
    <t> 1008403-10.2015.8.26.0100 </t>
  </si>
  <si>
    <t>Alessandra Flores Fontes</t>
  </si>
  <si>
    <t>3422/16362241</t>
  </si>
  <si>
    <t>02.02.507.0002046862/15</t>
  </si>
  <si>
    <t> 1000576-67.2015.8.26.0319 </t>
  </si>
  <si>
    <t>Antonio Bozoli</t>
  </si>
  <si>
    <t>3422/15728978</t>
  </si>
  <si>
    <t>02.02.507.0002139518/15</t>
  </si>
  <si>
    <t>10/08/2015</t>
  </si>
  <si>
    <t> 0055648-91.2016.8.13.0607 </t>
  </si>
  <si>
    <t>Mauro José Soares Tameirão</t>
  </si>
  <si>
    <t>ALTERAR BENEFIC</t>
  </si>
  <si>
    <t>Santos Dumont (MG)</t>
  </si>
  <si>
    <t>02.02.507.0002361679/16</t>
  </si>
  <si>
    <t> 0001771-82.2017.8.19.0011 </t>
  </si>
  <si>
    <t>SEGURO CANCEL</t>
  </si>
  <si>
    <t>02.02.507.0002415756/17</t>
  </si>
  <si>
    <t> 1012938-29.2017.8.26.0482 </t>
  </si>
  <si>
    <t>EDNA DO PRADO</t>
  </si>
  <si>
    <t>3422/19213963</t>
  </si>
  <si>
    <t>02.02.507.0002478137/17</t>
  </si>
  <si>
    <t>27/07/2017</t>
  </si>
  <si>
    <t> 1000699-75.2017.8.26.0099 </t>
  </si>
  <si>
    <t>Elvira Franco de Lima Fernandes</t>
  </si>
  <si>
    <t>02.02.507.0002415111/17</t>
  </si>
  <si>
    <t> 1012076-30.2017.8.26.0071 </t>
  </si>
  <si>
    <t>NEUSA VIEIRA DE LIMA</t>
  </si>
  <si>
    <t>02.02.507.0002445177/17</t>
  </si>
  <si>
    <t> 1004518-07.2017.8.26.0071 </t>
  </si>
  <si>
    <t>Alda Dias Pereira</t>
  </si>
  <si>
    <t>3422/10044833</t>
  </si>
  <si>
    <t>02.02.507.0002420627/17</t>
  </si>
  <si>
    <t> 0003343-90.2016.8.26.0568 </t>
  </si>
  <si>
    <t>DELIO BORGES DE OLIVEIRA</t>
  </si>
  <si>
    <t>PROBL COM PGTO</t>
  </si>
  <si>
    <t>02.02.507.0002308037/16</t>
  </si>
  <si>
    <t> 0032868-62.2015.8.19.0014 </t>
  </si>
  <si>
    <t>02.02.507.0002252619/15</t>
  </si>
  <si>
    <t>07/08/2015</t>
  </si>
  <si>
    <t> 0145619-40.2016.8.21.0001 </t>
  </si>
  <si>
    <t>ROGÉRIO FISCHER</t>
  </si>
  <si>
    <t>12ª Turma</t>
  </si>
  <si>
    <t>02.02.507.0002298791/16</t>
  </si>
  <si>
    <t> 1000464-33.2017.8.26.0318 </t>
  </si>
  <si>
    <t>Marília Tufanin Zapacosta</t>
  </si>
  <si>
    <t>Leme (SP)</t>
  </si>
  <si>
    <t>02.02.507.0002430558/17</t>
  </si>
  <si>
    <t> 0731359-48.2016.8.07.0016 </t>
  </si>
  <si>
    <t>SELIA MARIA PACHECO LUSTOSA PIRES</t>
  </si>
  <si>
    <t>CERT 1058504</t>
  </si>
  <si>
    <t>02.02.507.0002361747/16</t>
  </si>
  <si>
    <t>indenizado integralmente, trata-se de erro material na apólice</t>
  </si>
  <si>
    <t>ERRO OPERACIONAL</t>
  </si>
  <si>
    <t>CANCELARAM A APOLICE</t>
  </si>
  <si>
    <t>preexist</t>
  </si>
  <si>
    <t>QUEBRA DE VIDROS</t>
  </si>
  <si>
    <t>sem caracterização de doenças graves</t>
  </si>
  <si>
    <t>OUTUBRO</t>
  </si>
  <si>
    <t>INCÊNDIO</t>
  </si>
  <si>
    <t> 048.06.006277-8 </t>
  </si>
  <si>
    <t xml:space="preserve">JCA Abate Indústria e Comércio de Importação e Exportação de Carne </t>
  </si>
  <si>
    <t>2005-18-26-0</t>
  </si>
  <si>
    <t xml:space="preserve">08/09/1996 </t>
  </si>
  <si>
    <t>Piçarras (SC)</t>
  </si>
  <si>
    <t xml:space="preserve">16/10/2017 </t>
  </si>
  <si>
    <t>02.02.507.0000764995/08</t>
  </si>
  <si>
    <t> 482.01.2010.014658-3 </t>
  </si>
  <si>
    <t>Valdeir Aparecido Pereira Costa</t>
  </si>
  <si>
    <t>3197/19350104</t>
  </si>
  <si>
    <t>2009-93-25040-0</t>
  </si>
  <si>
    <t xml:space="preserve">02/10/2017 </t>
  </si>
  <si>
    <t>02.02.507.0000676920/10</t>
  </si>
  <si>
    <t> 491/2007 </t>
  </si>
  <si>
    <t>Jose Ailton Botelho Andrade</t>
  </si>
  <si>
    <t>3107/1253</t>
  </si>
  <si>
    <t>2007-93-7477-0</t>
  </si>
  <si>
    <t xml:space="preserve">03/10/2006 </t>
  </si>
  <si>
    <t>Curiúva (PR)</t>
  </si>
  <si>
    <t xml:space="preserve">10/10/2017 </t>
  </si>
  <si>
    <t>02.02.507.0000451548/07</t>
  </si>
  <si>
    <t> 176.01.2008.02037-7 </t>
  </si>
  <si>
    <t>Maria Luci Correia de Jesus</t>
  </si>
  <si>
    <t>1151/155886</t>
  </si>
  <si>
    <t>2008-93-13948-0</t>
  </si>
  <si>
    <t xml:space="preserve">16/01/2008 </t>
  </si>
  <si>
    <t>Aspásia (SP)</t>
  </si>
  <si>
    <t>02.02.507.0000543880/09</t>
  </si>
  <si>
    <t> 1349/2008 </t>
  </si>
  <si>
    <t>Maria de Lourdes Bittencourt Marinho</t>
  </si>
  <si>
    <t>3197/17247661</t>
  </si>
  <si>
    <t>2007-93-12407-0</t>
  </si>
  <si>
    <t xml:space="preserve">29/10/2007 </t>
  </si>
  <si>
    <t xml:space="preserve">31/10/2017 </t>
  </si>
  <si>
    <t>02.02.507.0000799392/08</t>
  </si>
  <si>
    <t> 108.01.2009.005211-8 </t>
  </si>
  <si>
    <t>Aparecida de Assis Souza</t>
  </si>
  <si>
    <t>2009-82-8225-0</t>
  </si>
  <si>
    <t xml:space="preserve">10/07/2005 </t>
  </si>
  <si>
    <t xml:space="preserve">06/10/2017 </t>
  </si>
  <si>
    <t>02.02.507.0000640481/10</t>
  </si>
  <si>
    <t> 0009272-14.2011.8.16.0001 </t>
  </si>
  <si>
    <t>Jany Pereira Sales</t>
  </si>
  <si>
    <t>3525 / 1456</t>
  </si>
  <si>
    <t>2010-93-30889</t>
  </si>
  <si>
    <t xml:space="preserve">30/10/2017 </t>
  </si>
  <si>
    <t>02.02.507.0001083249/11</t>
  </si>
  <si>
    <t> 0046760-21.2011.8.26.0002 </t>
  </si>
  <si>
    <t>erlando dos santos gonçalo</t>
  </si>
  <si>
    <t>3419/23935</t>
  </si>
  <si>
    <t>2011-93-36890-0</t>
  </si>
  <si>
    <t xml:space="preserve">05/12/2010 </t>
  </si>
  <si>
    <t xml:space="preserve">19/10/2017 </t>
  </si>
  <si>
    <t>02.02.507.0001120400/10</t>
  </si>
  <si>
    <t> 0011286-77.2011.8.26.0005 </t>
  </si>
  <si>
    <t>Euza Aparecida Barbosa Silva</t>
  </si>
  <si>
    <t>871/33183</t>
  </si>
  <si>
    <t>2010-93-29516-0</t>
  </si>
  <si>
    <t xml:space="preserve">03/10/2009 </t>
  </si>
  <si>
    <t xml:space="preserve">24/10/2017 </t>
  </si>
  <si>
    <t>02.02.507.0001092959/11</t>
  </si>
  <si>
    <t> 161.01.2010.016137-6 </t>
  </si>
  <si>
    <t>Eduardo Roberto de Oliveira</t>
  </si>
  <si>
    <t>6000003/103257</t>
  </si>
  <si>
    <t>2010-93-27897-0</t>
  </si>
  <si>
    <t xml:space="preserve">19/08/2009 </t>
  </si>
  <si>
    <t>02.02.507.0001073038/11</t>
  </si>
  <si>
    <t> 5014957-19.2017.8.13.0702 </t>
  </si>
  <si>
    <t>CALÇADOS E CONFECÇÕES ACLIMAÇÃO LTDA ME</t>
  </si>
  <si>
    <t>114148/835069</t>
  </si>
  <si>
    <t>2016-93-87785-0</t>
  </si>
  <si>
    <t xml:space="preserve">09/12/2016 </t>
  </si>
  <si>
    <t xml:space="preserve">03/10/2017 </t>
  </si>
  <si>
    <t>02.02.507.0002469066/17</t>
  </si>
  <si>
    <t> 1000784-82.2017.8.26.0480 </t>
  </si>
  <si>
    <t>MARIA JOSÉ BARRETO MARCHIORI M E</t>
  </si>
  <si>
    <t>1831334/0</t>
  </si>
  <si>
    <t>2016-14-114239-</t>
  </si>
  <si>
    <t xml:space="preserve">14/10/2016 </t>
  </si>
  <si>
    <t>02.02.136.0002461315/17</t>
  </si>
  <si>
    <t> 0001007-24.2016.8.19.0014 </t>
  </si>
  <si>
    <t>RENATA PESSANHA FALCÃO</t>
  </si>
  <si>
    <t>3419/267998</t>
  </si>
  <si>
    <t>2015-93-68606-0</t>
  </si>
  <si>
    <t xml:space="preserve">03/02/2015 </t>
  </si>
  <si>
    <t>02.02.507.0002203388/16</t>
  </si>
  <si>
    <t> 1028304-43.2016.8.26.0224 </t>
  </si>
  <si>
    <t>RICARDO ESCALIANTE</t>
  </si>
  <si>
    <t>3419/365752</t>
  </si>
  <si>
    <t>2015-93-73392-0</t>
  </si>
  <si>
    <t xml:space="preserve">05/10/2017 </t>
  </si>
  <si>
    <t>02.02.507.0002300778/16</t>
  </si>
  <si>
    <t> 1002510-29.2017.8.26.0048 </t>
  </si>
  <si>
    <t>Izaias Manuel Fernandes</t>
  </si>
  <si>
    <t>113303/3304289</t>
  </si>
  <si>
    <t>2017-93-90949-0</t>
  </si>
  <si>
    <t>02.02.507.0002434246/17</t>
  </si>
  <si>
    <t> 107/12 </t>
  </si>
  <si>
    <t>Otavio camargo</t>
  </si>
  <si>
    <t>1102080/114583</t>
  </si>
  <si>
    <t>2005-82-2324-0</t>
  </si>
  <si>
    <t xml:space="preserve">02/04/2005 </t>
  </si>
  <si>
    <t>02.02.507.0001183853/12</t>
  </si>
  <si>
    <t> 1046679-97.2017.8.26.0114 </t>
  </si>
  <si>
    <t>Diogo de Lima Rodrigues</t>
  </si>
  <si>
    <t>301/3149403</t>
  </si>
  <si>
    <t>2012-82-19183-0</t>
  </si>
  <si>
    <t xml:space="preserve">02/02/2012 </t>
  </si>
  <si>
    <t>02.02.507.0002492857/17</t>
  </si>
  <si>
    <t> 5000588-65.2017.8.13.0687 </t>
  </si>
  <si>
    <t>Angela Maria Gandini Amaral</t>
  </si>
  <si>
    <t>3543/126652996</t>
  </si>
  <si>
    <t>2014-93-63754-0</t>
  </si>
  <si>
    <t xml:space="preserve">09/10/2017 </t>
  </si>
  <si>
    <t>02.02.507.0002433499/17</t>
  </si>
  <si>
    <t> 0001315-59.2013.8.21.0095 </t>
  </si>
  <si>
    <t>Rosa de Paula Mundin</t>
  </si>
  <si>
    <t>301 E</t>
  </si>
  <si>
    <t>2012-82-19491 E</t>
  </si>
  <si>
    <t xml:space="preserve">01/03/2012 </t>
  </si>
  <si>
    <t>02.02.507.0001616227/13</t>
  </si>
  <si>
    <t> 0004316-04.2016.8.16.0025 </t>
  </si>
  <si>
    <t>ANDRE LOPES MOREIRA</t>
  </si>
  <si>
    <t>2034/3903055</t>
  </si>
  <si>
    <t>2013-82-24406-0</t>
  </si>
  <si>
    <t xml:space="preserve">04/10/2017 </t>
  </si>
  <si>
    <t>02.02.507.0002251206/16</t>
  </si>
  <si>
    <t>CAPITAL DE GIRO PROTEGIDO</t>
  </si>
  <si>
    <t> 1008315-41.2016.8.26.0292 </t>
  </si>
  <si>
    <t>RANGEL TRANSPORTES LTDA</t>
  </si>
  <si>
    <t>8446/27504789</t>
  </si>
  <si>
    <t>2016-77-115961-</t>
  </si>
  <si>
    <t xml:space="preserve">24/06/2016 </t>
  </si>
  <si>
    <t xml:space="preserve">17/10/2017 </t>
  </si>
  <si>
    <t>02.02.507.0002331869/16</t>
  </si>
  <si>
    <t> 0324577-50.2016.8.24.0038 </t>
  </si>
  <si>
    <t>João Antonio da Silva Jr.</t>
  </si>
  <si>
    <t>1813162/817700</t>
  </si>
  <si>
    <t>2016-14-110598-</t>
  </si>
  <si>
    <t xml:space="preserve">26/07/2016 </t>
  </si>
  <si>
    <t>02.02.136.0002412845/16</t>
  </si>
  <si>
    <t> 0538438-10.2015.8.13.0702 </t>
  </si>
  <si>
    <t>Evandro José da Silva</t>
  </si>
  <si>
    <t>1490320/51403</t>
  </si>
  <si>
    <t>2015-14-91515-0</t>
  </si>
  <si>
    <t xml:space="preserve">05/04/2015 </t>
  </si>
  <si>
    <t xml:space="preserve">26/10/2017 </t>
  </si>
  <si>
    <t>02.02.136.0002235841/15</t>
  </si>
  <si>
    <t> 0004581-52.2017.8.19.0036 </t>
  </si>
  <si>
    <t>JOSÉ RAMOS LANDEIRA</t>
  </si>
  <si>
    <t>1782418/440354</t>
  </si>
  <si>
    <t>2017-14-117141-</t>
  </si>
  <si>
    <t xml:space="preserve">31/12/2016 </t>
  </si>
  <si>
    <t xml:space="preserve">25/10/2017 </t>
  </si>
  <si>
    <t>02.02.136.0002433446/17</t>
  </si>
  <si>
    <t> 5339030.40.2016.8.09.0051 </t>
  </si>
  <si>
    <t>Jobel de Paula Medanha</t>
  </si>
  <si>
    <t>1813162/868358</t>
  </si>
  <si>
    <t>2016-14-109749-</t>
  </si>
  <si>
    <t xml:space="preserve">02/07/2016 </t>
  </si>
  <si>
    <t>02.02.136.0002418556/16</t>
  </si>
  <si>
    <t> 0007435-40.2017.8.26.0451 </t>
  </si>
  <si>
    <t>ANGELO NICOLAU FABER</t>
  </si>
  <si>
    <t>1490320/119345</t>
  </si>
  <si>
    <t>2016-14-115070-</t>
  </si>
  <si>
    <t xml:space="preserve">18/10/2016 </t>
  </si>
  <si>
    <t xml:space="preserve">11/10/2017 </t>
  </si>
  <si>
    <t>02.02.136.0002461154/17</t>
  </si>
  <si>
    <t> 0013540-07.2017.8.26.0007 </t>
  </si>
  <si>
    <t>2017-14-120442-</t>
  </si>
  <si>
    <t>02.02.136.0002466761/17</t>
  </si>
  <si>
    <t> 0031168-45.2016.8.26.0071 </t>
  </si>
  <si>
    <t>Edvaldo Nunes de Souza</t>
  </si>
  <si>
    <t>1490320/341220</t>
  </si>
  <si>
    <t>2016-14-114907-</t>
  </si>
  <si>
    <t>02.02.136.0002375274/16</t>
  </si>
  <si>
    <t> 0011362-61.2015.811.0011 </t>
  </si>
  <si>
    <t>Dagoberto Mariano Bernardi</t>
  </si>
  <si>
    <t>1490320/539938</t>
  </si>
  <si>
    <t>2014-14-84687-0</t>
  </si>
  <si>
    <t>Tangara da Serra (MT)</t>
  </si>
  <si>
    <t>02.02.136.0002157585/15</t>
  </si>
  <si>
    <t> 0009157-85.2017.8.19.0037 </t>
  </si>
  <si>
    <t>02.02.136.0002435413/17</t>
  </si>
  <si>
    <t> 1002092-87.2017.8.26.0114 </t>
  </si>
  <si>
    <t>JULIO CESAR RIBEIRO</t>
  </si>
  <si>
    <t>1490320/49432</t>
  </si>
  <si>
    <t>2016-14-110380-</t>
  </si>
  <si>
    <t xml:space="preserve">19/07/2016 </t>
  </si>
  <si>
    <t>02.02.136.0002409462/17</t>
  </si>
  <si>
    <t> 0009595-11.2016.8.16.0044 </t>
  </si>
  <si>
    <t>LORENY BARBOSA SUEKI BRASIL</t>
  </si>
  <si>
    <t>1782418/704793</t>
  </si>
  <si>
    <t>2015-14-98249-0</t>
  </si>
  <si>
    <t xml:space="preserve">28/10/2015 </t>
  </si>
  <si>
    <t>02.02.136.0002364868/16</t>
  </si>
  <si>
    <t> 1011781-56.2016.8.26.0320 </t>
  </si>
  <si>
    <t>NILCEU ANTONIO FABRIS</t>
  </si>
  <si>
    <t>1782419/741182</t>
  </si>
  <si>
    <t>2015-14-94914-0</t>
  </si>
  <si>
    <t>02.02.136.0002325690/16</t>
  </si>
  <si>
    <t> 0044371-18.2016.8.16.0018 </t>
  </si>
  <si>
    <t>LUIZ CARLOS DONATO</t>
  </si>
  <si>
    <t>1782418/479466</t>
  </si>
  <si>
    <t>2015-14-98952-0</t>
  </si>
  <si>
    <t xml:space="preserve">18/10/2017 </t>
  </si>
  <si>
    <t>02.02.136.0002397329/16</t>
  </si>
  <si>
    <t> 0006087-25.2016.8.16.0184 </t>
  </si>
  <si>
    <t>Victor Kwiecien Ruoso</t>
  </si>
  <si>
    <t>1782418/632484</t>
  </si>
  <si>
    <t>2016-14-112962-</t>
  </si>
  <si>
    <t>02.02.136.0002458987/16</t>
  </si>
  <si>
    <t> 1006227-65.2016.8.26.0248 </t>
  </si>
  <si>
    <t>ANTONIO CONSTANTINO DOS SANTOS</t>
  </si>
  <si>
    <t>1490320/196220</t>
  </si>
  <si>
    <t>2016-14-103010-</t>
  </si>
  <si>
    <t xml:space="preserve">05/02/2016 </t>
  </si>
  <si>
    <t>02.02.136.0002280849/16</t>
  </si>
  <si>
    <t> 007.12.004521-0 </t>
  </si>
  <si>
    <t>Amilton Reduzino Furtuoso</t>
  </si>
  <si>
    <t>1490320/298098</t>
  </si>
  <si>
    <t>2011-14-51205-0</t>
  </si>
  <si>
    <t xml:space="preserve">04/10/2011 </t>
  </si>
  <si>
    <t>02.02.136.0001619417/13</t>
  </si>
  <si>
    <t> 0176683-22.2016.8.13.0056 </t>
  </si>
  <si>
    <t>CONCEIÇÃO APARECIDA CAMPOS</t>
  </si>
  <si>
    <t>1782419/367918</t>
  </si>
  <si>
    <t>2016-14-105925-</t>
  </si>
  <si>
    <t xml:space="preserve">20/02/2016 </t>
  </si>
  <si>
    <t>Barbacena (MG)</t>
  </si>
  <si>
    <t>02.02.136.0002361796/16</t>
  </si>
  <si>
    <t>SANTANDER CDC PROTEGIDO</t>
  </si>
  <si>
    <t> 1017099-56.2016.8.26.0405 </t>
  </si>
  <si>
    <t>Aymoré Crédito, Financiamento e Investimento S/A</t>
  </si>
  <si>
    <t>8453/28224370</t>
  </si>
  <si>
    <t>2016-77-120916-</t>
  </si>
  <si>
    <t xml:space="preserve">19/10/2016 </t>
  </si>
  <si>
    <t>Busca e Apreensão</t>
  </si>
  <si>
    <t>02.02.507.0002472544/16</t>
  </si>
  <si>
    <t> 0007979-02.2017.8.16.0194 </t>
  </si>
  <si>
    <t>JOSE CARLOS LOPES MACHADO</t>
  </si>
  <si>
    <t>3419/448550</t>
  </si>
  <si>
    <t>2017-93-90075-0</t>
  </si>
  <si>
    <t xml:space="preserve">13/06/2016 </t>
  </si>
  <si>
    <t>02.02.507.0002476671/17</t>
  </si>
  <si>
    <t> 1006059-61.2015.8.26.0066 </t>
  </si>
  <si>
    <t>CONCEIÇÃO APARECIDA BARBOSA</t>
  </si>
  <si>
    <t>3422/15752798</t>
  </si>
  <si>
    <t>2014-93-62651-0</t>
  </si>
  <si>
    <t xml:space="preserve">18/12/2013 </t>
  </si>
  <si>
    <t>02.02.507.0002141955/15</t>
  </si>
  <si>
    <t> 1013337-91.2014.8.26.0602 </t>
  </si>
  <si>
    <t>Severino Negromonte Nunes Machado</t>
  </si>
  <si>
    <t>3420/1031233</t>
  </si>
  <si>
    <t>2012-93-50786-0</t>
  </si>
  <si>
    <t>02.02.507.0002109768/15</t>
  </si>
  <si>
    <t> 0025420-76.2016.8.07.0001 </t>
  </si>
  <si>
    <t>Francislene da Costa Freire</t>
  </si>
  <si>
    <t>2016-93-85470-0</t>
  </si>
  <si>
    <t xml:space="preserve">10/07/2014 </t>
  </si>
  <si>
    <t>02.02.507.0002324346/16</t>
  </si>
  <si>
    <t> 1008781-47.2016.8.26.0482 </t>
  </si>
  <si>
    <t>MARCELO OLIVEIRA DOS SANTOS</t>
  </si>
  <si>
    <t>2016-82-41008-E</t>
  </si>
  <si>
    <t>02.02.507.0002278232/16</t>
  </si>
  <si>
    <t> 0005605-42.2014.8.26.0581 </t>
  </si>
  <si>
    <t>Luiz Carlos Firmino</t>
  </si>
  <si>
    <t>165/85360</t>
  </si>
  <si>
    <t>2007-82-5068-0</t>
  </si>
  <si>
    <t xml:space="preserve">25/11/2007 </t>
  </si>
  <si>
    <t>02.02.507.0001970475/14</t>
  </si>
  <si>
    <t> 1011678-52.2015.8.26.0007 </t>
  </si>
  <si>
    <t>José Simões da Silva</t>
  </si>
  <si>
    <t>301/3180139</t>
  </si>
  <si>
    <t>2013-82-22489-0</t>
  </si>
  <si>
    <t>02.02.507.0002109656/15</t>
  </si>
  <si>
    <t> 1014009-96.2016.8.26.0451 </t>
  </si>
  <si>
    <t>Marilda Dala Valle Bueno</t>
  </si>
  <si>
    <t>3419/368469</t>
  </si>
  <si>
    <t>2016-93-83014-0</t>
  </si>
  <si>
    <t xml:space="preserve">17/06/2016 </t>
  </si>
  <si>
    <t>02.02.507.0002301056/16</t>
  </si>
  <si>
    <t> 1094234-89.2016.8.26.0100 </t>
  </si>
  <si>
    <t>WALTER VILLEGAS ZUAZO</t>
  </si>
  <si>
    <t>3419/447247</t>
  </si>
  <si>
    <t>2014-93-65141-0</t>
  </si>
  <si>
    <t xml:space="preserve">05/09/2014 </t>
  </si>
  <si>
    <t>02.02.507.0002309479/16</t>
  </si>
  <si>
    <t> 1028154-15.2017.8.26.0002 </t>
  </si>
  <si>
    <t>CRISTIAM LIMA DA SILVA</t>
  </si>
  <si>
    <t>3419/543052</t>
  </si>
  <si>
    <t>2016-93-87492-0</t>
  </si>
  <si>
    <t xml:space="preserve">10/12/2016 </t>
  </si>
  <si>
    <t>02.02.507.0002458299/17</t>
  </si>
  <si>
    <t> 1038151-30.2014.8.26.0001 </t>
  </si>
  <si>
    <t>Samir Pereira Ale Ancim</t>
  </si>
  <si>
    <t>3419/251460</t>
  </si>
  <si>
    <t>2011-93-40524-0</t>
  </si>
  <si>
    <t xml:space="preserve">17/08/2011 </t>
  </si>
  <si>
    <t>02.02.507.0002022393/14</t>
  </si>
  <si>
    <t> 0011460-82.2015.8.21.0006 </t>
  </si>
  <si>
    <t>JAQUELINE ILHA CAMARGO</t>
  </si>
  <si>
    <t>286/352750</t>
  </si>
  <si>
    <t>2014-82-30469-0</t>
  </si>
  <si>
    <t xml:space="preserve">21/06/2014 </t>
  </si>
  <si>
    <t>02.02.507.0002178989/15</t>
  </si>
  <si>
    <t> 1029982-77.2016.8.26.0100 </t>
  </si>
  <si>
    <t>ILICENA FIORUSSI MIGUEL</t>
  </si>
  <si>
    <t>3419/416591</t>
  </si>
  <si>
    <t>2014-93-67272-0</t>
  </si>
  <si>
    <t xml:space="preserve">04/12/2014 </t>
  </si>
  <si>
    <t>35ª</t>
  </si>
  <si>
    <t>02.02.507.0002247419/16</t>
  </si>
  <si>
    <t> 0396490-83.2015.8.13.0701 </t>
  </si>
  <si>
    <t>Rose Mary Cruz Borges</t>
  </si>
  <si>
    <t>3419/566405</t>
  </si>
  <si>
    <t>2015-93-72695-0</t>
  </si>
  <si>
    <t>02.02.507.0002173591/15</t>
  </si>
  <si>
    <t> 1014309-20.2017.8.26.0032 </t>
  </si>
  <si>
    <t>PAULO ARRUDA DA SILVA</t>
  </si>
  <si>
    <t>3419/320413</t>
  </si>
  <si>
    <t>2017-93-93424-0</t>
  </si>
  <si>
    <t>02.02.507.0002465938/17</t>
  </si>
  <si>
    <t> 1031262-10.2016.8.26.0577 </t>
  </si>
  <si>
    <t>SIRLEI VIEIRA DE TOLEDO</t>
  </si>
  <si>
    <t>3419/554075</t>
  </si>
  <si>
    <t>2015-93-74574-0</t>
  </si>
  <si>
    <t>02.02.507.0002399375/16</t>
  </si>
  <si>
    <t> 0300910-40.2017.8.24.0025 </t>
  </si>
  <si>
    <t>Wilson Gervásio Bornhausen</t>
  </si>
  <si>
    <t>3419/426594</t>
  </si>
  <si>
    <t>2016-93-85161-0</t>
  </si>
  <si>
    <t>Gaspar (SC)</t>
  </si>
  <si>
    <t>02.02.507.0002441022/17</t>
  </si>
  <si>
    <t> 0282436-20.2016.8.09.0107 </t>
  </si>
  <si>
    <t>S M Jesus Silva Transporte</t>
  </si>
  <si>
    <t>3419/659760</t>
  </si>
  <si>
    <t>2015-93-76581-0</t>
  </si>
  <si>
    <t xml:space="preserve">24/11/2015 </t>
  </si>
  <si>
    <t>Morrinhos (GO)</t>
  </si>
  <si>
    <t xml:space="preserve">20/10/2017 </t>
  </si>
  <si>
    <t>02.02.507.0002413473/17</t>
  </si>
  <si>
    <t> 5014962-97.2016.8.13.0145 </t>
  </si>
  <si>
    <t>GEISON PACHECO HENRIQUE</t>
  </si>
  <si>
    <t>3419/547753</t>
  </si>
  <si>
    <t>2015-93-68511-0</t>
  </si>
  <si>
    <t xml:space="preserve">13/11/2014 </t>
  </si>
  <si>
    <t>02.02.507.0002298647/16</t>
  </si>
  <si>
    <t> 079.14.023.098-2 </t>
  </si>
  <si>
    <t>Marlene Ines de Melo Cunha</t>
  </si>
  <si>
    <t>301/2869862</t>
  </si>
  <si>
    <t>2014-82-29868-0</t>
  </si>
  <si>
    <t>02.02.507.0001878711/14</t>
  </si>
  <si>
    <t> 8018160-55.2017.8.11.0002 </t>
  </si>
  <si>
    <t>113303/3733392</t>
  </si>
  <si>
    <t>2016-93-83842-0</t>
  </si>
  <si>
    <t xml:space="preserve">25/05/2016 </t>
  </si>
  <si>
    <t>02.02.507.0002436081/17</t>
  </si>
  <si>
    <t> 1000843-84.2017.8.26.0346 </t>
  </si>
  <si>
    <t>Neilde dos Santos Vasconcelos</t>
  </si>
  <si>
    <t>3419/544239</t>
  </si>
  <si>
    <t>2017-93-92530-0</t>
  </si>
  <si>
    <t xml:space="preserve">04/02/2016 </t>
  </si>
  <si>
    <t>02.02.507.0002455727/17</t>
  </si>
  <si>
    <t> 1001306-76.2016.8.26.0082 </t>
  </si>
  <si>
    <t>MARIA EDUARDA RODRIGUES GABRIEL</t>
  </si>
  <si>
    <t>3419/353070</t>
  </si>
  <si>
    <t>2014-93-61417-0</t>
  </si>
  <si>
    <t xml:space="preserve">05/04/2014 </t>
  </si>
  <si>
    <t>02.02.507.0002249018/16</t>
  </si>
  <si>
    <t> 1032858-71.2017.8.26.0002 </t>
  </si>
  <si>
    <t>Maria Helena Rodrigues da Luz</t>
  </si>
  <si>
    <t>285/1385167</t>
  </si>
  <si>
    <t>2017-82-47267-0</t>
  </si>
  <si>
    <t>02.02.507.0002468473/17</t>
  </si>
  <si>
    <t> 1012412-68.2017.8.26.0577 </t>
  </si>
  <si>
    <t>Hilton Pessoa de Oliveira</t>
  </si>
  <si>
    <t>3419/251720</t>
  </si>
  <si>
    <t>2017-93-92174-0</t>
  </si>
  <si>
    <t>02.02.507.0002451227/17</t>
  </si>
  <si>
    <t> 1002092-60.2015.8.26.0372 </t>
  </si>
  <si>
    <t>MARIA APARECIDA VIANA SILVA</t>
  </si>
  <si>
    <t>301/3528614</t>
  </si>
  <si>
    <t>2015-82-33059-0</t>
  </si>
  <si>
    <t>02.02.507.0002192902/15</t>
  </si>
  <si>
    <t> 1004692-44.2017.8.26.0482 </t>
  </si>
  <si>
    <t>2016-82-41008-1</t>
  </si>
  <si>
    <t>02.02.507.0002432989/17</t>
  </si>
  <si>
    <t> 1001066-49.2017.8.26.0439 </t>
  </si>
  <si>
    <t>Maria Mirtes Garcia</t>
  </si>
  <si>
    <t>3422/17338285</t>
  </si>
  <si>
    <t>2014-93-65329-0</t>
  </si>
  <si>
    <t xml:space="preserve">20/05/2014 </t>
  </si>
  <si>
    <t>Pereira Barreto (SP)</t>
  </si>
  <si>
    <t>02.02.507.0002452890/17</t>
  </si>
  <si>
    <t> 1015940-12.2014.8.26.0482 </t>
  </si>
  <si>
    <t>Luiz Flor</t>
  </si>
  <si>
    <t>3422/17433752</t>
  </si>
  <si>
    <t>2014-93-62728-0</t>
  </si>
  <si>
    <t xml:space="preserve">26/04/2012 </t>
  </si>
  <si>
    <t>02.02.507.0001996347/14</t>
  </si>
  <si>
    <t> 1000868-42.2014.8.26.0269 </t>
  </si>
  <si>
    <t>Marcelo Augusto dos Santos</t>
  </si>
  <si>
    <t>287 E 3422</t>
  </si>
  <si>
    <t>2012-82-21685-E</t>
  </si>
  <si>
    <t>02.02.507.0001966945/14</t>
  </si>
  <si>
    <t> 0057850-91.2016.8.21.0001 </t>
  </si>
  <si>
    <t>Daiana Costa Dias</t>
  </si>
  <si>
    <t>2014-93-66591-0</t>
  </si>
  <si>
    <t xml:space="preserve">26/03/2014 </t>
  </si>
  <si>
    <t>02.02.507.0002231765/16</t>
  </si>
  <si>
    <t> 1022448-54.2016.8.26.0562 </t>
  </si>
  <si>
    <t>TEDESCO INSTALACOES HIDRAULICAS LTDA</t>
  </si>
  <si>
    <t>3419/326603</t>
  </si>
  <si>
    <t>2015-93-75737-0</t>
  </si>
  <si>
    <t xml:space="preserve">25/10/2015 </t>
  </si>
  <si>
    <t>02.02.507.0002302642/16</t>
  </si>
  <si>
    <t> 1004561-08.2014.8.26.0019 </t>
  </si>
  <si>
    <t>Maria Torres Justino de Oliveira</t>
  </si>
  <si>
    <t>2006/286509464</t>
  </si>
  <si>
    <t>2013-82-26291-0</t>
  </si>
  <si>
    <t xml:space="preserve">06/09/2013 </t>
  </si>
  <si>
    <t>02.02.507.0001889861/14</t>
  </si>
  <si>
    <t> 6114194-74.2015.8.13.0024 </t>
  </si>
  <si>
    <t>Lamara Agropecuaria Ltda</t>
  </si>
  <si>
    <t>3419/461593</t>
  </si>
  <si>
    <t>2014-93-67507-0</t>
  </si>
  <si>
    <t>02.02.507.0002172985/15</t>
  </si>
  <si>
    <t> 1063758-95.2016.8.26.0576 </t>
  </si>
  <si>
    <t>Ismael Dezanetti</t>
  </si>
  <si>
    <t>3419/812327</t>
  </si>
  <si>
    <t>2016-93-87357-0</t>
  </si>
  <si>
    <t xml:space="preserve">25/06/2016 </t>
  </si>
  <si>
    <t>02.02.507.0002394169/16</t>
  </si>
  <si>
    <t> 0022052-21.2016.8.17.8201 </t>
  </si>
  <si>
    <t>Helio Renato  Strobel</t>
  </si>
  <si>
    <t>113303/3386512</t>
  </si>
  <si>
    <t>2016-93-80091-0</t>
  </si>
  <si>
    <t xml:space="preserve">02/09/2014 </t>
  </si>
  <si>
    <t xml:space="preserve">27/10/2017 </t>
  </si>
  <si>
    <t>02.02.507.0002260255/16</t>
  </si>
  <si>
    <t> 1006782-74.2016.8.26.0477 </t>
  </si>
  <si>
    <t>Adelita  Sobral  Antonio - ME</t>
  </si>
  <si>
    <t>3419/210074</t>
  </si>
  <si>
    <t>2015-93-76120-0</t>
  </si>
  <si>
    <t xml:space="preserve">14/03/2015 </t>
  </si>
  <si>
    <t>02.02.507.0002264982/16</t>
  </si>
  <si>
    <t> 1000456-87.2016.8.26.0416 </t>
  </si>
  <si>
    <t>José Luis dos Santos</t>
  </si>
  <si>
    <t>3419/597410</t>
  </si>
  <si>
    <t>2015-93-71485-0</t>
  </si>
  <si>
    <t xml:space="preserve">18/05/2015 </t>
  </si>
  <si>
    <t>02.02.507.0002247006/16</t>
  </si>
  <si>
    <t> 1117957-11.2014.8.26.0100 </t>
  </si>
  <si>
    <t>Romes Abdão Amui</t>
  </si>
  <si>
    <t>3419/314663</t>
  </si>
  <si>
    <t>2013-93-54911-0</t>
  </si>
  <si>
    <t xml:space="preserve">18/05/2013 </t>
  </si>
  <si>
    <t>02.02.507.0001996467/14</t>
  </si>
  <si>
    <t> 4016169-89.2013.8.26.0114 </t>
  </si>
  <si>
    <t>Elaine Aparecida da Silva Rolim</t>
  </si>
  <si>
    <t>301/2739230</t>
  </si>
  <si>
    <t>2011-82-15703-0</t>
  </si>
  <si>
    <t xml:space="preserve">03/09/2011 </t>
  </si>
  <si>
    <t>02.02.507.0001954748/14</t>
  </si>
  <si>
    <t> 1001181-39.2016.8.26.0008 </t>
  </si>
  <si>
    <t>MOISÉS NASCIMENTO DA SILVA</t>
  </si>
  <si>
    <t>113307/3346811</t>
  </si>
  <si>
    <t>2014-93-65757-0</t>
  </si>
  <si>
    <t xml:space="preserve">29/10/2013 </t>
  </si>
  <si>
    <t>02.02.507.0002202231/16</t>
  </si>
  <si>
    <t> 0003909-19.2017.8.19.0206 </t>
  </si>
  <si>
    <t>Diana Gomes da Silva</t>
  </si>
  <si>
    <t>2034/3644208</t>
  </si>
  <si>
    <t>2014-82-28864-0</t>
  </si>
  <si>
    <t xml:space="preserve">12/08/2013 </t>
  </si>
  <si>
    <t>02.02.507.0002419093/17</t>
  </si>
  <si>
    <t> 0004455-05.2017.8.26.0554 </t>
  </si>
  <si>
    <t>Idalina de Oliveira Xavier</t>
  </si>
  <si>
    <t>3422/14964880</t>
  </si>
  <si>
    <t>2016-93-86098-0</t>
  </si>
  <si>
    <t xml:space="preserve">17/09/2016 </t>
  </si>
  <si>
    <t>02.02.507.0002428510/17</t>
  </si>
  <si>
    <t> 0004120-33.2014.8.26.0443 </t>
  </si>
  <si>
    <t>Estevao Jose dos Santos</t>
  </si>
  <si>
    <t>3422/18527690</t>
  </si>
  <si>
    <t>2014-93-64801-0</t>
  </si>
  <si>
    <t xml:space="preserve">14/04/2013 </t>
  </si>
  <si>
    <t>02.02.507.0002026998/14</t>
  </si>
  <si>
    <t> 1016225-81.2014.8.26.0004 </t>
  </si>
  <si>
    <t>Vanivaldo Gonçalves Tavares</t>
  </si>
  <si>
    <t>2022/2402231</t>
  </si>
  <si>
    <t>2012-82-17113-0</t>
  </si>
  <si>
    <t xml:space="preserve">22/12/2011 </t>
  </si>
  <si>
    <t>02.02.507.0002013613/14</t>
  </si>
  <si>
    <t> 1001722-60.2016.8.26.0400 </t>
  </si>
  <si>
    <t>Sônia Helena Fernet</t>
  </si>
  <si>
    <t>3419/414204</t>
  </si>
  <si>
    <t>2015-93-69616-0</t>
  </si>
  <si>
    <t>02.02.507.0002233939/16</t>
  </si>
  <si>
    <t> 0047415-24.2017.8.21.0001 </t>
  </si>
  <si>
    <t>Werner Ari Ferle</t>
  </si>
  <si>
    <t>02.02.507.0002455355/17</t>
  </si>
  <si>
    <t> 2015.09.1.021308-0 </t>
  </si>
  <si>
    <t>Clarinda mendes da costa</t>
  </si>
  <si>
    <t>3419/390997</t>
  </si>
  <si>
    <t>2014-93-63679-0</t>
  </si>
  <si>
    <t>02.02.507.0002176695/15</t>
  </si>
  <si>
    <t> 1015362-77.2014.8.26.0602 </t>
  </si>
  <si>
    <t>Jonas Xavier Leme</t>
  </si>
  <si>
    <t>3422/19594504</t>
  </si>
  <si>
    <t>2014-93-60392-0</t>
  </si>
  <si>
    <t>02.02.507.0001910756/14</t>
  </si>
  <si>
    <t> 1001551-61.2015.8.26.0587 </t>
  </si>
  <si>
    <t>Oliveiros gonçalves da silva</t>
  </si>
  <si>
    <t>2034/3661424</t>
  </si>
  <si>
    <t>2014-82-30559-0</t>
  </si>
  <si>
    <t xml:space="preserve">27/03/2013 </t>
  </si>
  <si>
    <t>02.02.507.0002114905/15</t>
  </si>
  <si>
    <t> 1649195-85.2011.8.19.0004 </t>
  </si>
  <si>
    <t>Celia Regina Bernardino da Silva</t>
  </si>
  <si>
    <t>3451/79892</t>
  </si>
  <si>
    <t>2011-93-38209-0</t>
  </si>
  <si>
    <t xml:space="preserve">07/05/2011 </t>
  </si>
  <si>
    <t>02.02.507.0002030131/15</t>
  </si>
  <si>
    <t> 1096214-08.2015.8.26.0100 </t>
  </si>
  <si>
    <t>HDT Indústria e Comércio de Máquinas e Equipamentos Industriais LTDA</t>
  </si>
  <si>
    <t>3419/523909</t>
  </si>
  <si>
    <t>2015-93-70112-0</t>
  </si>
  <si>
    <t xml:space="preserve">17/06/2014 </t>
  </si>
  <si>
    <t>02.02.507.0002152464/15</t>
  </si>
  <si>
    <t> 0080787-41.2016.8.13.0188 </t>
  </si>
  <si>
    <t xml:space="preserve">Cooperativa dos prestadores de serviços de transportes de passageiros </t>
  </si>
  <si>
    <t>3419/590691</t>
  </si>
  <si>
    <t>2015-93-75575-E</t>
  </si>
  <si>
    <t>Nova Lima (MG)</t>
  </si>
  <si>
    <t>02.02.507.0002391976/16</t>
  </si>
  <si>
    <t> 5003181-44.2016.8.13.0027 </t>
  </si>
  <si>
    <t>Panificadora Roaage</t>
  </si>
  <si>
    <t>3419/430376</t>
  </si>
  <si>
    <t>2015-93-70897-0</t>
  </si>
  <si>
    <t xml:space="preserve">04/05/2015 </t>
  </si>
  <si>
    <t>Betim (MG)</t>
  </si>
  <si>
    <t>02.02.507.0002328535/16</t>
  </si>
  <si>
    <t> 0802509-45.2016.8.12.0018 </t>
  </si>
  <si>
    <t>José Roberto Pereira da Silva</t>
  </si>
  <si>
    <t>3419/628617</t>
  </si>
  <si>
    <t>2016-93-77473-0</t>
  </si>
  <si>
    <t>02.02.507.0002324901/16</t>
  </si>
  <si>
    <t> 1058513-42.2017.8.26.0100 </t>
  </si>
  <si>
    <t>ALEXANDRE RICCI PREUS</t>
  </si>
  <si>
    <t>3419/752531</t>
  </si>
  <si>
    <t>2017-93-93357-0</t>
  </si>
  <si>
    <t xml:space="preserve">19/12/2016 </t>
  </si>
  <si>
    <t>02.02.507.0002465471/17</t>
  </si>
  <si>
    <t> 1008566-33.2017.8.26.0451 </t>
  </si>
  <si>
    <t>Espolio de Carlos Augusto Garcia Perez</t>
  </si>
  <si>
    <t>3419/677108</t>
  </si>
  <si>
    <t>2016-93-84799-0</t>
  </si>
  <si>
    <t xml:space="preserve">26/06/2016 </t>
  </si>
  <si>
    <t>02.02.507.0002452144/17</t>
  </si>
  <si>
    <t> 0036059-31.2017.8.16.0014 </t>
  </si>
  <si>
    <t>Andre Luiz Barraco Maciel</t>
  </si>
  <si>
    <t>3419/707589</t>
  </si>
  <si>
    <t>2017-93-92698-0</t>
  </si>
  <si>
    <t xml:space="preserve">25/03/2016 </t>
  </si>
  <si>
    <t>02.02.507.0002457838/17</t>
  </si>
  <si>
    <t> 1014508-66.2016.8.26.0100 </t>
  </si>
  <si>
    <t>INES GUEDRES.</t>
  </si>
  <si>
    <t>3419/636951</t>
  </si>
  <si>
    <t>2016-93-79088-0</t>
  </si>
  <si>
    <t xml:space="preserve">28/12/2015 </t>
  </si>
  <si>
    <t>02.02.507.0002209187/16</t>
  </si>
  <si>
    <t> 0011776-50.2015.8.21.0021 </t>
  </si>
  <si>
    <t>HELENA DE FATIMA POSSEL</t>
  </si>
  <si>
    <t>3419/466934</t>
  </si>
  <si>
    <t>2014-93-63398-0</t>
  </si>
  <si>
    <t>02.02.507.0002083854/15</t>
  </si>
  <si>
    <t> 1021625-32.2017.8.26.0114 </t>
  </si>
  <si>
    <t>Adriana Dolores da Silva Veras</t>
  </si>
  <si>
    <t>3419/600143</t>
  </si>
  <si>
    <t>2015-93-75482-0</t>
  </si>
  <si>
    <t>02.02.507.0002445213/17</t>
  </si>
  <si>
    <t> 0135158-13.2014.8.19.0008 </t>
  </si>
  <si>
    <t>CARLOS ROBERTO SILVA REGO</t>
  </si>
  <si>
    <t>3419/376433</t>
  </si>
  <si>
    <t>2013-93-55524-0</t>
  </si>
  <si>
    <t xml:space="preserve">14/07/2013 </t>
  </si>
  <si>
    <t>02.02.507.0002062908/15</t>
  </si>
  <si>
    <t> 1000061-73.2016.8.26.0488 </t>
  </si>
  <si>
    <t>Jose Vladimir Silva Guimarães</t>
  </si>
  <si>
    <t>3419/429672</t>
  </si>
  <si>
    <t>2015-93-72332-0</t>
  </si>
  <si>
    <t xml:space="preserve">26/05/2015 </t>
  </si>
  <si>
    <t>02.02.507.0002209380/16</t>
  </si>
  <si>
    <t> 1008169-17.2014.8.26.0309 </t>
  </si>
  <si>
    <t>Iraci Madalena Rodrigues de Assis Lourençon</t>
  </si>
  <si>
    <t>3419/288977</t>
  </si>
  <si>
    <t>2012-93-50007-0</t>
  </si>
  <si>
    <t xml:space="preserve">01/11/2012 </t>
  </si>
  <si>
    <t>02.02.507.0001889450/14</t>
  </si>
  <si>
    <t> 0257806-79.2015.8.19.0001 </t>
  </si>
  <si>
    <t>Thiago Yuri Martins Galdino</t>
  </si>
  <si>
    <t>3419/380408</t>
  </si>
  <si>
    <t>2014-93-64839-0</t>
  </si>
  <si>
    <t>02.02.507.0002115392/15</t>
  </si>
  <si>
    <t> 1013443-58.2015.8.26.0007 </t>
  </si>
  <si>
    <t>Maria Antonia Gama Fath</t>
  </si>
  <si>
    <t>3419/338342</t>
  </si>
  <si>
    <t>2013-93-57205-0</t>
  </si>
  <si>
    <t>02.02.507.0002117646/14</t>
  </si>
  <si>
    <t> 1004848-83.2015.8.26.0132 </t>
  </si>
  <si>
    <t>Lucileine Azali Siqueira</t>
  </si>
  <si>
    <t>3419/338760</t>
  </si>
  <si>
    <t>2014-93-62393-0</t>
  </si>
  <si>
    <t xml:space="preserve">24/04/2014 </t>
  </si>
  <si>
    <t>02.02.507.0002130189/15</t>
  </si>
  <si>
    <t> 0000671-80.2017.8.19.0209 </t>
  </si>
  <si>
    <t>Abrahão Moura Barbosa</t>
  </si>
  <si>
    <t>3419/767284</t>
  </si>
  <si>
    <t>2017-93-88407-0</t>
  </si>
  <si>
    <t>02.02.507.0002404954/16</t>
  </si>
  <si>
    <t> 1000107-98.2017.8.26.0400 </t>
  </si>
  <si>
    <t>JOÃO PAULO FERNET DOS SANTOS</t>
  </si>
  <si>
    <t>2015-93-69616</t>
  </si>
  <si>
    <t>02.02.507.0002408050/17</t>
  </si>
  <si>
    <t> 0024825-36.2016.8.13.0090 </t>
  </si>
  <si>
    <t>RUBENS PEREIRA DE SOUZA</t>
  </si>
  <si>
    <t>3419/655032</t>
  </si>
  <si>
    <t>2016-93-79309-E</t>
  </si>
  <si>
    <t>Brumadinho (MG)</t>
  </si>
  <si>
    <t>02.02.507.0002331565/16</t>
  </si>
  <si>
    <t> 0428623-56.2016.8.14.0301 </t>
  </si>
  <si>
    <t>Marcilene da silva alves fonseca</t>
  </si>
  <si>
    <t>3419/529197</t>
  </si>
  <si>
    <t>2015-93-74505-0</t>
  </si>
  <si>
    <t>02.02.507.0002332681/16</t>
  </si>
  <si>
    <t> 5005907-92.2017.8.13.0079 </t>
  </si>
  <si>
    <t>MARGARIDA LUIZA LOPES</t>
  </si>
  <si>
    <t>3419/418267</t>
  </si>
  <si>
    <t>2017-93-91406-E</t>
  </si>
  <si>
    <t xml:space="preserve">22/08/2016 </t>
  </si>
  <si>
    <t>02.02.507.0002440739/17</t>
  </si>
  <si>
    <t> 1001429-43.2016.8.26.0642 </t>
  </si>
  <si>
    <t>José Luiz Duque Máquinas</t>
  </si>
  <si>
    <t>3419/359100</t>
  </si>
  <si>
    <t>2015-93-71985-0</t>
  </si>
  <si>
    <t xml:space="preserve">28/03/2015 </t>
  </si>
  <si>
    <t>02.02.507.0002253040/16</t>
  </si>
  <si>
    <t> 0019112-43.2017.8.21.0019 </t>
  </si>
  <si>
    <t>Mecanica Pitiquinha Ltda ME</t>
  </si>
  <si>
    <t>3419/752031</t>
  </si>
  <si>
    <t>2016-93-85755-0</t>
  </si>
  <si>
    <t xml:space="preserve">01/07/2016 </t>
  </si>
  <si>
    <t>02.02.507.0002475145/17</t>
  </si>
  <si>
    <t> 0028218-56.2017.8.21.0010 </t>
  </si>
  <si>
    <t>Rech e Canuto Auto Center Ltda - ME</t>
  </si>
  <si>
    <t>3419/473365</t>
  </si>
  <si>
    <t>2016-93-87125-0</t>
  </si>
  <si>
    <t xml:space="preserve">28/11/2016 </t>
  </si>
  <si>
    <t>02.02.507.0002473616/17</t>
  </si>
  <si>
    <t> 0006995-94.2017.8.21.0059 </t>
  </si>
  <si>
    <t>José de Souza Almeida</t>
  </si>
  <si>
    <t>3419/370520</t>
  </si>
  <si>
    <t>2013-93-57758-0</t>
  </si>
  <si>
    <t xml:space="preserve">26/10/2013 </t>
  </si>
  <si>
    <t>Osório (RS)</t>
  </si>
  <si>
    <t>02.02.507.0002468124/17</t>
  </si>
  <si>
    <t> 0009029-70.2017.8.16.0030 </t>
  </si>
  <si>
    <t>THIAGO RODRIGO DA SILVA</t>
  </si>
  <si>
    <t>3419/760428</t>
  </si>
  <si>
    <t>2017-93-90910-E</t>
  </si>
  <si>
    <t xml:space="preserve">02/05/2016 </t>
  </si>
  <si>
    <t>02.02.507.0002433966/17</t>
  </si>
  <si>
    <t> 0008449-79.2017.8.16.0017 </t>
  </si>
  <si>
    <t>Izidoro Hitner</t>
  </si>
  <si>
    <t>3419/747303</t>
  </si>
  <si>
    <t>2017-93-91492-E</t>
  </si>
  <si>
    <t xml:space="preserve">17/04/2016 </t>
  </si>
  <si>
    <t>02.02.507.0002440792/17</t>
  </si>
  <si>
    <t> 0008146-09.2017.8.21.0023 </t>
  </si>
  <si>
    <t>CLÓVIS ANTÔNIO BRAVO DEVINCENZI FILHO</t>
  </si>
  <si>
    <t>3419/603169</t>
  </si>
  <si>
    <t>2017-93-93959-0</t>
  </si>
  <si>
    <t xml:space="preserve">21/11/2016 </t>
  </si>
  <si>
    <t>02.02.507.0002472309/17</t>
  </si>
  <si>
    <t> 1125085-14.2016.8.26.0100 </t>
  </si>
  <si>
    <t>Maria Candida Lima do Nascimento</t>
  </si>
  <si>
    <t>3419/3791</t>
  </si>
  <si>
    <t>2013-93-58405-0</t>
  </si>
  <si>
    <t>02.02.507.0002390558/16</t>
  </si>
  <si>
    <t> 1001859-31.2016.8.26.0533 </t>
  </si>
  <si>
    <t>ELAINE DE SOUZA PERINI</t>
  </si>
  <si>
    <t>3419/551420</t>
  </si>
  <si>
    <t>2014-93-66426-0</t>
  </si>
  <si>
    <t xml:space="preserve">01/11/2014 </t>
  </si>
  <si>
    <t>02.02.507.0002230783/16</t>
  </si>
  <si>
    <t> 0308731-71.2017.8.24.0033 </t>
  </si>
  <si>
    <t>DIEGO RICHARD RONCONI</t>
  </si>
  <si>
    <t>113308/3093613</t>
  </si>
  <si>
    <t>2017-93-90317-E</t>
  </si>
  <si>
    <t>02.02.507.0002476270/17</t>
  </si>
  <si>
    <t> 5092569-57.2017.8.09.0051 </t>
  </si>
  <si>
    <t>Maurea Lucia Fontenelles</t>
  </si>
  <si>
    <t>114148/843802</t>
  </si>
  <si>
    <t>2016-93-86710-0</t>
  </si>
  <si>
    <t xml:space="preserve">15/10/2016 </t>
  </si>
  <si>
    <t>Ceres (GO)</t>
  </si>
  <si>
    <t>02.02.507.0002443297/17</t>
  </si>
  <si>
    <t> 0007819-56.2016.8.25.0001 </t>
  </si>
  <si>
    <t>Recanto sergipano ltda me</t>
  </si>
  <si>
    <t>3419/356071</t>
  </si>
  <si>
    <t>2016-93-77608-0</t>
  </si>
  <si>
    <t xml:space="preserve">09/12/2015 </t>
  </si>
  <si>
    <t>02.02.507.0002223417/16</t>
  </si>
  <si>
    <t> 0003048-47.2017.8.21.5001 </t>
  </si>
  <si>
    <t>Branca Tonice de Oliveira</t>
  </si>
  <si>
    <t>02.02.507.0002471620/17</t>
  </si>
  <si>
    <t> 0017783-93.2017.8.21.0019 </t>
  </si>
  <si>
    <t xml:space="preserve">VIABLE COMERCIO E BENEFICIAMENTO DE PRODUTOS PARA </t>
  </si>
  <si>
    <t>3419/613388</t>
  </si>
  <si>
    <t>2016-93-80165-0</t>
  </si>
  <si>
    <t>02.02.507.0002468776/17</t>
  </si>
  <si>
    <t> 0193391-96.2016.8.21.0001 </t>
  </si>
  <si>
    <t>Rosane ossosky da silva niffa</t>
  </si>
  <si>
    <t>3419/444759</t>
  </si>
  <si>
    <t>2016-93-81348-0</t>
  </si>
  <si>
    <t xml:space="preserve">05/05/2016 </t>
  </si>
  <si>
    <t>02.02.507.0002417630/17</t>
  </si>
  <si>
    <t> 1001211-86.2015.8.26.0565 </t>
  </si>
  <si>
    <t>Eliza Tuvacek</t>
  </si>
  <si>
    <t>3419/71397</t>
  </si>
  <si>
    <t>2014-93-65592-0</t>
  </si>
  <si>
    <t>02.02.507.0002046922/15</t>
  </si>
  <si>
    <t> 0010915-69.2011.8.16.0045 </t>
  </si>
  <si>
    <t>Leopoldino Nogueira Rocha</t>
  </si>
  <si>
    <t>1101080/151160</t>
  </si>
  <si>
    <t>2008-82-7313-0</t>
  </si>
  <si>
    <t xml:space="preserve">18/12/2007 </t>
  </si>
  <si>
    <t>02.02.507.0001162442/11</t>
  </si>
  <si>
    <t> 416.01.2010.001561-5 </t>
  </si>
  <si>
    <t>Arido Pereira da Silva</t>
  </si>
  <si>
    <t>3197/17658149</t>
  </si>
  <si>
    <t>2009-93-27299</t>
  </si>
  <si>
    <t xml:space="preserve">22/11/2009 </t>
  </si>
  <si>
    <t>02.02.507.0001136197/11</t>
  </si>
  <si>
    <t> 0003729-07.2013.8.16.0083 </t>
  </si>
  <si>
    <t>João Maria Varela</t>
  </si>
  <si>
    <t>3440/301021069</t>
  </si>
  <si>
    <t>EM REGISTRO</t>
  </si>
  <si>
    <t xml:space="preserve">25/07/2012 </t>
  </si>
  <si>
    <t>Francisco Beltrão (PR)</t>
  </si>
  <si>
    <t>02.02.507.0001628519/13</t>
  </si>
  <si>
    <t> 1081/2012 </t>
  </si>
  <si>
    <t>Roberto Ferreira Isidoro</t>
  </si>
  <si>
    <t>3419/38254</t>
  </si>
  <si>
    <t>2012-93-50625-0</t>
  </si>
  <si>
    <t xml:space="preserve">06/12/2011 </t>
  </si>
  <si>
    <t>02.02.507.0001305495/12</t>
  </si>
  <si>
    <t> 4002127-41.2013.8.26.0597 </t>
  </si>
  <si>
    <t>Martinéia Duarte Belloni</t>
  </si>
  <si>
    <t>286/126236</t>
  </si>
  <si>
    <t>2013-82-22580-0</t>
  </si>
  <si>
    <t xml:space="preserve">09/12/2012 </t>
  </si>
  <si>
    <t>02.02.507.0001790320/14</t>
  </si>
  <si>
    <t> 0005045-57.2012.8.19.0002 </t>
  </si>
  <si>
    <t>Maria das Graças Pinto Vicente</t>
  </si>
  <si>
    <t>3451/77962</t>
  </si>
  <si>
    <t>2011-93-40365-0</t>
  </si>
  <si>
    <t xml:space="preserve">05/08/2011 </t>
  </si>
  <si>
    <t>02.02.507.0001276494/12</t>
  </si>
  <si>
    <t> 0000448-66.2013.8.26.0341 </t>
  </si>
  <si>
    <t>Rivanci Andrade dos Santos Silva</t>
  </si>
  <si>
    <t>301/1923290</t>
  </si>
  <si>
    <t>2013-82-23743-0</t>
  </si>
  <si>
    <t>Maracaí (SP)</t>
  </si>
  <si>
    <t>02.02.507.0001615008/13</t>
  </si>
  <si>
    <t> 048/1.12.0003793-3 </t>
  </si>
  <si>
    <t>Paulo Roberto Rodrigues</t>
  </si>
  <si>
    <t>285/1196534</t>
  </si>
  <si>
    <t>2010-82-12379-0</t>
  </si>
  <si>
    <t xml:space="preserve">11/10/2010 </t>
  </si>
  <si>
    <t>02.02.507.0001327782/13</t>
  </si>
  <si>
    <t> 0037678-22.2012.8.12.0001 </t>
  </si>
  <si>
    <t>Rodrigo Ferreira Arantes</t>
  </si>
  <si>
    <t>2012-93-48435-0</t>
  </si>
  <si>
    <t xml:space="preserve">28/02/2012 </t>
  </si>
  <si>
    <t>02.02.507.0001245856/12</t>
  </si>
  <si>
    <t> 0007354-61.2012.8.16.0058 </t>
  </si>
  <si>
    <t>Aparecida Alves dos Santos</t>
  </si>
  <si>
    <t>113303/3108186</t>
  </si>
  <si>
    <t>2011-93-41015-0</t>
  </si>
  <si>
    <t xml:space="preserve">30/08/2011 </t>
  </si>
  <si>
    <t>02.02.507.0001768499/13</t>
  </si>
  <si>
    <t> 4006661-91.2013.8.26.0576 </t>
  </si>
  <si>
    <t>Carlos Roberto Gonçalves</t>
  </si>
  <si>
    <t>3197/18167600</t>
  </si>
  <si>
    <t>2008-93-19629-0</t>
  </si>
  <si>
    <t xml:space="preserve">29/09/2008 </t>
  </si>
  <si>
    <t>02.02.507.0001745076/13</t>
  </si>
  <si>
    <t> 3001077-80.2013.8.26.0246 </t>
  </si>
  <si>
    <t>Lucas de Carvalho Gomes</t>
  </si>
  <si>
    <t>PPS: 881190</t>
  </si>
  <si>
    <t>SEM REGISTRO</t>
  </si>
  <si>
    <t xml:space="preserve">15/12/2012 </t>
  </si>
  <si>
    <t>02.02.507.0001759243/13</t>
  </si>
  <si>
    <t> 108.01.2012.001864-4 </t>
  </si>
  <si>
    <t>Marcos Diegues da Crus</t>
  </si>
  <si>
    <t>3422/17638771</t>
  </si>
  <si>
    <t>2011-93-40749-0</t>
  </si>
  <si>
    <t xml:space="preserve">29/08/2011 </t>
  </si>
  <si>
    <t>02.02.507.0001251558/12</t>
  </si>
  <si>
    <t> 0800968-96.2014.8.12.0001 </t>
  </si>
  <si>
    <t>Claudio Ramão Franco Olmedo</t>
  </si>
  <si>
    <t>2014-93-61352-0</t>
  </si>
  <si>
    <t>02.02.507.0001837581/14</t>
  </si>
  <si>
    <t> 0224736-26.2013.8.13.0707 </t>
  </si>
  <si>
    <t>Paula Gonzaga</t>
  </si>
  <si>
    <t>2022/2293560</t>
  </si>
  <si>
    <t>2013-82-26063-0</t>
  </si>
  <si>
    <t xml:space="preserve">08/11/2012 </t>
  </si>
  <si>
    <t>Varginha (MG)</t>
  </si>
  <si>
    <t>02.02.507.0001721872/13</t>
  </si>
  <si>
    <t> 3966-66.2014.8.16.0031 </t>
  </si>
  <si>
    <t>Ivete Nekatschalow Escobar</t>
  </si>
  <si>
    <t>3440/301087997</t>
  </si>
  <si>
    <t>2011-93-42426-0</t>
  </si>
  <si>
    <t xml:space="preserve">06/09/2011 </t>
  </si>
  <si>
    <t>02.02.507.0001851373/14</t>
  </si>
  <si>
    <t>SEGURO VIDA EMPRESA</t>
  </si>
  <si>
    <t>PROTEÇÃO MAIS MULHER</t>
  </si>
  <si>
    <t>SEGURO SAQUE PROTEGIDO - AP</t>
  </si>
  <si>
    <t>02.02.507.0002287281/16</t>
  </si>
  <si>
    <t> 1005248-26.2016.8.26.0597 </t>
  </si>
  <si>
    <t>Margarida Fantin</t>
  </si>
  <si>
    <t>02.02.507.0002436753/17</t>
  </si>
  <si>
    <t> 1030488-19.2017.8.26.0100 </t>
  </si>
  <si>
    <t>LIGIA DE LOURDES LAFFRONT</t>
  </si>
  <si>
    <t>02.02.507.0002453741/17</t>
  </si>
  <si>
    <t> 0021133-76.2017.8.19.0203 </t>
  </si>
  <si>
    <t>ARIANNE LIMA GONCALVES</t>
  </si>
  <si>
    <t>16/05/2017</t>
  </si>
  <si>
    <t>02.02.507.0002250057/16</t>
  </si>
  <si>
    <t> 00237360-87.2016.8.13.0105 </t>
  </si>
  <si>
    <t>Demócrito soares tomaz</t>
  </si>
  <si>
    <t>02.02.507.0001165887/10</t>
  </si>
  <si>
    <t> 0221068-68.2010.8.19.0001 </t>
  </si>
  <si>
    <t>Ricardo de Melo</t>
  </si>
  <si>
    <t>23/05/2010</t>
  </si>
  <si>
    <t>02.02.507.0001234450/12</t>
  </si>
  <si>
    <t> 583.00.2012.139334-5 </t>
  </si>
  <si>
    <t>Yuri Dantas Moriglia</t>
  </si>
  <si>
    <t>2012-93-40178-0</t>
  </si>
  <si>
    <t xml:space="preserve">17/06/2010 </t>
  </si>
  <si>
    <t>08/05/2012</t>
  </si>
  <si>
    <t>02.02.507.0002294323/16</t>
  </si>
  <si>
    <t> 0022342-67.2016.8.26.0576 </t>
  </si>
  <si>
    <t>Maria Luiza de Souza Teixeira</t>
  </si>
  <si>
    <t>02.02.507.0002326713/16</t>
  </si>
  <si>
    <t> 1023214-62.2016.8.26.0577 </t>
  </si>
  <si>
    <t>Benedicta Dejanira da Silva</t>
  </si>
  <si>
    <t>14/09/2016</t>
  </si>
  <si>
    <t>02.02.507.0002307632/16</t>
  </si>
  <si>
    <t> 0007331-98.2016.8.21.0038 </t>
  </si>
  <si>
    <t>Margarete Silveira Longhi</t>
  </si>
  <si>
    <t>Vacaria (RS)</t>
  </si>
  <si>
    <t>02.02.507.0002404327/17</t>
  </si>
  <si>
    <t> 1000008-02.2017.8.26.0539 </t>
  </si>
  <si>
    <t>NELSON DE MORAES GUIMARÃES</t>
  </si>
  <si>
    <t>RESJUSTE DE PRE</t>
  </si>
  <si>
    <t>09/01/2017</t>
  </si>
  <si>
    <t>02.02.507.0002388607/16</t>
  </si>
  <si>
    <t> 0176352-40.2016.8.13.0056 </t>
  </si>
  <si>
    <t>Sonia trindade ladeira tollendal</t>
  </si>
  <si>
    <t>3544/126665624</t>
  </si>
  <si>
    <t>02.02.507.0002230437/16</t>
  </si>
  <si>
    <t> 100336204.2016.8.26.0302 </t>
  </si>
  <si>
    <t>Valdir Fernandes de Souza</t>
  </si>
  <si>
    <t>29/03/2016</t>
  </si>
  <si>
    <t>02.02.507.0002227127/16</t>
  </si>
  <si>
    <t> 1001675-51.2016.8.26.0347 </t>
  </si>
  <si>
    <t>Antonio Estinatti</t>
  </si>
  <si>
    <t>PROB. COM APL</t>
  </si>
  <si>
    <t>14/03/2016</t>
  </si>
  <si>
    <t>02.02.136.0002405641/17</t>
  </si>
  <si>
    <t> 0000849-68.2017.8.19.0002 </t>
  </si>
  <si>
    <t>ELIANA FERREIRA</t>
  </si>
  <si>
    <t>1813162/905923</t>
  </si>
  <si>
    <t>ASSIST PET</t>
  </si>
  <si>
    <t xml:space="preserve">11/12/2016 </t>
  </si>
  <si>
    <t>SEGUROS DIVERSOS</t>
  </si>
  <si>
    <t>Pagamento de prêmios</t>
  </si>
  <si>
    <t>11/01/2017</t>
  </si>
  <si>
    <t>02.02.507.0002273493/16</t>
  </si>
  <si>
    <t> 0201772-50.2016.8.19.0001 </t>
  </si>
  <si>
    <t>ALMIR VIANA ALVES</t>
  </si>
  <si>
    <t>REPT INDEBITO</t>
  </si>
  <si>
    <t>16/06/2016</t>
  </si>
  <si>
    <t> 001/1.10.0283150-5 </t>
  </si>
  <si>
    <t>Ivo Vieira da Rosa</t>
  </si>
  <si>
    <t>02.02.507.0001021554/10</t>
  </si>
  <si>
    <t>25/10/2010</t>
  </si>
  <si>
    <t> 0024722-86.2013.8.21.0033 </t>
  </si>
  <si>
    <t>Claudia Vargas</t>
  </si>
  <si>
    <t>02.02.507.0002016725/14</t>
  </si>
  <si>
    <t>13/11/2014</t>
  </si>
  <si>
    <t> 900511371.2017.8.13.0024 </t>
  </si>
  <si>
    <t>LAUDECI JOSE ALVES NOGUEIRA</t>
  </si>
  <si>
    <t>02.02.136.0002411880/17</t>
  </si>
  <si>
    <t> 0010224-34.2017.8.19.0054 </t>
  </si>
  <si>
    <t>DELCIO COSTA DE AVELLAR</t>
  </si>
  <si>
    <t>02.02.507.0002432547/17</t>
  </si>
  <si>
    <t> 0017924-12.2016.8.19.0211 </t>
  </si>
  <si>
    <t>Wilson Fernandes Matias</t>
  </si>
  <si>
    <t>DM</t>
  </si>
  <si>
    <t>02.02.507.0002402224/16</t>
  </si>
  <si>
    <t>17/12/2016</t>
  </si>
  <si>
    <t> 1002892-02.2016.8.26.0066 </t>
  </si>
  <si>
    <t>CARLOS APARECIDO DOS REIS AVELINO</t>
  </si>
  <si>
    <t>02.02.507.0002234868/16</t>
  </si>
  <si>
    <t>07/04/2016</t>
  </si>
  <si>
    <t> 0033487-63.2015.8.25.0001 </t>
  </si>
  <si>
    <t>DANIEL DA SILVA ALMEIDA</t>
  </si>
  <si>
    <t>02.02.507.0002164759/15</t>
  </si>
  <si>
    <t>21/10/2015</t>
  </si>
  <si>
    <t> 7024069-92.2017.8.22.0001 </t>
  </si>
  <si>
    <t>MARLUCIA DA SILVA OLIVEIRA</t>
  </si>
  <si>
    <t>02.02.507.0002465704/17</t>
  </si>
  <si>
    <t>08/06/2017</t>
  </si>
  <si>
    <t> 435197-53.2013.8.09.0006 </t>
  </si>
  <si>
    <t>Benedita pereira silva</t>
  </si>
  <si>
    <t>02.02.507.0001873000/14</t>
  </si>
  <si>
    <t>12/06/2014</t>
  </si>
  <si>
    <t> 0023564-33.2017.8.16.0182 </t>
  </si>
  <si>
    <t>GUSTAVO PEREIRA COELHO MARTINS</t>
  </si>
  <si>
    <t>02.02.507.0002458902/17</t>
  </si>
  <si>
    <t>02.02.507.0002477445/17</t>
  </si>
  <si>
    <t> 0154090-28.2017.8.06.0001 </t>
  </si>
  <si>
    <t>VANDERLEI DIAS MORAIS</t>
  </si>
  <si>
    <t>3419/776965</t>
  </si>
  <si>
    <t>2017-93-94591-0</t>
  </si>
  <si>
    <t>NOVEMBRO</t>
  </si>
  <si>
    <t> 0010648-29.2013.8.16.0045 </t>
  </si>
  <si>
    <t>Elizete Amaro dos Santos Pereira</t>
  </si>
  <si>
    <t>113587/92</t>
  </si>
  <si>
    <t>2013-93-58348-0</t>
  </si>
  <si>
    <t xml:space="preserve">16/11/2017 </t>
  </si>
  <si>
    <t>02.02.507.0001747347/13</t>
  </si>
  <si>
    <t> 29162-02.2012.8.16.0001 </t>
  </si>
  <si>
    <t>Carmen Koch</t>
  </si>
  <si>
    <t>1101080/156099</t>
  </si>
  <si>
    <t>2012-82-20497-0</t>
  </si>
  <si>
    <t xml:space="preserve">20/02/2009 </t>
  </si>
  <si>
    <t>02.02.507.0001265536/12</t>
  </si>
  <si>
    <t xml:space="preserve"> MORTE ACIDENTAL</t>
  </si>
  <si>
    <t> 1004053-40.2017.8.26.0348 </t>
  </si>
  <si>
    <t>Rosilaine Souza Santos</t>
  </si>
  <si>
    <t>2034/5275506</t>
  </si>
  <si>
    <t>2017-82-46085-0</t>
  </si>
  <si>
    <t xml:space="preserve">04/05/2016 </t>
  </si>
  <si>
    <t>02.02.507.0002447362/17</t>
  </si>
  <si>
    <t> 2014.01.1.023243-7 </t>
  </si>
  <si>
    <t>Hildo Caetano Ribeiro - ME Ltda.</t>
  </si>
  <si>
    <t>3451/ 197988</t>
  </si>
  <si>
    <t>2012-93-46412-0</t>
  </si>
  <si>
    <t xml:space="preserve">14/05/2012 </t>
  </si>
  <si>
    <t>02.02.507.0001808791/14</t>
  </si>
  <si>
    <t> 451.01.2010.033758-7 </t>
  </si>
  <si>
    <t>LUIZ BENEDITO RAFAEL.</t>
  </si>
  <si>
    <t>2022/2248392</t>
  </si>
  <si>
    <t>2010-82-11610-0</t>
  </si>
  <si>
    <t xml:space="preserve">21/07/2010 </t>
  </si>
  <si>
    <t xml:space="preserve">14/11/2017 </t>
  </si>
  <si>
    <t>02.02.507.0001042005/10</t>
  </si>
  <si>
    <t> 0001891-12.2015.8.19.0039 </t>
  </si>
  <si>
    <t>José Lourenço da Silva</t>
  </si>
  <si>
    <t>3419/515872</t>
  </si>
  <si>
    <t>2014-93-66970-0</t>
  </si>
  <si>
    <t>Paracambi (RJ)</t>
  </si>
  <si>
    <t xml:space="preserve">13/11/2017 </t>
  </si>
  <si>
    <t>02.02.507.0002120148/15</t>
  </si>
  <si>
    <t> 0802818-74.2017.8.12.0101 </t>
  </si>
  <si>
    <t>VANETE BASALIA DIAS</t>
  </si>
  <si>
    <t>3419/816653</t>
  </si>
  <si>
    <t>2017-93-94214-0</t>
  </si>
  <si>
    <t xml:space="preserve">10/11/2017 </t>
  </si>
  <si>
    <t>02.02.507.0002475685/17</t>
  </si>
  <si>
    <t> 1002761-83.2016.8.26.0597 </t>
  </si>
  <si>
    <t>EVA DE SOUZA MEIRELES</t>
  </si>
  <si>
    <t>2034/5363456</t>
  </si>
  <si>
    <t>2015-82-37641-0</t>
  </si>
  <si>
    <t>02.02.507.0002245522/16</t>
  </si>
  <si>
    <t> 0022610-52.2017.8.19.0004 </t>
  </si>
  <si>
    <t>ANDERSON VALERIO LEAL</t>
  </si>
  <si>
    <t>3419-323875</t>
  </si>
  <si>
    <t>2013-93-57116-0</t>
  </si>
  <si>
    <t>02.02.507.0002490708/17</t>
  </si>
  <si>
    <t> 5180926-20.2016.8.13.0024 </t>
  </si>
  <si>
    <t>JUMI TRANSPORTE LTDA</t>
  </si>
  <si>
    <t>3419/358733</t>
  </si>
  <si>
    <t>2016-93-87683-0</t>
  </si>
  <si>
    <t>02.02.507.0002398476/16</t>
  </si>
  <si>
    <t> 1001885-28.2016.8.26.0695 </t>
  </si>
  <si>
    <t>Joaquim Carlos Fonseca</t>
  </si>
  <si>
    <t>3419/389844</t>
  </si>
  <si>
    <t>2016-93-80517-0</t>
  </si>
  <si>
    <t xml:space="preserve">15/01/2016 </t>
  </si>
  <si>
    <t>Nazaré Paulista (SP)</t>
  </si>
  <si>
    <t>02.02.507.0002398293/16</t>
  </si>
  <si>
    <t> 0700910-23.2016.8.01.0001 </t>
  </si>
  <si>
    <t>Joseildo da Silva Alves</t>
  </si>
  <si>
    <t>3419/455888</t>
  </si>
  <si>
    <t>2014-93-66214-0</t>
  </si>
  <si>
    <t xml:space="preserve">21/10/2014 </t>
  </si>
  <si>
    <t>02.02.507.0002229559/16</t>
  </si>
  <si>
    <t> 0020828-03.2014.8.19.0008 </t>
  </si>
  <si>
    <t>Eli Belarmino da Rocha</t>
  </si>
  <si>
    <t>3419/311816</t>
  </si>
  <si>
    <t>2014-93-61139-0</t>
  </si>
  <si>
    <t xml:space="preserve">24/03/2014 </t>
  </si>
  <si>
    <t>02.02.507.0001932574/14</t>
  </si>
  <si>
    <t> 0008166-15.2015.8.16.0021 </t>
  </si>
  <si>
    <t>Ivone Adrieli Batista dos Santos</t>
  </si>
  <si>
    <t>3419/259941</t>
  </si>
  <si>
    <t>2014-93-63684-0</t>
  </si>
  <si>
    <t xml:space="preserve">06/06/2014 </t>
  </si>
  <si>
    <t>02.02.507.0002072670/15</t>
  </si>
  <si>
    <t> 201.01.2012.000009-8 </t>
  </si>
  <si>
    <t>aNTONIA MARIA DE CASTRO BONATO</t>
  </si>
  <si>
    <t>3422 / 18211034</t>
  </si>
  <si>
    <t>2010-93-28816-0</t>
  </si>
  <si>
    <t xml:space="preserve">10/01/2010 </t>
  </si>
  <si>
    <t>02.02.507.0001170993/12</t>
  </si>
  <si>
    <t> 1017320-35.2017.8.26.0007 </t>
  </si>
  <si>
    <t>02.02.507.0002485634/17</t>
  </si>
  <si>
    <t> 0015169-62.2016.8.19.0066 </t>
  </si>
  <si>
    <t>ALINE MARIA DA SILVA</t>
  </si>
  <si>
    <t>2034/5091466</t>
  </si>
  <si>
    <t>2016-82-41394-E</t>
  </si>
  <si>
    <t>02.02.507.0002286682/16</t>
  </si>
  <si>
    <t> 0055110-54.2012.8.12.0001 </t>
  </si>
  <si>
    <t>Angela Paula Maia Antonucci</t>
  </si>
  <si>
    <t>2309/01</t>
  </si>
  <si>
    <t>2013-93-56260-0</t>
  </si>
  <si>
    <t xml:space="preserve">01/04/2008 </t>
  </si>
  <si>
    <t xml:space="preserve">09/11/2017 </t>
  </si>
  <si>
    <t>02.02.507.0001676475/13</t>
  </si>
  <si>
    <t> 8021043-72.2017.8.11.0002 </t>
  </si>
  <si>
    <t>3419/726218</t>
  </si>
  <si>
    <t>2016-93-79465-0</t>
  </si>
  <si>
    <t xml:space="preserve">05/03/2016 </t>
  </si>
  <si>
    <t>02.02.507.0002449689/17</t>
  </si>
  <si>
    <t> 0002426-49.2017.8.17.1130 </t>
  </si>
  <si>
    <t>FABIO ARAUJO DE OLIVEIRA</t>
  </si>
  <si>
    <t>3419/566031</t>
  </si>
  <si>
    <t>2016-93-81502-0</t>
  </si>
  <si>
    <t>Petrolina (PE)</t>
  </si>
  <si>
    <t>02.02.507.0002436078/17</t>
  </si>
  <si>
    <t> 0002694-56.2016.8.21.5001 </t>
  </si>
  <si>
    <t>ALEXANDRE ARAUJO PROCHNOW</t>
  </si>
  <si>
    <t>3419/571626</t>
  </si>
  <si>
    <t>2015-93-73410-0</t>
  </si>
  <si>
    <t xml:space="preserve">23/07/2015 </t>
  </si>
  <si>
    <t xml:space="preserve">08/11/2017 </t>
  </si>
  <si>
    <t>02.02.507.0002331044/16</t>
  </si>
  <si>
    <t> 000.08.189023-4 </t>
  </si>
  <si>
    <t>Sandra Regina de Barros Rossi</t>
  </si>
  <si>
    <t>1134/15712 E</t>
  </si>
  <si>
    <t>2007-93-13523 E</t>
  </si>
  <si>
    <t xml:space="preserve">16/12/2007 </t>
  </si>
  <si>
    <t xml:space="preserve">07/11/2017 </t>
  </si>
  <si>
    <t>02.02.507.0000786813/08</t>
  </si>
  <si>
    <t> 4005508-14.2013.8.26.0482 </t>
  </si>
  <si>
    <t>Maria Lúcia Mendes</t>
  </si>
  <si>
    <t>285/1341215</t>
  </si>
  <si>
    <t>2014-82-27493-0</t>
  </si>
  <si>
    <t xml:space="preserve">13/07/2010 </t>
  </si>
  <si>
    <t>02.02.507.0001774625/13</t>
  </si>
  <si>
    <t> 00200013456-4  </t>
  </si>
  <si>
    <t>Hedylamar Quirino Laselva</t>
  </si>
  <si>
    <t>7110151/720156</t>
  </si>
  <si>
    <t>2005-93-2565-0</t>
  </si>
  <si>
    <t xml:space="preserve">01/08/1999 </t>
  </si>
  <si>
    <t>Sentença Parcialmente Procedente</t>
  </si>
  <si>
    <t>02.01.507.0000040611/00</t>
  </si>
  <si>
    <t> 0000568-79.2017.8.16.0137 </t>
  </si>
  <si>
    <t>GILIALDO AURELIANO GODOI</t>
  </si>
  <si>
    <t>1813162/938834</t>
  </si>
  <si>
    <t>2016-14-114733-</t>
  </si>
  <si>
    <t xml:space="preserve">14/11/2016 </t>
  </si>
  <si>
    <t>Porecatu (PR)</t>
  </si>
  <si>
    <t>02.02.136.0002428043/17</t>
  </si>
  <si>
    <t> 0002359-28.2017.8.16.0026 </t>
  </si>
  <si>
    <t>Marinise Delinski ME</t>
  </si>
  <si>
    <t>1842402/0</t>
  </si>
  <si>
    <t>2016-14-112661-</t>
  </si>
  <si>
    <t xml:space="preserve">28/09/2016 </t>
  </si>
  <si>
    <t>02.02.136.0002425796/17</t>
  </si>
  <si>
    <t> 1000418-56.2017.8.26.0411 </t>
  </si>
  <si>
    <t>CLODOALDO MICALI</t>
  </si>
  <si>
    <t>1490320/341773</t>
  </si>
  <si>
    <t>2017-14-117990-</t>
  </si>
  <si>
    <t>02.02.136.0002436918/17</t>
  </si>
  <si>
    <t> 9000578-41.2016.8.21.0112 </t>
  </si>
  <si>
    <t>Irineu Schmitt</t>
  </si>
  <si>
    <t>1490325/2654</t>
  </si>
  <si>
    <t>2016-14-109890-</t>
  </si>
  <si>
    <t xml:space="preserve">06/07/2016 </t>
  </si>
  <si>
    <t>02.02.136.0002435995/17</t>
  </si>
  <si>
    <t> 0006096-89.2017.8.12.0110 </t>
  </si>
  <si>
    <t>Sandra de Fátima Teixeira Roncatti</t>
  </si>
  <si>
    <t>1813162/939267</t>
  </si>
  <si>
    <t>2017-14-120703-</t>
  </si>
  <si>
    <t>02.02.136.0002451245/17</t>
  </si>
  <si>
    <t> 1000003-58.2017.8.26.0416 </t>
  </si>
  <si>
    <t>Rodrigo Martins Torresan</t>
  </si>
  <si>
    <t>1832187/0</t>
  </si>
  <si>
    <t>2016-14-111482-</t>
  </si>
  <si>
    <t>02.02.136.0002404366/17</t>
  </si>
  <si>
    <t> 0700169-33.2017.8.07.0016 </t>
  </si>
  <si>
    <t>2016-14-111824-</t>
  </si>
  <si>
    <t>02.02.136.0002404791/17</t>
  </si>
  <si>
    <t> 1000837-64.2017.8.26.0415 </t>
  </si>
  <si>
    <t>JOÃO JOSÉ MOREIRA GONÇALVES</t>
  </si>
  <si>
    <t>1782419 / 61600</t>
  </si>
  <si>
    <t>2017-14-124036-</t>
  </si>
  <si>
    <t>Palmital (SP)</t>
  </si>
  <si>
    <t>02.02.136.0002444552/17</t>
  </si>
  <si>
    <t> 1123388-89.2015.8.26.0100 </t>
  </si>
  <si>
    <t>Ricardo Franceschi</t>
  </si>
  <si>
    <t>1782293/584606</t>
  </si>
  <si>
    <t>2015-14-90060-0</t>
  </si>
  <si>
    <t xml:space="preserve">15/02/2015 </t>
  </si>
  <si>
    <t>02.02.136.0002181138/15</t>
  </si>
  <si>
    <t> 9079394-32.2016.8.13.0024 </t>
  </si>
  <si>
    <t>2016-14-110897-</t>
  </si>
  <si>
    <t xml:space="preserve">07/08/2016 </t>
  </si>
  <si>
    <t>02.02.136.0002327973/16</t>
  </si>
  <si>
    <t> 0038539-80.2010.8.13.0702 </t>
  </si>
  <si>
    <t>Iranildo Felix de Melo</t>
  </si>
  <si>
    <t>2009-93-21901</t>
  </si>
  <si>
    <t xml:space="preserve">08/09/2008 </t>
  </si>
  <si>
    <t xml:space="preserve">18/11/2017 </t>
  </si>
  <si>
    <t>02.02.507.0001088147/10</t>
  </si>
  <si>
    <t> 583.00.2011.181759-4 </t>
  </si>
  <si>
    <t>Claudio Santos de Oliveira</t>
  </si>
  <si>
    <t>2022/2239876 E</t>
  </si>
  <si>
    <t>2011-82-13478</t>
  </si>
  <si>
    <t xml:space="preserve">29/01/2011 </t>
  </si>
  <si>
    <t xml:space="preserve">28/11/2017 </t>
  </si>
  <si>
    <t>02.02.507.0001118027/11</t>
  </si>
  <si>
    <t> 087.01.2012.000002-9 </t>
  </si>
  <si>
    <t>Isaura Maria dos Santos</t>
  </si>
  <si>
    <t>3419 / 20963</t>
  </si>
  <si>
    <t>2011-93-38979-0</t>
  </si>
  <si>
    <t>Borborema (PB)</t>
  </si>
  <si>
    <t>02.02.507.0001236446/12</t>
  </si>
  <si>
    <t> 1002668-94.2016.8.26.0541 </t>
  </si>
  <si>
    <t>MARIA PRADO BARBATO</t>
  </si>
  <si>
    <t>286/180369 E</t>
  </si>
  <si>
    <t>2015-82-35227E</t>
  </si>
  <si>
    <t>02.02.507.0002286758/16</t>
  </si>
  <si>
    <t> 1000922-64.2017.8.26.0572 </t>
  </si>
  <si>
    <t>Augusto Aparecido Mazier</t>
  </si>
  <si>
    <t>1782418/813880</t>
  </si>
  <si>
    <t>2016-14-112822-</t>
  </si>
  <si>
    <t xml:space="preserve">27/11/2017 </t>
  </si>
  <si>
    <t>02.02.136.0002429883/17</t>
  </si>
  <si>
    <t> 0001647-97.2017.8.26.0272 </t>
  </si>
  <si>
    <t>Vilma Ferian Silva</t>
  </si>
  <si>
    <t>1490320/550752</t>
  </si>
  <si>
    <t>2016-14-109632-</t>
  </si>
  <si>
    <t>Itapira (SP)</t>
  </si>
  <si>
    <t xml:space="preserve">15/11/2017 </t>
  </si>
  <si>
    <t>02.02.136.0002440535/17</t>
  </si>
  <si>
    <t> 0303378-14.2017.8.24.0045 </t>
  </si>
  <si>
    <t>Claucia Matias</t>
  </si>
  <si>
    <t>1782418/600714</t>
  </si>
  <si>
    <t>2017-14-120440-</t>
  </si>
  <si>
    <t>02.02.136.0002453047/17</t>
  </si>
  <si>
    <t> 1002322-07.2017.8.26.0575 </t>
  </si>
  <si>
    <t>Nilson da Silva Ferreira</t>
  </si>
  <si>
    <t>1813162/964705</t>
  </si>
  <si>
    <t>2017-14-120527-</t>
  </si>
  <si>
    <t>02.02.136.0002479025/17</t>
  </si>
  <si>
    <t> 1007558-91.2017.8.26.0072 </t>
  </si>
  <si>
    <t>MARCOS FRANCISCO PEREIRA</t>
  </si>
  <si>
    <t>1813162/923800</t>
  </si>
  <si>
    <t>2017-14-117890E</t>
  </si>
  <si>
    <t xml:space="preserve">02/12/2016 </t>
  </si>
  <si>
    <t>02.02.136.0002476283/17</t>
  </si>
  <si>
    <t> 0001168-17.2017.8.26.0204 </t>
  </si>
  <si>
    <t>J M FANTINI SORVETERIA ME</t>
  </si>
  <si>
    <t>1829939/0</t>
  </si>
  <si>
    <t>2017-14-120293-</t>
  </si>
  <si>
    <t xml:space="preserve">11/02/2017 </t>
  </si>
  <si>
    <t xml:space="preserve">24/11/2017 </t>
  </si>
  <si>
    <t>02.02.136.0002491891/17</t>
  </si>
  <si>
    <t> 0002830-89.2016.8.16.0184 </t>
  </si>
  <si>
    <t>Marcos Roberto de Moura</t>
  </si>
  <si>
    <t>1782418/732223</t>
  </si>
  <si>
    <t>2016-14-105276-</t>
  </si>
  <si>
    <t>02.02.136.0002269929/16</t>
  </si>
  <si>
    <t> 1020344-83.2017.8.26.0100 </t>
  </si>
  <si>
    <t>SUSHI KIGA DELIVERY FOOD EIRELI ME</t>
  </si>
  <si>
    <t>1851186/0</t>
  </si>
  <si>
    <t>2016-14-112964-</t>
  </si>
  <si>
    <t>02.02.136.0002425434/17</t>
  </si>
  <si>
    <t> 0022007-64.2017.8.19.0202 </t>
  </si>
  <si>
    <t>Wagner de Souza Fernandes de Oliveira</t>
  </si>
  <si>
    <t>1849808/0</t>
  </si>
  <si>
    <t>2017-14-123066-</t>
  </si>
  <si>
    <t xml:space="preserve">14/04/2017 </t>
  </si>
  <si>
    <t>02.02.136.0002481887/17</t>
  </si>
  <si>
    <t> 0300501-16.2017.8.24.0235 </t>
  </si>
  <si>
    <t>AMABILE SALETE MACULAN</t>
  </si>
  <si>
    <t>3419/789038</t>
  </si>
  <si>
    <t>2016-93-87029-0</t>
  </si>
  <si>
    <t>02.02.507.0002454142/17</t>
  </si>
  <si>
    <t> 1011877-51.2017.8.26.0477 </t>
  </si>
  <si>
    <t>ELIANE CRISTYNE DE MELO</t>
  </si>
  <si>
    <t>3419/435142 E</t>
  </si>
  <si>
    <t>2015-93-75060-E</t>
  </si>
  <si>
    <t xml:space="preserve">25/09/2015 </t>
  </si>
  <si>
    <t>02.02.507.0002480556/17</t>
  </si>
  <si>
    <t> 0023197-47.2016.8.16.0019 </t>
  </si>
  <si>
    <t>ROSANI MARIA VENDRAMI VELASCO</t>
  </si>
  <si>
    <t>3419/445602</t>
  </si>
  <si>
    <t>2015-93-75411-0</t>
  </si>
  <si>
    <t>02.02.507.0002316021/16</t>
  </si>
  <si>
    <t> 1056719-54.2015.8.26.0100 </t>
  </si>
  <si>
    <t>Lusia Cavalcanti Alves Severiano</t>
  </si>
  <si>
    <t>3419/315590</t>
  </si>
  <si>
    <t>2014-93-65462-0</t>
  </si>
  <si>
    <t>02.02.507.0002113481/15</t>
  </si>
  <si>
    <t> 1013611-82.2016.8.26.0344 </t>
  </si>
  <si>
    <t>Ofelia Aparecida Stigliano Menin</t>
  </si>
  <si>
    <t>3419/404801</t>
  </si>
  <si>
    <t>2015-93-75935-0</t>
  </si>
  <si>
    <t>02.02.507.0002388291/16</t>
  </si>
  <si>
    <t> 1014793-50.2016.8.26.0006 </t>
  </si>
  <si>
    <t>Roberval de Sousa Silva</t>
  </si>
  <si>
    <t>113303/3660157</t>
  </si>
  <si>
    <t>2016-93-79352-0</t>
  </si>
  <si>
    <t xml:space="preserve">03/03/2016 </t>
  </si>
  <si>
    <t>02.02.507.0002396205/16</t>
  </si>
  <si>
    <t> 0306275-39.2014.8.21.0001 </t>
  </si>
  <si>
    <t>Fabiana Maneco Evaldte</t>
  </si>
  <si>
    <t>3419/315089</t>
  </si>
  <si>
    <t>2014-93-61705-0</t>
  </si>
  <si>
    <t xml:space="preserve">21/04/2014 </t>
  </si>
  <si>
    <t>02.02.507.0002047684/15</t>
  </si>
  <si>
    <t> 1005699-38.2017.8.26.0590 </t>
  </si>
  <si>
    <t>MARCONE DE SOUZA</t>
  </si>
  <si>
    <t>3419/388871</t>
  </si>
  <si>
    <t>2017-93-93963-E</t>
  </si>
  <si>
    <t xml:space="preserve">19/05/2016 </t>
  </si>
  <si>
    <t xml:space="preserve">30/11/2017 </t>
  </si>
  <si>
    <t>02.02.507.0002472521/17</t>
  </si>
  <si>
    <t> 1000731-10.2016.8.26.0360 </t>
  </si>
  <si>
    <t>Aloisio Paulo Agostinho dos Santos</t>
  </si>
  <si>
    <t>3419/286876</t>
  </si>
  <si>
    <t>2014-93-62747-0</t>
  </si>
  <si>
    <t xml:space="preserve">01/01/2013 </t>
  </si>
  <si>
    <t>Mococa (SP)</t>
  </si>
  <si>
    <t xml:space="preserve">17/11/2017 </t>
  </si>
  <si>
    <t>02.02.507.0002226647/16</t>
  </si>
  <si>
    <t> 0012410-20.2016.8.16.0031 </t>
  </si>
  <si>
    <t>Rosimeri Espirito Santo</t>
  </si>
  <si>
    <t>1133/10863</t>
  </si>
  <si>
    <t>2013-93-55654-0</t>
  </si>
  <si>
    <t xml:space="preserve">08/03/2008 </t>
  </si>
  <si>
    <t>02.02.507.0002373659/16</t>
  </si>
  <si>
    <t> 1003719-67.2016.8.26.0533 </t>
  </si>
  <si>
    <t>Marcia Neri Pereira dos Santos</t>
  </si>
  <si>
    <t>3422/17338179</t>
  </si>
  <si>
    <t>2016-93-77796-0</t>
  </si>
  <si>
    <t xml:space="preserve">14/11/2011 </t>
  </si>
  <si>
    <t xml:space="preserve">22/11/2017 </t>
  </si>
  <si>
    <t>02.02.507.0002498384/16</t>
  </si>
  <si>
    <t> 0007734-67.2017.8.21.0059 </t>
  </si>
  <si>
    <t>ZILMAR JOSE VARGAS MARQUES</t>
  </si>
  <si>
    <t>3440/301132640</t>
  </si>
  <si>
    <t>2015-93-76886-0</t>
  </si>
  <si>
    <t xml:space="preserve">04/11/2015 </t>
  </si>
  <si>
    <t>02.02.507.0002477831/17</t>
  </si>
  <si>
    <t> 0004027-83.2012.8.19.0007 </t>
  </si>
  <si>
    <t>Eliane Torres Cruz</t>
  </si>
  <si>
    <t>16 / 1</t>
  </si>
  <si>
    <t>2011-68-526-0</t>
  </si>
  <si>
    <t xml:space="preserve">09/07/2011 </t>
  </si>
  <si>
    <t>02.02.136.0001257127/12</t>
  </si>
  <si>
    <t> 0052484-41.2014.8.16.0014 </t>
  </si>
  <si>
    <t>William Nunes dos Santos</t>
  </si>
  <si>
    <t>301/3840296</t>
  </si>
  <si>
    <t>2014-82-30004-0</t>
  </si>
  <si>
    <t>02.02.507.0001987879/14</t>
  </si>
  <si>
    <t> 0006788-83.2014.8.16.0045 </t>
  </si>
  <si>
    <t>Camila de Cassia Rebello Lourenço</t>
  </si>
  <si>
    <t>113587/45</t>
  </si>
  <si>
    <t>2013-93-56880-0</t>
  </si>
  <si>
    <t xml:space="preserve">05/06/2012 </t>
  </si>
  <si>
    <t xml:space="preserve">29/11/2017 </t>
  </si>
  <si>
    <t>02.02.507.0001913957/14</t>
  </si>
  <si>
    <t> 0060638-52.2015.8.13.0384 </t>
  </si>
  <si>
    <t>Maria Cristina Branquinho Fernandes</t>
  </si>
  <si>
    <t>3419/356721</t>
  </si>
  <si>
    <t>2015-93-69528-0</t>
  </si>
  <si>
    <t>02.02.507.0002156854/15</t>
  </si>
  <si>
    <t> 0041997-93.2016.8.19.0002 </t>
  </si>
  <si>
    <t>Carla Petterson Delgado</t>
  </si>
  <si>
    <t>3419/360634</t>
  </si>
  <si>
    <t>2016-93-78884-0</t>
  </si>
  <si>
    <t>02.02.507.0002254464/16</t>
  </si>
  <si>
    <t> 0014356-32.2015.8.16.0170 </t>
  </si>
  <si>
    <t>Francisco Helio da Silva</t>
  </si>
  <si>
    <t>3419/326799</t>
  </si>
  <si>
    <t>2015-93-69898-0</t>
  </si>
  <si>
    <t>02.02.507.0002181736/15</t>
  </si>
  <si>
    <t> 1005637-08.2017.8.26.0037 </t>
  </si>
  <si>
    <t>DENISE DELOMODARME FERREIRA ROSA</t>
  </si>
  <si>
    <t>3419/675690</t>
  </si>
  <si>
    <t>2016-93-79366-0</t>
  </si>
  <si>
    <t>02.02.507.0002443969/17</t>
  </si>
  <si>
    <t> 0084375-63.2012.8.26.0114 </t>
  </si>
  <si>
    <t>Maycon Kennedy da Silva Honorio</t>
  </si>
  <si>
    <t>3423/126150494</t>
  </si>
  <si>
    <t>2011-93-40394-0</t>
  </si>
  <si>
    <t>02.02.507.0001827762/14</t>
  </si>
  <si>
    <t> 3004457-07.2013.8.26.0022 </t>
  </si>
  <si>
    <t>João Felipe de Oliveira</t>
  </si>
  <si>
    <t>3422/19683047</t>
  </si>
  <si>
    <t>2013-93-52321-0</t>
  </si>
  <si>
    <t>Amparo (SP)</t>
  </si>
  <si>
    <t>02.02.507.0001744222/13</t>
  </si>
  <si>
    <t> 150.01.2012.004905-1 </t>
  </si>
  <si>
    <t>Maria eduarda Batista Fricensaft</t>
  </si>
  <si>
    <t>3419/10580</t>
  </si>
  <si>
    <t>2010-93-35428-0</t>
  </si>
  <si>
    <t xml:space="preserve">24/12/2010 </t>
  </si>
  <si>
    <t>Cosmopolis (SP)</t>
  </si>
  <si>
    <t>02.02.507.0001266563/12</t>
  </si>
  <si>
    <t> 119/2008 </t>
  </si>
  <si>
    <t>Diego Henrique de Souza</t>
  </si>
  <si>
    <t>02.02.507.0000594237/08</t>
  </si>
  <si>
    <t>30/01/2008</t>
  </si>
  <si>
    <t> 1003045-66.2017.8.26.0400 </t>
  </si>
  <si>
    <t>JOSÉ EUGÊNIO ZULIANI</t>
  </si>
  <si>
    <t xml:space="preserve">23/11/2017 </t>
  </si>
  <si>
    <t>02.02.136.0002468852/17</t>
  </si>
  <si>
    <t> 1003552-15.2015.8.26.0071 </t>
  </si>
  <si>
    <t>Tubias Porto Nobre</t>
  </si>
  <si>
    <t>113303 / 351834</t>
  </si>
  <si>
    <t>02.02.507.0002129280/15</t>
  </si>
  <si>
    <t>03/03/2015</t>
  </si>
  <si>
    <t> 0223386-57.2016.8.21.0001 </t>
  </si>
  <si>
    <t>Terezinha Ereni Stenzel</t>
  </si>
  <si>
    <t>2016-93-84878-0</t>
  </si>
  <si>
    <t>02.02.507.0002396773/16</t>
  </si>
  <si>
    <t> 1002379-16.2014.8.26.0224 </t>
  </si>
  <si>
    <t>Leide Martelli Brambilla</t>
  </si>
  <si>
    <t>02.02.507.0001858620/14</t>
  </si>
  <si>
    <t>22/05/2014</t>
  </si>
  <si>
    <t> 0005688-58.2014.8.21.0044 </t>
  </si>
  <si>
    <t>Maria Teresinha Glongo</t>
  </si>
  <si>
    <t>Encantado (RS)</t>
  </si>
  <si>
    <t>02.02.507.0001936745/14</t>
  </si>
  <si>
    <t> 1001425-17.2016.8.26.0315 </t>
  </si>
  <si>
    <t>MARIA AUXILIADORA DE SOUZA</t>
  </si>
  <si>
    <t>Laranjal Paulista (SP)</t>
  </si>
  <si>
    <t>02.02.507.0002303254/16</t>
  </si>
  <si>
    <t> 0001690-86.2017.8.11.0034 </t>
  </si>
  <si>
    <t>Giovania Ferreira dos Santos</t>
  </si>
  <si>
    <t>215/1</t>
  </si>
  <si>
    <t>2016-82-39337-0</t>
  </si>
  <si>
    <t xml:space="preserve">12/02/2016 </t>
  </si>
  <si>
    <t>Dom Aquino (MT)</t>
  </si>
  <si>
    <t>02.02.507.0002489724/17</t>
  </si>
  <si>
    <t>14/06/2017</t>
  </si>
  <si>
    <t> 1001683-17.2016.8.26.0383 </t>
  </si>
  <si>
    <t>Joao Martins</t>
  </si>
  <si>
    <t>REST PREMIO</t>
  </si>
  <si>
    <t>02.02.507.0002398899/16</t>
  </si>
  <si>
    <t> 0008036-03.2016.8.07.0001 </t>
  </si>
  <si>
    <t>ITALO ENIO AUGUSTO</t>
  </si>
  <si>
    <t>02.02.507.0002231410/16</t>
  </si>
  <si>
    <t> 0053100-46.2016.8.21.0001 </t>
  </si>
  <si>
    <t>Rejane Maria Fuhr</t>
  </si>
  <si>
    <t>APL CANCELADA</t>
  </si>
  <si>
    <t>02.02.507.0002233177/16</t>
  </si>
  <si>
    <t> 9001527-28.2017.8.21.0016 </t>
  </si>
  <si>
    <t>ERNESTO LINHARES DE OLIVEIRA</t>
  </si>
  <si>
    <t xml:space="preserve">01/11/2017 </t>
  </si>
  <si>
    <t>02.02.507.0002457340/17</t>
  </si>
  <si>
    <t>01/06/2017</t>
  </si>
  <si>
    <t> 0012896-74.2017.8.19.0002 </t>
  </si>
  <si>
    <t>Valmir Antonio de Medeiros</t>
  </si>
  <si>
    <t>02.02.507.0002436097/17</t>
  </si>
  <si>
    <t> 1008676-13.2017.8.26.0037 </t>
  </si>
  <si>
    <t>Luciana Vieira de Góes</t>
  </si>
  <si>
    <t>02.02.507.0002464694/17</t>
  </si>
  <si>
    <t>22/06/2017</t>
  </si>
  <si>
    <t> 1017397-59.2017.8.26.0196 </t>
  </si>
  <si>
    <t>LUIS GUSTAVO DEIXUM</t>
  </si>
  <si>
    <t>CERT 1169967</t>
  </si>
  <si>
    <t>02.02.507.0002481531/17</t>
  </si>
  <si>
    <t>03/08/2017</t>
  </si>
  <si>
    <t> 1004326-87.2017.8.26.0196 </t>
  </si>
  <si>
    <t>JÚLIO MARIA FALLEIROS</t>
  </si>
  <si>
    <t>02.02.507.0002430183/17</t>
  </si>
  <si>
    <t> 0039876-58.2017.8.19.0002 </t>
  </si>
  <si>
    <t>Cristina Maria Zarino de Oliveira</t>
  </si>
  <si>
    <t>3544/126662973</t>
  </si>
  <si>
    <t>02.02.507.0002484256/17</t>
  </si>
  <si>
    <t>14/08/2017</t>
  </si>
  <si>
    <t> 9002616-84.2017.8.13.0024 </t>
  </si>
  <si>
    <t>Abílio Pereira Veiga</t>
  </si>
  <si>
    <t>REATIV SEGURO</t>
  </si>
  <si>
    <t>02.02.507.0002406697/17</t>
  </si>
  <si>
    <t> 1006169-11.2016.8.26.0071 </t>
  </si>
  <si>
    <t>Silvana dos Santos Correia</t>
  </si>
  <si>
    <t>02.02.507.0002244492/16</t>
  </si>
  <si>
    <t> 1024568-41.2014.8.26.0562 </t>
  </si>
  <si>
    <t>Maria Celeste de Sa Estrella Gama</t>
  </si>
  <si>
    <t>02.02.507.0001965449/14</t>
  </si>
  <si>
    <t> 0020935-03.2017.8.19.0021 </t>
  </si>
  <si>
    <t>02.02.507.0002438052/17</t>
  </si>
  <si>
    <t> 1004033-75.2017.8.26.0016 </t>
  </si>
  <si>
    <t>INGRID NEVES BRANDÃO</t>
  </si>
  <si>
    <t>02.02.507.0002437034/17</t>
  </si>
  <si>
    <t> 1008649-93.2017.8.26.0016 </t>
  </si>
  <si>
    <t>Silvia Cristina Konno</t>
  </si>
  <si>
    <t>02.02.507.0002473253/17</t>
  </si>
  <si>
    <t>13/07/2017</t>
  </si>
  <si>
    <t> 0006765-61.2017.8.05.0103 </t>
  </si>
  <si>
    <t>NÚBIA OLIVEIRA SANTANA DARIAN</t>
  </si>
  <si>
    <t>02.02.507.0002492062/17</t>
  </si>
  <si>
    <t>01/09/2017</t>
  </si>
  <si>
    <t> 0002578-39.2013.8.26.0079 </t>
  </si>
  <si>
    <t>Marisa Pires de Campos Buchignani</t>
  </si>
  <si>
    <t>02.02.507.0001596072/13</t>
  </si>
  <si>
    <t xml:space="preserve">caracteristica do imóvel ( Veraneio / Comercial / Desabitado / Em reforma) </t>
  </si>
  <si>
    <t xml:space="preserve">omissão na dps. </t>
  </si>
  <si>
    <t>DEZEMBRO</t>
  </si>
  <si>
    <t> 3480120095018381 </t>
  </si>
  <si>
    <t>Prefeitura do Município de Mauá</t>
  </si>
  <si>
    <t>Leis Municipais/Estaduais</t>
  </si>
  <si>
    <t>Multas de trânsito / Débitos IPVA</t>
  </si>
  <si>
    <t>Execução Fiscal</t>
  </si>
  <si>
    <t>Prefeitura Municipal</t>
  </si>
  <si>
    <t>Anexo Fiscal Municipal</t>
  </si>
  <si>
    <t xml:space="preserve">14/12/2017 </t>
  </si>
  <si>
    <t>02.02.507.0001716434/13</t>
  </si>
  <si>
    <t>05/09/2013</t>
  </si>
  <si>
    <t> 0800932-86.2017.8.12.0021 </t>
  </si>
  <si>
    <t>JOÃO FONSECA CALDEIRA</t>
  </si>
  <si>
    <t xml:space="preserve">07/12/2017 </t>
  </si>
  <si>
    <t>02.02.507.0002434124/17</t>
  </si>
  <si>
    <t> 0006515-40.2017.8.26.0007 </t>
  </si>
  <si>
    <t>MARIA DOLORES DOURADOR</t>
  </si>
  <si>
    <t xml:space="preserve">15/12/2017 </t>
  </si>
  <si>
    <t>02.02.507.0002444770/17</t>
  </si>
  <si>
    <t> 1007183-29.2015.8.26.0309 </t>
  </si>
  <si>
    <t>Daiana da Silva Morais</t>
  </si>
  <si>
    <t>02.02.507.0002105306/15</t>
  </si>
  <si>
    <t>25/05/2015</t>
  </si>
  <si>
    <t> 0303269-49.2015.8.24.0019 </t>
  </si>
  <si>
    <t>Eunice Aparecida Maestri Mayestri</t>
  </si>
  <si>
    <t>ZURICH MINAS.</t>
  </si>
  <si>
    <t>02.02.507.0002158729/15</t>
  </si>
  <si>
    <t> 0006145-36.2017.8.16.0170 </t>
  </si>
  <si>
    <t>CELSO MIGUEL SACHSER</t>
  </si>
  <si>
    <t>Cabanellos Schuh Advogados Associados</t>
  </si>
  <si>
    <t xml:space="preserve">13/12/2017 </t>
  </si>
  <si>
    <t>02.02.507.0002456556/17</t>
  </si>
  <si>
    <t>30/05/2017</t>
  </si>
  <si>
    <t> 1009814-30.2017.8.26.0032 </t>
  </si>
  <si>
    <t>Marlene Godoi da Silva</t>
  </si>
  <si>
    <t>02.02.507.0002447026/17</t>
  </si>
  <si>
    <t>05/05/2017</t>
  </si>
  <si>
    <t> 0068817-07.2017.8.19.0038 </t>
  </si>
  <si>
    <t>ALEX DIAS DA COSTA</t>
  </si>
  <si>
    <t>02.02.507.0002465441/17</t>
  </si>
  <si>
    <t> 0009134-14.2017.8.19.0208 </t>
  </si>
  <si>
    <t>LUCIANO DA SILVEIRA MAGALHAES</t>
  </si>
  <si>
    <t>02.02.507.0002436296/17</t>
  </si>
  <si>
    <t> 1006099-04.2017.8.26.0606 </t>
  </si>
  <si>
    <t>ANTONIA DIAS SOARES</t>
  </si>
  <si>
    <t>02.02.507.0002484150/17</t>
  </si>
  <si>
    <t>11/08/2017</t>
  </si>
  <si>
    <t> 0003665-50.2017.8.24.0045 </t>
  </si>
  <si>
    <t>Robescley Baista da Silva</t>
  </si>
  <si>
    <t>02.02.507.0002471735/17</t>
  </si>
  <si>
    <t>23/06/2017</t>
  </si>
  <si>
    <t> 0015829-94.2017.8.19.0042 </t>
  </si>
  <si>
    <t>RENIER SIQUEIRA BITTENCOURT</t>
  </si>
  <si>
    <t>02.02.507.0002468179/17</t>
  </si>
  <si>
    <t>26/06/2017</t>
  </si>
  <si>
    <t> 0039257-31.2017.8.19.0002 </t>
  </si>
  <si>
    <t>JOSE ROBERTO CAVALCANTE</t>
  </si>
  <si>
    <t>02.02.507.0002483175/17</t>
  </si>
  <si>
    <t>08/08/2017</t>
  </si>
  <si>
    <t> 0068689-84.2017.8.19.0038 </t>
  </si>
  <si>
    <t>ANGELINO DE CASIA RODRIGUES</t>
  </si>
  <si>
    <t>02.02.507.0002465453/17</t>
  </si>
  <si>
    <t> 0028426-03.2016.8.16.0014 </t>
  </si>
  <si>
    <t>Carlos Cesar da Rocha</t>
  </si>
  <si>
    <t>02.02.507.0002254022/16</t>
  </si>
  <si>
    <t>04/05/2016</t>
  </si>
  <si>
    <t> 1011767-74.2017.8.26.0405 </t>
  </si>
  <si>
    <t>MARIA CRSITNA TROIANO VALENTIM CRUZ</t>
  </si>
  <si>
    <t xml:space="preserve">12/12/2017 </t>
  </si>
  <si>
    <t>02.02.507.0002456562/17</t>
  </si>
  <si>
    <t>18/05/2017</t>
  </si>
  <si>
    <t> 1002472-85.2016.8.26.0360 </t>
  </si>
  <si>
    <t>Jonathan Gustavo Simão</t>
  </si>
  <si>
    <t>9300800/0</t>
  </si>
  <si>
    <t>2016-82-43848-E</t>
  </si>
  <si>
    <t>Não recebimento de cópia de contrato (1ª ou 2ª via)</t>
  </si>
  <si>
    <t xml:space="preserve">11/12/2017 </t>
  </si>
  <si>
    <t>02.02.507.0002312424/16</t>
  </si>
  <si>
    <t>02/09/2016</t>
  </si>
  <si>
    <t> 0005713-32.2016.8.26.0248 </t>
  </si>
  <si>
    <t>JORGE LUIZ DE ARAUJO</t>
  </si>
  <si>
    <t>02.02.507.0002299607/16</t>
  </si>
  <si>
    <t> 0010882-48.2016.8.16.0031 </t>
  </si>
  <si>
    <t>Fernando Portela</t>
  </si>
  <si>
    <t>02.02.507.0002284393/16</t>
  </si>
  <si>
    <t> 0076821-18.2010.8.13.0338 </t>
  </si>
  <si>
    <t>João Ribeiro dos Santos</t>
  </si>
  <si>
    <t>Itaúna (MG)</t>
  </si>
  <si>
    <t>02.02.507.0000690209/10</t>
  </si>
  <si>
    <t>01/08/2010</t>
  </si>
  <si>
    <t> 0008241-55.2015.8.19.0026 </t>
  </si>
  <si>
    <t>Joana Darc Alves Verissimo Rosa</t>
  </si>
  <si>
    <t>Itaperuna (RJ)</t>
  </si>
  <si>
    <t>02.02.507.0002173430/15</t>
  </si>
  <si>
    <t>12/09/2015</t>
  </si>
  <si>
    <t> 0006092-19.2017.8.26.0577 </t>
  </si>
  <si>
    <t>Edivan Gonzaga de Araújo</t>
  </si>
  <si>
    <t>02.02.136.0002427827/17</t>
  </si>
  <si>
    <t> 0001221-06.2017.8.26.0266 </t>
  </si>
  <si>
    <t>ELIANA CÁSSIA SOTO RIBEIRO</t>
  </si>
  <si>
    <t>02.02.136.0002428073/17</t>
  </si>
  <si>
    <t> 1048523-82.2017.8.26.0114 </t>
  </si>
  <si>
    <t>DANUBIO MARTINS PEREIRA DE CARVALHO</t>
  </si>
  <si>
    <t>02.02.507.0002496093/17</t>
  </si>
  <si>
    <t>08/09/2017</t>
  </si>
  <si>
    <t> 0317343-76.2013.8.13.0701 </t>
  </si>
  <si>
    <t>Sebastião Marques da Silva</t>
  </si>
  <si>
    <t>301/2528556</t>
  </si>
  <si>
    <t xml:space="preserve">27/12/2012 </t>
  </si>
  <si>
    <t>02.02.507.0001732162/13</t>
  </si>
  <si>
    <t>23/08/2013</t>
  </si>
  <si>
    <t> 0203089-21.2013.8.13.0433 </t>
  </si>
  <si>
    <t>Gerson Jose Barbosa Junior</t>
  </si>
  <si>
    <t>TOKIO MARINE</t>
  </si>
  <si>
    <t xml:space="preserve">05/02/2007 </t>
  </si>
  <si>
    <t>02.02.507.0001663167/13</t>
  </si>
  <si>
    <t> 246.01.2010.003708-8 </t>
  </si>
  <si>
    <t>João Bernardino da Silva</t>
  </si>
  <si>
    <t>02.02.507.0001086961/10</t>
  </si>
  <si>
    <t>25/08/2010</t>
  </si>
  <si>
    <t> 562.01.2009.013073-0 </t>
  </si>
  <si>
    <t>Celso Teixeira</t>
  </si>
  <si>
    <t>02.02.507.0000498654/09</t>
  </si>
  <si>
    <t>13/04/2009</t>
  </si>
  <si>
    <t> 309.1.2012.17119-0/0-0 </t>
  </si>
  <si>
    <t>José Neto de Morais</t>
  </si>
  <si>
    <t>02.02.507.0001251517/12</t>
  </si>
  <si>
    <t>23/05/2012</t>
  </si>
  <si>
    <t> 1007681-61.2015.8.26.0007 </t>
  </si>
  <si>
    <t>ANTONIO BUENO DA SILVA</t>
  </si>
  <si>
    <t>02.02.507.0002081268/15</t>
  </si>
  <si>
    <t>15/04/2015</t>
  </si>
  <si>
    <t> 1020535-68.2016.8.26.0196 </t>
  </si>
  <si>
    <t>VITOR AQUINO RIBEIRO</t>
  </si>
  <si>
    <t>02.02.507.0002308111/16</t>
  </si>
  <si>
    <t> 1003793-38.2016.8.26.0302 </t>
  </si>
  <si>
    <t>GEORGINA PENESI DA SILVA</t>
  </si>
  <si>
    <t>02.02.507.0002242813/16</t>
  </si>
  <si>
    <t>14/04/2016</t>
  </si>
  <si>
    <t> 0003328-90.2014.8.26.0116 </t>
  </si>
  <si>
    <t>Paulo Francisco dos Reis</t>
  </si>
  <si>
    <t>Campos do Jordão (SP)</t>
  </si>
  <si>
    <t>02.02.507.0001982826/14</t>
  </si>
  <si>
    <t> 0932436-90.2014.8.13.0702 </t>
  </si>
  <si>
    <t>Maria das Graças Borges</t>
  </si>
  <si>
    <t>02.02.507.0002015373/14</t>
  </si>
  <si>
    <t> 0004120-14.2014.8.26.0417 </t>
  </si>
  <si>
    <t>Aparecido Carneiro</t>
  </si>
  <si>
    <t xml:space="preserve">APL </t>
  </si>
  <si>
    <t>02.02.507.0001905358/14</t>
  </si>
  <si>
    <t> 5002765-91.2016.8.13.0701 </t>
  </si>
  <si>
    <t>RENAN DA COSTA CAPEL</t>
  </si>
  <si>
    <t>02.02.507.0002327678/16</t>
  </si>
  <si>
    <t> 0002496-61.2014.8.21.0095 </t>
  </si>
  <si>
    <t>Nicole Greice Araujo da Silva</t>
  </si>
  <si>
    <t>02.02.507.0001941492/14</t>
  </si>
  <si>
    <t> 0034973-71.2017.8.19.0004 </t>
  </si>
  <si>
    <t>JORGE INACIO DO LIVRAMENTO</t>
  </si>
  <si>
    <t>3543/126652025</t>
  </si>
  <si>
    <t>NAO HA</t>
  </si>
  <si>
    <t>02.02.507.0002492208/17</t>
  </si>
  <si>
    <t>30/08/2017</t>
  </si>
  <si>
    <t> 1001528-84.2016.8.26.0101 </t>
  </si>
  <si>
    <t>Ruth Eleonora Recheter</t>
  </si>
  <si>
    <t>PROB. COM . APL</t>
  </si>
  <si>
    <t>02.02.507.0002257923/16</t>
  </si>
  <si>
    <t>16/05/2016</t>
  </si>
  <si>
    <t> 0037091-05.2017.8.19.0203 </t>
  </si>
  <si>
    <t>VALERIA PINTO RODRIGUES</t>
  </si>
  <si>
    <t>3419/716465</t>
  </si>
  <si>
    <t>02.02.507.0002490717/17</t>
  </si>
  <si>
    <t>01/08/2017</t>
  </si>
  <si>
    <t> 9000730-89.2016.8.21.0112 </t>
  </si>
  <si>
    <t>Leumar lucio dos santos</t>
  </si>
  <si>
    <t>3112/318</t>
  </si>
  <si>
    <t>ASSIS FUNERAL</t>
  </si>
  <si>
    <t xml:space="preserve">20/04/2016 </t>
  </si>
  <si>
    <t>02.02.507.0002416894/17</t>
  </si>
  <si>
    <t>08/02/2017</t>
  </si>
  <si>
    <t> 1019552-84.2016.8.26.0482 </t>
  </si>
  <si>
    <t>MARIA INÊS PEREIRA PERES</t>
  </si>
  <si>
    <t>02.02.507.0002394760/16</t>
  </si>
  <si>
    <t> 0607213-32.2016.8.01.0070 </t>
  </si>
  <si>
    <t>HANNA PAULA GOMES BRASILEIRO</t>
  </si>
  <si>
    <t>3544/126649584</t>
  </si>
  <si>
    <t>02.02.507.0002392742/16</t>
  </si>
  <si>
    <t> 0018619-29.2017.8.16.0044 </t>
  </si>
  <si>
    <t>Zilda Gerim</t>
  </si>
  <si>
    <t>113306/3638308</t>
  </si>
  <si>
    <t xml:space="preserve">06/12/2017 </t>
  </si>
  <si>
    <t>02.02.507.0002496560/17</t>
  </si>
  <si>
    <t>14/09/2017</t>
  </si>
  <si>
    <t> 0033913-42.2016.8.07.0001         </t>
  </si>
  <si>
    <t>Vicente Paulo Torres da Silva</t>
  </si>
  <si>
    <t xml:space="preserve">08/12/2017 </t>
  </si>
  <si>
    <t>02.02.507.0002396449/16</t>
  </si>
  <si>
    <t> 0001810-80.2017.8.08.0045 </t>
  </si>
  <si>
    <t>Patricia Estevam Jacomo</t>
  </si>
  <si>
    <t>286/658069</t>
  </si>
  <si>
    <t>São Gabriel Da Palha (ES)</t>
  </si>
  <si>
    <t>02.02.507.0002481602/17</t>
  </si>
  <si>
    <t> 0011187-63.2017.8.12.0110 </t>
  </si>
  <si>
    <t>Marli Fontana Dias</t>
  </si>
  <si>
    <t>113306/3320216</t>
  </si>
  <si>
    <t>02.02.507.0002496149/17</t>
  </si>
  <si>
    <t>13/09/2017</t>
  </si>
  <si>
    <t> 0408781-93.2014.8.21.0001 </t>
  </si>
  <si>
    <t>Angela da Silva Correa</t>
  </si>
  <si>
    <t>3419/475051</t>
  </si>
  <si>
    <t>2017-93-91040-0</t>
  </si>
  <si>
    <t xml:space="preserve">06/04/2015 </t>
  </si>
  <si>
    <t xml:space="preserve">05/12/2017 </t>
  </si>
  <si>
    <t>02.02.507.0002489820/17</t>
  </si>
  <si>
    <t>22/08/2017</t>
  </si>
  <si>
    <t> 0334331-67.2016.8.13.0702 </t>
  </si>
  <si>
    <t>Alexsandro Pereira de Lima</t>
  </si>
  <si>
    <t>ZURICH SANTANDER BRASIL SEGUROS S.A.</t>
  </si>
  <si>
    <t>Seguros Habitacionais</t>
  </si>
  <si>
    <t>Salamone Advogados Associados</t>
  </si>
  <si>
    <t>Equipe Cível - Crédito Imobiliário</t>
  </si>
  <si>
    <t>02.02.136.0002276112/16</t>
  </si>
  <si>
    <t> 0301224-09.2017.8.24.0082 </t>
  </si>
  <si>
    <t>Cabelo Auto Peças Ltda</t>
  </si>
  <si>
    <t>1828346/0</t>
  </si>
  <si>
    <t>2017-14-118766E</t>
  </si>
  <si>
    <t>02.02.136.0002455783/17</t>
  </si>
  <si>
    <t> 0010382-70.2016.8.19.0007 </t>
  </si>
  <si>
    <t>NEUZA DE AGUIAR DIAS</t>
  </si>
  <si>
    <t>301/3408038</t>
  </si>
  <si>
    <t>2016-82-38014-0</t>
  </si>
  <si>
    <t>02.02.507.0002288062/16</t>
  </si>
  <si>
    <t> 0020746-55.2017.8.19.0205 </t>
  </si>
  <si>
    <t>CREUSA MARCELINA MONSORES</t>
  </si>
  <si>
    <t>301/3637853</t>
  </si>
  <si>
    <t>2015-82-34282-0</t>
  </si>
  <si>
    <t xml:space="preserve">03/05/2015 </t>
  </si>
  <si>
    <t>02.02.507.0002460499/17</t>
  </si>
  <si>
    <t> 1001600-96.2016.8.26.0028 </t>
  </si>
  <si>
    <t>BENTO FARIA DOS SANTOS</t>
  </si>
  <si>
    <t>301/1896180 E</t>
  </si>
  <si>
    <t>2015-82-33938-0</t>
  </si>
  <si>
    <t xml:space="preserve">17/09/2010 </t>
  </si>
  <si>
    <t>02.02.507.0002308186/16</t>
  </si>
  <si>
    <t> 1001276-26.2016.8.26.0572 </t>
  </si>
  <si>
    <t>Wellington Moreira Gaipo</t>
  </si>
  <si>
    <t>113307/3361091</t>
  </si>
  <si>
    <t>2013-93-57623-0</t>
  </si>
  <si>
    <t>02.02.507.0002233092/16</t>
  </si>
  <si>
    <t> 1006158-52.2014.8.26.0038 </t>
  </si>
  <si>
    <t>ELISIER BARRIONUEVO</t>
  </si>
  <si>
    <t>2034/4142552</t>
  </si>
  <si>
    <t>2014-82-31025-0</t>
  </si>
  <si>
    <t>02.02.507.0001995476/14</t>
  </si>
  <si>
    <t> 019.01.2011.004216-8 </t>
  </si>
  <si>
    <t>Beatriz Marques de Almeida Santos</t>
  </si>
  <si>
    <t>286 E 301</t>
  </si>
  <si>
    <t>2010-82-10744 E</t>
  </si>
  <si>
    <t xml:space="preserve">26/04/2010 </t>
  </si>
  <si>
    <t>02.02.507.0001058901/11</t>
  </si>
  <si>
    <t> 1023714-60.2017.8.26.0071 </t>
  </si>
  <si>
    <t>Claudiomar Barateli Dias</t>
  </si>
  <si>
    <t>1813162/895876</t>
  </si>
  <si>
    <t>2017-14-117736-</t>
  </si>
  <si>
    <t>Vara Civel</t>
  </si>
  <si>
    <t>Pederneiras (SP)</t>
  </si>
  <si>
    <t xml:space="preserve">01/12/2017 </t>
  </si>
  <si>
    <t>02.02.136.0002487110/17</t>
  </si>
  <si>
    <t> 0006308-37.2016.8.16.0045 </t>
  </si>
  <si>
    <t>Sergio Arnaldo Custodio</t>
  </si>
  <si>
    <t>1782418/429095</t>
  </si>
  <si>
    <t>2016-14-102114-</t>
  </si>
  <si>
    <t xml:space="preserve">05/01/2016 </t>
  </si>
  <si>
    <t>02.02.136.0002264660/16</t>
  </si>
  <si>
    <t> 1003425-03.2017.8.26.0655 </t>
  </si>
  <si>
    <t>IVANIR MENDES FERREIRA DA SILVA ME</t>
  </si>
  <si>
    <t>1823987/0</t>
  </si>
  <si>
    <t>2016-14-106423-</t>
  </si>
  <si>
    <t>Várzea Paulista (SP)</t>
  </si>
  <si>
    <t>02.02.136.0002500823/17</t>
  </si>
  <si>
    <t> 1001346-17.2017.8.26.0246 </t>
  </si>
  <si>
    <t>Marina Pereira Monteiro</t>
  </si>
  <si>
    <t>1813162/891773</t>
  </si>
  <si>
    <t>2017-14-128032-</t>
  </si>
  <si>
    <t xml:space="preserve">15/08/2016 </t>
  </si>
  <si>
    <t>02.02.136.0002484416/17</t>
  </si>
  <si>
    <t> 1009566-87.2017.8.26.0477 </t>
  </si>
  <si>
    <t>Bruno Moreno Vieira</t>
  </si>
  <si>
    <t>1782418/496429</t>
  </si>
  <si>
    <t>2015-14-90484-0</t>
  </si>
  <si>
    <t xml:space="preserve">02/03/2015 </t>
  </si>
  <si>
    <t>02.02.136.0002465724/17</t>
  </si>
  <si>
    <t> 0020361-28.2016.8.26.0309 </t>
  </si>
  <si>
    <t>CLEDSON ZANI</t>
  </si>
  <si>
    <t>1490320/442726</t>
  </si>
  <si>
    <t>2016-14-108285-</t>
  </si>
  <si>
    <t>02.02.136.0002388137/16</t>
  </si>
  <si>
    <t> 0011431-84.2017.8.26.0309 </t>
  </si>
  <si>
    <t>EURIDES FARINELLI</t>
  </si>
  <si>
    <t>1813162/888385</t>
  </si>
  <si>
    <t>2017-14-125383E</t>
  </si>
  <si>
    <t>02.02.136.0002479714/17</t>
  </si>
  <si>
    <t> 5612536.03.2014.8.09.0062 </t>
  </si>
  <si>
    <t>GUSTAVO AUGUSTO HANUM SARDINHA</t>
  </si>
  <si>
    <t>1782418/444401</t>
  </si>
  <si>
    <t>2014-14-81661-0</t>
  </si>
  <si>
    <t>02.02.136.0002156619/14</t>
  </si>
  <si>
    <t> 0035938-55.2017.8.19.0002 </t>
  </si>
  <si>
    <t>THIAGO AUGUSTO DE SOUZA MARINO</t>
  </si>
  <si>
    <t>1813162/100855</t>
  </si>
  <si>
    <t>2017-14-123064E</t>
  </si>
  <si>
    <t>02.02.136.0002474642/17</t>
  </si>
  <si>
    <t> 1019190-10.2016.8.26.0506 </t>
  </si>
  <si>
    <t>Anselmo Chuzi</t>
  </si>
  <si>
    <t>1490318/331108</t>
  </si>
  <si>
    <t>2016-14-106254-</t>
  </si>
  <si>
    <t>02.02.136.0002268748/16</t>
  </si>
  <si>
    <t> 0008244-91.2016.8.26.0248 </t>
  </si>
  <si>
    <t>JOAQUIM DIRCEU DE SÃO JOSÉ</t>
  </si>
  <si>
    <t>1490320/456478</t>
  </si>
  <si>
    <t>2016-14-101378-</t>
  </si>
  <si>
    <t>02.02.136.0002369250/16</t>
  </si>
  <si>
    <t> 566.01.2012.006232-1 </t>
  </si>
  <si>
    <t>Claudia Lucia Lourenço Carneiro</t>
  </si>
  <si>
    <t>286 / 258278</t>
  </si>
  <si>
    <t>2011-82-14589-0</t>
  </si>
  <si>
    <t xml:space="preserve">29/05/2011 </t>
  </si>
  <si>
    <t>02.02.507.0001226617/12</t>
  </si>
  <si>
    <t> 0000078-05.2014.8.26.0357 </t>
  </si>
  <si>
    <t>Maria Alves de Assis</t>
  </si>
  <si>
    <t>3422/17870054</t>
  </si>
  <si>
    <t>2013-93-56417-0</t>
  </si>
  <si>
    <t>Mirante do Paranapanema (SP)</t>
  </si>
  <si>
    <t>02.02.507.0001860698/14</t>
  </si>
  <si>
    <t> 2345/11 </t>
  </si>
  <si>
    <t>Solange Gabrial Rodrigues</t>
  </si>
  <si>
    <t>286/165650</t>
  </si>
  <si>
    <t>2012-82-21153-0</t>
  </si>
  <si>
    <t xml:space="preserve">05/05/2010 </t>
  </si>
  <si>
    <t>02.02.507.0001130064/11</t>
  </si>
  <si>
    <t> 079.13.004049-3 </t>
  </si>
  <si>
    <t>Reinaldo Pelentir</t>
  </si>
  <si>
    <t>3045/1180</t>
  </si>
  <si>
    <t>2013-93-58439-0</t>
  </si>
  <si>
    <t>02.02.507.0001753700/13</t>
  </si>
  <si>
    <t> 001/1.12.0230056-2 </t>
  </si>
  <si>
    <t>Hamilton Gonzaga</t>
  </si>
  <si>
    <t>2030/2018054</t>
  </si>
  <si>
    <t>2011-82-16509-0</t>
  </si>
  <si>
    <t xml:space="preserve">23/11/2011 </t>
  </si>
  <si>
    <t>02.02.507.0001316350/12</t>
  </si>
  <si>
    <t> 0019064-41.2010.8.19.0066 </t>
  </si>
  <si>
    <t>Eliacir Simeao Duque</t>
  </si>
  <si>
    <t>285/1105616</t>
  </si>
  <si>
    <t>2010-82-10474-0</t>
  </si>
  <si>
    <t xml:space="preserve">21/04/2010 </t>
  </si>
  <si>
    <t>02.02.507.0001000335/10</t>
  </si>
  <si>
    <t> 0001562-38.2013.8.26.0374 </t>
  </si>
  <si>
    <t>Geralda Teixeira Garcia</t>
  </si>
  <si>
    <t>286/224227</t>
  </si>
  <si>
    <t xml:space="preserve">29/08/2012 </t>
  </si>
  <si>
    <t>02.02.507.0001654811/13</t>
  </si>
  <si>
    <t> 1006129-13.2014.8.26.0196 </t>
  </si>
  <si>
    <t>Avelina Maria Ferreira</t>
  </si>
  <si>
    <t>3422/17655293</t>
  </si>
  <si>
    <t>2012-93-49525-0</t>
  </si>
  <si>
    <t>02.02.507.0001848861/14</t>
  </si>
  <si>
    <t> 0000261-48.2014.8.26.0430 </t>
  </si>
  <si>
    <t>José Eustaquio da Silva</t>
  </si>
  <si>
    <t>3422/18995094</t>
  </si>
  <si>
    <t>2012-93-43489-0</t>
  </si>
  <si>
    <t xml:space="preserve">10/01/2012 </t>
  </si>
  <si>
    <t>Paulo de Faria (SP)</t>
  </si>
  <si>
    <t>02.02.507.0001790337/14</t>
  </si>
  <si>
    <t> 223.01.2011.002040-8 </t>
  </si>
  <si>
    <t>Claudio Luiz dos Santos</t>
  </si>
  <si>
    <t>3197/17719094</t>
  </si>
  <si>
    <t xml:space="preserve">07/02/2009 </t>
  </si>
  <si>
    <t>02.02.507.0001044109/11</t>
  </si>
  <si>
    <t> 0002048-72.2013.8.26.0390 </t>
  </si>
  <si>
    <t>Helio Batista Neves</t>
  </si>
  <si>
    <t>301/3211000</t>
  </si>
  <si>
    <t>2012-82-18826-0</t>
  </si>
  <si>
    <t xml:space="preserve">16/05/2012 </t>
  </si>
  <si>
    <t>02.02.507.0001658570/13</t>
  </si>
  <si>
    <t> 451.01.2011.031928-2 </t>
  </si>
  <si>
    <t>Neiva pereira de souza</t>
  </si>
  <si>
    <t>3423/125597538</t>
  </si>
  <si>
    <t>2011-93-36653-0</t>
  </si>
  <si>
    <t>02.02.507.0001177523/11</t>
  </si>
  <si>
    <t> 583.00.2011.134825-1/000000-000 </t>
  </si>
  <si>
    <t>rosemeire camargo</t>
  </si>
  <si>
    <t>3423/123613066</t>
  </si>
  <si>
    <t>2010-93-32211</t>
  </si>
  <si>
    <t xml:space="preserve">22/06/2010 </t>
  </si>
  <si>
    <t>02.02.507.0001115807/10</t>
  </si>
  <si>
    <t> 0018860-88.2012.8.26.0047 </t>
  </si>
  <si>
    <t>Maria Aparecida Barbosa</t>
  </si>
  <si>
    <t>3422/18669510</t>
  </si>
  <si>
    <t>2011-93-37982-0</t>
  </si>
  <si>
    <t xml:space="preserve">21/04/2011 </t>
  </si>
  <si>
    <t>02.02.507.0001591437/13</t>
  </si>
  <si>
    <t> 1006458-22.2014.8.26.0003 </t>
  </si>
  <si>
    <t>Lucas Evangelista Ferreira Souza</t>
  </si>
  <si>
    <t>3422/14502593</t>
  </si>
  <si>
    <t>2013-93-54845-0</t>
  </si>
  <si>
    <t xml:space="preserve">01/05/2013 </t>
  </si>
  <si>
    <t>02.02.507.0001849849/14</t>
  </si>
  <si>
    <t> 0019165-64.2013.8.26.0006 </t>
  </si>
  <si>
    <t>Sebastião Celso da Silva Chagas</t>
  </si>
  <si>
    <t>3422/17213912</t>
  </si>
  <si>
    <t>2012-93-49240-0</t>
  </si>
  <si>
    <t xml:space="preserve">14/09/2012 </t>
  </si>
  <si>
    <t>02.02.507.0001732184/13</t>
  </si>
  <si>
    <t> 3001938-78.2013.8.26.0242 </t>
  </si>
  <si>
    <t>Aparecida Lucas de Oliveira</t>
  </si>
  <si>
    <t>3422/19594988</t>
  </si>
  <si>
    <t>2012-93-49605-0</t>
  </si>
  <si>
    <t xml:space="preserve">15/10/2012 </t>
  </si>
  <si>
    <t>02.02.507.0001803186/14</t>
  </si>
  <si>
    <t> 1020877-13.2015.8.26.0003 </t>
  </si>
  <si>
    <t>Reinaldo Montone</t>
  </si>
  <si>
    <t>2419/2010/2015</t>
  </si>
  <si>
    <t>2015-93-76982-0</t>
  </si>
  <si>
    <t xml:space="preserve">10/01/2015 </t>
  </si>
  <si>
    <t>02.02.507.0002183425/15</t>
  </si>
  <si>
    <t> 0051380-58.2014.8.13.0479 </t>
  </si>
  <si>
    <t>Joaquim de Andrade Ribeiro</t>
  </si>
  <si>
    <t>3419/476885</t>
  </si>
  <si>
    <t>2014-93-61709-0</t>
  </si>
  <si>
    <t>02.02.507.0001834693/14</t>
  </si>
  <si>
    <t> 576.01.2009.011984-9   656/2009 </t>
  </si>
  <si>
    <t>FERNANDO ANTONIO FONTANETTI</t>
  </si>
  <si>
    <t>2230 / 2036</t>
  </si>
  <si>
    <t>2007-93-12578-0</t>
  </si>
  <si>
    <t xml:space="preserve">01/08/2007 </t>
  </si>
  <si>
    <t>02.02.507.0000843095/09</t>
  </si>
  <si>
    <t> 0247683-90.2013.8.19.0001 </t>
  </si>
  <si>
    <t>ADEMIR FRANCISCO DAS CHAGAS</t>
  </si>
  <si>
    <t>CERT.190556</t>
  </si>
  <si>
    <t>89-2001-0</t>
  </si>
  <si>
    <t xml:space="preserve">03/12/2010 </t>
  </si>
  <si>
    <t>02.02.507.0002122550/13</t>
  </si>
  <si>
    <t> 1001503-11.2016.8.26.0024 </t>
  </si>
  <si>
    <t>Genir aparecida perozini</t>
  </si>
  <si>
    <t>3197/18566159</t>
  </si>
  <si>
    <t>2009-93-27360-0</t>
  </si>
  <si>
    <t xml:space="preserve">01/12/2009 </t>
  </si>
  <si>
    <t>02.02.507.0002235489/16</t>
  </si>
  <si>
    <t> 0001681-39.2014.8.26.0414 </t>
  </si>
  <si>
    <t>jose reina vilches</t>
  </si>
  <si>
    <t>3422/11502452</t>
  </si>
  <si>
    <t>2014-93-62471-0</t>
  </si>
  <si>
    <t>02.02.507.0001949075/14</t>
  </si>
  <si>
    <t> 0000153-33.2015.8.26.0414 </t>
  </si>
  <si>
    <t>Neusa Prodomo Rubinho Moia</t>
  </si>
  <si>
    <t>3422/18546204</t>
  </si>
  <si>
    <t>2014-93-64856-0</t>
  </si>
  <si>
    <t xml:space="preserve">02/02/2011 </t>
  </si>
  <si>
    <t>02.02.507.0002043873/15</t>
  </si>
  <si>
    <t> 1000385-96.2016.8.26.0477 </t>
  </si>
  <si>
    <t>Adenice dos Santos Castro</t>
  </si>
  <si>
    <t>3197/18370600</t>
  </si>
  <si>
    <t>2008-93-18794-0</t>
  </si>
  <si>
    <t xml:space="preserve">23/12/2007 </t>
  </si>
  <si>
    <t>02.02.507.0002197286/16</t>
  </si>
  <si>
    <t> 1045630-34.2015.8.26.0100 </t>
  </si>
  <si>
    <t>Michelle Vieira de Sá</t>
  </si>
  <si>
    <t>113308/3443296</t>
  </si>
  <si>
    <t>2014-93-63838-0</t>
  </si>
  <si>
    <t>02.02.507.0002108087/15</t>
  </si>
  <si>
    <t> 0018233-17.2014.8.19.0045 </t>
  </si>
  <si>
    <t>Alessandra Aparecida Alves Lima</t>
  </si>
  <si>
    <t>287/312576894</t>
  </si>
  <si>
    <t>2014-82-31399-0</t>
  </si>
  <si>
    <t xml:space="preserve">16/10/2014 </t>
  </si>
  <si>
    <t>Resende (RJ)</t>
  </si>
  <si>
    <t>02.02.507.0002028423/14</t>
  </si>
  <si>
    <t> 0060634-06.2014.8.19.0021 </t>
  </si>
  <si>
    <t>MARCELO DA CRUZ SANTOS</t>
  </si>
  <si>
    <t>301/2898992</t>
  </si>
  <si>
    <t>2017-82-49074-0</t>
  </si>
  <si>
    <t xml:space="preserve">01/02/2012 </t>
  </si>
  <si>
    <t>02.02.507.0002037783/14</t>
  </si>
  <si>
    <t> 1064613-13.2017.8.26.0100 </t>
  </si>
  <si>
    <t>LUCIANA CALANDRA ALBERTINI</t>
  </si>
  <si>
    <t>3419/637508</t>
  </si>
  <si>
    <t>2016-93-78225-0</t>
  </si>
  <si>
    <t>02.02.507.0002468904/17</t>
  </si>
  <si>
    <t> 0010449-94.2015.8.16.0058 </t>
  </si>
  <si>
    <t>Arlindo Martins Ferraz</t>
  </si>
  <si>
    <t>3419/596622</t>
  </si>
  <si>
    <t>2015-93-70906-0</t>
  </si>
  <si>
    <t xml:space="preserve">07/05/2015 </t>
  </si>
  <si>
    <t>02.02.507.0002172442/15</t>
  </si>
  <si>
    <t> 1041307-13.2015.8.26.0576 </t>
  </si>
  <si>
    <t>113303/3544506</t>
  </si>
  <si>
    <t>2015-93-73367-0</t>
  </si>
  <si>
    <t xml:space="preserve">02/07/2015 </t>
  </si>
  <si>
    <t>02.02.507.0002168685/15</t>
  </si>
  <si>
    <t> 0022470-79.2015.8.16.0001 </t>
  </si>
  <si>
    <t>Jhonathan Everton Sacchi dos Santos</t>
  </si>
  <si>
    <t>301/2536198</t>
  </si>
  <si>
    <t>2014-82-27672-0</t>
  </si>
  <si>
    <t>02.02.507.0002140421/15</t>
  </si>
  <si>
    <t> 0301708-11.2016.8.24.0033 </t>
  </si>
  <si>
    <t>ANA LUCIA PAZ</t>
  </si>
  <si>
    <t>3419/550998</t>
  </si>
  <si>
    <t>2015-93-73613-0</t>
  </si>
  <si>
    <t xml:space="preserve">02/05/2015 </t>
  </si>
  <si>
    <t>02.02.507.0002215347/16</t>
  </si>
  <si>
    <t> 0000158-45.2015.8.21.0042 </t>
  </si>
  <si>
    <t>GUISILA MARIA KRUGER HARTWIG</t>
  </si>
  <si>
    <t>301/4465636</t>
  </si>
  <si>
    <t>2015-82-33486-0</t>
  </si>
  <si>
    <t xml:space="preserve">09/10/2014 </t>
  </si>
  <si>
    <t>02.02.507.0002052169/14</t>
  </si>
  <si>
    <t> 1002877-29.2016.8.26.0132 </t>
  </si>
  <si>
    <t>LUSIA MASSAE ISIHARA RAMOS</t>
  </si>
  <si>
    <t>3419/440401</t>
  </si>
  <si>
    <t>2015-93-76912-E</t>
  </si>
  <si>
    <t xml:space="preserve">24/09/2015 </t>
  </si>
  <si>
    <t xml:space="preserve">04/12/2017 </t>
  </si>
  <si>
    <t>02.02.507.0002229085/16</t>
  </si>
  <si>
    <t> 1000110-79.2015.8.26.0511 </t>
  </si>
  <si>
    <t>Antonia de Souza Stefani</t>
  </si>
  <si>
    <t>3419/371336</t>
  </si>
  <si>
    <t>2015-93-70218-0</t>
  </si>
  <si>
    <t xml:space="preserve">22/03/2015 </t>
  </si>
  <si>
    <t>02.02.507.0002135247/15</t>
  </si>
  <si>
    <t> 0003139-87.2017.8.21.0006 </t>
  </si>
  <si>
    <t>Neli Barruetavena Vieira</t>
  </si>
  <si>
    <t>3419/194071</t>
  </si>
  <si>
    <t>2017-93-92211-0</t>
  </si>
  <si>
    <t xml:space="preserve">29/05/2016 </t>
  </si>
  <si>
    <t>02.02.507.0002451769/17</t>
  </si>
  <si>
    <t> 0020216-46.2015.8.19.0003 </t>
  </si>
  <si>
    <t>Alanyne P Correa - ME</t>
  </si>
  <si>
    <t>3419/494797</t>
  </si>
  <si>
    <t>2014-93-66946-0</t>
  </si>
  <si>
    <t xml:space="preserve">30/10/2014 </t>
  </si>
  <si>
    <t>02.02.507.0002201075/15</t>
  </si>
  <si>
    <t> 0084421-65.2017.8.21.0001 </t>
  </si>
  <si>
    <t>Gilberto dos Santos Gomes</t>
  </si>
  <si>
    <t>2017-93-91405-0</t>
  </si>
  <si>
    <t>02.02.507.0002479669/17</t>
  </si>
  <si>
    <t> 0082775-20.2017.8.21.0001 </t>
  </si>
  <si>
    <t>Antônio Gastão Dalmeida Gomes dos Santos</t>
  </si>
  <si>
    <t>2016-93-85141-0</t>
  </si>
  <si>
    <t xml:space="preserve">07/07/2016 </t>
  </si>
  <si>
    <t>02.02.507.0002459365/17</t>
  </si>
  <si>
    <t> 1002852-29.2016.8.26.0451 </t>
  </si>
  <si>
    <t>3422/17483366</t>
  </si>
  <si>
    <t>2015-93-70172-0</t>
  </si>
  <si>
    <t>02.02.507.0002213920/16</t>
  </si>
  <si>
    <t> 0006835-98.2014.8.26.0297 </t>
  </si>
  <si>
    <t>Tania Mara de Oliveira</t>
  </si>
  <si>
    <t>3221/173</t>
  </si>
  <si>
    <t>2013-93-52553-0</t>
  </si>
  <si>
    <t>02.02.507.0001908459/14</t>
  </si>
  <si>
    <t> 1001540-69.2016.8.26.0337 </t>
  </si>
  <si>
    <t>IVON SACRAMENTO SANTOS COSTA</t>
  </si>
  <si>
    <t>113303/3592450</t>
  </si>
  <si>
    <t>2015-93-76422-0</t>
  </si>
  <si>
    <t xml:space="preserve">02/11/2015 </t>
  </si>
  <si>
    <t>02.02.507.0002291756/16</t>
  </si>
  <si>
    <t> 1000307-27.2017.8.26.0426 </t>
  </si>
  <si>
    <t>DIVINA MACHADO PEREIRA DE FARIA</t>
  </si>
  <si>
    <t>3430/3430</t>
  </si>
  <si>
    <t>2013-93-57201-0</t>
  </si>
  <si>
    <t xml:space="preserve">30/08/2013 </t>
  </si>
  <si>
    <t>Patrocínio Paulista (SP)</t>
  </si>
  <si>
    <t>02.02.507.0002422248/17</t>
  </si>
  <si>
    <t> 1001905-46.2015.8.26.0568 </t>
  </si>
  <si>
    <t>Urbe Urbanizadora Everest Ltda</t>
  </si>
  <si>
    <t>3419/22968</t>
  </si>
  <si>
    <t>2014-93-64717-0</t>
  </si>
  <si>
    <t xml:space="preserve">28/02/2014 </t>
  </si>
  <si>
    <t>02.02.507.0002122354/15</t>
  </si>
  <si>
    <t> 0012402-56.2014.8.16.0017 </t>
  </si>
  <si>
    <t>Edilor de Oliveira</t>
  </si>
  <si>
    <t>301/2966622</t>
  </si>
  <si>
    <t>2012-82-18081-0</t>
  </si>
  <si>
    <t xml:space="preserve">07/02/2012 </t>
  </si>
  <si>
    <t>02.02.507.0002036690/15</t>
  </si>
  <si>
    <t> 135146005540-000-001 </t>
  </si>
  <si>
    <t>Eduardo Rulenski</t>
  </si>
  <si>
    <t>301/3692381</t>
  </si>
  <si>
    <t>2013-82-23329-0</t>
  </si>
  <si>
    <t xml:space="preserve">21/12/2012 </t>
  </si>
  <si>
    <t>Navegantes (SC)</t>
  </si>
  <si>
    <t>02.02.507.0001886117/14</t>
  </si>
  <si>
    <t> 1002463-16.2017.8.11.0002 </t>
  </si>
  <si>
    <t>José Pereira de Morais Neto</t>
  </si>
  <si>
    <t>CERT 580627</t>
  </si>
  <si>
    <t>89-2068</t>
  </si>
  <si>
    <t xml:space="preserve">11/06/2011 </t>
  </si>
  <si>
    <t>02.02.507.0002442049/17</t>
  </si>
  <si>
    <t> 0035205-22.2017.8.16.0019 </t>
  </si>
  <si>
    <t>NATHALY FERNANDA SOARES MARTINS</t>
  </si>
  <si>
    <t>3419/767374</t>
  </si>
  <si>
    <t>2016-93-84601-0</t>
  </si>
  <si>
    <t>02.02.507.0002495310/17</t>
  </si>
  <si>
    <t> 0000375-55.2015.8.26.0590 </t>
  </si>
  <si>
    <t>Jussara Almeida Aguiar</t>
  </si>
  <si>
    <t>3422/17859351</t>
  </si>
  <si>
    <t>2014-93-60077-0</t>
  </si>
  <si>
    <t xml:space="preserve">26/01/2013 </t>
  </si>
  <si>
    <t>02.02.507.0002026566/14</t>
  </si>
  <si>
    <t> 1126260-14.2014.8.26.0100 </t>
  </si>
  <si>
    <t>MARIA ZAGO THEODORO</t>
  </si>
  <si>
    <t>286/109817</t>
  </si>
  <si>
    <t>2014-82-30584-0</t>
  </si>
  <si>
    <t xml:space="preserve">24/11/2013 </t>
  </si>
  <si>
    <t>02.02.507.0002007371/14</t>
  </si>
  <si>
    <t> 0003829-76.2015.8.26.0288 </t>
  </si>
  <si>
    <t>Joao Geraldo Coimbra</t>
  </si>
  <si>
    <t>3422/10287159</t>
  </si>
  <si>
    <t>2015-93-70693-0</t>
  </si>
  <si>
    <t xml:space="preserve">05/05/2015 </t>
  </si>
  <si>
    <t>02.02.507.0002149038/15</t>
  </si>
  <si>
    <t> 0002841-51.2015.8.26.0063 </t>
  </si>
  <si>
    <t>Cleuza Donizeti do Carmo Abreu</t>
  </si>
  <si>
    <t>3419/353540</t>
  </si>
  <si>
    <t>2015-93-71526-0</t>
  </si>
  <si>
    <t xml:space="preserve">08/12/2014 </t>
  </si>
  <si>
    <t>02.02.507.0002099931/15</t>
  </si>
  <si>
    <t> 1001233-70.2015.8.26.0428 </t>
  </si>
  <si>
    <t>Guilherme Vinicius Coimbra Pinheiro</t>
  </si>
  <si>
    <t>2034/4665976</t>
  </si>
  <si>
    <t>2015-82-34009-0</t>
  </si>
  <si>
    <t xml:space="preserve">26/11/2014 </t>
  </si>
  <si>
    <t>02.02.507.0002161522/15</t>
  </si>
  <si>
    <t> 1007791-97.2017.8.26.0554 </t>
  </si>
  <si>
    <t>Marcelo Bastos</t>
  </si>
  <si>
    <t>113818/3627827</t>
  </si>
  <si>
    <t>2016-93-82773-0</t>
  </si>
  <si>
    <t xml:space="preserve">15/03/2016 </t>
  </si>
  <si>
    <t>02.02.507.0002443276/17</t>
  </si>
  <si>
    <t> 9001984-54.2017.8.21.0018 </t>
  </si>
  <si>
    <t>CARLOS ALEXANDRE SILVA JULIANO</t>
  </si>
  <si>
    <t>1813162/104536</t>
  </si>
  <si>
    <t>2017-14-129373-</t>
  </si>
  <si>
    <t xml:space="preserve">01/10/2017 </t>
  </si>
  <si>
    <t>Montenegro (RS)</t>
  </si>
  <si>
    <t>02.02.136.0002515514/17</t>
  </si>
  <si>
    <t> 0009483-77.2016.8.16.0194 </t>
  </si>
  <si>
    <t>kelly Cristine Mazaroto</t>
  </si>
  <si>
    <t>2034/4764364</t>
  </si>
  <si>
    <t>2017-82-44828-0</t>
  </si>
  <si>
    <t>02.02.507.0002397787/16</t>
  </si>
  <si>
    <t> 0003030-35.2017.8.16.0193 </t>
  </si>
  <si>
    <t>NEUSA MARIA MORAES</t>
  </si>
  <si>
    <t>3419/516443</t>
  </si>
  <si>
    <t>2016-93-82399-0</t>
  </si>
  <si>
    <t>Colombo (PR)</t>
  </si>
  <si>
    <t>02.02.507.0002453485/17</t>
  </si>
  <si>
    <t> 305035-58.2015.8.09.0051 </t>
  </si>
  <si>
    <t>Elias Filgueiras Santiago</t>
  </si>
  <si>
    <t>2015-82-36728-0</t>
  </si>
  <si>
    <t xml:space="preserve">06/06/2013 </t>
  </si>
  <si>
    <t>02.02.507.0002151360/15</t>
  </si>
  <si>
    <t> 1005623-06.2017.8.26.0625 </t>
  </si>
  <si>
    <t>Jose Carlos Stanziani</t>
  </si>
  <si>
    <t>3419/634352</t>
  </si>
  <si>
    <t>2015-93-71840-0</t>
  </si>
  <si>
    <t>02.02.507.0002446801/17</t>
  </si>
  <si>
    <t> 5008371-94.2017.8.13.0433 </t>
  </si>
  <si>
    <t>VILMA ALVES MOTA</t>
  </si>
  <si>
    <t>3419/354172</t>
  </si>
  <si>
    <t>2014-93-66640-0</t>
  </si>
  <si>
    <t>02.02.507.0002478984/17</t>
  </si>
  <si>
    <t> 0093090-10.2017.8.21.0001 </t>
  </si>
  <si>
    <t>Paulo Marcelo Piment Tigre</t>
  </si>
  <si>
    <t>3419/82328</t>
  </si>
  <si>
    <t>2015-93-70956-0</t>
  </si>
  <si>
    <t xml:space="preserve">05/10/2013 </t>
  </si>
  <si>
    <t>02.02.507.0002467000/17</t>
  </si>
  <si>
    <t> 0015149-71.2017.8.19.0087 </t>
  </si>
  <si>
    <t>EDSON AUGUSTO DE AZEVEDO</t>
  </si>
  <si>
    <t>2017-82-47924-0</t>
  </si>
  <si>
    <t xml:space="preserve">16/07/2017 </t>
  </si>
  <si>
    <t>02.02.507.0002480043/17</t>
  </si>
  <si>
    <t> 1003767-16.2017.8.26.0428 </t>
  </si>
  <si>
    <t>MARIA HELENA TEODORO MASSUCI</t>
  </si>
  <si>
    <t>114148/874131</t>
  </si>
  <si>
    <t>2017-93-89767-0</t>
  </si>
  <si>
    <t xml:space="preserve">28/01/2017 </t>
  </si>
  <si>
    <t>02.02.507.0002492410/17</t>
  </si>
  <si>
    <t> 0210573-25.2014.8.13.0013 </t>
  </si>
  <si>
    <t>LEANDRO SANTANA DA ROCHA</t>
  </si>
  <si>
    <t>3419/367096</t>
  </si>
  <si>
    <t>2013-93-58454-0</t>
  </si>
  <si>
    <t xml:space="preserve">28/11/2013 </t>
  </si>
  <si>
    <t>02.02.507.0002233034/14</t>
  </si>
  <si>
    <t> 1002449-13.2017.8.26.0132 </t>
  </si>
  <si>
    <t>PAULA EDUARDA DE FREITAS GAROZZI</t>
  </si>
  <si>
    <t>3422/17829194</t>
  </si>
  <si>
    <t>2016-93-84810-0</t>
  </si>
  <si>
    <t>02.02.507.0002430016/17</t>
  </si>
  <si>
    <t> 0012028-51.2017.8.16.0044 </t>
  </si>
  <si>
    <t>M.D. Gonçalves Telecomunicações - ME</t>
  </si>
  <si>
    <t>3419/437420</t>
  </si>
  <si>
    <t>2016-93-78032-0</t>
  </si>
  <si>
    <t>02.02.507.0002451899/17</t>
  </si>
  <si>
    <t> 1109244-76.2016.8.26.0100 </t>
  </si>
  <si>
    <t>Eliane Maria da Cunha Bezerra</t>
  </si>
  <si>
    <t>3419/88062</t>
  </si>
  <si>
    <t>2012-93-45895-0</t>
  </si>
  <si>
    <t>02.02.507.0002415117/16</t>
  </si>
  <si>
    <t> 1008370-97.2016.8.26.0451 </t>
  </si>
  <si>
    <t>Espolio de Heldimar Jeus Custodio da Silva</t>
  </si>
  <si>
    <t>3419/535148</t>
  </si>
  <si>
    <t>2015-93-71435-0</t>
  </si>
  <si>
    <t>02.02.507.0002261240/16</t>
  </si>
  <si>
    <t> 0012202-84.2016.8.27.2729 </t>
  </si>
  <si>
    <t>VERA MARIA DUARTE DANIEL</t>
  </si>
  <si>
    <t>2015-93-73603-E</t>
  </si>
  <si>
    <t xml:space="preserve">09/05/2015 </t>
  </si>
  <si>
    <t>Paraíso do Tocantins (TO)</t>
  </si>
  <si>
    <t>02.02.507.0002245517/16</t>
  </si>
  <si>
    <t> 0027026-05.2017.8.16.0018 </t>
  </si>
  <si>
    <t>RESTAURANTE RANCHO DA COSTELA</t>
  </si>
  <si>
    <t>1822588/0</t>
  </si>
  <si>
    <t>2016-14-113734-</t>
  </si>
  <si>
    <t>02.02.136.0002488540/17</t>
  </si>
  <si>
    <t>CTG REPORTADA.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</si>
</sst>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8" formatCode="&quot;R$&quot;\ #,##0.00;[Red]\-&quot;R$&quot;\ #,##0.00"/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_(&quot;R$ &quot;* #,##0.00_);_(&quot;R$ &quot;* \(#,##0.00\);_(&quot;R$ &quot;* &quot;-&quot;??_);_(@_)"/>
    <numFmt numFmtId="167" formatCode="&quot;R$&quot;\ #,##0.00"/>
    <numFmt numFmtId="168" formatCode="_-* #,##0_-;\-* #,##0_-;_-* &quot;-&quot;??_-;_-@_-"/>
    <numFmt numFmtId="169" formatCode="#,##0_ ;\-#,##0\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6">
    <xf numFmtId="0" fontId="0" fillId="0" borderId="0" xfId="0"/>
    <xf numFmtId="0" fontId="0" fillId="0" borderId="2" xfId="0" applyFont="1" applyBorder="1" applyAlignment="1" applyProtection="1">
      <alignment vertical="center"/>
      <protection locked="0"/>
    </xf>
    <xf numFmtId="0" fontId="0" fillId="0" borderId="2" xfId="0" applyFont="1" applyBorder="1" applyAlignment="1">
      <alignment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Border="1" applyAlignment="1" applyProtection="1">
      <protection locked="0"/>
    </xf>
    <xf numFmtId="0" fontId="0" fillId="0" borderId="2" xfId="0" applyFont="1" applyFill="1" applyBorder="1" applyAlignment="1" applyProtection="1"/>
    <xf numFmtId="167" fontId="0" fillId="0" borderId="2" xfId="0" applyNumberFormat="1" applyFont="1" applyFill="1" applyBorder="1" applyAlignment="1"/>
    <xf numFmtId="167" fontId="4" fillId="0" borderId="2" xfId="0" applyNumberFormat="1" applyFont="1" applyFill="1" applyBorder="1" applyAlignment="1"/>
    <xf numFmtId="167" fontId="0" fillId="0" borderId="2" xfId="0" applyNumberFormat="1" applyFont="1" applyFill="1" applyBorder="1" applyAlignment="1">
      <alignment vertical="center"/>
    </xf>
    <xf numFmtId="14" fontId="0" fillId="0" borderId="2" xfId="0" applyNumberFormat="1" applyFont="1" applyFill="1" applyBorder="1" applyAlignment="1">
      <alignment vertical="center"/>
    </xf>
    <xf numFmtId="0" fontId="0" fillId="0" borderId="2" xfId="0" applyFont="1" applyFill="1" applyBorder="1" applyAlignment="1" applyProtection="1">
      <protection locked="0"/>
    </xf>
    <xf numFmtId="164" fontId="0" fillId="0" borderId="2" xfId="0" applyNumberFormat="1" applyFont="1" applyBorder="1" applyAlignment="1">
      <alignment vertical="center"/>
    </xf>
    <xf numFmtId="43" fontId="0" fillId="0" borderId="2" xfId="0" applyNumberFormat="1" applyFont="1" applyBorder="1" applyAlignment="1">
      <alignment vertical="center"/>
    </xf>
    <xf numFmtId="14" fontId="0" fillId="0" borderId="2" xfId="0" applyNumberFormat="1" applyFont="1" applyBorder="1" applyAlignment="1" applyProtection="1">
      <protection locked="0"/>
    </xf>
    <xf numFmtId="166" fontId="0" fillId="0" borderId="2" xfId="0" applyNumberFormat="1" applyFont="1" applyBorder="1" applyAlignment="1" applyProtection="1">
      <protection locked="0"/>
    </xf>
    <xf numFmtId="14" fontId="0" fillId="0" borderId="2" xfId="0" applyNumberFormat="1" applyFont="1" applyBorder="1" applyAlignment="1" applyProtection="1">
      <alignment vertical="center"/>
      <protection locked="0"/>
    </xf>
    <xf numFmtId="0" fontId="0" fillId="0" borderId="0" xfId="0" applyFont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2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Border="1" applyProtection="1">
      <protection locked="0"/>
    </xf>
    <xf numFmtId="0" fontId="0" fillId="0" borderId="1" xfId="0" applyBorder="1"/>
    <xf numFmtId="43" fontId="0" fillId="0" borderId="2" xfId="1" applyFont="1" applyBorder="1" applyAlignment="1" applyProtection="1">
      <protection locked="0"/>
    </xf>
    <xf numFmtId="43" fontId="0" fillId="0" borderId="1" xfId="1" applyFont="1" applyBorder="1" applyProtection="1">
      <protection locked="0"/>
    </xf>
    <xf numFmtId="43" fontId="0" fillId="0" borderId="0" xfId="1" applyFont="1"/>
    <xf numFmtId="43" fontId="0" fillId="0" borderId="2" xfId="1" applyFont="1" applyFill="1" applyBorder="1" applyAlignment="1" applyProtection="1">
      <protection locked="0"/>
    </xf>
    <xf numFmtId="14" fontId="0" fillId="0" borderId="1" xfId="0" applyNumberFormat="1" applyBorder="1" applyProtection="1">
      <protection locked="0"/>
    </xf>
    <xf numFmtId="14" fontId="0" fillId="0" borderId="0" xfId="0" applyNumberFormat="1" applyFont="1"/>
    <xf numFmtId="167" fontId="0" fillId="0" borderId="1" xfId="0" applyNumberFormat="1" applyFont="1" applyBorder="1"/>
    <xf numFmtId="167" fontId="0" fillId="0" borderId="0" xfId="0" applyNumberFormat="1" applyFont="1"/>
    <xf numFmtId="0" fontId="6" fillId="0" borderId="2" xfId="0" applyFont="1" applyFill="1" applyBorder="1" applyAlignment="1">
      <alignment vertical="center"/>
    </xf>
    <xf numFmtId="0" fontId="5" fillId="2" borderId="1" xfId="0" applyFont="1" applyFill="1" applyBorder="1"/>
    <xf numFmtId="167" fontId="0" fillId="0" borderId="1" xfId="0" applyNumberFormat="1" applyFont="1" applyFill="1" applyBorder="1" applyAlignment="1"/>
    <xf numFmtId="0" fontId="0" fillId="0" borderId="1" xfId="0" applyBorder="1" applyAlignment="1" applyProtection="1">
      <alignment horizontal="center"/>
      <protection locked="0"/>
    </xf>
    <xf numFmtId="0" fontId="0" fillId="0" borderId="1" xfId="0" applyFont="1" applyFill="1" applyBorder="1" applyAlignment="1" applyProtection="1"/>
    <xf numFmtId="0" fontId="6" fillId="0" borderId="1" xfId="0" applyFont="1" applyFill="1" applyBorder="1" applyAlignment="1">
      <alignment vertical="center"/>
    </xf>
    <xf numFmtId="167" fontId="0" fillId="0" borderId="1" xfId="0" applyNumberFormat="1" applyBorder="1"/>
    <xf numFmtId="0" fontId="0" fillId="0" borderId="3" xfId="0" applyFont="1" applyFill="1" applyBorder="1" applyAlignment="1">
      <alignment horizontal="left"/>
    </xf>
    <xf numFmtId="14" fontId="0" fillId="0" borderId="1" xfId="0" applyNumberFormat="1" applyFont="1" applyBorder="1"/>
    <xf numFmtId="1" fontId="0" fillId="0" borderId="1" xfId="0" applyNumberFormat="1" applyFont="1" applyFill="1" applyBorder="1" applyAlignment="1">
      <alignment horizontal="left" vertical="center" wrapText="1"/>
    </xf>
    <xf numFmtId="165" fontId="0" fillId="0" borderId="1" xfId="0" applyNumberFormat="1" applyFont="1" applyFill="1" applyBorder="1" applyAlignment="1">
      <alignment horizontal="left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4" fontId="5" fillId="4" borderId="2" xfId="0" applyNumberFormat="1" applyFont="1" applyFill="1" applyBorder="1" applyAlignment="1">
      <alignment horizontal="center" vertical="center" wrapText="1"/>
    </xf>
    <xf numFmtId="4" fontId="0" fillId="0" borderId="1" xfId="0" applyNumberFormat="1" applyBorder="1"/>
    <xf numFmtId="8" fontId="0" fillId="0" borderId="1" xfId="0" applyNumberFormat="1" applyBorder="1"/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right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left"/>
    </xf>
    <xf numFmtId="0" fontId="7" fillId="0" borderId="1" xfId="0" applyFont="1" applyFill="1" applyBorder="1" applyProtection="1">
      <protection locked="0"/>
    </xf>
    <xf numFmtId="0" fontId="7" fillId="0" borderId="1" xfId="0" applyFont="1" applyFill="1" applyBorder="1" applyProtection="1"/>
    <xf numFmtId="167" fontId="7" fillId="0" borderId="1" xfId="0" applyNumberFormat="1" applyFont="1" applyFill="1" applyBorder="1" applyAlignment="1"/>
    <xf numFmtId="167" fontId="7" fillId="0" borderId="1" xfId="0" applyNumberFormat="1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14" fontId="7" fillId="0" borderId="1" xfId="0" applyNumberFormat="1" applyFont="1" applyFill="1" applyBorder="1" applyProtection="1">
      <protection locked="0"/>
    </xf>
    <xf numFmtId="14" fontId="7" fillId="0" borderId="1" xfId="0" applyNumberFormat="1" applyFont="1" applyFill="1" applyBorder="1"/>
    <xf numFmtId="1" fontId="7" fillId="0" borderId="1" xfId="0" applyNumberFormat="1" applyFont="1" applyFill="1" applyBorder="1" applyAlignment="1">
      <alignment horizontal="left" vertical="center" wrapText="1"/>
    </xf>
    <xf numFmtId="165" fontId="7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/>
    </xf>
    <xf numFmtId="167" fontId="7" fillId="0" borderId="1" xfId="0" applyNumberFormat="1" applyFont="1" applyFill="1" applyBorder="1"/>
    <xf numFmtId="0" fontId="0" fillId="0" borderId="1" xfId="0" applyBorder="1" applyAlignment="1">
      <alignment horizontal="left"/>
    </xf>
    <xf numFmtId="0" fontId="0" fillId="0" borderId="1" xfId="0" applyBorder="1" applyAlignment="1"/>
    <xf numFmtId="0" fontId="0" fillId="0" borderId="1" xfId="0" applyBorder="1" applyAlignment="1" applyProtection="1">
      <protection locked="0"/>
    </xf>
    <xf numFmtId="0" fontId="7" fillId="0" borderId="1" xfId="0" applyFont="1" applyFill="1" applyBorder="1" applyAlignment="1" applyProtection="1">
      <protection locked="0"/>
    </xf>
    <xf numFmtId="0" fontId="0" fillId="0" borderId="1" xfId="0" applyBorder="1" applyProtection="1"/>
    <xf numFmtId="0" fontId="0" fillId="0" borderId="1" xfId="0" applyFill="1" applyBorder="1" applyAlignment="1">
      <alignment horizontal="left" vertical="center"/>
    </xf>
    <xf numFmtId="0" fontId="0" fillId="5" borderId="1" xfId="0" applyFill="1" applyBorder="1" applyProtection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169" fontId="0" fillId="0" borderId="0" xfId="0" applyNumberFormat="1"/>
    <xf numFmtId="0" fontId="0" fillId="0" borderId="0" xfId="0" applyAlignment="1">
      <alignment horizontal="center" vertical="center" wrapText="1"/>
    </xf>
    <xf numFmtId="0" fontId="7" fillId="0" borderId="0" xfId="0" applyFont="1" applyFill="1" applyBorder="1"/>
    <xf numFmtId="165" fontId="0" fillId="0" borderId="1" xfId="0" applyNumberFormat="1" applyFont="1" applyBorder="1"/>
    <xf numFmtId="1" fontId="0" fillId="0" borderId="1" xfId="0" applyNumberFormat="1" applyFont="1" applyBorder="1"/>
    <xf numFmtId="0" fontId="7" fillId="0" borderId="3" xfId="0" applyFont="1" applyFill="1" applyBorder="1" applyProtection="1">
      <protection locked="0"/>
    </xf>
    <xf numFmtId="3" fontId="0" fillId="0" borderId="0" xfId="0" applyNumberFormat="1"/>
    <xf numFmtId="0" fontId="5" fillId="6" borderId="0" xfId="0" applyFont="1" applyFill="1" applyAlignment="1">
      <alignment horizontal="center"/>
    </xf>
    <xf numFmtId="0" fontId="6" fillId="0" borderId="0" xfId="0" applyFont="1"/>
    <xf numFmtId="0" fontId="0" fillId="0" borderId="1" xfId="0" applyBorder="1" applyAlignment="1">
      <alignment horizontal="right"/>
    </xf>
    <xf numFmtId="0" fontId="0" fillId="0" borderId="3" xfId="0" applyFont="1" applyFill="1" applyBorder="1" applyAlignment="1">
      <alignment horizontal="center"/>
    </xf>
    <xf numFmtId="0" fontId="0" fillId="0" borderId="1" xfId="0" applyFill="1" applyBorder="1" applyProtection="1">
      <protection locked="0"/>
    </xf>
    <xf numFmtId="0" fontId="0" fillId="0" borderId="1" xfId="0" applyFont="1" applyFill="1" applyBorder="1"/>
    <xf numFmtId="0" fontId="0" fillId="0" borderId="0" xfId="0" applyFont="1" applyFill="1"/>
    <xf numFmtId="0" fontId="5" fillId="7" borderId="2" xfId="0" applyFont="1" applyFill="1" applyBorder="1" applyAlignment="1">
      <alignment horizontal="center" vertical="center" wrapText="1"/>
    </xf>
    <xf numFmtId="0" fontId="7" fillId="0" borderId="2" xfId="0" applyFont="1" applyFill="1" applyBorder="1"/>
    <xf numFmtId="0" fontId="0" fillId="0" borderId="2" xfId="0" applyBorder="1"/>
    <xf numFmtId="0" fontId="0" fillId="0" borderId="2" xfId="0" applyBorder="1" applyAlignment="1">
      <alignment horizontal="right"/>
    </xf>
    <xf numFmtId="0" fontId="0" fillId="0" borderId="2" xfId="0" applyFont="1" applyBorder="1"/>
    <xf numFmtId="0" fontId="0" fillId="0" borderId="2" xfId="0" applyBorder="1" applyProtection="1">
      <protection locked="0"/>
    </xf>
    <xf numFmtId="0" fontId="7" fillId="0" borderId="2" xfId="0" applyFont="1" applyFill="1" applyBorder="1" applyProtection="1"/>
    <xf numFmtId="167" fontId="7" fillId="0" borderId="2" xfId="0" applyNumberFormat="1" applyFont="1" applyFill="1" applyBorder="1" applyAlignment="1"/>
    <xf numFmtId="167" fontId="7" fillId="0" borderId="2" xfId="0" applyNumberFormat="1" applyFont="1" applyFill="1" applyBorder="1" applyAlignment="1">
      <alignment vertical="center"/>
    </xf>
    <xf numFmtId="167" fontId="7" fillId="0" borderId="2" xfId="0" applyNumberFormat="1" applyFont="1" applyFill="1" applyBorder="1"/>
    <xf numFmtId="0" fontId="7" fillId="0" borderId="2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7" fontId="0" fillId="0" borderId="1" xfId="0" applyNumberFormat="1" applyBorder="1" applyAlignment="1"/>
    <xf numFmtId="167" fontId="0" fillId="0" borderId="1" xfId="0" applyNumberFormat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167" fontId="7" fillId="0" borderId="0" xfId="0" applyNumberFormat="1" applyFont="1" applyFill="1" applyBorder="1" applyAlignment="1"/>
    <xf numFmtId="167" fontId="0" fillId="0" borderId="0" xfId="0" applyNumberFormat="1" applyAlignment="1"/>
    <xf numFmtId="14" fontId="0" fillId="0" borderId="1" xfId="0" applyNumberFormat="1" applyFont="1" applyBorder="1" applyAlignment="1">
      <alignment horizontal="right"/>
    </xf>
    <xf numFmtId="14" fontId="7" fillId="0" borderId="1" xfId="0" applyNumberFormat="1" applyFont="1" applyFill="1" applyBorder="1" applyAlignment="1">
      <alignment horizontal="right"/>
    </xf>
    <xf numFmtId="43" fontId="0" fillId="0" borderId="0" xfId="0" applyNumberFormat="1"/>
    <xf numFmtId="4" fontId="0" fillId="0" borderId="0" xfId="0" applyNumberFormat="1" applyAlignment="1">
      <alignment horizontal="center"/>
    </xf>
    <xf numFmtId="0" fontId="6" fillId="8" borderId="0" xfId="0" applyFont="1" applyFill="1" applyAlignment="1">
      <alignment horizontal="center"/>
    </xf>
    <xf numFmtId="0" fontId="6" fillId="8" borderId="0" xfId="0" applyFont="1" applyFill="1"/>
    <xf numFmtId="0" fontId="9" fillId="0" borderId="1" xfId="0" applyFont="1" applyFill="1" applyBorder="1" applyAlignment="1">
      <alignment horizontal="right"/>
    </xf>
    <xf numFmtId="0" fontId="7" fillId="0" borderId="3" xfId="0" applyFont="1" applyFill="1" applyBorder="1"/>
    <xf numFmtId="0" fontId="7" fillId="0" borderId="3" xfId="0" applyFont="1" applyFill="1" applyBorder="1" applyAlignment="1">
      <alignment horizontal="center"/>
    </xf>
    <xf numFmtId="0" fontId="10" fillId="0" borderId="1" xfId="0" applyFont="1" applyFill="1" applyBorder="1"/>
    <xf numFmtId="0" fontId="10" fillId="9" borderId="1" xfId="0" applyFont="1" applyFill="1" applyBorder="1"/>
    <xf numFmtId="0" fontId="0" fillId="0" borderId="1" xfId="0" applyFont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4" fontId="9" fillId="0" borderId="1" xfId="0" applyNumberFormat="1" applyFont="1" applyFill="1" applyBorder="1"/>
    <xf numFmtId="167" fontId="9" fillId="0" borderId="1" xfId="0" applyNumberFormat="1" applyFont="1" applyFill="1" applyBorder="1"/>
    <xf numFmtId="0" fontId="9" fillId="0" borderId="1" xfId="0" applyFont="1" applyFill="1" applyBorder="1"/>
    <xf numFmtId="0" fontId="9" fillId="0" borderId="1" xfId="0" applyFont="1" applyFill="1" applyBorder="1" applyProtection="1"/>
    <xf numFmtId="167" fontId="9" fillId="0" borderId="1" xfId="0" applyNumberFormat="1" applyFont="1" applyFill="1" applyBorder="1" applyAlignment="1"/>
    <xf numFmtId="167" fontId="9" fillId="0" borderId="1" xfId="0" applyNumberFormat="1" applyFont="1" applyFill="1" applyBorder="1" applyAlignment="1">
      <alignment vertical="center"/>
    </xf>
    <xf numFmtId="0" fontId="0" fillId="5" borderId="1" xfId="0" applyFill="1" applyBorder="1"/>
    <xf numFmtId="0" fontId="9" fillId="0" borderId="1" xfId="0" applyFont="1" applyFill="1" applyBorder="1" applyAlignment="1">
      <alignment horizontal="center"/>
    </xf>
    <xf numFmtId="165" fontId="0" fillId="0" borderId="1" xfId="0" applyNumberFormat="1" applyBorder="1" applyAlignment="1">
      <alignment horizontal="left" vertical="center" wrapText="1"/>
    </xf>
    <xf numFmtId="1" fontId="0" fillId="0" borderId="1" xfId="0" applyNumberFormat="1" applyBorder="1" applyAlignment="1">
      <alignment horizontal="left" vertical="center" wrapText="1"/>
    </xf>
    <xf numFmtId="14" fontId="0" fillId="0" borderId="1" xfId="0" applyNumberFormat="1" applyFont="1" applyFill="1" applyBorder="1" applyAlignment="1"/>
    <xf numFmtId="14" fontId="0" fillId="0" borderId="1" xfId="0" applyNumberFormat="1" applyFont="1" applyFill="1" applyBorder="1" applyAlignment="1" applyProtection="1">
      <protection locked="0"/>
    </xf>
    <xf numFmtId="0" fontId="0" fillId="0" borderId="1" xfId="0" applyNumberFormat="1" applyFont="1" applyBorder="1" applyProtection="1">
      <protection locked="0"/>
    </xf>
    <xf numFmtId="14" fontId="0" fillId="0" borderId="1" xfId="0" applyNumberFormat="1" applyBorder="1" applyProtection="1">
      <protection locked="0"/>
    </xf>
    <xf numFmtId="0" fontId="0" fillId="0" borderId="1" xfId="0" applyNumberFormat="1" applyBorder="1" applyProtection="1">
      <protection locked="0"/>
    </xf>
  </cellXfs>
  <cellStyles count="2">
    <cellStyle name="Normal" xfId="0" builtinId="0"/>
    <cellStyle name="Vírgula" xfId="1" builtinId="3"/>
  </cellStyles>
  <dxfs count="237"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0070C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00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alignment vertical="center" readingOrder="0"/>
    </dxf>
    <dxf>
      <alignment horizontal="center" readingOrder="0"/>
    </dxf>
    <dxf>
      <alignment wrapText="1" readingOrder="0"/>
    </dxf>
    <dxf>
      <numFmt numFmtId="168" formatCode="_-* #,##0_-;\-* #,##0_-;_-* &quot;-&quot;??_-;_-@_-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698952\Desktop\BASE%20ENCERRADO%20COM%20FORMULA\2017\LG%20ENCERRADOS%202017%20COM%20FORMUL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698952\Desktop\BASE%20ENCERRADO%20COM%20FORMULA\HECTOR%20encerradas%20com%20proc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698952\Desktop\BASE%20ENCERRADO%20COM%20FORMULA\ENCERRADOS%202016%20COM%20FORMUL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RUGSTORE/ANALISE/Produtos_De_Para%20SAP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BASE%20INGRESSADOS%20-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"/>
      <sheetName val="C. Cível"/>
      <sheetName val="Plan1"/>
      <sheetName val="validação"/>
      <sheetName val="COD PROD x PROD "/>
    </sheetNames>
    <sheetDataSet>
      <sheetData sheetId="0"/>
      <sheetData sheetId="1"/>
      <sheetData sheetId="2"/>
      <sheetData sheetId="3">
        <row r="1">
          <cell r="F1">
            <v>40816</v>
          </cell>
        </row>
      </sheetData>
      <sheetData sheetId="4">
        <row r="1">
          <cell r="A1" t="str">
            <v>VI2800029</v>
          </cell>
          <cell r="B1" t="str">
            <v>SUPER RENDA FIXA VGBL</v>
          </cell>
          <cell r="E1">
            <v>93</v>
          </cell>
          <cell r="F1" t="str">
            <v>LIFE</v>
          </cell>
        </row>
        <row r="2">
          <cell r="A2">
            <v>12</v>
          </cell>
          <cell r="B2" t="str">
            <v>PROTEÇÃO HOSPITALAR</v>
          </cell>
          <cell r="E2">
            <v>1</v>
          </cell>
          <cell r="F2" t="str">
            <v>LIFE</v>
          </cell>
        </row>
        <row r="3">
          <cell r="A3">
            <v>167</v>
          </cell>
          <cell r="B3" t="str">
            <v>PROTEÇÃO MAIS MULHER</v>
          </cell>
          <cell r="E3">
            <v>14</v>
          </cell>
          <cell r="F3" t="str">
            <v>GI</v>
          </cell>
        </row>
        <row r="4">
          <cell r="A4">
            <v>5039</v>
          </cell>
          <cell r="B4" t="str">
            <v>PROTECAO FAMILIAR MEN SANTANDER</v>
          </cell>
          <cell r="E4">
            <v>82</v>
          </cell>
          <cell r="F4" t="str">
            <v>LIFE</v>
          </cell>
        </row>
        <row r="5">
          <cell r="A5">
            <v>4011</v>
          </cell>
          <cell r="B5" t="str">
            <v xml:space="preserve">REAL VIDA HOMEM </v>
          </cell>
          <cell r="E5">
            <v>90</v>
          </cell>
          <cell r="F5" t="str">
            <v>LIFE</v>
          </cell>
        </row>
        <row r="6">
          <cell r="A6">
            <v>4002</v>
          </cell>
          <cell r="B6" t="str">
            <v>VIDA HOMEM STYLE</v>
          </cell>
          <cell r="E6">
            <v>77</v>
          </cell>
          <cell r="F6" t="str">
            <v>LIFE</v>
          </cell>
        </row>
        <row r="7">
          <cell r="A7">
            <v>4011</v>
          </cell>
          <cell r="B7" t="str">
            <v>REAL VIDA HOMEM</v>
          </cell>
          <cell r="E7" t="str">
            <v>507</v>
          </cell>
          <cell r="F7" t="str">
            <v>LIFE</v>
          </cell>
        </row>
        <row r="8">
          <cell r="A8">
            <v>4003</v>
          </cell>
          <cell r="B8" t="str">
            <v>VIDA HOMEM STYLE - cônjuge</v>
          </cell>
          <cell r="E8" t="str">
            <v>136</v>
          </cell>
          <cell r="F8" t="str">
            <v>GI</v>
          </cell>
        </row>
        <row r="9">
          <cell r="A9">
            <v>8102</v>
          </cell>
          <cell r="B9" t="str">
            <v>PROTEÇÃO RESIDENCIAL VERANEIO</v>
          </cell>
          <cell r="E9" t="str">
            <v>PECÚLIO</v>
          </cell>
          <cell r="F9" t="str">
            <v>LIFE</v>
          </cell>
        </row>
        <row r="10">
          <cell r="A10">
            <v>5002</v>
          </cell>
          <cell r="B10" t="str">
            <v>PROTEÇÃO RESIDENCIAL DOSE DUPLA</v>
          </cell>
          <cell r="E10">
            <v>61</v>
          </cell>
          <cell r="F10" t="str">
            <v>GI</v>
          </cell>
        </row>
        <row r="11">
          <cell r="A11">
            <v>5030</v>
          </cell>
          <cell r="B11" t="str">
            <v>VIDA PROTEÇÃO EXCLUSIVA</v>
          </cell>
          <cell r="E11">
            <v>81</v>
          </cell>
          <cell r="F11" t="str">
            <v>LIFE</v>
          </cell>
        </row>
        <row r="12">
          <cell r="A12">
            <v>5055</v>
          </cell>
          <cell r="B12" t="str">
            <v>PROTEÇÃO VIDA EMPRESA SANTANDER</v>
          </cell>
          <cell r="E12">
            <v>18</v>
          </cell>
          <cell r="F12" t="str">
            <v>GI</v>
          </cell>
        </row>
        <row r="13">
          <cell r="A13">
            <v>9999</v>
          </cell>
          <cell r="B13" t="str">
            <v>PRODUTO GENÉRICO</v>
          </cell>
        </row>
        <row r="14">
          <cell r="A14">
            <v>7000</v>
          </cell>
          <cell r="B14" t="str">
            <v>APÓLICE ESPECÍFICA VG MENSAL</v>
          </cell>
        </row>
        <row r="15">
          <cell r="A15">
            <v>1101</v>
          </cell>
          <cell r="B15" t="str">
            <v>ACIDENTES PESSOAIS MEN SANTANDER</v>
          </cell>
        </row>
        <row r="16">
          <cell r="A16">
            <v>1008</v>
          </cell>
          <cell r="B16" t="str">
            <v>VIDA PROTEÇÃO EXCLUSIVA</v>
          </cell>
        </row>
        <row r="17">
          <cell r="A17">
            <v>8063</v>
          </cell>
          <cell r="B17" t="str">
            <v>PROTECAO VIDA PREMIADA</v>
          </cell>
        </row>
        <row r="18">
          <cell r="A18">
            <v>1102</v>
          </cell>
          <cell r="B18" t="str">
            <v>ACIDENTES PESSOAIS AN. SANTANDER</v>
          </cell>
        </row>
        <row r="19">
          <cell r="A19">
            <v>5012</v>
          </cell>
          <cell r="B19" t="str">
            <v>ACIDENTES PESSOAIS MENSAL SANTANDER</v>
          </cell>
        </row>
        <row r="20">
          <cell r="A20">
            <v>5081</v>
          </cell>
          <cell r="B20" t="str">
            <v xml:space="preserve"> PROTEÇÃO VIDA EMPRESA - STYLE</v>
          </cell>
        </row>
        <row r="21">
          <cell r="A21">
            <v>7012</v>
          </cell>
          <cell r="B21" t="str">
            <v>APÓLICE ESPECÍFICA VIDA - STYLE</v>
          </cell>
        </row>
        <row r="22">
          <cell r="A22">
            <v>5009</v>
          </cell>
          <cell r="B22" t="str">
            <v xml:space="preserve"> ACIDENTES PESSOAIS ANUAL SANTANDER</v>
          </cell>
        </row>
        <row r="23">
          <cell r="A23">
            <v>8065</v>
          </cell>
          <cell r="B23" t="str">
            <v>SANTANDER PROTECAO SOB MEDIDA</v>
          </cell>
        </row>
        <row r="24">
          <cell r="A24" t="str">
            <v>VI18</v>
          </cell>
          <cell r="B24" t="str">
            <v>SUPER RENDA FIXA VGBL</v>
          </cell>
        </row>
        <row r="25">
          <cell r="A25">
            <v>1115</v>
          </cell>
          <cell r="B25" t="str">
            <v>ACID PES MENSAL - PROT MAIS COBERTA</v>
          </cell>
        </row>
        <row r="26">
          <cell r="A26">
            <v>5101</v>
          </cell>
          <cell r="B26" t="str">
            <v xml:space="preserve"> RIDERS REAL VIDA / AP</v>
          </cell>
        </row>
        <row r="27">
          <cell r="A27">
            <v>5029</v>
          </cell>
          <cell r="B27" t="str">
            <v xml:space="preserve"> SEGURO PROTECAO RENDA HOSPITALAR</v>
          </cell>
        </row>
        <row r="28">
          <cell r="A28">
            <v>6000</v>
          </cell>
          <cell r="B28" t="str">
            <v>VIDA MASTER</v>
          </cell>
        </row>
        <row r="29">
          <cell r="A29">
            <v>1101</v>
          </cell>
          <cell r="B29" t="str">
            <v>VIDA MASTER</v>
          </cell>
        </row>
        <row r="30">
          <cell r="A30">
            <v>8065</v>
          </cell>
          <cell r="B30" t="str">
            <v xml:space="preserve"> SANTANDER PROTECAO SOB MEDIDA</v>
          </cell>
        </row>
        <row r="31">
          <cell r="A31">
            <v>1009</v>
          </cell>
          <cell r="B31" t="str">
            <v xml:space="preserve"> VIDA SUPERPROTEÇÃO</v>
          </cell>
        </row>
        <row r="32">
          <cell r="A32">
            <v>5101</v>
          </cell>
          <cell r="B32" t="str">
            <v>RIDERS REAL VIDA/AP</v>
          </cell>
        </row>
        <row r="33">
          <cell r="A33">
            <v>5012</v>
          </cell>
          <cell r="B33" t="str">
            <v xml:space="preserve"> ACIDENTES PESSOAIS MENSAL SANTANDER</v>
          </cell>
        </row>
        <row r="34">
          <cell r="A34">
            <v>8060</v>
          </cell>
          <cell r="B34" t="str">
            <v>SANTANDER CDC PROTEGIDO</v>
          </cell>
        </row>
        <row r="35">
          <cell r="A35">
            <v>8099</v>
          </cell>
          <cell r="B35" t="str">
            <v>PROTEÇÃO RESIDENCIAL SOB MEDIDA</v>
          </cell>
        </row>
        <row r="36">
          <cell r="A36">
            <v>5043</v>
          </cell>
          <cell r="B36" t="str">
            <v>PROTECAO MULHER MEN SANTANDER</v>
          </cell>
        </row>
        <row r="37">
          <cell r="A37">
            <v>1114</v>
          </cell>
          <cell r="B37" t="str">
            <v>SEGURO SAQUE PROTEGIDO - AP</v>
          </cell>
        </row>
        <row r="38">
          <cell r="A38">
            <v>5101</v>
          </cell>
          <cell r="B38" t="str">
            <v>RIDERS REAL VIDA / AP</v>
          </cell>
        </row>
        <row r="39">
          <cell r="A39">
            <v>7000</v>
          </cell>
          <cell r="B39" t="str">
            <v xml:space="preserve"> APÓLICE ESPECÍFICA VG MENSAL</v>
          </cell>
        </row>
        <row r="40">
          <cell r="A40">
            <v>6007</v>
          </cell>
          <cell r="B40" t="str">
            <v>SEGURO SIMPLES VIDA EMPRESA STYLE</v>
          </cell>
        </row>
        <row r="41">
          <cell r="A41">
            <v>8061</v>
          </cell>
          <cell r="B41" t="str">
            <v>PROTECAO VIDA HOMEM</v>
          </cell>
        </row>
        <row r="42">
          <cell r="A42">
            <v>1372</v>
          </cell>
          <cell r="B42" t="str">
            <v>RESIDENCIAL SANTANDER - CARTOES</v>
          </cell>
        </row>
        <row r="43">
          <cell r="A43">
            <v>8100</v>
          </cell>
          <cell r="B43" t="str">
            <v>PROTEÇÃO RESIDENCIAL VAN GOGH</v>
          </cell>
        </row>
        <row r="44">
          <cell r="A44">
            <v>9999</v>
          </cell>
          <cell r="B44" t="str">
            <v xml:space="preserve"> PRODUTO GENÉRICO</v>
          </cell>
        </row>
        <row r="45">
          <cell r="A45">
            <v>1008</v>
          </cell>
          <cell r="B45" t="str">
            <v xml:space="preserve"> VIDA PROTEÇÃO EXCLUSIVA</v>
          </cell>
        </row>
        <row r="46">
          <cell r="A46">
            <v>5041</v>
          </cell>
          <cell r="B46" t="str">
            <v>PROTECAO MULHER MENSAL SANTANDER</v>
          </cell>
        </row>
        <row r="47">
          <cell r="A47">
            <v>8033</v>
          </cell>
          <cell r="B47" t="str">
            <v>SEGURO VIDA CLUBE MIGR STYLE</v>
          </cell>
        </row>
        <row r="48">
          <cell r="A48">
            <v>1101</v>
          </cell>
          <cell r="B48" t="str">
            <v xml:space="preserve"> ACIDENTES PESSOAIS MEN SANTANDER</v>
          </cell>
        </row>
        <row r="49">
          <cell r="A49">
            <v>8022</v>
          </cell>
          <cell r="B49" t="str">
            <v>SEG PREST/CDC - STYLE-MIGR.</v>
          </cell>
        </row>
        <row r="50">
          <cell r="A50">
            <v>5052</v>
          </cell>
          <cell r="B50" t="str">
            <v>NOVO PROTEÇÃO VIDA EMPRESA</v>
          </cell>
        </row>
        <row r="51">
          <cell r="A51">
            <v>5070</v>
          </cell>
          <cell r="B51" t="str">
            <v>AP ANUAL - STYLE</v>
          </cell>
        </row>
        <row r="52">
          <cell r="A52">
            <v>8064</v>
          </cell>
          <cell r="B52" t="str">
            <v xml:space="preserve"> PROTECAO VIDA VAN GOGH</v>
          </cell>
        </row>
        <row r="53">
          <cell r="A53">
            <v>1101</v>
          </cell>
          <cell r="B53" t="str">
            <v>ACIDENTES PESSOAIS MENSAL</v>
          </cell>
        </row>
        <row r="54">
          <cell r="A54">
            <v>5011</v>
          </cell>
          <cell r="B54" t="str">
            <v>VIDA MASTER</v>
          </cell>
        </row>
        <row r="55">
          <cell r="A55">
            <v>7001</v>
          </cell>
          <cell r="B55" t="str">
            <v xml:space="preserve"> SEGURO DE FUNCIONÁRIOS</v>
          </cell>
        </row>
        <row r="56">
          <cell r="A56">
            <v>8064</v>
          </cell>
          <cell r="B56" t="str">
            <v>PROTECAO VIDA VAN GOGH</v>
          </cell>
        </row>
        <row r="57">
          <cell r="A57">
            <v>5071</v>
          </cell>
          <cell r="B57" t="str">
            <v>AP MENSAL -  STYLE</v>
          </cell>
        </row>
        <row r="58">
          <cell r="A58">
            <v>5081</v>
          </cell>
          <cell r="B58" t="str">
            <v>PROTEÇÃO VIDA EMPRESA - STYLE</v>
          </cell>
        </row>
        <row r="59">
          <cell r="A59">
            <v>5050</v>
          </cell>
          <cell r="B59" t="str">
            <v>SEG VIDA SANTANDER MENSAL</v>
          </cell>
        </row>
        <row r="60">
          <cell r="A60">
            <v>5041</v>
          </cell>
          <cell r="B60" t="str">
            <v xml:space="preserve"> PROTECAO MULHER MENSAL SANTANDER</v>
          </cell>
        </row>
        <row r="61">
          <cell r="A61">
            <v>6004</v>
          </cell>
          <cell r="B61" t="str">
            <v>VIDA MASTER SANTANDER</v>
          </cell>
        </row>
        <row r="62">
          <cell r="A62">
            <v>8062</v>
          </cell>
          <cell r="B62" t="str">
            <v xml:space="preserve"> PROTECAO VIDA MULHER</v>
          </cell>
        </row>
        <row r="63">
          <cell r="A63">
            <v>5062</v>
          </cell>
          <cell r="B63" t="str">
            <v>VIDA INDIVIDUAL ANUAL</v>
          </cell>
        </row>
        <row r="64">
          <cell r="A64">
            <v>6004</v>
          </cell>
          <cell r="B64" t="str">
            <v xml:space="preserve"> VIDA MASTER SANTANDER</v>
          </cell>
        </row>
        <row r="65">
          <cell r="A65">
            <v>5050</v>
          </cell>
          <cell r="B65" t="str">
            <v xml:space="preserve"> SEG VIDA SANTANDER MENSAL</v>
          </cell>
        </row>
        <row r="66">
          <cell r="A66">
            <v>5045</v>
          </cell>
          <cell r="B66" t="str">
            <v xml:space="preserve"> PROTECAO MULHER MENSAL - MAIS COBER</v>
          </cell>
        </row>
        <row r="67">
          <cell r="A67" t="str">
            <v>-</v>
          </cell>
          <cell r="B67" t="str">
            <v>APÓLICE ESPECÍFICA VG MENSAL</v>
          </cell>
        </row>
        <row r="68">
          <cell r="A68">
            <v>6003</v>
          </cell>
          <cell r="B68" t="str">
            <v>VIDA MASTER SANTANDER</v>
          </cell>
        </row>
        <row r="69">
          <cell r="A69">
            <v>5066</v>
          </cell>
          <cell r="B69" t="str">
            <v>MERIDIONAL CORRENTISTA</v>
          </cell>
        </row>
        <row r="70">
          <cell r="A70">
            <v>9999</v>
          </cell>
          <cell r="B70" t="str">
            <v>VIDA PROTEÇÃO EXCLUSIVA</v>
          </cell>
        </row>
        <row r="71">
          <cell r="A71">
            <v>5055</v>
          </cell>
          <cell r="B71" t="str">
            <v xml:space="preserve">PROTEÇÃO VIDA EMPRESA </v>
          </cell>
        </row>
        <row r="72">
          <cell r="A72">
            <v>5003</v>
          </cell>
          <cell r="B72" t="str">
            <v>RESIDENCIAL SANTANDER PLUS</v>
          </cell>
        </row>
        <row r="73">
          <cell r="A73">
            <v>5012</v>
          </cell>
          <cell r="B73" t="str">
            <v xml:space="preserve">PROTEÇÃO ACIDENTES PESSOAIS </v>
          </cell>
        </row>
        <row r="74">
          <cell r="A74">
            <v>5013</v>
          </cell>
          <cell r="B74" t="str">
            <v>PROTEÇÃO AP MAIS COBERTURA</v>
          </cell>
        </row>
        <row r="75">
          <cell r="A75">
            <v>8061</v>
          </cell>
          <cell r="B75" t="str">
            <v xml:space="preserve">PROTEÇÃO VIDA HOMEM </v>
          </cell>
        </row>
        <row r="76">
          <cell r="A76">
            <v>5055</v>
          </cell>
          <cell r="B76" t="str">
            <v>PROTEÇÃO VDIA EMPRESA</v>
          </cell>
        </row>
        <row r="77">
          <cell r="A77">
            <v>9999</v>
          </cell>
          <cell r="B77" t="str">
            <v xml:space="preserve">REAL VIDA HOMEM </v>
          </cell>
        </row>
        <row r="78">
          <cell r="A78">
            <v>370</v>
          </cell>
          <cell r="B78" t="str">
            <v>SANTANDER RESIDENCIAL PLUS</v>
          </cell>
        </row>
        <row r="79">
          <cell r="A79">
            <v>5031</v>
          </cell>
          <cell r="B79" t="str">
            <v xml:space="preserve"> VIDA SUPERPROTEÇÃO</v>
          </cell>
        </row>
        <row r="80">
          <cell r="A80">
            <v>5023</v>
          </cell>
          <cell r="B80" t="str">
            <v xml:space="preserve"> PROTEÇÃO ESPECIAL</v>
          </cell>
        </row>
        <row r="81">
          <cell r="A81">
            <v>8061</v>
          </cell>
          <cell r="B81" t="str">
            <v xml:space="preserve"> PROTECAO VIDA HOMEM</v>
          </cell>
        </row>
        <row r="82">
          <cell r="A82">
            <v>5003</v>
          </cell>
          <cell r="B82" t="str">
            <v xml:space="preserve"> RESIDENCIAL SANTANDER PLUS</v>
          </cell>
        </row>
        <row r="83">
          <cell r="A83">
            <v>7000</v>
          </cell>
          <cell r="B83" t="str">
            <v>APÓLICE ESPECÍFICA CONJUGADA</v>
          </cell>
        </row>
        <row r="84">
          <cell r="A84">
            <v>8030</v>
          </cell>
          <cell r="B84" t="str">
            <v xml:space="preserve"> SEG ACID PESSOAIS MIGR STYLE</v>
          </cell>
        </row>
        <row r="85">
          <cell r="A85">
            <v>5007</v>
          </cell>
          <cell r="B85" t="str">
            <v xml:space="preserve"> RESIDENCIAL SANTANDER PROT M COB</v>
          </cell>
        </row>
        <row r="86">
          <cell r="A86">
            <v>5013</v>
          </cell>
          <cell r="B86" t="str">
            <v xml:space="preserve"> ACID PES MENSAL - PROT MAIS COBERTU</v>
          </cell>
        </row>
        <row r="87">
          <cell r="A87">
            <v>1101</v>
          </cell>
          <cell r="B87" t="str">
            <v>VIDA PROTEÇÃO EXCLUSIVA</v>
          </cell>
        </row>
        <row r="88">
          <cell r="A88">
            <v>9000</v>
          </cell>
          <cell r="B88" t="str">
            <v>MERIDIONAL CORRENTISTA</v>
          </cell>
        </row>
        <row r="89">
          <cell r="A89">
            <v>11</v>
          </cell>
          <cell r="B89" t="str">
            <v>VEM</v>
          </cell>
        </row>
        <row r="90">
          <cell r="A90">
            <v>381</v>
          </cell>
          <cell r="B90" t="str">
            <v>RESID SANTANDER DOSE DUPLA</v>
          </cell>
        </row>
        <row r="91">
          <cell r="A91">
            <v>382</v>
          </cell>
          <cell r="B91" t="str">
            <v>RESID SANTANDER PLUS</v>
          </cell>
        </row>
        <row r="92">
          <cell r="A92">
            <v>1004</v>
          </cell>
          <cell r="B92" t="str">
            <v>NOVO VIDA SANTANDER</v>
          </cell>
        </row>
        <row r="93">
          <cell r="A93">
            <v>383</v>
          </cell>
          <cell r="B93" t="str">
            <v xml:space="preserve"> PROTEÇÃO RESIDENCIAL SANTANDER</v>
          </cell>
        </row>
        <row r="94">
          <cell r="A94" t="str">
            <v>PI000908</v>
          </cell>
          <cell r="B94" t="str">
            <v>PGBL SUPER PREV FILHOS</v>
          </cell>
        </row>
        <row r="95">
          <cell r="A95">
            <v>380</v>
          </cell>
          <cell r="B95" t="str">
            <v>RESID SANTANDER</v>
          </cell>
        </row>
        <row r="96">
          <cell r="A96">
            <v>4004</v>
          </cell>
          <cell r="B96" t="str">
            <v>VIDA MULHER STYLE</v>
          </cell>
        </row>
        <row r="97">
          <cell r="A97">
            <v>9999</v>
          </cell>
          <cell r="B97" t="str">
            <v>VGBL PREVIDÊNCIA ESPECIAL RENDA FIXA</v>
          </cell>
        </row>
        <row r="98">
          <cell r="A98">
            <v>8099</v>
          </cell>
          <cell r="B98" t="str">
            <v xml:space="preserve"> PROTEÇÃO RESIDENCIAL SOB MEDIDA</v>
          </cell>
        </row>
        <row r="99">
          <cell r="A99">
            <v>1389</v>
          </cell>
          <cell r="B99" t="str">
            <v>HABITACIONAL SANTANDER SFH - MIP</v>
          </cell>
        </row>
        <row r="100">
          <cell r="A100">
            <v>5009</v>
          </cell>
          <cell r="B100" t="str">
            <v>ACIDENTES PESSOAIS ANUAL SANTANDER</v>
          </cell>
        </row>
        <row r="101">
          <cell r="A101">
            <v>8092</v>
          </cell>
          <cell r="B101" t="str">
            <v>PROTEÇÃO COBERTURA PREMIADA</v>
          </cell>
        </row>
        <row r="102">
          <cell r="A102">
            <v>4001</v>
          </cell>
          <cell r="B102" t="str">
            <v>REAL VIDA PREMIADO</v>
          </cell>
        </row>
        <row r="103">
          <cell r="A103">
            <v>5031</v>
          </cell>
          <cell r="B103" t="str">
            <v>VIDA SUPERPROTEÇÃO</v>
          </cell>
        </row>
        <row r="104">
          <cell r="A104">
            <v>5013</v>
          </cell>
          <cell r="B104" t="str">
            <v>ACID PES MENSAL - PROT MAIS COBERTU</v>
          </cell>
        </row>
        <row r="105">
          <cell r="A105">
            <v>6000</v>
          </cell>
          <cell r="B105" t="str">
            <v xml:space="preserve"> VIDA MASTER</v>
          </cell>
        </row>
        <row r="106">
          <cell r="A106">
            <v>1108</v>
          </cell>
          <cell r="B106" t="str">
            <v>VIDA PROTEÇÃO EXCLUSIVA</v>
          </cell>
        </row>
        <row r="107">
          <cell r="A107">
            <v>1011</v>
          </cell>
          <cell r="B107" t="str">
            <v>VIDA PROTECAO TOTAL</v>
          </cell>
        </row>
        <row r="108">
          <cell r="A108">
            <v>4001</v>
          </cell>
          <cell r="B108" t="str">
            <v>VIDA PREMIADO STYLE</v>
          </cell>
        </row>
        <row r="109">
          <cell r="A109">
            <v>3033</v>
          </cell>
          <cell r="B109" t="str">
            <v>AP PROT FAM SEG AP MED SB - CARTOES</v>
          </cell>
        </row>
        <row r="110">
          <cell r="A110">
            <v>7000</v>
          </cell>
          <cell r="B110" t="str">
            <v>APÓLICE ESPCIFICA VG MENSAL - VIDA MENSAL</v>
          </cell>
        </row>
        <row r="111">
          <cell r="A111">
            <v>9999</v>
          </cell>
          <cell r="B111" t="str">
            <v xml:space="preserve">VIDA EM GRUPO GENERICO </v>
          </cell>
        </row>
        <row r="112">
          <cell r="A112">
            <v>1001</v>
          </cell>
          <cell r="B112" t="str">
            <v>VIDA MENSAL</v>
          </cell>
        </row>
        <row r="113">
          <cell r="A113">
            <v>166</v>
          </cell>
          <cell r="B113" t="str">
            <v>PROT MULHER MEN MAIS COBERTURA</v>
          </cell>
        </row>
        <row r="114">
          <cell r="A114">
            <v>1102</v>
          </cell>
          <cell r="B114" t="str">
            <v xml:space="preserve">ACIDENTES PESSOAIS ANUAL SANTANDER </v>
          </cell>
        </row>
        <row r="115">
          <cell r="A115">
            <v>7000</v>
          </cell>
          <cell r="B115" t="str">
            <v>APÓLICE ESPECÍFICA - VIDA MENSAL</v>
          </cell>
        </row>
        <row r="116">
          <cell r="A116">
            <v>9999</v>
          </cell>
          <cell r="B116" t="str">
            <v>AUTOMÓVEL - GENÉRICO</v>
          </cell>
        </row>
        <row r="117">
          <cell r="A117">
            <v>5055</v>
          </cell>
          <cell r="B117" t="str">
            <v>PROTEÇÃO VIDA EMPRESA</v>
          </cell>
        </row>
        <row r="118">
          <cell r="A118">
            <v>7012</v>
          </cell>
          <cell r="B118" t="str">
            <v>APÓLICE ESPECÍFICA VIDA  - STYLE</v>
          </cell>
        </row>
        <row r="119">
          <cell r="A119">
            <v>1115</v>
          </cell>
          <cell r="B119" t="str">
            <v>ACID PES MENSAL - PROT MAIS COBERTU</v>
          </cell>
        </row>
        <row r="120">
          <cell r="A120">
            <v>1101</v>
          </cell>
          <cell r="B120" t="str">
            <v>ACIDENTES PESSOAIS MENSAL SANTANDER</v>
          </cell>
        </row>
        <row r="121">
          <cell r="A121">
            <v>9999</v>
          </cell>
          <cell r="B121" t="str">
            <v>AP GENÉRICO</v>
          </cell>
        </row>
        <row r="122">
          <cell r="A122">
            <v>1017</v>
          </cell>
          <cell r="B122" t="str">
            <v>VIDA EX-FUNCIONÁRIOS COMPL STYLE</v>
          </cell>
        </row>
        <row r="123">
          <cell r="A123">
            <v>165</v>
          </cell>
          <cell r="B123" t="str">
            <v>PROTEÇÃO MULHER SANTANDER</v>
          </cell>
        </row>
        <row r="124">
          <cell r="A124">
            <v>9999</v>
          </cell>
          <cell r="B124" t="str">
            <v>AC. PES. GENÉRICO</v>
          </cell>
        </row>
        <row r="125">
          <cell r="A125">
            <v>9999</v>
          </cell>
          <cell r="B125" t="str">
            <v>AP</v>
          </cell>
        </row>
        <row r="126">
          <cell r="A126">
            <v>8100</v>
          </cell>
          <cell r="B126" t="str">
            <v>PROTEÇÃO RESIDENCIAL  VAN GOGH</v>
          </cell>
        </row>
        <row r="127">
          <cell r="A127">
            <v>1102</v>
          </cell>
          <cell r="B127" t="str">
            <v xml:space="preserve"> VIDA PROTEÇÃO EXCLUSIVA</v>
          </cell>
        </row>
        <row r="128">
          <cell r="A128">
            <v>5013</v>
          </cell>
          <cell r="B128" t="str">
            <v>ACID PES MENSAL-PROT MAIS COBERTURA</v>
          </cell>
        </row>
        <row r="129">
          <cell r="A129">
            <v>5011</v>
          </cell>
          <cell r="B129" t="str">
            <v xml:space="preserve">VIDA MASTER </v>
          </cell>
        </row>
        <row r="130">
          <cell r="A130">
            <v>4005</v>
          </cell>
          <cell r="B130" t="str">
            <v>VIDA VAN GOGH STYLE</v>
          </cell>
        </row>
        <row r="131">
          <cell r="A131">
            <v>5101</v>
          </cell>
          <cell r="B131" t="str">
            <v xml:space="preserve">PROTEÇÃO VIDA E APC - RIDES </v>
          </cell>
        </row>
        <row r="132">
          <cell r="A132">
            <v>9999</v>
          </cell>
          <cell r="B132" t="str">
            <v>R.C.F.VEÍCULOS - GENÉRICO</v>
          </cell>
        </row>
        <row r="133">
          <cell r="A133">
            <v>5009</v>
          </cell>
          <cell r="B133" t="str">
            <v xml:space="preserve">PROTEÇÃO ACIDENTES PESSOAIS </v>
          </cell>
        </row>
        <row r="134">
          <cell r="A134">
            <v>4013</v>
          </cell>
          <cell r="B134" t="str">
            <v xml:space="preserve">REAL VIDA HOMEM </v>
          </cell>
        </row>
        <row r="135">
          <cell r="A135">
            <v>8063</v>
          </cell>
          <cell r="B135" t="str">
            <v>PROTEÇÃO VIDA PREMIADO</v>
          </cell>
        </row>
        <row r="136">
          <cell r="A136">
            <v>7000</v>
          </cell>
          <cell r="B136" t="str">
            <v>APÓLICE ESPECIFICA - VG MENSAL</v>
          </cell>
        </row>
        <row r="137">
          <cell r="A137">
            <v>3003</v>
          </cell>
          <cell r="B137" t="str">
            <v xml:space="preserve">PROTEÇÃO ACIDENTES PESSOAIS </v>
          </cell>
        </row>
        <row r="138">
          <cell r="A138">
            <v>7000</v>
          </cell>
          <cell r="B138" t="str">
            <v>APÓLICE ESPCIFICA - VIDA MENSAL</v>
          </cell>
        </row>
        <row r="139">
          <cell r="A139">
            <v>5052</v>
          </cell>
          <cell r="B139" t="str">
            <v>NOVA PROTEÇÃO VIDA EMPRESA</v>
          </cell>
        </row>
        <row r="140">
          <cell r="A140">
            <v>5043</v>
          </cell>
          <cell r="B140" t="str">
            <v>PROTEÇÃO ACIDENTES PESSOAIS MULHER</v>
          </cell>
        </row>
        <row r="141">
          <cell r="A141">
            <v>5055</v>
          </cell>
          <cell r="B141" t="str">
            <v>PROTEÇÃO VIDA EMRPESA</v>
          </cell>
        </row>
        <row r="142">
          <cell r="A142">
            <v>5000</v>
          </cell>
          <cell r="B142" t="str">
            <v>PROTEÇÃO RESIDENCIAL SANTANDER</v>
          </cell>
        </row>
        <row r="143">
          <cell r="A143">
            <v>8001</v>
          </cell>
          <cell r="B143" t="str">
            <v>SEGURO PRESTAMISTA SANTANDER</v>
          </cell>
        </row>
        <row r="144">
          <cell r="A144">
            <v>5012</v>
          </cell>
          <cell r="B144" t="str">
            <v>PROTEÇÃO ACIDENTES PESSOAIS</v>
          </cell>
        </row>
        <row r="145">
          <cell r="A145" t="str">
            <v>RI010009482</v>
          </cell>
          <cell r="B145" t="str">
            <v>SUPERPREV INDIVIDUAL</v>
          </cell>
        </row>
        <row r="146">
          <cell r="A146">
            <v>6000</v>
          </cell>
          <cell r="B146" t="str">
            <v xml:space="preserve">VIDA MASTER </v>
          </cell>
        </row>
        <row r="147">
          <cell r="A147">
            <v>1390</v>
          </cell>
          <cell r="B147" t="str">
            <v>HABITACIONAL SANTANDER SFH - MIP</v>
          </cell>
        </row>
        <row r="148">
          <cell r="A148">
            <v>8064</v>
          </cell>
          <cell r="B148" t="str">
            <v>PROTEÇÃO VIDA VAN GOGH</v>
          </cell>
        </row>
        <row r="149">
          <cell r="A149">
            <v>8030</v>
          </cell>
          <cell r="B149" t="str">
            <v>SEG ACID PESSOAIS MIGR STYLE</v>
          </cell>
        </row>
        <row r="150">
          <cell r="A150">
            <v>5008</v>
          </cell>
          <cell r="B150" t="str">
            <v>RESIDENCIAL SAN DD PROT M COB</v>
          </cell>
        </row>
        <row r="151">
          <cell r="A151">
            <v>2001</v>
          </cell>
          <cell r="B151" t="str">
            <v>VIDAPREV</v>
          </cell>
        </row>
        <row r="152">
          <cell r="A152">
            <v>4014</v>
          </cell>
          <cell r="B152" t="str">
            <v>REAL VIDA PREMIADO</v>
          </cell>
        </row>
        <row r="153">
          <cell r="A153">
            <v>3003</v>
          </cell>
          <cell r="B153" t="str">
            <v>AP PROT FAM SEG AP MED SB - CARTOES</v>
          </cell>
        </row>
        <row r="154">
          <cell r="A154">
            <v>4004</v>
          </cell>
          <cell r="B154" t="str">
            <v>REAL VIDA MULHER</v>
          </cell>
        </row>
        <row r="155">
          <cell r="A155" t="str">
            <v>RI010009360</v>
          </cell>
          <cell r="B155" t="str">
            <v>MRP FAMILIA PREV</v>
          </cell>
        </row>
        <row r="156">
          <cell r="A156">
            <v>8034</v>
          </cell>
          <cell r="B156" t="str">
            <v>SEGURO SO VIDA MIGRACAO STYLE</v>
          </cell>
        </row>
        <row r="157">
          <cell r="A157">
            <v>5029</v>
          </cell>
          <cell r="B157" t="str">
            <v>SEGURO PROTECAO RENDA HOSPITALAR</v>
          </cell>
        </row>
        <row r="158">
          <cell r="A158">
            <v>161</v>
          </cell>
          <cell r="B158" t="str">
            <v>PROTEÇÃO FAMILIAR SANTANDER</v>
          </cell>
        </row>
        <row r="159">
          <cell r="A159">
            <v>4000</v>
          </cell>
          <cell r="B159" t="str">
            <v>REAL MAIS VIDA</v>
          </cell>
        </row>
        <row r="160">
          <cell r="A160">
            <v>7000</v>
          </cell>
          <cell r="B160" t="str">
            <v>APÓLICE ESPECIFICA - VIDA MENSAL</v>
          </cell>
        </row>
        <row r="161">
          <cell r="A161">
            <v>5033</v>
          </cell>
          <cell r="B161" t="str">
            <v>VIDA PROTEÇÃO EXCLUSIVA</v>
          </cell>
        </row>
        <row r="162">
          <cell r="A162"/>
          <cell r="B162" t="str">
            <v xml:space="preserve"> PGBL - PREV EDUCAR RF</v>
          </cell>
        </row>
        <row r="163">
          <cell r="A163">
            <v>8023</v>
          </cell>
          <cell r="B163" t="str">
            <v xml:space="preserve"> SEG PREST CONSIGNADO - STYLE-MIGR</v>
          </cell>
        </row>
        <row r="164">
          <cell r="A164">
            <v>1113</v>
          </cell>
          <cell r="B164" t="str">
            <v>PROTEÇÃO ESPECIAL</v>
          </cell>
        </row>
        <row r="165">
          <cell r="A165">
            <v>5046</v>
          </cell>
          <cell r="B165" t="str">
            <v>VIDA MENSAL SANTANDER</v>
          </cell>
        </row>
        <row r="166">
          <cell r="A166">
            <v>8004</v>
          </cell>
          <cell r="B166" t="str">
            <v>PRESTAMISTA CP SANTANDER</v>
          </cell>
        </row>
        <row r="167">
          <cell r="A167">
            <v>8057</v>
          </cell>
          <cell r="B167" t="str">
            <v xml:space="preserve"> ACID PESSOAIS ANUAL MIGR STYLE</v>
          </cell>
        </row>
        <row r="168">
          <cell r="A168">
            <v>4005</v>
          </cell>
          <cell r="B168" t="str">
            <v>VIDA VAN GOGH STYLE</v>
          </cell>
        </row>
        <row r="169">
          <cell r="A169">
            <v>2633</v>
          </cell>
          <cell r="B169" t="str">
            <v>APÓLICE ESPECIFICA - VIDA MENSAL</v>
          </cell>
        </row>
        <row r="170">
          <cell r="A170">
            <v>2000</v>
          </cell>
          <cell r="B170" t="str">
            <v>SANTANDER PREV VGBL</v>
          </cell>
          <cell r="E170"/>
        </row>
        <row r="171">
          <cell r="A171">
            <v>8066</v>
          </cell>
          <cell r="B171" t="str">
            <v>HABITACIONAL SANTANDER SFH MIP</v>
          </cell>
          <cell r="E171"/>
        </row>
        <row r="172">
          <cell r="A172">
            <v>8106</v>
          </cell>
          <cell r="B172" t="str">
            <v>PROTEÇÃO RESIDENCIAL</v>
          </cell>
          <cell r="E172"/>
        </row>
        <row r="173">
          <cell r="A173">
            <v>5004</v>
          </cell>
          <cell r="B173" t="str">
            <v>RESIDENCIAL TELEMARKETING</v>
          </cell>
          <cell r="E173"/>
        </row>
        <row r="174">
          <cell r="A174">
            <v>8094</v>
          </cell>
          <cell r="B174" t="str">
            <v>PROTEÇÃO COBERTURA PREMIADA</v>
          </cell>
          <cell r="E174"/>
        </row>
        <row r="175">
          <cell r="A175">
            <v>5048</v>
          </cell>
          <cell r="B175" t="str">
            <v>VIDA SANTANDER 1003 - MENSAL</v>
          </cell>
          <cell r="E175"/>
        </row>
        <row r="176">
          <cell r="A176">
            <v>5032</v>
          </cell>
          <cell r="B176" t="str">
            <v>VIDA PROTECAO TOTAL</v>
          </cell>
          <cell r="E176"/>
        </row>
        <row r="177">
          <cell r="A177">
            <v>8114</v>
          </cell>
          <cell r="B177" t="str">
            <v>PROTEÇÃO EMPRESARIAL SANTANDER</v>
          </cell>
          <cell r="E177"/>
        </row>
        <row r="178">
          <cell r="A178">
            <v>1013</v>
          </cell>
          <cell r="B178" t="str">
            <v xml:space="preserve"> VIDA SUPERPROTECAO - MAIS COBERTURA</v>
          </cell>
          <cell r="E178"/>
        </row>
        <row r="179">
          <cell r="A179">
            <v>8087</v>
          </cell>
          <cell r="B179" t="str">
            <v>SEG VIDA CLUBE MIG STYLE - MENSAL</v>
          </cell>
          <cell r="E179"/>
        </row>
        <row r="180">
          <cell r="A180">
            <v>8101</v>
          </cell>
          <cell r="B180" t="str">
            <v xml:space="preserve"> PROTEÇÃO RESIDENCIAL SELECT</v>
          </cell>
          <cell r="E180"/>
        </row>
        <row r="181">
          <cell r="A181">
            <v>8123</v>
          </cell>
          <cell r="B181" t="str">
            <v>SEGURO PATRIMONIAL</v>
          </cell>
          <cell r="E181"/>
        </row>
        <row r="182">
          <cell r="A182">
            <v>7003</v>
          </cell>
          <cell r="B182" t="str">
            <v>APÓLICE ESPECÍFICA AP MENSAL</v>
          </cell>
          <cell r="E182"/>
        </row>
        <row r="183">
          <cell r="A183">
            <v>8115</v>
          </cell>
          <cell r="B183" t="str">
            <v xml:space="preserve"> PROTEÇÃO ACIDENTE PESSOAL PREMIADO</v>
          </cell>
          <cell r="E183"/>
        </row>
        <row r="184">
          <cell r="A184">
            <v>8135</v>
          </cell>
          <cell r="B184" t="str">
            <v>SEGURO VIDA EMPRESA</v>
          </cell>
          <cell r="E184"/>
        </row>
        <row r="185">
          <cell r="E185"/>
        </row>
        <row r="186">
          <cell r="E186"/>
        </row>
        <row r="187">
          <cell r="E187"/>
        </row>
        <row r="188">
          <cell r="E188"/>
        </row>
        <row r="189">
          <cell r="E189"/>
        </row>
        <row r="190">
          <cell r="E190"/>
        </row>
        <row r="191">
          <cell r="E191"/>
        </row>
        <row r="192">
          <cell r="E192"/>
        </row>
        <row r="193">
          <cell r="E193"/>
        </row>
        <row r="194">
          <cell r="E194"/>
        </row>
        <row r="195">
          <cell r="E195"/>
        </row>
        <row r="196">
          <cell r="E196"/>
        </row>
        <row r="197">
          <cell r="E197"/>
        </row>
        <row r="198">
          <cell r="E198"/>
        </row>
        <row r="199">
          <cell r="E199"/>
        </row>
        <row r="200">
          <cell r="E200"/>
        </row>
        <row r="201">
          <cell r="E201"/>
        </row>
        <row r="202">
          <cell r="E202"/>
        </row>
        <row r="203">
          <cell r="E203"/>
        </row>
        <row r="204">
          <cell r="E204"/>
        </row>
        <row r="205">
          <cell r="E205"/>
        </row>
        <row r="206">
          <cell r="E206"/>
        </row>
        <row r="207">
          <cell r="E207"/>
        </row>
        <row r="208">
          <cell r="E208"/>
        </row>
        <row r="209">
          <cell r="E209"/>
        </row>
        <row r="210">
          <cell r="E210"/>
        </row>
        <row r="211">
          <cell r="E211"/>
        </row>
        <row r="212">
          <cell r="E212"/>
        </row>
        <row r="213">
          <cell r="E213"/>
        </row>
        <row r="214">
          <cell r="E214"/>
        </row>
        <row r="215">
          <cell r="E215"/>
        </row>
        <row r="216">
          <cell r="E216"/>
        </row>
        <row r="217">
          <cell r="E217"/>
        </row>
        <row r="218">
          <cell r="E218"/>
        </row>
        <row r="219">
          <cell r="E219"/>
        </row>
        <row r="220">
          <cell r="E220"/>
        </row>
        <row r="221">
          <cell r="E221"/>
        </row>
        <row r="222">
          <cell r="E222"/>
        </row>
        <row r="223">
          <cell r="E223"/>
        </row>
        <row r="224">
          <cell r="E224"/>
        </row>
        <row r="225">
          <cell r="E225"/>
        </row>
        <row r="226">
          <cell r="E226"/>
        </row>
        <row r="227">
          <cell r="E227"/>
        </row>
        <row r="228">
          <cell r="E228"/>
        </row>
        <row r="229">
          <cell r="E229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errados 01 - 15 julho"/>
      <sheetName val="Plan2"/>
    </sheetNames>
    <sheetDataSet>
      <sheetData sheetId="0">
        <row r="1">
          <cell r="A1" t="str">
            <v>Dossiê externo</v>
          </cell>
          <cell r="B1" t="str">
            <v>Empresa</v>
          </cell>
          <cell r="C1" t="str">
            <v>Identificador</v>
          </cell>
          <cell r="D1" t="str">
            <v>Nº do Processo</v>
          </cell>
          <cell r="E1" t="str">
            <v>Parte Contrária</v>
          </cell>
          <cell r="F1" t="str">
            <v>Cliente</v>
          </cell>
          <cell r="G1" t="str">
            <v>Nº da Apólice</v>
          </cell>
          <cell r="H1" t="str">
            <v>Nº do Sinistro</v>
          </cell>
          <cell r="I1" t="str">
            <v>Data do Sinistro</v>
          </cell>
          <cell r="J1" t="str">
            <v>Segurado</v>
          </cell>
          <cell r="K1" t="str">
            <v>Valor da Reserva</v>
          </cell>
          <cell r="L1" t="str">
            <v>Importância Segurada</v>
          </cell>
          <cell r="M1" t="str">
            <v>Importância Segurada Já Paga</v>
          </cell>
          <cell r="N1" t="str">
            <v>Importância Segurada Restante</v>
          </cell>
          <cell r="O1" t="str">
            <v>Valor do Pedido Securitário</v>
          </cell>
          <cell r="P1" t="str">
            <v>Contingência do Pedido Securitário</v>
          </cell>
          <cell r="Q1" t="str">
            <v>Risco Securitário</v>
          </cell>
          <cell r="R1" t="str">
            <v>Provisão Securitária</v>
          </cell>
          <cell r="S1" t="str">
            <v>Contingência Indenizatória</v>
          </cell>
          <cell r="T1" t="str">
            <v>Risco Indenizatório</v>
          </cell>
          <cell r="U1" t="str">
            <v>Provisão do Pedido Indenizatório</v>
          </cell>
          <cell r="V1" t="str">
            <v>Classificação da Contingência</v>
          </cell>
          <cell r="W1" t="str">
            <v>Classificação do Processo</v>
          </cell>
          <cell r="X1" t="str">
            <v>Motivo da Classificação do Processo</v>
          </cell>
          <cell r="Y1" t="str">
            <v>Situação Atual</v>
          </cell>
          <cell r="Z1" t="str">
            <v>Objeto</v>
          </cell>
          <cell r="AA1" t="str">
            <v>Assunto</v>
          </cell>
          <cell r="AB1" t="str">
            <v>Tipo da Ação</v>
          </cell>
          <cell r="AC1" t="str">
            <v>Juízo</v>
          </cell>
          <cell r="AD1" t="str">
            <v>Órgão</v>
          </cell>
          <cell r="AE1" t="str">
            <v>Foro</v>
          </cell>
          <cell r="AF1" t="str">
            <v>UF</v>
          </cell>
          <cell r="AG1" t="str">
            <v>Adv. Credenciado</v>
          </cell>
          <cell r="AH1" t="str">
            <v>Gestor</v>
          </cell>
          <cell r="AI1" t="str">
            <v>Data do Encerramento</v>
          </cell>
          <cell r="AJ1" t="str">
            <v>Motivo do Encerramento</v>
          </cell>
          <cell r="AK1" t="str">
            <v>Valor do Encerramento</v>
          </cell>
          <cell r="AL1" t="str">
            <v>Nº do Dossiê</v>
          </cell>
          <cell r="AM1" t="str">
            <v>Data Distribuição</v>
          </cell>
          <cell r="AN1" t="str">
            <v>Data de Entrada</v>
          </cell>
          <cell r="AO1" t="str">
            <v>Classificação Securitária</v>
          </cell>
          <cell r="AP1" t="str">
            <v>Importância Segurada Restante</v>
          </cell>
        </row>
        <row r="2">
          <cell r="A2" t="str">
            <v>02146555/15</v>
          </cell>
          <cell r="B2" t="str">
            <v>507</v>
          </cell>
          <cell r="C2">
            <v>2146555</v>
          </cell>
          <cell r="D2" t="str">
            <v> 0029253-41.2015.8.19.0054 </v>
          </cell>
          <cell r="E2" t="str">
            <v>ALMIR PINTO DO NASCIMENTO</v>
          </cell>
          <cell r="F2" t="str">
            <v>Santander Seguros S/A</v>
          </cell>
          <cell r="G2" t="str">
            <v>212 / 1</v>
          </cell>
          <cell r="H2" t="str">
            <v>2015-82-37375-0</v>
          </cell>
          <cell r="I2" t="str">
            <v xml:space="preserve">23/05/2015 </v>
          </cell>
          <cell r="J2" t="str">
            <v xml:space="preserve"> </v>
          </cell>
          <cell r="K2">
            <v>25000</v>
          </cell>
          <cell r="L2">
            <v>25000</v>
          </cell>
          <cell r="M2" t="str">
            <v xml:space="preserve"> </v>
          </cell>
          <cell r="N2" t="str">
            <v xml:space="preserve"> </v>
          </cell>
          <cell r="O2" t="str">
            <v xml:space="preserve"> </v>
          </cell>
          <cell r="P2">
            <v>25000</v>
          </cell>
          <cell r="Q2" t="str">
            <v>Possível</v>
          </cell>
          <cell r="R2">
            <v>12500</v>
          </cell>
          <cell r="S2">
            <v>0</v>
          </cell>
          <cell r="T2" t="str">
            <v>Remoto</v>
          </cell>
          <cell r="U2">
            <v>0</v>
          </cell>
          <cell r="V2" t="str">
            <v>Condenação</v>
          </cell>
          <cell r="W2" t="str">
            <v>Contingência Inicial</v>
          </cell>
          <cell r="Y2" t="str">
            <v>Em andamento</v>
          </cell>
          <cell r="Z2" t="str">
            <v>Acidentes Pessoais</v>
          </cell>
          <cell r="AA2" t="str">
            <v>Sinistro Negado (Negativa pagto da Apólice)</v>
          </cell>
          <cell r="AB2" t="str">
            <v>Indenizatória</v>
          </cell>
          <cell r="AC2" t="str">
            <v>Juizado Especial Cível</v>
          </cell>
          <cell r="AD2" t="str">
            <v>JEC 40 Salários</v>
          </cell>
          <cell r="AE2" t="str">
            <v>São João de Meriti (RJ)</v>
          </cell>
          <cell r="AF2" t="str">
            <v>Rio de Janeiro</v>
          </cell>
          <cell r="AG2" t="str">
            <v xml:space="preserve">Chalfin, Goldberg, Vainboim e Fichtner Advogados Associados - São </v>
          </cell>
          <cell r="AH2" t="str">
            <v>Equipe Cível - Seguros</v>
          </cell>
          <cell r="AI2" t="str">
            <v xml:space="preserve">29/12/2016 </v>
          </cell>
          <cell r="AJ2" t="str">
            <v>Acordos após a Sentença e até Decisão do Tribunal Estadual</v>
          </cell>
          <cell r="AK2">
            <v>0</v>
          </cell>
          <cell r="AL2" t="str">
            <v>02.02.507.0002146555/15</v>
          </cell>
          <cell r="AM2" t="str">
            <v>09/09/2015</v>
          </cell>
          <cell r="AN2" t="str">
            <v>11/09/2015 22:52</v>
          </cell>
          <cell r="AO2" t="str">
            <v>Sinistro</v>
          </cell>
          <cell r="AP2">
            <v>25000</v>
          </cell>
          <cell r="AQ2"/>
        </row>
        <row r="3">
          <cell r="A3" t="str">
            <v>01940249/14</v>
          </cell>
          <cell r="B3" t="str">
            <v>507</v>
          </cell>
          <cell r="C3">
            <v>1940249</v>
          </cell>
          <cell r="D3" t="str">
            <v> 1006648-88.2014.8.26.0292 </v>
          </cell>
          <cell r="E3" t="str">
            <v>Gabriela de Oliveira Santos</v>
          </cell>
          <cell r="F3" t="str">
            <v>Santander Seguros S/A</v>
          </cell>
          <cell r="G3" t="str">
            <v>3422/19075177</v>
          </cell>
          <cell r="H3" t="str">
            <v>2013-93-56358-0</v>
          </cell>
          <cell r="I3" t="str">
            <v xml:space="preserve">24/08/2013 </v>
          </cell>
          <cell r="J3" t="str">
            <v xml:space="preserve"> </v>
          </cell>
          <cell r="K3">
            <v>7731</v>
          </cell>
          <cell r="L3">
            <v>7731</v>
          </cell>
          <cell r="M3" t="str">
            <v xml:space="preserve"> </v>
          </cell>
          <cell r="N3" t="str">
            <v xml:space="preserve"> </v>
          </cell>
          <cell r="O3" t="str">
            <v xml:space="preserve"> </v>
          </cell>
          <cell r="P3">
            <v>7731</v>
          </cell>
          <cell r="Q3" t="str">
            <v>Possível</v>
          </cell>
          <cell r="R3">
            <v>3865.5</v>
          </cell>
          <cell r="S3">
            <v>0</v>
          </cell>
          <cell r="T3" t="str">
            <v>Remoto</v>
          </cell>
          <cell r="U3">
            <v>0</v>
          </cell>
          <cell r="V3" t="str">
            <v>Condenação</v>
          </cell>
          <cell r="W3" t="str">
            <v>Contingência Inicial</v>
          </cell>
          <cell r="Y3" t="str">
            <v>Em andamento</v>
          </cell>
          <cell r="Z3" t="str">
            <v>Seguro de Vida</v>
          </cell>
          <cell r="AA3" t="str">
            <v>Pagto prêmio não efetivado/efetivado erroneamente</v>
          </cell>
          <cell r="AB3" t="str">
            <v>Indenizatória</v>
          </cell>
          <cell r="AC3" t="str">
            <v>3ª</v>
          </cell>
          <cell r="AD3" t="str">
            <v>Vara Cível</v>
          </cell>
          <cell r="AE3" t="str">
            <v>Jacareí (SP)</v>
          </cell>
          <cell r="AF3" t="str">
            <v>São Paulo</v>
          </cell>
          <cell r="AG3" t="str">
            <v xml:space="preserve">Chalfin, Goldberg, Vainboim e Fichtner Advogados Associados - São </v>
          </cell>
          <cell r="AH3" t="str">
            <v>Equipe Cível - Seguros</v>
          </cell>
          <cell r="AI3" t="str">
            <v xml:space="preserve">29/12/2016 </v>
          </cell>
          <cell r="AJ3" t="str">
            <v>Improcedência da Ação - 2ª Instância - Recurso do Autor</v>
          </cell>
          <cell r="AK3">
            <v>0</v>
          </cell>
          <cell r="AL3" t="str">
            <v>02.02.507.0001940249/14</v>
          </cell>
          <cell r="AM3" t="str">
            <v>16/09/2014</v>
          </cell>
          <cell r="AN3" t="str">
            <v>24/09/2014 22:59</v>
          </cell>
          <cell r="AO3" t="str">
            <v>Sinistro</v>
          </cell>
          <cell r="AP3">
            <v>7731</v>
          </cell>
          <cell r="AQ3"/>
        </row>
        <row r="4">
          <cell r="A4" t="str">
            <v>02047739/15</v>
          </cell>
          <cell r="B4" t="str">
            <v>507</v>
          </cell>
          <cell r="C4">
            <v>2047739</v>
          </cell>
          <cell r="D4" t="str">
            <v> 1001120-91.2015.8.26.0016 </v>
          </cell>
          <cell r="E4" t="str">
            <v>Grislene Domingos Alves de Carvalho</v>
          </cell>
          <cell r="F4" t="str">
            <v>Santander Seguros S/A</v>
          </cell>
          <cell r="G4" t="str">
            <v>3422/17227161</v>
          </cell>
          <cell r="H4" t="str">
            <v>2014-93-59655-0</v>
          </cell>
          <cell r="I4" t="str">
            <v xml:space="preserve">07/04/2012 </v>
          </cell>
          <cell r="J4" t="str">
            <v xml:space="preserve"> </v>
          </cell>
          <cell r="K4">
            <v>17114.5</v>
          </cell>
          <cell r="L4">
            <v>17114.5</v>
          </cell>
          <cell r="M4" t="str">
            <v xml:space="preserve"> </v>
          </cell>
          <cell r="N4" t="str">
            <v xml:space="preserve"> </v>
          </cell>
          <cell r="O4" t="str">
            <v xml:space="preserve"> </v>
          </cell>
          <cell r="P4">
            <v>17114.5</v>
          </cell>
          <cell r="Q4" t="str">
            <v>Provável</v>
          </cell>
          <cell r="R4">
            <v>17114.5</v>
          </cell>
          <cell r="S4">
            <v>0</v>
          </cell>
          <cell r="T4" t="str">
            <v>Remoto</v>
          </cell>
          <cell r="U4">
            <v>0</v>
          </cell>
          <cell r="V4" t="str">
            <v>Condenação</v>
          </cell>
          <cell r="W4" t="str">
            <v>Contingência Inicial</v>
          </cell>
          <cell r="Y4" t="str">
            <v>Em andamento</v>
          </cell>
          <cell r="Z4" t="str">
            <v>Seguro de Vida</v>
          </cell>
          <cell r="AA4" t="str">
            <v>Pagto prêmio não efetivado/efetivado erroneamente</v>
          </cell>
          <cell r="AB4" t="str">
            <v>Indenizatória</v>
          </cell>
          <cell r="AC4" t="str">
            <v>Juizado Especial Cível</v>
          </cell>
          <cell r="AD4" t="str">
            <v>JEC 40 Salários</v>
          </cell>
          <cell r="AE4" t="str">
            <v>São Paulo (SP)</v>
          </cell>
          <cell r="AF4" t="str">
            <v>São Paulo</v>
          </cell>
          <cell r="AG4" t="str">
            <v xml:space="preserve">Chalfin, Goldberg, Vainboim e Fichtner Advogados Associados - São </v>
          </cell>
          <cell r="AH4" t="str">
            <v>Equipe Cível - Seguros</v>
          </cell>
          <cell r="AI4" t="str">
            <v xml:space="preserve">28/12/2016 </v>
          </cell>
          <cell r="AJ4" t="str">
            <v>Procedência Total - 2ª Instância - Recurso do Autor</v>
          </cell>
          <cell r="AK4">
            <v>0</v>
          </cell>
          <cell r="AL4" t="str">
            <v>02.02.507.0002047739/15</v>
          </cell>
          <cell r="AM4" t="str">
            <v>02/03/2015</v>
          </cell>
          <cell r="AN4" t="str">
            <v>10/03/2015 02:47</v>
          </cell>
          <cell r="AO4" t="str">
            <v>Sinistro</v>
          </cell>
          <cell r="AP4">
            <v>17114.5</v>
          </cell>
          <cell r="AQ4"/>
        </row>
        <row r="5">
          <cell r="A5" t="str">
            <v>01167725/12</v>
          </cell>
          <cell r="B5" t="str">
            <v>507</v>
          </cell>
          <cell r="C5">
            <v>1417834</v>
          </cell>
          <cell r="D5" t="str">
            <v> 405.01.2011.053238-7 </v>
          </cell>
          <cell r="E5" t="str">
            <v>Jerusa Aparecida Gomes de Souza</v>
          </cell>
          <cell r="F5" t="str">
            <v>Santander Seguros S/A</v>
          </cell>
          <cell r="G5" t="str">
            <v>301/1821779</v>
          </cell>
          <cell r="H5" t="str">
            <v>2011-82-16112-0</v>
          </cell>
          <cell r="I5" t="str">
            <v xml:space="preserve">03/01/2010 </v>
          </cell>
          <cell r="J5" t="str">
            <v xml:space="preserve"> </v>
          </cell>
          <cell r="K5">
            <v>73000</v>
          </cell>
          <cell r="L5">
            <v>73000</v>
          </cell>
          <cell r="M5" t="str">
            <v xml:space="preserve"> </v>
          </cell>
          <cell r="N5" t="str">
            <v xml:space="preserve"> </v>
          </cell>
          <cell r="O5" t="str">
            <v xml:space="preserve"> </v>
          </cell>
          <cell r="P5">
            <v>73000</v>
          </cell>
          <cell r="Q5" t="str">
            <v>Provável</v>
          </cell>
          <cell r="R5">
            <v>73000</v>
          </cell>
          <cell r="S5">
            <v>10000</v>
          </cell>
          <cell r="T5" t="str">
            <v>Remoto</v>
          </cell>
          <cell r="U5">
            <v>0</v>
          </cell>
          <cell r="V5" t="str">
            <v>Condenação</v>
          </cell>
          <cell r="W5" t="str">
            <v>Contingência Inicial</v>
          </cell>
          <cell r="X5"/>
          <cell r="Y5" t="str">
            <v>Em andamento</v>
          </cell>
          <cell r="Z5" t="str">
            <v>SEGURO DE VIDA</v>
          </cell>
          <cell r="AA5" t="str">
            <v>Pgto/Amortiz/diverg/duplic/não processado/provisão</v>
          </cell>
          <cell r="AB5" t="str">
            <v>Indenizatória</v>
          </cell>
          <cell r="AC5" t="str">
            <v>4ª</v>
          </cell>
          <cell r="AD5" t="str">
            <v>Vara Cível</v>
          </cell>
          <cell r="AE5" t="str">
            <v>Osasco (SP)</v>
          </cell>
          <cell r="AF5" t="str">
            <v>São Paulo</v>
          </cell>
          <cell r="AG5" t="str">
            <v xml:space="preserve">Chalfin, Goldberg, Vainboim e Fichtner Advogados Associados - São </v>
          </cell>
          <cell r="AH5" t="str">
            <v>Equipe Cível - Seguros</v>
          </cell>
          <cell r="AI5" t="str">
            <v xml:space="preserve">28/12/2016 </v>
          </cell>
          <cell r="AJ5" t="str">
            <v>Procedência Total - 2ª Instância - Recurso do Banco</v>
          </cell>
          <cell r="AK5">
            <v>0</v>
          </cell>
          <cell r="AL5" t="str">
            <v>02.02.507.0001167725/12</v>
          </cell>
          <cell r="AM5" t="str">
            <v>19/01/2012</v>
          </cell>
          <cell r="AN5" t="str">
            <v>02/02/2012 00:39</v>
          </cell>
          <cell r="AO5" t="str">
            <v>Sinistro</v>
          </cell>
          <cell r="AP5">
            <v>73000</v>
          </cell>
          <cell r="AQ5"/>
        </row>
        <row r="6">
          <cell r="A6" t="str">
            <v>02215637/10</v>
          </cell>
          <cell r="B6" t="str">
            <v>507</v>
          </cell>
          <cell r="C6">
            <v>2215637</v>
          </cell>
          <cell r="D6" t="str">
            <v> 38630-58.2010.8.16.0001 </v>
          </cell>
          <cell r="E6" t="str">
            <v>Rosemari Augusto Ernesti Stradiotto</v>
          </cell>
          <cell r="F6" t="str">
            <v>Santander Seguros S/A</v>
          </cell>
          <cell r="G6" t="str">
            <v>1101080/145661</v>
          </cell>
          <cell r="H6" t="str">
            <v>2016-82-39055-0</v>
          </cell>
          <cell r="I6" t="str">
            <v xml:space="preserve">29/09/2008 </v>
          </cell>
          <cell r="J6" t="str">
            <v xml:space="preserve"> </v>
          </cell>
          <cell r="K6">
            <v>46000</v>
          </cell>
          <cell r="L6">
            <v>460448</v>
          </cell>
          <cell r="M6" t="str">
            <v xml:space="preserve"> </v>
          </cell>
          <cell r="N6" t="str">
            <v xml:space="preserve"> </v>
          </cell>
          <cell r="O6" t="str">
            <v xml:space="preserve"> </v>
          </cell>
          <cell r="P6">
            <v>46000</v>
          </cell>
          <cell r="Q6" t="str">
            <v>Possível</v>
          </cell>
          <cell r="R6">
            <v>23000</v>
          </cell>
          <cell r="S6">
            <v>0</v>
          </cell>
          <cell r="T6" t="str">
            <v>Remoto</v>
          </cell>
          <cell r="U6">
            <v>0</v>
          </cell>
          <cell r="V6" t="str">
            <v>Condenação</v>
          </cell>
          <cell r="W6" t="str">
            <v>Contingência Inicial</v>
          </cell>
          <cell r="Y6" t="str">
            <v>Encerrado</v>
          </cell>
          <cell r="Z6" t="str">
            <v>Seguro de Vida</v>
          </cell>
          <cell r="AA6" t="str">
            <v>Sinistro Negado (Negativa pagto da Apólice)</v>
          </cell>
          <cell r="AB6" t="str">
            <v>Cobrança</v>
          </cell>
          <cell r="AC6" t="str">
            <v>16ª</v>
          </cell>
          <cell r="AD6" t="str">
            <v>Vara Cível</v>
          </cell>
          <cell r="AE6" t="str">
            <v>Curitiba (PR)</v>
          </cell>
          <cell r="AF6" t="str">
            <v>Paraná</v>
          </cell>
          <cell r="AG6" t="str">
            <v>Cabanellos Schuh Advogados Associados - PR</v>
          </cell>
          <cell r="AH6" t="str">
            <v>Equipe Cível - Seguros</v>
          </cell>
          <cell r="AI6" t="str">
            <v xml:space="preserve">19/12/2016 </v>
          </cell>
          <cell r="AJ6" t="str">
            <v>Acordo Após Decisão do Tribunal Estadual</v>
          </cell>
          <cell r="AK6">
            <v>0</v>
          </cell>
          <cell r="AL6" t="str">
            <v>02.02.507.0002215637/10</v>
          </cell>
          <cell r="AM6" t="str">
            <v>25/08/2010</v>
          </cell>
          <cell r="AN6" t="str">
            <v>03/03/2016 03:45</v>
          </cell>
          <cell r="AO6" t="str">
            <v>Sinistro</v>
          </cell>
          <cell r="AP6">
            <v>46000</v>
          </cell>
          <cell r="AQ6"/>
        </row>
        <row r="7">
          <cell r="A7" t="str">
            <v>01209913/11</v>
          </cell>
          <cell r="B7" t="str">
            <v>507</v>
          </cell>
          <cell r="C7">
            <v>1460016</v>
          </cell>
          <cell r="D7" t="str">
            <v> 0078295-08.2011.8.16.0014 </v>
          </cell>
          <cell r="E7" t="str">
            <v>Noel Pinheiro de Freitas</v>
          </cell>
          <cell r="F7" t="str">
            <v>Santander Seguros S/A</v>
          </cell>
          <cell r="G7" t="str">
            <v>2030/204936</v>
          </cell>
          <cell r="H7" t="str">
            <v>2012-82-21165-0</v>
          </cell>
          <cell r="I7" t="str">
            <v xml:space="preserve">01/05/2010 </v>
          </cell>
          <cell r="J7" t="str">
            <v xml:space="preserve"> </v>
          </cell>
          <cell r="K7">
            <v>110589.7</v>
          </cell>
          <cell r="L7">
            <v>110589.7</v>
          </cell>
          <cell r="M7" t="str">
            <v xml:space="preserve"> </v>
          </cell>
          <cell r="N7" t="str">
            <v xml:space="preserve"> </v>
          </cell>
          <cell r="O7" t="str">
            <v xml:space="preserve"> </v>
          </cell>
          <cell r="P7">
            <v>110589.7</v>
          </cell>
          <cell r="Q7" t="str">
            <v>Possível</v>
          </cell>
          <cell r="R7">
            <v>55294.85</v>
          </cell>
          <cell r="S7">
            <v>0</v>
          </cell>
          <cell r="T7" t="str">
            <v>Remoto</v>
          </cell>
          <cell r="U7">
            <v>0</v>
          </cell>
          <cell r="V7" t="str">
            <v>Condenação</v>
          </cell>
          <cell r="W7" t="str">
            <v>Contingência Inicial</v>
          </cell>
          <cell r="Y7" t="str">
            <v>Encerrado</v>
          </cell>
          <cell r="Z7" t="str">
            <v>Seguro Automóvel</v>
          </cell>
          <cell r="AA7" t="str">
            <v>Pagto prêmio não efetivado/efetivado erroneamente</v>
          </cell>
          <cell r="AB7" t="str">
            <v>Indenizatória</v>
          </cell>
          <cell r="AC7" t="str">
            <v>6ª</v>
          </cell>
          <cell r="AD7" t="str">
            <v>Vara Cível</v>
          </cell>
          <cell r="AE7" t="str">
            <v>Londrina (PR)</v>
          </cell>
          <cell r="AF7" t="str">
            <v>Paraná</v>
          </cell>
          <cell r="AG7" t="str">
            <v>Cabanellos Schuh Advogados Associados - PR</v>
          </cell>
          <cell r="AH7" t="str">
            <v>Equipe Cível - Seguros</v>
          </cell>
          <cell r="AI7" t="str">
            <v xml:space="preserve">19/12/2016 </v>
          </cell>
          <cell r="AJ7" t="str">
            <v>Improcedência da Ação - 2ª Instância - Recurso do Banco</v>
          </cell>
          <cell r="AK7">
            <v>0</v>
          </cell>
          <cell r="AL7" t="str">
            <v>02.02.507.0001209913/11</v>
          </cell>
          <cell r="AM7" t="str">
            <v>06/12/2011</v>
          </cell>
          <cell r="AN7" t="str">
            <v>16/05/2012 16:40</v>
          </cell>
          <cell r="AO7" t="str">
            <v>Sinistro</v>
          </cell>
          <cell r="AP7">
            <v>110589.7</v>
          </cell>
          <cell r="AQ7"/>
        </row>
        <row r="8">
          <cell r="A8" t="str">
            <v>02331989/16</v>
          </cell>
          <cell r="B8" t="str">
            <v>507</v>
          </cell>
          <cell r="C8">
            <v>2331989</v>
          </cell>
          <cell r="D8" t="str">
            <v> 1003791-72.2016.8.26.0236 </v>
          </cell>
          <cell r="E8" t="str">
            <v>Juliana Cristina de Oliveira</v>
          </cell>
          <cell r="F8" t="str">
            <v>Santander Seguros S/A</v>
          </cell>
          <cell r="G8" t="str">
            <v>3419/507149</v>
          </cell>
          <cell r="H8" t="str">
            <v>2016-93-78570-0</v>
          </cell>
          <cell r="I8" t="str">
            <v xml:space="preserve">07/08/2015 </v>
          </cell>
          <cell r="J8" t="str">
            <v xml:space="preserve"> </v>
          </cell>
          <cell r="K8">
            <v>63094</v>
          </cell>
          <cell r="L8">
            <v>63094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>
            <v>63094</v>
          </cell>
          <cell r="Q8" t="str">
            <v>Possível</v>
          </cell>
          <cell r="R8">
            <v>31547</v>
          </cell>
          <cell r="S8">
            <v>0</v>
          </cell>
          <cell r="T8" t="str">
            <v>Remoto</v>
          </cell>
          <cell r="U8">
            <v>0</v>
          </cell>
          <cell r="V8" t="str">
            <v>Condenação</v>
          </cell>
          <cell r="W8" t="str">
            <v>Contingência Inicial</v>
          </cell>
          <cell r="Y8" t="str">
            <v>Encerrado</v>
          </cell>
          <cell r="Z8" t="str">
            <v>Seguro de Vida</v>
          </cell>
          <cell r="AA8" t="str">
            <v>Sinistro Negado (Negativa pagto da Apólice)</v>
          </cell>
          <cell r="AB8" t="str">
            <v>Indenizatória</v>
          </cell>
          <cell r="AC8" t="str">
            <v>1ª</v>
          </cell>
          <cell r="AD8" t="str">
            <v>Vara Cível</v>
          </cell>
          <cell r="AE8" t="str">
            <v>Ibitinga (SP)</v>
          </cell>
          <cell r="AF8" t="str">
            <v>São Paulo</v>
          </cell>
          <cell r="AG8" t="str">
            <v xml:space="preserve">Chalfin, Goldberg, Vainboim e Fichtner Advogados Associados - São </v>
          </cell>
          <cell r="AH8" t="str">
            <v>Equipe Cível - Seguros</v>
          </cell>
          <cell r="AI8" t="str">
            <v xml:space="preserve">16/12/2016 </v>
          </cell>
          <cell r="AJ8" t="str">
            <v>Acordo antes da Sentença</v>
          </cell>
          <cell r="AK8">
            <v>0</v>
          </cell>
          <cell r="AL8" t="str">
            <v>02.02.507.0002331989/16</v>
          </cell>
          <cell r="AM8" t="str">
            <v>27/09/2016</v>
          </cell>
          <cell r="AN8" t="str">
            <v>04/10/2016 02:54</v>
          </cell>
          <cell r="AO8" t="str">
            <v>Sinistro</v>
          </cell>
          <cell r="AP8">
            <v>63094</v>
          </cell>
          <cell r="AQ8"/>
        </row>
        <row r="9">
          <cell r="A9" t="str">
            <v>01646587/13</v>
          </cell>
          <cell r="B9" t="str">
            <v>507</v>
          </cell>
          <cell r="C9">
            <v>1653015</v>
          </cell>
          <cell r="D9" t="str">
            <v> 0813410-31.2013.8.12.0001 </v>
          </cell>
          <cell r="E9" t="str">
            <v>Pedro de Albuquerque</v>
          </cell>
          <cell r="F9" t="str">
            <v>Santander Seguros S/A</v>
          </cell>
          <cell r="G9" t="str">
            <v>301/3671951</v>
          </cell>
          <cell r="H9" t="str">
            <v>2012-82-21531-0</v>
          </cell>
          <cell r="I9" t="str">
            <v xml:space="preserve">18/10/2012 </v>
          </cell>
          <cell r="J9" t="str">
            <v xml:space="preserve"> </v>
          </cell>
          <cell r="K9">
            <v>182000</v>
          </cell>
          <cell r="L9">
            <v>200000</v>
          </cell>
          <cell r="M9" t="str">
            <v xml:space="preserve"> </v>
          </cell>
          <cell r="N9" t="str">
            <v xml:space="preserve"> </v>
          </cell>
          <cell r="O9" t="str">
            <v xml:space="preserve"> </v>
          </cell>
          <cell r="P9">
            <v>182000</v>
          </cell>
          <cell r="Q9" t="str">
            <v>Possível</v>
          </cell>
          <cell r="R9">
            <v>91000</v>
          </cell>
          <cell r="S9">
            <v>0</v>
          </cell>
          <cell r="T9" t="str">
            <v>Remoto</v>
          </cell>
          <cell r="U9">
            <v>0</v>
          </cell>
          <cell r="V9" t="str">
            <v>Condenação</v>
          </cell>
          <cell r="W9" t="str">
            <v>Contingência Inicial</v>
          </cell>
          <cell r="Y9" t="str">
            <v>Encerrado</v>
          </cell>
          <cell r="Z9" t="str">
            <v>SEGURO DE VIDA</v>
          </cell>
          <cell r="AA9" t="str">
            <v>Pgto/Amortiz/diverg/duplic/não processado/provisão</v>
          </cell>
          <cell r="AB9" t="str">
            <v>Indenizatória</v>
          </cell>
          <cell r="AC9" t="str">
            <v>7ª</v>
          </cell>
          <cell r="AD9" t="str">
            <v>Vara Cível</v>
          </cell>
          <cell r="AE9" t="str">
            <v>Campo Grande (MS)</v>
          </cell>
          <cell r="AF9" t="str">
            <v>Mato Grosso do Sul</v>
          </cell>
          <cell r="AG9" t="str">
            <v>Mascarenhas Barbosa &amp; Advogados Associados</v>
          </cell>
          <cell r="AH9" t="str">
            <v>Equipe Cível - Seguros</v>
          </cell>
          <cell r="AI9" t="str">
            <v xml:space="preserve">16/12/2016 </v>
          </cell>
          <cell r="AJ9" t="str">
            <v>Procedência Total - 2ª Instância - Recurso do Banco</v>
          </cell>
          <cell r="AK9">
            <v>0</v>
          </cell>
          <cell r="AL9" t="str">
            <v>02.02.507.0001646587/13</v>
          </cell>
          <cell r="AM9" t="str">
            <v>21/05/2013</v>
          </cell>
          <cell r="AN9" t="str">
            <v>10/06/2013 15:50</v>
          </cell>
          <cell r="AO9" t="str">
            <v>Sinistro</v>
          </cell>
          <cell r="AP9">
            <v>182000</v>
          </cell>
          <cell r="AQ9"/>
        </row>
        <row r="10">
          <cell r="A10" t="str">
            <v>02138881/15</v>
          </cell>
          <cell r="B10" t="str">
            <v>136</v>
          </cell>
          <cell r="C10">
            <v>2138881</v>
          </cell>
          <cell r="D10" t="str">
            <v> 0084160-17.2015.8.13.0382 </v>
          </cell>
          <cell r="E10" t="str">
            <v>Hedeilson Alves de Figueiredo</v>
          </cell>
          <cell r="F10" t="str">
            <v>Santander Brasil Seguros S/A</v>
          </cell>
          <cell r="G10" t="str">
            <v>1490320/426421</v>
          </cell>
          <cell r="H10" t="str">
            <v>2014-14-76422-0</v>
          </cell>
          <cell r="I10" t="str">
            <v xml:space="preserve">30/12/2013 </v>
          </cell>
          <cell r="J10" t="str">
            <v xml:space="preserve"> </v>
          </cell>
          <cell r="K10">
            <v>10791</v>
          </cell>
          <cell r="L10">
            <v>10791</v>
          </cell>
          <cell r="M10" t="str">
            <v xml:space="preserve"> </v>
          </cell>
          <cell r="N10" t="str">
            <v xml:space="preserve"> </v>
          </cell>
          <cell r="O10" t="str">
            <v xml:space="preserve"> </v>
          </cell>
          <cell r="P10">
            <v>10791</v>
          </cell>
          <cell r="Q10" t="str">
            <v>Possível</v>
          </cell>
          <cell r="R10">
            <v>5395.5</v>
          </cell>
          <cell r="S10">
            <v>0</v>
          </cell>
          <cell r="T10" t="str">
            <v>Remoto</v>
          </cell>
          <cell r="U10">
            <v>0</v>
          </cell>
          <cell r="V10" t="str">
            <v>Condenação</v>
          </cell>
          <cell r="W10" t="str">
            <v>Contingência Inicial</v>
          </cell>
          <cell r="Y10" t="str">
            <v>Em andamento</v>
          </cell>
          <cell r="Z10" t="str">
            <v>Seguro Residencial</v>
          </cell>
          <cell r="AA10" t="str">
            <v>Pagto prêmio não efetivado/efetivado erroneamente</v>
          </cell>
          <cell r="AB10" t="str">
            <v>Cobrança</v>
          </cell>
          <cell r="AC10" t="str">
            <v>Juizado Especial Cível</v>
          </cell>
          <cell r="AD10" t="str">
            <v>JEC 40 Salários</v>
          </cell>
          <cell r="AE10" t="str">
            <v>Lavras (MG)</v>
          </cell>
          <cell r="AF10" t="str">
            <v>Minas Gerais</v>
          </cell>
          <cell r="AG10" t="str">
            <v xml:space="preserve">Chalfin, Goldberg, Vainboim e Fichtner Advogados Associados - São </v>
          </cell>
          <cell r="AH10" t="str">
            <v>Equipe Cível - Seguros</v>
          </cell>
          <cell r="AI10" t="str">
            <v xml:space="preserve">29/12/2016 </v>
          </cell>
          <cell r="AJ10" t="str">
            <v>Extinção Art. 267 - Com Possibilidade Nova Ação - 2ª Instância - Recurso do Banc</v>
          </cell>
          <cell r="AK10">
            <v>0</v>
          </cell>
          <cell r="AL10" t="str">
            <v>02.02.136.0002138881/15</v>
          </cell>
          <cell r="AM10" t="str">
            <v>18/08/2015</v>
          </cell>
          <cell r="AN10" t="str">
            <v>22/08/2015 01:03</v>
          </cell>
          <cell r="AO10" t="str">
            <v>Sinistro</v>
          </cell>
          <cell r="AP10">
            <v>10791</v>
          </cell>
          <cell r="AQ10"/>
        </row>
        <row r="11"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</row>
        <row r="12"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</row>
        <row r="13"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</row>
        <row r="14"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</row>
        <row r="15">
          <cell r="C15"/>
          <cell r="D15"/>
          <cell r="E15"/>
          <cell r="F15"/>
          <cell r="H15"/>
          <cell r="J15"/>
          <cell r="K15"/>
          <cell r="L15"/>
          <cell r="M15"/>
          <cell r="N15"/>
          <cell r="O15"/>
          <cell r="P15"/>
          <cell r="R15"/>
          <cell r="S15"/>
          <cell r="T15"/>
          <cell r="U15"/>
          <cell r="V15"/>
          <cell r="W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</row>
        <row r="16">
          <cell r="C16"/>
          <cell r="D16"/>
          <cell r="E16"/>
          <cell r="F16"/>
          <cell r="H16"/>
          <cell r="J16"/>
          <cell r="K16"/>
          <cell r="L16"/>
          <cell r="M16"/>
          <cell r="N16"/>
          <cell r="O16"/>
          <cell r="P16"/>
          <cell r="R16"/>
          <cell r="S16"/>
          <cell r="T16"/>
          <cell r="U16"/>
          <cell r="V16"/>
          <cell r="W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 t="str">
            <v>02.02.507.0001042005/10</v>
          </cell>
          <cell r="AM16"/>
          <cell r="AN16"/>
          <cell r="AO16"/>
          <cell r="AP16"/>
        </row>
        <row r="17">
          <cell r="A17"/>
          <cell r="C17"/>
          <cell r="D17"/>
          <cell r="E17"/>
          <cell r="F17"/>
          <cell r="H17"/>
          <cell r="J17"/>
          <cell r="K17"/>
          <cell r="L17"/>
          <cell r="M17"/>
          <cell r="N17"/>
          <cell r="O17"/>
          <cell r="P17"/>
          <cell r="R17"/>
          <cell r="S17"/>
          <cell r="T17"/>
          <cell r="U17"/>
          <cell r="V17"/>
          <cell r="W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 t="str">
            <v>02.02.507.0000753407/08</v>
          </cell>
          <cell r="AM17"/>
          <cell r="AN17"/>
          <cell r="AO17"/>
          <cell r="AP17"/>
        </row>
        <row r="18">
          <cell r="A18"/>
          <cell r="C18"/>
          <cell r="D18"/>
          <cell r="E18"/>
          <cell r="F18"/>
          <cell r="H18"/>
          <cell r="J18"/>
          <cell r="K18"/>
          <cell r="L18"/>
          <cell r="M18"/>
          <cell r="N18"/>
          <cell r="O18"/>
          <cell r="P18"/>
          <cell r="R18"/>
          <cell r="S18"/>
          <cell r="T18"/>
          <cell r="U18"/>
          <cell r="V18"/>
          <cell r="W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 t="str">
            <v>02.01.507.0000186343/06</v>
          </cell>
          <cell r="AM18"/>
          <cell r="AN18"/>
          <cell r="AO18"/>
          <cell r="AP18"/>
        </row>
        <row r="19">
          <cell r="A19"/>
          <cell r="C19"/>
          <cell r="D19"/>
          <cell r="E19"/>
          <cell r="F19"/>
          <cell r="H19"/>
          <cell r="J19"/>
          <cell r="K19"/>
          <cell r="L19"/>
          <cell r="M19"/>
          <cell r="N19"/>
          <cell r="O19"/>
          <cell r="P19"/>
          <cell r="R19"/>
          <cell r="S19"/>
          <cell r="T19"/>
          <cell r="U19"/>
          <cell r="V19"/>
          <cell r="W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 t="str">
            <v>02.02.507.0001836824/14</v>
          </cell>
          <cell r="AM19"/>
          <cell r="AN19"/>
          <cell r="AO19"/>
          <cell r="AP19"/>
        </row>
        <row r="20">
          <cell r="A20"/>
          <cell r="C20"/>
          <cell r="D20"/>
          <cell r="E20"/>
          <cell r="F20"/>
          <cell r="H20"/>
          <cell r="J20"/>
          <cell r="K20"/>
          <cell r="L20"/>
          <cell r="M20"/>
          <cell r="N20"/>
          <cell r="O20"/>
          <cell r="P20"/>
          <cell r="R20"/>
          <cell r="S20"/>
          <cell r="T20"/>
          <cell r="U20"/>
          <cell r="V20"/>
          <cell r="W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 t="str">
            <v>02.02.507.0002296718/16</v>
          </cell>
          <cell r="AM20"/>
          <cell r="AN20"/>
          <cell r="AO20"/>
          <cell r="AP20"/>
        </row>
        <row r="21">
          <cell r="A21"/>
          <cell r="C21"/>
          <cell r="D21"/>
          <cell r="E21"/>
          <cell r="F21"/>
          <cell r="H21"/>
          <cell r="J21"/>
          <cell r="K21"/>
          <cell r="L21"/>
          <cell r="M21"/>
          <cell r="N21"/>
          <cell r="O21"/>
          <cell r="P21"/>
          <cell r="R21"/>
          <cell r="S21"/>
          <cell r="T21"/>
          <cell r="U21"/>
          <cell r="V21"/>
          <cell r="W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 t="str">
            <v>02.02.507.0002078941/15</v>
          </cell>
          <cell r="AM21"/>
          <cell r="AN21"/>
          <cell r="AO21"/>
          <cell r="AP21"/>
        </row>
        <row r="22">
          <cell r="A22"/>
          <cell r="C22"/>
          <cell r="D22"/>
          <cell r="E22"/>
          <cell r="F22"/>
          <cell r="H22"/>
          <cell r="J22"/>
          <cell r="K22"/>
          <cell r="L22"/>
          <cell r="M22"/>
          <cell r="N22"/>
          <cell r="O22"/>
          <cell r="P22"/>
          <cell r="R22"/>
          <cell r="S22"/>
          <cell r="T22"/>
          <cell r="U22"/>
          <cell r="V22"/>
          <cell r="W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 t="str">
            <v>02.02.507.0002299190/16</v>
          </cell>
          <cell r="AM22"/>
          <cell r="AN22"/>
          <cell r="AO22"/>
          <cell r="AP22"/>
        </row>
        <row r="23">
          <cell r="A23"/>
          <cell r="C23"/>
          <cell r="D23"/>
          <cell r="E23"/>
          <cell r="F23"/>
          <cell r="H23"/>
          <cell r="J23"/>
          <cell r="K23"/>
          <cell r="L23"/>
          <cell r="M23"/>
          <cell r="N23"/>
          <cell r="O23"/>
          <cell r="P23"/>
          <cell r="R23"/>
          <cell r="S23"/>
          <cell r="T23"/>
          <cell r="U23"/>
          <cell r="V23"/>
          <cell r="W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 t="str">
            <v>02.02.507.0001305869/12</v>
          </cell>
          <cell r="AM23"/>
          <cell r="AN23"/>
          <cell r="AO23"/>
          <cell r="AP23"/>
        </row>
        <row r="24">
          <cell r="A24"/>
          <cell r="C24"/>
          <cell r="D24"/>
          <cell r="E24"/>
          <cell r="F24"/>
          <cell r="H24"/>
          <cell r="J24"/>
          <cell r="K24"/>
          <cell r="L24"/>
          <cell r="M24"/>
          <cell r="N24"/>
          <cell r="O24"/>
          <cell r="P24"/>
          <cell r="R24"/>
          <cell r="S24"/>
          <cell r="T24"/>
          <cell r="U24"/>
          <cell r="V24"/>
          <cell r="W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 t="str">
            <v>02.02.507.0002222673/16</v>
          </cell>
          <cell r="AM24"/>
          <cell r="AN24"/>
          <cell r="AO24"/>
          <cell r="AP24"/>
        </row>
        <row r="25">
          <cell r="A25"/>
          <cell r="C25"/>
          <cell r="D25"/>
          <cell r="E25"/>
          <cell r="F25"/>
          <cell r="H25"/>
          <cell r="J25"/>
          <cell r="K25"/>
          <cell r="L25"/>
          <cell r="M25"/>
          <cell r="N25"/>
          <cell r="O25"/>
          <cell r="P25"/>
          <cell r="R25"/>
          <cell r="S25"/>
          <cell r="T25"/>
          <cell r="U25"/>
          <cell r="V25"/>
          <cell r="W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 t="str">
            <v>02.02.507.0001133400/11</v>
          </cell>
          <cell r="AM25"/>
          <cell r="AN25"/>
          <cell r="AO25"/>
          <cell r="AP25"/>
        </row>
        <row r="26">
          <cell r="A26"/>
          <cell r="C26"/>
          <cell r="D26"/>
          <cell r="E26"/>
          <cell r="F26"/>
          <cell r="H26"/>
          <cell r="J26"/>
          <cell r="K26"/>
          <cell r="L26"/>
          <cell r="M26"/>
          <cell r="N26"/>
          <cell r="O26"/>
          <cell r="P26"/>
          <cell r="R26"/>
          <cell r="S26"/>
          <cell r="T26"/>
          <cell r="U26"/>
          <cell r="V26"/>
          <cell r="W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 t="str">
            <v xml:space="preserve"> 02.02.507.0001164315/09</v>
          </cell>
          <cell r="AM26"/>
          <cell r="AN26"/>
          <cell r="AO26"/>
          <cell r="AP26"/>
        </row>
        <row r="27">
          <cell r="A27"/>
          <cell r="C27"/>
          <cell r="D27"/>
          <cell r="E27"/>
          <cell r="F27"/>
          <cell r="H27"/>
          <cell r="J27"/>
          <cell r="K27"/>
          <cell r="L27"/>
          <cell r="M27"/>
          <cell r="N27"/>
          <cell r="O27"/>
          <cell r="P27"/>
          <cell r="R27"/>
          <cell r="S27"/>
          <cell r="T27"/>
          <cell r="U27"/>
          <cell r="V27"/>
          <cell r="W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 t="str">
            <v>02.02.507.0000454567/07</v>
          </cell>
          <cell r="AM27"/>
          <cell r="AN27"/>
          <cell r="AO27"/>
          <cell r="AP27"/>
        </row>
        <row r="28">
          <cell r="A28"/>
          <cell r="C28"/>
          <cell r="D28"/>
          <cell r="E28"/>
          <cell r="F28"/>
          <cell r="H28"/>
          <cell r="J28"/>
          <cell r="K28"/>
          <cell r="L28"/>
          <cell r="M28"/>
          <cell r="N28"/>
          <cell r="O28"/>
          <cell r="P28"/>
          <cell r="R28"/>
          <cell r="S28"/>
          <cell r="T28"/>
          <cell r="U28"/>
          <cell r="V28"/>
          <cell r="W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 t="str">
            <v>02.02.507.0000425954/07</v>
          </cell>
          <cell r="AM28"/>
          <cell r="AN28"/>
          <cell r="AO28"/>
          <cell r="AP28"/>
        </row>
        <row r="29">
          <cell r="A29"/>
          <cell r="C29"/>
          <cell r="D29"/>
          <cell r="E29"/>
          <cell r="F29"/>
          <cell r="H29"/>
          <cell r="J29"/>
          <cell r="K29"/>
          <cell r="L29"/>
          <cell r="M29"/>
          <cell r="N29"/>
          <cell r="O29"/>
          <cell r="P29"/>
          <cell r="R29"/>
          <cell r="S29"/>
          <cell r="T29"/>
          <cell r="U29"/>
          <cell r="V29"/>
          <cell r="W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 t="str">
            <v>02.02.507.0000344112/07</v>
          </cell>
          <cell r="AM29"/>
          <cell r="AN29"/>
          <cell r="AO29"/>
          <cell r="AP29"/>
        </row>
        <row r="30">
          <cell r="A30"/>
          <cell r="C30"/>
          <cell r="D30"/>
          <cell r="E30"/>
          <cell r="F30"/>
          <cell r="J30"/>
          <cell r="K30"/>
          <cell r="L30"/>
          <cell r="M30"/>
          <cell r="N30"/>
          <cell r="O30"/>
          <cell r="P30"/>
          <cell r="R30"/>
          <cell r="S30"/>
          <cell r="T30"/>
          <cell r="U30"/>
          <cell r="V30"/>
          <cell r="W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 t="str">
            <v>02.02.507.0001236938/12</v>
          </cell>
          <cell r="AM30"/>
          <cell r="AN30"/>
          <cell r="AP30"/>
        </row>
        <row r="31">
          <cell r="A31"/>
          <cell r="C31"/>
          <cell r="D31"/>
          <cell r="E31"/>
          <cell r="F31"/>
          <cell r="H31"/>
          <cell r="J31"/>
          <cell r="K31"/>
          <cell r="L31"/>
          <cell r="M31"/>
          <cell r="N31"/>
          <cell r="O31"/>
          <cell r="P31"/>
          <cell r="R31"/>
          <cell r="S31"/>
          <cell r="T31"/>
          <cell r="U31"/>
          <cell r="V31"/>
          <cell r="W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 t="str">
            <v>02.02.507.0001155939/11</v>
          </cell>
          <cell r="AM31"/>
          <cell r="AN31"/>
          <cell r="AO31"/>
          <cell r="AP31"/>
        </row>
        <row r="32">
          <cell r="A32"/>
          <cell r="C32"/>
          <cell r="D32"/>
          <cell r="E32"/>
          <cell r="F32"/>
          <cell r="H32"/>
          <cell r="J32"/>
          <cell r="K32"/>
          <cell r="L32"/>
          <cell r="M32"/>
          <cell r="N32"/>
          <cell r="O32"/>
          <cell r="P32"/>
          <cell r="R32"/>
          <cell r="S32"/>
          <cell r="T32"/>
          <cell r="U32"/>
          <cell r="V32"/>
          <cell r="W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 t="str">
            <v xml:space="preserve">02.02.136.0002171895/15 </v>
          </cell>
          <cell r="AM32"/>
          <cell r="AN32"/>
          <cell r="AO32"/>
          <cell r="AP32"/>
        </row>
        <row r="33">
          <cell r="A33"/>
          <cell r="C33"/>
          <cell r="D33"/>
          <cell r="E33"/>
          <cell r="F33"/>
          <cell r="H33"/>
          <cell r="J33"/>
          <cell r="K33"/>
          <cell r="L33"/>
          <cell r="M33"/>
          <cell r="N33"/>
          <cell r="O33"/>
          <cell r="P33"/>
          <cell r="R33"/>
          <cell r="S33"/>
          <cell r="T33"/>
          <cell r="U33"/>
          <cell r="V33"/>
          <cell r="W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 t="str">
            <v xml:space="preserve">02.02.507.0002144826/15 </v>
          </cell>
          <cell r="AM33"/>
          <cell r="AN33"/>
          <cell r="AO33"/>
          <cell r="AP33"/>
        </row>
        <row r="34">
          <cell r="A34"/>
          <cell r="C34"/>
          <cell r="D34"/>
          <cell r="E34"/>
          <cell r="F34"/>
          <cell r="H34"/>
          <cell r="J34"/>
          <cell r="K34"/>
          <cell r="L34"/>
          <cell r="M34"/>
          <cell r="N34"/>
          <cell r="O34"/>
          <cell r="P34"/>
          <cell r="R34"/>
          <cell r="S34"/>
          <cell r="T34"/>
          <cell r="U34"/>
          <cell r="V34"/>
          <cell r="W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 t="str">
            <v>02.02.507.0000565363/09</v>
          </cell>
          <cell r="AM34"/>
          <cell r="AN34"/>
          <cell r="AO34"/>
          <cell r="AP34"/>
        </row>
        <row r="35">
          <cell r="A35"/>
          <cell r="C35"/>
          <cell r="D35"/>
          <cell r="E35"/>
          <cell r="F35"/>
          <cell r="H35"/>
          <cell r="J35"/>
          <cell r="K35"/>
          <cell r="L35"/>
          <cell r="M35"/>
          <cell r="N35"/>
          <cell r="O35"/>
          <cell r="P35"/>
          <cell r="R35"/>
          <cell r="S35"/>
          <cell r="T35"/>
          <cell r="U35"/>
          <cell r="V35"/>
          <cell r="W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 t="str">
            <v xml:space="preserve">02.02.507.0002216658/16 </v>
          </cell>
          <cell r="AM35"/>
          <cell r="AN35"/>
          <cell r="AO35"/>
          <cell r="AP35"/>
        </row>
        <row r="36">
          <cell r="A36"/>
          <cell r="C36"/>
          <cell r="D36"/>
          <cell r="E36"/>
          <cell r="F36"/>
          <cell r="H36"/>
          <cell r="J36"/>
          <cell r="K36"/>
          <cell r="L36"/>
          <cell r="M36"/>
          <cell r="N36"/>
          <cell r="O36"/>
          <cell r="P36"/>
          <cell r="R36"/>
          <cell r="S36"/>
          <cell r="T36"/>
          <cell r="U36"/>
          <cell r="V36"/>
          <cell r="W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 t="str">
            <v xml:space="preserve">02.02.507.0002055534/15 </v>
          </cell>
          <cell r="AM36"/>
          <cell r="AN36"/>
          <cell r="AO36"/>
          <cell r="AP36"/>
        </row>
        <row r="37">
          <cell r="A37"/>
          <cell r="C37"/>
          <cell r="D37"/>
          <cell r="E37"/>
          <cell r="F37"/>
          <cell r="H37"/>
          <cell r="J37"/>
          <cell r="K37"/>
          <cell r="L37"/>
          <cell r="M37"/>
          <cell r="N37"/>
          <cell r="O37"/>
          <cell r="P37"/>
          <cell r="R37"/>
          <cell r="S37"/>
          <cell r="T37"/>
          <cell r="U37"/>
          <cell r="V37"/>
          <cell r="W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 t="str">
            <v>02.02.136.0000616925/09</v>
          </cell>
          <cell r="AM37"/>
          <cell r="AN37"/>
          <cell r="AO37"/>
          <cell r="AP37"/>
        </row>
        <row r="38">
          <cell r="A38"/>
          <cell r="C38"/>
          <cell r="D38"/>
          <cell r="E38"/>
          <cell r="F38"/>
          <cell r="H38"/>
          <cell r="J38"/>
          <cell r="K38"/>
          <cell r="L38"/>
          <cell r="M38"/>
          <cell r="N38"/>
          <cell r="O38"/>
          <cell r="P38"/>
          <cell r="R38"/>
          <cell r="S38"/>
          <cell r="T38"/>
          <cell r="U38"/>
          <cell r="V38"/>
          <cell r="W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 t="str">
            <v xml:space="preserve">02.02.507.0000594419/09 </v>
          </cell>
          <cell r="AM38"/>
          <cell r="AN38"/>
          <cell r="AO38"/>
          <cell r="AP38"/>
        </row>
        <row r="39">
          <cell r="A39"/>
          <cell r="C39"/>
          <cell r="D39"/>
          <cell r="E39"/>
          <cell r="F39"/>
          <cell r="H39"/>
          <cell r="J39"/>
          <cell r="K39"/>
          <cell r="L39"/>
          <cell r="M39"/>
          <cell r="N39"/>
          <cell r="O39"/>
          <cell r="P39"/>
          <cell r="R39"/>
          <cell r="S39"/>
          <cell r="T39"/>
          <cell r="U39"/>
          <cell r="V39"/>
          <cell r="W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 t="str">
            <v>02.02.507.0000615506/10</v>
          </cell>
          <cell r="AM39"/>
          <cell r="AN39"/>
          <cell r="AO39"/>
          <cell r="AP39"/>
        </row>
        <row r="40">
          <cell r="A40"/>
          <cell r="C40"/>
          <cell r="D40"/>
          <cell r="E40"/>
          <cell r="F40"/>
          <cell r="H40"/>
          <cell r="J40"/>
          <cell r="K40"/>
          <cell r="L40"/>
          <cell r="M40"/>
          <cell r="N40"/>
          <cell r="O40"/>
          <cell r="P40"/>
          <cell r="R40"/>
          <cell r="S40"/>
          <cell r="T40"/>
          <cell r="U40"/>
          <cell r="V40"/>
          <cell r="W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 t="str">
            <v>02.02.507.0001808769/14</v>
          </cell>
          <cell r="AM40"/>
          <cell r="AN40"/>
          <cell r="AO40"/>
          <cell r="AP40"/>
        </row>
        <row r="41">
          <cell r="A41"/>
          <cell r="C41"/>
          <cell r="D41"/>
          <cell r="E41"/>
          <cell r="F41"/>
          <cell r="J41"/>
          <cell r="K41"/>
          <cell r="L41"/>
          <cell r="M41"/>
          <cell r="N41"/>
          <cell r="O41"/>
          <cell r="P41"/>
          <cell r="R41"/>
          <cell r="S41"/>
          <cell r="T41"/>
          <cell r="U41"/>
          <cell r="V41"/>
          <cell r="W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 t="str">
            <v>02.02.507.0002158714/15</v>
          </cell>
          <cell r="AM41"/>
          <cell r="AN41"/>
          <cell r="AO41"/>
          <cell r="AP41"/>
        </row>
        <row r="42">
          <cell r="A42"/>
          <cell r="C42"/>
          <cell r="D42"/>
          <cell r="E42"/>
          <cell r="F42"/>
          <cell r="H42"/>
          <cell r="J42"/>
          <cell r="K42"/>
          <cell r="L42"/>
          <cell r="M42"/>
          <cell r="N42"/>
          <cell r="O42"/>
          <cell r="P42"/>
          <cell r="R42"/>
          <cell r="S42"/>
          <cell r="T42"/>
          <cell r="U42"/>
          <cell r="V42"/>
          <cell r="W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 t="str">
            <v>02.02.507.0001845754/14</v>
          </cell>
          <cell r="AM42"/>
          <cell r="AN42"/>
          <cell r="AO42"/>
          <cell r="AP42"/>
        </row>
        <row r="43">
          <cell r="A43"/>
          <cell r="C43"/>
          <cell r="D43"/>
          <cell r="E43"/>
          <cell r="F43"/>
          <cell r="H43"/>
          <cell r="J43"/>
          <cell r="K43"/>
          <cell r="L43"/>
          <cell r="M43"/>
          <cell r="N43"/>
          <cell r="O43"/>
          <cell r="P43"/>
          <cell r="R43"/>
          <cell r="S43"/>
          <cell r="T43"/>
          <cell r="U43"/>
          <cell r="V43"/>
          <cell r="W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 t="str">
            <v>02.02.507.0000594402/05</v>
          </cell>
          <cell r="AM43"/>
          <cell r="AN43"/>
          <cell r="AO43"/>
          <cell r="AP43"/>
        </row>
        <row r="44">
          <cell r="A44"/>
          <cell r="C44"/>
          <cell r="D44"/>
          <cell r="E44"/>
          <cell r="F44"/>
          <cell r="H44"/>
          <cell r="J44"/>
          <cell r="K44"/>
          <cell r="L44"/>
          <cell r="M44"/>
          <cell r="N44"/>
          <cell r="O44"/>
          <cell r="P44"/>
          <cell r="R44"/>
          <cell r="S44"/>
          <cell r="T44"/>
          <cell r="U44"/>
          <cell r="V44"/>
          <cell r="W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 t="str">
            <v>02.02.507.0002099142/15</v>
          </cell>
          <cell r="AM44"/>
          <cell r="AN44"/>
          <cell r="AO44"/>
          <cell r="AP44"/>
        </row>
        <row r="45">
          <cell r="A45"/>
          <cell r="C45"/>
          <cell r="D45"/>
          <cell r="E45"/>
          <cell r="F45"/>
          <cell r="H45"/>
          <cell r="J45"/>
          <cell r="K45"/>
          <cell r="L45"/>
          <cell r="M45"/>
          <cell r="N45"/>
          <cell r="O45"/>
          <cell r="P45"/>
          <cell r="R45"/>
          <cell r="S45"/>
          <cell r="T45"/>
          <cell r="U45"/>
          <cell r="V45"/>
          <cell r="W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 t="str">
            <v>02.02.507.0002182485/15</v>
          </cell>
          <cell r="AM45"/>
          <cell r="AN45"/>
          <cell r="AO45"/>
          <cell r="AP45"/>
        </row>
        <row r="46">
          <cell r="A46"/>
          <cell r="C46"/>
          <cell r="D46"/>
          <cell r="E46"/>
          <cell r="F46"/>
          <cell r="H46"/>
          <cell r="J46"/>
          <cell r="K46"/>
          <cell r="L46"/>
          <cell r="M46"/>
          <cell r="N46"/>
          <cell r="O46"/>
          <cell r="P46"/>
          <cell r="R46"/>
          <cell r="S46"/>
          <cell r="T46"/>
          <cell r="U46"/>
          <cell r="V46"/>
          <cell r="W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 t="str">
            <v>02.02.507.0001734571/13</v>
          </cell>
          <cell r="AM46"/>
          <cell r="AN46"/>
          <cell r="AO46"/>
          <cell r="AP46"/>
        </row>
        <row r="47">
          <cell r="A47"/>
          <cell r="C47"/>
          <cell r="D47"/>
          <cell r="E47"/>
          <cell r="F47"/>
          <cell r="H47"/>
          <cell r="J47"/>
          <cell r="K47"/>
          <cell r="L47"/>
          <cell r="M47"/>
          <cell r="N47"/>
          <cell r="O47"/>
          <cell r="P47"/>
          <cell r="R47"/>
          <cell r="S47"/>
          <cell r="T47"/>
          <cell r="U47"/>
          <cell r="V47"/>
          <cell r="W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 t="str">
            <v>02.02.507.0002166717/15</v>
          </cell>
          <cell r="AM47"/>
          <cell r="AN47"/>
          <cell r="AO47"/>
          <cell r="AP47"/>
        </row>
        <row r="48">
          <cell r="A48"/>
          <cell r="C48"/>
          <cell r="D48"/>
          <cell r="E48"/>
          <cell r="F48"/>
          <cell r="H48"/>
          <cell r="J48"/>
          <cell r="K48"/>
          <cell r="L48"/>
          <cell r="M48"/>
          <cell r="N48"/>
          <cell r="O48"/>
          <cell r="P48"/>
          <cell r="R48"/>
          <cell r="S48"/>
          <cell r="T48"/>
          <cell r="U48"/>
          <cell r="V48"/>
          <cell r="W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 t="str">
            <v>02.02.136.0002217342/16</v>
          </cell>
          <cell r="AM48"/>
          <cell r="AN48"/>
          <cell r="AO48"/>
          <cell r="AP48"/>
        </row>
        <row r="49">
          <cell r="A49"/>
          <cell r="C49"/>
          <cell r="D49"/>
          <cell r="E49"/>
          <cell r="F49"/>
          <cell r="H49"/>
          <cell r="J49"/>
          <cell r="K49"/>
          <cell r="L49"/>
          <cell r="M49"/>
          <cell r="N49"/>
          <cell r="O49"/>
          <cell r="P49"/>
          <cell r="R49"/>
          <cell r="S49"/>
          <cell r="T49"/>
          <cell r="U49"/>
          <cell r="V49"/>
          <cell r="W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 t="str">
            <v>02.02.507.0002190109/15</v>
          </cell>
          <cell r="AM49"/>
          <cell r="AN49"/>
          <cell r="AO49"/>
          <cell r="AP49"/>
        </row>
        <row r="50">
          <cell r="A50"/>
          <cell r="C50"/>
          <cell r="D50"/>
          <cell r="E50"/>
          <cell r="F50"/>
          <cell r="H50"/>
          <cell r="J50"/>
          <cell r="K50"/>
          <cell r="L50"/>
          <cell r="M50"/>
          <cell r="N50"/>
          <cell r="O50"/>
          <cell r="P50"/>
          <cell r="R50"/>
          <cell r="S50"/>
          <cell r="T50"/>
          <cell r="U50"/>
          <cell r="V50"/>
          <cell r="W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 t="str">
            <v>02.02.136.0002306730/16</v>
          </cell>
          <cell r="AM50"/>
          <cell r="AN50"/>
          <cell r="AO50"/>
          <cell r="AP50"/>
        </row>
        <row r="51">
          <cell r="A51"/>
          <cell r="C51"/>
          <cell r="D51"/>
          <cell r="E51"/>
          <cell r="F51"/>
          <cell r="H51"/>
          <cell r="J51"/>
          <cell r="K51"/>
          <cell r="L51"/>
          <cell r="M51"/>
          <cell r="N51"/>
          <cell r="O51"/>
          <cell r="P51"/>
          <cell r="R51"/>
          <cell r="S51"/>
          <cell r="T51"/>
          <cell r="U51"/>
          <cell r="V51"/>
          <cell r="W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 t="str">
            <v>02.02.507.0002282678/16</v>
          </cell>
          <cell r="AM51"/>
          <cell r="AN51"/>
          <cell r="AO51"/>
          <cell r="AP51"/>
        </row>
        <row r="52">
          <cell r="A52"/>
          <cell r="C52"/>
          <cell r="D52"/>
          <cell r="E52"/>
          <cell r="F52"/>
          <cell r="H52"/>
          <cell r="J52"/>
          <cell r="K52"/>
          <cell r="L52"/>
          <cell r="M52"/>
          <cell r="N52"/>
          <cell r="O52"/>
          <cell r="P52"/>
          <cell r="R52"/>
          <cell r="S52"/>
          <cell r="T52"/>
          <cell r="U52"/>
          <cell r="V52"/>
          <cell r="W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 t="str">
            <v>02.02.507.0001048037/11</v>
          </cell>
          <cell r="AM52"/>
          <cell r="AN52"/>
          <cell r="AO52"/>
          <cell r="AP52"/>
        </row>
        <row r="53">
          <cell r="A53"/>
          <cell r="C53"/>
          <cell r="D53"/>
          <cell r="E53"/>
          <cell r="F53"/>
          <cell r="H53"/>
          <cell r="J53"/>
          <cell r="K53"/>
          <cell r="L53"/>
          <cell r="M53"/>
          <cell r="N53"/>
          <cell r="O53"/>
          <cell r="P53"/>
          <cell r="R53"/>
          <cell r="S53"/>
          <cell r="T53"/>
          <cell r="U53"/>
          <cell r="V53"/>
          <cell r="W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 t="str">
            <v>02.02.507.0001261173/12</v>
          </cell>
          <cell r="AM53"/>
          <cell r="AN53"/>
          <cell r="AO53"/>
          <cell r="AP53"/>
        </row>
        <row r="54">
          <cell r="A54"/>
          <cell r="C54"/>
          <cell r="D54"/>
          <cell r="E54"/>
          <cell r="F54"/>
          <cell r="H54"/>
          <cell r="J54"/>
          <cell r="K54"/>
          <cell r="L54"/>
          <cell r="M54"/>
          <cell r="N54"/>
          <cell r="O54"/>
          <cell r="P54"/>
          <cell r="R54"/>
          <cell r="S54"/>
          <cell r="T54"/>
          <cell r="U54"/>
          <cell r="V54"/>
          <cell r="W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 t="str">
            <v>02.02.507.0001739768/13</v>
          </cell>
          <cell r="AM54"/>
          <cell r="AN54"/>
          <cell r="AO54"/>
          <cell r="AP54"/>
        </row>
        <row r="55">
          <cell r="C55"/>
          <cell r="D55"/>
          <cell r="E55"/>
          <cell r="F55"/>
          <cell r="H55"/>
          <cell r="J55"/>
          <cell r="K55"/>
          <cell r="L55"/>
          <cell r="M55"/>
          <cell r="N55"/>
          <cell r="O55"/>
          <cell r="P55"/>
          <cell r="R55"/>
          <cell r="S55"/>
          <cell r="T55"/>
          <cell r="U55"/>
          <cell r="V55"/>
          <cell r="W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 t="str">
            <v>02.02.507.0001292990/12</v>
          </cell>
          <cell r="AM55"/>
          <cell r="AN55"/>
          <cell r="AO55"/>
          <cell r="AP55"/>
        </row>
        <row r="56">
          <cell r="C56"/>
          <cell r="D56"/>
          <cell r="E56"/>
          <cell r="F56"/>
          <cell r="H56"/>
          <cell r="J56"/>
          <cell r="K56"/>
          <cell r="L56"/>
          <cell r="M56"/>
          <cell r="N56"/>
          <cell r="O56"/>
          <cell r="P56"/>
          <cell r="R56"/>
          <cell r="S56"/>
          <cell r="T56"/>
          <cell r="U56"/>
          <cell r="V56"/>
          <cell r="W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 t="str">
            <v>02.02.507.0001618642/13</v>
          </cell>
          <cell r="AM56"/>
          <cell r="AN56"/>
          <cell r="AO56"/>
          <cell r="AP56"/>
        </row>
        <row r="57">
          <cell r="C57"/>
          <cell r="D57"/>
          <cell r="E57"/>
          <cell r="F57"/>
          <cell r="H57"/>
          <cell r="J57"/>
          <cell r="K57"/>
          <cell r="L57"/>
          <cell r="M57"/>
          <cell r="N57"/>
          <cell r="O57"/>
          <cell r="P57"/>
          <cell r="R57"/>
          <cell r="S57"/>
          <cell r="T57"/>
          <cell r="U57"/>
          <cell r="V57"/>
          <cell r="W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 t="str">
            <v>02.02.507.0001642742/13</v>
          </cell>
          <cell r="AM57"/>
          <cell r="AN57"/>
          <cell r="AO57"/>
          <cell r="AP57"/>
        </row>
        <row r="58">
          <cell r="C58"/>
          <cell r="D58"/>
          <cell r="E58"/>
          <cell r="F58"/>
          <cell r="H58"/>
          <cell r="J58"/>
          <cell r="K58"/>
          <cell r="L58"/>
          <cell r="M58"/>
          <cell r="N58"/>
          <cell r="O58"/>
          <cell r="P58"/>
          <cell r="R58"/>
          <cell r="S58"/>
          <cell r="T58"/>
          <cell r="U58"/>
          <cell r="V58"/>
          <cell r="W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 t="str">
            <v>02.02.507.0001800775/14</v>
          </cell>
          <cell r="AM58"/>
          <cell r="AN58"/>
          <cell r="AO58"/>
          <cell r="AP58"/>
        </row>
        <row r="59">
          <cell r="C59"/>
          <cell r="D59"/>
          <cell r="E59"/>
          <cell r="F59"/>
          <cell r="H59"/>
          <cell r="J59"/>
          <cell r="K59"/>
          <cell r="L59"/>
          <cell r="M59"/>
          <cell r="N59"/>
          <cell r="O59"/>
          <cell r="P59"/>
          <cell r="R59"/>
          <cell r="S59"/>
          <cell r="T59"/>
          <cell r="U59"/>
          <cell r="V59"/>
          <cell r="W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 t="str">
            <v>02.02.507.0001844260/14</v>
          </cell>
          <cell r="AM59"/>
          <cell r="AN59"/>
          <cell r="AO59"/>
          <cell r="AP59"/>
        </row>
        <row r="60">
          <cell r="C60"/>
          <cell r="D60"/>
          <cell r="E60"/>
          <cell r="F60"/>
          <cell r="H60"/>
          <cell r="J60"/>
          <cell r="K60"/>
          <cell r="L60"/>
          <cell r="M60"/>
          <cell r="N60"/>
          <cell r="O60"/>
          <cell r="P60"/>
          <cell r="R60"/>
          <cell r="S60"/>
          <cell r="T60"/>
          <cell r="U60"/>
          <cell r="V60"/>
          <cell r="W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 t="str">
            <v>02.02.507.0002022914/15</v>
          </cell>
          <cell r="AM60"/>
          <cell r="AN60"/>
          <cell r="AO60"/>
          <cell r="AP60"/>
        </row>
        <row r="61">
          <cell r="C61"/>
          <cell r="D61"/>
          <cell r="E61"/>
          <cell r="F61"/>
          <cell r="H61"/>
          <cell r="J61"/>
          <cell r="K61"/>
          <cell r="L61"/>
          <cell r="M61"/>
          <cell r="N61"/>
          <cell r="O61"/>
          <cell r="P61"/>
          <cell r="R61"/>
          <cell r="S61"/>
          <cell r="T61"/>
          <cell r="U61"/>
          <cell r="V61"/>
          <cell r="W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 t="str">
            <v>02.02.507.0002002467/14</v>
          </cell>
          <cell r="AM61"/>
          <cell r="AN61"/>
          <cell r="AO61"/>
          <cell r="AP61"/>
        </row>
        <row r="62">
          <cell r="C62"/>
          <cell r="D62"/>
          <cell r="E62"/>
          <cell r="F62"/>
          <cell r="H62"/>
          <cell r="J62"/>
          <cell r="K62"/>
          <cell r="L62"/>
          <cell r="M62"/>
          <cell r="N62"/>
          <cell r="O62"/>
          <cell r="P62"/>
          <cell r="R62"/>
          <cell r="S62"/>
          <cell r="T62"/>
          <cell r="U62"/>
          <cell r="V62"/>
          <cell r="W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 t="str">
            <v>02.02.507.0002008555/14</v>
          </cell>
          <cell r="AM62"/>
          <cell r="AN62"/>
          <cell r="AO62"/>
          <cell r="AP62"/>
        </row>
        <row r="63">
          <cell r="C63"/>
          <cell r="D63"/>
          <cell r="E63"/>
          <cell r="F63"/>
          <cell r="H63"/>
          <cell r="J63"/>
          <cell r="K63"/>
          <cell r="L63"/>
          <cell r="M63"/>
          <cell r="N63"/>
          <cell r="O63"/>
          <cell r="P63"/>
          <cell r="R63"/>
          <cell r="S63"/>
          <cell r="T63"/>
          <cell r="U63"/>
          <cell r="V63"/>
          <cell r="W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 t="str">
            <v>02.02.507.0002124705/15</v>
          </cell>
          <cell r="AM63"/>
          <cell r="AN63"/>
          <cell r="AO63"/>
          <cell r="AP63"/>
        </row>
        <row r="64">
          <cell r="C64"/>
          <cell r="D64"/>
          <cell r="E64"/>
          <cell r="F64"/>
          <cell r="H64"/>
          <cell r="J64"/>
          <cell r="K64"/>
          <cell r="L64"/>
          <cell r="M64"/>
          <cell r="N64"/>
          <cell r="O64"/>
          <cell r="P64"/>
          <cell r="R64"/>
          <cell r="S64"/>
          <cell r="T64"/>
          <cell r="U64"/>
          <cell r="V64"/>
          <cell r="W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 t="str">
            <v>02.02.507.0002278976/16</v>
          </cell>
          <cell r="AM64"/>
          <cell r="AN64"/>
          <cell r="AO64"/>
          <cell r="AP64"/>
        </row>
        <row r="65">
          <cell r="C65"/>
          <cell r="D65"/>
          <cell r="E65"/>
          <cell r="F65"/>
          <cell r="H65"/>
          <cell r="J65"/>
          <cell r="K65"/>
          <cell r="L65"/>
          <cell r="M65"/>
          <cell r="N65"/>
          <cell r="O65"/>
          <cell r="P65"/>
          <cell r="R65"/>
          <cell r="S65"/>
          <cell r="T65"/>
          <cell r="U65"/>
          <cell r="V65"/>
          <cell r="W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 t="str">
            <v>02.02.507.0000593972/08</v>
          </cell>
          <cell r="AM65"/>
          <cell r="AN65"/>
          <cell r="AO65"/>
          <cell r="AP65"/>
        </row>
        <row r="66">
          <cell r="C66"/>
          <cell r="D66"/>
          <cell r="E66"/>
          <cell r="F66"/>
          <cell r="H66"/>
          <cell r="J66"/>
          <cell r="K66"/>
          <cell r="L66"/>
          <cell r="M66"/>
          <cell r="N66"/>
          <cell r="O66"/>
          <cell r="P66"/>
          <cell r="R66"/>
          <cell r="S66"/>
          <cell r="T66"/>
          <cell r="U66"/>
          <cell r="V66"/>
          <cell r="W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 t="str">
            <v>02.02.507.0001655802/13</v>
          </cell>
          <cell r="AM66"/>
          <cell r="AN66"/>
          <cell r="AO66"/>
          <cell r="AP66"/>
        </row>
        <row r="67">
          <cell r="C67"/>
          <cell r="D67"/>
          <cell r="E67"/>
          <cell r="F67"/>
          <cell r="H67"/>
          <cell r="J67"/>
          <cell r="K67"/>
          <cell r="L67"/>
          <cell r="M67"/>
          <cell r="N67"/>
          <cell r="O67"/>
          <cell r="P67"/>
          <cell r="R67"/>
          <cell r="S67"/>
          <cell r="T67"/>
          <cell r="U67"/>
          <cell r="V67"/>
          <cell r="W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 t="str">
            <v>02.02.136.0001862917/14</v>
          </cell>
          <cell r="AM67"/>
          <cell r="AN67"/>
          <cell r="AO67"/>
          <cell r="AP67"/>
        </row>
        <row r="68">
          <cell r="C68"/>
          <cell r="D68"/>
          <cell r="E68"/>
          <cell r="F68"/>
          <cell r="H68"/>
          <cell r="J68"/>
          <cell r="K68"/>
          <cell r="L68"/>
          <cell r="M68"/>
          <cell r="N68"/>
          <cell r="O68"/>
          <cell r="P68"/>
          <cell r="R68"/>
          <cell r="S68"/>
          <cell r="T68"/>
          <cell r="U68"/>
          <cell r="V68"/>
          <cell r="W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 t="str">
            <v>02.02.507.0002167795/15</v>
          </cell>
          <cell r="AM68"/>
          <cell r="AN68"/>
          <cell r="AO68"/>
          <cell r="AP68"/>
        </row>
        <row r="69">
          <cell r="C69"/>
          <cell r="D69"/>
          <cell r="E69"/>
          <cell r="F69"/>
          <cell r="J69"/>
          <cell r="K69"/>
          <cell r="L69"/>
          <cell r="M69"/>
          <cell r="N69"/>
          <cell r="O69"/>
          <cell r="P69"/>
          <cell r="R69"/>
          <cell r="S69"/>
          <cell r="T69"/>
          <cell r="U69"/>
          <cell r="V69"/>
          <cell r="W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 t="str">
            <v>02.02.136.0002300402/16</v>
          </cell>
          <cell r="AM69"/>
          <cell r="AN69"/>
          <cell r="AO69"/>
          <cell r="AP69"/>
        </row>
        <row r="70">
          <cell r="C70"/>
          <cell r="D70"/>
          <cell r="E70"/>
          <cell r="F70"/>
          <cell r="J70"/>
          <cell r="K70"/>
          <cell r="L70"/>
          <cell r="M70"/>
          <cell r="N70"/>
          <cell r="O70"/>
          <cell r="P70"/>
          <cell r="R70"/>
          <cell r="S70"/>
          <cell r="T70"/>
          <cell r="U70"/>
          <cell r="V70"/>
          <cell r="W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</row>
        <row r="71">
          <cell r="C71"/>
          <cell r="D71"/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</row>
        <row r="72">
          <cell r="C72"/>
          <cell r="D72"/>
          <cell r="E72"/>
          <cell r="F72"/>
          <cell r="J72"/>
          <cell r="K72"/>
          <cell r="L72"/>
          <cell r="M72"/>
          <cell r="N72"/>
          <cell r="O72"/>
          <cell r="P72"/>
          <cell r="R72"/>
          <cell r="S72"/>
          <cell r="T72"/>
          <cell r="U72"/>
          <cell r="V72"/>
          <cell r="W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</row>
        <row r="73">
          <cell r="C73"/>
          <cell r="D73"/>
          <cell r="E73"/>
          <cell r="F73"/>
          <cell r="J73"/>
          <cell r="K73"/>
          <cell r="L73"/>
          <cell r="M73"/>
          <cell r="N73"/>
          <cell r="O73"/>
          <cell r="P73"/>
          <cell r="R73"/>
          <cell r="S73"/>
          <cell r="T73"/>
          <cell r="U73"/>
          <cell r="V73"/>
          <cell r="W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</row>
        <row r="74">
          <cell r="C74"/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R74"/>
          <cell r="S74"/>
          <cell r="T74"/>
          <cell r="U74"/>
          <cell r="V74"/>
          <cell r="W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</row>
        <row r="75">
          <cell r="C75"/>
          <cell r="D75"/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</row>
        <row r="76">
          <cell r="C76"/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</row>
        <row r="77">
          <cell r="C77"/>
          <cell r="D77"/>
          <cell r="E77"/>
          <cell r="F77"/>
          <cell r="J77"/>
          <cell r="K77"/>
          <cell r="L77"/>
          <cell r="M77"/>
          <cell r="N77"/>
          <cell r="O77"/>
          <cell r="P77"/>
          <cell r="R77"/>
          <cell r="S77"/>
          <cell r="T77"/>
          <cell r="U77"/>
          <cell r="V77"/>
          <cell r="W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</row>
        <row r="78">
          <cell r="C78"/>
          <cell r="D78"/>
          <cell r="E78"/>
          <cell r="F78"/>
          <cell r="J78"/>
          <cell r="K78"/>
          <cell r="L78"/>
          <cell r="M78"/>
          <cell r="N78"/>
          <cell r="O78"/>
          <cell r="P78"/>
          <cell r="R78"/>
          <cell r="S78"/>
          <cell r="T78"/>
          <cell r="U78"/>
          <cell r="V78"/>
          <cell r="W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</row>
        <row r="79">
          <cell r="C79"/>
          <cell r="D79"/>
          <cell r="E79"/>
          <cell r="F79"/>
          <cell r="J79"/>
          <cell r="K79"/>
          <cell r="L79"/>
          <cell r="M79"/>
          <cell r="N79"/>
          <cell r="O79"/>
          <cell r="P79"/>
          <cell r="R79"/>
          <cell r="S79"/>
          <cell r="T79"/>
          <cell r="U79"/>
          <cell r="V79"/>
          <cell r="W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</row>
        <row r="80">
          <cell r="C80"/>
          <cell r="D80"/>
          <cell r="E80"/>
          <cell r="F80"/>
          <cell r="G80"/>
          <cell r="J80"/>
          <cell r="K80"/>
          <cell r="L80"/>
          <cell r="M80"/>
          <cell r="N80"/>
          <cell r="O80"/>
          <cell r="P80"/>
          <cell r="R80"/>
          <cell r="S80"/>
          <cell r="T80"/>
          <cell r="U80"/>
          <cell r="V80"/>
          <cell r="W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</row>
        <row r="81">
          <cell r="C81"/>
          <cell r="D81"/>
          <cell r="E81"/>
          <cell r="F81"/>
          <cell r="H81"/>
          <cell r="J81"/>
          <cell r="K81"/>
          <cell r="L81"/>
          <cell r="M81"/>
          <cell r="N81"/>
          <cell r="O81"/>
          <cell r="P81"/>
          <cell r="R81"/>
          <cell r="S81"/>
          <cell r="T81"/>
          <cell r="U81"/>
          <cell r="V81"/>
          <cell r="W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</row>
        <row r="82">
          <cell r="C82"/>
          <cell r="D82"/>
          <cell r="E82"/>
          <cell r="F82"/>
          <cell r="H82"/>
          <cell r="J82"/>
          <cell r="K82"/>
          <cell r="L82"/>
          <cell r="M82"/>
          <cell r="N82"/>
          <cell r="O82"/>
          <cell r="P82"/>
          <cell r="R82"/>
          <cell r="S82"/>
          <cell r="T82"/>
          <cell r="U82"/>
          <cell r="V82"/>
          <cell r="W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</row>
        <row r="83">
          <cell r="C83"/>
          <cell r="D83"/>
          <cell r="E83"/>
          <cell r="F83"/>
          <cell r="J83"/>
          <cell r="K83"/>
          <cell r="L83"/>
          <cell r="M83"/>
          <cell r="N83"/>
          <cell r="O83"/>
          <cell r="P83"/>
          <cell r="R83"/>
          <cell r="S83"/>
          <cell r="T83"/>
          <cell r="U83"/>
          <cell r="V83"/>
          <cell r="W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</row>
        <row r="84">
          <cell r="C84"/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R84"/>
          <cell r="S84"/>
          <cell r="T84"/>
          <cell r="U84"/>
          <cell r="V84"/>
          <cell r="W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</row>
        <row r="85">
          <cell r="C85"/>
          <cell r="D85"/>
          <cell r="E85"/>
          <cell r="F85"/>
          <cell r="J85"/>
          <cell r="K85"/>
          <cell r="L85"/>
          <cell r="M85"/>
          <cell r="N85"/>
          <cell r="O85"/>
          <cell r="P85"/>
          <cell r="R85"/>
          <cell r="S85"/>
          <cell r="T85"/>
          <cell r="U85"/>
          <cell r="Y85"/>
          <cell r="AB85"/>
          <cell r="AC85"/>
          <cell r="AD85"/>
          <cell r="AE85"/>
          <cell r="AF85"/>
          <cell r="AH85"/>
          <cell r="AI85"/>
          <cell r="AJ85"/>
          <cell r="AK85"/>
          <cell r="AL85"/>
          <cell r="AM85"/>
          <cell r="AN85"/>
          <cell r="AP85"/>
        </row>
        <row r="86">
          <cell r="C86"/>
          <cell r="D86"/>
          <cell r="E86"/>
          <cell r="F86"/>
          <cell r="J86"/>
          <cell r="K86"/>
          <cell r="L86"/>
          <cell r="M86"/>
          <cell r="N86"/>
          <cell r="O86"/>
          <cell r="P86"/>
          <cell r="R86"/>
          <cell r="S86"/>
          <cell r="T86"/>
          <cell r="U86"/>
          <cell r="V86"/>
          <cell r="W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</row>
        <row r="87">
          <cell r="C87"/>
          <cell r="D87"/>
          <cell r="F87"/>
          <cell r="J87"/>
          <cell r="K87"/>
          <cell r="L87"/>
          <cell r="M87"/>
          <cell r="N87"/>
          <cell r="O87"/>
          <cell r="P87"/>
          <cell r="R87"/>
          <cell r="S87"/>
          <cell r="T87"/>
          <cell r="U87"/>
          <cell r="V87"/>
          <cell r="W87"/>
          <cell r="Y87"/>
          <cell r="Z87"/>
          <cell r="AA87"/>
          <cell r="AB87"/>
          <cell r="AI87"/>
          <cell r="AJ87"/>
          <cell r="AK87"/>
          <cell r="AL87"/>
          <cell r="AN87"/>
          <cell r="AP87"/>
        </row>
        <row r="88">
          <cell r="C88"/>
          <cell r="D88"/>
          <cell r="E88"/>
          <cell r="F88"/>
          <cell r="J88"/>
          <cell r="K88"/>
          <cell r="L88"/>
          <cell r="M88"/>
          <cell r="N88"/>
          <cell r="O88"/>
          <cell r="P88"/>
          <cell r="R88"/>
          <cell r="S88"/>
          <cell r="T88"/>
          <cell r="U88"/>
          <cell r="V88"/>
          <cell r="W88"/>
          <cell r="Y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P88"/>
        </row>
        <row r="89">
          <cell r="C89"/>
          <cell r="D89"/>
          <cell r="E89"/>
          <cell r="F89"/>
          <cell r="J89"/>
          <cell r="K89"/>
          <cell r="L89"/>
          <cell r="M89"/>
          <cell r="N89"/>
          <cell r="O89"/>
          <cell r="P89"/>
          <cell r="R89"/>
          <cell r="S89"/>
          <cell r="T89"/>
          <cell r="U89"/>
          <cell r="V89"/>
          <cell r="W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</row>
        <row r="90">
          <cell r="C90"/>
          <cell r="D90"/>
          <cell r="E90"/>
          <cell r="F90"/>
          <cell r="J90"/>
          <cell r="K90"/>
          <cell r="L90"/>
          <cell r="M90"/>
          <cell r="N90"/>
          <cell r="O90"/>
          <cell r="P90"/>
          <cell r="R90"/>
          <cell r="S90"/>
          <cell r="T90"/>
          <cell r="U90"/>
          <cell r="Y90"/>
          <cell r="AB90"/>
          <cell r="AC90"/>
          <cell r="AD90"/>
          <cell r="AE90"/>
          <cell r="AF90"/>
          <cell r="AH90"/>
          <cell r="AI90"/>
          <cell r="AJ90"/>
          <cell r="AK90"/>
          <cell r="AL90"/>
          <cell r="AM90"/>
          <cell r="AN90"/>
          <cell r="AP90"/>
        </row>
        <row r="91">
          <cell r="C91"/>
          <cell r="D91"/>
          <cell r="E91"/>
          <cell r="F91"/>
          <cell r="J91"/>
          <cell r="K91"/>
          <cell r="L91"/>
          <cell r="M91"/>
          <cell r="N91"/>
          <cell r="O91"/>
          <cell r="P91"/>
          <cell r="R91"/>
          <cell r="S91"/>
          <cell r="T91"/>
          <cell r="U91"/>
          <cell r="V91"/>
          <cell r="W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</row>
        <row r="92">
          <cell r="C92"/>
          <cell r="D92"/>
          <cell r="E92"/>
          <cell r="F92"/>
          <cell r="J92"/>
          <cell r="K92"/>
          <cell r="L92"/>
          <cell r="M92"/>
          <cell r="N92"/>
          <cell r="O92"/>
          <cell r="P92"/>
          <cell r="R92"/>
          <cell r="S92"/>
          <cell r="T92"/>
          <cell r="U92"/>
          <cell r="V92"/>
          <cell r="W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</row>
        <row r="93">
          <cell r="C93"/>
          <cell r="D93"/>
          <cell r="E93"/>
          <cell r="F93"/>
          <cell r="J93"/>
          <cell r="K93"/>
          <cell r="L93"/>
          <cell r="M93"/>
          <cell r="N93"/>
          <cell r="O93"/>
          <cell r="P93"/>
          <cell r="R93"/>
          <cell r="S93"/>
          <cell r="T93"/>
          <cell r="U93"/>
          <cell r="V93"/>
          <cell r="W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</row>
        <row r="94">
          <cell r="C94"/>
          <cell r="D94"/>
          <cell r="E94"/>
          <cell r="F94"/>
          <cell r="H94"/>
          <cell r="J94"/>
          <cell r="K94"/>
          <cell r="L94"/>
          <cell r="M94"/>
          <cell r="N94"/>
          <cell r="O94"/>
          <cell r="P94"/>
          <cell r="R94"/>
          <cell r="S94"/>
          <cell r="T94"/>
          <cell r="U94"/>
          <cell r="V94"/>
          <cell r="W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</row>
        <row r="95">
          <cell r="C95"/>
          <cell r="D95"/>
          <cell r="E95"/>
          <cell r="F95"/>
          <cell r="J95"/>
          <cell r="K95"/>
          <cell r="L95"/>
          <cell r="M95"/>
          <cell r="N95"/>
          <cell r="O95"/>
          <cell r="P95"/>
          <cell r="R95"/>
          <cell r="S95"/>
          <cell r="T95"/>
          <cell r="U95"/>
          <cell r="V95"/>
          <cell r="W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</row>
        <row r="96">
          <cell r="C96"/>
          <cell r="D96"/>
          <cell r="E96"/>
          <cell r="F96"/>
          <cell r="J96"/>
          <cell r="K96"/>
          <cell r="L96"/>
          <cell r="M96"/>
          <cell r="N96"/>
          <cell r="O96"/>
          <cell r="P96"/>
          <cell r="R96"/>
          <cell r="S96"/>
          <cell r="T96"/>
          <cell r="U96"/>
          <cell r="V96"/>
          <cell r="W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</row>
        <row r="97">
          <cell r="C97"/>
          <cell r="D97"/>
          <cell r="E97"/>
          <cell r="F97"/>
          <cell r="H97"/>
          <cell r="J97"/>
          <cell r="K97"/>
          <cell r="L97"/>
          <cell r="M97"/>
          <cell r="N97"/>
          <cell r="O97"/>
          <cell r="P97"/>
          <cell r="R97"/>
          <cell r="S97"/>
          <cell r="T97"/>
          <cell r="U97"/>
          <cell r="V97"/>
          <cell r="W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</row>
        <row r="98">
          <cell r="C98"/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R98"/>
          <cell r="S98"/>
          <cell r="T98"/>
          <cell r="U98"/>
          <cell r="V98"/>
          <cell r="W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</row>
        <row r="99">
          <cell r="C99"/>
          <cell r="D99"/>
          <cell r="E99"/>
          <cell r="F99"/>
          <cell r="H99"/>
          <cell r="J99"/>
          <cell r="K99"/>
          <cell r="L99"/>
          <cell r="M99"/>
          <cell r="N99"/>
          <cell r="O99"/>
          <cell r="P99"/>
          <cell r="R99"/>
          <cell r="S99"/>
          <cell r="T99"/>
          <cell r="U99"/>
          <cell r="V99"/>
          <cell r="W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</row>
        <row r="100">
          <cell r="C100"/>
          <cell r="D100"/>
          <cell r="E100"/>
          <cell r="F100"/>
          <cell r="H100"/>
          <cell r="J100"/>
          <cell r="K100"/>
          <cell r="L100"/>
          <cell r="M100"/>
          <cell r="N100"/>
          <cell r="O100"/>
          <cell r="P100"/>
          <cell r="R100"/>
          <cell r="S100"/>
          <cell r="T100"/>
          <cell r="U100"/>
          <cell r="V100"/>
          <cell r="W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</row>
        <row r="101">
          <cell r="C101"/>
          <cell r="D101"/>
          <cell r="E101"/>
          <cell r="F101"/>
          <cell r="J101"/>
          <cell r="K101"/>
          <cell r="L101"/>
          <cell r="M101"/>
          <cell r="N101"/>
          <cell r="O101"/>
          <cell r="P101"/>
          <cell r="R101"/>
          <cell r="S101"/>
          <cell r="T101"/>
          <cell r="U101"/>
          <cell r="V101"/>
          <cell r="W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</row>
        <row r="102">
          <cell r="C102"/>
          <cell r="D102"/>
          <cell r="E102"/>
          <cell r="F102"/>
          <cell r="J102"/>
          <cell r="K102"/>
          <cell r="L102"/>
          <cell r="M102"/>
          <cell r="N102"/>
          <cell r="O102"/>
          <cell r="P102"/>
          <cell r="R102"/>
          <cell r="S102"/>
          <cell r="T102"/>
          <cell r="U102"/>
          <cell r="V102"/>
          <cell r="W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</row>
        <row r="103">
          <cell r="C103"/>
          <cell r="D103"/>
          <cell r="E103"/>
          <cell r="F103"/>
          <cell r="H103"/>
          <cell r="J103"/>
          <cell r="K103"/>
          <cell r="L103"/>
          <cell r="M103"/>
          <cell r="N103"/>
          <cell r="O103"/>
          <cell r="P103"/>
          <cell r="R103"/>
          <cell r="S103"/>
          <cell r="T103"/>
          <cell r="U103"/>
          <cell r="V103"/>
          <cell r="W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</row>
        <row r="104">
          <cell r="C104"/>
          <cell r="D104"/>
          <cell r="E104"/>
          <cell r="F104"/>
          <cell r="H104"/>
          <cell r="J104"/>
          <cell r="K104"/>
          <cell r="L104"/>
          <cell r="M104"/>
          <cell r="N104"/>
          <cell r="O104"/>
          <cell r="P104"/>
          <cell r="R104"/>
          <cell r="S104"/>
          <cell r="T104"/>
          <cell r="U104"/>
          <cell r="V104"/>
          <cell r="W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</row>
        <row r="105">
          <cell r="C105"/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</row>
        <row r="106">
          <cell r="C106"/>
          <cell r="D106"/>
          <cell r="E106"/>
          <cell r="F106"/>
          <cell r="J106"/>
          <cell r="K106"/>
          <cell r="L106"/>
          <cell r="M106"/>
          <cell r="N106"/>
          <cell r="O106"/>
          <cell r="P106"/>
          <cell r="R106"/>
          <cell r="S106"/>
          <cell r="T106"/>
          <cell r="U106"/>
          <cell r="V106"/>
          <cell r="W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</row>
        <row r="107">
          <cell r="C107"/>
          <cell r="D107"/>
          <cell r="E107"/>
          <cell r="F107"/>
          <cell r="J107"/>
          <cell r="K107"/>
          <cell r="L107"/>
          <cell r="M107"/>
          <cell r="N107"/>
          <cell r="O107"/>
          <cell r="P107"/>
          <cell r="R107"/>
          <cell r="S107"/>
          <cell r="T107"/>
          <cell r="U107"/>
          <cell r="V107"/>
          <cell r="W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</row>
        <row r="108">
          <cell r="C108"/>
          <cell r="D108"/>
          <cell r="E108"/>
          <cell r="F108"/>
          <cell r="H108"/>
          <cell r="J108"/>
          <cell r="K108"/>
          <cell r="L108"/>
          <cell r="M108"/>
          <cell r="N108"/>
          <cell r="O108"/>
          <cell r="P108"/>
          <cell r="R108"/>
          <cell r="S108"/>
          <cell r="T108"/>
          <cell r="U108"/>
          <cell r="V108"/>
          <cell r="W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</row>
        <row r="109">
          <cell r="C109"/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</row>
        <row r="110">
          <cell r="C110"/>
          <cell r="D110"/>
          <cell r="E110"/>
          <cell r="F110"/>
          <cell r="J110"/>
          <cell r="K110"/>
          <cell r="L110"/>
          <cell r="M110"/>
          <cell r="N110"/>
          <cell r="O110"/>
          <cell r="P110"/>
          <cell r="R110"/>
          <cell r="S110"/>
          <cell r="T110"/>
          <cell r="U110"/>
          <cell r="V110"/>
          <cell r="W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</row>
        <row r="111">
          <cell r="C111"/>
          <cell r="D111"/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</row>
        <row r="112">
          <cell r="C112"/>
          <cell r="D112"/>
          <cell r="E112"/>
          <cell r="F112"/>
          <cell r="J112"/>
          <cell r="K112"/>
          <cell r="L112"/>
          <cell r="M112"/>
          <cell r="N112"/>
          <cell r="O112"/>
          <cell r="P112"/>
          <cell r="R112"/>
          <cell r="S112"/>
          <cell r="T112"/>
          <cell r="U112"/>
          <cell r="V112"/>
          <cell r="W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</row>
        <row r="113">
          <cell r="C113"/>
          <cell r="D113"/>
          <cell r="E113"/>
          <cell r="F113"/>
          <cell r="J113"/>
          <cell r="K113"/>
          <cell r="L113"/>
          <cell r="M113"/>
          <cell r="N113"/>
          <cell r="O113"/>
          <cell r="P113"/>
          <cell r="R113"/>
          <cell r="S113"/>
          <cell r="T113"/>
          <cell r="U113"/>
          <cell r="V113"/>
          <cell r="W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</row>
        <row r="114">
          <cell r="C114"/>
          <cell r="D114"/>
          <cell r="E114"/>
          <cell r="F114"/>
          <cell r="J114"/>
          <cell r="K114"/>
          <cell r="L114"/>
          <cell r="M114"/>
          <cell r="N114"/>
          <cell r="O114"/>
          <cell r="P114"/>
          <cell r="R114"/>
          <cell r="S114"/>
          <cell r="T114"/>
          <cell r="U114"/>
          <cell r="V114"/>
          <cell r="W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</row>
        <row r="115">
          <cell r="C115"/>
          <cell r="D115"/>
          <cell r="E115"/>
          <cell r="F115"/>
          <cell r="J115"/>
          <cell r="K115"/>
          <cell r="L115"/>
          <cell r="M115"/>
          <cell r="N115"/>
          <cell r="O115"/>
          <cell r="P115"/>
          <cell r="R115"/>
          <cell r="S115"/>
          <cell r="T115"/>
          <cell r="U115"/>
          <cell r="V115"/>
          <cell r="W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</row>
        <row r="116">
          <cell r="C116"/>
          <cell r="D116"/>
          <cell r="E116"/>
          <cell r="F116"/>
          <cell r="H116"/>
          <cell r="J116"/>
          <cell r="K116"/>
          <cell r="L116"/>
          <cell r="M116"/>
          <cell r="N116"/>
          <cell r="O116"/>
          <cell r="P116"/>
          <cell r="R116"/>
          <cell r="S116"/>
          <cell r="T116"/>
          <cell r="U116"/>
          <cell r="V116"/>
          <cell r="W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</row>
        <row r="117">
          <cell r="C117"/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</row>
        <row r="118">
          <cell r="C118"/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</row>
        <row r="119">
          <cell r="C119"/>
          <cell r="D119"/>
          <cell r="E119"/>
          <cell r="F119"/>
          <cell r="J119"/>
          <cell r="K119"/>
          <cell r="L119"/>
          <cell r="M119"/>
          <cell r="N119"/>
          <cell r="O119"/>
          <cell r="P119"/>
          <cell r="R119"/>
          <cell r="S119"/>
          <cell r="T119"/>
          <cell r="U119"/>
          <cell r="V119"/>
          <cell r="W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</row>
        <row r="120">
          <cell r="C120"/>
          <cell r="D120"/>
          <cell r="E120"/>
          <cell r="F120"/>
          <cell r="J120"/>
          <cell r="K120"/>
          <cell r="L120"/>
          <cell r="M120"/>
          <cell r="N120"/>
          <cell r="O120"/>
          <cell r="P120"/>
          <cell r="R120"/>
          <cell r="S120"/>
          <cell r="T120"/>
          <cell r="U120"/>
          <cell r="V120"/>
          <cell r="W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</row>
        <row r="121">
          <cell r="C121"/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</row>
        <row r="122">
          <cell r="C122"/>
          <cell r="D122"/>
          <cell r="E122"/>
          <cell r="F122"/>
          <cell r="J122"/>
          <cell r="K122"/>
          <cell r="L122"/>
          <cell r="M122"/>
          <cell r="N122"/>
          <cell r="O122"/>
          <cell r="P122"/>
          <cell r="R122"/>
          <cell r="S122"/>
          <cell r="T122"/>
          <cell r="U122"/>
          <cell r="V122"/>
          <cell r="W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</row>
        <row r="123">
          <cell r="C123"/>
          <cell r="D123"/>
          <cell r="E123"/>
          <cell r="F123"/>
          <cell r="J123"/>
          <cell r="K123"/>
          <cell r="L123"/>
          <cell r="M123"/>
          <cell r="N123"/>
          <cell r="O123"/>
          <cell r="P123"/>
          <cell r="R123"/>
          <cell r="S123"/>
          <cell r="T123"/>
          <cell r="U123"/>
          <cell r="V123"/>
          <cell r="W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</row>
        <row r="124">
          <cell r="C124"/>
          <cell r="D124"/>
          <cell r="E124"/>
          <cell r="F124"/>
          <cell r="J124"/>
          <cell r="K124"/>
          <cell r="L124"/>
          <cell r="M124"/>
          <cell r="N124"/>
          <cell r="O124"/>
          <cell r="P124"/>
          <cell r="R124"/>
          <cell r="S124"/>
          <cell r="T124"/>
          <cell r="U124"/>
          <cell r="V124"/>
          <cell r="W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</row>
        <row r="125">
          <cell r="C125"/>
          <cell r="D125"/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R125"/>
          <cell r="S125"/>
          <cell r="T125"/>
          <cell r="U125"/>
          <cell r="V125"/>
          <cell r="W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</row>
        <row r="126">
          <cell r="C126"/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</row>
        <row r="127">
          <cell r="C127"/>
          <cell r="D127"/>
          <cell r="E127"/>
          <cell r="F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</row>
        <row r="128">
          <cell r="C128"/>
          <cell r="D128"/>
          <cell r="E128"/>
          <cell r="F128"/>
          <cell r="J128"/>
          <cell r="K128"/>
          <cell r="L128"/>
          <cell r="M128"/>
          <cell r="N128"/>
          <cell r="O128"/>
          <cell r="P128"/>
          <cell r="R128"/>
          <cell r="S128"/>
          <cell r="T128"/>
          <cell r="U128"/>
          <cell r="V128"/>
          <cell r="W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</row>
        <row r="129">
          <cell r="C129"/>
          <cell r="D129"/>
          <cell r="E129"/>
          <cell r="F129"/>
          <cell r="J129"/>
          <cell r="K129"/>
          <cell r="L129"/>
          <cell r="M129"/>
          <cell r="N129"/>
          <cell r="O129"/>
          <cell r="P129"/>
          <cell r="R129"/>
          <cell r="S129"/>
          <cell r="T129"/>
          <cell r="U129"/>
          <cell r="V129"/>
          <cell r="W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</row>
        <row r="130"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</row>
        <row r="131"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</row>
        <row r="132">
          <cell r="C132"/>
          <cell r="D132"/>
          <cell r="E132"/>
          <cell r="F132"/>
          <cell r="J132"/>
          <cell r="K132"/>
          <cell r="L132"/>
          <cell r="M132"/>
          <cell r="N132"/>
          <cell r="O132"/>
          <cell r="P132"/>
          <cell r="R132"/>
          <cell r="S132"/>
          <cell r="T132"/>
          <cell r="U132"/>
          <cell r="V132"/>
          <cell r="W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</row>
        <row r="133"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</row>
        <row r="134"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</row>
        <row r="135">
          <cell r="C135"/>
          <cell r="D135"/>
          <cell r="E135"/>
          <cell r="F135"/>
          <cell r="J135"/>
          <cell r="K135"/>
          <cell r="L135"/>
          <cell r="M135"/>
          <cell r="N135"/>
          <cell r="O135"/>
          <cell r="P135"/>
          <cell r="R135"/>
          <cell r="S135"/>
          <cell r="T135"/>
          <cell r="U135"/>
          <cell r="V135"/>
          <cell r="W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</row>
        <row r="136">
          <cell r="C136"/>
          <cell r="D136"/>
          <cell r="E136"/>
          <cell r="F136"/>
          <cell r="J136"/>
          <cell r="K136"/>
          <cell r="L136"/>
          <cell r="M136"/>
          <cell r="N136"/>
          <cell r="O136"/>
          <cell r="P136"/>
          <cell r="R136"/>
          <cell r="S136"/>
          <cell r="T136"/>
          <cell r="U136"/>
          <cell r="V136"/>
          <cell r="W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</row>
        <row r="137">
          <cell r="C137"/>
          <cell r="D137"/>
          <cell r="E137"/>
          <cell r="F137"/>
          <cell r="J137"/>
          <cell r="K137"/>
          <cell r="L137"/>
          <cell r="M137"/>
          <cell r="N137"/>
          <cell r="O137"/>
          <cell r="P137"/>
          <cell r="R137"/>
          <cell r="S137"/>
          <cell r="T137"/>
          <cell r="U137"/>
          <cell r="V137"/>
          <cell r="W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</row>
        <row r="138"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</row>
        <row r="139">
          <cell r="C139"/>
          <cell r="D139"/>
          <cell r="E139"/>
          <cell r="F139"/>
          <cell r="J139"/>
          <cell r="K139"/>
          <cell r="L139"/>
          <cell r="M139"/>
          <cell r="N139"/>
          <cell r="O139"/>
          <cell r="P139"/>
          <cell r="R139"/>
          <cell r="S139"/>
          <cell r="T139"/>
          <cell r="U139"/>
          <cell r="V139"/>
          <cell r="W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</row>
        <row r="141">
          <cell r="C141"/>
          <cell r="D141"/>
          <cell r="E141"/>
          <cell r="F141"/>
          <cell r="J141"/>
          <cell r="K141"/>
          <cell r="L141"/>
          <cell r="M141"/>
          <cell r="N141"/>
          <cell r="O141"/>
          <cell r="P141"/>
          <cell r="R141"/>
          <cell r="S141"/>
          <cell r="T141"/>
          <cell r="U141"/>
          <cell r="V141"/>
          <cell r="W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</row>
        <row r="142">
          <cell r="C142"/>
          <cell r="D142"/>
          <cell r="E142"/>
          <cell r="F142"/>
          <cell r="J142"/>
          <cell r="K142"/>
          <cell r="L142"/>
          <cell r="M142"/>
          <cell r="N142"/>
          <cell r="O142"/>
          <cell r="P142"/>
          <cell r="R142"/>
          <cell r="S142"/>
          <cell r="T142"/>
          <cell r="U142"/>
          <cell r="V142"/>
          <cell r="W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</row>
        <row r="145">
          <cell r="C145"/>
          <cell r="D145"/>
          <cell r="E145"/>
          <cell r="F145"/>
          <cell r="J145"/>
          <cell r="K145"/>
          <cell r="L145"/>
          <cell r="M145"/>
          <cell r="N145"/>
          <cell r="O145"/>
          <cell r="P145"/>
          <cell r="R145"/>
          <cell r="S145"/>
          <cell r="T145"/>
          <cell r="U145"/>
          <cell r="V145"/>
          <cell r="W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P145"/>
        </row>
        <row r="146">
          <cell r="C146"/>
          <cell r="D146"/>
          <cell r="E146"/>
          <cell r="F146"/>
          <cell r="J146"/>
          <cell r="K146"/>
          <cell r="L146"/>
          <cell r="M146"/>
          <cell r="N146"/>
          <cell r="O146"/>
          <cell r="P146"/>
          <cell r="R146"/>
          <cell r="S146"/>
          <cell r="T146"/>
          <cell r="U146"/>
          <cell r="V146"/>
          <cell r="W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P146"/>
        </row>
        <row r="147">
          <cell r="C147"/>
          <cell r="D147"/>
          <cell r="E147"/>
          <cell r="F147"/>
          <cell r="J147"/>
          <cell r="K147"/>
          <cell r="L147"/>
          <cell r="M147"/>
          <cell r="N147"/>
          <cell r="O147"/>
          <cell r="P147"/>
          <cell r="R147"/>
          <cell r="S147"/>
          <cell r="T147"/>
          <cell r="U147"/>
          <cell r="V147"/>
          <cell r="W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P147"/>
        </row>
        <row r="148">
          <cell r="C148"/>
          <cell r="D148"/>
          <cell r="E148"/>
          <cell r="F148"/>
          <cell r="J148"/>
          <cell r="K148"/>
          <cell r="L148"/>
          <cell r="M148"/>
          <cell r="N148"/>
          <cell r="O148"/>
          <cell r="P148"/>
          <cell r="R148"/>
          <cell r="S148"/>
          <cell r="T148"/>
          <cell r="U148"/>
          <cell r="V148"/>
          <cell r="W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P148"/>
        </row>
        <row r="149">
          <cell r="C149"/>
          <cell r="D149"/>
          <cell r="E149"/>
          <cell r="F149"/>
          <cell r="J149"/>
          <cell r="K149"/>
          <cell r="L149"/>
          <cell r="M149"/>
          <cell r="N149"/>
          <cell r="O149"/>
          <cell r="P149"/>
          <cell r="R149"/>
          <cell r="S149"/>
          <cell r="T149"/>
          <cell r="U149"/>
          <cell r="V149"/>
          <cell r="W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P149"/>
        </row>
        <row r="150">
          <cell r="C150"/>
          <cell r="D150"/>
          <cell r="E150"/>
          <cell r="F150"/>
          <cell r="J150"/>
          <cell r="K150"/>
          <cell r="L150"/>
          <cell r="M150"/>
          <cell r="N150"/>
          <cell r="O150"/>
          <cell r="P150"/>
          <cell r="R150"/>
          <cell r="S150"/>
          <cell r="T150"/>
          <cell r="U150"/>
          <cell r="V150"/>
          <cell r="W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P150"/>
        </row>
        <row r="151">
          <cell r="C151"/>
          <cell r="D151"/>
          <cell r="E151"/>
          <cell r="F151"/>
          <cell r="J151"/>
          <cell r="K151"/>
          <cell r="L151"/>
          <cell r="M151"/>
          <cell r="N151"/>
          <cell r="O151"/>
          <cell r="P151"/>
          <cell r="R151"/>
          <cell r="S151"/>
          <cell r="T151"/>
          <cell r="U151"/>
          <cell r="V151"/>
          <cell r="W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P151"/>
        </row>
        <row r="152">
          <cell r="C152"/>
          <cell r="D152"/>
          <cell r="E152"/>
          <cell r="F152"/>
          <cell r="J152"/>
          <cell r="K152"/>
          <cell r="L152"/>
          <cell r="M152"/>
          <cell r="N152"/>
          <cell r="O152"/>
          <cell r="P152"/>
          <cell r="R152"/>
          <cell r="S152"/>
          <cell r="T152"/>
          <cell r="U152"/>
          <cell r="V152"/>
          <cell r="W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P152"/>
        </row>
        <row r="153">
          <cell r="C153"/>
          <cell r="D153"/>
          <cell r="E153"/>
          <cell r="F153"/>
          <cell r="J153"/>
          <cell r="K153"/>
          <cell r="L153"/>
          <cell r="M153"/>
          <cell r="N153"/>
          <cell r="O153"/>
          <cell r="P153"/>
          <cell r="R153"/>
          <cell r="S153"/>
          <cell r="T153"/>
          <cell r="U153"/>
          <cell r="V153"/>
          <cell r="W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P153"/>
        </row>
        <row r="154">
          <cell r="C154"/>
          <cell r="D154"/>
          <cell r="E154"/>
          <cell r="F154"/>
          <cell r="J154"/>
          <cell r="K154"/>
          <cell r="L154"/>
          <cell r="M154"/>
          <cell r="N154"/>
          <cell r="O154"/>
          <cell r="P154"/>
          <cell r="R154"/>
          <cell r="S154"/>
          <cell r="T154"/>
          <cell r="U154"/>
          <cell r="V154"/>
          <cell r="W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P154"/>
        </row>
        <row r="155">
          <cell r="C155"/>
          <cell r="D155"/>
          <cell r="E155"/>
          <cell r="F155"/>
          <cell r="J155"/>
          <cell r="K155"/>
          <cell r="L155"/>
          <cell r="M155"/>
          <cell r="N155"/>
          <cell r="O155"/>
          <cell r="P155"/>
          <cell r="R155"/>
          <cell r="S155"/>
          <cell r="T155"/>
          <cell r="U155"/>
          <cell r="V155"/>
          <cell r="W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P155"/>
        </row>
        <row r="156">
          <cell r="C156"/>
          <cell r="D156"/>
          <cell r="E156"/>
          <cell r="F156"/>
          <cell r="J156"/>
          <cell r="K156"/>
          <cell r="L156"/>
          <cell r="M156"/>
          <cell r="N156"/>
          <cell r="O156"/>
          <cell r="P156"/>
          <cell r="R156"/>
          <cell r="S156"/>
          <cell r="T156"/>
          <cell r="U156"/>
          <cell r="V156"/>
          <cell r="W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P156"/>
        </row>
        <row r="157">
          <cell r="C157"/>
          <cell r="D157"/>
          <cell r="E157"/>
          <cell r="F157"/>
          <cell r="J157"/>
          <cell r="K157"/>
          <cell r="L157"/>
          <cell r="M157"/>
          <cell r="N157"/>
          <cell r="O157"/>
          <cell r="P157"/>
          <cell r="R157"/>
          <cell r="S157"/>
          <cell r="T157"/>
          <cell r="U157"/>
          <cell r="V157"/>
          <cell r="W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P157"/>
        </row>
        <row r="158">
          <cell r="C158"/>
          <cell r="D158"/>
          <cell r="E158"/>
          <cell r="F158"/>
          <cell r="J158"/>
          <cell r="K158"/>
          <cell r="L158"/>
          <cell r="M158"/>
          <cell r="N158"/>
          <cell r="O158"/>
          <cell r="P158"/>
          <cell r="R158"/>
          <cell r="S158"/>
          <cell r="T158"/>
          <cell r="U158"/>
          <cell r="V158"/>
          <cell r="W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P158"/>
        </row>
        <row r="159">
          <cell r="C159"/>
          <cell r="D159"/>
          <cell r="E159"/>
          <cell r="F159"/>
          <cell r="J159"/>
          <cell r="K159"/>
          <cell r="L159"/>
          <cell r="M159"/>
          <cell r="N159"/>
          <cell r="O159"/>
          <cell r="P159"/>
          <cell r="R159"/>
          <cell r="S159"/>
          <cell r="T159"/>
          <cell r="U159"/>
          <cell r="V159"/>
          <cell r="W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P159"/>
        </row>
        <row r="160">
          <cell r="C160"/>
          <cell r="D160"/>
          <cell r="E160"/>
          <cell r="F160"/>
          <cell r="J160"/>
          <cell r="K160"/>
          <cell r="L160"/>
          <cell r="M160"/>
          <cell r="N160"/>
          <cell r="O160"/>
          <cell r="P160"/>
          <cell r="R160"/>
          <cell r="S160"/>
          <cell r="T160"/>
          <cell r="U160"/>
          <cell r="V160"/>
          <cell r="W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P160"/>
        </row>
        <row r="161">
          <cell r="C161"/>
          <cell r="D161"/>
          <cell r="E161"/>
          <cell r="F161"/>
          <cell r="J161"/>
          <cell r="K161"/>
          <cell r="L161"/>
          <cell r="M161"/>
          <cell r="N161"/>
          <cell r="O161"/>
          <cell r="P161"/>
          <cell r="R161"/>
          <cell r="S161"/>
          <cell r="T161"/>
          <cell r="U161"/>
          <cell r="V161"/>
          <cell r="W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P161"/>
        </row>
        <row r="162">
          <cell r="C162"/>
          <cell r="D162"/>
          <cell r="E162"/>
          <cell r="F162"/>
          <cell r="J162"/>
          <cell r="K162"/>
          <cell r="L162"/>
          <cell r="M162"/>
          <cell r="N162"/>
          <cell r="O162"/>
          <cell r="P162"/>
          <cell r="R162"/>
          <cell r="S162"/>
          <cell r="T162"/>
          <cell r="U162"/>
          <cell r="V162"/>
          <cell r="W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P162"/>
        </row>
        <row r="163">
          <cell r="C163"/>
          <cell r="D163"/>
          <cell r="E163"/>
          <cell r="F163"/>
          <cell r="J163"/>
          <cell r="K163"/>
          <cell r="L163"/>
          <cell r="M163"/>
          <cell r="N163"/>
          <cell r="O163"/>
          <cell r="P163"/>
          <cell r="R163"/>
          <cell r="S163"/>
          <cell r="T163"/>
          <cell r="U163"/>
          <cell r="V163"/>
          <cell r="W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P163"/>
        </row>
        <row r="164">
          <cell r="C164"/>
          <cell r="D164"/>
          <cell r="E164"/>
          <cell r="F164"/>
          <cell r="J164"/>
          <cell r="K164"/>
          <cell r="L164"/>
          <cell r="M164"/>
          <cell r="N164"/>
          <cell r="O164"/>
          <cell r="P164"/>
          <cell r="R164"/>
          <cell r="S164"/>
          <cell r="T164"/>
          <cell r="U164"/>
          <cell r="V164"/>
          <cell r="W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P164"/>
        </row>
        <row r="165">
          <cell r="C165"/>
          <cell r="D165"/>
          <cell r="E165"/>
          <cell r="F165"/>
          <cell r="J165"/>
          <cell r="K165"/>
          <cell r="L165"/>
          <cell r="M165"/>
          <cell r="N165"/>
          <cell r="O165"/>
          <cell r="P165"/>
          <cell r="R165"/>
          <cell r="S165"/>
          <cell r="T165"/>
          <cell r="U165"/>
          <cell r="V165"/>
          <cell r="W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P165"/>
        </row>
        <row r="166">
          <cell r="C166"/>
          <cell r="D166"/>
          <cell r="E166"/>
          <cell r="F166"/>
          <cell r="J166"/>
          <cell r="K166"/>
          <cell r="L166"/>
          <cell r="M166"/>
          <cell r="N166"/>
          <cell r="O166"/>
          <cell r="P166"/>
          <cell r="R166"/>
          <cell r="S166"/>
          <cell r="T166"/>
          <cell r="U166"/>
          <cell r="V166"/>
          <cell r="W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P166"/>
        </row>
        <row r="167">
          <cell r="C167"/>
          <cell r="D167"/>
          <cell r="E167"/>
          <cell r="F167"/>
          <cell r="J167"/>
          <cell r="K167"/>
          <cell r="L167"/>
          <cell r="M167"/>
          <cell r="N167"/>
          <cell r="O167"/>
          <cell r="P167"/>
          <cell r="R167"/>
          <cell r="S167"/>
          <cell r="T167"/>
          <cell r="U167"/>
          <cell r="V167"/>
          <cell r="W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P167"/>
        </row>
        <row r="168">
          <cell r="C168"/>
          <cell r="D168"/>
          <cell r="E168"/>
          <cell r="F168"/>
          <cell r="J168"/>
          <cell r="K168"/>
          <cell r="L168"/>
          <cell r="M168"/>
          <cell r="N168"/>
          <cell r="O168"/>
          <cell r="P168"/>
          <cell r="R168"/>
          <cell r="S168"/>
          <cell r="T168"/>
          <cell r="U168"/>
          <cell r="V168"/>
          <cell r="W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P168"/>
        </row>
        <row r="169">
          <cell r="C169"/>
          <cell r="D169"/>
          <cell r="E169"/>
          <cell r="F169"/>
          <cell r="J169"/>
          <cell r="K169"/>
          <cell r="L169"/>
          <cell r="M169"/>
          <cell r="N169"/>
          <cell r="O169"/>
          <cell r="P169"/>
          <cell r="R169"/>
          <cell r="S169"/>
          <cell r="T169"/>
          <cell r="U169"/>
          <cell r="V169"/>
          <cell r="W169"/>
          <cell r="Y169"/>
          <cell r="Z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P169"/>
        </row>
        <row r="170">
          <cell r="C170"/>
          <cell r="D170"/>
          <cell r="E170"/>
          <cell r="F170"/>
          <cell r="J170"/>
          <cell r="K170"/>
          <cell r="L170"/>
          <cell r="M170"/>
          <cell r="N170"/>
          <cell r="O170"/>
          <cell r="P170"/>
          <cell r="R170"/>
          <cell r="S170"/>
          <cell r="T170"/>
          <cell r="U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P170"/>
        </row>
        <row r="171">
          <cell r="C171"/>
          <cell r="D171"/>
          <cell r="E171"/>
          <cell r="F171"/>
          <cell r="J171"/>
          <cell r="K171"/>
          <cell r="L171"/>
          <cell r="M171"/>
          <cell r="N171"/>
          <cell r="O171"/>
          <cell r="P171"/>
          <cell r="R171"/>
          <cell r="S171"/>
          <cell r="T171"/>
          <cell r="U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P171"/>
        </row>
        <row r="172">
          <cell r="C172"/>
          <cell r="D172"/>
          <cell r="E172"/>
          <cell r="F172"/>
          <cell r="J172"/>
          <cell r="K172"/>
          <cell r="L172"/>
          <cell r="M172"/>
          <cell r="N172"/>
          <cell r="O172"/>
          <cell r="P172"/>
          <cell r="R172"/>
          <cell r="S172"/>
          <cell r="T172"/>
          <cell r="U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P172"/>
        </row>
        <row r="173">
          <cell r="C173"/>
          <cell r="D173"/>
          <cell r="E173"/>
          <cell r="F173"/>
          <cell r="J173"/>
          <cell r="K173"/>
          <cell r="L173"/>
          <cell r="M173"/>
          <cell r="N173"/>
          <cell r="O173"/>
          <cell r="P173"/>
          <cell r="R173"/>
          <cell r="S173"/>
          <cell r="T173"/>
          <cell r="U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P173"/>
        </row>
        <row r="174">
          <cell r="C174"/>
          <cell r="D174"/>
          <cell r="E174"/>
          <cell r="F174"/>
          <cell r="J174"/>
          <cell r="K174"/>
          <cell r="L174"/>
          <cell r="M174"/>
          <cell r="N174"/>
          <cell r="O174"/>
          <cell r="P174"/>
          <cell r="R174"/>
          <cell r="S174"/>
          <cell r="T174"/>
          <cell r="U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P174"/>
        </row>
        <row r="175">
          <cell r="C175"/>
          <cell r="D175"/>
          <cell r="E175"/>
          <cell r="F175"/>
          <cell r="J175"/>
          <cell r="K175"/>
          <cell r="L175"/>
          <cell r="M175"/>
          <cell r="N175"/>
          <cell r="O175"/>
          <cell r="P175"/>
          <cell r="R175"/>
          <cell r="S175"/>
          <cell r="T175"/>
          <cell r="U175"/>
          <cell r="V175"/>
          <cell r="W175"/>
          <cell r="Y175"/>
          <cell r="Z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P175"/>
        </row>
        <row r="176">
          <cell r="C176"/>
          <cell r="D176"/>
          <cell r="E176"/>
          <cell r="F176"/>
          <cell r="J176"/>
          <cell r="K176"/>
          <cell r="L176"/>
          <cell r="M176"/>
          <cell r="N176"/>
          <cell r="O176"/>
          <cell r="P176"/>
          <cell r="R176"/>
          <cell r="S176"/>
          <cell r="T176"/>
          <cell r="U176"/>
          <cell r="Y176"/>
          <cell r="Z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P176"/>
        </row>
        <row r="177">
          <cell r="C177"/>
          <cell r="D177"/>
          <cell r="E177"/>
          <cell r="F177"/>
          <cell r="J177"/>
          <cell r="K177"/>
          <cell r="L177"/>
          <cell r="M177"/>
          <cell r="N177"/>
          <cell r="O177"/>
          <cell r="P177"/>
          <cell r="R177"/>
          <cell r="S177"/>
          <cell r="T177"/>
          <cell r="U177"/>
          <cell r="V177"/>
          <cell r="W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P177"/>
        </row>
        <row r="178">
          <cell r="C178"/>
          <cell r="D178"/>
          <cell r="E178"/>
          <cell r="F178"/>
          <cell r="J178"/>
          <cell r="K178"/>
          <cell r="L178"/>
          <cell r="M178"/>
          <cell r="N178"/>
          <cell r="O178"/>
          <cell r="P178"/>
          <cell r="R178"/>
          <cell r="S178"/>
          <cell r="T178"/>
          <cell r="U178"/>
          <cell r="V178"/>
          <cell r="W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P178"/>
        </row>
        <row r="179">
          <cell r="C179"/>
          <cell r="D179"/>
          <cell r="E179"/>
          <cell r="F179"/>
          <cell r="J179"/>
          <cell r="K179"/>
          <cell r="L179"/>
          <cell r="M179"/>
          <cell r="N179"/>
          <cell r="O179"/>
          <cell r="P179"/>
          <cell r="R179"/>
          <cell r="S179"/>
          <cell r="T179"/>
          <cell r="U179"/>
          <cell r="V179"/>
          <cell r="W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P179"/>
        </row>
        <row r="180">
          <cell r="C180"/>
          <cell r="D180"/>
          <cell r="E180"/>
          <cell r="F180"/>
          <cell r="J180"/>
          <cell r="K180"/>
          <cell r="L180"/>
          <cell r="M180"/>
          <cell r="N180"/>
          <cell r="O180"/>
          <cell r="P180"/>
          <cell r="R180"/>
          <cell r="S180"/>
          <cell r="T180"/>
          <cell r="U180"/>
          <cell r="V180"/>
          <cell r="W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P180"/>
        </row>
        <row r="181">
          <cell r="C181"/>
          <cell r="D181"/>
          <cell r="E181"/>
          <cell r="F181"/>
          <cell r="J181"/>
          <cell r="K181"/>
          <cell r="L181"/>
          <cell r="M181"/>
          <cell r="N181"/>
          <cell r="O181"/>
          <cell r="P181"/>
          <cell r="R181"/>
          <cell r="S181"/>
          <cell r="T181"/>
          <cell r="U181"/>
          <cell r="V181"/>
          <cell r="W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P181"/>
        </row>
        <row r="182">
          <cell r="C182"/>
          <cell r="D182"/>
          <cell r="E182"/>
          <cell r="F182"/>
          <cell r="J182"/>
          <cell r="K182"/>
          <cell r="L182"/>
          <cell r="M182"/>
          <cell r="N182"/>
          <cell r="O182"/>
          <cell r="P182"/>
          <cell r="R182"/>
          <cell r="S182"/>
          <cell r="T182"/>
          <cell r="U182"/>
          <cell r="V182"/>
          <cell r="W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P182"/>
        </row>
        <row r="183">
          <cell r="C183"/>
          <cell r="D183"/>
          <cell r="E183"/>
          <cell r="F183"/>
          <cell r="J183"/>
          <cell r="K183"/>
          <cell r="L183"/>
          <cell r="M183"/>
          <cell r="N183"/>
          <cell r="O183"/>
          <cell r="P183"/>
          <cell r="R183"/>
          <cell r="S183"/>
          <cell r="T183"/>
          <cell r="U183"/>
          <cell r="V183"/>
          <cell r="W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P183"/>
        </row>
        <row r="184">
          <cell r="C184"/>
          <cell r="D184"/>
          <cell r="E184"/>
          <cell r="F184"/>
          <cell r="J184"/>
          <cell r="K184"/>
          <cell r="L184"/>
          <cell r="M184"/>
          <cell r="N184"/>
          <cell r="O184"/>
          <cell r="P184"/>
          <cell r="R184"/>
          <cell r="S184"/>
          <cell r="T184"/>
          <cell r="U184"/>
          <cell r="V184"/>
          <cell r="W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P184"/>
        </row>
        <row r="185">
          <cell r="C185"/>
          <cell r="D185"/>
          <cell r="E185"/>
          <cell r="F185"/>
          <cell r="J185"/>
          <cell r="K185"/>
          <cell r="L185"/>
          <cell r="M185"/>
          <cell r="N185"/>
          <cell r="O185"/>
          <cell r="P185"/>
          <cell r="R185"/>
          <cell r="S185"/>
          <cell r="T185"/>
          <cell r="U185"/>
          <cell r="V185"/>
          <cell r="W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</row>
        <row r="186"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</row>
        <row r="187">
          <cell r="C187"/>
          <cell r="D187"/>
          <cell r="E187"/>
          <cell r="F187"/>
          <cell r="J187"/>
          <cell r="K187"/>
          <cell r="L187"/>
          <cell r="M187"/>
          <cell r="N187"/>
          <cell r="O187"/>
          <cell r="P187"/>
          <cell r="R187"/>
          <cell r="S187"/>
          <cell r="T187"/>
          <cell r="U187"/>
          <cell r="V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P187"/>
        </row>
        <row r="188">
          <cell r="C188"/>
          <cell r="D188"/>
          <cell r="E188"/>
          <cell r="F188"/>
          <cell r="J188"/>
          <cell r="K188"/>
          <cell r="L188"/>
          <cell r="M188"/>
          <cell r="N188"/>
          <cell r="O188"/>
          <cell r="P188"/>
          <cell r="R188"/>
          <cell r="S188"/>
          <cell r="T188"/>
          <cell r="U188"/>
          <cell r="V188"/>
          <cell r="W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P188"/>
        </row>
        <row r="189">
          <cell r="C189"/>
          <cell r="D189"/>
          <cell r="E189"/>
          <cell r="F189"/>
          <cell r="J189"/>
          <cell r="K189"/>
          <cell r="L189"/>
          <cell r="M189"/>
          <cell r="N189"/>
          <cell r="O189"/>
          <cell r="P189"/>
          <cell r="R189"/>
          <cell r="S189"/>
          <cell r="T189"/>
          <cell r="U189"/>
          <cell r="V189"/>
          <cell r="W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P189"/>
        </row>
        <row r="190">
          <cell r="C190"/>
          <cell r="D190"/>
          <cell r="E190"/>
          <cell r="F190"/>
          <cell r="J190"/>
          <cell r="K190"/>
          <cell r="L190"/>
          <cell r="M190"/>
          <cell r="N190"/>
          <cell r="O190"/>
          <cell r="P190"/>
          <cell r="R190"/>
          <cell r="S190"/>
          <cell r="T190"/>
          <cell r="U190"/>
          <cell r="V190"/>
          <cell r="W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P190"/>
        </row>
        <row r="191">
          <cell r="C191"/>
          <cell r="D191"/>
          <cell r="E191"/>
          <cell r="F191"/>
          <cell r="J191"/>
          <cell r="K191"/>
          <cell r="L191"/>
          <cell r="M191"/>
          <cell r="N191"/>
          <cell r="O191"/>
          <cell r="P191"/>
          <cell r="R191"/>
          <cell r="S191"/>
          <cell r="T191"/>
          <cell r="U191"/>
          <cell r="V191"/>
          <cell r="W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P191"/>
        </row>
        <row r="192">
          <cell r="C192"/>
          <cell r="D192"/>
          <cell r="E192"/>
          <cell r="F192"/>
          <cell r="J192"/>
          <cell r="K192"/>
          <cell r="L192"/>
          <cell r="M192"/>
          <cell r="N192"/>
          <cell r="O192"/>
          <cell r="P192"/>
          <cell r="R192"/>
          <cell r="S192"/>
          <cell r="T192"/>
          <cell r="U192"/>
          <cell r="V192"/>
          <cell r="W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P192"/>
        </row>
        <row r="193">
          <cell r="C193"/>
          <cell r="D193"/>
          <cell r="E193"/>
          <cell r="F193"/>
          <cell r="J193"/>
          <cell r="K193"/>
          <cell r="L193"/>
          <cell r="M193"/>
          <cell r="N193"/>
          <cell r="O193"/>
          <cell r="P193"/>
          <cell r="R193"/>
          <cell r="S193"/>
          <cell r="T193"/>
          <cell r="U193"/>
          <cell r="V193"/>
          <cell r="W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P193"/>
        </row>
        <row r="194">
          <cell r="C194"/>
          <cell r="D194"/>
          <cell r="E194"/>
          <cell r="F194"/>
          <cell r="J194"/>
          <cell r="K194"/>
          <cell r="L194"/>
          <cell r="M194"/>
          <cell r="N194"/>
          <cell r="O194"/>
          <cell r="P194"/>
          <cell r="R194"/>
          <cell r="S194"/>
          <cell r="T194"/>
          <cell r="U194"/>
          <cell r="V194"/>
          <cell r="W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P194"/>
        </row>
        <row r="195">
          <cell r="C195"/>
          <cell r="D195"/>
          <cell r="E195"/>
          <cell r="F195"/>
          <cell r="J195"/>
          <cell r="K195"/>
          <cell r="L195"/>
          <cell r="M195"/>
          <cell r="N195"/>
          <cell r="O195"/>
          <cell r="P195"/>
          <cell r="R195"/>
          <cell r="S195"/>
          <cell r="T195"/>
          <cell r="U195"/>
          <cell r="V195"/>
          <cell r="W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P195"/>
        </row>
        <row r="196">
          <cell r="C196"/>
          <cell r="D196"/>
          <cell r="E196"/>
          <cell r="F196"/>
          <cell r="J196"/>
          <cell r="K196"/>
          <cell r="L196"/>
          <cell r="M196"/>
          <cell r="N196"/>
          <cell r="O196"/>
          <cell r="P196"/>
          <cell r="R196"/>
          <cell r="S196"/>
          <cell r="T196"/>
          <cell r="U196"/>
          <cell r="V196"/>
          <cell r="W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P196"/>
        </row>
        <row r="197">
          <cell r="C197"/>
          <cell r="D197"/>
          <cell r="E197"/>
          <cell r="F197"/>
          <cell r="G197"/>
          <cell r="J197"/>
          <cell r="K197"/>
          <cell r="L197"/>
          <cell r="M197"/>
          <cell r="N197"/>
          <cell r="O197"/>
          <cell r="P197"/>
          <cell r="R197"/>
          <cell r="S197"/>
          <cell r="T197"/>
          <cell r="U197"/>
          <cell r="V197"/>
          <cell r="W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</row>
        <row r="198">
          <cell r="C198"/>
          <cell r="D198"/>
          <cell r="E198"/>
          <cell r="F198"/>
          <cell r="J198"/>
          <cell r="K198"/>
          <cell r="L198"/>
          <cell r="M198"/>
          <cell r="N198"/>
          <cell r="O198"/>
          <cell r="P198"/>
          <cell r="R198"/>
          <cell r="S198"/>
          <cell r="T198"/>
          <cell r="U198"/>
          <cell r="V198"/>
          <cell r="W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P198"/>
        </row>
        <row r="199">
          <cell r="C199"/>
          <cell r="D199"/>
          <cell r="E199"/>
          <cell r="F199"/>
          <cell r="J199"/>
          <cell r="K199"/>
          <cell r="L199"/>
          <cell r="M199"/>
          <cell r="N199"/>
          <cell r="O199"/>
          <cell r="P199"/>
          <cell r="R199"/>
          <cell r="S199"/>
          <cell r="T199"/>
          <cell r="U199"/>
          <cell r="V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P199"/>
        </row>
        <row r="200"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</row>
        <row r="201"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</row>
        <row r="202"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</row>
        <row r="203">
          <cell r="C203"/>
          <cell r="D203"/>
          <cell r="E203"/>
          <cell r="F203"/>
          <cell r="J203"/>
          <cell r="K203"/>
          <cell r="L203"/>
          <cell r="M203"/>
          <cell r="N203"/>
          <cell r="O203"/>
          <cell r="P203"/>
          <cell r="R203"/>
          <cell r="S203"/>
          <cell r="T203"/>
          <cell r="U203"/>
          <cell r="V203"/>
          <cell r="W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P203"/>
        </row>
        <row r="204">
          <cell r="C204"/>
          <cell r="D204"/>
          <cell r="E204"/>
          <cell r="F204"/>
          <cell r="J204"/>
          <cell r="K204"/>
          <cell r="L204"/>
          <cell r="M204"/>
          <cell r="N204"/>
          <cell r="O204"/>
          <cell r="P204"/>
          <cell r="R204"/>
          <cell r="S204"/>
          <cell r="T204"/>
          <cell r="U204"/>
          <cell r="V204"/>
          <cell r="W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P204"/>
        </row>
        <row r="205">
          <cell r="C205"/>
          <cell r="D205"/>
          <cell r="E205"/>
          <cell r="F205"/>
          <cell r="J205"/>
          <cell r="K205"/>
          <cell r="L205"/>
          <cell r="M205"/>
          <cell r="N205"/>
          <cell r="O205"/>
          <cell r="P205"/>
          <cell r="R205"/>
          <cell r="S205"/>
          <cell r="T205"/>
          <cell r="U205"/>
          <cell r="V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P205"/>
        </row>
        <row r="206">
          <cell r="C206"/>
          <cell r="D206"/>
          <cell r="E206"/>
          <cell r="F206"/>
          <cell r="J206"/>
          <cell r="K206"/>
          <cell r="L206"/>
          <cell r="M206"/>
          <cell r="N206"/>
          <cell r="O206"/>
          <cell r="P206"/>
          <cell r="R206"/>
          <cell r="S206"/>
          <cell r="T206"/>
          <cell r="U206"/>
          <cell r="V206"/>
          <cell r="W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P206"/>
        </row>
        <row r="207">
          <cell r="C207"/>
          <cell r="D207"/>
          <cell r="E207"/>
          <cell r="F207"/>
          <cell r="J207"/>
          <cell r="K207"/>
          <cell r="L207"/>
          <cell r="M207"/>
          <cell r="N207"/>
          <cell r="O207"/>
          <cell r="P207"/>
          <cell r="R207"/>
          <cell r="S207"/>
          <cell r="T207"/>
          <cell r="U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P207"/>
        </row>
        <row r="208">
          <cell r="C208"/>
          <cell r="D208"/>
          <cell r="E208"/>
          <cell r="F208"/>
          <cell r="J208"/>
          <cell r="K208"/>
          <cell r="L208"/>
          <cell r="M208"/>
          <cell r="N208"/>
          <cell r="O208"/>
          <cell r="P208"/>
          <cell r="R208"/>
          <cell r="S208"/>
          <cell r="T208"/>
          <cell r="U208"/>
          <cell r="V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P208"/>
        </row>
        <row r="209">
          <cell r="C209"/>
          <cell r="D209"/>
          <cell r="E209"/>
          <cell r="F209"/>
          <cell r="J209"/>
          <cell r="K209"/>
          <cell r="L209"/>
          <cell r="M209"/>
          <cell r="N209"/>
          <cell r="O209"/>
          <cell r="P209"/>
          <cell r="R209"/>
          <cell r="S209"/>
          <cell r="T209"/>
          <cell r="U209"/>
          <cell r="V209"/>
          <cell r="W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P209"/>
        </row>
        <row r="210">
          <cell r="C210"/>
          <cell r="D210"/>
          <cell r="E210"/>
          <cell r="F210"/>
          <cell r="J210"/>
          <cell r="K210"/>
          <cell r="L210"/>
          <cell r="M210"/>
          <cell r="N210"/>
          <cell r="O210"/>
          <cell r="P210"/>
          <cell r="R210"/>
          <cell r="S210"/>
          <cell r="T210"/>
          <cell r="U210"/>
          <cell r="V210"/>
          <cell r="W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P210"/>
        </row>
        <row r="211">
          <cell r="C211"/>
          <cell r="D211"/>
          <cell r="E211"/>
          <cell r="F211"/>
          <cell r="J211"/>
          <cell r="K211"/>
          <cell r="L211"/>
          <cell r="M211"/>
          <cell r="N211"/>
          <cell r="O211"/>
          <cell r="P211"/>
          <cell r="R211"/>
          <cell r="S211"/>
          <cell r="T211"/>
          <cell r="U211"/>
          <cell r="V211"/>
          <cell r="W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P211"/>
        </row>
        <row r="212">
          <cell r="C212"/>
          <cell r="D212"/>
          <cell r="E212"/>
          <cell r="F212"/>
          <cell r="J212"/>
          <cell r="K212"/>
          <cell r="L212"/>
          <cell r="M212"/>
          <cell r="N212"/>
          <cell r="O212"/>
          <cell r="P212"/>
          <cell r="R212"/>
          <cell r="S212"/>
          <cell r="T212"/>
          <cell r="U212"/>
          <cell r="V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P212"/>
        </row>
        <row r="213">
          <cell r="C213"/>
          <cell r="D213"/>
          <cell r="E213"/>
          <cell r="F213"/>
          <cell r="J213"/>
          <cell r="K213"/>
          <cell r="L213"/>
          <cell r="M213"/>
          <cell r="N213"/>
          <cell r="O213"/>
          <cell r="P213"/>
          <cell r="R213"/>
          <cell r="S213"/>
          <cell r="T213"/>
          <cell r="U213"/>
          <cell r="V213"/>
          <cell r="W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P213"/>
        </row>
        <row r="214">
          <cell r="C214"/>
          <cell r="D214"/>
          <cell r="E214"/>
          <cell r="F214"/>
          <cell r="J214"/>
          <cell r="K214"/>
          <cell r="L214"/>
          <cell r="M214"/>
          <cell r="N214"/>
          <cell r="O214"/>
          <cell r="P214"/>
          <cell r="R214"/>
          <cell r="S214"/>
          <cell r="T214"/>
          <cell r="U214"/>
          <cell r="V214"/>
          <cell r="W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P214"/>
        </row>
        <row r="215">
          <cell r="C215"/>
          <cell r="D215"/>
          <cell r="E215"/>
          <cell r="F215"/>
          <cell r="J215"/>
          <cell r="K215"/>
          <cell r="L215"/>
          <cell r="M215"/>
          <cell r="N215"/>
          <cell r="O215"/>
          <cell r="P215"/>
          <cell r="R215"/>
          <cell r="S215"/>
          <cell r="T215"/>
          <cell r="U215"/>
          <cell r="V215"/>
          <cell r="W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P215"/>
        </row>
        <row r="216">
          <cell r="C216"/>
          <cell r="D216"/>
          <cell r="E216"/>
          <cell r="F216"/>
          <cell r="J216"/>
          <cell r="K216"/>
          <cell r="L216"/>
          <cell r="M216"/>
          <cell r="N216"/>
          <cell r="O216"/>
          <cell r="P216"/>
          <cell r="R216"/>
          <cell r="S216"/>
          <cell r="T216"/>
          <cell r="U216"/>
          <cell r="V216"/>
          <cell r="W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P216"/>
        </row>
        <row r="217">
          <cell r="C217"/>
          <cell r="D217"/>
          <cell r="E217"/>
          <cell r="F217"/>
          <cell r="J217"/>
          <cell r="K217"/>
          <cell r="L217"/>
          <cell r="M217"/>
          <cell r="N217"/>
          <cell r="O217"/>
          <cell r="P217"/>
          <cell r="R217"/>
          <cell r="S217"/>
          <cell r="T217"/>
          <cell r="U217"/>
          <cell r="V217"/>
          <cell r="W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P217"/>
        </row>
        <row r="218">
          <cell r="C218"/>
          <cell r="D218"/>
          <cell r="E218"/>
          <cell r="F218"/>
          <cell r="J218"/>
          <cell r="K218"/>
          <cell r="L218"/>
          <cell r="M218"/>
          <cell r="N218"/>
          <cell r="O218"/>
          <cell r="P218"/>
          <cell r="R218"/>
          <cell r="S218"/>
          <cell r="T218"/>
          <cell r="U218"/>
          <cell r="V218"/>
          <cell r="W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P218"/>
        </row>
        <row r="219">
          <cell r="C219"/>
          <cell r="D219"/>
          <cell r="E219"/>
          <cell r="F219"/>
          <cell r="J219"/>
          <cell r="K219"/>
          <cell r="L219"/>
          <cell r="M219"/>
          <cell r="N219"/>
          <cell r="O219"/>
          <cell r="P219"/>
          <cell r="R219"/>
          <cell r="S219"/>
          <cell r="T219"/>
          <cell r="U219"/>
          <cell r="V219"/>
          <cell r="W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P219"/>
        </row>
        <row r="220">
          <cell r="C220"/>
          <cell r="D220"/>
          <cell r="E220"/>
          <cell r="F220"/>
          <cell r="J220"/>
          <cell r="K220"/>
          <cell r="L220"/>
          <cell r="M220"/>
          <cell r="N220"/>
          <cell r="O220"/>
          <cell r="P220"/>
          <cell r="R220"/>
          <cell r="S220"/>
          <cell r="T220"/>
          <cell r="U220"/>
          <cell r="V220"/>
          <cell r="W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P220"/>
        </row>
        <row r="221">
          <cell r="C221"/>
          <cell r="D221"/>
          <cell r="E221"/>
          <cell r="F221"/>
          <cell r="J221"/>
          <cell r="K221"/>
          <cell r="L221"/>
          <cell r="M221"/>
          <cell r="N221"/>
          <cell r="O221"/>
          <cell r="P221"/>
          <cell r="R221"/>
          <cell r="S221"/>
          <cell r="T221"/>
          <cell r="U221"/>
          <cell r="V221"/>
          <cell r="W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P221"/>
        </row>
        <row r="222">
          <cell r="C222"/>
          <cell r="D222"/>
          <cell r="E222"/>
          <cell r="F222"/>
          <cell r="J222"/>
          <cell r="K222"/>
          <cell r="L222"/>
          <cell r="M222"/>
          <cell r="N222"/>
          <cell r="O222"/>
          <cell r="P222"/>
          <cell r="R222"/>
          <cell r="S222"/>
          <cell r="T222"/>
          <cell r="U222"/>
          <cell r="V222"/>
          <cell r="W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P222"/>
        </row>
        <row r="223">
          <cell r="C223"/>
          <cell r="D223"/>
          <cell r="E223"/>
          <cell r="F223"/>
          <cell r="J223"/>
          <cell r="K223"/>
          <cell r="L223"/>
          <cell r="M223"/>
          <cell r="N223"/>
          <cell r="O223"/>
          <cell r="P223"/>
          <cell r="R223"/>
          <cell r="S223"/>
          <cell r="T223"/>
          <cell r="U223"/>
          <cell r="V223"/>
          <cell r="W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P223"/>
        </row>
        <row r="224">
          <cell r="C224"/>
          <cell r="D224"/>
          <cell r="E224"/>
          <cell r="F224"/>
          <cell r="J224"/>
          <cell r="K224"/>
          <cell r="L224"/>
          <cell r="M224"/>
          <cell r="N224"/>
          <cell r="O224"/>
          <cell r="P224"/>
          <cell r="R224"/>
          <cell r="S224"/>
          <cell r="T224"/>
          <cell r="U224"/>
          <cell r="V224"/>
          <cell r="W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P224"/>
        </row>
        <row r="225">
          <cell r="C225"/>
          <cell r="D225"/>
          <cell r="E225"/>
          <cell r="F225"/>
          <cell r="J225"/>
          <cell r="K225"/>
          <cell r="L225"/>
          <cell r="M225"/>
          <cell r="N225"/>
          <cell r="O225"/>
          <cell r="P225"/>
          <cell r="R225"/>
          <cell r="S225"/>
          <cell r="T225"/>
          <cell r="U225"/>
          <cell r="V225"/>
          <cell r="W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P225"/>
        </row>
        <row r="226">
          <cell r="C226"/>
          <cell r="D226"/>
          <cell r="E226"/>
          <cell r="F226"/>
          <cell r="J226"/>
          <cell r="K226"/>
          <cell r="L226"/>
          <cell r="M226"/>
          <cell r="N226"/>
          <cell r="O226"/>
          <cell r="P226"/>
          <cell r="R226"/>
          <cell r="S226"/>
          <cell r="T226"/>
          <cell r="U226"/>
          <cell r="V226"/>
          <cell r="W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P226"/>
        </row>
        <row r="227">
          <cell r="C227"/>
          <cell r="D227"/>
          <cell r="E227"/>
          <cell r="F227"/>
          <cell r="J227"/>
          <cell r="K227"/>
          <cell r="L227"/>
          <cell r="M227"/>
          <cell r="N227"/>
          <cell r="O227"/>
          <cell r="P227"/>
          <cell r="R227"/>
          <cell r="S227"/>
          <cell r="T227"/>
          <cell r="U227"/>
          <cell r="V227"/>
          <cell r="W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P227"/>
        </row>
        <row r="228">
          <cell r="C228"/>
          <cell r="D228"/>
          <cell r="E228"/>
          <cell r="F228"/>
          <cell r="J228"/>
          <cell r="K228"/>
          <cell r="L228"/>
          <cell r="M228"/>
          <cell r="N228"/>
          <cell r="O228"/>
          <cell r="P228"/>
          <cell r="R228"/>
          <cell r="S228"/>
          <cell r="T228"/>
          <cell r="U228"/>
          <cell r="V228"/>
          <cell r="W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P228"/>
        </row>
        <row r="229">
          <cell r="C229"/>
          <cell r="D229"/>
          <cell r="E229"/>
          <cell r="F229"/>
          <cell r="J229"/>
          <cell r="K229"/>
          <cell r="L229"/>
          <cell r="M229"/>
          <cell r="N229"/>
          <cell r="O229"/>
          <cell r="P229"/>
          <cell r="R229"/>
          <cell r="S229"/>
          <cell r="T229"/>
          <cell r="U229"/>
          <cell r="V229"/>
          <cell r="W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P229"/>
        </row>
        <row r="230">
          <cell r="C230"/>
          <cell r="D230"/>
          <cell r="E230"/>
          <cell r="F230"/>
          <cell r="J230"/>
          <cell r="K230"/>
          <cell r="L230"/>
          <cell r="M230"/>
          <cell r="N230"/>
          <cell r="O230"/>
          <cell r="P230"/>
          <cell r="R230"/>
          <cell r="S230"/>
          <cell r="T230"/>
          <cell r="U230"/>
          <cell r="V230"/>
          <cell r="W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P230"/>
        </row>
        <row r="231">
          <cell r="C231"/>
          <cell r="D231"/>
          <cell r="E231"/>
          <cell r="F231"/>
          <cell r="J231"/>
          <cell r="K231"/>
          <cell r="L231"/>
          <cell r="M231"/>
          <cell r="N231"/>
          <cell r="O231"/>
          <cell r="P231"/>
          <cell r="R231"/>
          <cell r="S231"/>
          <cell r="T231"/>
          <cell r="U231"/>
          <cell r="V231"/>
          <cell r="W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P231"/>
        </row>
        <row r="232">
          <cell r="C232"/>
          <cell r="D232"/>
          <cell r="E232"/>
          <cell r="F232"/>
          <cell r="J232"/>
          <cell r="K232"/>
          <cell r="L232"/>
          <cell r="M232"/>
          <cell r="N232"/>
          <cell r="O232"/>
          <cell r="P232"/>
          <cell r="R232"/>
          <cell r="S232"/>
          <cell r="T232"/>
          <cell r="U232"/>
          <cell r="V232"/>
          <cell r="W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P232"/>
        </row>
        <row r="233">
          <cell r="C233"/>
          <cell r="D233"/>
          <cell r="E233"/>
          <cell r="F233"/>
          <cell r="J233"/>
          <cell r="K233"/>
          <cell r="L233"/>
          <cell r="M233"/>
          <cell r="N233"/>
          <cell r="O233"/>
          <cell r="P233"/>
          <cell r="R233"/>
          <cell r="S233"/>
          <cell r="T233"/>
          <cell r="U233"/>
          <cell r="V233"/>
          <cell r="W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P233"/>
        </row>
        <row r="234">
          <cell r="C234"/>
          <cell r="D234"/>
          <cell r="E234"/>
          <cell r="F234"/>
          <cell r="J234"/>
          <cell r="K234"/>
          <cell r="L234"/>
          <cell r="M234"/>
          <cell r="N234"/>
          <cell r="O234"/>
          <cell r="P234"/>
          <cell r="R234"/>
          <cell r="S234"/>
          <cell r="T234"/>
          <cell r="U234"/>
          <cell r="V234"/>
          <cell r="W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P234"/>
        </row>
        <row r="235">
          <cell r="C235"/>
          <cell r="D235"/>
          <cell r="E235"/>
          <cell r="F235"/>
          <cell r="J235"/>
          <cell r="K235"/>
          <cell r="L235"/>
          <cell r="M235"/>
          <cell r="N235"/>
          <cell r="O235"/>
          <cell r="P235"/>
          <cell r="R235"/>
          <cell r="S235"/>
          <cell r="T235"/>
          <cell r="U235"/>
          <cell r="V235"/>
          <cell r="W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P235"/>
        </row>
        <row r="236">
          <cell r="C236"/>
          <cell r="D236"/>
          <cell r="E236"/>
          <cell r="F236"/>
          <cell r="J236"/>
          <cell r="K236"/>
          <cell r="L236"/>
          <cell r="M236"/>
          <cell r="N236"/>
          <cell r="O236"/>
          <cell r="P236"/>
          <cell r="R236"/>
          <cell r="S236"/>
          <cell r="T236"/>
          <cell r="U236"/>
          <cell r="V236"/>
          <cell r="W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P236"/>
        </row>
        <row r="237">
          <cell r="C237"/>
          <cell r="D237"/>
          <cell r="E237"/>
          <cell r="F237"/>
          <cell r="J237"/>
          <cell r="K237"/>
          <cell r="L237"/>
          <cell r="M237"/>
          <cell r="N237"/>
          <cell r="O237"/>
          <cell r="P237"/>
          <cell r="R237"/>
          <cell r="S237"/>
          <cell r="T237"/>
          <cell r="U237"/>
          <cell r="V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P237"/>
        </row>
        <row r="238">
          <cell r="C238"/>
          <cell r="D238"/>
          <cell r="E238"/>
          <cell r="F238"/>
          <cell r="J238"/>
          <cell r="K238"/>
          <cell r="L238"/>
          <cell r="M238"/>
          <cell r="N238"/>
          <cell r="O238"/>
          <cell r="P238"/>
          <cell r="R238"/>
          <cell r="S238"/>
          <cell r="T238"/>
          <cell r="U238"/>
          <cell r="V238"/>
          <cell r="W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P238"/>
        </row>
        <row r="239">
          <cell r="C239"/>
          <cell r="D239"/>
          <cell r="E239"/>
          <cell r="F239"/>
          <cell r="J239"/>
          <cell r="K239"/>
          <cell r="L239"/>
          <cell r="M239"/>
          <cell r="N239"/>
          <cell r="O239"/>
          <cell r="P239"/>
          <cell r="R239"/>
          <cell r="S239"/>
          <cell r="T239"/>
          <cell r="U239"/>
          <cell r="V239"/>
          <cell r="W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P239"/>
        </row>
        <row r="240">
          <cell r="C240"/>
          <cell r="D240"/>
          <cell r="E240"/>
          <cell r="F240"/>
          <cell r="J240"/>
          <cell r="K240"/>
          <cell r="L240"/>
          <cell r="M240"/>
          <cell r="N240"/>
          <cell r="O240"/>
          <cell r="P240"/>
          <cell r="R240"/>
          <cell r="S240"/>
          <cell r="T240"/>
          <cell r="U240"/>
          <cell r="V240"/>
          <cell r="W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P240"/>
        </row>
        <row r="241">
          <cell r="C241"/>
          <cell r="D241"/>
          <cell r="E241"/>
          <cell r="F241"/>
          <cell r="J241"/>
          <cell r="K241"/>
          <cell r="L241"/>
          <cell r="M241"/>
          <cell r="N241"/>
          <cell r="O241"/>
          <cell r="P241"/>
          <cell r="R241"/>
          <cell r="S241"/>
          <cell r="T241"/>
          <cell r="U241"/>
          <cell r="V241"/>
          <cell r="W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P241"/>
        </row>
        <row r="242">
          <cell r="C242"/>
          <cell r="D242"/>
          <cell r="E242"/>
          <cell r="F242"/>
          <cell r="J242"/>
          <cell r="K242"/>
          <cell r="L242"/>
          <cell r="M242"/>
          <cell r="N242"/>
          <cell r="O242"/>
          <cell r="P242"/>
          <cell r="R242"/>
          <cell r="S242"/>
          <cell r="T242"/>
          <cell r="U242"/>
          <cell r="V242"/>
          <cell r="W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P242"/>
        </row>
        <row r="243">
          <cell r="C243"/>
          <cell r="D243"/>
          <cell r="E243"/>
          <cell r="F243"/>
          <cell r="J243"/>
          <cell r="K243"/>
          <cell r="L243"/>
          <cell r="M243"/>
          <cell r="N243"/>
          <cell r="O243"/>
          <cell r="P243"/>
          <cell r="R243"/>
          <cell r="S243"/>
          <cell r="T243"/>
          <cell r="U243"/>
          <cell r="V243"/>
          <cell r="W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P243"/>
        </row>
        <row r="244">
          <cell r="C244"/>
          <cell r="D244"/>
          <cell r="E244"/>
          <cell r="F244"/>
          <cell r="J244"/>
          <cell r="K244"/>
          <cell r="L244"/>
          <cell r="M244"/>
          <cell r="N244"/>
          <cell r="O244"/>
          <cell r="P244"/>
          <cell r="R244"/>
          <cell r="S244"/>
          <cell r="T244"/>
          <cell r="U244"/>
          <cell r="V244"/>
          <cell r="W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P244"/>
        </row>
        <row r="245">
          <cell r="C245"/>
          <cell r="D245"/>
          <cell r="E245"/>
          <cell r="F245"/>
          <cell r="J245"/>
          <cell r="K245"/>
          <cell r="L245"/>
          <cell r="M245"/>
          <cell r="N245"/>
          <cell r="O245"/>
          <cell r="P245"/>
          <cell r="R245"/>
          <cell r="S245"/>
          <cell r="T245"/>
          <cell r="U245"/>
          <cell r="V245"/>
          <cell r="W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P245"/>
        </row>
        <row r="246">
          <cell r="C246"/>
          <cell r="D246"/>
          <cell r="E246"/>
          <cell r="F246"/>
          <cell r="J246"/>
          <cell r="K246"/>
          <cell r="L246"/>
          <cell r="M246"/>
          <cell r="N246"/>
          <cell r="O246"/>
          <cell r="P246"/>
          <cell r="R246"/>
          <cell r="S246"/>
          <cell r="T246"/>
          <cell r="U246"/>
          <cell r="V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P246"/>
        </row>
        <row r="247">
          <cell r="C247"/>
          <cell r="D247"/>
          <cell r="E247"/>
          <cell r="F247"/>
          <cell r="J247"/>
          <cell r="K247"/>
          <cell r="L247"/>
          <cell r="M247"/>
          <cell r="N247"/>
          <cell r="O247"/>
          <cell r="P247"/>
          <cell r="R247"/>
          <cell r="S247"/>
          <cell r="T247"/>
          <cell r="U247"/>
          <cell r="V247"/>
          <cell r="W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P247"/>
        </row>
        <row r="248">
          <cell r="C248"/>
          <cell r="D248"/>
          <cell r="E248"/>
          <cell r="F248"/>
          <cell r="J248"/>
          <cell r="K248"/>
          <cell r="L248"/>
          <cell r="M248"/>
          <cell r="N248"/>
          <cell r="O248"/>
          <cell r="P248"/>
          <cell r="R248"/>
          <cell r="S248"/>
          <cell r="T248"/>
          <cell r="U248"/>
          <cell r="V248"/>
          <cell r="W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P248"/>
        </row>
        <row r="249">
          <cell r="C249"/>
          <cell r="D249"/>
          <cell r="E249"/>
          <cell r="F249"/>
          <cell r="J249"/>
          <cell r="K249"/>
          <cell r="L249"/>
          <cell r="M249"/>
          <cell r="N249"/>
          <cell r="O249"/>
          <cell r="P249"/>
          <cell r="R249"/>
          <cell r="S249"/>
          <cell r="T249"/>
          <cell r="U249"/>
          <cell r="V249"/>
          <cell r="W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P249"/>
        </row>
        <row r="250">
          <cell r="C250"/>
          <cell r="D250"/>
          <cell r="E250"/>
          <cell r="F250"/>
          <cell r="J250"/>
          <cell r="K250"/>
          <cell r="L250"/>
          <cell r="M250"/>
          <cell r="N250"/>
          <cell r="O250"/>
          <cell r="P250"/>
          <cell r="R250"/>
          <cell r="S250"/>
          <cell r="T250"/>
          <cell r="U250"/>
          <cell r="V250"/>
          <cell r="W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P250"/>
        </row>
        <row r="251">
          <cell r="C251"/>
          <cell r="D251"/>
          <cell r="E251"/>
          <cell r="F251"/>
          <cell r="J251"/>
          <cell r="K251"/>
          <cell r="L251"/>
          <cell r="M251"/>
          <cell r="N251"/>
          <cell r="O251"/>
          <cell r="P251"/>
          <cell r="R251"/>
          <cell r="S251"/>
          <cell r="T251"/>
          <cell r="U251"/>
          <cell r="V251"/>
          <cell r="W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P251"/>
        </row>
        <row r="252">
          <cell r="C252"/>
          <cell r="D252"/>
          <cell r="E252"/>
          <cell r="F252"/>
          <cell r="J252"/>
          <cell r="K252"/>
          <cell r="L252"/>
          <cell r="M252"/>
          <cell r="N252"/>
          <cell r="O252"/>
          <cell r="P252"/>
          <cell r="R252"/>
          <cell r="S252"/>
          <cell r="T252"/>
          <cell r="U252"/>
          <cell r="V252"/>
          <cell r="W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</row>
        <row r="253">
          <cell r="C253"/>
          <cell r="D253"/>
          <cell r="E253"/>
          <cell r="F253"/>
          <cell r="J253"/>
          <cell r="K253"/>
          <cell r="L253"/>
          <cell r="M253"/>
          <cell r="N253"/>
          <cell r="O253"/>
          <cell r="P253"/>
          <cell r="R253"/>
          <cell r="S253"/>
          <cell r="T253"/>
          <cell r="U253"/>
          <cell r="V253"/>
          <cell r="W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P253"/>
        </row>
        <row r="254">
          <cell r="C254"/>
          <cell r="D254"/>
          <cell r="E254"/>
          <cell r="F254"/>
          <cell r="J254"/>
          <cell r="K254"/>
          <cell r="L254"/>
          <cell r="M254"/>
          <cell r="N254"/>
          <cell r="O254"/>
          <cell r="P254"/>
          <cell r="R254"/>
          <cell r="S254"/>
          <cell r="T254"/>
          <cell r="U254"/>
          <cell r="V254"/>
          <cell r="W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P254"/>
        </row>
        <row r="255">
          <cell r="C255"/>
          <cell r="D255"/>
          <cell r="E255"/>
          <cell r="F255"/>
          <cell r="J255"/>
          <cell r="K255"/>
          <cell r="L255"/>
          <cell r="M255"/>
          <cell r="N255"/>
          <cell r="O255"/>
          <cell r="P255"/>
          <cell r="R255"/>
          <cell r="S255"/>
          <cell r="T255"/>
          <cell r="U255"/>
          <cell r="V255"/>
          <cell r="W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P255"/>
        </row>
        <row r="256">
          <cell r="C256"/>
          <cell r="D256"/>
          <cell r="E256"/>
          <cell r="F256"/>
          <cell r="J256"/>
          <cell r="K256"/>
          <cell r="L256"/>
          <cell r="M256"/>
          <cell r="N256"/>
          <cell r="O256"/>
          <cell r="P256"/>
          <cell r="R256"/>
          <cell r="S256"/>
          <cell r="T256"/>
          <cell r="U256"/>
          <cell r="V256"/>
          <cell r="W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P256"/>
        </row>
        <row r="257">
          <cell r="C257"/>
          <cell r="D257"/>
          <cell r="E257"/>
          <cell r="F257"/>
          <cell r="J257"/>
          <cell r="K257"/>
          <cell r="L257"/>
          <cell r="M257"/>
          <cell r="N257"/>
          <cell r="O257"/>
          <cell r="P257"/>
          <cell r="R257"/>
          <cell r="S257"/>
          <cell r="T257"/>
          <cell r="U257"/>
          <cell r="V257"/>
          <cell r="W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P257"/>
        </row>
        <row r="258">
          <cell r="C258"/>
          <cell r="D258"/>
          <cell r="E258"/>
          <cell r="F258"/>
          <cell r="J258"/>
          <cell r="K258"/>
          <cell r="L258"/>
          <cell r="M258"/>
          <cell r="N258"/>
          <cell r="O258"/>
          <cell r="P258"/>
          <cell r="R258"/>
          <cell r="S258"/>
          <cell r="T258"/>
          <cell r="U258"/>
          <cell r="V258"/>
          <cell r="W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P258"/>
        </row>
        <row r="259">
          <cell r="C259"/>
          <cell r="D259"/>
          <cell r="E259"/>
          <cell r="F259"/>
          <cell r="J259"/>
          <cell r="K259"/>
          <cell r="L259"/>
          <cell r="M259"/>
          <cell r="N259"/>
          <cell r="O259"/>
          <cell r="P259"/>
          <cell r="R259"/>
          <cell r="S259"/>
          <cell r="T259"/>
          <cell r="U259"/>
          <cell r="V259"/>
          <cell r="W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P259"/>
        </row>
        <row r="260">
          <cell r="C260"/>
          <cell r="D260"/>
          <cell r="E260"/>
          <cell r="F260"/>
          <cell r="J260"/>
          <cell r="K260"/>
          <cell r="L260"/>
          <cell r="M260"/>
          <cell r="N260"/>
          <cell r="O260"/>
          <cell r="P260"/>
          <cell r="R260"/>
          <cell r="S260"/>
          <cell r="T260"/>
          <cell r="U260"/>
          <cell r="V260"/>
          <cell r="W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P260"/>
        </row>
        <row r="261">
          <cell r="C261"/>
          <cell r="D261"/>
          <cell r="E261"/>
          <cell r="F261"/>
          <cell r="J261"/>
          <cell r="K261"/>
          <cell r="L261"/>
          <cell r="M261"/>
          <cell r="N261"/>
          <cell r="O261"/>
          <cell r="P261"/>
          <cell r="R261"/>
          <cell r="S261"/>
          <cell r="T261"/>
          <cell r="U261"/>
          <cell r="V261"/>
          <cell r="W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P261"/>
        </row>
        <row r="262">
          <cell r="C262"/>
          <cell r="D262"/>
          <cell r="E262"/>
          <cell r="F262"/>
          <cell r="J262"/>
          <cell r="K262"/>
          <cell r="L262"/>
          <cell r="M262"/>
          <cell r="N262"/>
          <cell r="O262"/>
          <cell r="P262"/>
          <cell r="R262"/>
          <cell r="S262"/>
          <cell r="T262"/>
          <cell r="U262"/>
          <cell r="Y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P262"/>
        </row>
        <row r="263">
          <cell r="C263"/>
          <cell r="D263"/>
          <cell r="E263"/>
          <cell r="F263"/>
          <cell r="J263"/>
          <cell r="K263"/>
          <cell r="L263"/>
          <cell r="M263"/>
          <cell r="N263"/>
          <cell r="O263"/>
          <cell r="P263"/>
          <cell r="R263"/>
          <cell r="S263"/>
          <cell r="T263"/>
          <cell r="U263"/>
          <cell r="V263"/>
          <cell r="W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P263"/>
        </row>
        <row r="264">
          <cell r="C264"/>
          <cell r="D264"/>
          <cell r="E264"/>
          <cell r="F264"/>
          <cell r="J264"/>
          <cell r="K264"/>
          <cell r="L264"/>
          <cell r="M264"/>
          <cell r="N264"/>
          <cell r="O264"/>
          <cell r="P264"/>
          <cell r="R264"/>
          <cell r="S264"/>
          <cell r="T264"/>
          <cell r="U264"/>
          <cell r="V264"/>
          <cell r="W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P264"/>
        </row>
        <row r="265">
          <cell r="C265"/>
          <cell r="D265"/>
          <cell r="E265"/>
          <cell r="F265"/>
          <cell r="J265"/>
          <cell r="K265"/>
          <cell r="L265"/>
          <cell r="M265"/>
          <cell r="N265"/>
          <cell r="O265"/>
          <cell r="P265"/>
          <cell r="R265"/>
          <cell r="S265"/>
          <cell r="T265"/>
          <cell r="U265"/>
          <cell r="V265"/>
          <cell r="W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P265"/>
        </row>
        <row r="266">
          <cell r="C266"/>
          <cell r="D266"/>
          <cell r="E266"/>
          <cell r="F266"/>
          <cell r="J266"/>
          <cell r="K266"/>
          <cell r="L266"/>
          <cell r="M266"/>
          <cell r="N266"/>
          <cell r="O266"/>
          <cell r="P266"/>
          <cell r="R266"/>
          <cell r="S266"/>
          <cell r="T266"/>
          <cell r="U266"/>
          <cell r="V266"/>
          <cell r="W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P266"/>
        </row>
        <row r="267">
          <cell r="C267"/>
          <cell r="D267"/>
          <cell r="E267"/>
          <cell r="F267"/>
          <cell r="J267"/>
          <cell r="K267"/>
          <cell r="L267"/>
          <cell r="M267"/>
          <cell r="N267"/>
          <cell r="O267"/>
          <cell r="P267"/>
          <cell r="R267"/>
          <cell r="S267"/>
          <cell r="T267"/>
          <cell r="U267"/>
          <cell r="V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P267"/>
        </row>
        <row r="268">
          <cell r="C268"/>
          <cell r="D268"/>
          <cell r="E268"/>
          <cell r="F268"/>
          <cell r="J268"/>
          <cell r="K268"/>
          <cell r="L268"/>
          <cell r="M268"/>
          <cell r="N268"/>
          <cell r="O268"/>
          <cell r="P268"/>
          <cell r="R268"/>
          <cell r="S268"/>
          <cell r="T268"/>
          <cell r="U268"/>
          <cell r="V268"/>
          <cell r="W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P268"/>
        </row>
        <row r="269">
          <cell r="C269"/>
          <cell r="D269"/>
          <cell r="E269"/>
          <cell r="F269"/>
          <cell r="J269"/>
          <cell r="K269"/>
          <cell r="L269"/>
          <cell r="M269"/>
          <cell r="N269"/>
          <cell r="O269"/>
          <cell r="P269"/>
          <cell r="R269"/>
          <cell r="S269"/>
          <cell r="T269"/>
          <cell r="U269"/>
          <cell r="V269"/>
          <cell r="W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P269"/>
        </row>
        <row r="270">
          <cell r="C270"/>
          <cell r="D270"/>
          <cell r="E270"/>
          <cell r="F270"/>
          <cell r="J270"/>
          <cell r="K270"/>
          <cell r="L270"/>
          <cell r="M270"/>
          <cell r="N270"/>
          <cell r="O270"/>
          <cell r="P270"/>
          <cell r="R270"/>
          <cell r="S270"/>
          <cell r="T270"/>
          <cell r="U270"/>
          <cell r="V270"/>
          <cell r="W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P270"/>
        </row>
        <row r="271">
          <cell r="C271"/>
          <cell r="D271"/>
          <cell r="E271"/>
          <cell r="F271"/>
          <cell r="J271"/>
          <cell r="K271"/>
          <cell r="L271"/>
          <cell r="M271"/>
          <cell r="N271"/>
          <cell r="O271"/>
          <cell r="P271"/>
          <cell r="R271"/>
          <cell r="S271"/>
          <cell r="T271"/>
          <cell r="U271"/>
          <cell r="V271"/>
          <cell r="W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P271"/>
        </row>
        <row r="272">
          <cell r="C272"/>
          <cell r="D272"/>
          <cell r="E272"/>
          <cell r="F272"/>
          <cell r="J272"/>
          <cell r="K272"/>
          <cell r="L272"/>
          <cell r="M272"/>
          <cell r="N272"/>
          <cell r="O272"/>
          <cell r="P272"/>
          <cell r="R272"/>
          <cell r="S272"/>
          <cell r="T272"/>
          <cell r="U272"/>
          <cell r="V272"/>
          <cell r="W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P272"/>
        </row>
        <row r="273">
          <cell r="C273"/>
          <cell r="D273"/>
          <cell r="E273"/>
          <cell r="F273"/>
          <cell r="J273"/>
          <cell r="K273"/>
          <cell r="L273"/>
          <cell r="M273"/>
          <cell r="N273"/>
          <cell r="O273"/>
          <cell r="P273"/>
          <cell r="R273"/>
          <cell r="S273"/>
          <cell r="T273"/>
          <cell r="U273"/>
          <cell r="V273"/>
          <cell r="W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</row>
        <row r="274">
          <cell r="C274"/>
          <cell r="D274"/>
          <cell r="E274"/>
          <cell r="F274"/>
          <cell r="J274"/>
          <cell r="K274"/>
          <cell r="L274"/>
          <cell r="M274"/>
          <cell r="N274"/>
          <cell r="O274"/>
          <cell r="P274"/>
          <cell r="R274"/>
          <cell r="S274"/>
          <cell r="T274"/>
          <cell r="U274"/>
          <cell r="V274"/>
          <cell r="W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P274"/>
        </row>
        <row r="275">
          <cell r="C275"/>
          <cell r="D275"/>
          <cell r="E275"/>
          <cell r="F275"/>
          <cell r="J275"/>
          <cell r="K275"/>
          <cell r="L275"/>
          <cell r="M275"/>
          <cell r="N275"/>
          <cell r="O275"/>
          <cell r="P275"/>
          <cell r="R275"/>
          <cell r="S275"/>
          <cell r="T275"/>
          <cell r="U275"/>
          <cell r="V275"/>
          <cell r="W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P275"/>
        </row>
        <row r="276">
          <cell r="C276"/>
          <cell r="D276"/>
          <cell r="E276"/>
          <cell r="F276"/>
          <cell r="J276"/>
          <cell r="K276"/>
          <cell r="L276"/>
          <cell r="M276"/>
          <cell r="N276"/>
          <cell r="O276"/>
          <cell r="P276"/>
          <cell r="R276"/>
          <cell r="S276"/>
          <cell r="T276"/>
          <cell r="U276"/>
          <cell r="V276"/>
          <cell r="W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P276"/>
        </row>
        <row r="277">
          <cell r="C277"/>
          <cell r="D277"/>
          <cell r="E277"/>
          <cell r="F277"/>
          <cell r="J277"/>
          <cell r="K277"/>
          <cell r="L277"/>
          <cell r="M277"/>
          <cell r="N277"/>
          <cell r="O277"/>
          <cell r="P277"/>
          <cell r="R277"/>
          <cell r="S277"/>
          <cell r="T277"/>
          <cell r="U277"/>
          <cell r="V277"/>
          <cell r="W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P277"/>
        </row>
        <row r="278">
          <cell r="C278"/>
          <cell r="D278"/>
          <cell r="E278"/>
          <cell r="F278"/>
          <cell r="J278"/>
          <cell r="K278"/>
          <cell r="L278"/>
          <cell r="M278"/>
          <cell r="N278"/>
          <cell r="O278"/>
          <cell r="P278"/>
          <cell r="R278"/>
          <cell r="S278"/>
          <cell r="T278"/>
          <cell r="U278"/>
          <cell r="V278"/>
          <cell r="W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P278"/>
        </row>
        <row r="279">
          <cell r="C279"/>
          <cell r="D279"/>
          <cell r="E279"/>
          <cell r="F279"/>
          <cell r="J279"/>
          <cell r="K279"/>
          <cell r="L279"/>
          <cell r="M279"/>
          <cell r="N279"/>
          <cell r="O279"/>
          <cell r="P279"/>
          <cell r="R279"/>
          <cell r="S279"/>
          <cell r="T279"/>
          <cell r="U279"/>
          <cell r="V279"/>
          <cell r="W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P279"/>
        </row>
        <row r="280">
          <cell r="C280"/>
          <cell r="D280"/>
          <cell r="E280"/>
          <cell r="F280"/>
          <cell r="J280"/>
          <cell r="K280"/>
          <cell r="L280"/>
          <cell r="M280"/>
          <cell r="N280"/>
          <cell r="O280"/>
          <cell r="P280"/>
          <cell r="R280"/>
          <cell r="S280"/>
          <cell r="T280"/>
          <cell r="U280"/>
          <cell r="V280"/>
          <cell r="W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P280"/>
        </row>
        <row r="281">
          <cell r="C281"/>
          <cell r="D281"/>
          <cell r="E281"/>
          <cell r="F281"/>
          <cell r="J281"/>
          <cell r="K281"/>
          <cell r="L281"/>
          <cell r="M281"/>
          <cell r="N281"/>
          <cell r="O281"/>
          <cell r="P281"/>
          <cell r="R281"/>
          <cell r="S281"/>
          <cell r="T281"/>
          <cell r="U281"/>
          <cell r="V281"/>
          <cell r="W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P281"/>
        </row>
        <row r="282">
          <cell r="C282"/>
          <cell r="D282"/>
          <cell r="E282"/>
          <cell r="F282"/>
          <cell r="J282"/>
          <cell r="K282"/>
          <cell r="L282"/>
          <cell r="M282"/>
          <cell r="N282"/>
          <cell r="O282"/>
          <cell r="P282"/>
          <cell r="R282"/>
          <cell r="S282"/>
          <cell r="T282"/>
          <cell r="U282"/>
          <cell r="V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P282"/>
        </row>
        <row r="283">
          <cell r="C283"/>
          <cell r="D283"/>
          <cell r="E283"/>
          <cell r="F283"/>
          <cell r="J283"/>
          <cell r="K283"/>
          <cell r="L283"/>
          <cell r="M283"/>
          <cell r="N283"/>
          <cell r="O283"/>
          <cell r="P283"/>
          <cell r="R283"/>
          <cell r="S283"/>
          <cell r="T283"/>
          <cell r="U283"/>
          <cell r="V283"/>
          <cell r="W283"/>
          <cell r="Y283"/>
          <cell r="Z283"/>
          <cell r="AA283"/>
          <cell r="AB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P283"/>
        </row>
        <row r="284">
          <cell r="C284"/>
          <cell r="D284"/>
          <cell r="E284"/>
          <cell r="F284"/>
          <cell r="J284"/>
          <cell r="K284"/>
          <cell r="L284"/>
          <cell r="M284"/>
          <cell r="N284"/>
          <cell r="O284"/>
          <cell r="P284"/>
          <cell r="R284"/>
          <cell r="S284"/>
          <cell r="T284"/>
          <cell r="U284"/>
          <cell r="V284"/>
          <cell r="W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P284"/>
        </row>
        <row r="285">
          <cell r="C285"/>
          <cell r="D285"/>
          <cell r="E285"/>
          <cell r="F285"/>
          <cell r="J285"/>
          <cell r="K285"/>
          <cell r="L285"/>
          <cell r="M285"/>
          <cell r="N285"/>
          <cell r="O285"/>
          <cell r="P285"/>
          <cell r="R285"/>
          <cell r="S285"/>
          <cell r="T285"/>
          <cell r="U285"/>
          <cell r="V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P285"/>
        </row>
        <row r="286">
          <cell r="C286"/>
          <cell r="D286"/>
          <cell r="E286"/>
          <cell r="F286"/>
          <cell r="J286"/>
          <cell r="K286"/>
          <cell r="L286"/>
          <cell r="M286"/>
          <cell r="N286"/>
          <cell r="O286"/>
          <cell r="P286"/>
          <cell r="R286"/>
          <cell r="S286"/>
          <cell r="T286"/>
          <cell r="U286"/>
          <cell r="V286"/>
          <cell r="W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P286"/>
        </row>
        <row r="287">
          <cell r="C287"/>
          <cell r="D287"/>
          <cell r="E287"/>
          <cell r="F287"/>
          <cell r="J287"/>
          <cell r="K287"/>
          <cell r="L287"/>
          <cell r="M287"/>
          <cell r="N287"/>
          <cell r="O287"/>
          <cell r="P287"/>
          <cell r="R287"/>
          <cell r="S287"/>
          <cell r="T287"/>
          <cell r="U287"/>
          <cell r="V287"/>
          <cell r="W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P287"/>
        </row>
        <row r="288">
          <cell r="C288"/>
          <cell r="D288"/>
          <cell r="E288"/>
          <cell r="F288"/>
          <cell r="J288"/>
          <cell r="K288"/>
          <cell r="L288"/>
          <cell r="M288"/>
          <cell r="N288"/>
          <cell r="O288"/>
          <cell r="P288"/>
          <cell r="R288"/>
          <cell r="S288"/>
          <cell r="T288"/>
          <cell r="U288"/>
          <cell r="V288"/>
          <cell r="W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P288"/>
        </row>
        <row r="289">
          <cell r="C289"/>
          <cell r="D289"/>
          <cell r="E289"/>
          <cell r="F289"/>
          <cell r="J289"/>
          <cell r="K289"/>
          <cell r="L289"/>
          <cell r="M289"/>
          <cell r="N289"/>
          <cell r="O289"/>
          <cell r="P289"/>
          <cell r="R289"/>
          <cell r="S289"/>
          <cell r="T289"/>
          <cell r="U289"/>
          <cell r="V289"/>
          <cell r="W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P289"/>
        </row>
        <row r="290">
          <cell r="C290"/>
          <cell r="D290"/>
          <cell r="E290"/>
          <cell r="F290"/>
          <cell r="J290"/>
          <cell r="K290"/>
          <cell r="L290"/>
          <cell r="M290"/>
          <cell r="N290"/>
          <cell r="O290"/>
          <cell r="P290"/>
          <cell r="R290"/>
          <cell r="S290"/>
          <cell r="T290"/>
          <cell r="U290"/>
          <cell r="V290"/>
          <cell r="W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P290"/>
        </row>
        <row r="291">
          <cell r="C291"/>
          <cell r="D291"/>
          <cell r="E291"/>
          <cell r="F291"/>
          <cell r="J291"/>
          <cell r="K291"/>
          <cell r="L291"/>
          <cell r="M291"/>
          <cell r="N291"/>
          <cell r="O291"/>
          <cell r="P291"/>
          <cell r="R291"/>
          <cell r="S291"/>
          <cell r="T291"/>
          <cell r="U291"/>
          <cell r="V291"/>
          <cell r="W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P291"/>
        </row>
        <row r="292">
          <cell r="C292"/>
          <cell r="D292"/>
          <cell r="E292"/>
          <cell r="F292"/>
          <cell r="J292"/>
          <cell r="K292"/>
          <cell r="L292"/>
          <cell r="M292"/>
          <cell r="N292"/>
          <cell r="O292"/>
          <cell r="P292"/>
          <cell r="R292"/>
          <cell r="S292"/>
          <cell r="T292"/>
          <cell r="U292"/>
          <cell r="V292"/>
          <cell r="W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P292"/>
        </row>
        <row r="293">
          <cell r="C293"/>
          <cell r="D293"/>
          <cell r="E293"/>
          <cell r="F293"/>
          <cell r="J293"/>
          <cell r="K293"/>
          <cell r="L293"/>
          <cell r="M293"/>
          <cell r="N293"/>
          <cell r="O293"/>
          <cell r="P293"/>
          <cell r="R293"/>
          <cell r="S293"/>
          <cell r="T293"/>
          <cell r="U293"/>
          <cell r="V293"/>
          <cell r="W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P293"/>
        </row>
        <row r="294">
          <cell r="C294"/>
          <cell r="D294"/>
          <cell r="E294"/>
          <cell r="F294"/>
          <cell r="J294"/>
          <cell r="K294"/>
          <cell r="L294"/>
          <cell r="M294"/>
          <cell r="N294"/>
          <cell r="O294"/>
          <cell r="P294"/>
          <cell r="R294"/>
          <cell r="S294"/>
          <cell r="T294"/>
          <cell r="U294"/>
          <cell r="V294"/>
          <cell r="W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P294"/>
        </row>
        <row r="295">
          <cell r="C295"/>
          <cell r="D295"/>
          <cell r="E295"/>
          <cell r="F295"/>
          <cell r="J295"/>
          <cell r="K295"/>
          <cell r="L295"/>
          <cell r="M295"/>
          <cell r="N295"/>
          <cell r="O295"/>
          <cell r="P295"/>
          <cell r="R295"/>
          <cell r="S295"/>
          <cell r="T295"/>
          <cell r="U295"/>
          <cell r="V295"/>
          <cell r="W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P295"/>
        </row>
        <row r="296">
          <cell r="C296"/>
          <cell r="D296"/>
          <cell r="E296"/>
          <cell r="F296"/>
          <cell r="J296"/>
          <cell r="K296"/>
          <cell r="L296"/>
          <cell r="M296"/>
          <cell r="N296"/>
          <cell r="O296"/>
          <cell r="P296"/>
          <cell r="R296"/>
          <cell r="S296"/>
          <cell r="T296"/>
          <cell r="U296"/>
          <cell r="V296"/>
          <cell r="W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P296"/>
        </row>
        <row r="297">
          <cell r="C297"/>
          <cell r="D297"/>
          <cell r="E297"/>
          <cell r="F297"/>
          <cell r="J297"/>
          <cell r="K297"/>
          <cell r="L297"/>
          <cell r="M297"/>
          <cell r="N297"/>
          <cell r="O297"/>
          <cell r="P297"/>
          <cell r="R297"/>
          <cell r="S297"/>
          <cell r="T297"/>
          <cell r="U297"/>
          <cell r="V297"/>
          <cell r="W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P297"/>
        </row>
        <row r="298">
          <cell r="C298"/>
          <cell r="D298"/>
          <cell r="E298"/>
          <cell r="F298"/>
          <cell r="J298"/>
          <cell r="K298"/>
          <cell r="L298"/>
          <cell r="M298"/>
          <cell r="N298"/>
          <cell r="O298"/>
          <cell r="P298"/>
          <cell r="R298"/>
          <cell r="S298"/>
          <cell r="T298"/>
          <cell r="U298"/>
          <cell r="V298"/>
          <cell r="W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P298"/>
        </row>
        <row r="299">
          <cell r="C299"/>
          <cell r="D299"/>
          <cell r="E299"/>
          <cell r="F299"/>
          <cell r="J299"/>
          <cell r="K299"/>
          <cell r="L299"/>
          <cell r="M299"/>
          <cell r="N299"/>
          <cell r="O299"/>
          <cell r="P299"/>
          <cell r="R299"/>
          <cell r="S299"/>
          <cell r="T299"/>
          <cell r="U299"/>
          <cell r="V299"/>
          <cell r="W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P299"/>
        </row>
        <row r="300">
          <cell r="C300"/>
          <cell r="D300"/>
          <cell r="E300"/>
          <cell r="F300"/>
          <cell r="J300"/>
          <cell r="K300"/>
          <cell r="L300"/>
          <cell r="M300"/>
          <cell r="N300"/>
          <cell r="O300"/>
          <cell r="P300"/>
          <cell r="R300"/>
          <cell r="S300"/>
          <cell r="T300"/>
          <cell r="U300"/>
          <cell r="V300"/>
          <cell r="W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P300"/>
        </row>
        <row r="301">
          <cell r="C301"/>
          <cell r="D301"/>
          <cell r="E301"/>
          <cell r="F301"/>
          <cell r="J301"/>
          <cell r="K301"/>
          <cell r="L301"/>
          <cell r="M301"/>
          <cell r="N301"/>
          <cell r="O301"/>
          <cell r="P301"/>
          <cell r="R301"/>
          <cell r="S301"/>
          <cell r="T301"/>
          <cell r="U301"/>
          <cell r="V301"/>
          <cell r="W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P301"/>
        </row>
        <row r="302">
          <cell r="C302"/>
          <cell r="D302"/>
          <cell r="E302"/>
          <cell r="F302"/>
          <cell r="J302"/>
          <cell r="K302"/>
          <cell r="L302"/>
          <cell r="M302"/>
          <cell r="N302"/>
          <cell r="O302"/>
          <cell r="P302"/>
          <cell r="R302"/>
          <cell r="S302"/>
          <cell r="T302"/>
          <cell r="U302"/>
          <cell r="V302"/>
          <cell r="W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P302"/>
        </row>
        <row r="303">
          <cell r="C303"/>
          <cell r="D303"/>
          <cell r="E303"/>
          <cell r="F303"/>
          <cell r="J303"/>
          <cell r="K303"/>
          <cell r="L303"/>
          <cell r="M303"/>
          <cell r="N303"/>
          <cell r="O303"/>
          <cell r="P303"/>
          <cell r="R303"/>
          <cell r="S303"/>
          <cell r="T303"/>
          <cell r="U303"/>
          <cell r="V303"/>
          <cell r="W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P303"/>
        </row>
        <row r="304">
          <cell r="C304"/>
          <cell r="D304"/>
          <cell r="E304"/>
          <cell r="F304"/>
          <cell r="J304"/>
          <cell r="K304"/>
          <cell r="L304"/>
          <cell r="M304"/>
          <cell r="N304"/>
          <cell r="O304"/>
          <cell r="P304"/>
          <cell r="R304"/>
          <cell r="S304"/>
          <cell r="T304"/>
          <cell r="U304"/>
          <cell r="V304"/>
          <cell r="W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P304"/>
        </row>
        <row r="305">
          <cell r="C305"/>
          <cell r="D305"/>
          <cell r="E305"/>
          <cell r="F305"/>
          <cell r="J305"/>
          <cell r="K305"/>
          <cell r="L305"/>
          <cell r="M305"/>
          <cell r="N305"/>
          <cell r="O305"/>
          <cell r="P305"/>
          <cell r="R305"/>
          <cell r="S305"/>
          <cell r="T305"/>
          <cell r="U305"/>
          <cell r="V305"/>
          <cell r="W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P305"/>
        </row>
        <row r="306">
          <cell r="C306"/>
          <cell r="D306"/>
          <cell r="E306"/>
          <cell r="F306"/>
          <cell r="J306"/>
          <cell r="K306"/>
          <cell r="L306"/>
          <cell r="M306"/>
          <cell r="N306"/>
          <cell r="O306"/>
          <cell r="P306"/>
          <cell r="R306"/>
          <cell r="S306"/>
          <cell r="T306"/>
          <cell r="U306"/>
          <cell r="V306"/>
          <cell r="W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P306"/>
        </row>
        <row r="307">
          <cell r="C307"/>
          <cell r="D307"/>
          <cell r="E307"/>
          <cell r="F307"/>
          <cell r="J307"/>
          <cell r="K307"/>
          <cell r="L307"/>
          <cell r="M307"/>
          <cell r="N307"/>
          <cell r="O307"/>
          <cell r="P307"/>
          <cell r="R307"/>
          <cell r="S307"/>
          <cell r="T307"/>
          <cell r="U307"/>
          <cell r="V307"/>
          <cell r="W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P307"/>
        </row>
        <row r="308">
          <cell r="C308"/>
          <cell r="D308"/>
          <cell r="E308"/>
          <cell r="F308"/>
          <cell r="J308"/>
          <cell r="K308"/>
          <cell r="L308"/>
          <cell r="M308"/>
          <cell r="N308"/>
          <cell r="O308"/>
          <cell r="P308"/>
          <cell r="R308"/>
          <cell r="S308"/>
          <cell r="T308"/>
          <cell r="U308"/>
          <cell r="V308"/>
          <cell r="W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P308"/>
        </row>
        <row r="309">
          <cell r="C309"/>
          <cell r="D309"/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</row>
        <row r="310">
          <cell r="C310"/>
          <cell r="D310"/>
          <cell r="E310"/>
          <cell r="F310"/>
          <cell r="J310"/>
          <cell r="K310"/>
          <cell r="L310"/>
          <cell r="M310"/>
          <cell r="N310"/>
          <cell r="O310"/>
          <cell r="P310"/>
          <cell r="R310"/>
          <cell r="S310"/>
          <cell r="T310"/>
          <cell r="U310"/>
          <cell r="V310"/>
          <cell r="W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P310"/>
        </row>
        <row r="311">
          <cell r="C311"/>
          <cell r="D311"/>
          <cell r="E311"/>
          <cell r="F311"/>
          <cell r="J311"/>
          <cell r="K311"/>
          <cell r="L311"/>
          <cell r="M311"/>
          <cell r="N311"/>
          <cell r="O311"/>
          <cell r="P311"/>
          <cell r="R311"/>
          <cell r="S311"/>
          <cell r="T311"/>
          <cell r="U311"/>
          <cell r="V311"/>
          <cell r="W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P311"/>
        </row>
        <row r="312">
          <cell r="C312"/>
          <cell r="D312"/>
          <cell r="E312"/>
          <cell r="F312"/>
          <cell r="J312"/>
          <cell r="K312"/>
          <cell r="L312"/>
          <cell r="M312"/>
          <cell r="N312"/>
          <cell r="O312"/>
          <cell r="P312"/>
          <cell r="R312"/>
          <cell r="S312"/>
          <cell r="T312"/>
          <cell r="U312"/>
          <cell r="V312"/>
          <cell r="W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P312"/>
        </row>
        <row r="313">
          <cell r="C313"/>
          <cell r="D313"/>
          <cell r="E313"/>
          <cell r="F313"/>
          <cell r="J313"/>
          <cell r="K313"/>
          <cell r="L313"/>
          <cell r="M313"/>
          <cell r="N313"/>
          <cell r="O313"/>
          <cell r="P313"/>
          <cell r="R313"/>
          <cell r="S313"/>
          <cell r="T313"/>
          <cell r="U313"/>
          <cell r="V313"/>
          <cell r="W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P313"/>
        </row>
        <row r="314">
          <cell r="C314"/>
          <cell r="D314"/>
          <cell r="E314"/>
          <cell r="F314"/>
          <cell r="J314"/>
          <cell r="K314"/>
          <cell r="L314"/>
          <cell r="M314"/>
          <cell r="N314"/>
          <cell r="O314"/>
          <cell r="P314"/>
          <cell r="R314"/>
          <cell r="S314"/>
          <cell r="T314"/>
          <cell r="U314"/>
          <cell r="V314"/>
          <cell r="W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P314"/>
        </row>
        <row r="315">
          <cell r="C315"/>
          <cell r="D315"/>
          <cell r="E315"/>
          <cell r="F315"/>
          <cell r="J315"/>
          <cell r="K315"/>
          <cell r="L315"/>
          <cell r="M315"/>
          <cell r="N315"/>
          <cell r="O315"/>
          <cell r="P315"/>
          <cell r="R315"/>
          <cell r="S315"/>
          <cell r="T315"/>
          <cell r="U315"/>
          <cell r="V315"/>
          <cell r="W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P315"/>
        </row>
        <row r="316">
          <cell r="C316"/>
          <cell r="D316"/>
          <cell r="E316"/>
          <cell r="F316"/>
          <cell r="J316"/>
          <cell r="K316"/>
          <cell r="L316"/>
          <cell r="M316"/>
          <cell r="N316"/>
          <cell r="O316"/>
          <cell r="P316"/>
          <cell r="R316"/>
          <cell r="S316"/>
          <cell r="T316"/>
          <cell r="U316"/>
          <cell r="V316"/>
          <cell r="W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P316"/>
        </row>
        <row r="317">
          <cell r="C317"/>
          <cell r="D317"/>
          <cell r="E317"/>
          <cell r="F317"/>
          <cell r="J317"/>
          <cell r="K317"/>
          <cell r="L317"/>
          <cell r="M317"/>
          <cell r="N317"/>
          <cell r="O317"/>
          <cell r="P317"/>
          <cell r="R317"/>
          <cell r="S317"/>
          <cell r="T317"/>
          <cell r="U317"/>
          <cell r="V317"/>
          <cell r="W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P317"/>
        </row>
        <row r="318">
          <cell r="C318"/>
          <cell r="D318"/>
          <cell r="E318"/>
          <cell r="F318"/>
          <cell r="J318"/>
          <cell r="K318"/>
          <cell r="L318"/>
          <cell r="M318"/>
          <cell r="N318"/>
          <cell r="O318"/>
          <cell r="P318"/>
          <cell r="R318"/>
          <cell r="S318"/>
          <cell r="T318"/>
          <cell r="U318"/>
          <cell r="V318"/>
          <cell r="W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P318"/>
        </row>
        <row r="319">
          <cell r="C319"/>
          <cell r="D319"/>
          <cell r="E319"/>
          <cell r="F319"/>
          <cell r="J319"/>
          <cell r="K319"/>
          <cell r="L319"/>
          <cell r="M319"/>
          <cell r="N319"/>
          <cell r="O319"/>
          <cell r="P319"/>
          <cell r="R319"/>
          <cell r="S319"/>
          <cell r="T319"/>
          <cell r="U319"/>
          <cell r="V319"/>
          <cell r="W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P319"/>
        </row>
        <row r="320">
          <cell r="C320"/>
          <cell r="D320"/>
          <cell r="E320"/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R320"/>
          <cell r="S320"/>
          <cell r="T320"/>
          <cell r="U320"/>
          <cell r="V320"/>
          <cell r="W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</row>
        <row r="321">
          <cell r="C321"/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</row>
        <row r="322">
          <cell r="C322"/>
          <cell r="D322"/>
          <cell r="E322"/>
          <cell r="F322"/>
          <cell r="J322"/>
          <cell r="K322"/>
          <cell r="L322"/>
          <cell r="M322"/>
          <cell r="N322"/>
          <cell r="O322"/>
          <cell r="P322"/>
          <cell r="R322"/>
          <cell r="S322"/>
          <cell r="T322"/>
          <cell r="U322"/>
          <cell r="Y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P322"/>
        </row>
        <row r="323">
          <cell r="C323"/>
          <cell r="D323"/>
          <cell r="E323"/>
          <cell r="F323"/>
          <cell r="J323"/>
          <cell r="K323"/>
          <cell r="L323"/>
          <cell r="M323"/>
          <cell r="N323"/>
          <cell r="O323"/>
          <cell r="P323"/>
          <cell r="R323"/>
          <cell r="S323"/>
          <cell r="T323"/>
          <cell r="U323"/>
          <cell r="V323"/>
          <cell r="W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P323"/>
        </row>
        <row r="324">
          <cell r="C324"/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</row>
        <row r="325">
          <cell r="C325"/>
          <cell r="D325"/>
          <cell r="E325"/>
          <cell r="F325"/>
          <cell r="J325"/>
          <cell r="K325"/>
          <cell r="L325"/>
          <cell r="M325"/>
          <cell r="N325"/>
          <cell r="O325"/>
          <cell r="P325"/>
          <cell r="R325"/>
          <cell r="S325"/>
          <cell r="T325"/>
          <cell r="U325"/>
          <cell r="V325"/>
          <cell r="W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P325"/>
        </row>
        <row r="326">
          <cell r="C326"/>
          <cell r="D326"/>
          <cell r="E326"/>
          <cell r="F326"/>
          <cell r="J326"/>
          <cell r="K326"/>
          <cell r="L326"/>
          <cell r="M326"/>
          <cell r="N326"/>
          <cell r="O326"/>
          <cell r="P326"/>
          <cell r="R326"/>
          <cell r="S326"/>
          <cell r="T326"/>
          <cell r="U326"/>
          <cell r="V326"/>
          <cell r="W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P326"/>
        </row>
        <row r="327">
          <cell r="C327"/>
          <cell r="D327"/>
          <cell r="E327"/>
          <cell r="F327"/>
          <cell r="J327"/>
          <cell r="K327"/>
          <cell r="L327"/>
          <cell r="M327"/>
          <cell r="N327"/>
          <cell r="O327"/>
          <cell r="P327"/>
          <cell r="R327"/>
          <cell r="S327"/>
          <cell r="T327"/>
          <cell r="U327"/>
          <cell r="V327"/>
          <cell r="W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P327"/>
        </row>
        <row r="328">
          <cell r="C328"/>
          <cell r="D328"/>
          <cell r="E328"/>
          <cell r="F328"/>
          <cell r="J328"/>
          <cell r="K328"/>
          <cell r="L328"/>
          <cell r="M328"/>
          <cell r="N328"/>
          <cell r="O328"/>
          <cell r="P328"/>
          <cell r="R328"/>
          <cell r="S328"/>
          <cell r="T328"/>
          <cell r="U328"/>
          <cell r="V328"/>
          <cell r="W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P328"/>
        </row>
        <row r="329">
          <cell r="C329"/>
          <cell r="D329"/>
          <cell r="E329"/>
          <cell r="F329"/>
          <cell r="J329"/>
          <cell r="K329"/>
          <cell r="L329"/>
          <cell r="M329"/>
          <cell r="N329"/>
          <cell r="O329"/>
          <cell r="P329"/>
          <cell r="R329"/>
          <cell r="S329"/>
          <cell r="T329"/>
          <cell r="U329"/>
          <cell r="V329"/>
          <cell r="W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P329"/>
        </row>
        <row r="330">
          <cell r="C330"/>
          <cell r="D330"/>
          <cell r="E330"/>
          <cell r="F330"/>
          <cell r="J330"/>
          <cell r="K330"/>
          <cell r="L330"/>
          <cell r="M330"/>
          <cell r="N330"/>
          <cell r="O330"/>
          <cell r="P330"/>
          <cell r="R330"/>
          <cell r="S330"/>
          <cell r="T330"/>
          <cell r="U330"/>
          <cell r="V330"/>
          <cell r="W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P330"/>
        </row>
        <row r="331">
          <cell r="C331"/>
          <cell r="D331"/>
          <cell r="E331"/>
          <cell r="F331"/>
          <cell r="J331"/>
          <cell r="K331"/>
          <cell r="L331"/>
          <cell r="M331"/>
          <cell r="N331"/>
          <cell r="O331"/>
          <cell r="P331"/>
          <cell r="R331"/>
          <cell r="S331"/>
          <cell r="T331"/>
          <cell r="U331"/>
          <cell r="V331"/>
          <cell r="W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P331"/>
        </row>
        <row r="332">
          <cell r="C332"/>
          <cell r="D332"/>
          <cell r="E332"/>
          <cell r="F332"/>
          <cell r="J332"/>
          <cell r="K332"/>
          <cell r="L332"/>
          <cell r="M332"/>
          <cell r="N332"/>
          <cell r="O332"/>
          <cell r="P332"/>
          <cell r="R332"/>
          <cell r="S332"/>
          <cell r="T332"/>
          <cell r="U332"/>
          <cell r="V332"/>
          <cell r="W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P332"/>
        </row>
        <row r="333">
          <cell r="C333"/>
          <cell r="D333"/>
          <cell r="E333"/>
          <cell r="F333"/>
          <cell r="J333"/>
          <cell r="K333"/>
          <cell r="L333"/>
          <cell r="M333"/>
          <cell r="N333"/>
          <cell r="O333"/>
          <cell r="P333"/>
          <cell r="R333"/>
          <cell r="S333"/>
          <cell r="T333"/>
          <cell r="U333"/>
          <cell r="V333"/>
          <cell r="W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P333"/>
        </row>
        <row r="334">
          <cell r="C334"/>
          <cell r="D334"/>
          <cell r="E334"/>
          <cell r="F334"/>
          <cell r="J334"/>
          <cell r="K334"/>
          <cell r="L334"/>
          <cell r="M334"/>
          <cell r="N334"/>
          <cell r="O334"/>
          <cell r="P334"/>
          <cell r="R334"/>
          <cell r="S334"/>
          <cell r="T334"/>
          <cell r="U334"/>
          <cell r="V334"/>
          <cell r="W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P334"/>
        </row>
        <row r="335">
          <cell r="C335"/>
          <cell r="D335"/>
          <cell r="E335"/>
          <cell r="F335"/>
          <cell r="J335"/>
          <cell r="K335"/>
          <cell r="L335"/>
          <cell r="M335"/>
          <cell r="N335"/>
          <cell r="O335"/>
          <cell r="P335"/>
          <cell r="R335"/>
          <cell r="S335"/>
          <cell r="T335"/>
          <cell r="U335"/>
          <cell r="V335"/>
          <cell r="W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P335"/>
        </row>
        <row r="336">
          <cell r="C336"/>
          <cell r="D336"/>
          <cell r="E336"/>
          <cell r="F336"/>
          <cell r="J336"/>
          <cell r="K336"/>
          <cell r="L336"/>
          <cell r="M336"/>
          <cell r="N336"/>
          <cell r="O336"/>
          <cell r="P336"/>
          <cell r="R336"/>
          <cell r="S336"/>
          <cell r="T336"/>
          <cell r="U336"/>
          <cell r="V336"/>
          <cell r="W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P336"/>
        </row>
        <row r="337">
          <cell r="C337"/>
          <cell r="D337"/>
          <cell r="E337"/>
          <cell r="F337"/>
          <cell r="J337"/>
          <cell r="K337"/>
          <cell r="L337"/>
          <cell r="M337"/>
          <cell r="N337"/>
          <cell r="O337"/>
          <cell r="P337"/>
          <cell r="R337"/>
          <cell r="S337"/>
          <cell r="T337"/>
          <cell r="U337"/>
          <cell r="V337"/>
          <cell r="W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P337"/>
        </row>
        <row r="338">
          <cell r="C338"/>
          <cell r="D338"/>
          <cell r="E338"/>
          <cell r="F338"/>
          <cell r="J338"/>
          <cell r="K338"/>
          <cell r="L338"/>
          <cell r="M338"/>
          <cell r="N338"/>
          <cell r="O338"/>
          <cell r="P338"/>
          <cell r="R338"/>
          <cell r="S338"/>
          <cell r="T338"/>
          <cell r="U338"/>
          <cell r="V338"/>
          <cell r="W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P338"/>
        </row>
        <row r="339">
          <cell r="C339"/>
          <cell r="D339"/>
          <cell r="E339"/>
          <cell r="F339"/>
          <cell r="J339"/>
          <cell r="K339"/>
          <cell r="L339"/>
          <cell r="M339"/>
          <cell r="N339"/>
          <cell r="O339"/>
          <cell r="P339"/>
          <cell r="R339"/>
          <cell r="S339"/>
          <cell r="T339"/>
          <cell r="U339"/>
          <cell r="V339"/>
          <cell r="W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P339"/>
        </row>
        <row r="340">
          <cell r="C340"/>
          <cell r="D340"/>
          <cell r="E340"/>
          <cell r="F340"/>
          <cell r="J340"/>
          <cell r="K340"/>
          <cell r="L340"/>
          <cell r="M340"/>
          <cell r="N340"/>
          <cell r="O340"/>
          <cell r="P340"/>
          <cell r="R340"/>
          <cell r="S340"/>
          <cell r="T340"/>
          <cell r="U340"/>
          <cell r="V340"/>
          <cell r="W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P340"/>
        </row>
        <row r="341">
          <cell r="C341"/>
          <cell r="D341"/>
          <cell r="E341"/>
          <cell r="F341"/>
          <cell r="J341"/>
          <cell r="K341"/>
          <cell r="L341"/>
          <cell r="M341"/>
          <cell r="N341"/>
          <cell r="O341"/>
          <cell r="P341"/>
          <cell r="R341"/>
          <cell r="S341"/>
          <cell r="T341"/>
          <cell r="U341"/>
          <cell r="V341"/>
          <cell r="W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P341"/>
        </row>
        <row r="342">
          <cell r="C342"/>
          <cell r="D342"/>
          <cell r="E342"/>
          <cell r="F342"/>
          <cell r="J342"/>
          <cell r="K342"/>
          <cell r="L342"/>
          <cell r="M342"/>
          <cell r="N342"/>
          <cell r="O342"/>
          <cell r="P342"/>
          <cell r="R342"/>
          <cell r="S342"/>
          <cell r="T342"/>
          <cell r="U342"/>
          <cell r="V342"/>
          <cell r="W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P342"/>
        </row>
        <row r="343">
          <cell r="C343"/>
          <cell r="D343"/>
          <cell r="E343"/>
          <cell r="F343"/>
          <cell r="J343"/>
          <cell r="K343"/>
          <cell r="L343"/>
          <cell r="M343"/>
          <cell r="N343"/>
          <cell r="O343"/>
          <cell r="P343"/>
          <cell r="R343"/>
          <cell r="S343"/>
          <cell r="T343"/>
          <cell r="U343"/>
          <cell r="V343"/>
          <cell r="W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P343"/>
        </row>
        <row r="344">
          <cell r="C344"/>
          <cell r="D344"/>
          <cell r="E344"/>
          <cell r="F344"/>
          <cell r="J344"/>
          <cell r="K344"/>
          <cell r="L344"/>
          <cell r="M344"/>
          <cell r="N344"/>
          <cell r="O344"/>
          <cell r="P344"/>
          <cell r="R344"/>
          <cell r="S344"/>
          <cell r="T344"/>
          <cell r="U344"/>
          <cell r="V344"/>
          <cell r="W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P344"/>
        </row>
        <row r="345">
          <cell r="C345"/>
          <cell r="D345"/>
          <cell r="E345"/>
          <cell r="F345"/>
          <cell r="J345"/>
          <cell r="K345"/>
          <cell r="L345"/>
          <cell r="M345"/>
          <cell r="N345"/>
          <cell r="O345"/>
          <cell r="P345"/>
          <cell r="R345"/>
          <cell r="S345"/>
          <cell r="T345"/>
          <cell r="U345"/>
          <cell r="V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P345"/>
        </row>
        <row r="346">
          <cell r="C346"/>
          <cell r="D346"/>
          <cell r="E346"/>
          <cell r="F346"/>
          <cell r="J346"/>
          <cell r="K346"/>
          <cell r="L346"/>
          <cell r="M346"/>
          <cell r="N346"/>
          <cell r="O346"/>
          <cell r="P346"/>
          <cell r="R346"/>
          <cell r="S346"/>
          <cell r="T346"/>
          <cell r="U346"/>
          <cell r="V346"/>
          <cell r="W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P346"/>
        </row>
        <row r="347">
          <cell r="C347"/>
          <cell r="D347"/>
          <cell r="E347"/>
          <cell r="F347"/>
          <cell r="J347"/>
          <cell r="K347"/>
          <cell r="L347"/>
          <cell r="M347"/>
          <cell r="N347"/>
          <cell r="O347"/>
          <cell r="P347"/>
          <cell r="R347"/>
          <cell r="S347"/>
          <cell r="T347"/>
          <cell r="U347"/>
          <cell r="V347"/>
          <cell r="W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P347"/>
        </row>
        <row r="348">
          <cell r="C348"/>
          <cell r="D348"/>
          <cell r="E348"/>
          <cell r="F348"/>
          <cell r="J348"/>
          <cell r="K348"/>
          <cell r="L348"/>
          <cell r="M348"/>
          <cell r="N348"/>
          <cell r="O348"/>
          <cell r="P348"/>
          <cell r="R348"/>
          <cell r="S348"/>
          <cell r="T348"/>
          <cell r="U348"/>
          <cell r="V348"/>
          <cell r="W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P348"/>
        </row>
        <row r="349">
          <cell r="C349"/>
          <cell r="D349"/>
          <cell r="E349"/>
          <cell r="F349"/>
          <cell r="J349"/>
          <cell r="K349"/>
          <cell r="L349"/>
          <cell r="M349"/>
          <cell r="N349"/>
          <cell r="O349"/>
          <cell r="P349"/>
          <cell r="R349"/>
          <cell r="S349"/>
          <cell r="T349"/>
          <cell r="U349"/>
          <cell r="V349"/>
          <cell r="W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P349"/>
        </row>
        <row r="350">
          <cell r="C350"/>
          <cell r="D350"/>
          <cell r="E350"/>
          <cell r="F350"/>
          <cell r="J350"/>
          <cell r="K350"/>
          <cell r="L350"/>
          <cell r="M350"/>
          <cell r="N350"/>
          <cell r="O350"/>
          <cell r="P350"/>
          <cell r="R350"/>
          <cell r="S350"/>
          <cell r="T350"/>
          <cell r="U350"/>
          <cell r="V350"/>
          <cell r="W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P350"/>
        </row>
        <row r="351">
          <cell r="C351"/>
          <cell r="D351"/>
          <cell r="E351"/>
          <cell r="F351"/>
          <cell r="J351"/>
          <cell r="K351"/>
          <cell r="L351"/>
          <cell r="M351"/>
          <cell r="N351"/>
          <cell r="O351"/>
          <cell r="P351"/>
          <cell r="R351"/>
          <cell r="S351"/>
          <cell r="T351"/>
          <cell r="U351"/>
          <cell r="V351"/>
          <cell r="W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P351"/>
        </row>
        <row r="352">
          <cell r="C352"/>
          <cell r="D352"/>
          <cell r="E352"/>
          <cell r="F352"/>
          <cell r="J352"/>
          <cell r="K352"/>
          <cell r="L352"/>
          <cell r="M352"/>
          <cell r="N352"/>
          <cell r="O352"/>
          <cell r="P352"/>
          <cell r="R352"/>
          <cell r="S352"/>
          <cell r="T352"/>
          <cell r="U352"/>
          <cell r="V352"/>
          <cell r="W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P352"/>
        </row>
        <row r="353">
          <cell r="C353"/>
          <cell r="D353"/>
          <cell r="E353"/>
          <cell r="F353"/>
          <cell r="J353"/>
          <cell r="K353"/>
          <cell r="L353"/>
          <cell r="M353"/>
          <cell r="N353"/>
          <cell r="O353"/>
          <cell r="P353"/>
          <cell r="R353"/>
          <cell r="S353"/>
          <cell r="T353"/>
          <cell r="U353"/>
          <cell r="V353"/>
          <cell r="W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P353"/>
        </row>
        <row r="354">
          <cell r="C354"/>
          <cell r="D354"/>
          <cell r="E354"/>
          <cell r="F354"/>
          <cell r="J354"/>
          <cell r="K354"/>
          <cell r="L354"/>
          <cell r="M354"/>
          <cell r="N354"/>
          <cell r="O354"/>
          <cell r="P354"/>
          <cell r="R354"/>
          <cell r="S354"/>
          <cell r="T354"/>
          <cell r="U354"/>
          <cell r="V354"/>
          <cell r="W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P354"/>
        </row>
        <row r="355">
          <cell r="C355"/>
          <cell r="D355"/>
          <cell r="E355"/>
          <cell r="F355"/>
          <cell r="J355"/>
          <cell r="K355"/>
          <cell r="L355"/>
          <cell r="M355"/>
          <cell r="N355"/>
          <cell r="O355"/>
          <cell r="P355"/>
          <cell r="R355"/>
          <cell r="S355"/>
          <cell r="T355"/>
          <cell r="U355"/>
          <cell r="V355"/>
          <cell r="W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P355"/>
        </row>
        <row r="356">
          <cell r="C356"/>
          <cell r="D356"/>
          <cell r="E356"/>
          <cell r="F356"/>
          <cell r="J356"/>
          <cell r="K356"/>
          <cell r="L356"/>
          <cell r="M356"/>
          <cell r="N356"/>
          <cell r="O356"/>
          <cell r="P356"/>
          <cell r="R356"/>
          <cell r="S356"/>
          <cell r="T356"/>
          <cell r="U356"/>
          <cell r="V356"/>
          <cell r="W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P356"/>
        </row>
        <row r="357">
          <cell r="C357"/>
          <cell r="D357"/>
          <cell r="E357"/>
          <cell r="F357"/>
          <cell r="J357"/>
          <cell r="K357"/>
          <cell r="L357"/>
          <cell r="M357"/>
          <cell r="N357"/>
          <cell r="O357"/>
          <cell r="P357"/>
          <cell r="R357"/>
          <cell r="S357"/>
          <cell r="T357"/>
          <cell r="U357"/>
          <cell r="V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P357"/>
        </row>
        <row r="358">
          <cell r="C358"/>
          <cell r="D358"/>
          <cell r="E358"/>
          <cell r="F358"/>
          <cell r="J358"/>
          <cell r="K358"/>
          <cell r="L358"/>
          <cell r="M358"/>
          <cell r="N358"/>
          <cell r="O358"/>
          <cell r="P358"/>
          <cell r="R358"/>
          <cell r="S358"/>
          <cell r="T358"/>
          <cell r="U358"/>
          <cell r="V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P358"/>
        </row>
        <row r="359">
          <cell r="C359"/>
          <cell r="D359"/>
          <cell r="E359"/>
          <cell r="F359"/>
          <cell r="J359"/>
          <cell r="K359"/>
          <cell r="L359"/>
          <cell r="M359"/>
          <cell r="N359"/>
          <cell r="O359"/>
          <cell r="P359"/>
          <cell r="R359"/>
          <cell r="S359"/>
          <cell r="T359"/>
          <cell r="U359"/>
          <cell r="V359"/>
          <cell r="W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P359"/>
        </row>
        <row r="360">
          <cell r="C360"/>
          <cell r="D360"/>
          <cell r="E360"/>
          <cell r="F360"/>
          <cell r="J360"/>
          <cell r="K360"/>
          <cell r="L360"/>
          <cell r="M360"/>
          <cell r="N360"/>
          <cell r="O360"/>
          <cell r="P360"/>
          <cell r="R360"/>
          <cell r="S360"/>
          <cell r="T360"/>
          <cell r="U360"/>
          <cell r="V360"/>
          <cell r="W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P360"/>
        </row>
        <row r="361">
          <cell r="C361"/>
          <cell r="D361"/>
          <cell r="E361"/>
          <cell r="F361"/>
          <cell r="J361"/>
          <cell r="K361"/>
          <cell r="L361"/>
          <cell r="M361"/>
          <cell r="N361"/>
          <cell r="O361"/>
          <cell r="P361"/>
          <cell r="R361"/>
          <cell r="S361"/>
          <cell r="T361"/>
          <cell r="U361"/>
          <cell r="V361"/>
          <cell r="W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P361"/>
        </row>
        <row r="362">
          <cell r="C362"/>
          <cell r="D362"/>
          <cell r="E362"/>
          <cell r="F362"/>
          <cell r="J362"/>
          <cell r="K362"/>
          <cell r="L362"/>
          <cell r="M362"/>
          <cell r="N362"/>
          <cell r="O362"/>
          <cell r="P362"/>
          <cell r="R362"/>
          <cell r="S362"/>
          <cell r="T362"/>
          <cell r="U362"/>
          <cell r="V362"/>
          <cell r="W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P362"/>
        </row>
        <row r="363">
          <cell r="C363"/>
          <cell r="D363"/>
          <cell r="E363"/>
          <cell r="F363"/>
          <cell r="J363"/>
          <cell r="K363"/>
          <cell r="L363"/>
          <cell r="M363"/>
          <cell r="N363"/>
          <cell r="O363"/>
          <cell r="P363"/>
          <cell r="R363"/>
          <cell r="S363"/>
          <cell r="T363"/>
          <cell r="U363"/>
          <cell r="V363"/>
          <cell r="W363"/>
          <cell r="Y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P363"/>
        </row>
        <row r="364">
          <cell r="C364"/>
          <cell r="D364"/>
          <cell r="E364"/>
          <cell r="F364"/>
          <cell r="J364"/>
          <cell r="K364"/>
          <cell r="L364"/>
          <cell r="M364"/>
          <cell r="N364"/>
          <cell r="O364"/>
          <cell r="P364"/>
          <cell r="R364"/>
          <cell r="S364"/>
          <cell r="T364"/>
          <cell r="U364"/>
          <cell r="V364"/>
          <cell r="W364"/>
          <cell r="Y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P364"/>
        </row>
        <row r="365">
          <cell r="C365"/>
          <cell r="D365"/>
          <cell r="E365"/>
          <cell r="F365"/>
          <cell r="J365"/>
          <cell r="K365"/>
          <cell r="L365"/>
          <cell r="M365"/>
          <cell r="N365"/>
          <cell r="O365"/>
          <cell r="P365"/>
          <cell r="R365"/>
          <cell r="S365"/>
          <cell r="T365"/>
          <cell r="U365"/>
          <cell r="V365"/>
          <cell r="W365"/>
          <cell r="Y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P365"/>
        </row>
        <row r="366">
          <cell r="C366"/>
          <cell r="D366"/>
          <cell r="E366"/>
          <cell r="F366"/>
          <cell r="J366"/>
          <cell r="K366"/>
          <cell r="L366"/>
          <cell r="M366"/>
          <cell r="N366"/>
          <cell r="O366"/>
          <cell r="P366"/>
          <cell r="R366"/>
          <cell r="S366"/>
          <cell r="T366"/>
          <cell r="U366"/>
          <cell r="V366"/>
          <cell r="W366"/>
          <cell r="Y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P366"/>
        </row>
        <row r="367">
          <cell r="C367"/>
          <cell r="D367"/>
          <cell r="E367"/>
          <cell r="F367"/>
          <cell r="J367"/>
          <cell r="K367"/>
          <cell r="L367"/>
          <cell r="M367"/>
          <cell r="N367"/>
          <cell r="O367"/>
          <cell r="P367"/>
          <cell r="R367"/>
          <cell r="S367"/>
          <cell r="T367"/>
          <cell r="U367"/>
          <cell r="V367"/>
          <cell r="W367"/>
          <cell r="Y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P367"/>
        </row>
        <row r="368">
          <cell r="C368"/>
          <cell r="D368"/>
          <cell r="E368"/>
          <cell r="F368"/>
          <cell r="J368"/>
          <cell r="K368"/>
          <cell r="L368"/>
          <cell r="M368"/>
          <cell r="N368"/>
          <cell r="O368"/>
          <cell r="P368"/>
          <cell r="R368"/>
          <cell r="S368"/>
          <cell r="T368"/>
          <cell r="U368"/>
          <cell r="V368"/>
          <cell r="W368"/>
          <cell r="Y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P368"/>
        </row>
        <row r="369">
          <cell r="C369"/>
          <cell r="D369"/>
          <cell r="E369"/>
          <cell r="F369"/>
          <cell r="J369"/>
          <cell r="K369"/>
          <cell r="L369"/>
          <cell r="M369"/>
          <cell r="N369"/>
          <cell r="O369"/>
          <cell r="P369"/>
          <cell r="R369"/>
          <cell r="S369"/>
          <cell r="T369"/>
          <cell r="U369"/>
          <cell r="V369"/>
          <cell r="W369"/>
          <cell r="Y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P369"/>
        </row>
        <row r="370">
          <cell r="C370"/>
          <cell r="D370"/>
          <cell r="E370"/>
          <cell r="F370"/>
          <cell r="J370"/>
          <cell r="K370"/>
          <cell r="L370"/>
          <cell r="M370"/>
          <cell r="N370"/>
          <cell r="O370"/>
          <cell r="P370"/>
          <cell r="R370"/>
          <cell r="S370"/>
          <cell r="T370"/>
          <cell r="U370"/>
          <cell r="V370"/>
          <cell r="W370"/>
          <cell r="Y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P370"/>
        </row>
        <row r="371">
          <cell r="C371"/>
          <cell r="D371"/>
          <cell r="E371"/>
          <cell r="F371"/>
          <cell r="J371"/>
          <cell r="K371"/>
          <cell r="L371"/>
          <cell r="M371"/>
          <cell r="N371"/>
          <cell r="O371"/>
          <cell r="P371"/>
          <cell r="R371"/>
          <cell r="S371"/>
          <cell r="T371"/>
          <cell r="U371"/>
          <cell r="V371"/>
          <cell r="W371"/>
          <cell r="Y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P371"/>
        </row>
        <row r="372">
          <cell r="C372"/>
          <cell r="D372"/>
          <cell r="E372"/>
          <cell r="F372"/>
          <cell r="J372"/>
          <cell r="K372"/>
          <cell r="L372"/>
          <cell r="M372"/>
          <cell r="N372"/>
          <cell r="O372"/>
          <cell r="P372"/>
          <cell r="R372"/>
          <cell r="S372"/>
          <cell r="T372"/>
          <cell r="U372"/>
          <cell r="V372"/>
          <cell r="W372"/>
          <cell r="Y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P372"/>
        </row>
        <row r="373">
          <cell r="C373"/>
          <cell r="D373"/>
          <cell r="E373"/>
          <cell r="F373"/>
          <cell r="J373"/>
          <cell r="K373"/>
          <cell r="L373"/>
          <cell r="M373"/>
          <cell r="N373"/>
          <cell r="O373"/>
          <cell r="P373"/>
          <cell r="R373"/>
          <cell r="S373"/>
          <cell r="T373"/>
          <cell r="U373"/>
          <cell r="V373"/>
          <cell r="W373"/>
          <cell r="Y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P373"/>
        </row>
        <row r="374">
          <cell r="C374"/>
          <cell r="D374"/>
          <cell r="E374"/>
          <cell r="F374"/>
          <cell r="J374"/>
          <cell r="K374"/>
          <cell r="L374"/>
          <cell r="M374"/>
          <cell r="N374"/>
          <cell r="O374"/>
          <cell r="P374"/>
          <cell r="R374"/>
          <cell r="S374"/>
          <cell r="T374"/>
          <cell r="U374"/>
          <cell r="V374"/>
          <cell r="W374"/>
          <cell r="Y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P374"/>
        </row>
        <row r="375">
          <cell r="C375"/>
          <cell r="D375"/>
          <cell r="E375"/>
          <cell r="F375"/>
          <cell r="J375"/>
          <cell r="K375"/>
          <cell r="L375"/>
          <cell r="M375"/>
          <cell r="N375"/>
          <cell r="O375"/>
          <cell r="P375"/>
          <cell r="R375"/>
          <cell r="S375"/>
          <cell r="T375"/>
          <cell r="U375"/>
          <cell r="V375"/>
          <cell r="W375"/>
          <cell r="Y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P375"/>
        </row>
        <row r="376">
          <cell r="C376"/>
          <cell r="D376"/>
          <cell r="E376"/>
          <cell r="F376"/>
          <cell r="J376"/>
          <cell r="K376"/>
          <cell r="L376"/>
          <cell r="M376"/>
          <cell r="N376"/>
          <cell r="O376"/>
          <cell r="P376"/>
          <cell r="R376"/>
          <cell r="S376"/>
          <cell r="T376"/>
          <cell r="U376"/>
          <cell r="V376"/>
          <cell r="W376"/>
          <cell r="Y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P376"/>
        </row>
        <row r="377">
          <cell r="C377"/>
          <cell r="D377"/>
          <cell r="E377"/>
          <cell r="F377"/>
          <cell r="J377"/>
          <cell r="K377"/>
          <cell r="L377"/>
          <cell r="M377"/>
          <cell r="N377"/>
          <cell r="O377"/>
          <cell r="P377"/>
          <cell r="R377"/>
          <cell r="S377"/>
          <cell r="T377"/>
          <cell r="U377"/>
          <cell r="V377"/>
          <cell r="W377"/>
          <cell r="Y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P377"/>
        </row>
        <row r="378">
          <cell r="C378"/>
          <cell r="D378"/>
          <cell r="E378"/>
          <cell r="F378"/>
          <cell r="J378"/>
          <cell r="K378"/>
          <cell r="L378"/>
          <cell r="M378"/>
          <cell r="N378"/>
          <cell r="O378"/>
          <cell r="P378"/>
          <cell r="R378"/>
          <cell r="S378"/>
          <cell r="T378"/>
          <cell r="U378"/>
          <cell r="V378"/>
          <cell r="W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P378"/>
        </row>
        <row r="379">
          <cell r="C379"/>
          <cell r="D379"/>
          <cell r="E379"/>
          <cell r="F379"/>
          <cell r="J379"/>
          <cell r="K379"/>
          <cell r="L379"/>
          <cell r="M379"/>
          <cell r="N379"/>
          <cell r="O379"/>
          <cell r="P379"/>
          <cell r="R379"/>
          <cell r="S379"/>
          <cell r="T379"/>
          <cell r="U379"/>
          <cell r="V379"/>
          <cell r="W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P379"/>
        </row>
        <row r="380">
          <cell r="C380"/>
          <cell r="D380"/>
          <cell r="E380"/>
          <cell r="F380"/>
          <cell r="J380"/>
          <cell r="K380"/>
          <cell r="L380"/>
          <cell r="M380"/>
          <cell r="N380"/>
          <cell r="O380"/>
          <cell r="P380"/>
          <cell r="R380"/>
          <cell r="S380"/>
          <cell r="T380"/>
          <cell r="U380"/>
          <cell r="V380"/>
          <cell r="W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</row>
        <row r="381">
          <cell r="C381"/>
          <cell r="D381"/>
          <cell r="E381"/>
          <cell r="F381"/>
          <cell r="J381"/>
          <cell r="K381"/>
          <cell r="L381"/>
          <cell r="M381"/>
          <cell r="N381"/>
          <cell r="O381"/>
          <cell r="P381"/>
          <cell r="R381"/>
          <cell r="S381"/>
          <cell r="T381"/>
          <cell r="U381"/>
          <cell r="V381"/>
          <cell r="W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P381"/>
        </row>
        <row r="382">
          <cell r="C382"/>
          <cell r="D382"/>
          <cell r="E382"/>
          <cell r="F382"/>
          <cell r="J382"/>
          <cell r="K382"/>
          <cell r="L382"/>
          <cell r="M382"/>
          <cell r="N382"/>
          <cell r="O382"/>
          <cell r="P382"/>
          <cell r="R382"/>
          <cell r="S382"/>
          <cell r="T382"/>
          <cell r="U382"/>
          <cell r="V382"/>
          <cell r="W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P382"/>
        </row>
        <row r="383">
          <cell r="C383"/>
          <cell r="D383"/>
          <cell r="E383"/>
          <cell r="F383"/>
          <cell r="J383"/>
          <cell r="K383"/>
          <cell r="L383"/>
          <cell r="M383"/>
          <cell r="N383"/>
          <cell r="O383"/>
          <cell r="P383"/>
          <cell r="R383"/>
          <cell r="S383"/>
          <cell r="T383"/>
          <cell r="U383"/>
          <cell r="V383"/>
          <cell r="W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P383"/>
        </row>
        <row r="384">
          <cell r="C384"/>
          <cell r="D384"/>
          <cell r="E384"/>
          <cell r="F384"/>
          <cell r="J384"/>
          <cell r="K384"/>
          <cell r="L384"/>
          <cell r="M384"/>
          <cell r="N384"/>
          <cell r="O384"/>
          <cell r="P384"/>
          <cell r="R384"/>
          <cell r="S384"/>
          <cell r="T384"/>
          <cell r="U384"/>
          <cell r="V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P384"/>
        </row>
        <row r="385">
          <cell r="C385"/>
          <cell r="D385"/>
          <cell r="E385"/>
          <cell r="F385"/>
          <cell r="J385"/>
          <cell r="K385"/>
          <cell r="L385"/>
          <cell r="M385"/>
          <cell r="N385"/>
          <cell r="O385"/>
          <cell r="P385"/>
          <cell r="R385"/>
          <cell r="S385"/>
          <cell r="T385"/>
          <cell r="U385"/>
          <cell r="V385"/>
          <cell r="W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P385"/>
        </row>
        <row r="386">
          <cell r="C386"/>
          <cell r="D386"/>
          <cell r="E386"/>
          <cell r="F386"/>
          <cell r="J386"/>
          <cell r="K386"/>
          <cell r="L386"/>
          <cell r="M386"/>
          <cell r="N386"/>
          <cell r="O386"/>
          <cell r="P386"/>
          <cell r="R386"/>
          <cell r="S386"/>
          <cell r="T386"/>
          <cell r="U386"/>
          <cell r="V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P386"/>
        </row>
        <row r="387">
          <cell r="C387"/>
          <cell r="D387"/>
          <cell r="E387"/>
          <cell r="F387"/>
          <cell r="J387"/>
          <cell r="K387"/>
          <cell r="L387"/>
          <cell r="M387"/>
          <cell r="N387"/>
          <cell r="O387"/>
          <cell r="P387"/>
          <cell r="R387"/>
          <cell r="S387"/>
          <cell r="T387"/>
          <cell r="U387"/>
          <cell r="V387"/>
          <cell r="W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P387"/>
        </row>
        <row r="388">
          <cell r="C388"/>
          <cell r="D388"/>
          <cell r="E388"/>
          <cell r="F388"/>
          <cell r="J388"/>
          <cell r="K388"/>
          <cell r="L388"/>
          <cell r="M388"/>
          <cell r="N388"/>
          <cell r="O388"/>
          <cell r="P388"/>
          <cell r="R388"/>
          <cell r="S388"/>
          <cell r="T388"/>
          <cell r="U388"/>
          <cell r="V388"/>
          <cell r="W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P388"/>
        </row>
        <row r="389">
          <cell r="C389"/>
          <cell r="D389"/>
          <cell r="E389"/>
          <cell r="F389"/>
          <cell r="J389"/>
          <cell r="K389"/>
          <cell r="L389"/>
          <cell r="M389"/>
          <cell r="N389"/>
          <cell r="O389"/>
          <cell r="P389"/>
          <cell r="R389"/>
          <cell r="S389"/>
          <cell r="T389"/>
          <cell r="U389"/>
          <cell r="V389"/>
          <cell r="W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P389"/>
        </row>
        <row r="390">
          <cell r="C390"/>
          <cell r="D390"/>
          <cell r="E390"/>
          <cell r="F390"/>
          <cell r="J390"/>
          <cell r="K390"/>
          <cell r="L390"/>
          <cell r="M390"/>
          <cell r="N390"/>
          <cell r="O390"/>
          <cell r="P390"/>
          <cell r="R390"/>
          <cell r="S390"/>
          <cell r="T390"/>
          <cell r="U390"/>
          <cell r="V390"/>
          <cell r="W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P390"/>
        </row>
        <row r="391">
          <cell r="C391"/>
          <cell r="D391"/>
          <cell r="E391"/>
          <cell r="F391"/>
          <cell r="J391"/>
          <cell r="K391"/>
          <cell r="L391"/>
          <cell r="M391"/>
          <cell r="N391"/>
          <cell r="O391"/>
          <cell r="P391"/>
          <cell r="R391"/>
          <cell r="S391"/>
          <cell r="T391"/>
          <cell r="U391"/>
          <cell r="V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P391"/>
        </row>
        <row r="392">
          <cell r="C392"/>
          <cell r="D392"/>
          <cell r="E392"/>
          <cell r="F392"/>
          <cell r="J392"/>
          <cell r="K392"/>
          <cell r="L392"/>
          <cell r="M392"/>
          <cell r="N392"/>
          <cell r="O392"/>
          <cell r="P392"/>
          <cell r="R392"/>
          <cell r="S392"/>
          <cell r="T392"/>
          <cell r="U392"/>
          <cell r="V392"/>
          <cell r="W392"/>
          <cell r="Y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P392"/>
        </row>
        <row r="393">
          <cell r="C393"/>
          <cell r="D393"/>
          <cell r="F393"/>
          <cell r="J393"/>
          <cell r="K393"/>
          <cell r="L393"/>
          <cell r="M393"/>
          <cell r="N393"/>
          <cell r="O393"/>
          <cell r="P393"/>
          <cell r="R393"/>
          <cell r="S393"/>
          <cell r="T393"/>
          <cell r="U393"/>
          <cell r="Y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P393"/>
        </row>
        <row r="394">
          <cell r="C394"/>
          <cell r="D394"/>
          <cell r="E394"/>
          <cell r="F394"/>
          <cell r="J394"/>
          <cell r="K394"/>
          <cell r="L394"/>
          <cell r="M394"/>
          <cell r="N394"/>
          <cell r="O394"/>
          <cell r="P394"/>
          <cell r="R394"/>
          <cell r="S394"/>
          <cell r="T394"/>
          <cell r="U394"/>
          <cell r="Y394"/>
          <cell r="AB394"/>
          <cell r="AC394"/>
          <cell r="AD394"/>
          <cell r="AE394"/>
          <cell r="AF394"/>
          <cell r="AH394"/>
          <cell r="AI394"/>
          <cell r="AJ394"/>
          <cell r="AK394"/>
          <cell r="AL394"/>
          <cell r="AM394"/>
          <cell r="AN394"/>
          <cell r="AP394"/>
        </row>
        <row r="395">
          <cell r="C395"/>
          <cell r="D395"/>
          <cell r="E395"/>
          <cell r="F395"/>
          <cell r="J395"/>
          <cell r="K395"/>
          <cell r="L395"/>
          <cell r="M395"/>
          <cell r="N395"/>
          <cell r="O395"/>
          <cell r="P395"/>
          <cell r="R395"/>
          <cell r="S395"/>
          <cell r="T395"/>
          <cell r="U395"/>
          <cell r="V395"/>
          <cell r="W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P395"/>
        </row>
        <row r="396">
          <cell r="C396"/>
          <cell r="D396"/>
          <cell r="E396"/>
          <cell r="F396"/>
          <cell r="J396"/>
          <cell r="K396"/>
          <cell r="L396"/>
          <cell r="M396"/>
          <cell r="N396"/>
          <cell r="O396"/>
          <cell r="P396"/>
          <cell r="R396"/>
          <cell r="S396"/>
          <cell r="T396"/>
          <cell r="U396"/>
          <cell r="V396"/>
          <cell r="W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P396"/>
        </row>
        <row r="397">
          <cell r="C397"/>
          <cell r="D397"/>
          <cell r="E397"/>
          <cell r="F397"/>
          <cell r="J397"/>
          <cell r="K397"/>
          <cell r="L397"/>
          <cell r="M397"/>
          <cell r="N397"/>
          <cell r="O397"/>
          <cell r="P397"/>
          <cell r="R397"/>
          <cell r="S397"/>
          <cell r="T397"/>
          <cell r="U397"/>
          <cell r="V397"/>
          <cell r="W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P397"/>
        </row>
        <row r="398">
          <cell r="C398"/>
          <cell r="D398"/>
          <cell r="E398"/>
          <cell r="F398"/>
          <cell r="J398"/>
          <cell r="K398"/>
          <cell r="L398"/>
          <cell r="M398"/>
          <cell r="N398"/>
          <cell r="O398"/>
          <cell r="P398"/>
          <cell r="R398"/>
          <cell r="S398"/>
          <cell r="T398"/>
          <cell r="U398"/>
          <cell r="V398"/>
          <cell r="W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P398"/>
        </row>
        <row r="399">
          <cell r="C399"/>
          <cell r="D399"/>
          <cell r="E399"/>
          <cell r="F399"/>
          <cell r="J399"/>
          <cell r="K399"/>
          <cell r="L399"/>
          <cell r="M399"/>
          <cell r="N399"/>
          <cell r="O399"/>
          <cell r="P399"/>
          <cell r="R399"/>
          <cell r="S399"/>
          <cell r="T399"/>
          <cell r="U399"/>
          <cell r="V399"/>
          <cell r="W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P399"/>
        </row>
        <row r="400">
          <cell r="C400"/>
          <cell r="D400"/>
          <cell r="E400"/>
          <cell r="F400"/>
          <cell r="J400"/>
          <cell r="K400"/>
          <cell r="L400"/>
          <cell r="M400"/>
          <cell r="N400"/>
          <cell r="O400"/>
          <cell r="P400"/>
          <cell r="R400"/>
          <cell r="S400"/>
          <cell r="T400"/>
          <cell r="U400"/>
          <cell r="V400"/>
          <cell r="W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P400"/>
        </row>
        <row r="401">
          <cell r="C401"/>
          <cell r="D401"/>
          <cell r="E401"/>
          <cell r="F401"/>
          <cell r="J401"/>
          <cell r="K401"/>
          <cell r="L401"/>
          <cell r="M401"/>
          <cell r="N401"/>
          <cell r="O401"/>
          <cell r="P401"/>
          <cell r="R401"/>
          <cell r="S401"/>
          <cell r="T401"/>
          <cell r="U401"/>
          <cell r="V401"/>
          <cell r="W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P401"/>
        </row>
        <row r="402">
          <cell r="C402"/>
          <cell r="D402"/>
          <cell r="E402"/>
          <cell r="F402"/>
          <cell r="J402"/>
          <cell r="K402"/>
          <cell r="L402"/>
          <cell r="M402"/>
          <cell r="N402"/>
          <cell r="O402"/>
          <cell r="P402"/>
          <cell r="R402"/>
          <cell r="S402"/>
          <cell r="T402"/>
          <cell r="U402"/>
          <cell r="V402"/>
          <cell r="W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P402"/>
        </row>
        <row r="403">
          <cell r="C403"/>
          <cell r="D403"/>
          <cell r="E403"/>
          <cell r="F403"/>
          <cell r="J403"/>
          <cell r="K403"/>
          <cell r="L403"/>
          <cell r="M403"/>
          <cell r="N403"/>
          <cell r="O403"/>
          <cell r="P403"/>
          <cell r="R403"/>
          <cell r="S403"/>
          <cell r="T403"/>
          <cell r="U403"/>
          <cell r="V403"/>
          <cell r="W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P403"/>
        </row>
        <row r="404">
          <cell r="C404"/>
          <cell r="D404"/>
          <cell r="E404"/>
          <cell r="F404"/>
          <cell r="J404"/>
          <cell r="K404"/>
          <cell r="L404"/>
          <cell r="M404"/>
          <cell r="N404"/>
          <cell r="O404"/>
          <cell r="P404"/>
          <cell r="R404"/>
          <cell r="S404"/>
          <cell r="T404"/>
          <cell r="U404"/>
          <cell r="V404"/>
          <cell r="W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P404"/>
        </row>
        <row r="405">
          <cell r="C405"/>
          <cell r="D405"/>
          <cell r="E405"/>
          <cell r="F405"/>
          <cell r="J405"/>
          <cell r="K405"/>
          <cell r="L405"/>
          <cell r="M405"/>
          <cell r="N405"/>
          <cell r="O405"/>
          <cell r="P405"/>
          <cell r="R405"/>
          <cell r="S405"/>
          <cell r="T405"/>
          <cell r="U405"/>
          <cell r="V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P405"/>
        </row>
        <row r="406">
          <cell r="C406"/>
          <cell r="D406"/>
          <cell r="F406"/>
          <cell r="J406"/>
          <cell r="K406"/>
          <cell r="L406"/>
          <cell r="M406"/>
          <cell r="N406"/>
          <cell r="O406"/>
          <cell r="P406"/>
          <cell r="R406"/>
          <cell r="S406"/>
          <cell r="T406"/>
          <cell r="U406"/>
          <cell r="V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P406"/>
        </row>
        <row r="407">
          <cell r="C407"/>
          <cell r="D407"/>
          <cell r="E407"/>
          <cell r="F407"/>
          <cell r="J407"/>
          <cell r="K407"/>
          <cell r="L407"/>
          <cell r="M407"/>
          <cell r="N407"/>
          <cell r="O407"/>
          <cell r="P407"/>
          <cell r="R407"/>
          <cell r="S407"/>
          <cell r="T407"/>
          <cell r="U407"/>
          <cell r="V407"/>
          <cell r="W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P407"/>
        </row>
        <row r="408">
          <cell r="C408"/>
          <cell r="D408"/>
          <cell r="E408"/>
          <cell r="F408"/>
          <cell r="J408"/>
          <cell r="K408"/>
          <cell r="L408"/>
          <cell r="M408"/>
          <cell r="N408"/>
          <cell r="O408"/>
          <cell r="P408"/>
          <cell r="R408"/>
          <cell r="S408"/>
          <cell r="T408"/>
          <cell r="U408"/>
          <cell r="V408"/>
          <cell r="W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P408"/>
        </row>
        <row r="409">
          <cell r="C409"/>
          <cell r="D409"/>
          <cell r="E409"/>
          <cell r="F409"/>
          <cell r="J409"/>
          <cell r="K409"/>
          <cell r="L409"/>
          <cell r="M409"/>
          <cell r="N409"/>
          <cell r="O409"/>
          <cell r="P409"/>
          <cell r="R409"/>
          <cell r="S409"/>
          <cell r="T409"/>
          <cell r="U409"/>
          <cell r="V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P409"/>
        </row>
        <row r="410">
          <cell r="C410"/>
          <cell r="D410"/>
          <cell r="E410"/>
          <cell r="F410"/>
          <cell r="J410"/>
          <cell r="K410"/>
          <cell r="L410"/>
          <cell r="M410"/>
          <cell r="N410"/>
          <cell r="O410"/>
          <cell r="P410"/>
          <cell r="R410"/>
          <cell r="S410"/>
          <cell r="T410"/>
          <cell r="U410"/>
          <cell r="V410"/>
          <cell r="W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P410"/>
        </row>
        <row r="411">
          <cell r="C411"/>
          <cell r="D411"/>
          <cell r="E411"/>
          <cell r="F411"/>
          <cell r="J411"/>
          <cell r="K411"/>
          <cell r="L411"/>
          <cell r="M411"/>
          <cell r="N411"/>
          <cell r="O411"/>
          <cell r="P411"/>
          <cell r="R411"/>
          <cell r="S411"/>
          <cell r="T411"/>
          <cell r="U411"/>
          <cell r="V411"/>
          <cell r="W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P411"/>
        </row>
        <row r="412">
          <cell r="C412"/>
          <cell r="D412"/>
          <cell r="E412"/>
          <cell r="F412"/>
          <cell r="J412"/>
          <cell r="K412"/>
          <cell r="L412"/>
          <cell r="M412"/>
          <cell r="N412"/>
          <cell r="O412"/>
          <cell r="P412"/>
          <cell r="R412"/>
          <cell r="S412"/>
          <cell r="T412"/>
          <cell r="U412"/>
          <cell r="V412"/>
          <cell r="W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P412"/>
        </row>
        <row r="413">
          <cell r="C413"/>
          <cell r="D413"/>
          <cell r="E413"/>
          <cell r="F413"/>
          <cell r="J413"/>
          <cell r="K413"/>
          <cell r="L413"/>
          <cell r="M413"/>
          <cell r="N413"/>
          <cell r="O413"/>
          <cell r="P413"/>
          <cell r="R413"/>
          <cell r="S413"/>
          <cell r="T413"/>
          <cell r="U413"/>
          <cell r="V413"/>
          <cell r="W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P413"/>
        </row>
        <row r="414">
          <cell r="C414"/>
          <cell r="D414"/>
          <cell r="E414"/>
          <cell r="F414"/>
          <cell r="J414"/>
          <cell r="K414"/>
          <cell r="L414"/>
          <cell r="M414"/>
          <cell r="N414"/>
          <cell r="O414"/>
          <cell r="P414"/>
          <cell r="R414"/>
          <cell r="S414"/>
          <cell r="T414"/>
          <cell r="U414"/>
          <cell r="V414"/>
          <cell r="W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P414"/>
        </row>
        <row r="415">
          <cell r="C415"/>
          <cell r="D415"/>
          <cell r="E415"/>
          <cell r="F415"/>
          <cell r="J415"/>
          <cell r="K415"/>
          <cell r="L415"/>
          <cell r="M415"/>
          <cell r="N415"/>
          <cell r="O415"/>
          <cell r="P415"/>
          <cell r="R415"/>
          <cell r="S415"/>
          <cell r="T415"/>
          <cell r="U415"/>
          <cell r="V415"/>
          <cell r="W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P415"/>
        </row>
        <row r="416">
          <cell r="C416"/>
          <cell r="D416"/>
          <cell r="E416"/>
          <cell r="F416"/>
          <cell r="J416"/>
          <cell r="K416"/>
          <cell r="L416"/>
          <cell r="M416"/>
          <cell r="N416"/>
          <cell r="O416"/>
          <cell r="P416"/>
          <cell r="R416"/>
          <cell r="S416"/>
          <cell r="T416"/>
          <cell r="U416"/>
          <cell r="V416"/>
          <cell r="W416"/>
          <cell r="Y416"/>
          <cell r="Z416"/>
          <cell r="AA416"/>
          <cell r="AB416"/>
          <cell r="AC416"/>
          <cell r="AD416"/>
          <cell r="AE416"/>
          <cell r="AF416"/>
          <cell r="AH416"/>
          <cell r="AI416"/>
          <cell r="AJ416"/>
          <cell r="AK416"/>
          <cell r="AL416"/>
          <cell r="AM416"/>
          <cell r="AN416"/>
          <cell r="AP416"/>
        </row>
        <row r="417">
          <cell r="C417"/>
          <cell r="D417"/>
          <cell r="E417"/>
          <cell r="F417"/>
          <cell r="J417"/>
          <cell r="K417"/>
          <cell r="L417"/>
          <cell r="M417"/>
          <cell r="N417"/>
          <cell r="O417"/>
          <cell r="P417"/>
          <cell r="R417"/>
          <cell r="S417"/>
          <cell r="T417"/>
          <cell r="U417"/>
          <cell r="V417"/>
          <cell r="W417"/>
          <cell r="Y417"/>
          <cell r="Z417"/>
          <cell r="AA417"/>
          <cell r="AB417"/>
          <cell r="AC417"/>
          <cell r="AD417"/>
          <cell r="AE417"/>
          <cell r="AF417"/>
          <cell r="AH417"/>
          <cell r="AI417"/>
          <cell r="AJ417"/>
          <cell r="AK417"/>
          <cell r="AL417"/>
          <cell r="AM417"/>
          <cell r="AN417"/>
          <cell r="AP417"/>
        </row>
        <row r="418">
          <cell r="C418"/>
          <cell r="D418"/>
          <cell r="E418"/>
          <cell r="F418"/>
          <cell r="J418"/>
          <cell r="K418"/>
          <cell r="L418"/>
          <cell r="M418"/>
          <cell r="N418"/>
          <cell r="O418"/>
          <cell r="P418"/>
          <cell r="R418"/>
          <cell r="S418"/>
          <cell r="T418"/>
          <cell r="U418"/>
          <cell r="V418"/>
          <cell r="W418"/>
          <cell r="Y418"/>
          <cell r="Z418"/>
          <cell r="AA418"/>
          <cell r="AB418"/>
          <cell r="AC418"/>
          <cell r="AD418"/>
          <cell r="AE418"/>
          <cell r="AF418"/>
          <cell r="AH418"/>
          <cell r="AI418"/>
          <cell r="AJ418"/>
          <cell r="AK418"/>
          <cell r="AL418"/>
          <cell r="AM418"/>
          <cell r="AN418"/>
          <cell r="AP418"/>
        </row>
        <row r="419">
          <cell r="C419"/>
          <cell r="D419"/>
          <cell r="E419"/>
          <cell r="F419"/>
          <cell r="J419"/>
          <cell r="K419"/>
          <cell r="L419"/>
          <cell r="M419"/>
          <cell r="N419"/>
          <cell r="O419"/>
          <cell r="P419"/>
          <cell r="R419"/>
          <cell r="S419"/>
          <cell r="T419"/>
          <cell r="U419"/>
          <cell r="V419"/>
          <cell r="W419"/>
          <cell r="Y419"/>
          <cell r="Z419"/>
          <cell r="AA419"/>
          <cell r="AB419"/>
          <cell r="AC419"/>
          <cell r="AD419"/>
          <cell r="AE419"/>
          <cell r="AF419"/>
          <cell r="AH419"/>
          <cell r="AI419"/>
          <cell r="AJ419"/>
          <cell r="AK419"/>
          <cell r="AL419"/>
          <cell r="AM419"/>
          <cell r="AN419"/>
          <cell r="AP419"/>
        </row>
        <row r="420">
          <cell r="C420"/>
          <cell r="D420"/>
          <cell r="E420"/>
          <cell r="F420"/>
          <cell r="J420"/>
          <cell r="K420"/>
          <cell r="L420"/>
          <cell r="M420"/>
          <cell r="N420"/>
          <cell r="O420"/>
          <cell r="P420"/>
          <cell r="R420"/>
          <cell r="S420"/>
          <cell r="T420"/>
          <cell r="U420"/>
          <cell r="V420"/>
          <cell r="W420"/>
          <cell r="Y420"/>
          <cell r="Z420"/>
          <cell r="AA420"/>
          <cell r="AB420"/>
          <cell r="AC420"/>
          <cell r="AD420"/>
          <cell r="AE420"/>
          <cell r="AF420"/>
          <cell r="AH420"/>
          <cell r="AI420"/>
          <cell r="AJ420"/>
          <cell r="AK420"/>
          <cell r="AL420"/>
          <cell r="AM420"/>
          <cell r="AN420"/>
          <cell r="AP420"/>
        </row>
        <row r="421">
          <cell r="C421"/>
          <cell r="D421"/>
          <cell r="E421"/>
          <cell r="F421"/>
          <cell r="J421"/>
          <cell r="K421"/>
          <cell r="L421"/>
          <cell r="M421"/>
          <cell r="N421"/>
          <cell r="O421"/>
          <cell r="P421"/>
          <cell r="R421"/>
          <cell r="S421"/>
          <cell r="T421"/>
          <cell r="U421"/>
          <cell r="V421"/>
          <cell r="W421"/>
          <cell r="Y421"/>
          <cell r="Z421"/>
          <cell r="AA421"/>
          <cell r="AB421"/>
          <cell r="AC421"/>
          <cell r="AD421"/>
          <cell r="AE421"/>
          <cell r="AF421"/>
          <cell r="AH421"/>
          <cell r="AI421"/>
          <cell r="AJ421"/>
          <cell r="AK421"/>
          <cell r="AL421"/>
          <cell r="AM421"/>
          <cell r="AN421"/>
          <cell r="AP421"/>
        </row>
        <row r="422">
          <cell r="C422"/>
          <cell r="D422"/>
          <cell r="E422"/>
          <cell r="F422"/>
          <cell r="J422"/>
          <cell r="K422"/>
          <cell r="L422"/>
          <cell r="M422"/>
          <cell r="N422"/>
          <cell r="O422"/>
          <cell r="P422"/>
          <cell r="R422"/>
          <cell r="S422"/>
          <cell r="T422"/>
          <cell r="U422"/>
          <cell r="V422"/>
          <cell r="W422"/>
          <cell r="Y422"/>
          <cell r="Z422"/>
          <cell r="AA422"/>
          <cell r="AB422"/>
          <cell r="AC422"/>
          <cell r="AD422"/>
          <cell r="AE422"/>
          <cell r="AF422"/>
          <cell r="AH422"/>
          <cell r="AI422"/>
          <cell r="AJ422"/>
          <cell r="AK422"/>
          <cell r="AL422"/>
          <cell r="AM422"/>
          <cell r="AN422"/>
          <cell r="AP422"/>
        </row>
        <row r="423">
          <cell r="C423"/>
          <cell r="D423"/>
          <cell r="E423"/>
          <cell r="F423"/>
          <cell r="J423"/>
          <cell r="K423"/>
          <cell r="L423"/>
          <cell r="M423"/>
          <cell r="N423"/>
          <cell r="O423"/>
          <cell r="P423"/>
          <cell r="R423"/>
          <cell r="S423"/>
          <cell r="T423"/>
          <cell r="U423"/>
          <cell r="V423"/>
          <cell r="W423"/>
          <cell r="Y423"/>
          <cell r="Z423"/>
          <cell r="AA423"/>
          <cell r="AB423"/>
          <cell r="AC423"/>
          <cell r="AD423"/>
          <cell r="AE423"/>
          <cell r="AF423"/>
          <cell r="AH423"/>
          <cell r="AI423"/>
          <cell r="AJ423"/>
          <cell r="AK423"/>
          <cell r="AL423"/>
          <cell r="AM423"/>
          <cell r="AN423"/>
          <cell r="AP423"/>
        </row>
        <row r="424">
          <cell r="C424"/>
          <cell r="D424"/>
          <cell r="E424"/>
          <cell r="F424"/>
          <cell r="J424"/>
          <cell r="K424"/>
          <cell r="L424"/>
          <cell r="M424"/>
          <cell r="N424"/>
          <cell r="O424"/>
          <cell r="P424"/>
          <cell r="R424"/>
          <cell r="S424"/>
          <cell r="T424"/>
          <cell r="U424"/>
          <cell r="V424"/>
          <cell r="W424"/>
          <cell r="Y424"/>
          <cell r="Z424"/>
          <cell r="AA424"/>
          <cell r="AB424"/>
          <cell r="AC424"/>
          <cell r="AD424"/>
          <cell r="AE424"/>
          <cell r="AF424"/>
          <cell r="AH424"/>
          <cell r="AI424"/>
          <cell r="AJ424"/>
          <cell r="AK424"/>
          <cell r="AL424"/>
          <cell r="AM424"/>
          <cell r="AN424"/>
          <cell r="AP424"/>
        </row>
        <row r="425">
          <cell r="C425"/>
          <cell r="D425"/>
          <cell r="E425"/>
          <cell r="F425"/>
          <cell r="J425"/>
          <cell r="K425"/>
          <cell r="L425"/>
          <cell r="M425"/>
          <cell r="N425"/>
          <cell r="O425"/>
          <cell r="P425"/>
          <cell r="R425"/>
          <cell r="S425"/>
          <cell r="T425"/>
          <cell r="U425"/>
          <cell r="V425"/>
          <cell r="W425"/>
          <cell r="Y425"/>
          <cell r="Z425"/>
          <cell r="AA425"/>
          <cell r="AB425"/>
          <cell r="AC425"/>
          <cell r="AD425"/>
          <cell r="AE425"/>
          <cell r="AF425"/>
          <cell r="AH425"/>
          <cell r="AI425"/>
          <cell r="AJ425"/>
          <cell r="AK425"/>
          <cell r="AL425"/>
          <cell r="AM425"/>
          <cell r="AN425"/>
          <cell r="AP425"/>
        </row>
        <row r="426">
          <cell r="C426"/>
          <cell r="D426"/>
          <cell r="E426"/>
          <cell r="F426"/>
          <cell r="J426"/>
          <cell r="K426"/>
          <cell r="L426"/>
          <cell r="M426"/>
          <cell r="N426"/>
          <cell r="O426"/>
          <cell r="P426"/>
          <cell r="R426"/>
          <cell r="S426"/>
          <cell r="T426"/>
          <cell r="U426"/>
          <cell r="V426"/>
          <cell r="W426"/>
          <cell r="Y426"/>
          <cell r="Z426"/>
          <cell r="AA426"/>
          <cell r="AB426"/>
          <cell r="AC426"/>
          <cell r="AD426"/>
          <cell r="AE426"/>
          <cell r="AF426"/>
          <cell r="AH426"/>
          <cell r="AI426"/>
          <cell r="AJ426"/>
          <cell r="AK426"/>
          <cell r="AL426"/>
          <cell r="AM426"/>
          <cell r="AN426"/>
          <cell r="AP426"/>
        </row>
        <row r="427">
          <cell r="C427"/>
          <cell r="D427"/>
          <cell r="E427"/>
          <cell r="F427"/>
          <cell r="J427"/>
          <cell r="K427"/>
          <cell r="L427"/>
          <cell r="M427"/>
          <cell r="N427"/>
          <cell r="O427"/>
          <cell r="P427"/>
          <cell r="R427"/>
          <cell r="S427"/>
          <cell r="T427"/>
          <cell r="U427"/>
          <cell r="V427"/>
          <cell r="W427"/>
          <cell r="Y427"/>
          <cell r="Z427"/>
          <cell r="AA427"/>
          <cell r="AB427"/>
          <cell r="AC427"/>
          <cell r="AD427"/>
          <cell r="AE427"/>
          <cell r="AF427"/>
          <cell r="AH427"/>
          <cell r="AI427"/>
          <cell r="AJ427"/>
          <cell r="AK427"/>
          <cell r="AL427"/>
          <cell r="AM427"/>
          <cell r="AN427"/>
          <cell r="AP427"/>
        </row>
        <row r="428">
          <cell r="C428"/>
          <cell r="D428"/>
          <cell r="E428"/>
          <cell r="F428"/>
          <cell r="J428"/>
          <cell r="K428"/>
          <cell r="L428"/>
          <cell r="M428"/>
          <cell r="N428"/>
          <cell r="O428"/>
          <cell r="P428"/>
          <cell r="R428"/>
          <cell r="S428"/>
          <cell r="T428"/>
          <cell r="U428"/>
          <cell r="V428"/>
          <cell r="W428"/>
          <cell r="Y428"/>
          <cell r="Z428"/>
          <cell r="AA428"/>
          <cell r="AB428"/>
          <cell r="AC428"/>
          <cell r="AD428"/>
          <cell r="AE428"/>
          <cell r="AF428"/>
          <cell r="AH428"/>
          <cell r="AI428"/>
          <cell r="AJ428"/>
          <cell r="AK428"/>
          <cell r="AL428"/>
          <cell r="AM428"/>
          <cell r="AN428"/>
          <cell r="AP428"/>
        </row>
        <row r="429">
          <cell r="C429"/>
          <cell r="D429"/>
          <cell r="E429"/>
          <cell r="F429"/>
          <cell r="J429"/>
          <cell r="K429"/>
          <cell r="L429"/>
          <cell r="M429"/>
          <cell r="N429"/>
          <cell r="O429"/>
          <cell r="P429"/>
          <cell r="R429"/>
          <cell r="S429"/>
          <cell r="T429"/>
          <cell r="U429"/>
          <cell r="V429"/>
          <cell r="W429"/>
          <cell r="Y429"/>
          <cell r="Z429"/>
          <cell r="AA429"/>
          <cell r="AB429"/>
          <cell r="AC429"/>
          <cell r="AD429"/>
          <cell r="AE429"/>
          <cell r="AF429"/>
          <cell r="AH429"/>
          <cell r="AI429"/>
          <cell r="AJ429"/>
          <cell r="AK429"/>
          <cell r="AL429"/>
          <cell r="AM429"/>
          <cell r="AN429"/>
          <cell r="AP429"/>
        </row>
        <row r="430">
          <cell r="C430"/>
          <cell r="D430"/>
          <cell r="E430"/>
          <cell r="F430"/>
          <cell r="J430"/>
          <cell r="K430"/>
          <cell r="L430"/>
          <cell r="M430"/>
          <cell r="N430"/>
          <cell r="O430"/>
          <cell r="P430"/>
          <cell r="R430"/>
          <cell r="S430"/>
          <cell r="T430"/>
          <cell r="U430"/>
          <cell r="V430"/>
          <cell r="W430"/>
          <cell r="Y430"/>
          <cell r="Z430"/>
          <cell r="AA430"/>
          <cell r="AB430"/>
          <cell r="AC430"/>
          <cell r="AD430"/>
          <cell r="AE430"/>
          <cell r="AF430"/>
          <cell r="AH430"/>
          <cell r="AI430"/>
          <cell r="AJ430"/>
          <cell r="AK430"/>
          <cell r="AL430"/>
          <cell r="AM430"/>
          <cell r="AN430"/>
          <cell r="AP430"/>
        </row>
        <row r="431">
          <cell r="C431"/>
          <cell r="D431"/>
          <cell r="E431"/>
          <cell r="F431"/>
          <cell r="J431"/>
          <cell r="K431"/>
          <cell r="L431"/>
          <cell r="M431"/>
          <cell r="N431"/>
          <cell r="O431"/>
          <cell r="P431"/>
          <cell r="R431"/>
          <cell r="S431"/>
          <cell r="T431"/>
          <cell r="U431"/>
          <cell r="V431"/>
          <cell r="W431"/>
          <cell r="Y431"/>
          <cell r="Z431"/>
          <cell r="AA431"/>
          <cell r="AB431"/>
          <cell r="AC431"/>
          <cell r="AD431"/>
          <cell r="AE431"/>
          <cell r="AF431"/>
          <cell r="AH431"/>
          <cell r="AI431"/>
          <cell r="AJ431"/>
          <cell r="AK431"/>
          <cell r="AL431"/>
          <cell r="AM431"/>
          <cell r="AN431"/>
          <cell r="AP431"/>
        </row>
        <row r="432">
          <cell r="C432"/>
          <cell r="D432"/>
          <cell r="E432"/>
          <cell r="F432"/>
          <cell r="J432"/>
          <cell r="K432"/>
          <cell r="L432"/>
          <cell r="M432"/>
          <cell r="N432"/>
          <cell r="O432"/>
          <cell r="P432"/>
          <cell r="R432"/>
          <cell r="S432"/>
          <cell r="T432"/>
          <cell r="U432"/>
          <cell r="V432"/>
          <cell r="W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P432"/>
        </row>
        <row r="433">
          <cell r="C433"/>
          <cell r="D433"/>
          <cell r="E433"/>
          <cell r="F433"/>
          <cell r="J433"/>
          <cell r="K433"/>
          <cell r="L433"/>
          <cell r="M433"/>
          <cell r="N433"/>
          <cell r="O433"/>
          <cell r="P433"/>
          <cell r="R433"/>
          <cell r="S433"/>
          <cell r="T433"/>
          <cell r="U433"/>
          <cell r="V433"/>
          <cell r="W433"/>
          <cell r="Y433"/>
          <cell r="Z433"/>
          <cell r="AA433"/>
          <cell r="AB433"/>
          <cell r="AC433"/>
          <cell r="AD433"/>
          <cell r="AE433"/>
          <cell r="AF433"/>
          <cell r="AH433"/>
          <cell r="AI433"/>
          <cell r="AJ433"/>
          <cell r="AK433"/>
          <cell r="AL433"/>
          <cell r="AM433"/>
          <cell r="AN433"/>
          <cell r="AP433"/>
        </row>
        <row r="434">
          <cell r="C434"/>
          <cell r="D434"/>
          <cell r="E434"/>
          <cell r="F434"/>
          <cell r="J434"/>
          <cell r="K434"/>
          <cell r="L434"/>
          <cell r="M434"/>
          <cell r="N434"/>
          <cell r="O434"/>
          <cell r="P434"/>
          <cell r="R434"/>
          <cell r="S434"/>
          <cell r="T434"/>
          <cell r="U434"/>
          <cell r="V434"/>
          <cell r="W434"/>
          <cell r="Y434"/>
          <cell r="Z434"/>
          <cell r="AA434"/>
          <cell r="AB434"/>
          <cell r="AC434"/>
          <cell r="AD434"/>
          <cell r="AE434"/>
          <cell r="AF434"/>
          <cell r="AH434"/>
          <cell r="AI434"/>
          <cell r="AJ434"/>
          <cell r="AK434"/>
          <cell r="AL434"/>
          <cell r="AM434"/>
          <cell r="AN434"/>
          <cell r="AP434"/>
        </row>
        <row r="435">
          <cell r="C435"/>
          <cell r="D435"/>
          <cell r="E435"/>
          <cell r="F435"/>
          <cell r="J435"/>
          <cell r="K435"/>
          <cell r="L435"/>
          <cell r="M435"/>
          <cell r="N435"/>
          <cell r="O435"/>
          <cell r="P435"/>
          <cell r="R435"/>
          <cell r="S435"/>
          <cell r="T435"/>
          <cell r="U435"/>
          <cell r="V435"/>
          <cell r="W435"/>
          <cell r="Y435"/>
          <cell r="Z435"/>
          <cell r="AA435"/>
          <cell r="AB435"/>
          <cell r="AC435"/>
          <cell r="AD435"/>
          <cell r="AE435"/>
          <cell r="AF435"/>
          <cell r="AH435"/>
          <cell r="AI435"/>
          <cell r="AJ435"/>
          <cell r="AK435"/>
          <cell r="AL435"/>
          <cell r="AM435"/>
          <cell r="AN435"/>
          <cell r="AP435"/>
        </row>
        <row r="436">
          <cell r="C436"/>
          <cell r="D436"/>
          <cell r="E436"/>
          <cell r="F436"/>
          <cell r="J436"/>
          <cell r="K436"/>
          <cell r="L436"/>
          <cell r="M436"/>
          <cell r="N436"/>
          <cell r="O436"/>
          <cell r="P436"/>
          <cell r="R436"/>
          <cell r="S436"/>
          <cell r="T436"/>
          <cell r="U436"/>
          <cell r="V436"/>
          <cell r="W436"/>
          <cell r="Y436"/>
          <cell r="Z436"/>
          <cell r="AA436"/>
          <cell r="AB436"/>
          <cell r="AC436"/>
          <cell r="AD436"/>
          <cell r="AE436"/>
          <cell r="AF436"/>
          <cell r="AH436"/>
          <cell r="AI436"/>
          <cell r="AJ436"/>
          <cell r="AK436"/>
          <cell r="AL436"/>
          <cell r="AM436"/>
          <cell r="AN436"/>
          <cell r="AP436"/>
        </row>
        <row r="437">
          <cell r="C437"/>
          <cell r="D437"/>
          <cell r="E437"/>
          <cell r="F437"/>
          <cell r="J437"/>
          <cell r="K437"/>
          <cell r="L437"/>
          <cell r="M437"/>
          <cell r="N437"/>
          <cell r="O437"/>
          <cell r="P437"/>
          <cell r="R437"/>
          <cell r="S437"/>
          <cell r="T437"/>
          <cell r="U437"/>
          <cell r="V437"/>
          <cell r="W437"/>
          <cell r="Y437"/>
          <cell r="Z437"/>
          <cell r="AA437"/>
          <cell r="AB437"/>
          <cell r="AC437"/>
          <cell r="AD437"/>
          <cell r="AE437"/>
          <cell r="AF437"/>
          <cell r="AH437"/>
          <cell r="AI437"/>
          <cell r="AJ437"/>
          <cell r="AK437"/>
          <cell r="AL437"/>
          <cell r="AM437"/>
          <cell r="AN437"/>
          <cell r="AP437"/>
        </row>
        <row r="438">
          <cell r="C438"/>
          <cell r="D438"/>
          <cell r="E438"/>
          <cell r="F438"/>
          <cell r="J438"/>
          <cell r="K438"/>
          <cell r="L438"/>
          <cell r="M438"/>
          <cell r="N438"/>
          <cell r="O438"/>
          <cell r="P438"/>
          <cell r="R438"/>
          <cell r="S438"/>
          <cell r="T438"/>
          <cell r="U438"/>
          <cell r="V438"/>
          <cell r="W438"/>
          <cell r="Y438"/>
          <cell r="Z438"/>
          <cell r="AA438"/>
          <cell r="AB438"/>
          <cell r="AC438"/>
          <cell r="AD438"/>
          <cell r="AE438"/>
          <cell r="AF438"/>
          <cell r="AH438"/>
          <cell r="AI438"/>
          <cell r="AJ438"/>
          <cell r="AK438"/>
          <cell r="AL438"/>
          <cell r="AM438"/>
          <cell r="AN438"/>
          <cell r="AP438"/>
        </row>
        <row r="439">
          <cell r="C439"/>
          <cell r="D439"/>
          <cell r="E439"/>
          <cell r="F439"/>
          <cell r="J439"/>
          <cell r="K439"/>
          <cell r="L439"/>
          <cell r="M439"/>
          <cell r="N439"/>
          <cell r="O439"/>
          <cell r="P439"/>
          <cell r="R439"/>
          <cell r="S439"/>
          <cell r="T439"/>
          <cell r="U439"/>
          <cell r="V439"/>
          <cell r="W439"/>
          <cell r="Y439"/>
          <cell r="Z439"/>
          <cell r="AA439"/>
          <cell r="AB439"/>
          <cell r="AC439"/>
          <cell r="AD439"/>
          <cell r="AE439"/>
          <cell r="AF439"/>
          <cell r="AH439"/>
          <cell r="AI439"/>
          <cell r="AJ439"/>
          <cell r="AK439"/>
          <cell r="AL439"/>
          <cell r="AM439"/>
          <cell r="AN439"/>
          <cell r="AP439"/>
        </row>
        <row r="440">
          <cell r="C440"/>
          <cell r="D440"/>
          <cell r="E440"/>
          <cell r="F440"/>
          <cell r="J440"/>
          <cell r="K440"/>
          <cell r="L440"/>
          <cell r="M440"/>
          <cell r="N440"/>
          <cell r="O440"/>
          <cell r="P440"/>
          <cell r="R440"/>
          <cell r="S440"/>
          <cell r="T440"/>
          <cell r="U440"/>
          <cell r="V440"/>
          <cell r="W440"/>
          <cell r="Y440"/>
          <cell r="Z440"/>
          <cell r="AA440"/>
          <cell r="AB440"/>
          <cell r="AC440"/>
          <cell r="AD440"/>
          <cell r="AE440"/>
          <cell r="AF440"/>
          <cell r="AH440"/>
          <cell r="AI440"/>
          <cell r="AJ440"/>
          <cell r="AK440"/>
          <cell r="AL440"/>
          <cell r="AM440"/>
          <cell r="AN440"/>
          <cell r="AP440"/>
        </row>
        <row r="441">
          <cell r="C441"/>
          <cell r="D441"/>
          <cell r="E441"/>
          <cell r="F441"/>
          <cell r="J441"/>
          <cell r="K441"/>
          <cell r="L441"/>
          <cell r="M441"/>
          <cell r="N441"/>
          <cell r="O441"/>
          <cell r="P441"/>
          <cell r="R441"/>
          <cell r="S441"/>
          <cell r="T441"/>
          <cell r="U441"/>
          <cell r="V441"/>
          <cell r="W441"/>
          <cell r="Y441"/>
          <cell r="Z441"/>
          <cell r="AA441"/>
          <cell r="AB441"/>
          <cell r="AC441"/>
          <cell r="AD441"/>
          <cell r="AE441"/>
          <cell r="AF441"/>
          <cell r="AH441"/>
          <cell r="AI441"/>
          <cell r="AJ441"/>
          <cell r="AK441"/>
          <cell r="AL441"/>
          <cell r="AM441"/>
          <cell r="AN441"/>
          <cell r="AP441"/>
        </row>
        <row r="442">
          <cell r="C442"/>
          <cell r="D442"/>
          <cell r="E442"/>
          <cell r="F442"/>
          <cell r="J442"/>
          <cell r="K442"/>
          <cell r="L442"/>
          <cell r="M442"/>
          <cell r="N442"/>
          <cell r="O442"/>
          <cell r="P442"/>
          <cell r="R442"/>
          <cell r="S442"/>
          <cell r="T442"/>
          <cell r="U442"/>
          <cell r="V442"/>
          <cell r="W442"/>
          <cell r="Y442"/>
          <cell r="Z442"/>
          <cell r="AA442"/>
          <cell r="AB442"/>
          <cell r="AC442"/>
          <cell r="AD442"/>
          <cell r="AE442"/>
          <cell r="AF442"/>
          <cell r="AH442"/>
          <cell r="AI442"/>
          <cell r="AJ442"/>
          <cell r="AK442"/>
          <cell r="AL442"/>
          <cell r="AM442"/>
          <cell r="AN442"/>
          <cell r="AP442"/>
        </row>
        <row r="443">
          <cell r="C443"/>
          <cell r="D443"/>
          <cell r="E443"/>
          <cell r="F443"/>
          <cell r="J443"/>
          <cell r="K443"/>
          <cell r="L443"/>
          <cell r="M443"/>
          <cell r="N443"/>
          <cell r="O443"/>
          <cell r="P443"/>
          <cell r="R443"/>
          <cell r="S443"/>
          <cell r="T443"/>
          <cell r="U443"/>
          <cell r="V443"/>
          <cell r="W443"/>
          <cell r="Y443"/>
          <cell r="Z443"/>
          <cell r="AA443"/>
          <cell r="AB443"/>
          <cell r="AC443"/>
          <cell r="AD443"/>
          <cell r="AE443"/>
          <cell r="AF443"/>
          <cell r="AH443"/>
          <cell r="AI443"/>
          <cell r="AJ443"/>
          <cell r="AK443"/>
          <cell r="AL443"/>
          <cell r="AM443"/>
          <cell r="AN443"/>
          <cell r="AP443"/>
        </row>
        <row r="444">
          <cell r="C444"/>
          <cell r="D444"/>
          <cell r="E444"/>
          <cell r="F444"/>
          <cell r="J444"/>
          <cell r="K444"/>
          <cell r="L444"/>
          <cell r="M444"/>
          <cell r="N444"/>
          <cell r="O444"/>
          <cell r="P444"/>
          <cell r="R444"/>
          <cell r="S444"/>
          <cell r="T444"/>
          <cell r="U444"/>
          <cell r="V444"/>
          <cell r="W444"/>
          <cell r="Y444"/>
          <cell r="AB444"/>
          <cell r="AC444"/>
          <cell r="AD444"/>
          <cell r="AE444"/>
          <cell r="AF444"/>
          <cell r="AH444"/>
          <cell r="AI444"/>
          <cell r="AJ444"/>
          <cell r="AK444"/>
          <cell r="AL444"/>
          <cell r="AM444"/>
          <cell r="AN444"/>
          <cell r="AP444"/>
        </row>
        <row r="445">
          <cell r="C445"/>
          <cell r="D445"/>
          <cell r="E445"/>
          <cell r="F445"/>
          <cell r="J445"/>
          <cell r="K445"/>
          <cell r="L445"/>
          <cell r="M445"/>
          <cell r="N445"/>
          <cell r="O445"/>
          <cell r="P445"/>
          <cell r="R445"/>
          <cell r="S445"/>
          <cell r="T445"/>
          <cell r="U445"/>
          <cell r="V445"/>
          <cell r="W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P445"/>
        </row>
        <row r="446">
          <cell r="C446"/>
          <cell r="D446"/>
          <cell r="E446"/>
          <cell r="F446"/>
          <cell r="J446"/>
          <cell r="K446"/>
          <cell r="L446"/>
          <cell r="M446"/>
          <cell r="N446"/>
          <cell r="O446"/>
          <cell r="P446"/>
          <cell r="R446"/>
          <cell r="S446"/>
          <cell r="T446"/>
          <cell r="U446"/>
          <cell r="V446"/>
          <cell r="W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P446"/>
        </row>
        <row r="447">
          <cell r="C447"/>
          <cell r="D447"/>
          <cell r="E447"/>
          <cell r="F447"/>
          <cell r="J447"/>
          <cell r="K447"/>
          <cell r="L447"/>
          <cell r="M447"/>
          <cell r="N447"/>
          <cell r="O447"/>
          <cell r="P447"/>
          <cell r="R447"/>
          <cell r="S447"/>
          <cell r="T447"/>
          <cell r="U447"/>
          <cell r="V447"/>
          <cell r="W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P447"/>
        </row>
        <row r="448">
          <cell r="C448"/>
          <cell r="D448"/>
          <cell r="E448"/>
          <cell r="F448"/>
          <cell r="J448"/>
          <cell r="K448"/>
          <cell r="L448"/>
          <cell r="M448"/>
          <cell r="N448"/>
          <cell r="O448"/>
          <cell r="P448"/>
          <cell r="R448"/>
          <cell r="S448"/>
          <cell r="T448"/>
          <cell r="U448"/>
          <cell r="V448"/>
          <cell r="W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P448"/>
        </row>
        <row r="449">
          <cell r="C449"/>
          <cell r="D449"/>
          <cell r="E449"/>
          <cell r="F449"/>
          <cell r="J449"/>
          <cell r="K449"/>
          <cell r="L449"/>
          <cell r="M449"/>
          <cell r="N449"/>
          <cell r="O449"/>
          <cell r="P449"/>
          <cell r="R449"/>
          <cell r="S449"/>
          <cell r="T449"/>
          <cell r="U449"/>
          <cell r="V449"/>
          <cell r="W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P449"/>
        </row>
        <row r="450">
          <cell r="C450"/>
          <cell r="D450"/>
          <cell r="E450"/>
          <cell r="F450"/>
          <cell r="J450"/>
          <cell r="K450"/>
          <cell r="L450"/>
          <cell r="M450"/>
          <cell r="N450"/>
          <cell r="O450"/>
          <cell r="P450"/>
          <cell r="R450"/>
          <cell r="S450"/>
          <cell r="T450"/>
          <cell r="U450"/>
          <cell r="V450"/>
          <cell r="W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P450"/>
        </row>
        <row r="451">
          <cell r="C451"/>
          <cell r="D451"/>
          <cell r="E451"/>
          <cell r="F451"/>
          <cell r="J451"/>
          <cell r="K451"/>
          <cell r="L451"/>
          <cell r="M451"/>
          <cell r="N451"/>
          <cell r="O451"/>
          <cell r="P451"/>
          <cell r="R451"/>
          <cell r="S451"/>
          <cell r="T451"/>
          <cell r="U451"/>
          <cell r="V451"/>
          <cell r="W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P451"/>
        </row>
        <row r="452">
          <cell r="C452"/>
          <cell r="D452"/>
          <cell r="E452"/>
          <cell r="F452"/>
          <cell r="J452"/>
          <cell r="K452"/>
          <cell r="L452"/>
          <cell r="M452"/>
          <cell r="N452"/>
          <cell r="O452"/>
          <cell r="P452"/>
          <cell r="R452"/>
          <cell r="S452"/>
          <cell r="T452"/>
          <cell r="U452"/>
          <cell r="V452"/>
          <cell r="W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P452"/>
        </row>
        <row r="453">
          <cell r="C453"/>
          <cell r="D453"/>
          <cell r="E453"/>
          <cell r="F453"/>
          <cell r="J453"/>
          <cell r="K453"/>
          <cell r="L453"/>
          <cell r="M453"/>
          <cell r="N453"/>
          <cell r="O453"/>
          <cell r="P453"/>
          <cell r="R453"/>
          <cell r="S453"/>
          <cell r="T453"/>
          <cell r="U453"/>
          <cell r="V453"/>
          <cell r="W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P453"/>
        </row>
        <row r="454">
          <cell r="C454"/>
          <cell r="D454"/>
          <cell r="E454"/>
          <cell r="F454"/>
          <cell r="J454"/>
          <cell r="K454"/>
          <cell r="L454"/>
          <cell r="M454"/>
          <cell r="N454"/>
          <cell r="O454"/>
          <cell r="P454"/>
          <cell r="R454"/>
          <cell r="S454"/>
          <cell r="T454"/>
          <cell r="U454"/>
          <cell r="V454"/>
          <cell r="W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P454"/>
        </row>
        <row r="455">
          <cell r="C455"/>
          <cell r="D455"/>
          <cell r="F455"/>
          <cell r="J455"/>
          <cell r="K455"/>
          <cell r="L455"/>
          <cell r="M455"/>
          <cell r="N455"/>
          <cell r="O455"/>
          <cell r="P455"/>
          <cell r="R455"/>
          <cell r="S455"/>
          <cell r="T455"/>
          <cell r="U455"/>
          <cell r="V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P455"/>
        </row>
        <row r="456">
          <cell r="C456"/>
          <cell r="D456"/>
          <cell r="E456"/>
          <cell r="F456"/>
          <cell r="J456"/>
          <cell r="K456"/>
          <cell r="L456"/>
          <cell r="M456"/>
          <cell r="N456"/>
          <cell r="O456"/>
          <cell r="P456"/>
          <cell r="R456"/>
          <cell r="S456"/>
          <cell r="T456"/>
          <cell r="U456"/>
          <cell r="V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P456"/>
        </row>
        <row r="457">
          <cell r="C457"/>
          <cell r="D457"/>
          <cell r="E457"/>
          <cell r="F457"/>
          <cell r="J457"/>
          <cell r="K457"/>
          <cell r="L457"/>
          <cell r="M457"/>
          <cell r="N457"/>
          <cell r="O457"/>
          <cell r="P457"/>
          <cell r="R457"/>
          <cell r="S457"/>
          <cell r="T457"/>
          <cell r="U457"/>
          <cell r="V457"/>
          <cell r="W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P457"/>
        </row>
        <row r="458">
          <cell r="C458"/>
          <cell r="D458"/>
          <cell r="E458"/>
          <cell r="F458"/>
          <cell r="J458"/>
          <cell r="K458"/>
          <cell r="L458"/>
          <cell r="M458"/>
          <cell r="N458"/>
          <cell r="O458"/>
          <cell r="P458"/>
          <cell r="R458"/>
          <cell r="S458"/>
          <cell r="T458"/>
          <cell r="U458"/>
          <cell r="V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P458"/>
        </row>
        <row r="459">
          <cell r="C459"/>
          <cell r="D459"/>
          <cell r="E459"/>
          <cell r="F459"/>
          <cell r="J459"/>
          <cell r="K459"/>
          <cell r="L459"/>
          <cell r="M459"/>
          <cell r="N459"/>
          <cell r="O459"/>
          <cell r="P459"/>
          <cell r="R459"/>
          <cell r="S459"/>
          <cell r="T459"/>
          <cell r="U459"/>
          <cell r="V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P459"/>
        </row>
        <row r="460">
          <cell r="C460"/>
          <cell r="D460"/>
          <cell r="E460"/>
          <cell r="F460"/>
          <cell r="J460"/>
          <cell r="K460"/>
          <cell r="L460"/>
          <cell r="M460"/>
          <cell r="N460"/>
          <cell r="O460"/>
          <cell r="P460"/>
          <cell r="R460"/>
          <cell r="S460"/>
          <cell r="T460"/>
          <cell r="U460"/>
          <cell r="V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P460"/>
        </row>
        <row r="461">
          <cell r="C461"/>
          <cell r="D461"/>
          <cell r="E461"/>
          <cell r="F461"/>
          <cell r="J461"/>
          <cell r="K461"/>
          <cell r="L461"/>
          <cell r="M461"/>
          <cell r="N461"/>
          <cell r="O461"/>
          <cell r="P461"/>
          <cell r="R461"/>
          <cell r="S461"/>
          <cell r="T461"/>
          <cell r="U461"/>
          <cell r="V461"/>
          <cell r="W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P461"/>
        </row>
        <row r="462">
          <cell r="C462"/>
          <cell r="D462"/>
          <cell r="E462"/>
          <cell r="F462"/>
          <cell r="J462"/>
          <cell r="K462"/>
          <cell r="L462"/>
          <cell r="M462"/>
          <cell r="N462"/>
          <cell r="O462"/>
          <cell r="P462"/>
          <cell r="R462"/>
          <cell r="S462"/>
          <cell r="T462"/>
          <cell r="U462"/>
          <cell r="V462"/>
          <cell r="W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P462"/>
        </row>
        <row r="463">
          <cell r="C463"/>
          <cell r="D463"/>
          <cell r="E463"/>
          <cell r="F463"/>
          <cell r="J463"/>
          <cell r="K463"/>
          <cell r="L463"/>
          <cell r="M463"/>
          <cell r="N463"/>
          <cell r="O463"/>
          <cell r="P463"/>
          <cell r="R463"/>
          <cell r="S463"/>
          <cell r="T463"/>
          <cell r="U463"/>
          <cell r="V463"/>
          <cell r="W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P463"/>
        </row>
        <row r="464">
          <cell r="C464"/>
          <cell r="D464"/>
          <cell r="E464"/>
          <cell r="F464"/>
          <cell r="J464"/>
          <cell r="K464"/>
          <cell r="L464"/>
          <cell r="M464"/>
          <cell r="N464"/>
          <cell r="O464"/>
          <cell r="P464"/>
          <cell r="R464"/>
          <cell r="S464"/>
          <cell r="T464"/>
          <cell r="U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P464"/>
        </row>
        <row r="465">
          <cell r="C465"/>
          <cell r="D465"/>
          <cell r="E465"/>
          <cell r="F465"/>
          <cell r="J465"/>
          <cell r="K465"/>
          <cell r="L465"/>
          <cell r="M465"/>
          <cell r="N465"/>
          <cell r="O465"/>
          <cell r="P465"/>
          <cell r="R465"/>
          <cell r="S465"/>
          <cell r="T465"/>
          <cell r="U465"/>
          <cell r="V465"/>
          <cell r="W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P465"/>
        </row>
        <row r="466">
          <cell r="C466"/>
          <cell r="D466"/>
          <cell r="E466"/>
          <cell r="F466"/>
          <cell r="J466"/>
          <cell r="K466"/>
          <cell r="L466"/>
          <cell r="M466"/>
          <cell r="N466"/>
          <cell r="O466"/>
          <cell r="P466"/>
          <cell r="R466"/>
          <cell r="S466"/>
          <cell r="T466"/>
          <cell r="U466"/>
          <cell r="V466"/>
          <cell r="W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P466"/>
        </row>
        <row r="467">
          <cell r="C467"/>
          <cell r="D467"/>
          <cell r="E467"/>
          <cell r="F467"/>
          <cell r="J467"/>
          <cell r="K467"/>
          <cell r="L467"/>
          <cell r="M467"/>
          <cell r="N467"/>
          <cell r="O467"/>
          <cell r="P467"/>
          <cell r="R467"/>
          <cell r="S467"/>
          <cell r="T467"/>
          <cell r="U467"/>
          <cell r="V467"/>
          <cell r="W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P467"/>
        </row>
        <row r="468">
          <cell r="C468"/>
          <cell r="D468"/>
          <cell r="E468"/>
          <cell r="F468"/>
          <cell r="J468"/>
          <cell r="K468"/>
          <cell r="L468"/>
          <cell r="M468"/>
          <cell r="N468"/>
          <cell r="O468"/>
          <cell r="P468"/>
          <cell r="R468"/>
          <cell r="S468"/>
          <cell r="T468"/>
          <cell r="U468"/>
          <cell r="V468"/>
          <cell r="W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P468"/>
        </row>
        <row r="469">
          <cell r="C469"/>
          <cell r="D469"/>
          <cell r="E469"/>
          <cell r="F469"/>
          <cell r="J469"/>
          <cell r="K469"/>
          <cell r="L469"/>
          <cell r="M469"/>
          <cell r="N469"/>
          <cell r="O469"/>
          <cell r="P469"/>
          <cell r="R469"/>
          <cell r="S469"/>
          <cell r="T469"/>
          <cell r="U469"/>
          <cell r="V469"/>
          <cell r="W469"/>
          <cell r="Y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P469"/>
        </row>
        <row r="470">
          <cell r="C470"/>
          <cell r="D470"/>
          <cell r="E470"/>
          <cell r="F470"/>
          <cell r="J470"/>
          <cell r="K470"/>
          <cell r="L470"/>
          <cell r="M470"/>
          <cell r="N470"/>
          <cell r="O470"/>
          <cell r="P470"/>
          <cell r="R470"/>
          <cell r="S470"/>
          <cell r="T470"/>
          <cell r="U470"/>
          <cell r="V470"/>
          <cell r="W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P470"/>
        </row>
        <row r="471">
          <cell r="C471"/>
          <cell r="D471"/>
          <cell r="E471"/>
          <cell r="F471"/>
          <cell r="J471"/>
          <cell r="K471"/>
          <cell r="L471"/>
          <cell r="M471"/>
          <cell r="N471"/>
          <cell r="O471"/>
          <cell r="P471"/>
          <cell r="R471"/>
          <cell r="S471"/>
          <cell r="T471"/>
          <cell r="U471"/>
          <cell r="V471"/>
          <cell r="W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P471"/>
        </row>
        <row r="472">
          <cell r="C472"/>
          <cell r="D472"/>
          <cell r="E472"/>
          <cell r="F472"/>
          <cell r="J472"/>
          <cell r="K472"/>
          <cell r="L472"/>
          <cell r="M472"/>
          <cell r="N472"/>
          <cell r="O472"/>
          <cell r="P472"/>
          <cell r="R472"/>
          <cell r="S472"/>
          <cell r="T472"/>
          <cell r="U472"/>
          <cell r="V472"/>
          <cell r="W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P472"/>
        </row>
        <row r="473">
          <cell r="C473"/>
          <cell r="D473"/>
          <cell r="E473"/>
          <cell r="F473"/>
          <cell r="J473"/>
          <cell r="K473"/>
          <cell r="L473"/>
          <cell r="M473"/>
          <cell r="N473"/>
          <cell r="O473"/>
          <cell r="P473"/>
          <cell r="R473"/>
          <cell r="S473"/>
          <cell r="T473"/>
          <cell r="U473"/>
          <cell r="V473"/>
          <cell r="W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P473"/>
        </row>
        <row r="474">
          <cell r="C474"/>
          <cell r="D474"/>
          <cell r="E474"/>
          <cell r="F474"/>
          <cell r="J474"/>
          <cell r="K474"/>
          <cell r="L474"/>
          <cell r="M474"/>
          <cell r="N474"/>
          <cell r="O474"/>
          <cell r="P474"/>
          <cell r="R474"/>
          <cell r="S474"/>
          <cell r="T474"/>
          <cell r="U474"/>
          <cell r="V474"/>
          <cell r="W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P474"/>
        </row>
        <row r="475">
          <cell r="C475"/>
          <cell r="D475"/>
          <cell r="E475"/>
          <cell r="F475"/>
          <cell r="J475"/>
          <cell r="K475"/>
          <cell r="L475"/>
          <cell r="M475"/>
          <cell r="N475"/>
          <cell r="O475"/>
          <cell r="P475"/>
          <cell r="R475"/>
          <cell r="S475"/>
          <cell r="T475"/>
          <cell r="U475"/>
          <cell r="V475"/>
          <cell r="W475"/>
          <cell r="Y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P475"/>
        </row>
        <row r="476">
          <cell r="C476"/>
          <cell r="D476"/>
          <cell r="E476"/>
          <cell r="F476"/>
          <cell r="J476"/>
          <cell r="K476"/>
          <cell r="L476"/>
          <cell r="M476"/>
          <cell r="N476"/>
          <cell r="O476"/>
          <cell r="P476"/>
          <cell r="R476"/>
          <cell r="S476"/>
          <cell r="T476"/>
          <cell r="U476"/>
          <cell r="V476"/>
          <cell r="W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P476"/>
        </row>
        <row r="477">
          <cell r="C477"/>
          <cell r="D477"/>
          <cell r="E477"/>
          <cell r="F477"/>
          <cell r="J477"/>
          <cell r="K477"/>
          <cell r="L477"/>
          <cell r="M477"/>
          <cell r="N477"/>
          <cell r="O477"/>
          <cell r="P477"/>
          <cell r="R477"/>
          <cell r="S477"/>
          <cell r="T477"/>
          <cell r="U477"/>
          <cell r="V477"/>
          <cell r="W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P477"/>
        </row>
        <row r="478">
          <cell r="C478"/>
          <cell r="D478"/>
          <cell r="E478"/>
          <cell r="F478"/>
          <cell r="J478"/>
          <cell r="K478"/>
          <cell r="L478"/>
          <cell r="M478"/>
          <cell r="N478"/>
          <cell r="O478"/>
          <cell r="P478"/>
          <cell r="R478"/>
          <cell r="S478"/>
          <cell r="T478"/>
          <cell r="U478"/>
          <cell r="V478"/>
          <cell r="W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P478"/>
        </row>
        <row r="479">
          <cell r="C479"/>
          <cell r="D479"/>
          <cell r="E479"/>
          <cell r="F479"/>
          <cell r="J479"/>
          <cell r="K479"/>
          <cell r="L479"/>
          <cell r="M479"/>
          <cell r="N479"/>
          <cell r="O479"/>
          <cell r="P479"/>
          <cell r="R479"/>
          <cell r="S479"/>
          <cell r="T479"/>
          <cell r="U479"/>
          <cell r="V479"/>
          <cell r="W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P479"/>
        </row>
        <row r="480">
          <cell r="C480"/>
          <cell r="D480"/>
          <cell r="E480"/>
          <cell r="F480"/>
          <cell r="J480"/>
          <cell r="K480"/>
          <cell r="L480"/>
          <cell r="M480"/>
          <cell r="N480"/>
          <cell r="O480"/>
          <cell r="P480"/>
          <cell r="R480"/>
          <cell r="S480"/>
          <cell r="T480"/>
          <cell r="U480"/>
          <cell r="V480"/>
          <cell r="W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P480"/>
        </row>
        <row r="481">
          <cell r="C481"/>
          <cell r="D481"/>
          <cell r="E481"/>
          <cell r="F481"/>
          <cell r="J481"/>
          <cell r="K481"/>
          <cell r="L481"/>
          <cell r="M481"/>
          <cell r="N481"/>
          <cell r="O481"/>
          <cell r="P481"/>
          <cell r="R481"/>
          <cell r="S481"/>
          <cell r="T481"/>
          <cell r="U481"/>
          <cell r="V481"/>
          <cell r="W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P481"/>
        </row>
        <row r="482">
          <cell r="C482"/>
          <cell r="D482"/>
          <cell r="E482"/>
          <cell r="F482"/>
          <cell r="J482"/>
          <cell r="K482"/>
          <cell r="L482"/>
          <cell r="M482"/>
          <cell r="N482"/>
          <cell r="O482"/>
          <cell r="P482"/>
          <cell r="R482"/>
          <cell r="S482"/>
          <cell r="T482"/>
          <cell r="U482"/>
          <cell r="V482"/>
          <cell r="W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P482"/>
        </row>
        <row r="483">
          <cell r="C483"/>
          <cell r="D483"/>
          <cell r="E483"/>
          <cell r="F483"/>
          <cell r="J483"/>
          <cell r="K483"/>
          <cell r="L483"/>
          <cell r="M483"/>
          <cell r="N483"/>
          <cell r="O483"/>
          <cell r="P483"/>
          <cell r="R483"/>
          <cell r="S483"/>
          <cell r="T483"/>
          <cell r="U483"/>
          <cell r="V483"/>
          <cell r="W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P483"/>
        </row>
        <row r="484">
          <cell r="C484"/>
          <cell r="D484"/>
          <cell r="E484"/>
          <cell r="F484"/>
          <cell r="J484"/>
          <cell r="K484"/>
          <cell r="L484"/>
          <cell r="M484"/>
          <cell r="N484"/>
          <cell r="O484"/>
          <cell r="P484"/>
          <cell r="R484"/>
          <cell r="S484"/>
          <cell r="T484"/>
          <cell r="U484"/>
          <cell r="V484"/>
          <cell r="W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P484"/>
        </row>
        <row r="485">
          <cell r="C485"/>
          <cell r="D485"/>
          <cell r="E485"/>
          <cell r="F485"/>
          <cell r="J485"/>
          <cell r="K485"/>
          <cell r="L485"/>
          <cell r="M485"/>
          <cell r="N485"/>
          <cell r="O485"/>
          <cell r="P485"/>
          <cell r="R485"/>
          <cell r="S485"/>
          <cell r="T485"/>
          <cell r="U485"/>
          <cell r="V485"/>
          <cell r="W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P485"/>
        </row>
        <row r="486">
          <cell r="C486"/>
          <cell r="D486"/>
          <cell r="E486"/>
          <cell r="F486"/>
          <cell r="J486"/>
          <cell r="K486"/>
          <cell r="L486"/>
          <cell r="M486"/>
          <cell r="N486"/>
          <cell r="O486"/>
          <cell r="P486"/>
          <cell r="R486"/>
          <cell r="S486"/>
          <cell r="T486"/>
          <cell r="U486"/>
          <cell r="V486"/>
          <cell r="W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P486"/>
        </row>
        <row r="487">
          <cell r="C487"/>
          <cell r="D487"/>
          <cell r="E487"/>
          <cell r="F487"/>
          <cell r="J487"/>
          <cell r="K487"/>
          <cell r="L487"/>
          <cell r="M487"/>
          <cell r="N487"/>
          <cell r="O487"/>
          <cell r="P487"/>
          <cell r="R487"/>
          <cell r="S487"/>
          <cell r="T487"/>
          <cell r="U487"/>
          <cell r="V487"/>
          <cell r="W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P487"/>
        </row>
        <row r="488">
          <cell r="C488"/>
          <cell r="D488"/>
          <cell r="E488"/>
          <cell r="F488"/>
          <cell r="J488"/>
          <cell r="K488"/>
          <cell r="L488"/>
          <cell r="M488"/>
          <cell r="N488"/>
          <cell r="O488"/>
          <cell r="P488"/>
          <cell r="R488"/>
          <cell r="S488"/>
          <cell r="T488"/>
          <cell r="U488"/>
          <cell r="V488"/>
          <cell r="W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P488"/>
        </row>
        <row r="489">
          <cell r="C489"/>
          <cell r="D489"/>
          <cell r="E489"/>
          <cell r="F489"/>
          <cell r="J489"/>
          <cell r="K489"/>
          <cell r="L489"/>
          <cell r="M489"/>
          <cell r="N489"/>
          <cell r="O489"/>
          <cell r="P489"/>
          <cell r="R489"/>
          <cell r="S489"/>
          <cell r="T489"/>
          <cell r="U489"/>
          <cell r="V489"/>
          <cell r="W489"/>
          <cell r="Y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P489"/>
        </row>
        <row r="490">
          <cell r="C490"/>
          <cell r="D490"/>
          <cell r="E490"/>
          <cell r="F490"/>
          <cell r="J490"/>
          <cell r="K490"/>
          <cell r="L490"/>
          <cell r="M490"/>
          <cell r="N490"/>
          <cell r="O490"/>
          <cell r="P490"/>
          <cell r="R490"/>
          <cell r="S490"/>
          <cell r="T490"/>
          <cell r="U490"/>
          <cell r="V490"/>
          <cell r="W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P490"/>
        </row>
        <row r="491">
          <cell r="C491"/>
          <cell r="D491"/>
          <cell r="E491"/>
          <cell r="F491"/>
          <cell r="J491"/>
          <cell r="K491"/>
          <cell r="L491"/>
          <cell r="M491"/>
          <cell r="N491"/>
          <cell r="O491"/>
          <cell r="P491"/>
          <cell r="R491"/>
          <cell r="S491"/>
          <cell r="T491"/>
          <cell r="U491"/>
          <cell r="V491"/>
          <cell r="W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P491"/>
        </row>
        <row r="492">
          <cell r="C492"/>
          <cell r="D492"/>
          <cell r="E492"/>
          <cell r="F492"/>
          <cell r="J492"/>
          <cell r="K492"/>
          <cell r="L492"/>
          <cell r="M492"/>
          <cell r="N492"/>
          <cell r="O492"/>
          <cell r="P492"/>
          <cell r="R492"/>
          <cell r="S492"/>
          <cell r="T492"/>
          <cell r="U492"/>
          <cell r="V492"/>
          <cell r="W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P492"/>
        </row>
        <row r="493">
          <cell r="C493"/>
          <cell r="D493"/>
          <cell r="E493"/>
          <cell r="F493"/>
          <cell r="J493"/>
          <cell r="K493"/>
          <cell r="L493"/>
          <cell r="M493"/>
          <cell r="N493"/>
          <cell r="O493"/>
          <cell r="P493"/>
          <cell r="R493"/>
          <cell r="S493"/>
          <cell r="T493"/>
          <cell r="U493"/>
          <cell r="V493"/>
          <cell r="W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P493"/>
        </row>
        <row r="494">
          <cell r="C494"/>
          <cell r="D494"/>
          <cell r="E494"/>
          <cell r="F494"/>
          <cell r="J494"/>
          <cell r="K494"/>
          <cell r="L494"/>
          <cell r="M494"/>
          <cell r="N494"/>
          <cell r="O494"/>
          <cell r="P494"/>
          <cell r="R494"/>
          <cell r="S494"/>
          <cell r="T494"/>
          <cell r="U494"/>
          <cell r="V494"/>
          <cell r="W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P494"/>
        </row>
        <row r="495">
          <cell r="C495"/>
          <cell r="D495"/>
          <cell r="E495"/>
          <cell r="F495"/>
          <cell r="J495"/>
          <cell r="K495"/>
          <cell r="L495"/>
          <cell r="M495"/>
          <cell r="N495"/>
          <cell r="O495"/>
          <cell r="P495"/>
          <cell r="R495"/>
          <cell r="S495"/>
          <cell r="T495"/>
          <cell r="U495"/>
          <cell r="V495"/>
          <cell r="W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P495"/>
        </row>
        <row r="496">
          <cell r="C496"/>
          <cell r="D496"/>
          <cell r="E496"/>
          <cell r="F496"/>
          <cell r="J496"/>
          <cell r="K496"/>
          <cell r="L496"/>
          <cell r="M496"/>
          <cell r="N496"/>
          <cell r="O496"/>
          <cell r="P496"/>
          <cell r="R496"/>
          <cell r="S496"/>
          <cell r="T496"/>
          <cell r="U496"/>
          <cell r="V496"/>
          <cell r="W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P496"/>
        </row>
        <row r="497">
          <cell r="C497"/>
          <cell r="D497"/>
          <cell r="E497"/>
          <cell r="F497"/>
          <cell r="J497"/>
          <cell r="K497"/>
          <cell r="L497"/>
          <cell r="M497"/>
          <cell r="N497"/>
          <cell r="O497"/>
          <cell r="P497"/>
          <cell r="R497"/>
          <cell r="S497"/>
          <cell r="T497"/>
          <cell r="U497"/>
          <cell r="V497"/>
          <cell r="W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P497"/>
        </row>
        <row r="498">
          <cell r="C498"/>
          <cell r="D498"/>
          <cell r="E498"/>
          <cell r="F498"/>
          <cell r="J498"/>
          <cell r="K498"/>
          <cell r="L498"/>
          <cell r="M498"/>
          <cell r="N498"/>
          <cell r="O498"/>
          <cell r="P498"/>
          <cell r="R498"/>
          <cell r="S498"/>
          <cell r="T498"/>
          <cell r="U498"/>
          <cell r="V498"/>
          <cell r="W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P498"/>
        </row>
        <row r="499">
          <cell r="C499"/>
          <cell r="D499"/>
          <cell r="E499"/>
          <cell r="F499"/>
          <cell r="J499"/>
          <cell r="K499"/>
          <cell r="L499"/>
          <cell r="M499"/>
          <cell r="N499"/>
          <cell r="O499"/>
          <cell r="P499"/>
          <cell r="R499"/>
          <cell r="S499"/>
          <cell r="T499"/>
          <cell r="U499"/>
          <cell r="V499"/>
          <cell r="W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P499"/>
        </row>
        <row r="500">
          <cell r="C500"/>
          <cell r="D500"/>
          <cell r="E500"/>
          <cell r="F500"/>
          <cell r="J500"/>
          <cell r="K500"/>
          <cell r="L500"/>
          <cell r="M500"/>
          <cell r="N500"/>
          <cell r="O500"/>
          <cell r="P500"/>
          <cell r="R500"/>
          <cell r="S500"/>
          <cell r="T500"/>
          <cell r="U500"/>
          <cell r="V500"/>
          <cell r="W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P500"/>
        </row>
        <row r="501">
          <cell r="C501"/>
          <cell r="D501"/>
          <cell r="E501"/>
          <cell r="F501"/>
          <cell r="J501"/>
          <cell r="K501"/>
          <cell r="L501"/>
          <cell r="M501"/>
          <cell r="N501"/>
          <cell r="O501"/>
          <cell r="P501"/>
          <cell r="R501"/>
          <cell r="S501"/>
          <cell r="T501"/>
          <cell r="U501"/>
          <cell r="V501"/>
          <cell r="W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P501"/>
        </row>
        <row r="502">
          <cell r="C502"/>
          <cell r="D502"/>
          <cell r="E502"/>
          <cell r="F502"/>
          <cell r="H502"/>
          <cell r="J502"/>
          <cell r="K502"/>
          <cell r="L502"/>
          <cell r="M502"/>
          <cell r="N502"/>
          <cell r="O502"/>
          <cell r="P502"/>
          <cell r="R502"/>
          <cell r="S502"/>
          <cell r="T502"/>
          <cell r="U502"/>
          <cell r="V502"/>
          <cell r="W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</row>
        <row r="503">
          <cell r="C503"/>
          <cell r="D503"/>
          <cell r="E503"/>
          <cell r="F503"/>
          <cell r="J503"/>
          <cell r="K503"/>
          <cell r="L503"/>
          <cell r="M503"/>
          <cell r="N503"/>
          <cell r="O503"/>
          <cell r="P503"/>
          <cell r="R503"/>
          <cell r="S503"/>
          <cell r="T503"/>
          <cell r="U503"/>
          <cell r="V503"/>
          <cell r="W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P503"/>
        </row>
        <row r="504">
          <cell r="C504"/>
          <cell r="D504"/>
          <cell r="E504"/>
          <cell r="F504"/>
          <cell r="J504"/>
          <cell r="K504"/>
          <cell r="L504"/>
          <cell r="M504"/>
          <cell r="N504"/>
          <cell r="O504"/>
          <cell r="P504"/>
          <cell r="R504"/>
          <cell r="S504"/>
          <cell r="T504"/>
          <cell r="U504"/>
          <cell r="V504"/>
          <cell r="W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P504"/>
        </row>
        <row r="505">
          <cell r="C505"/>
          <cell r="D505"/>
          <cell r="E505"/>
          <cell r="F505"/>
          <cell r="J505"/>
          <cell r="K505"/>
          <cell r="L505"/>
          <cell r="M505"/>
          <cell r="N505"/>
          <cell r="O505"/>
          <cell r="P505"/>
          <cell r="R505"/>
          <cell r="S505"/>
          <cell r="T505"/>
          <cell r="U505"/>
          <cell r="V505"/>
          <cell r="W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P505"/>
        </row>
        <row r="506">
          <cell r="C506"/>
          <cell r="D506"/>
          <cell r="E506"/>
          <cell r="F506"/>
          <cell r="J506"/>
          <cell r="K506"/>
          <cell r="L506"/>
          <cell r="M506"/>
          <cell r="N506"/>
          <cell r="O506"/>
          <cell r="P506"/>
          <cell r="R506"/>
          <cell r="S506"/>
          <cell r="T506"/>
          <cell r="U506"/>
          <cell r="V506"/>
          <cell r="W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P506"/>
        </row>
        <row r="507">
          <cell r="C507"/>
          <cell r="D507"/>
          <cell r="E507"/>
          <cell r="F507"/>
          <cell r="J507"/>
          <cell r="K507"/>
          <cell r="L507"/>
          <cell r="M507"/>
          <cell r="N507"/>
          <cell r="O507"/>
          <cell r="P507"/>
          <cell r="R507"/>
          <cell r="S507"/>
          <cell r="T507"/>
          <cell r="U507"/>
          <cell r="V507"/>
          <cell r="W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P507"/>
        </row>
        <row r="508">
          <cell r="C508"/>
          <cell r="D508"/>
          <cell r="E508"/>
          <cell r="F508"/>
          <cell r="J508"/>
          <cell r="K508"/>
          <cell r="L508"/>
          <cell r="M508"/>
          <cell r="N508"/>
          <cell r="O508"/>
          <cell r="P508"/>
          <cell r="R508"/>
          <cell r="S508"/>
          <cell r="T508"/>
          <cell r="U508"/>
          <cell r="V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P508"/>
        </row>
        <row r="509">
          <cell r="C509"/>
          <cell r="D509"/>
          <cell r="E509"/>
          <cell r="F509"/>
          <cell r="J509"/>
          <cell r="K509"/>
          <cell r="L509"/>
          <cell r="M509"/>
          <cell r="N509"/>
          <cell r="O509"/>
          <cell r="P509"/>
          <cell r="R509"/>
          <cell r="S509"/>
          <cell r="T509"/>
          <cell r="U509"/>
          <cell r="V509"/>
          <cell r="W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P509"/>
        </row>
        <row r="510">
          <cell r="C510"/>
          <cell r="D510"/>
          <cell r="E510"/>
          <cell r="F510"/>
          <cell r="J510"/>
          <cell r="K510"/>
          <cell r="L510"/>
          <cell r="M510"/>
          <cell r="N510"/>
          <cell r="O510"/>
          <cell r="P510"/>
          <cell r="R510"/>
          <cell r="S510"/>
          <cell r="T510"/>
          <cell r="U510"/>
          <cell r="V510"/>
          <cell r="W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P510"/>
        </row>
        <row r="511">
          <cell r="C511"/>
          <cell r="D511"/>
          <cell r="E511"/>
          <cell r="F511"/>
          <cell r="J511"/>
          <cell r="K511"/>
          <cell r="L511"/>
          <cell r="M511"/>
          <cell r="N511"/>
          <cell r="O511"/>
          <cell r="P511"/>
          <cell r="R511"/>
          <cell r="S511"/>
          <cell r="T511"/>
          <cell r="U511"/>
          <cell r="V511"/>
          <cell r="W511"/>
          <cell r="Y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P511"/>
        </row>
        <row r="512">
          <cell r="C512"/>
          <cell r="D512"/>
          <cell r="E512"/>
          <cell r="F512"/>
          <cell r="J512"/>
          <cell r="K512"/>
          <cell r="L512"/>
          <cell r="M512"/>
          <cell r="N512"/>
          <cell r="O512"/>
          <cell r="P512"/>
          <cell r="R512"/>
          <cell r="S512"/>
          <cell r="T512"/>
          <cell r="U512"/>
          <cell r="V512"/>
          <cell r="W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P512"/>
        </row>
        <row r="513">
          <cell r="C513"/>
          <cell r="D513"/>
          <cell r="E513"/>
          <cell r="F513"/>
          <cell r="J513"/>
          <cell r="K513"/>
          <cell r="L513"/>
          <cell r="M513"/>
          <cell r="N513"/>
          <cell r="O513"/>
          <cell r="P513"/>
          <cell r="R513"/>
          <cell r="S513"/>
          <cell r="T513"/>
          <cell r="U513"/>
          <cell r="V513"/>
          <cell r="W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P513"/>
        </row>
        <row r="514">
          <cell r="C514"/>
          <cell r="D514"/>
          <cell r="E514"/>
          <cell r="F514"/>
          <cell r="J514"/>
          <cell r="K514"/>
          <cell r="L514"/>
          <cell r="M514"/>
          <cell r="N514"/>
          <cell r="O514"/>
          <cell r="P514"/>
          <cell r="R514"/>
          <cell r="S514"/>
          <cell r="T514"/>
          <cell r="U514"/>
          <cell r="V514"/>
          <cell r="W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P514"/>
        </row>
        <row r="515">
          <cell r="C515"/>
          <cell r="D515"/>
          <cell r="E515"/>
          <cell r="F515"/>
          <cell r="J515"/>
          <cell r="K515"/>
          <cell r="L515"/>
          <cell r="M515"/>
          <cell r="N515"/>
          <cell r="O515"/>
          <cell r="P515"/>
          <cell r="R515"/>
          <cell r="S515"/>
          <cell r="T515"/>
          <cell r="U515"/>
          <cell r="V515"/>
          <cell r="W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P515"/>
        </row>
        <row r="516">
          <cell r="C516"/>
          <cell r="D516"/>
          <cell r="E516"/>
          <cell r="F516"/>
          <cell r="J516"/>
          <cell r="K516"/>
          <cell r="L516"/>
          <cell r="M516"/>
          <cell r="N516"/>
          <cell r="O516"/>
          <cell r="P516"/>
          <cell r="R516"/>
          <cell r="S516"/>
          <cell r="T516"/>
          <cell r="U516"/>
          <cell r="V516"/>
          <cell r="W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P516"/>
        </row>
        <row r="517">
          <cell r="C517"/>
          <cell r="D517"/>
          <cell r="E517"/>
          <cell r="F517"/>
          <cell r="J517"/>
          <cell r="K517"/>
          <cell r="L517"/>
          <cell r="M517"/>
          <cell r="N517"/>
          <cell r="O517"/>
          <cell r="P517"/>
          <cell r="R517"/>
          <cell r="S517"/>
          <cell r="T517"/>
          <cell r="U517"/>
          <cell r="V517"/>
          <cell r="W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P517"/>
        </row>
        <row r="518">
          <cell r="C518"/>
          <cell r="D518"/>
          <cell r="E518"/>
          <cell r="F518"/>
          <cell r="J518"/>
          <cell r="K518"/>
          <cell r="L518"/>
          <cell r="M518"/>
          <cell r="N518"/>
          <cell r="O518"/>
          <cell r="P518"/>
          <cell r="R518"/>
          <cell r="S518"/>
          <cell r="T518"/>
          <cell r="U518"/>
          <cell r="V518"/>
          <cell r="W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P518"/>
        </row>
        <row r="519">
          <cell r="C519"/>
          <cell r="D519"/>
          <cell r="E519"/>
          <cell r="F519"/>
          <cell r="J519"/>
          <cell r="K519"/>
          <cell r="L519"/>
          <cell r="M519"/>
          <cell r="N519"/>
          <cell r="O519"/>
          <cell r="P519"/>
          <cell r="R519"/>
          <cell r="S519"/>
          <cell r="T519"/>
          <cell r="U519"/>
          <cell r="V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P519"/>
        </row>
        <row r="520">
          <cell r="C520"/>
          <cell r="D520"/>
          <cell r="E520"/>
          <cell r="F520"/>
          <cell r="J520"/>
          <cell r="K520"/>
          <cell r="L520"/>
          <cell r="M520"/>
          <cell r="N520"/>
          <cell r="O520"/>
          <cell r="P520"/>
          <cell r="R520"/>
          <cell r="S520"/>
          <cell r="T520"/>
          <cell r="U520"/>
          <cell r="V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P520"/>
        </row>
        <row r="521">
          <cell r="C521"/>
          <cell r="D521"/>
          <cell r="E521"/>
          <cell r="F521"/>
          <cell r="J521"/>
          <cell r="K521"/>
          <cell r="L521"/>
          <cell r="M521"/>
          <cell r="N521"/>
          <cell r="O521"/>
          <cell r="P521"/>
          <cell r="R521"/>
          <cell r="S521"/>
          <cell r="T521"/>
          <cell r="U521"/>
          <cell r="V521"/>
          <cell r="W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P521"/>
        </row>
        <row r="522">
          <cell r="C522"/>
          <cell r="D522"/>
          <cell r="E522"/>
          <cell r="F522"/>
          <cell r="J522"/>
          <cell r="K522"/>
          <cell r="L522"/>
          <cell r="M522"/>
          <cell r="N522"/>
          <cell r="O522"/>
          <cell r="P522"/>
          <cell r="R522"/>
          <cell r="S522"/>
          <cell r="T522"/>
          <cell r="U522"/>
          <cell r="V522"/>
          <cell r="W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P522"/>
        </row>
        <row r="523">
          <cell r="C523"/>
          <cell r="D523"/>
          <cell r="E523"/>
          <cell r="F523"/>
          <cell r="J523"/>
          <cell r="K523"/>
          <cell r="L523"/>
          <cell r="M523"/>
          <cell r="N523"/>
          <cell r="O523"/>
          <cell r="P523"/>
          <cell r="R523"/>
          <cell r="S523"/>
          <cell r="T523"/>
          <cell r="U523"/>
          <cell r="V523"/>
          <cell r="W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P523"/>
        </row>
        <row r="524">
          <cell r="C524"/>
          <cell r="D524"/>
          <cell r="E524"/>
          <cell r="F524"/>
          <cell r="J524"/>
          <cell r="K524"/>
          <cell r="L524"/>
          <cell r="M524"/>
          <cell r="N524"/>
          <cell r="O524"/>
          <cell r="P524"/>
          <cell r="R524"/>
          <cell r="S524"/>
          <cell r="T524"/>
          <cell r="U524"/>
          <cell r="V524"/>
          <cell r="W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P524"/>
        </row>
        <row r="525">
          <cell r="C525"/>
          <cell r="D525"/>
          <cell r="E525"/>
          <cell r="F525"/>
          <cell r="J525"/>
          <cell r="K525"/>
          <cell r="L525"/>
          <cell r="M525"/>
          <cell r="N525"/>
          <cell r="O525"/>
          <cell r="P525"/>
          <cell r="R525"/>
          <cell r="S525"/>
          <cell r="T525"/>
          <cell r="U525"/>
          <cell r="V525"/>
          <cell r="W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P525"/>
        </row>
        <row r="526">
          <cell r="C526"/>
          <cell r="D526"/>
          <cell r="E526"/>
          <cell r="F526"/>
          <cell r="J526"/>
          <cell r="K526"/>
          <cell r="L526"/>
          <cell r="M526"/>
          <cell r="N526"/>
          <cell r="O526"/>
          <cell r="P526"/>
          <cell r="R526"/>
          <cell r="S526"/>
          <cell r="T526"/>
          <cell r="U526"/>
          <cell r="V526"/>
          <cell r="W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P526"/>
        </row>
        <row r="527">
          <cell r="C527"/>
          <cell r="D527"/>
          <cell r="E527"/>
          <cell r="F527"/>
          <cell r="J527"/>
          <cell r="K527"/>
          <cell r="L527"/>
          <cell r="M527"/>
          <cell r="N527"/>
          <cell r="O527"/>
          <cell r="P527"/>
          <cell r="R527"/>
          <cell r="S527"/>
          <cell r="T527"/>
          <cell r="U527"/>
          <cell r="V527"/>
          <cell r="W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P527"/>
        </row>
        <row r="528">
          <cell r="C528"/>
          <cell r="D528"/>
          <cell r="E528"/>
          <cell r="F528"/>
          <cell r="J528"/>
          <cell r="K528"/>
          <cell r="L528"/>
          <cell r="M528"/>
          <cell r="N528"/>
          <cell r="O528"/>
          <cell r="P528"/>
          <cell r="R528"/>
          <cell r="S528"/>
          <cell r="T528"/>
          <cell r="U528"/>
          <cell r="V528"/>
          <cell r="W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P528"/>
        </row>
        <row r="529">
          <cell r="C529"/>
          <cell r="D529"/>
          <cell r="E529"/>
          <cell r="F529"/>
          <cell r="J529"/>
          <cell r="K529"/>
          <cell r="L529"/>
          <cell r="M529"/>
          <cell r="N529"/>
          <cell r="O529"/>
          <cell r="P529"/>
          <cell r="R529"/>
          <cell r="S529"/>
          <cell r="T529"/>
          <cell r="U529"/>
          <cell r="V529"/>
          <cell r="W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P529"/>
        </row>
        <row r="530">
          <cell r="C530"/>
          <cell r="D530"/>
          <cell r="E530"/>
          <cell r="F530"/>
          <cell r="J530"/>
          <cell r="K530"/>
          <cell r="L530"/>
          <cell r="M530"/>
          <cell r="N530"/>
          <cell r="O530"/>
          <cell r="P530"/>
          <cell r="R530"/>
          <cell r="S530"/>
          <cell r="T530"/>
          <cell r="U530"/>
          <cell r="V530"/>
          <cell r="W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P530"/>
        </row>
        <row r="531">
          <cell r="C531"/>
          <cell r="D531"/>
          <cell r="E531"/>
          <cell r="F531"/>
          <cell r="J531"/>
          <cell r="K531"/>
          <cell r="L531"/>
          <cell r="M531"/>
          <cell r="N531"/>
          <cell r="O531"/>
          <cell r="P531"/>
          <cell r="R531"/>
          <cell r="S531"/>
          <cell r="T531"/>
          <cell r="U531"/>
          <cell r="V531"/>
          <cell r="W531"/>
          <cell r="Y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P531"/>
        </row>
        <row r="532">
          <cell r="C532"/>
          <cell r="D532"/>
          <cell r="E532"/>
          <cell r="F532"/>
          <cell r="J532"/>
          <cell r="K532"/>
          <cell r="L532"/>
          <cell r="M532"/>
          <cell r="N532"/>
          <cell r="O532"/>
          <cell r="P532"/>
          <cell r="R532"/>
          <cell r="S532"/>
          <cell r="T532"/>
          <cell r="U532"/>
          <cell r="V532"/>
          <cell r="W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P532"/>
        </row>
        <row r="533">
          <cell r="C533"/>
          <cell r="D533"/>
          <cell r="E533"/>
          <cell r="F533"/>
          <cell r="J533"/>
          <cell r="K533"/>
          <cell r="L533"/>
          <cell r="M533"/>
          <cell r="N533"/>
          <cell r="O533"/>
          <cell r="P533"/>
          <cell r="R533"/>
          <cell r="S533"/>
          <cell r="T533"/>
          <cell r="U533"/>
          <cell r="V533"/>
          <cell r="W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P533"/>
        </row>
        <row r="534">
          <cell r="C534"/>
          <cell r="D534"/>
          <cell r="E534"/>
          <cell r="F534"/>
          <cell r="J534"/>
          <cell r="K534"/>
          <cell r="L534"/>
          <cell r="M534"/>
          <cell r="N534"/>
          <cell r="O534"/>
          <cell r="P534"/>
          <cell r="R534"/>
          <cell r="S534"/>
          <cell r="T534"/>
          <cell r="U534"/>
          <cell r="V534"/>
          <cell r="W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P534"/>
        </row>
        <row r="535">
          <cell r="C535"/>
          <cell r="D535"/>
          <cell r="E535"/>
          <cell r="F535"/>
          <cell r="J535"/>
          <cell r="K535"/>
          <cell r="L535"/>
          <cell r="M535"/>
          <cell r="N535"/>
          <cell r="O535"/>
          <cell r="P535"/>
          <cell r="R535"/>
          <cell r="S535"/>
          <cell r="T535"/>
          <cell r="U535"/>
          <cell r="V535"/>
          <cell r="W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P535"/>
        </row>
        <row r="536">
          <cell r="C536"/>
          <cell r="D536"/>
          <cell r="E536"/>
          <cell r="F536"/>
          <cell r="J536"/>
          <cell r="K536"/>
          <cell r="L536"/>
          <cell r="M536"/>
          <cell r="N536"/>
          <cell r="O536"/>
          <cell r="P536"/>
          <cell r="R536"/>
          <cell r="S536"/>
          <cell r="T536"/>
          <cell r="U536"/>
          <cell r="V536"/>
          <cell r="W536"/>
          <cell r="Y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P536"/>
        </row>
        <row r="537">
          <cell r="C537"/>
          <cell r="D537"/>
          <cell r="E537"/>
          <cell r="F537"/>
          <cell r="J537"/>
          <cell r="K537"/>
          <cell r="L537"/>
          <cell r="M537"/>
          <cell r="N537"/>
          <cell r="O537"/>
          <cell r="P537"/>
          <cell r="R537"/>
          <cell r="S537"/>
          <cell r="T537"/>
          <cell r="U537"/>
          <cell r="V537"/>
          <cell r="W537"/>
          <cell r="Y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P537"/>
        </row>
        <row r="538">
          <cell r="C538"/>
          <cell r="D538"/>
          <cell r="E538"/>
          <cell r="F538"/>
          <cell r="J538"/>
          <cell r="K538"/>
          <cell r="L538"/>
          <cell r="M538"/>
          <cell r="N538"/>
          <cell r="O538"/>
          <cell r="P538"/>
          <cell r="R538"/>
          <cell r="S538"/>
          <cell r="T538"/>
          <cell r="U538"/>
          <cell r="V538"/>
          <cell r="W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P538"/>
        </row>
        <row r="539">
          <cell r="C539"/>
          <cell r="D539"/>
          <cell r="E539"/>
          <cell r="F539"/>
          <cell r="J539"/>
          <cell r="K539"/>
          <cell r="L539"/>
          <cell r="M539"/>
          <cell r="N539"/>
          <cell r="O539"/>
          <cell r="P539"/>
          <cell r="R539"/>
          <cell r="S539"/>
          <cell r="T539"/>
          <cell r="U539"/>
          <cell r="V539"/>
          <cell r="W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P539"/>
        </row>
        <row r="540">
          <cell r="C540"/>
          <cell r="D540"/>
          <cell r="E540"/>
          <cell r="F540"/>
          <cell r="J540"/>
          <cell r="K540"/>
          <cell r="L540"/>
          <cell r="M540"/>
          <cell r="N540"/>
          <cell r="O540"/>
          <cell r="P540"/>
          <cell r="R540"/>
          <cell r="S540"/>
          <cell r="T540"/>
          <cell r="U540"/>
          <cell r="V540"/>
          <cell r="W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P540"/>
        </row>
        <row r="541">
          <cell r="C541"/>
          <cell r="D541"/>
          <cell r="E541"/>
          <cell r="F541"/>
          <cell r="J541"/>
          <cell r="K541"/>
          <cell r="L541"/>
          <cell r="M541"/>
          <cell r="N541"/>
          <cell r="O541"/>
          <cell r="P541"/>
          <cell r="R541"/>
          <cell r="S541"/>
          <cell r="T541"/>
          <cell r="U541"/>
          <cell r="V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P541"/>
        </row>
        <row r="542">
          <cell r="C542"/>
          <cell r="D542"/>
          <cell r="E542"/>
          <cell r="F542"/>
          <cell r="J542"/>
          <cell r="K542"/>
          <cell r="L542"/>
          <cell r="M542"/>
          <cell r="N542"/>
          <cell r="O542"/>
          <cell r="P542"/>
          <cell r="R542"/>
          <cell r="S542"/>
          <cell r="T542"/>
          <cell r="U542"/>
          <cell r="V542"/>
          <cell r="W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P542"/>
        </row>
        <row r="543">
          <cell r="C543"/>
          <cell r="D543"/>
          <cell r="E543"/>
          <cell r="F543"/>
          <cell r="J543"/>
          <cell r="K543"/>
          <cell r="L543"/>
          <cell r="M543"/>
          <cell r="N543"/>
          <cell r="O543"/>
          <cell r="P543"/>
          <cell r="R543"/>
          <cell r="S543"/>
          <cell r="T543"/>
          <cell r="U543"/>
          <cell r="V543"/>
          <cell r="W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P543"/>
        </row>
        <row r="544">
          <cell r="C544"/>
          <cell r="D544"/>
          <cell r="E544"/>
          <cell r="F544"/>
          <cell r="J544"/>
          <cell r="K544"/>
          <cell r="L544"/>
          <cell r="M544"/>
          <cell r="N544"/>
          <cell r="O544"/>
          <cell r="P544"/>
          <cell r="R544"/>
          <cell r="S544"/>
          <cell r="T544"/>
          <cell r="U544"/>
          <cell r="V544"/>
          <cell r="W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</row>
        <row r="545">
          <cell r="C545"/>
          <cell r="D545"/>
          <cell r="E545"/>
          <cell r="F545"/>
          <cell r="J545"/>
          <cell r="K545"/>
          <cell r="L545"/>
          <cell r="M545"/>
          <cell r="N545"/>
          <cell r="O545"/>
          <cell r="P545"/>
          <cell r="R545"/>
          <cell r="S545"/>
          <cell r="T545"/>
          <cell r="U545"/>
          <cell r="V545"/>
          <cell r="W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P545"/>
        </row>
        <row r="546">
          <cell r="C546"/>
          <cell r="D546"/>
          <cell r="E546"/>
          <cell r="F546"/>
          <cell r="J546"/>
          <cell r="K546"/>
          <cell r="L546"/>
          <cell r="M546"/>
          <cell r="N546"/>
          <cell r="O546"/>
          <cell r="P546"/>
          <cell r="R546"/>
          <cell r="S546"/>
          <cell r="T546"/>
          <cell r="U546"/>
          <cell r="V546"/>
          <cell r="W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P546"/>
        </row>
        <row r="547">
          <cell r="C547"/>
          <cell r="D547"/>
          <cell r="E547"/>
          <cell r="F547"/>
          <cell r="J547"/>
          <cell r="K547"/>
          <cell r="L547"/>
          <cell r="M547"/>
          <cell r="N547"/>
          <cell r="O547"/>
          <cell r="P547"/>
          <cell r="R547"/>
          <cell r="S547"/>
          <cell r="T547"/>
          <cell r="U547"/>
          <cell r="V547"/>
          <cell r="W547"/>
          <cell r="Y547"/>
          <cell r="AB547"/>
          <cell r="AC547"/>
          <cell r="AD547"/>
          <cell r="AE547"/>
          <cell r="AF547"/>
          <cell r="AH547"/>
          <cell r="AI547"/>
          <cell r="AJ547"/>
          <cell r="AK547"/>
          <cell r="AL547"/>
          <cell r="AM547"/>
          <cell r="AN547"/>
          <cell r="AP547"/>
        </row>
        <row r="548">
          <cell r="C548"/>
          <cell r="D548"/>
          <cell r="E548"/>
          <cell r="F548"/>
          <cell r="J548"/>
          <cell r="K548"/>
          <cell r="L548"/>
          <cell r="M548"/>
          <cell r="N548"/>
          <cell r="O548"/>
          <cell r="P548"/>
          <cell r="R548"/>
          <cell r="S548"/>
          <cell r="T548"/>
          <cell r="U548"/>
          <cell r="V548"/>
          <cell r="W548"/>
          <cell r="Y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P548"/>
        </row>
        <row r="549">
          <cell r="C549"/>
          <cell r="D549"/>
          <cell r="E549"/>
          <cell r="F549"/>
          <cell r="J549"/>
          <cell r="K549"/>
          <cell r="L549"/>
          <cell r="M549"/>
          <cell r="N549"/>
          <cell r="O549"/>
          <cell r="P549"/>
          <cell r="R549"/>
          <cell r="S549"/>
          <cell r="T549"/>
          <cell r="U549"/>
          <cell r="V549"/>
          <cell r="W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P549"/>
        </row>
        <row r="550">
          <cell r="C550"/>
          <cell r="D550"/>
          <cell r="E550"/>
          <cell r="F550"/>
          <cell r="J550"/>
          <cell r="K550"/>
          <cell r="L550"/>
          <cell r="M550"/>
          <cell r="N550"/>
          <cell r="O550"/>
          <cell r="P550"/>
          <cell r="R550"/>
          <cell r="S550"/>
          <cell r="T550"/>
          <cell r="U550"/>
          <cell r="V550"/>
          <cell r="W550"/>
          <cell r="Y550"/>
          <cell r="Z550"/>
          <cell r="AA550"/>
          <cell r="AB550"/>
          <cell r="AC550"/>
          <cell r="AD550"/>
          <cell r="AE550"/>
          <cell r="AF550"/>
          <cell r="AH550"/>
          <cell r="AI550"/>
          <cell r="AJ550"/>
          <cell r="AK550"/>
          <cell r="AL550"/>
          <cell r="AM550"/>
          <cell r="AN550"/>
          <cell r="AP550"/>
        </row>
        <row r="551">
          <cell r="C551"/>
          <cell r="D551"/>
          <cell r="E551"/>
          <cell r="F551"/>
          <cell r="J551"/>
          <cell r="K551"/>
          <cell r="L551"/>
          <cell r="M551"/>
          <cell r="N551"/>
          <cell r="O551"/>
          <cell r="P551"/>
          <cell r="R551"/>
          <cell r="S551"/>
          <cell r="T551"/>
          <cell r="U551"/>
          <cell r="V551"/>
          <cell r="W551"/>
          <cell r="Y551"/>
          <cell r="Z551"/>
          <cell r="AA551"/>
          <cell r="AB551"/>
          <cell r="AC551"/>
          <cell r="AD551"/>
          <cell r="AE551"/>
          <cell r="AF551"/>
          <cell r="AH551"/>
          <cell r="AI551"/>
          <cell r="AJ551"/>
          <cell r="AK551"/>
          <cell r="AL551"/>
          <cell r="AM551"/>
          <cell r="AN551"/>
          <cell r="AP551"/>
        </row>
        <row r="552">
          <cell r="C552"/>
          <cell r="D552"/>
          <cell r="E552"/>
          <cell r="F552"/>
          <cell r="J552"/>
          <cell r="K552"/>
          <cell r="L552"/>
          <cell r="M552"/>
          <cell r="N552"/>
          <cell r="O552"/>
          <cell r="P552"/>
          <cell r="R552"/>
          <cell r="S552"/>
          <cell r="T552"/>
          <cell r="U552"/>
          <cell r="V552"/>
          <cell r="W552"/>
          <cell r="Y552"/>
          <cell r="Z552"/>
          <cell r="AA552"/>
          <cell r="AB552"/>
          <cell r="AC552"/>
          <cell r="AD552"/>
          <cell r="AE552"/>
          <cell r="AF552"/>
          <cell r="AH552"/>
          <cell r="AI552"/>
          <cell r="AJ552"/>
          <cell r="AK552"/>
          <cell r="AL552"/>
          <cell r="AM552"/>
          <cell r="AN552"/>
          <cell r="AP552"/>
        </row>
        <row r="553">
          <cell r="C553"/>
          <cell r="D553"/>
          <cell r="E553"/>
          <cell r="F553"/>
          <cell r="J553"/>
          <cell r="K553"/>
          <cell r="L553"/>
          <cell r="M553"/>
          <cell r="N553"/>
          <cell r="O553"/>
          <cell r="P553"/>
          <cell r="R553"/>
          <cell r="S553"/>
          <cell r="T553"/>
          <cell r="U553"/>
          <cell r="V553"/>
          <cell r="W553"/>
          <cell r="Y553"/>
          <cell r="Z553"/>
          <cell r="AA553"/>
          <cell r="AB553"/>
          <cell r="AC553"/>
          <cell r="AD553"/>
          <cell r="AE553"/>
          <cell r="AF553"/>
          <cell r="AH553"/>
          <cell r="AI553"/>
          <cell r="AJ553"/>
          <cell r="AK553"/>
          <cell r="AL553"/>
          <cell r="AM553"/>
          <cell r="AN553"/>
          <cell r="AP553"/>
        </row>
        <row r="554">
          <cell r="C554"/>
          <cell r="D554"/>
          <cell r="E554"/>
          <cell r="F554"/>
          <cell r="J554"/>
          <cell r="K554"/>
          <cell r="L554"/>
          <cell r="M554"/>
          <cell r="N554"/>
          <cell r="O554"/>
          <cell r="P554"/>
          <cell r="R554"/>
          <cell r="S554"/>
          <cell r="T554"/>
          <cell r="U554"/>
          <cell r="V554"/>
          <cell r="W554"/>
          <cell r="Y554"/>
          <cell r="Z554"/>
          <cell r="AA554"/>
          <cell r="AB554"/>
          <cell r="AC554"/>
          <cell r="AD554"/>
          <cell r="AE554"/>
          <cell r="AF554"/>
          <cell r="AH554"/>
          <cell r="AI554"/>
          <cell r="AJ554"/>
          <cell r="AK554"/>
          <cell r="AL554"/>
          <cell r="AM554"/>
          <cell r="AN554"/>
          <cell r="AP554"/>
        </row>
        <row r="555">
          <cell r="C555"/>
          <cell r="D555"/>
          <cell r="E555"/>
          <cell r="F555"/>
          <cell r="J555"/>
          <cell r="K555"/>
          <cell r="L555"/>
          <cell r="M555"/>
          <cell r="N555"/>
          <cell r="O555"/>
          <cell r="P555"/>
          <cell r="R555"/>
          <cell r="S555"/>
          <cell r="T555"/>
          <cell r="U555"/>
          <cell r="V555"/>
          <cell r="W555"/>
          <cell r="Y555"/>
          <cell r="Z555"/>
          <cell r="AA555"/>
          <cell r="AB555"/>
          <cell r="AC555"/>
          <cell r="AD555"/>
          <cell r="AE555"/>
          <cell r="AF555"/>
          <cell r="AH555"/>
          <cell r="AI555"/>
          <cell r="AJ555"/>
          <cell r="AK555"/>
          <cell r="AL555"/>
          <cell r="AM555"/>
          <cell r="AN555"/>
          <cell r="AP555"/>
        </row>
        <row r="556">
          <cell r="C556"/>
          <cell r="D556"/>
          <cell r="E556"/>
          <cell r="F556"/>
          <cell r="J556"/>
          <cell r="K556"/>
          <cell r="L556"/>
          <cell r="M556"/>
          <cell r="N556"/>
          <cell r="O556"/>
          <cell r="P556"/>
          <cell r="R556"/>
          <cell r="S556"/>
          <cell r="T556"/>
          <cell r="U556"/>
          <cell r="V556"/>
          <cell r="W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P556"/>
        </row>
        <row r="557">
          <cell r="C557"/>
          <cell r="D557"/>
          <cell r="E557"/>
          <cell r="F557"/>
          <cell r="J557"/>
          <cell r="K557"/>
          <cell r="L557"/>
          <cell r="M557"/>
          <cell r="N557"/>
          <cell r="O557"/>
          <cell r="P557"/>
          <cell r="R557"/>
          <cell r="S557"/>
          <cell r="T557"/>
          <cell r="U557"/>
          <cell r="V557"/>
          <cell r="W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P557"/>
        </row>
        <row r="558">
          <cell r="C558"/>
          <cell r="D558"/>
          <cell r="E558"/>
          <cell r="F558"/>
          <cell r="J558"/>
          <cell r="K558"/>
          <cell r="L558"/>
          <cell r="M558"/>
          <cell r="N558"/>
          <cell r="O558"/>
          <cell r="P558"/>
          <cell r="R558"/>
          <cell r="S558"/>
          <cell r="T558"/>
          <cell r="U558"/>
          <cell r="V558"/>
          <cell r="W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</row>
        <row r="559">
          <cell r="C559"/>
          <cell r="D559"/>
          <cell r="E559"/>
          <cell r="F559"/>
          <cell r="J559"/>
          <cell r="K559"/>
          <cell r="L559"/>
          <cell r="M559"/>
          <cell r="N559"/>
          <cell r="O559"/>
          <cell r="P559"/>
          <cell r="R559"/>
          <cell r="S559"/>
          <cell r="T559"/>
          <cell r="U559"/>
          <cell r="V559"/>
          <cell r="W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P559"/>
        </row>
        <row r="560">
          <cell r="C560"/>
          <cell r="D560"/>
          <cell r="E560"/>
          <cell r="F560"/>
          <cell r="J560"/>
          <cell r="K560"/>
          <cell r="L560"/>
          <cell r="M560"/>
          <cell r="N560"/>
          <cell r="O560"/>
          <cell r="P560"/>
          <cell r="R560"/>
          <cell r="S560"/>
          <cell r="T560"/>
          <cell r="U560"/>
          <cell r="V560"/>
          <cell r="W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P560"/>
        </row>
        <row r="561">
          <cell r="C561"/>
          <cell r="D561"/>
          <cell r="E561"/>
          <cell r="F561"/>
          <cell r="J561"/>
          <cell r="K561"/>
          <cell r="L561"/>
          <cell r="M561"/>
          <cell r="N561"/>
          <cell r="O561"/>
          <cell r="P561"/>
          <cell r="R561"/>
          <cell r="S561"/>
          <cell r="T561"/>
          <cell r="U561"/>
          <cell r="V561"/>
          <cell r="W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</row>
        <row r="562">
          <cell r="C562"/>
          <cell r="D562"/>
          <cell r="E562"/>
          <cell r="F562"/>
          <cell r="J562"/>
          <cell r="K562"/>
          <cell r="L562"/>
          <cell r="M562"/>
          <cell r="N562"/>
          <cell r="O562"/>
          <cell r="P562"/>
          <cell r="R562"/>
          <cell r="S562"/>
          <cell r="T562"/>
          <cell r="U562"/>
          <cell r="V562"/>
          <cell r="W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P562"/>
        </row>
        <row r="563">
          <cell r="C563"/>
          <cell r="D563"/>
          <cell r="E563"/>
          <cell r="F563"/>
          <cell r="J563"/>
          <cell r="K563"/>
          <cell r="L563"/>
          <cell r="M563"/>
          <cell r="N563"/>
          <cell r="O563"/>
          <cell r="P563"/>
          <cell r="R563"/>
          <cell r="S563"/>
          <cell r="T563"/>
          <cell r="U563"/>
          <cell r="V563"/>
          <cell r="W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P563"/>
        </row>
        <row r="564">
          <cell r="C564"/>
          <cell r="D564"/>
          <cell r="E564"/>
          <cell r="F564"/>
          <cell r="J564"/>
          <cell r="K564"/>
          <cell r="L564"/>
          <cell r="M564"/>
          <cell r="N564"/>
          <cell r="O564"/>
          <cell r="P564"/>
          <cell r="R564"/>
          <cell r="S564"/>
          <cell r="T564"/>
          <cell r="U564"/>
          <cell r="V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P564"/>
        </row>
        <row r="565">
          <cell r="C565"/>
          <cell r="D565"/>
          <cell r="E565"/>
          <cell r="F565"/>
          <cell r="J565"/>
          <cell r="K565"/>
          <cell r="L565"/>
          <cell r="M565"/>
          <cell r="N565"/>
          <cell r="O565"/>
          <cell r="P565"/>
          <cell r="R565"/>
          <cell r="S565"/>
          <cell r="T565"/>
          <cell r="U565"/>
          <cell r="V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P565"/>
        </row>
        <row r="566">
          <cell r="C566"/>
          <cell r="D566"/>
          <cell r="E566"/>
          <cell r="F566"/>
          <cell r="J566"/>
          <cell r="K566"/>
          <cell r="L566"/>
          <cell r="M566"/>
          <cell r="N566"/>
          <cell r="O566"/>
          <cell r="P566"/>
          <cell r="R566"/>
          <cell r="S566"/>
          <cell r="T566"/>
          <cell r="U566"/>
          <cell r="V566"/>
          <cell r="W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P566"/>
        </row>
        <row r="567">
          <cell r="C567"/>
          <cell r="D567"/>
          <cell r="E567"/>
          <cell r="F567"/>
          <cell r="J567"/>
          <cell r="K567"/>
          <cell r="L567"/>
          <cell r="M567"/>
          <cell r="N567"/>
          <cell r="O567"/>
          <cell r="P567"/>
          <cell r="R567"/>
          <cell r="S567"/>
          <cell r="T567"/>
          <cell r="U567"/>
          <cell r="V567"/>
          <cell r="W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P567"/>
        </row>
        <row r="568">
          <cell r="C568"/>
          <cell r="D568"/>
          <cell r="E568"/>
          <cell r="F568"/>
          <cell r="J568"/>
          <cell r="K568"/>
          <cell r="L568"/>
          <cell r="M568"/>
          <cell r="N568"/>
          <cell r="O568"/>
          <cell r="P568"/>
          <cell r="R568"/>
          <cell r="S568"/>
          <cell r="T568"/>
          <cell r="U568"/>
          <cell r="V568"/>
          <cell r="W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P568"/>
        </row>
        <row r="569">
          <cell r="C569"/>
          <cell r="D569"/>
          <cell r="E569"/>
          <cell r="F569"/>
          <cell r="J569"/>
          <cell r="K569"/>
          <cell r="L569"/>
          <cell r="M569"/>
          <cell r="N569"/>
          <cell r="O569"/>
          <cell r="P569"/>
          <cell r="R569"/>
          <cell r="S569"/>
          <cell r="T569"/>
          <cell r="U569"/>
          <cell r="V569"/>
          <cell r="W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P569"/>
        </row>
        <row r="570">
          <cell r="C570"/>
          <cell r="D570"/>
          <cell r="E570"/>
          <cell r="F570"/>
          <cell r="J570"/>
          <cell r="K570"/>
          <cell r="L570"/>
          <cell r="M570"/>
          <cell r="N570"/>
          <cell r="O570"/>
          <cell r="P570"/>
          <cell r="R570"/>
          <cell r="S570"/>
          <cell r="T570"/>
          <cell r="U570"/>
          <cell r="V570"/>
          <cell r="W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P570"/>
        </row>
        <row r="571">
          <cell r="C571"/>
          <cell r="D571"/>
          <cell r="E571"/>
          <cell r="F571"/>
          <cell r="J571"/>
          <cell r="K571"/>
          <cell r="L571"/>
          <cell r="M571"/>
          <cell r="N571"/>
          <cell r="O571"/>
          <cell r="P571"/>
          <cell r="R571"/>
          <cell r="S571"/>
          <cell r="T571"/>
          <cell r="U571"/>
          <cell r="V571"/>
          <cell r="W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P571"/>
        </row>
        <row r="572">
          <cell r="C572"/>
          <cell r="D572"/>
          <cell r="E572"/>
          <cell r="F572"/>
          <cell r="J572"/>
          <cell r="K572"/>
          <cell r="L572"/>
          <cell r="M572"/>
          <cell r="N572"/>
          <cell r="O572"/>
          <cell r="P572"/>
          <cell r="R572"/>
          <cell r="S572"/>
          <cell r="T572"/>
          <cell r="U572"/>
          <cell r="V572"/>
          <cell r="W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P572"/>
        </row>
        <row r="573">
          <cell r="C573"/>
          <cell r="D573"/>
          <cell r="E573"/>
          <cell r="F573"/>
          <cell r="J573"/>
          <cell r="K573"/>
          <cell r="L573"/>
          <cell r="M573"/>
          <cell r="N573"/>
          <cell r="O573"/>
          <cell r="P573"/>
          <cell r="R573"/>
          <cell r="S573"/>
          <cell r="T573"/>
          <cell r="U573"/>
          <cell r="V573"/>
          <cell r="W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P573"/>
        </row>
        <row r="574">
          <cell r="C574"/>
          <cell r="D574"/>
          <cell r="E574"/>
          <cell r="F574"/>
          <cell r="J574"/>
          <cell r="K574"/>
          <cell r="L574"/>
          <cell r="M574"/>
          <cell r="N574"/>
          <cell r="O574"/>
          <cell r="P574"/>
          <cell r="R574"/>
          <cell r="S574"/>
          <cell r="T574"/>
          <cell r="U574"/>
          <cell r="V574"/>
          <cell r="W574"/>
          <cell r="Y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P574"/>
        </row>
        <row r="575">
          <cell r="C575"/>
          <cell r="D575"/>
          <cell r="E575"/>
          <cell r="F575"/>
          <cell r="J575"/>
          <cell r="K575"/>
          <cell r="L575"/>
          <cell r="M575"/>
          <cell r="N575"/>
          <cell r="O575"/>
          <cell r="P575"/>
          <cell r="R575"/>
          <cell r="S575"/>
          <cell r="T575"/>
          <cell r="U575"/>
          <cell r="V575"/>
          <cell r="W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P575"/>
        </row>
        <row r="576">
          <cell r="C576"/>
          <cell r="D576"/>
          <cell r="E576"/>
          <cell r="F576"/>
          <cell r="J576"/>
          <cell r="K576"/>
          <cell r="L576"/>
          <cell r="M576"/>
          <cell r="N576"/>
          <cell r="O576"/>
          <cell r="P576"/>
          <cell r="R576"/>
          <cell r="S576"/>
          <cell r="T576"/>
          <cell r="U576"/>
          <cell r="V576"/>
          <cell r="W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P576"/>
        </row>
        <row r="577">
          <cell r="C577"/>
          <cell r="D577"/>
          <cell r="E577"/>
          <cell r="F577"/>
          <cell r="J577"/>
          <cell r="K577"/>
          <cell r="L577"/>
          <cell r="M577"/>
          <cell r="N577"/>
          <cell r="O577"/>
          <cell r="P577"/>
          <cell r="R577"/>
          <cell r="S577"/>
          <cell r="T577"/>
          <cell r="U577"/>
          <cell r="V577"/>
          <cell r="W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P577"/>
        </row>
        <row r="578">
          <cell r="C578"/>
          <cell r="D578"/>
          <cell r="E578"/>
          <cell r="F578"/>
          <cell r="J578"/>
          <cell r="K578"/>
          <cell r="L578"/>
          <cell r="M578"/>
          <cell r="N578"/>
          <cell r="O578"/>
          <cell r="P578"/>
          <cell r="R578"/>
          <cell r="S578"/>
          <cell r="T578"/>
          <cell r="U578"/>
          <cell r="V578"/>
          <cell r="W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P578"/>
        </row>
        <row r="579">
          <cell r="C579"/>
          <cell r="D579"/>
          <cell r="E579"/>
          <cell r="F579"/>
          <cell r="J579"/>
          <cell r="K579"/>
          <cell r="L579"/>
          <cell r="M579"/>
          <cell r="N579"/>
          <cell r="O579"/>
          <cell r="P579"/>
          <cell r="R579"/>
          <cell r="S579"/>
          <cell r="T579"/>
          <cell r="U579"/>
          <cell r="V579"/>
          <cell r="W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P579"/>
        </row>
        <row r="580">
          <cell r="C580"/>
          <cell r="D580"/>
          <cell r="E580"/>
          <cell r="F580"/>
          <cell r="J580"/>
          <cell r="K580"/>
          <cell r="L580"/>
          <cell r="M580"/>
          <cell r="N580"/>
          <cell r="O580"/>
          <cell r="P580"/>
          <cell r="R580"/>
          <cell r="S580"/>
          <cell r="T580"/>
          <cell r="U580"/>
          <cell r="V580"/>
          <cell r="W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P580"/>
        </row>
        <row r="581">
          <cell r="C581"/>
          <cell r="D581"/>
          <cell r="E581"/>
          <cell r="F581"/>
          <cell r="J581"/>
          <cell r="K581"/>
          <cell r="L581"/>
          <cell r="M581"/>
          <cell r="N581"/>
          <cell r="O581"/>
          <cell r="P581"/>
          <cell r="R581"/>
          <cell r="S581"/>
          <cell r="T581"/>
          <cell r="U581"/>
          <cell r="V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P581"/>
        </row>
        <row r="582">
          <cell r="C582"/>
          <cell r="D582"/>
          <cell r="E582"/>
          <cell r="F582"/>
          <cell r="J582"/>
          <cell r="K582"/>
          <cell r="L582"/>
          <cell r="M582"/>
          <cell r="N582"/>
          <cell r="O582"/>
          <cell r="P582"/>
          <cell r="R582"/>
          <cell r="S582"/>
          <cell r="T582"/>
          <cell r="U582"/>
          <cell r="V582"/>
          <cell r="W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P582"/>
        </row>
        <row r="583">
          <cell r="C583"/>
          <cell r="D583"/>
          <cell r="E583"/>
          <cell r="F583"/>
          <cell r="J583"/>
          <cell r="K583"/>
          <cell r="L583"/>
          <cell r="M583"/>
          <cell r="N583"/>
          <cell r="O583"/>
          <cell r="P583"/>
          <cell r="R583"/>
          <cell r="S583"/>
          <cell r="T583"/>
          <cell r="U583"/>
          <cell r="V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P583"/>
        </row>
        <row r="584">
          <cell r="C584"/>
          <cell r="D584"/>
          <cell r="E584"/>
          <cell r="F584"/>
          <cell r="J584"/>
          <cell r="K584"/>
          <cell r="L584"/>
          <cell r="M584"/>
          <cell r="N584"/>
          <cell r="O584"/>
          <cell r="P584"/>
          <cell r="R584"/>
          <cell r="S584"/>
          <cell r="T584"/>
          <cell r="U584"/>
          <cell r="V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P584"/>
        </row>
        <row r="585">
          <cell r="C585"/>
          <cell r="D585"/>
          <cell r="E585"/>
          <cell r="F585"/>
          <cell r="J585"/>
          <cell r="K585"/>
          <cell r="L585"/>
          <cell r="M585"/>
          <cell r="N585"/>
          <cell r="O585"/>
          <cell r="P585"/>
          <cell r="R585"/>
          <cell r="S585"/>
          <cell r="T585"/>
          <cell r="U585"/>
          <cell r="V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P585"/>
        </row>
        <row r="586">
          <cell r="C586"/>
          <cell r="D586"/>
          <cell r="E586"/>
          <cell r="F586"/>
          <cell r="J586"/>
          <cell r="K586"/>
          <cell r="L586"/>
          <cell r="M586"/>
          <cell r="N586"/>
          <cell r="O586"/>
          <cell r="P586"/>
          <cell r="R586"/>
          <cell r="S586"/>
          <cell r="T586"/>
          <cell r="U586"/>
          <cell r="V586"/>
          <cell r="W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P586"/>
        </row>
        <row r="587">
          <cell r="C587"/>
          <cell r="D587"/>
          <cell r="E587"/>
          <cell r="F587"/>
          <cell r="J587"/>
          <cell r="K587"/>
          <cell r="L587"/>
          <cell r="M587"/>
          <cell r="N587"/>
          <cell r="O587"/>
          <cell r="P587"/>
          <cell r="R587"/>
          <cell r="S587"/>
          <cell r="T587"/>
          <cell r="U587"/>
          <cell r="V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P587"/>
        </row>
        <row r="588">
          <cell r="C588"/>
          <cell r="D588"/>
          <cell r="E588"/>
          <cell r="F588"/>
          <cell r="J588"/>
          <cell r="K588"/>
          <cell r="L588"/>
          <cell r="M588"/>
          <cell r="N588"/>
          <cell r="O588"/>
          <cell r="P588"/>
          <cell r="R588"/>
          <cell r="S588"/>
          <cell r="T588"/>
          <cell r="U588"/>
          <cell r="V588"/>
          <cell r="W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P588"/>
        </row>
        <row r="589">
          <cell r="C589"/>
          <cell r="D589"/>
          <cell r="E589"/>
          <cell r="F589"/>
          <cell r="J589"/>
          <cell r="K589"/>
          <cell r="L589"/>
          <cell r="M589"/>
          <cell r="N589"/>
          <cell r="O589"/>
          <cell r="P589"/>
          <cell r="R589"/>
          <cell r="S589"/>
          <cell r="T589"/>
          <cell r="U589"/>
          <cell r="V589"/>
          <cell r="W589"/>
          <cell r="Y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P589"/>
        </row>
        <row r="590">
          <cell r="C590"/>
          <cell r="D590"/>
          <cell r="E590"/>
          <cell r="F590"/>
          <cell r="J590"/>
          <cell r="K590"/>
          <cell r="L590"/>
          <cell r="M590"/>
          <cell r="N590"/>
          <cell r="O590"/>
          <cell r="P590"/>
          <cell r="R590"/>
          <cell r="S590"/>
          <cell r="T590"/>
          <cell r="U590"/>
          <cell r="V590"/>
          <cell r="W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P590"/>
        </row>
        <row r="591">
          <cell r="C591"/>
          <cell r="D591"/>
          <cell r="E591"/>
          <cell r="F591"/>
          <cell r="J591"/>
          <cell r="K591"/>
          <cell r="L591"/>
          <cell r="M591"/>
          <cell r="N591"/>
          <cell r="O591"/>
          <cell r="P591"/>
          <cell r="R591"/>
          <cell r="S591"/>
          <cell r="T591"/>
          <cell r="U591"/>
          <cell r="V591"/>
          <cell r="W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P591"/>
        </row>
        <row r="592">
          <cell r="C592"/>
          <cell r="D592"/>
          <cell r="E592"/>
          <cell r="F592"/>
          <cell r="J592"/>
          <cell r="K592"/>
          <cell r="L592"/>
          <cell r="M592"/>
          <cell r="N592"/>
          <cell r="O592"/>
          <cell r="P592"/>
          <cell r="R592"/>
          <cell r="S592"/>
          <cell r="T592"/>
          <cell r="U592"/>
          <cell r="V592"/>
          <cell r="W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P592"/>
        </row>
        <row r="593">
          <cell r="C593"/>
          <cell r="D593"/>
          <cell r="E593"/>
          <cell r="F593"/>
          <cell r="J593"/>
          <cell r="K593"/>
          <cell r="L593"/>
          <cell r="M593"/>
          <cell r="N593"/>
          <cell r="O593"/>
          <cell r="P593"/>
          <cell r="R593"/>
          <cell r="S593"/>
          <cell r="T593"/>
          <cell r="U593"/>
          <cell r="V593"/>
          <cell r="W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P593"/>
        </row>
        <row r="594">
          <cell r="C594"/>
          <cell r="D594"/>
          <cell r="E594"/>
          <cell r="F594"/>
          <cell r="J594"/>
          <cell r="K594"/>
          <cell r="L594"/>
          <cell r="M594"/>
          <cell r="N594"/>
          <cell r="O594"/>
          <cell r="P594"/>
          <cell r="R594"/>
          <cell r="S594"/>
          <cell r="T594"/>
          <cell r="U594"/>
          <cell r="V594"/>
          <cell r="W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P594"/>
        </row>
        <row r="595">
          <cell r="C595"/>
          <cell r="D595"/>
          <cell r="E595"/>
          <cell r="F595"/>
          <cell r="J595"/>
          <cell r="K595"/>
          <cell r="L595"/>
          <cell r="M595"/>
          <cell r="N595"/>
          <cell r="O595"/>
          <cell r="P595"/>
          <cell r="R595"/>
          <cell r="S595"/>
          <cell r="T595"/>
          <cell r="U595"/>
          <cell r="V595"/>
          <cell r="W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P595"/>
        </row>
        <row r="596">
          <cell r="C596"/>
          <cell r="D596"/>
          <cell r="E596"/>
          <cell r="F596"/>
          <cell r="J596"/>
          <cell r="K596"/>
          <cell r="L596"/>
          <cell r="M596"/>
          <cell r="N596"/>
          <cell r="O596"/>
          <cell r="P596"/>
          <cell r="R596"/>
          <cell r="S596"/>
          <cell r="T596"/>
          <cell r="U596"/>
          <cell r="V596"/>
          <cell r="W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P596"/>
        </row>
        <row r="597">
          <cell r="C597"/>
          <cell r="D597"/>
          <cell r="E597"/>
          <cell r="F597"/>
          <cell r="J597"/>
          <cell r="K597"/>
          <cell r="L597"/>
          <cell r="M597"/>
          <cell r="N597"/>
          <cell r="O597"/>
          <cell r="P597"/>
          <cell r="R597"/>
          <cell r="S597"/>
          <cell r="T597"/>
          <cell r="U597"/>
          <cell r="V597"/>
          <cell r="W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P597"/>
        </row>
        <row r="598">
          <cell r="C598"/>
          <cell r="D598"/>
          <cell r="E598"/>
          <cell r="F598"/>
          <cell r="J598"/>
          <cell r="K598"/>
          <cell r="L598"/>
          <cell r="M598"/>
          <cell r="N598"/>
          <cell r="O598"/>
          <cell r="P598"/>
          <cell r="R598"/>
          <cell r="S598"/>
          <cell r="T598"/>
          <cell r="U598"/>
          <cell r="V598"/>
          <cell r="W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P598"/>
        </row>
        <row r="599">
          <cell r="C599"/>
          <cell r="D599"/>
          <cell r="E599"/>
          <cell r="F599"/>
          <cell r="J599"/>
          <cell r="K599"/>
          <cell r="L599"/>
          <cell r="M599"/>
          <cell r="N599"/>
          <cell r="O599"/>
          <cell r="P599"/>
          <cell r="R599"/>
          <cell r="S599"/>
          <cell r="T599"/>
          <cell r="U599"/>
          <cell r="V599"/>
          <cell r="W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P599"/>
        </row>
        <row r="600">
          <cell r="C600"/>
          <cell r="D600"/>
          <cell r="E600"/>
          <cell r="F600"/>
          <cell r="J600"/>
          <cell r="K600"/>
          <cell r="L600"/>
          <cell r="M600"/>
          <cell r="N600"/>
          <cell r="O600"/>
          <cell r="P600"/>
          <cell r="R600"/>
          <cell r="S600"/>
          <cell r="T600"/>
          <cell r="U600"/>
          <cell r="V600"/>
          <cell r="W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P600"/>
        </row>
        <row r="601">
          <cell r="C601"/>
          <cell r="D601"/>
          <cell r="E601"/>
          <cell r="F601"/>
          <cell r="J601"/>
          <cell r="K601"/>
          <cell r="L601"/>
          <cell r="M601"/>
          <cell r="N601"/>
          <cell r="O601"/>
          <cell r="P601"/>
          <cell r="R601"/>
          <cell r="S601"/>
          <cell r="T601"/>
          <cell r="U601"/>
          <cell r="V601"/>
          <cell r="W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P601"/>
        </row>
        <row r="602">
          <cell r="C602"/>
          <cell r="D602"/>
          <cell r="E602"/>
          <cell r="F602"/>
          <cell r="J602"/>
          <cell r="K602"/>
          <cell r="L602"/>
          <cell r="M602"/>
          <cell r="N602"/>
          <cell r="O602"/>
          <cell r="P602"/>
          <cell r="R602"/>
          <cell r="S602"/>
          <cell r="T602"/>
          <cell r="U602"/>
          <cell r="V602"/>
          <cell r="W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P602"/>
        </row>
        <row r="603">
          <cell r="C603"/>
          <cell r="D603"/>
          <cell r="E603"/>
          <cell r="F603"/>
          <cell r="J603"/>
          <cell r="K603"/>
          <cell r="L603"/>
          <cell r="M603"/>
          <cell r="N603"/>
          <cell r="O603"/>
          <cell r="P603"/>
          <cell r="R603"/>
          <cell r="S603"/>
          <cell r="T603"/>
          <cell r="U603"/>
          <cell r="V603"/>
          <cell r="W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P603"/>
        </row>
        <row r="604">
          <cell r="C604"/>
          <cell r="D604"/>
          <cell r="E604"/>
          <cell r="F604"/>
          <cell r="J604"/>
          <cell r="K604"/>
          <cell r="L604"/>
          <cell r="M604"/>
          <cell r="N604"/>
          <cell r="O604"/>
          <cell r="P604"/>
          <cell r="R604"/>
          <cell r="S604"/>
          <cell r="T604"/>
          <cell r="U604"/>
          <cell r="V604"/>
          <cell r="W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P604"/>
        </row>
        <row r="605">
          <cell r="C605"/>
          <cell r="D605"/>
          <cell r="E605"/>
          <cell r="F605"/>
          <cell r="J605"/>
          <cell r="K605"/>
          <cell r="L605"/>
          <cell r="M605"/>
          <cell r="N605"/>
          <cell r="O605"/>
          <cell r="P605"/>
          <cell r="R605"/>
          <cell r="S605"/>
          <cell r="T605"/>
          <cell r="U605"/>
          <cell r="V605"/>
          <cell r="W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P605"/>
        </row>
        <row r="606">
          <cell r="C606"/>
          <cell r="D606"/>
          <cell r="E606"/>
          <cell r="F606"/>
          <cell r="J606"/>
          <cell r="K606"/>
          <cell r="L606"/>
          <cell r="M606"/>
          <cell r="N606"/>
          <cell r="O606"/>
          <cell r="P606"/>
          <cell r="R606"/>
          <cell r="S606"/>
          <cell r="T606"/>
          <cell r="U606"/>
          <cell r="V606"/>
          <cell r="W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P606"/>
        </row>
        <row r="607">
          <cell r="C607"/>
          <cell r="D607"/>
          <cell r="E607"/>
          <cell r="F607"/>
          <cell r="J607"/>
          <cell r="K607"/>
          <cell r="L607"/>
          <cell r="M607"/>
          <cell r="N607"/>
          <cell r="O607"/>
          <cell r="P607"/>
          <cell r="R607"/>
          <cell r="S607"/>
          <cell r="T607"/>
          <cell r="U607"/>
          <cell r="V607"/>
          <cell r="W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P607"/>
        </row>
        <row r="608">
          <cell r="C608"/>
          <cell r="D608"/>
          <cell r="E608"/>
          <cell r="F608"/>
          <cell r="J608"/>
          <cell r="K608"/>
          <cell r="L608"/>
          <cell r="M608"/>
          <cell r="N608"/>
          <cell r="O608"/>
          <cell r="P608"/>
          <cell r="R608"/>
          <cell r="S608"/>
          <cell r="T608"/>
          <cell r="U608"/>
          <cell r="V608"/>
          <cell r="W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P608"/>
        </row>
        <row r="609">
          <cell r="C609"/>
          <cell r="D609"/>
          <cell r="E609"/>
          <cell r="F609"/>
          <cell r="J609"/>
          <cell r="K609"/>
          <cell r="L609"/>
          <cell r="M609"/>
          <cell r="N609"/>
          <cell r="O609"/>
          <cell r="P609"/>
          <cell r="R609"/>
          <cell r="S609"/>
          <cell r="T609"/>
          <cell r="U609"/>
          <cell r="V609"/>
          <cell r="W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P609"/>
        </row>
        <row r="610">
          <cell r="C610"/>
          <cell r="D610"/>
          <cell r="E610"/>
          <cell r="F610"/>
          <cell r="J610"/>
          <cell r="K610"/>
          <cell r="L610"/>
          <cell r="M610"/>
          <cell r="N610"/>
          <cell r="O610"/>
          <cell r="P610"/>
          <cell r="R610"/>
          <cell r="S610"/>
          <cell r="T610"/>
          <cell r="U610"/>
          <cell r="V610"/>
          <cell r="W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P610"/>
        </row>
        <row r="611">
          <cell r="C611"/>
          <cell r="D611"/>
          <cell r="E611"/>
          <cell r="F611"/>
          <cell r="J611"/>
          <cell r="K611"/>
          <cell r="L611"/>
          <cell r="M611"/>
          <cell r="N611"/>
          <cell r="O611"/>
          <cell r="P611"/>
          <cell r="R611"/>
          <cell r="S611"/>
          <cell r="T611"/>
          <cell r="U611"/>
          <cell r="V611"/>
          <cell r="W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P611"/>
        </row>
        <row r="612">
          <cell r="C612"/>
          <cell r="D612"/>
          <cell r="E612"/>
          <cell r="F612"/>
          <cell r="J612"/>
          <cell r="K612"/>
          <cell r="L612"/>
          <cell r="M612"/>
          <cell r="N612"/>
          <cell r="O612"/>
          <cell r="P612"/>
          <cell r="R612"/>
          <cell r="S612"/>
          <cell r="T612"/>
          <cell r="U612"/>
          <cell r="V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P612"/>
        </row>
        <row r="613">
          <cell r="C613"/>
          <cell r="D613"/>
          <cell r="E613"/>
          <cell r="F613"/>
          <cell r="J613"/>
          <cell r="K613"/>
          <cell r="L613"/>
          <cell r="M613"/>
          <cell r="N613"/>
          <cell r="O613"/>
          <cell r="P613"/>
          <cell r="R613"/>
          <cell r="S613"/>
          <cell r="T613"/>
          <cell r="U613"/>
          <cell r="V613"/>
          <cell r="W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P613"/>
        </row>
        <row r="614">
          <cell r="C614"/>
          <cell r="D614"/>
          <cell r="E614"/>
          <cell r="F614"/>
          <cell r="J614"/>
          <cell r="K614"/>
          <cell r="L614"/>
          <cell r="M614"/>
          <cell r="N614"/>
          <cell r="O614"/>
          <cell r="P614"/>
          <cell r="R614"/>
          <cell r="S614"/>
          <cell r="T614"/>
          <cell r="U614"/>
          <cell r="V614"/>
          <cell r="W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P614"/>
        </row>
        <row r="615">
          <cell r="C615"/>
          <cell r="D615"/>
          <cell r="E615"/>
          <cell r="F615"/>
          <cell r="J615"/>
          <cell r="K615"/>
          <cell r="L615"/>
          <cell r="M615"/>
          <cell r="N615"/>
          <cell r="O615"/>
          <cell r="P615"/>
          <cell r="R615"/>
          <cell r="S615"/>
          <cell r="T615"/>
          <cell r="U615"/>
          <cell r="V615"/>
          <cell r="W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P615"/>
        </row>
        <row r="616">
          <cell r="C616"/>
          <cell r="D616"/>
          <cell r="E616"/>
          <cell r="F616"/>
          <cell r="H616"/>
          <cell r="J616"/>
          <cell r="K616"/>
          <cell r="L616"/>
          <cell r="M616"/>
          <cell r="N616"/>
          <cell r="O616"/>
          <cell r="P616"/>
          <cell r="R616"/>
          <cell r="S616"/>
          <cell r="T616"/>
          <cell r="U616"/>
          <cell r="V616"/>
          <cell r="W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</row>
        <row r="617">
          <cell r="C617"/>
          <cell r="D617"/>
          <cell r="E617"/>
          <cell r="F617"/>
          <cell r="J617"/>
          <cell r="K617"/>
          <cell r="L617"/>
          <cell r="M617"/>
          <cell r="N617"/>
          <cell r="O617"/>
          <cell r="P617"/>
          <cell r="R617"/>
          <cell r="S617"/>
          <cell r="T617"/>
          <cell r="U617"/>
          <cell r="V617"/>
          <cell r="W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P617"/>
        </row>
        <row r="618">
          <cell r="C618"/>
          <cell r="D618"/>
          <cell r="E618"/>
          <cell r="F618"/>
          <cell r="J618"/>
          <cell r="K618"/>
          <cell r="L618"/>
          <cell r="M618"/>
          <cell r="N618"/>
          <cell r="O618"/>
          <cell r="P618"/>
          <cell r="R618"/>
          <cell r="S618"/>
          <cell r="T618"/>
          <cell r="U618"/>
          <cell r="V618"/>
          <cell r="W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P618"/>
        </row>
        <row r="619">
          <cell r="C619"/>
          <cell r="D619"/>
          <cell r="E619"/>
          <cell r="F619"/>
          <cell r="J619"/>
          <cell r="K619"/>
          <cell r="L619"/>
          <cell r="M619"/>
          <cell r="N619"/>
          <cell r="O619"/>
          <cell r="P619"/>
          <cell r="R619"/>
          <cell r="S619"/>
          <cell r="T619"/>
          <cell r="U619"/>
          <cell r="V619"/>
          <cell r="W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P619"/>
        </row>
        <row r="620">
          <cell r="C620"/>
          <cell r="D620"/>
          <cell r="E620"/>
          <cell r="F620"/>
          <cell r="J620"/>
          <cell r="K620"/>
          <cell r="L620"/>
          <cell r="M620"/>
          <cell r="N620"/>
          <cell r="O620"/>
          <cell r="P620"/>
          <cell r="R620"/>
          <cell r="S620"/>
          <cell r="T620"/>
          <cell r="U620"/>
          <cell r="V620"/>
          <cell r="W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P620"/>
        </row>
        <row r="621">
          <cell r="C621"/>
          <cell r="D621"/>
          <cell r="E621"/>
          <cell r="F621"/>
          <cell r="J621"/>
          <cell r="K621"/>
          <cell r="L621"/>
          <cell r="M621"/>
          <cell r="N621"/>
          <cell r="O621"/>
          <cell r="P621"/>
          <cell r="R621"/>
          <cell r="S621"/>
          <cell r="T621"/>
          <cell r="U621"/>
          <cell r="V621"/>
          <cell r="W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P621"/>
        </row>
        <row r="622">
          <cell r="C622"/>
          <cell r="D622"/>
          <cell r="E622"/>
          <cell r="F622"/>
          <cell r="J622"/>
          <cell r="K622"/>
          <cell r="L622"/>
          <cell r="M622"/>
          <cell r="N622"/>
          <cell r="O622"/>
          <cell r="P622"/>
          <cell r="R622"/>
          <cell r="S622"/>
          <cell r="T622"/>
          <cell r="U622"/>
          <cell r="V622"/>
          <cell r="W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P622"/>
        </row>
        <row r="623">
          <cell r="C623"/>
          <cell r="D623"/>
          <cell r="E623"/>
          <cell r="F623"/>
          <cell r="J623"/>
          <cell r="K623"/>
          <cell r="L623"/>
          <cell r="M623"/>
          <cell r="N623"/>
          <cell r="O623"/>
          <cell r="P623"/>
          <cell r="R623"/>
          <cell r="S623"/>
          <cell r="T623"/>
          <cell r="U623"/>
          <cell r="V623"/>
          <cell r="W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P623"/>
        </row>
        <row r="624">
          <cell r="C624"/>
          <cell r="D624"/>
          <cell r="E624"/>
          <cell r="F624"/>
          <cell r="J624"/>
          <cell r="K624"/>
          <cell r="L624"/>
          <cell r="M624"/>
          <cell r="N624"/>
          <cell r="O624"/>
          <cell r="P624"/>
          <cell r="R624"/>
          <cell r="S624"/>
          <cell r="T624"/>
          <cell r="U624"/>
          <cell r="V624"/>
          <cell r="W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P624"/>
        </row>
        <row r="625">
          <cell r="C625"/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</row>
        <row r="626">
          <cell r="C626"/>
          <cell r="D626"/>
          <cell r="E626"/>
          <cell r="F626"/>
          <cell r="J626"/>
          <cell r="K626"/>
          <cell r="L626"/>
          <cell r="M626"/>
          <cell r="N626"/>
          <cell r="O626"/>
          <cell r="P626"/>
          <cell r="R626"/>
          <cell r="S626"/>
          <cell r="T626"/>
          <cell r="U626"/>
          <cell r="V626"/>
          <cell r="W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P626"/>
        </row>
        <row r="627">
          <cell r="C627"/>
          <cell r="D627"/>
          <cell r="E627"/>
          <cell r="F627"/>
          <cell r="H627"/>
          <cell r="J627"/>
          <cell r="K627"/>
          <cell r="L627"/>
          <cell r="M627"/>
          <cell r="N627"/>
          <cell r="O627"/>
          <cell r="P627"/>
          <cell r="R627"/>
          <cell r="S627"/>
          <cell r="T627"/>
          <cell r="U627"/>
          <cell r="V627"/>
          <cell r="W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</row>
        <row r="628">
          <cell r="C628"/>
          <cell r="D628"/>
          <cell r="E628"/>
          <cell r="F628"/>
          <cell r="J628"/>
          <cell r="K628"/>
          <cell r="L628"/>
          <cell r="M628"/>
          <cell r="N628"/>
          <cell r="O628"/>
          <cell r="P628"/>
          <cell r="R628"/>
          <cell r="S628"/>
          <cell r="T628"/>
          <cell r="U628"/>
          <cell r="V628"/>
          <cell r="W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P628"/>
        </row>
        <row r="629">
          <cell r="C629"/>
          <cell r="D629"/>
          <cell r="E629"/>
          <cell r="F629"/>
          <cell r="J629"/>
          <cell r="K629"/>
          <cell r="L629"/>
          <cell r="M629"/>
          <cell r="N629"/>
          <cell r="O629"/>
          <cell r="P629"/>
          <cell r="R629"/>
          <cell r="S629"/>
          <cell r="T629"/>
          <cell r="U629"/>
          <cell r="V629"/>
          <cell r="W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P629"/>
        </row>
        <row r="630">
          <cell r="C630"/>
          <cell r="D630"/>
          <cell r="E630"/>
          <cell r="F630"/>
          <cell r="J630"/>
          <cell r="K630"/>
          <cell r="L630"/>
          <cell r="M630"/>
          <cell r="N630"/>
          <cell r="O630"/>
          <cell r="P630"/>
          <cell r="R630"/>
          <cell r="S630"/>
          <cell r="T630"/>
          <cell r="U630"/>
          <cell r="V630"/>
          <cell r="W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</row>
        <row r="631">
          <cell r="C631"/>
          <cell r="D631"/>
          <cell r="E631"/>
          <cell r="F631"/>
          <cell r="J631"/>
          <cell r="K631"/>
          <cell r="L631"/>
          <cell r="M631"/>
          <cell r="N631"/>
          <cell r="O631"/>
          <cell r="P631"/>
          <cell r="R631"/>
          <cell r="S631"/>
          <cell r="T631"/>
          <cell r="U631"/>
          <cell r="V631"/>
          <cell r="W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</row>
        <row r="632">
          <cell r="C632"/>
          <cell r="D632"/>
          <cell r="E632"/>
          <cell r="F632"/>
          <cell r="J632"/>
          <cell r="K632"/>
          <cell r="L632"/>
          <cell r="M632"/>
          <cell r="N632"/>
          <cell r="O632"/>
          <cell r="P632"/>
          <cell r="R632"/>
          <cell r="S632"/>
          <cell r="T632"/>
          <cell r="U632"/>
          <cell r="V632"/>
          <cell r="W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P632"/>
        </row>
        <row r="633">
          <cell r="C633"/>
          <cell r="D633"/>
          <cell r="E633"/>
          <cell r="F633"/>
          <cell r="J633"/>
          <cell r="K633"/>
          <cell r="L633"/>
          <cell r="M633"/>
          <cell r="N633"/>
          <cell r="O633"/>
          <cell r="P633"/>
          <cell r="R633"/>
          <cell r="S633"/>
          <cell r="T633"/>
          <cell r="U633"/>
          <cell r="V633"/>
          <cell r="W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P633"/>
        </row>
        <row r="634">
          <cell r="C634"/>
          <cell r="D634"/>
          <cell r="E634"/>
          <cell r="F634"/>
          <cell r="J634"/>
          <cell r="K634"/>
          <cell r="L634"/>
          <cell r="M634"/>
          <cell r="N634"/>
          <cell r="O634"/>
          <cell r="P634"/>
          <cell r="R634"/>
          <cell r="S634"/>
          <cell r="T634"/>
          <cell r="U634"/>
          <cell r="V634"/>
          <cell r="W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P634"/>
        </row>
        <row r="635">
          <cell r="C635"/>
          <cell r="D635"/>
          <cell r="E635"/>
          <cell r="F635"/>
          <cell r="J635"/>
          <cell r="K635"/>
          <cell r="L635"/>
          <cell r="M635"/>
          <cell r="N635"/>
          <cell r="O635"/>
          <cell r="P635"/>
          <cell r="R635"/>
          <cell r="S635"/>
          <cell r="T635"/>
          <cell r="U635"/>
          <cell r="V635"/>
          <cell r="W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P635"/>
        </row>
        <row r="636">
          <cell r="C636"/>
          <cell r="D636"/>
          <cell r="E636"/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</row>
        <row r="637">
          <cell r="C637"/>
          <cell r="D637"/>
          <cell r="E637"/>
          <cell r="F637"/>
          <cell r="J637"/>
          <cell r="K637"/>
          <cell r="L637"/>
          <cell r="M637"/>
          <cell r="N637"/>
          <cell r="O637"/>
          <cell r="P637"/>
          <cell r="R637"/>
          <cell r="S637"/>
          <cell r="T637"/>
          <cell r="U637"/>
          <cell r="Y637"/>
          <cell r="AB637"/>
          <cell r="AC637"/>
          <cell r="AD637"/>
          <cell r="AE637"/>
          <cell r="AF637"/>
          <cell r="AH637"/>
          <cell r="AI637"/>
          <cell r="AJ637"/>
          <cell r="AK637"/>
          <cell r="AL637"/>
          <cell r="AM637"/>
          <cell r="AN637"/>
          <cell r="AP637"/>
        </row>
        <row r="638">
          <cell r="C638"/>
          <cell r="D638"/>
          <cell r="E638"/>
          <cell r="F638"/>
          <cell r="J638"/>
          <cell r="K638"/>
          <cell r="L638"/>
          <cell r="M638"/>
          <cell r="N638"/>
          <cell r="O638"/>
          <cell r="P638"/>
          <cell r="R638"/>
          <cell r="S638"/>
          <cell r="T638"/>
          <cell r="U638"/>
          <cell r="V638"/>
          <cell r="W638"/>
          <cell r="Y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P638"/>
        </row>
        <row r="639">
          <cell r="C639"/>
          <cell r="D639"/>
          <cell r="E639"/>
          <cell r="F639"/>
          <cell r="J639"/>
          <cell r="K639"/>
          <cell r="L639"/>
          <cell r="M639"/>
          <cell r="N639"/>
          <cell r="O639"/>
          <cell r="P639"/>
          <cell r="R639"/>
          <cell r="S639"/>
          <cell r="T639"/>
          <cell r="U639"/>
          <cell r="V639"/>
          <cell r="W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P639"/>
        </row>
        <row r="640">
          <cell r="C640"/>
          <cell r="D640"/>
          <cell r="E640"/>
          <cell r="F640"/>
          <cell r="J640"/>
          <cell r="K640"/>
          <cell r="L640"/>
          <cell r="M640"/>
          <cell r="N640"/>
          <cell r="O640"/>
          <cell r="P640"/>
          <cell r="R640"/>
          <cell r="S640"/>
          <cell r="T640"/>
          <cell r="U640"/>
          <cell r="V640"/>
          <cell r="W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P640"/>
        </row>
        <row r="641">
          <cell r="C641"/>
          <cell r="D641"/>
          <cell r="E641"/>
          <cell r="F641"/>
          <cell r="J641"/>
          <cell r="K641"/>
          <cell r="L641"/>
          <cell r="M641"/>
          <cell r="N641"/>
          <cell r="O641"/>
          <cell r="P641"/>
          <cell r="R641"/>
          <cell r="S641"/>
          <cell r="T641"/>
          <cell r="U641"/>
          <cell r="V641"/>
          <cell r="W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P641"/>
        </row>
        <row r="642">
          <cell r="C642"/>
          <cell r="D642"/>
          <cell r="E642"/>
          <cell r="F642"/>
          <cell r="J642"/>
          <cell r="K642"/>
          <cell r="L642"/>
          <cell r="M642"/>
          <cell r="N642"/>
          <cell r="O642"/>
          <cell r="P642"/>
          <cell r="R642"/>
          <cell r="S642"/>
          <cell r="T642"/>
          <cell r="U642"/>
          <cell r="V642"/>
          <cell r="W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P642"/>
        </row>
        <row r="643">
          <cell r="C643"/>
          <cell r="D643"/>
          <cell r="E643"/>
          <cell r="F643"/>
          <cell r="J643"/>
          <cell r="K643"/>
          <cell r="L643"/>
          <cell r="M643"/>
          <cell r="N643"/>
          <cell r="O643"/>
          <cell r="P643"/>
          <cell r="R643"/>
          <cell r="S643"/>
          <cell r="T643"/>
          <cell r="U643"/>
          <cell r="V643"/>
          <cell r="W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P643"/>
        </row>
        <row r="644">
          <cell r="C644"/>
          <cell r="D644"/>
          <cell r="E644"/>
          <cell r="F644"/>
          <cell r="J644"/>
          <cell r="K644"/>
          <cell r="L644"/>
          <cell r="M644"/>
          <cell r="N644"/>
          <cell r="O644"/>
          <cell r="P644"/>
          <cell r="R644"/>
          <cell r="S644"/>
          <cell r="T644"/>
          <cell r="U644"/>
          <cell r="V644"/>
          <cell r="W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P644"/>
        </row>
        <row r="645">
          <cell r="C645"/>
          <cell r="D645"/>
          <cell r="E645"/>
          <cell r="F645"/>
          <cell r="J645"/>
          <cell r="K645"/>
          <cell r="L645"/>
          <cell r="M645"/>
          <cell r="N645"/>
          <cell r="O645"/>
          <cell r="P645"/>
          <cell r="R645"/>
          <cell r="S645"/>
          <cell r="T645"/>
          <cell r="U645"/>
          <cell r="V645"/>
          <cell r="W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P645"/>
        </row>
        <row r="646">
          <cell r="C646"/>
          <cell r="D646"/>
          <cell r="E646"/>
          <cell r="F646"/>
          <cell r="J646"/>
          <cell r="K646"/>
          <cell r="L646"/>
          <cell r="M646"/>
          <cell r="N646"/>
          <cell r="O646"/>
          <cell r="P646"/>
          <cell r="R646"/>
          <cell r="S646"/>
          <cell r="T646"/>
          <cell r="U646"/>
          <cell r="V646"/>
          <cell r="W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P646"/>
        </row>
        <row r="647">
          <cell r="C647"/>
          <cell r="D647"/>
          <cell r="E647"/>
          <cell r="F647"/>
          <cell r="J647"/>
          <cell r="K647"/>
          <cell r="L647"/>
          <cell r="M647"/>
          <cell r="N647"/>
          <cell r="O647"/>
          <cell r="P647"/>
          <cell r="R647"/>
          <cell r="S647"/>
          <cell r="T647"/>
          <cell r="U647"/>
          <cell r="V647"/>
          <cell r="W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P647"/>
        </row>
        <row r="648">
          <cell r="C648"/>
          <cell r="D648"/>
          <cell r="E648"/>
          <cell r="F648"/>
          <cell r="J648"/>
          <cell r="K648"/>
          <cell r="L648"/>
          <cell r="M648"/>
          <cell r="N648"/>
          <cell r="O648"/>
          <cell r="P648"/>
          <cell r="R648"/>
          <cell r="S648"/>
          <cell r="T648"/>
          <cell r="U648"/>
          <cell r="V648"/>
          <cell r="W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P648"/>
        </row>
        <row r="649">
          <cell r="C649"/>
          <cell r="D649"/>
          <cell r="E649"/>
          <cell r="F649"/>
          <cell r="J649"/>
          <cell r="K649"/>
          <cell r="L649"/>
          <cell r="M649"/>
          <cell r="N649"/>
          <cell r="O649"/>
          <cell r="P649"/>
          <cell r="R649"/>
          <cell r="S649"/>
          <cell r="T649"/>
          <cell r="U649"/>
          <cell r="V649"/>
          <cell r="W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P649"/>
        </row>
        <row r="650">
          <cell r="C650"/>
          <cell r="D650"/>
          <cell r="E650"/>
          <cell r="F650"/>
          <cell r="J650"/>
          <cell r="K650"/>
          <cell r="L650"/>
          <cell r="M650"/>
          <cell r="N650"/>
          <cell r="O650"/>
          <cell r="P650"/>
          <cell r="R650"/>
          <cell r="S650"/>
          <cell r="T650"/>
          <cell r="U650"/>
          <cell r="V650"/>
          <cell r="W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P650"/>
        </row>
        <row r="651">
          <cell r="C651"/>
          <cell r="D651"/>
          <cell r="E651"/>
          <cell r="F651"/>
          <cell r="J651"/>
          <cell r="K651"/>
          <cell r="L651"/>
          <cell r="M651"/>
          <cell r="N651"/>
          <cell r="O651"/>
          <cell r="P651"/>
          <cell r="R651"/>
          <cell r="S651"/>
          <cell r="T651"/>
          <cell r="U651"/>
          <cell r="V651"/>
          <cell r="W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P651"/>
        </row>
        <row r="652">
          <cell r="C652"/>
          <cell r="D652"/>
          <cell r="E652"/>
          <cell r="F652"/>
          <cell r="J652"/>
          <cell r="K652"/>
          <cell r="L652"/>
          <cell r="M652"/>
          <cell r="N652"/>
          <cell r="O652"/>
          <cell r="P652"/>
          <cell r="R652"/>
          <cell r="S652"/>
          <cell r="T652"/>
          <cell r="U652"/>
          <cell r="V652"/>
          <cell r="W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P652"/>
        </row>
        <row r="653">
          <cell r="C653"/>
          <cell r="D653"/>
          <cell r="E653"/>
          <cell r="F653"/>
          <cell r="J653"/>
          <cell r="K653"/>
          <cell r="L653"/>
          <cell r="M653"/>
          <cell r="N653"/>
          <cell r="O653"/>
          <cell r="P653"/>
          <cell r="R653"/>
          <cell r="S653"/>
          <cell r="T653"/>
          <cell r="U653"/>
          <cell r="V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P653"/>
        </row>
        <row r="654">
          <cell r="C654"/>
          <cell r="D654"/>
          <cell r="E654"/>
          <cell r="F654"/>
          <cell r="J654"/>
          <cell r="K654"/>
          <cell r="L654"/>
          <cell r="M654"/>
          <cell r="N654"/>
          <cell r="O654"/>
          <cell r="P654"/>
          <cell r="R654"/>
          <cell r="S654"/>
          <cell r="T654"/>
          <cell r="U654"/>
          <cell r="V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P654"/>
        </row>
        <row r="655">
          <cell r="C655"/>
          <cell r="D655"/>
          <cell r="E655"/>
          <cell r="F655"/>
          <cell r="J655"/>
          <cell r="K655"/>
          <cell r="L655"/>
          <cell r="M655"/>
          <cell r="N655"/>
          <cell r="O655"/>
          <cell r="P655"/>
          <cell r="R655"/>
          <cell r="S655"/>
          <cell r="T655"/>
          <cell r="U655"/>
          <cell r="V655"/>
          <cell r="W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P655"/>
        </row>
        <row r="656">
          <cell r="C656"/>
          <cell r="D656"/>
          <cell r="E656"/>
          <cell r="F656"/>
          <cell r="J656"/>
          <cell r="K656"/>
          <cell r="L656"/>
          <cell r="M656"/>
          <cell r="N656"/>
          <cell r="O656"/>
          <cell r="P656"/>
          <cell r="R656"/>
          <cell r="S656"/>
          <cell r="T656"/>
          <cell r="U656"/>
          <cell r="V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P656"/>
        </row>
        <row r="657">
          <cell r="C657"/>
          <cell r="D657"/>
          <cell r="E657"/>
          <cell r="F657"/>
          <cell r="J657"/>
          <cell r="K657"/>
          <cell r="L657"/>
          <cell r="M657"/>
          <cell r="N657"/>
          <cell r="O657"/>
          <cell r="P657"/>
          <cell r="R657"/>
          <cell r="S657"/>
          <cell r="T657"/>
          <cell r="U657"/>
          <cell r="V657"/>
          <cell r="W657"/>
          <cell r="Y657"/>
          <cell r="Z657"/>
          <cell r="AA657"/>
          <cell r="AB657"/>
          <cell r="AC657"/>
          <cell r="AD657"/>
          <cell r="AE657"/>
          <cell r="AF657"/>
          <cell r="AH657"/>
          <cell r="AI657"/>
          <cell r="AJ657"/>
          <cell r="AK657"/>
          <cell r="AL657"/>
          <cell r="AM657"/>
          <cell r="AN657"/>
          <cell r="AP657"/>
        </row>
        <row r="658">
          <cell r="C658"/>
          <cell r="D658"/>
          <cell r="E658"/>
          <cell r="F658"/>
          <cell r="J658"/>
          <cell r="K658"/>
          <cell r="L658"/>
          <cell r="M658"/>
          <cell r="N658"/>
          <cell r="O658"/>
          <cell r="P658"/>
          <cell r="R658"/>
          <cell r="S658"/>
          <cell r="T658"/>
          <cell r="U658"/>
          <cell r="V658"/>
          <cell r="W658"/>
          <cell r="Y658"/>
          <cell r="Z658"/>
          <cell r="AA658"/>
          <cell r="AB658"/>
          <cell r="AC658"/>
          <cell r="AD658"/>
          <cell r="AE658"/>
          <cell r="AF658"/>
          <cell r="AH658"/>
          <cell r="AI658"/>
          <cell r="AJ658"/>
          <cell r="AK658"/>
          <cell r="AL658"/>
          <cell r="AM658"/>
          <cell r="AN658"/>
          <cell r="AP658"/>
        </row>
        <row r="659">
          <cell r="C659"/>
          <cell r="D659"/>
          <cell r="E659"/>
          <cell r="F659"/>
          <cell r="J659"/>
          <cell r="K659"/>
          <cell r="L659"/>
          <cell r="M659"/>
          <cell r="N659"/>
          <cell r="O659"/>
          <cell r="P659"/>
          <cell r="R659"/>
          <cell r="S659"/>
          <cell r="T659"/>
          <cell r="U659"/>
          <cell r="V659"/>
          <cell r="W659"/>
          <cell r="Y659"/>
          <cell r="Z659"/>
          <cell r="AA659"/>
          <cell r="AB659"/>
          <cell r="AC659"/>
          <cell r="AD659"/>
          <cell r="AE659"/>
          <cell r="AF659"/>
          <cell r="AH659"/>
          <cell r="AI659"/>
          <cell r="AJ659"/>
          <cell r="AK659"/>
          <cell r="AL659"/>
          <cell r="AM659"/>
          <cell r="AN659"/>
          <cell r="AP659"/>
        </row>
        <row r="660">
          <cell r="C660"/>
          <cell r="D660"/>
          <cell r="E660"/>
          <cell r="F660"/>
          <cell r="J660"/>
          <cell r="K660"/>
          <cell r="L660"/>
          <cell r="M660"/>
          <cell r="N660"/>
          <cell r="O660"/>
          <cell r="P660"/>
          <cell r="R660"/>
          <cell r="S660"/>
          <cell r="T660"/>
          <cell r="U660"/>
          <cell r="V660"/>
          <cell r="W660"/>
          <cell r="Y660"/>
          <cell r="Z660"/>
          <cell r="AA660"/>
          <cell r="AB660"/>
          <cell r="AC660"/>
          <cell r="AD660"/>
          <cell r="AE660"/>
          <cell r="AF660"/>
          <cell r="AH660"/>
          <cell r="AI660"/>
          <cell r="AJ660"/>
          <cell r="AK660"/>
          <cell r="AL660"/>
          <cell r="AM660"/>
          <cell r="AN660"/>
          <cell r="AP660"/>
        </row>
        <row r="661">
          <cell r="C661"/>
          <cell r="D661"/>
          <cell r="E661"/>
          <cell r="F661"/>
          <cell r="J661"/>
          <cell r="K661"/>
          <cell r="L661"/>
          <cell r="M661"/>
          <cell r="N661"/>
          <cell r="O661"/>
          <cell r="P661"/>
          <cell r="R661"/>
          <cell r="S661"/>
          <cell r="T661"/>
          <cell r="U661"/>
          <cell r="V661"/>
          <cell r="W661"/>
          <cell r="Y661"/>
          <cell r="Z661"/>
          <cell r="AA661"/>
          <cell r="AB661"/>
          <cell r="AC661"/>
          <cell r="AD661"/>
          <cell r="AE661"/>
          <cell r="AF661"/>
          <cell r="AH661"/>
          <cell r="AI661"/>
          <cell r="AJ661"/>
          <cell r="AK661"/>
          <cell r="AL661"/>
          <cell r="AM661"/>
          <cell r="AN661"/>
          <cell r="AP661"/>
        </row>
        <row r="662">
          <cell r="C662"/>
          <cell r="D662"/>
          <cell r="E662"/>
          <cell r="F662"/>
          <cell r="J662"/>
          <cell r="K662"/>
          <cell r="L662"/>
          <cell r="M662"/>
          <cell r="N662"/>
          <cell r="O662"/>
          <cell r="P662"/>
          <cell r="R662"/>
          <cell r="S662"/>
          <cell r="T662"/>
          <cell r="U662"/>
          <cell r="V662"/>
          <cell r="W662"/>
          <cell r="Y662"/>
          <cell r="Z662"/>
          <cell r="AA662"/>
          <cell r="AB662"/>
          <cell r="AC662"/>
          <cell r="AD662"/>
          <cell r="AE662"/>
          <cell r="AF662"/>
          <cell r="AH662"/>
          <cell r="AI662"/>
          <cell r="AJ662"/>
          <cell r="AK662"/>
          <cell r="AL662"/>
          <cell r="AM662"/>
          <cell r="AN662"/>
          <cell r="AP662"/>
        </row>
        <row r="663">
          <cell r="C663"/>
          <cell r="D663"/>
          <cell r="E663"/>
          <cell r="F663"/>
          <cell r="J663"/>
          <cell r="K663"/>
          <cell r="L663"/>
          <cell r="M663"/>
          <cell r="N663"/>
          <cell r="O663"/>
          <cell r="P663"/>
          <cell r="R663"/>
          <cell r="S663"/>
          <cell r="T663"/>
          <cell r="U663"/>
          <cell r="V663"/>
          <cell r="W663"/>
          <cell r="Y663"/>
          <cell r="Z663"/>
          <cell r="AA663"/>
          <cell r="AB663"/>
          <cell r="AC663"/>
          <cell r="AD663"/>
          <cell r="AE663"/>
          <cell r="AF663"/>
          <cell r="AH663"/>
          <cell r="AI663"/>
          <cell r="AJ663"/>
          <cell r="AK663"/>
          <cell r="AL663"/>
          <cell r="AM663"/>
          <cell r="AN663"/>
          <cell r="AP663"/>
        </row>
        <row r="664">
          <cell r="C664"/>
          <cell r="D664"/>
          <cell r="E664"/>
          <cell r="F664"/>
          <cell r="J664"/>
          <cell r="K664"/>
          <cell r="L664"/>
          <cell r="M664"/>
          <cell r="N664"/>
          <cell r="O664"/>
          <cell r="P664"/>
          <cell r="R664"/>
          <cell r="S664"/>
          <cell r="T664"/>
          <cell r="U664"/>
          <cell r="V664"/>
          <cell r="W664"/>
          <cell r="Y664"/>
          <cell r="Z664"/>
          <cell r="AA664"/>
          <cell r="AB664"/>
          <cell r="AC664"/>
          <cell r="AD664"/>
          <cell r="AE664"/>
          <cell r="AF664"/>
          <cell r="AH664"/>
          <cell r="AI664"/>
          <cell r="AJ664"/>
          <cell r="AK664"/>
          <cell r="AL664"/>
          <cell r="AM664"/>
          <cell r="AN664"/>
          <cell r="AP664"/>
        </row>
        <row r="665">
          <cell r="C665"/>
          <cell r="D665"/>
          <cell r="E665"/>
          <cell r="F665"/>
          <cell r="J665"/>
          <cell r="K665"/>
          <cell r="L665"/>
          <cell r="M665"/>
          <cell r="N665"/>
          <cell r="O665"/>
          <cell r="P665"/>
          <cell r="R665"/>
          <cell r="S665"/>
          <cell r="T665"/>
          <cell r="U665"/>
          <cell r="V665"/>
          <cell r="W665"/>
          <cell r="Y665"/>
          <cell r="Z665"/>
          <cell r="AA665"/>
          <cell r="AB665"/>
          <cell r="AC665"/>
          <cell r="AD665"/>
          <cell r="AE665"/>
          <cell r="AF665"/>
          <cell r="AH665"/>
          <cell r="AI665"/>
          <cell r="AJ665"/>
          <cell r="AK665"/>
          <cell r="AL665"/>
          <cell r="AM665"/>
          <cell r="AN665"/>
          <cell r="AP665"/>
        </row>
        <row r="666">
          <cell r="C666"/>
          <cell r="D666"/>
          <cell r="E666"/>
          <cell r="F666"/>
          <cell r="J666"/>
          <cell r="K666"/>
          <cell r="L666"/>
          <cell r="M666"/>
          <cell r="N666"/>
          <cell r="O666"/>
          <cell r="P666"/>
          <cell r="R666"/>
          <cell r="S666"/>
          <cell r="T666"/>
          <cell r="U666"/>
          <cell r="V666"/>
          <cell r="W666"/>
          <cell r="Y666"/>
          <cell r="Z666"/>
          <cell r="AA666"/>
          <cell r="AB666"/>
          <cell r="AC666"/>
          <cell r="AD666"/>
          <cell r="AE666"/>
          <cell r="AF666"/>
          <cell r="AH666"/>
          <cell r="AI666"/>
          <cell r="AJ666"/>
          <cell r="AK666"/>
          <cell r="AL666"/>
          <cell r="AM666"/>
          <cell r="AN666"/>
          <cell r="AP666"/>
        </row>
        <row r="667">
          <cell r="C667"/>
          <cell r="D667"/>
          <cell r="E667"/>
          <cell r="F667"/>
          <cell r="J667"/>
          <cell r="K667"/>
          <cell r="L667"/>
          <cell r="M667"/>
          <cell r="N667"/>
          <cell r="O667"/>
          <cell r="P667"/>
          <cell r="R667"/>
          <cell r="S667"/>
          <cell r="T667"/>
          <cell r="U667"/>
          <cell r="V667"/>
          <cell r="W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P667"/>
        </row>
        <row r="668">
          <cell r="C668"/>
          <cell r="D668"/>
          <cell r="E668"/>
          <cell r="F668"/>
          <cell r="J668"/>
          <cell r="K668"/>
          <cell r="L668"/>
          <cell r="M668"/>
          <cell r="N668"/>
          <cell r="O668"/>
          <cell r="P668"/>
          <cell r="R668"/>
          <cell r="S668"/>
          <cell r="T668"/>
          <cell r="U668"/>
          <cell r="V668"/>
          <cell r="W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P668"/>
        </row>
        <row r="669">
          <cell r="C669"/>
          <cell r="D669"/>
          <cell r="E669"/>
          <cell r="F669"/>
          <cell r="J669"/>
          <cell r="K669"/>
          <cell r="L669"/>
          <cell r="M669"/>
          <cell r="N669"/>
          <cell r="O669"/>
          <cell r="P669"/>
          <cell r="R669"/>
          <cell r="S669"/>
          <cell r="T669"/>
          <cell r="U669"/>
          <cell r="V669"/>
          <cell r="W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P669"/>
        </row>
        <row r="670">
          <cell r="C670"/>
          <cell r="D670"/>
          <cell r="E670"/>
          <cell r="F670"/>
          <cell r="J670"/>
          <cell r="K670"/>
          <cell r="L670"/>
          <cell r="M670"/>
          <cell r="N670"/>
          <cell r="O670"/>
          <cell r="P670"/>
          <cell r="R670"/>
          <cell r="S670"/>
          <cell r="T670"/>
          <cell r="U670"/>
          <cell r="V670"/>
          <cell r="W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P670"/>
        </row>
        <row r="671">
          <cell r="C671"/>
          <cell r="D671"/>
          <cell r="E671"/>
          <cell r="F671"/>
          <cell r="J671"/>
          <cell r="K671"/>
          <cell r="L671"/>
          <cell r="M671"/>
          <cell r="N671"/>
          <cell r="O671"/>
          <cell r="P671"/>
          <cell r="R671"/>
          <cell r="S671"/>
          <cell r="T671"/>
          <cell r="U671"/>
          <cell r="V671"/>
          <cell r="W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P671"/>
        </row>
        <row r="672">
          <cell r="C672"/>
          <cell r="D672"/>
          <cell r="E672"/>
          <cell r="F672"/>
          <cell r="J672"/>
          <cell r="K672"/>
          <cell r="L672"/>
          <cell r="M672"/>
          <cell r="N672"/>
          <cell r="O672"/>
          <cell r="P672"/>
          <cell r="R672"/>
          <cell r="S672"/>
          <cell r="T672"/>
          <cell r="U672"/>
          <cell r="V672"/>
          <cell r="W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P672"/>
        </row>
        <row r="673">
          <cell r="C673"/>
          <cell r="D673"/>
          <cell r="E673"/>
          <cell r="F673"/>
          <cell r="J673"/>
          <cell r="K673"/>
          <cell r="L673"/>
          <cell r="M673"/>
          <cell r="N673"/>
          <cell r="O673"/>
          <cell r="P673"/>
          <cell r="R673"/>
          <cell r="S673"/>
          <cell r="T673"/>
          <cell r="U673"/>
          <cell r="V673"/>
          <cell r="W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P673"/>
        </row>
        <row r="674">
          <cell r="C674"/>
          <cell r="D674"/>
          <cell r="E674"/>
          <cell r="F674"/>
          <cell r="J674"/>
          <cell r="K674"/>
          <cell r="L674"/>
          <cell r="M674"/>
          <cell r="N674"/>
          <cell r="O674"/>
          <cell r="P674"/>
          <cell r="R674"/>
          <cell r="S674"/>
          <cell r="T674"/>
          <cell r="U674"/>
          <cell r="V674"/>
          <cell r="W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P674"/>
        </row>
        <row r="675">
          <cell r="C675"/>
          <cell r="D675"/>
          <cell r="E675"/>
          <cell r="F675"/>
          <cell r="J675"/>
          <cell r="K675"/>
          <cell r="L675"/>
          <cell r="M675"/>
          <cell r="N675"/>
          <cell r="O675"/>
          <cell r="P675"/>
          <cell r="R675"/>
          <cell r="S675"/>
          <cell r="T675"/>
          <cell r="U675"/>
          <cell r="V675"/>
          <cell r="W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P675"/>
        </row>
        <row r="676">
          <cell r="C676"/>
          <cell r="D676"/>
          <cell r="E676"/>
          <cell r="F676"/>
          <cell r="J676"/>
          <cell r="K676"/>
          <cell r="L676"/>
          <cell r="M676"/>
          <cell r="N676"/>
          <cell r="O676"/>
          <cell r="P676"/>
          <cell r="R676"/>
          <cell r="S676"/>
          <cell r="T676"/>
          <cell r="U676"/>
          <cell r="V676"/>
          <cell r="W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P676"/>
        </row>
        <row r="677">
          <cell r="C677"/>
          <cell r="D677"/>
          <cell r="E677"/>
          <cell r="F677"/>
          <cell r="J677"/>
          <cell r="K677"/>
          <cell r="L677"/>
          <cell r="M677"/>
          <cell r="N677"/>
          <cell r="O677"/>
          <cell r="P677"/>
          <cell r="R677"/>
          <cell r="S677"/>
          <cell r="T677"/>
          <cell r="U677"/>
          <cell r="V677"/>
          <cell r="W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P677"/>
        </row>
        <row r="678">
          <cell r="C678"/>
          <cell r="D678"/>
          <cell r="E678"/>
          <cell r="F678"/>
          <cell r="J678"/>
          <cell r="K678"/>
          <cell r="L678"/>
          <cell r="M678"/>
          <cell r="N678"/>
          <cell r="O678"/>
          <cell r="P678"/>
          <cell r="R678"/>
          <cell r="S678"/>
          <cell r="T678"/>
          <cell r="U678"/>
          <cell r="V678"/>
          <cell r="W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P678"/>
        </row>
        <row r="679">
          <cell r="C679"/>
          <cell r="D679"/>
          <cell r="E679"/>
          <cell r="F679"/>
          <cell r="J679"/>
          <cell r="K679"/>
          <cell r="L679"/>
          <cell r="M679"/>
          <cell r="N679"/>
          <cell r="O679"/>
          <cell r="P679"/>
          <cell r="R679"/>
          <cell r="S679"/>
          <cell r="T679"/>
          <cell r="U679"/>
          <cell r="V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P679"/>
        </row>
        <row r="680">
          <cell r="C680"/>
          <cell r="D680"/>
          <cell r="E680"/>
          <cell r="F680"/>
          <cell r="J680"/>
          <cell r="K680"/>
          <cell r="L680"/>
          <cell r="M680"/>
          <cell r="N680"/>
          <cell r="O680"/>
          <cell r="P680"/>
          <cell r="R680"/>
          <cell r="S680"/>
          <cell r="T680"/>
          <cell r="U680"/>
          <cell r="V680"/>
          <cell r="W680"/>
          <cell r="Y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P680"/>
        </row>
        <row r="681">
          <cell r="C681"/>
          <cell r="D681"/>
          <cell r="E681"/>
          <cell r="F681"/>
          <cell r="J681"/>
          <cell r="K681"/>
          <cell r="L681"/>
          <cell r="M681"/>
          <cell r="N681"/>
          <cell r="O681"/>
          <cell r="P681"/>
          <cell r="R681"/>
          <cell r="S681"/>
          <cell r="T681"/>
          <cell r="U681"/>
          <cell r="V681"/>
          <cell r="W681"/>
          <cell r="Y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P681"/>
        </row>
        <row r="682">
          <cell r="C682"/>
          <cell r="D682"/>
          <cell r="E682"/>
          <cell r="F682"/>
          <cell r="J682"/>
          <cell r="K682"/>
          <cell r="L682"/>
          <cell r="M682"/>
          <cell r="N682"/>
          <cell r="O682"/>
          <cell r="P682"/>
          <cell r="R682"/>
          <cell r="S682"/>
          <cell r="T682"/>
          <cell r="U682"/>
          <cell r="V682"/>
          <cell r="W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P682"/>
        </row>
        <row r="683">
          <cell r="C683"/>
          <cell r="D683"/>
          <cell r="E683"/>
          <cell r="F683"/>
          <cell r="J683"/>
          <cell r="K683"/>
          <cell r="L683"/>
          <cell r="M683"/>
          <cell r="N683"/>
          <cell r="O683"/>
          <cell r="P683"/>
          <cell r="R683"/>
          <cell r="S683"/>
          <cell r="T683"/>
          <cell r="U683"/>
          <cell r="V683"/>
          <cell r="W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P683"/>
        </row>
        <row r="684">
          <cell r="C684"/>
          <cell r="D684"/>
          <cell r="E684"/>
          <cell r="F684"/>
          <cell r="J684"/>
          <cell r="K684"/>
          <cell r="L684"/>
          <cell r="M684"/>
          <cell r="N684"/>
          <cell r="O684"/>
          <cell r="P684"/>
          <cell r="R684"/>
          <cell r="S684"/>
          <cell r="T684"/>
          <cell r="U684"/>
          <cell r="V684"/>
          <cell r="W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P684"/>
        </row>
        <row r="685">
          <cell r="C685"/>
          <cell r="D685"/>
          <cell r="E685"/>
          <cell r="F685"/>
          <cell r="J685"/>
          <cell r="K685"/>
          <cell r="L685"/>
          <cell r="M685"/>
          <cell r="N685"/>
          <cell r="O685"/>
          <cell r="P685"/>
          <cell r="R685"/>
          <cell r="S685"/>
          <cell r="T685"/>
          <cell r="U685"/>
          <cell r="V685"/>
          <cell r="W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P685"/>
        </row>
        <row r="686">
          <cell r="C686"/>
          <cell r="D686"/>
          <cell r="E686"/>
          <cell r="F686"/>
          <cell r="J686"/>
          <cell r="K686"/>
          <cell r="L686"/>
          <cell r="M686"/>
          <cell r="N686"/>
          <cell r="O686"/>
          <cell r="P686"/>
          <cell r="R686"/>
          <cell r="S686"/>
          <cell r="T686"/>
          <cell r="U686"/>
          <cell r="V686"/>
          <cell r="W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P686"/>
        </row>
        <row r="687">
          <cell r="C687"/>
          <cell r="D687"/>
          <cell r="E687"/>
          <cell r="F687"/>
          <cell r="J687"/>
          <cell r="K687"/>
          <cell r="L687"/>
          <cell r="M687"/>
          <cell r="N687"/>
          <cell r="O687"/>
          <cell r="P687"/>
          <cell r="R687"/>
          <cell r="S687"/>
          <cell r="T687"/>
          <cell r="U687"/>
          <cell r="V687"/>
          <cell r="W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P687"/>
        </row>
        <row r="688">
          <cell r="C688"/>
          <cell r="D688"/>
          <cell r="E688"/>
          <cell r="F688"/>
          <cell r="J688"/>
          <cell r="K688"/>
          <cell r="L688"/>
          <cell r="M688"/>
          <cell r="N688"/>
          <cell r="O688"/>
          <cell r="P688"/>
          <cell r="R688"/>
          <cell r="S688"/>
          <cell r="T688"/>
          <cell r="U688"/>
          <cell r="V688"/>
          <cell r="W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P688"/>
        </row>
        <row r="689">
          <cell r="C689"/>
          <cell r="D689"/>
          <cell r="E689"/>
          <cell r="F689"/>
          <cell r="J689"/>
          <cell r="K689"/>
          <cell r="L689"/>
          <cell r="M689"/>
          <cell r="N689"/>
          <cell r="O689"/>
          <cell r="P689"/>
          <cell r="R689"/>
          <cell r="S689"/>
          <cell r="T689"/>
          <cell r="U689"/>
          <cell r="Y689"/>
          <cell r="AB689"/>
          <cell r="AC689"/>
          <cell r="AD689"/>
          <cell r="AE689"/>
          <cell r="AF689"/>
          <cell r="AH689"/>
          <cell r="AI689"/>
          <cell r="AJ689"/>
          <cell r="AK689"/>
          <cell r="AL689"/>
          <cell r="AM689"/>
          <cell r="AN689"/>
          <cell r="AP689"/>
        </row>
        <row r="690">
          <cell r="C690"/>
          <cell r="D690"/>
          <cell r="E690"/>
          <cell r="F690"/>
          <cell r="J690"/>
          <cell r="K690"/>
          <cell r="L690"/>
          <cell r="M690"/>
          <cell r="N690"/>
          <cell r="O690"/>
          <cell r="P690"/>
          <cell r="R690"/>
          <cell r="S690"/>
          <cell r="T690"/>
          <cell r="U690"/>
          <cell r="V690"/>
          <cell r="W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P690"/>
        </row>
        <row r="691">
          <cell r="C691"/>
          <cell r="D691"/>
          <cell r="E691"/>
          <cell r="F691"/>
          <cell r="J691"/>
          <cell r="K691"/>
          <cell r="L691"/>
          <cell r="M691"/>
          <cell r="N691"/>
          <cell r="O691"/>
          <cell r="P691"/>
          <cell r="R691"/>
          <cell r="S691"/>
          <cell r="T691"/>
          <cell r="U691"/>
          <cell r="V691"/>
          <cell r="W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P691"/>
        </row>
        <row r="692">
          <cell r="C692"/>
          <cell r="D692"/>
          <cell r="E692"/>
          <cell r="F692"/>
          <cell r="J692"/>
          <cell r="K692"/>
          <cell r="L692"/>
          <cell r="M692"/>
          <cell r="N692"/>
          <cell r="O692"/>
          <cell r="P692"/>
          <cell r="R692"/>
          <cell r="S692"/>
          <cell r="T692"/>
          <cell r="U692"/>
          <cell r="V692"/>
          <cell r="W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P692"/>
        </row>
        <row r="693">
          <cell r="C693"/>
          <cell r="D693"/>
          <cell r="E693"/>
          <cell r="F693"/>
          <cell r="J693"/>
          <cell r="K693"/>
          <cell r="L693"/>
          <cell r="M693"/>
          <cell r="N693"/>
          <cell r="O693"/>
          <cell r="P693"/>
          <cell r="R693"/>
          <cell r="S693"/>
          <cell r="T693"/>
          <cell r="U693"/>
          <cell r="V693"/>
          <cell r="W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P693"/>
        </row>
        <row r="694">
          <cell r="C694"/>
          <cell r="D694"/>
          <cell r="E694"/>
          <cell r="F694"/>
          <cell r="J694"/>
          <cell r="K694"/>
          <cell r="L694"/>
          <cell r="M694"/>
          <cell r="N694"/>
          <cell r="O694"/>
          <cell r="P694"/>
          <cell r="R694"/>
          <cell r="S694"/>
          <cell r="T694"/>
          <cell r="U694"/>
          <cell r="V694"/>
          <cell r="W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P694"/>
        </row>
        <row r="695">
          <cell r="C695"/>
          <cell r="D695"/>
          <cell r="E695"/>
          <cell r="F695"/>
          <cell r="J695"/>
          <cell r="K695"/>
          <cell r="L695"/>
          <cell r="M695"/>
          <cell r="N695"/>
          <cell r="O695"/>
          <cell r="P695"/>
          <cell r="R695"/>
          <cell r="S695"/>
          <cell r="T695"/>
          <cell r="U695"/>
          <cell r="V695"/>
          <cell r="W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P695"/>
        </row>
        <row r="696">
          <cell r="C696"/>
          <cell r="D696"/>
          <cell r="E696"/>
          <cell r="F696"/>
          <cell r="J696"/>
          <cell r="K696"/>
          <cell r="L696"/>
          <cell r="M696"/>
          <cell r="N696"/>
          <cell r="O696"/>
          <cell r="P696"/>
          <cell r="R696"/>
          <cell r="S696"/>
          <cell r="T696"/>
          <cell r="U696"/>
          <cell r="V696"/>
          <cell r="W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P696"/>
        </row>
        <row r="697">
          <cell r="C697"/>
          <cell r="D697"/>
          <cell r="E697"/>
          <cell r="F697"/>
          <cell r="J697"/>
          <cell r="K697"/>
          <cell r="L697"/>
          <cell r="M697"/>
          <cell r="N697"/>
          <cell r="O697"/>
          <cell r="P697"/>
          <cell r="R697"/>
          <cell r="S697"/>
          <cell r="T697"/>
          <cell r="U697"/>
          <cell r="V697"/>
          <cell r="W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P697"/>
        </row>
        <row r="698">
          <cell r="C698"/>
          <cell r="D698"/>
          <cell r="E698"/>
          <cell r="F698"/>
          <cell r="J698"/>
          <cell r="K698"/>
          <cell r="L698"/>
          <cell r="M698"/>
          <cell r="N698"/>
          <cell r="O698"/>
          <cell r="P698"/>
          <cell r="R698"/>
          <cell r="S698"/>
          <cell r="T698"/>
          <cell r="U698"/>
          <cell r="V698"/>
          <cell r="W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P698"/>
        </row>
        <row r="699">
          <cell r="C699"/>
          <cell r="D699"/>
          <cell r="E699"/>
          <cell r="F699"/>
          <cell r="J699"/>
          <cell r="K699"/>
          <cell r="L699"/>
          <cell r="M699"/>
          <cell r="N699"/>
          <cell r="O699"/>
          <cell r="P699"/>
          <cell r="R699"/>
          <cell r="S699"/>
          <cell r="T699"/>
          <cell r="U699"/>
          <cell r="V699"/>
          <cell r="W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P699"/>
        </row>
        <row r="700">
          <cell r="C700"/>
          <cell r="D700"/>
          <cell r="E700"/>
          <cell r="F700"/>
          <cell r="J700"/>
          <cell r="K700"/>
          <cell r="L700"/>
          <cell r="M700"/>
          <cell r="N700"/>
          <cell r="O700"/>
          <cell r="P700"/>
          <cell r="R700"/>
          <cell r="S700"/>
          <cell r="T700"/>
          <cell r="U700"/>
          <cell r="V700"/>
          <cell r="W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P700"/>
        </row>
        <row r="701">
          <cell r="C701"/>
          <cell r="D701"/>
          <cell r="E701"/>
          <cell r="F701"/>
          <cell r="J701"/>
          <cell r="K701"/>
          <cell r="L701"/>
          <cell r="M701"/>
          <cell r="N701"/>
          <cell r="O701"/>
          <cell r="P701"/>
          <cell r="R701"/>
          <cell r="S701"/>
          <cell r="T701"/>
          <cell r="U701"/>
          <cell r="V701"/>
          <cell r="W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P701"/>
        </row>
        <row r="702">
          <cell r="C702"/>
          <cell r="D702"/>
          <cell r="E702"/>
          <cell r="F702"/>
          <cell r="J702"/>
          <cell r="K702"/>
          <cell r="L702"/>
          <cell r="M702"/>
          <cell r="N702"/>
          <cell r="O702"/>
          <cell r="P702"/>
          <cell r="R702"/>
          <cell r="S702"/>
          <cell r="T702"/>
          <cell r="U702"/>
          <cell r="V702"/>
          <cell r="W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P702"/>
        </row>
        <row r="703">
          <cell r="C703"/>
          <cell r="D703"/>
          <cell r="E703"/>
          <cell r="F703"/>
          <cell r="J703"/>
          <cell r="K703"/>
          <cell r="L703"/>
          <cell r="M703"/>
          <cell r="N703"/>
          <cell r="O703"/>
          <cell r="P703"/>
          <cell r="R703"/>
          <cell r="S703"/>
          <cell r="T703"/>
          <cell r="U703"/>
          <cell r="V703"/>
          <cell r="W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P703"/>
        </row>
        <row r="704">
          <cell r="C704"/>
          <cell r="D704"/>
          <cell r="E704"/>
          <cell r="F704"/>
          <cell r="J704"/>
          <cell r="K704"/>
          <cell r="L704"/>
          <cell r="M704"/>
          <cell r="N704"/>
          <cell r="O704"/>
          <cell r="P704"/>
          <cell r="R704"/>
          <cell r="S704"/>
          <cell r="T704"/>
          <cell r="U704"/>
          <cell r="V704"/>
          <cell r="W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P704"/>
        </row>
        <row r="705">
          <cell r="C705"/>
          <cell r="D705"/>
          <cell r="E705"/>
          <cell r="F705"/>
          <cell r="H705"/>
          <cell r="J705"/>
          <cell r="K705"/>
          <cell r="L705"/>
          <cell r="M705"/>
          <cell r="N705"/>
          <cell r="O705"/>
          <cell r="P705"/>
          <cell r="R705"/>
          <cell r="S705"/>
          <cell r="T705"/>
          <cell r="U705"/>
          <cell r="V705"/>
          <cell r="W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</row>
        <row r="706">
          <cell r="C706"/>
          <cell r="D706"/>
          <cell r="E706"/>
          <cell r="F706"/>
          <cell r="J706"/>
          <cell r="K706"/>
          <cell r="L706"/>
          <cell r="M706"/>
          <cell r="N706"/>
          <cell r="O706"/>
          <cell r="P706"/>
          <cell r="R706"/>
          <cell r="S706"/>
          <cell r="T706"/>
          <cell r="U706"/>
          <cell r="V706"/>
          <cell r="W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P706"/>
        </row>
        <row r="707">
          <cell r="C707"/>
          <cell r="D707"/>
          <cell r="E707"/>
          <cell r="F707"/>
          <cell r="J707"/>
          <cell r="K707"/>
          <cell r="L707"/>
          <cell r="M707"/>
          <cell r="N707"/>
          <cell r="O707"/>
          <cell r="P707"/>
          <cell r="R707"/>
          <cell r="S707"/>
          <cell r="T707"/>
          <cell r="U707"/>
          <cell r="V707"/>
          <cell r="W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P707"/>
        </row>
        <row r="708">
          <cell r="C708"/>
          <cell r="D708"/>
          <cell r="E708"/>
          <cell r="F708"/>
          <cell r="J708"/>
          <cell r="K708"/>
          <cell r="L708"/>
          <cell r="M708"/>
          <cell r="N708"/>
          <cell r="O708"/>
          <cell r="P708"/>
          <cell r="R708"/>
          <cell r="S708"/>
          <cell r="T708"/>
          <cell r="U708"/>
          <cell r="V708"/>
          <cell r="W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P708"/>
        </row>
        <row r="709">
          <cell r="C709"/>
          <cell r="D709"/>
          <cell r="E709"/>
          <cell r="F709"/>
          <cell r="J709"/>
          <cell r="K709"/>
          <cell r="L709"/>
          <cell r="M709"/>
          <cell r="N709"/>
          <cell r="O709"/>
          <cell r="P709"/>
          <cell r="R709"/>
          <cell r="S709"/>
          <cell r="T709"/>
          <cell r="U709"/>
          <cell r="V709"/>
          <cell r="W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P709"/>
        </row>
        <row r="710">
          <cell r="C710"/>
          <cell r="D710"/>
          <cell r="E710"/>
          <cell r="F710"/>
          <cell r="J710"/>
          <cell r="K710"/>
          <cell r="L710"/>
          <cell r="M710"/>
          <cell r="N710"/>
          <cell r="O710"/>
          <cell r="P710"/>
          <cell r="R710"/>
          <cell r="S710"/>
          <cell r="T710"/>
          <cell r="U710"/>
          <cell r="V710"/>
          <cell r="W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P710"/>
        </row>
        <row r="711">
          <cell r="C711"/>
          <cell r="D711"/>
          <cell r="E711"/>
          <cell r="F711"/>
          <cell r="J711"/>
          <cell r="K711"/>
          <cell r="L711"/>
          <cell r="M711"/>
          <cell r="N711"/>
          <cell r="O711"/>
          <cell r="P711"/>
          <cell r="R711"/>
          <cell r="S711"/>
          <cell r="T711"/>
          <cell r="U711"/>
          <cell r="V711"/>
          <cell r="W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P711"/>
        </row>
        <row r="712">
          <cell r="C712"/>
          <cell r="D712"/>
          <cell r="E712"/>
          <cell r="F712"/>
          <cell r="J712"/>
          <cell r="K712"/>
          <cell r="L712"/>
          <cell r="M712"/>
          <cell r="N712"/>
          <cell r="O712"/>
          <cell r="P712"/>
          <cell r="R712"/>
          <cell r="S712"/>
          <cell r="T712"/>
          <cell r="U712"/>
          <cell r="V712"/>
          <cell r="W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P712"/>
        </row>
        <row r="713">
          <cell r="C713"/>
          <cell r="D713"/>
          <cell r="E713"/>
          <cell r="F713"/>
          <cell r="J713"/>
          <cell r="K713"/>
          <cell r="L713"/>
          <cell r="M713"/>
          <cell r="N713"/>
          <cell r="O713"/>
          <cell r="P713"/>
          <cell r="R713"/>
          <cell r="S713"/>
          <cell r="T713"/>
          <cell r="U713"/>
          <cell r="V713"/>
          <cell r="W713"/>
          <cell r="Y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P713"/>
        </row>
        <row r="714">
          <cell r="C714"/>
          <cell r="D714"/>
          <cell r="E714"/>
          <cell r="F714"/>
          <cell r="J714"/>
          <cell r="K714"/>
          <cell r="L714"/>
          <cell r="M714"/>
          <cell r="N714"/>
          <cell r="O714"/>
          <cell r="P714"/>
          <cell r="R714"/>
          <cell r="S714"/>
          <cell r="T714"/>
          <cell r="U714"/>
          <cell r="V714"/>
          <cell r="W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</row>
        <row r="715">
          <cell r="C715"/>
          <cell r="D715"/>
          <cell r="E715"/>
          <cell r="F715"/>
          <cell r="J715"/>
          <cell r="K715"/>
          <cell r="L715"/>
          <cell r="M715"/>
          <cell r="N715"/>
          <cell r="O715"/>
          <cell r="P715"/>
          <cell r="R715"/>
          <cell r="S715"/>
          <cell r="T715"/>
          <cell r="U715"/>
          <cell r="V715"/>
          <cell r="W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P715"/>
        </row>
        <row r="716">
          <cell r="C716"/>
          <cell r="D716"/>
          <cell r="E716"/>
          <cell r="F716"/>
          <cell r="J716"/>
          <cell r="K716"/>
          <cell r="L716"/>
          <cell r="M716"/>
          <cell r="N716"/>
          <cell r="O716"/>
          <cell r="P716"/>
          <cell r="R716"/>
          <cell r="S716"/>
          <cell r="T716"/>
          <cell r="U716"/>
          <cell r="V716"/>
          <cell r="W716"/>
          <cell r="Y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P716"/>
        </row>
        <row r="717">
          <cell r="C717"/>
          <cell r="D717"/>
          <cell r="E717"/>
          <cell r="F717"/>
          <cell r="J717"/>
          <cell r="K717"/>
          <cell r="L717"/>
          <cell r="M717"/>
          <cell r="N717"/>
          <cell r="O717"/>
          <cell r="P717"/>
          <cell r="R717"/>
          <cell r="S717"/>
          <cell r="T717"/>
          <cell r="U717"/>
          <cell r="V717"/>
          <cell r="W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P717"/>
        </row>
        <row r="718">
          <cell r="C718"/>
          <cell r="D718"/>
          <cell r="E718"/>
          <cell r="F718"/>
          <cell r="J718"/>
          <cell r="K718"/>
          <cell r="L718"/>
          <cell r="M718"/>
          <cell r="N718"/>
          <cell r="O718"/>
          <cell r="P718"/>
          <cell r="R718"/>
          <cell r="S718"/>
          <cell r="T718"/>
          <cell r="U718"/>
          <cell r="V718"/>
          <cell r="W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P718"/>
        </row>
        <row r="719">
          <cell r="C719"/>
          <cell r="D719"/>
          <cell r="E719"/>
          <cell r="F719"/>
          <cell r="J719"/>
          <cell r="K719"/>
          <cell r="L719"/>
          <cell r="M719"/>
          <cell r="N719"/>
          <cell r="O719"/>
          <cell r="P719"/>
          <cell r="R719"/>
          <cell r="S719"/>
          <cell r="T719"/>
          <cell r="U719"/>
          <cell r="V719"/>
          <cell r="W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P719"/>
        </row>
        <row r="720">
          <cell r="C720"/>
          <cell r="D720"/>
          <cell r="E720"/>
          <cell r="F720"/>
          <cell r="J720"/>
          <cell r="K720"/>
          <cell r="L720"/>
          <cell r="M720"/>
          <cell r="N720"/>
          <cell r="O720"/>
          <cell r="P720"/>
          <cell r="R720"/>
          <cell r="S720"/>
          <cell r="T720"/>
          <cell r="U720"/>
          <cell r="V720"/>
          <cell r="W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P720"/>
        </row>
        <row r="721">
          <cell r="C721"/>
          <cell r="D721"/>
          <cell r="E721"/>
          <cell r="F721"/>
          <cell r="J721"/>
          <cell r="K721"/>
          <cell r="L721"/>
          <cell r="M721"/>
          <cell r="N721"/>
          <cell r="O721"/>
          <cell r="P721"/>
          <cell r="R721"/>
          <cell r="S721"/>
          <cell r="T721"/>
          <cell r="U721"/>
          <cell r="V721"/>
          <cell r="W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P721"/>
        </row>
        <row r="722">
          <cell r="C722"/>
          <cell r="D722"/>
          <cell r="E722"/>
          <cell r="F722"/>
          <cell r="J722"/>
          <cell r="K722"/>
          <cell r="L722"/>
          <cell r="M722"/>
          <cell r="N722"/>
          <cell r="O722"/>
          <cell r="P722"/>
          <cell r="R722"/>
          <cell r="S722"/>
          <cell r="T722"/>
          <cell r="U722"/>
          <cell r="V722"/>
          <cell r="W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P722"/>
        </row>
        <row r="723">
          <cell r="C723"/>
          <cell r="D723"/>
          <cell r="E723"/>
          <cell r="F723"/>
          <cell r="J723"/>
          <cell r="K723"/>
          <cell r="L723"/>
          <cell r="M723"/>
          <cell r="N723"/>
          <cell r="O723"/>
          <cell r="P723"/>
          <cell r="R723"/>
          <cell r="S723"/>
          <cell r="T723"/>
          <cell r="U723"/>
          <cell r="V723"/>
          <cell r="W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P723"/>
        </row>
        <row r="724">
          <cell r="C724"/>
          <cell r="D724"/>
          <cell r="E724"/>
          <cell r="F724"/>
          <cell r="J724"/>
          <cell r="K724"/>
          <cell r="L724"/>
          <cell r="M724"/>
          <cell r="N724"/>
          <cell r="O724"/>
          <cell r="P724"/>
          <cell r="R724"/>
          <cell r="S724"/>
          <cell r="T724"/>
          <cell r="U724"/>
          <cell r="V724"/>
          <cell r="W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P724"/>
        </row>
        <row r="725">
          <cell r="C725"/>
          <cell r="D725"/>
          <cell r="E725"/>
          <cell r="F725"/>
          <cell r="J725"/>
          <cell r="K725"/>
          <cell r="L725"/>
          <cell r="M725"/>
          <cell r="N725"/>
          <cell r="O725"/>
          <cell r="P725"/>
          <cell r="R725"/>
          <cell r="S725"/>
          <cell r="T725"/>
          <cell r="U725"/>
          <cell r="V725"/>
          <cell r="W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P725"/>
        </row>
        <row r="726">
          <cell r="C726"/>
          <cell r="D726"/>
          <cell r="E726"/>
          <cell r="F726"/>
          <cell r="J726"/>
          <cell r="K726"/>
          <cell r="L726"/>
          <cell r="M726"/>
          <cell r="N726"/>
          <cell r="O726"/>
          <cell r="P726"/>
          <cell r="R726"/>
          <cell r="S726"/>
          <cell r="T726"/>
          <cell r="U726"/>
          <cell r="V726"/>
          <cell r="W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P726"/>
        </row>
        <row r="727">
          <cell r="C727"/>
          <cell r="D727"/>
          <cell r="E727"/>
          <cell r="F727"/>
          <cell r="J727"/>
          <cell r="K727"/>
          <cell r="L727"/>
          <cell r="M727"/>
          <cell r="N727"/>
          <cell r="O727"/>
          <cell r="P727"/>
          <cell r="R727"/>
          <cell r="S727"/>
          <cell r="T727"/>
          <cell r="U727"/>
          <cell r="V727"/>
          <cell r="W727"/>
          <cell r="Y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P727"/>
        </row>
        <row r="728">
          <cell r="C728"/>
          <cell r="D728"/>
          <cell r="E728"/>
          <cell r="F728"/>
          <cell r="J728"/>
          <cell r="K728"/>
          <cell r="L728"/>
          <cell r="M728"/>
          <cell r="N728"/>
          <cell r="O728"/>
          <cell r="P728"/>
          <cell r="R728"/>
          <cell r="S728"/>
          <cell r="T728"/>
          <cell r="U728"/>
          <cell r="V728"/>
          <cell r="W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P728"/>
        </row>
        <row r="729">
          <cell r="C729"/>
          <cell r="D729"/>
          <cell r="E729"/>
          <cell r="F729"/>
          <cell r="J729"/>
          <cell r="K729"/>
          <cell r="L729"/>
          <cell r="M729"/>
          <cell r="N729"/>
          <cell r="O729"/>
          <cell r="P729"/>
          <cell r="R729"/>
          <cell r="S729"/>
          <cell r="T729"/>
          <cell r="U729"/>
          <cell r="V729"/>
          <cell r="W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P729"/>
        </row>
        <row r="730">
          <cell r="C730"/>
          <cell r="D730"/>
          <cell r="E730"/>
          <cell r="F730"/>
          <cell r="J730"/>
          <cell r="K730"/>
          <cell r="L730"/>
          <cell r="M730"/>
          <cell r="N730"/>
          <cell r="O730"/>
          <cell r="P730"/>
          <cell r="R730"/>
          <cell r="S730"/>
          <cell r="T730"/>
          <cell r="U730"/>
          <cell r="V730"/>
          <cell r="W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P730"/>
        </row>
        <row r="731">
          <cell r="C731"/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</row>
        <row r="732">
          <cell r="C732"/>
          <cell r="D732"/>
          <cell r="E732"/>
          <cell r="F732"/>
          <cell r="J732"/>
          <cell r="K732"/>
          <cell r="L732"/>
          <cell r="M732"/>
          <cell r="N732"/>
          <cell r="O732"/>
          <cell r="P732"/>
          <cell r="R732"/>
          <cell r="S732"/>
          <cell r="T732"/>
          <cell r="U732"/>
          <cell r="V732"/>
          <cell r="W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P732"/>
        </row>
        <row r="733">
          <cell r="C733"/>
          <cell r="D733"/>
          <cell r="E733"/>
          <cell r="F733"/>
          <cell r="J733"/>
          <cell r="K733"/>
          <cell r="L733"/>
          <cell r="M733"/>
          <cell r="N733"/>
          <cell r="O733"/>
          <cell r="P733"/>
          <cell r="R733"/>
          <cell r="S733"/>
          <cell r="T733"/>
          <cell r="U733"/>
          <cell r="V733"/>
          <cell r="W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P733"/>
        </row>
        <row r="734">
          <cell r="C734"/>
          <cell r="D734"/>
          <cell r="E734"/>
          <cell r="F734"/>
          <cell r="J734"/>
          <cell r="K734"/>
          <cell r="L734"/>
          <cell r="M734"/>
          <cell r="N734"/>
          <cell r="O734"/>
          <cell r="P734"/>
          <cell r="R734"/>
          <cell r="S734"/>
          <cell r="T734"/>
          <cell r="U734"/>
          <cell r="V734"/>
          <cell r="W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P734"/>
        </row>
        <row r="735">
          <cell r="C735"/>
          <cell r="D735"/>
          <cell r="E735"/>
          <cell r="F735"/>
          <cell r="J735"/>
          <cell r="K735"/>
          <cell r="L735"/>
          <cell r="M735"/>
          <cell r="N735"/>
          <cell r="O735"/>
          <cell r="P735"/>
          <cell r="R735"/>
          <cell r="S735"/>
          <cell r="T735"/>
          <cell r="U735"/>
          <cell r="V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P735"/>
        </row>
        <row r="736">
          <cell r="C736"/>
          <cell r="D736"/>
          <cell r="E736"/>
          <cell r="F736"/>
          <cell r="J736"/>
          <cell r="K736"/>
          <cell r="L736"/>
          <cell r="M736"/>
          <cell r="N736"/>
          <cell r="O736"/>
          <cell r="P736"/>
          <cell r="R736"/>
          <cell r="S736"/>
          <cell r="T736"/>
          <cell r="U736"/>
          <cell r="V736"/>
          <cell r="W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P736"/>
        </row>
        <row r="737">
          <cell r="C737"/>
          <cell r="D737"/>
          <cell r="E737"/>
          <cell r="F737"/>
          <cell r="J737"/>
          <cell r="K737"/>
          <cell r="L737"/>
          <cell r="M737"/>
          <cell r="N737"/>
          <cell r="O737"/>
          <cell r="P737"/>
          <cell r="R737"/>
          <cell r="S737"/>
          <cell r="T737"/>
          <cell r="U737"/>
          <cell r="V737"/>
          <cell r="W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P737"/>
        </row>
        <row r="738">
          <cell r="C738"/>
          <cell r="D738"/>
          <cell r="E738"/>
          <cell r="F738"/>
          <cell r="J738"/>
          <cell r="K738"/>
          <cell r="L738"/>
          <cell r="M738"/>
          <cell r="N738"/>
          <cell r="O738"/>
          <cell r="P738"/>
          <cell r="R738"/>
          <cell r="S738"/>
          <cell r="T738"/>
          <cell r="U738"/>
          <cell r="V738"/>
          <cell r="W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P738"/>
        </row>
        <row r="739">
          <cell r="C739"/>
          <cell r="D739"/>
          <cell r="E739"/>
          <cell r="F739"/>
          <cell r="J739"/>
          <cell r="K739"/>
          <cell r="L739"/>
          <cell r="M739"/>
          <cell r="N739"/>
          <cell r="O739"/>
          <cell r="P739"/>
          <cell r="R739"/>
          <cell r="S739"/>
          <cell r="T739"/>
          <cell r="U739"/>
          <cell r="V739"/>
          <cell r="W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P739"/>
        </row>
        <row r="740">
          <cell r="C740"/>
          <cell r="D740"/>
          <cell r="E740"/>
          <cell r="F740"/>
          <cell r="J740"/>
          <cell r="K740"/>
          <cell r="L740"/>
          <cell r="M740"/>
          <cell r="N740"/>
          <cell r="O740"/>
          <cell r="P740"/>
          <cell r="R740"/>
          <cell r="S740"/>
          <cell r="T740"/>
          <cell r="U740"/>
          <cell r="V740"/>
          <cell r="W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P740"/>
        </row>
        <row r="741">
          <cell r="C741"/>
          <cell r="D741"/>
          <cell r="E741"/>
          <cell r="F741"/>
          <cell r="J741"/>
          <cell r="K741"/>
          <cell r="L741"/>
          <cell r="M741"/>
          <cell r="N741"/>
          <cell r="O741"/>
          <cell r="P741"/>
          <cell r="R741"/>
          <cell r="S741"/>
          <cell r="T741"/>
          <cell r="U741"/>
          <cell r="V741"/>
          <cell r="W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P741"/>
        </row>
        <row r="742">
          <cell r="C742"/>
          <cell r="D742"/>
          <cell r="E742"/>
          <cell r="F742"/>
          <cell r="J742"/>
          <cell r="K742"/>
          <cell r="L742"/>
          <cell r="M742"/>
          <cell r="N742"/>
          <cell r="O742"/>
          <cell r="P742"/>
          <cell r="R742"/>
          <cell r="S742"/>
          <cell r="T742"/>
          <cell r="U742"/>
          <cell r="V742"/>
          <cell r="W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P742"/>
        </row>
        <row r="743">
          <cell r="C743"/>
          <cell r="D743"/>
          <cell r="E743"/>
          <cell r="F743"/>
          <cell r="J743"/>
          <cell r="K743"/>
          <cell r="L743"/>
          <cell r="M743"/>
          <cell r="N743"/>
          <cell r="O743"/>
          <cell r="P743"/>
          <cell r="R743"/>
          <cell r="S743"/>
          <cell r="T743"/>
          <cell r="U743"/>
          <cell r="V743"/>
          <cell r="W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P743"/>
        </row>
        <row r="744">
          <cell r="C744"/>
          <cell r="D744"/>
          <cell r="E744"/>
          <cell r="F744"/>
          <cell r="J744"/>
          <cell r="K744"/>
          <cell r="L744"/>
          <cell r="M744"/>
          <cell r="N744"/>
          <cell r="O744"/>
          <cell r="P744"/>
          <cell r="R744"/>
          <cell r="S744"/>
          <cell r="T744"/>
          <cell r="U744"/>
          <cell r="V744"/>
          <cell r="W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P744"/>
        </row>
        <row r="745">
          <cell r="C745"/>
          <cell r="D745"/>
          <cell r="E745"/>
          <cell r="F745"/>
          <cell r="J745"/>
          <cell r="K745"/>
          <cell r="L745"/>
          <cell r="M745"/>
          <cell r="N745"/>
          <cell r="O745"/>
          <cell r="P745"/>
          <cell r="R745"/>
          <cell r="S745"/>
          <cell r="T745"/>
          <cell r="U745"/>
          <cell r="V745"/>
          <cell r="W745"/>
          <cell r="Y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P745"/>
        </row>
        <row r="746">
          <cell r="C746"/>
          <cell r="D746"/>
          <cell r="E746"/>
          <cell r="F746"/>
          <cell r="J746"/>
          <cell r="K746"/>
          <cell r="L746"/>
          <cell r="M746"/>
          <cell r="N746"/>
          <cell r="O746"/>
          <cell r="P746"/>
          <cell r="R746"/>
          <cell r="S746"/>
          <cell r="T746"/>
          <cell r="U746"/>
          <cell r="V746"/>
          <cell r="W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P746"/>
        </row>
        <row r="747">
          <cell r="C747"/>
          <cell r="D747"/>
          <cell r="E747"/>
          <cell r="F747"/>
          <cell r="J747"/>
          <cell r="K747"/>
          <cell r="L747"/>
          <cell r="M747"/>
          <cell r="N747"/>
          <cell r="O747"/>
          <cell r="P747"/>
          <cell r="R747"/>
          <cell r="S747"/>
          <cell r="T747"/>
          <cell r="U747"/>
          <cell r="V747"/>
          <cell r="W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P747"/>
        </row>
        <row r="748">
          <cell r="C748"/>
          <cell r="D748"/>
          <cell r="E748"/>
          <cell r="F748"/>
          <cell r="J748"/>
          <cell r="K748"/>
          <cell r="L748"/>
          <cell r="M748"/>
          <cell r="N748"/>
          <cell r="O748"/>
          <cell r="P748"/>
          <cell r="R748"/>
          <cell r="S748"/>
          <cell r="T748"/>
          <cell r="U748"/>
          <cell r="V748"/>
          <cell r="W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P748"/>
        </row>
        <row r="749">
          <cell r="C749"/>
          <cell r="D749"/>
          <cell r="E749"/>
          <cell r="F749"/>
          <cell r="J749"/>
          <cell r="K749"/>
          <cell r="L749"/>
          <cell r="M749"/>
          <cell r="N749"/>
          <cell r="O749"/>
          <cell r="P749"/>
          <cell r="R749"/>
          <cell r="S749"/>
          <cell r="T749"/>
          <cell r="U749"/>
          <cell r="V749"/>
          <cell r="W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P749"/>
        </row>
        <row r="750">
          <cell r="C750"/>
          <cell r="D750"/>
          <cell r="E750"/>
          <cell r="F750"/>
          <cell r="J750"/>
          <cell r="K750"/>
          <cell r="L750"/>
          <cell r="M750"/>
          <cell r="N750"/>
          <cell r="O750"/>
          <cell r="P750"/>
          <cell r="R750"/>
          <cell r="S750"/>
          <cell r="T750"/>
          <cell r="U750"/>
          <cell r="V750"/>
          <cell r="W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</row>
        <row r="751">
          <cell r="C751"/>
          <cell r="D751"/>
          <cell r="E751"/>
          <cell r="F751"/>
          <cell r="J751"/>
          <cell r="K751"/>
          <cell r="L751"/>
          <cell r="M751"/>
          <cell r="N751"/>
          <cell r="O751"/>
          <cell r="P751"/>
          <cell r="R751"/>
          <cell r="S751"/>
          <cell r="T751"/>
          <cell r="U751"/>
          <cell r="V751"/>
          <cell r="W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P751"/>
        </row>
        <row r="752">
          <cell r="C752"/>
          <cell r="D752"/>
          <cell r="E752"/>
          <cell r="F752"/>
          <cell r="J752"/>
          <cell r="K752"/>
          <cell r="L752"/>
          <cell r="M752"/>
          <cell r="N752"/>
          <cell r="O752"/>
          <cell r="P752"/>
          <cell r="R752"/>
          <cell r="S752"/>
          <cell r="T752"/>
          <cell r="U752"/>
          <cell r="V752"/>
          <cell r="W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</row>
        <row r="753">
          <cell r="C753"/>
          <cell r="D753"/>
          <cell r="E753"/>
          <cell r="F753"/>
          <cell r="J753"/>
          <cell r="K753"/>
          <cell r="L753"/>
          <cell r="M753"/>
          <cell r="N753"/>
          <cell r="O753"/>
          <cell r="P753"/>
          <cell r="R753"/>
          <cell r="S753"/>
          <cell r="T753"/>
          <cell r="U753"/>
          <cell r="V753"/>
          <cell r="W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P753"/>
        </row>
        <row r="754">
          <cell r="C754"/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</row>
        <row r="755">
          <cell r="C755"/>
          <cell r="D755"/>
          <cell r="E755"/>
          <cell r="F755"/>
          <cell r="J755"/>
          <cell r="K755"/>
          <cell r="L755"/>
          <cell r="M755"/>
          <cell r="N755"/>
          <cell r="O755"/>
          <cell r="P755"/>
          <cell r="R755"/>
          <cell r="S755"/>
          <cell r="T755"/>
          <cell r="U755"/>
          <cell r="V755"/>
          <cell r="W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P755"/>
        </row>
        <row r="756">
          <cell r="C756"/>
          <cell r="D756"/>
          <cell r="E756"/>
          <cell r="F756"/>
          <cell r="J756"/>
          <cell r="K756"/>
          <cell r="L756"/>
          <cell r="M756"/>
          <cell r="N756"/>
          <cell r="O756"/>
          <cell r="P756"/>
          <cell r="R756"/>
          <cell r="S756"/>
          <cell r="T756"/>
          <cell r="U756"/>
          <cell r="V756"/>
          <cell r="W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P756"/>
        </row>
        <row r="757">
          <cell r="C757"/>
          <cell r="D757"/>
          <cell r="E757"/>
          <cell r="F757"/>
          <cell r="J757"/>
          <cell r="K757"/>
          <cell r="L757"/>
          <cell r="M757"/>
          <cell r="N757"/>
          <cell r="O757"/>
          <cell r="P757"/>
          <cell r="R757"/>
          <cell r="S757"/>
          <cell r="T757"/>
          <cell r="U757"/>
          <cell r="V757"/>
          <cell r="W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P757"/>
        </row>
        <row r="758">
          <cell r="C758"/>
          <cell r="D758"/>
          <cell r="E758"/>
          <cell r="F758"/>
          <cell r="J758"/>
          <cell r="K758"/>
          <cell r="L758"/>
          <cell r="M758"/>
          <cell r="N758"/>
          <cell r="O758"/>
          <cell r="P758"/>
          <cell r="R758"/>
          <cell r="S758"/>
          <cell r="T758"/>
          <cell r="U758"/>
          <cell r="V758"/>
          <cell r="W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P758"/>
        </row>
        <row r="759">
          <cell r="C759"/>
          <cell r="D759"/>
          <cell r="E759"/>
          <cell r="F759"/>
          <cell r="J759"/>
          <cell r="K759"/>
          <cell r="L759"/>
          <cell r="M759"/>
          <cell r="N759"/>
          <cell r="O759"/>
          <cell r="P759"/>
          <cell r="R759"/>
          <cell r="S759"/>
          <cell r="T759"/>
          <cell r="U759"/>
          <cell r="V759"/>
          <cell r="W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P759"/>
        </row>
        <row r="760">
          <cell r="C760"/>
          <cell r="D760"/>
          <cell r="E760"/>
          <cell r="F760"/>
          <cell r="J760"/>
          <cell r="K760"/>
          <cell r="L760"/>
          <cell r="M760"/>
          <cell r="N760"/>
          <cell r="O760"/>
          <cell r="P760"/>
          <cell r="R760"/>
          <cell r="S760"/>
          <cell r="T760"/>
          <cell r="U760"/>
          <cell r="V760"/>
          <cell r="W760"/>
          <cell r="Y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P760"/>
        </row>
        <row r="761">
          <cell r="C761"/>
          <cell r="D761"/>
          <cell r="E761"/>
          <cell r="F761"/>
          <cell r="J761"/>
          <cell r="K761"/>
          <cell r="L761"/>
          <cell r="M761"/>
          <cell r="N761"/>
          <cell r="O761"/>
          <cell r="P761"/>
          <cell r="R761"/>
          <cell r="S761"/>
          <cell r="T761"/>
          <cell r="U761"/>
          <cell r="V761"/>
          <cell r="W761"/>
          <cell r="Y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P761"/>
        </row>
        <row r="762">
          <cell r="C762"/>
          <cell r="D762"/>
          <cell r="E762"/>
          <cell r="F762"/>
          <cell r="J762"/>
          <cell r="K762"/>
          <cell r="L762"/>
          <cell r="M762"/>
          <cell r="N762"/>
          <cell r="O762"/>
          <cell r="P762"/>
          <cell r="R762"/>
          <cell r="S762"/>
          <cell r="T762"/>
          <cell r="U762"/>
          <cell r="V762"/>
          <cell r="W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P762"/>
        </row>
        <row r="763">
          <cell r="C763"/>
          <cell r="D763"/>
          <cell r="E763"/>
          <cell r="F763"/>
          <cell r="J763"/>
          <cell r="K763"/>
          <cell r="L763"/>
          <cell r="M763"/>
          <cell r="N763"/>
          <cell r="O763"/>
          <cell r="P763"/>
          <cell r="R763"/>
          <cell r="S763"/>
          <cell r="T763"/>
          <cell r="U763"/>
          <cell r="V763"/>
          <cell r="W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P763"/>
        </row>
        <row r="764">
          <cell r="C764"/>
          <cell r="D764"/>
          <cell r="E764"/>
          <cell r="F764"/>
          <cell r="J764"/>
          <cell r="K764"/>
          <cell r="L764"/>
          <cell r="M764"/>
          <cell r="N764"/>
          <cell r="O764"/>
          <cell r="P764"/>
          <cell r="R764"/>
          <cell r="S764"/>
          <cell r="T764"/>
          <cell r="U764"/>
          <cell r="V764"/>
          <cell r="W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P764"/>
        </row>
        <row r="765">
          <cell r="C765"/>
          <cell r="D765"/>
          <cell r="E765"/>
          <cell r="F765"/>
          <cell r="J765"/>
          <cell r="K765"/>
          <cell r="L765"/>
          <cell r="M765"/>
          <cell r="N765"/>
          <cell r="O765"/>
          <cell r="P765"/>
          <cell r="R765"/>
          <cell r="S765"/>
          <cell r="T765"/>
          <cell r="U765"/>
          <cell r="V765"/>
          <cell r="W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P765"/>
        </row>
        <row r="766">
          <cell r="C766"/>
          <cell r="D766"/>
          <cell r="E766"/>
          <cell r="F766"/>
          <cell r="G766"/>
          <cell r="H766"/>
          <cell r="I766"/>
          <cell r="J766"/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</row>
        <row r="767">
          <cell r="C767"/>
          <cell r="D767"/>
          <cell r="E767"/>
          <cell r="F767"/>
          <cell r="J767"/>
          <cell r="K767"/>
          <cell r="L767"/>
          <cell r="M767"/>
          <cell r="N767"/>
          <cell r="O767"/>
          <cell r="P767"/>
          <cell r="R767"/>
          <cell r="S767"/>
          <cell r="T767"/>
          <cell r="U767"/>
          <cell r="V767"/>
          <cell r="W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P767"/>
        </row>
        <row r="768">
          <cell r="C768"/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</row>
        <row r="769">
          <cell r="C769"/>
          <cell r="D769"/>
          <cell r="E769"/>
          <cell r="F769"/>
          <cell r="J769"/>
          <cell r="K769"/>
          <cell r="L769"/>
          <cell r="M769"/>
          <cell r="N769"/>
          <cell r="O769"/>
          <cell r="P769"/>
          <cell r="R769"/>
          <cell r="S769"/>
          <cell r="T769"/>
          <cell r="U769"/>
          <cell r="V769"/>
          <cell r="W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P769"/>
        </row>
        <row r="770">
          <cell r="C770"/>
          <cell r="D770"/>
          <cell r="E770"/>
          <cell r="F770"/>
          <cell r="J770"/>
          <cell r="K770"/>
          <cell r="L770"/>
          <cell r="M770"/>
          <cell r="N770"/>
          <cell r="O770"/>
          <cell r="P770"/>
          <cell r="R770"/>
          <cell r="S770"/>
          <cell r="T770"/>
          <cell r="U770"/>
          <cell r="V770"/>
          <cell r="W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P770"/>
        </row>
        <row r="771">
          <cell r="C771"/>
          <cell r="D771"/>
          <cell r="E771"/>
          <cell r="F771"/>
          <cell r="J771"/>
          <cell r="K771"/>
          <cell r="L771"/>
          <cell r="M771"/>
          <cell r="N771"/>
          <cell r="O771"/>
          <cell r="P771"/>
          <cell r="R771"/>
          <cell r="S771"/>
          <cell r="T771"/>
          <cell r="U771"/>
          <cell r="V771"/>
          <cell r="W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P771"/>
        </row>
        <row r="772">
          <cell r="C772"/>
          <cell r="D772"/>
          <cell r="E772"/>
          <cell r="F772"/>
          <cell r="J772"/>
          <cell r="K772"/>
          <cell r="L772"/>
          <cell r="M772"/>
          <cell r="N772"/>
          <cell r="O772"/>
          <cell r="P772"/>
          <cell r="R772"/>
          <cell r="S772"/>
          <cell r="T772"/>
          <cell r="U772"/>
          <cell r="V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P772"/>
        </row>
        <row r="773">
          <cell r="C773"/>
          <cell r="D773"/>
          <cell r="E773"/>
          <cell r="F773"/>
          <cell r="J773"/>
          <cell r="K773"/>
          <cell r="L773"/>
          <cell r="M773"/>
          <cell r="N773"/>
          <cell r="O773"/>
          <cell r="P773"/>
          <cell r="R773"/>
          <cell r="S773"/>
          <cell r="T773"/>
          <cell r="U773"/>
          <cell r="V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P773"/>
        </row>
        <row r="774">
          <cell r="C774"/>
          <cell r="D774"/>
          <cell r="E774"/>
          <cell r="F774"/>
          <cell r="J774"/>
          <cell r="K774"/>
          <cell r="L774"/>
          <cell r="M774"/>
          <cell r="N774"/>
          <cell r="O774"/>
          <cell r="P774"/>
          <cell r="R774"/>
          <cell r="S774"/>
          <cell r="T774"/>
          <cell r="U774"/>
          <cell r="V774"/>
          <cell r="W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P774"/>
        </row>
        <row r="775">
          <cell r="C775"/>
          <cell r="D775"/>
          <cell r="E775"/>
          <cell r="F775"/>
          <cell r="J775"/>
          <cell r="K775"/>
          <cell r="L775"/>
          <cell r="M775"/>
          <cell r="N775"/>
          <cell r="O775"/>
          <cell r="P775"/>
          <cell r="R775"/>
          <cell r="S775"/>
          <cell r="T775"/>
          <cell r="U775"/>
          <cell r="V775"/>
          <cell r="W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P775"/>
        </row>
        <row r="776">
          <cell r="C776"/>
          <cell r="D776"/>
          <cell r="E776"/>
          <cell r="F776"/>
          <cell r="J776"/>
          <cell r="K776"/>
          <cell r="L776"/>
          <cell r="M776"/>
          <cell r="N776"/>
          <cell r="O776"/>
          <cell r="P776"/>
          <cell r="R776"/>
          <cell r="S776"/>
          <cell r="T776"/>
          <cell r="U776"/>
          <cell r="V776"/>
          <cell r="W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P776"/>
        </row>
        <row r="777">
          <cell r="C777"/>
          <cell r="D777"/>
          <cell r="E777"/>
          <cell r="F777"/>
          <cell r="J777"/>
          <cell r="K777"/>
          <cell r="L777"/>
          <cell r="M777"/>
          <cell r="N777"/>
          <cell r="O777"/>
          <cell r="P777"/>
          <cell r="R777"/>
          <cell r="S777"/>
          <cell r="T777"/>
          <cell r="U777"/>
          <cell r="V777"/>
          <cell r="W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P777"/>
        </row>
        <row r="778">
          <cell r="C778"/>
          <cell r="D778"/>
          <cell r="E778"/>
          <cell r="F778"/>
          <cell r="J778"/>
          <cell r="K778"/>
          <cell r="L778"/>
          <cell r="M778"/>
          <cell r="N778"/>
          <cell r="O778"/>
          <cell r="P778"/>
          <cell r="R778"/>
          <cell r="S778"/>
          <cell r="T778"/>
          <cell r="U778"/>
          <cell r="V778"/>
          <cell r="W778"/>
          <cell r="Y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P778"/>
        </row>
        <row r="779">
          <cell r="C779"/>
          <cell r="D779"/>
          <cell r="E779"/>
          <cell r="F779"/>
          <cell r="J779"/>
          <cell r="K779"/>
          <cell r="L779"/>
          <cell r="M779"/>
          <cell r="N779"/>
          <cell r="O779"/>
          <cell r="P779"/>
          <cell r="R779"/>
          <cell r="S779"/>
          <cell r="T779"/>
          <cell r="U779"/>
          <cell r="V779"/>
          <cell r="W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P779"/>
        </row>
        <row r="780">
          <cell r="C780"/>
          <cell r="D780"/>
          <cell r="E780"/>
          <cell r="F780"/>
          <cell r="J780"/>
          <cell r="K780"/>
          <cell r="L780"/>
          <cell r="M780"/>
          <cell r="N780"/>
          <cell r="O780"/>
          <cell r="P780"/>
          <cell r="R780"/>
          <cell r="S780"/>
          <cell r="T780"/>
          <cell r="U780"/>
          <cell r="V780"/>
          <cell r="W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P780"/>
        </row>
        <row r="781">
          <cell r="C781"/>
          <cell r="D781"/>
          <cell r="E781"/>
          <cell r="F781"/>
          <cell r="J781"/>
          <cell r="K781"/>
          <cell r="L781"/>
          <cell r="M781"/>
          <cell r="N781"/>
          <cell r="O781"/>
          <cell r="P781"/>
          <cell r="R781"/>
          <cell r="S781"/>
          <cell r="T781"/>
          <cell r="U781"/>
          <cell r="V781"/>
          <cell r="W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P781"/>
        </row>
        <row r="782">
          <cell r="C782"/>
          <cell r="D782"/>
          <cell r="E782"/>
          <cell r="F782"/>
          <cell r="J782"/>
          <cell r="K782"/>
          <cell r="L782"/>
          <cell r="M782"/>
          <cell r="N782"/>
          <cell r="O782"/>
          <cell r="P782"/>
          <cell r="R782"/>
          <cell r="S782"/>
          <cell r="T782"/>
          <cell r="U782"/>
          <cell r="V782"/>
          <cell r="W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P782"/>
        </row>
        <row r="783">
          <cell r="C783"/>
          <cell r="D783"/>
          <cell r="E783"/>
          <cell r="F783"/>
          <cell r="J783"/>
          <cell r="K783"/>
          <cell r="L783"/>
          <cell r="M783"/>
          <cell r="N783"/>
          <cell r="O783"/>
          <cell r="P783"/>
          <cell r="R783"/>
          <cell r="S783"/>
          <cell r="T783"/>
          <cell r="U783"/>
          <cell r="V783"/>
          <cell r="W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P783"/>
        </row>
        <row r="784">
          <cell r="C784"/>
          <cell r="D784"/>
          <cell r="E784"/>
          <cell r="F784"/>
          <cell r="J784"/>
          <cell r="K784"/>
          <cell r="L784"/>
          <cell r="M784"/>
          <cell r="N784"/>
          <cell r="O784"/>
          <cell r="P784"/>
          <cell r="R784"/>
          <cell r="S784"/>
          <cell r="T784"/>
          <cell r="U784"/>
          <cell r="V784"/>
          <cell r="W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P784"/>
        </row>
        <row r="785">
          <cell r="C785"/>
          <cell r="D785"/>
          <cell r="E785"/>
          <cell r="F785"/>
          <cell r="J785"/>
          <cell r="K785"/>
          <cell r="L785"/>
          <cell r="M785"/>
          <cell r="N785"/>
          <cell r="O785"/>
          <cell r="P785"/>
          <cell r="R785"/>
          <cell r="S785"/>
          <cell r="T785"/>
          <cell r="U785"/>
          <cell r="V785"/>
          <cell r="W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P785"/>
        </row>
        <row r="786">
          <cell r="C786"/>
          <cell r="D786"/>
          <cell r="E786"/>
          <cell r="F786"/>
          <cell r="J786"/>
          <cell r="K786"/>
          <cell r="L786"/>
          <cell r="M786"/>
          <cell r="N786"/>
          <cell r="O786"/>
          <cell r="P786"/>
          <cell r="R786"/>
          <cell r="S786"/>
          <cell r="T786"/>
          <cell r="U786"/>
          <cell r="V786"/>
          <cell r="W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P786"/>
        </row>
        <row r="787">
          <cell r="C787"/>
          <cell r="D787"/>
          <cell r="E787"/>
          <cell r="F787"/>
          <cell r="J787"/>
          <cell r="K787"/>
          <cell r="L787"/>
          <cell r="M787"/>
          <cell r="N787"/>
          <cell r="O787"/>
          <cell r="P787"/>
          <cell r="R787"/>
          <cell r="S787"/>
          <cell r="T787"/>
          <cell r="U787"/>
          <cell r="V787"/>
          <cell r="W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P787"/>
        </row>
        <row r="788">
          <cell r="C788"/>
          <cell r="D788"/>
          <cell r="E788"/>
          <cell r="F788"/>
          <cell r="J788"/>
          <cell r="K788"/>
          <cell r="L788"/>
          <cell r="M788"/>
          <cell r="N788"/>
          <cell r="O788"/>
          <cell r="P788"/>
          <cell r="R788"/>
          <cell r="S788"/>
          <cell r="T788"/>
          <cell r="U788"/>
          <cell r="V788"/>
          <cell r="W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P788"/>
        </row>
        <row r="789">
          <cell r="C789"/>
          <cell r="D789"/>
          <cell r="E789"/>
          <cell r="F789"/>
          <cell r="J789"/>
          <cell r="K789"/>
          <cell r="L789"/>
          <cell r="M789"/>
          <cell r="N789"/>
          <cell r="O789"/>
          <cell r="P789"/>
          <cell r="R789"/>
          <cell r="S789"/>
          <cell r="T789"/>
          <cell r="U789"/>
          <cell r="V789"/>
          <cell r="W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P789"/>
        </row>
        <row r="790">
          <cell r="C790"/>
          <cell r="D790"/>
          <cell r="E790"/>
          <cell r="F790"/>
          <cell r="H790"/>
          <cell r="J790"/>
          <cell r="K790"/>
          <cell r="L790"/>
          <cell r="M790"/>
          <cell r="N790"/>
          <cell r="O790"/>
          <cell r="P790"/>
          <cell r="R790"/>
          <cell r="S790"/>
          <cell r="T790"/>
          <cell r="U790"/>
          <cell r="V790"/>
          <cell r="W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</row>
        <row r="791">
          <cell r="C791"/>
          <cell r="D791"/>
          <cell r="E791"/>
          <cell r="F791"/>
          <cell r="J791"/>
          <cell r="K791"/>
          <cell r="L791"/>
          <cell r="M791"/>
          <cell r="N791"/>
          <cell r="O791"/>
          <cell r="P791"/>
          <cell r="R791"/>
          <cell r="S791"/>
          <cell r="T791"/>
          <cell r="U791"/>
          <cell r="V791"/>
          <cell r="W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P791"/>
        </row>
        <row r="792">
          <cell r="C792"/>
          <cell r="D792"/>
          <cell r="E792"/>
          <cell r="F792"/>
          <cell r="J792"/>
          <cell r="K792"/>
          <cell r="L792"/>
          <cell r="M792"/>
          <cell r="N792"/>
          <cell r="O792"/>
          <cell r="P792"/>
          <cell r="R792"/>
          <cell r="S792"/>
          <cell r="T792"/>
          <cell r="U792"/>
          <cell r="V792"/>
          <cell r="W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P792"/>
        </row>
        <row r="793">
          <cell r="C793"/>
          <cell r="D793"/>
          <cell r="E793"/>
          <cell r="F793"/>
          <cell r="J793"/>
          <cell r="K793"/>
          <cell r="L793"/>
          <cell r="M793"/>
          <cell r="N793"/>
          <cell r="O793"/>
          <cell r="P793"/>
          <cell r="R793"/>
          <cell r="S793"/>
          <cell r="T793"/>
          <cell r="U793"/>
          <cell r="V793"/>
          <cell r="W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P793"/>
        </row>
        <row r="794">
          <cell r="C794"/>
          <cell r="D794"/>
          <cell r="E794"/>
          <cell r="F794"/>
          <cell r="J794"/>
          <cell r="K794"/>
          <cell r="L794"/>
          <cell r="M794"/>
          <cell r="N794"/>
          <cell r="O794"/>
          <cell r="P794"/>
          <cell r="R794"/>
          <cell r="S794"/>
          <cell r="T794"/>
          <cell r="U794"/>
          <cell r="V794"/>
          <cell r="W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P794"/>
        </row>
        <row r="795">
          <cell r="C795"/>
          <cell r="D795"/>
          <cell r="E795"/>
          <cell r="F795"/>
          <cell r="J795"/>
          <cell r="K795"/>
          <cell r="L795"/>
          <cell r="M795"/>
          <cell r="N795"/>
          <cell r="O795"/>
          <cell r="P795"/>
          <cell r="R795"/>
          <cell r="S795"/>
          <cell r="T795"/>
          <cell r="U795"/>
          <cell r="V795"/>
          <cell r="W795"/>
          <cell r="Y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P795"/>
        </row>
        <row r="796">
          <cell r="C796"/>
          <cell r="D796"/>
          <cell r="E796"/>
          <cell r="F796"/>
          <cell r="J796"/>
          <cell r="K796"/>
          <cell r="L796"/>
          <cell r="M796"/>
          <cell r="N796"/>
          <cell r="O796"/>
          <cell r="P796"/>
          <cell r="R796"/>
          <cell r="S796"/>
          <cell r="T796"/>
          <cell r="U796"/>
          <cell r="V796"/>
          <cell r="W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P796"/>
        </row>
        <row r="797">
          <cell r="C797"/>
          <cell r="D797"/>
          <cell r="E797"/>
          <cell r="F797"/>
          <cell r="J797"/>
          <cell r="K797"/>
          <cell r="L797"/>
          <cell r="M797"/>
          <cell r="N797"/>
          <cell r="O797"/>
          <cell r="P797"/>
          <cell r="R797"/>
          <cell r="S797"/>
          <cell r="T797"/>
          <cell r="U797"/>
          <cell r="V797"/>
          <cell r="W797"/>
          <cell r="Y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P797"/>
        </row>
        <row r="798">
          <cell r="C798"/>
          <cell r="D798"/>
          <cell r="E798"/>
          <cell r="F798"/>
          <cell r="J798"/>
          <cell r="K798"/>
          <cell r="L798"/>
          <cell r="M798"/>
          <cell r="N798"/>
          <cell r="O798"/>
          <cell r="P798"/>
          <cell r="R798"/>
          <cell r="S798"/>
          <cell r="T798"/>
          <cell r="U798"/>
          <cell r="V798"/>
          <cell r="W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P798"/>
        </row>
        <row r="799">
          <cell r="C799"/>
          <cell r="D799"/>
          <cell r="E799"/>
          <cell r="F799"/>
          <cell r="J799"/>
          <cell r="K799"/>
          <cell r="L799"/>
          <cell r="M799"/>
          <cell r="N799"/>
          <cell r="O799"/>
          <cell r="P799"/>
          <cell r="R799"/>
          <cell r="S799"/>
          <cell r="T799"/>
          <cell r="U799"/>
          <cell r="V799"/>
          <cell r="W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P799"/>
        </row>
        <row r="800">
          <cell r="C800"/>
          <cell r="D800"/>
          <cell r="E800"/>
          <cell r="F800"/>
          <cell r="J800"/>
          <cell r="K800"/>
          <cell r="L800"/>
          <cell r="M800"/>
          <cell r="N800"/>
          <cell r="O800"/>
          <cell r="P800"/>
          <cell r="R800"/>
          <cell r="S800"/>
          <cell r="T800"/>
          <cell r="U800"/>
          <cell r="V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P800"/>
        </row>
        <row r="801">
          <cell r="C801"/>
          <cell r="D801"/>
          <cell r="E801"/>
          <cell r="F801"/>
          <cell r="J801"/>
          <cell r="K801"/>
          <cell r="L801"/>
          <cell r="M801"/>
          <cell r="N801"/>
          <cell r="O801"/>
          <cell r="P801"/>
          <cell r="R801"/>
          <cell r="S801"/>
          <cell r="T801"/>
          <cell r="U801"/>
          <cell r="V801"/>
          <cell r="W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P801"/>
        </row>
        <row r="802">
          <cell r="C802"/>
          <cell r="D802"/>
          <cell r="E802"/>
          <cell r="F802"/>
          <cell r="J802"/>
          <cell r="K802"/>
          <cell r="L802"/>
          <cell r="M802"/>
          <cell r="N802"/>
          <cell r="O802"/>
          <cell r="P802"/>
          <cell r="R802"/>
          <cell r="S802"/>
          <cell r="T802"/>
          <cell r="U802"/>
          <cell r="V802"/>
          <cell r="W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P802"/>
        </row>
        <row r="803">
          <cell r="C803"/>
          <cell r="D803"/>
          <cell r="E803"/>
          <cell r="F803"/>
          <cell r="J803"/>
          <cell r="K803"/>
          <cell r="L803"/>
          <cell r="M803"/>
          <cell r="N803"/>
          <cell r="O803"/>
          <cell r="P803"/>
          <cell r="R803"/>
          <cell r="S803"/>
          <cell r="T803"/>
          <cell r="U803"/>
          <cell r="V803"/>
          <cell r="W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P803"/>
        </row>
        <row r="804">
          <cell r="C804"/>
          <cell r="D804"/>
          <cell r="E804"/>
          <cell r="F804"/>
          <cell r="J804"/>
          <cell r="K804"/>
          <cell r="L804"/>
          <cell r="M804"/>
          <cell r="N804"/>
          <cell r="O804"/>
          <cell r="P804"/>
          <cell r="R804"/>
          <cell r="S804"/>
          <cell r="T804"/>
          <cell r="U804"/>
          <cell r="V804"/>
          <cell r="W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P804"/>
        </row>
        <row r="805">
          <cell r="C805"/>
          <cell r="D805"/>
          <cell r="E805"/>
          <cell r="F805"/>
          <cell r="J805"/>
          <cell r="K805"/>
          <cell r="L805"/>
          <cell r="M805"/>
          <cell r="N805"/>
          <cell r="O805"/>
          <cell r="P805"/>
          <cell r="R805"/>
          <cell r="S805"/>
          <cell r="T805"/>
          <cell r="U805"/>
          <cell r="V805"/>
          <cell r="W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P805"/>
        </row>
        <row r="806">
          <cell r="C806"/>
          <cell r="D806"/>
          <cell r="E806"/>
          <cell r="F806"/>
          <cell r="J806"/>
          <cell r="K806"/>
          <cell r="L806"/>
          <cell r="M806"/>
          <cell r="N806"/>
          <cell r="O806"/>
          <cell r="P806"/>
          <cell r="R806"/>
          <cell r="S806"/>
          <cell r="T806"/>
          <cell r="U806"/>
          <cell r="V806"/>
          <cell r="W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P806"/>
        </row>
        <row r="807">
          <cell r="C807"/>
          <cell r="D807"/>
          <cell r="E807"/>
          <cell r="F807"/>
          <cell r="J807"/>
          <cell r="K807"/>
          <cell r="L807"/>
          <cell r="M807"/>
          <cell r="N807"/>
          <cell r="O807"/>
          <cell r="P807"/>
          <cell r="R807"/>
          <cell r="S807"/>
          <cell r="T807"/>
          <cell r="U807"/>
          <cell r="V807"/>
          <cell r="W807"/>
          <cell r="Y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P807"/>
        </row>
        <row r="808">
          <cell r="C808"/>
          <cell r="D808"/>
          <cell r="E808"/>
          <cell r="F808"/>
          <cell r="J808"/>
          <cell r="K808"/>
          <cell r="L808"/>
          <cell r="M808"/>
          <cell r="N808"/>
          <cell r="O808"/>
          <cell r="P808"/>
          <cell r="R808"/>
          <cell r="S808"/>
          <cell r="T808"/>
          <cell r="U808"/>
          <cell r="V808"/>
          <cell r="W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P808"/>
        </row>
        <row r="809">
          <cell r="C809"/>
          <cell r="D809"/>
          <cell r="E809"/>
          <cell r="F809"/>
          <cell r="J809"/>
          <cell r="K809"/>
          <cell r="L809"/>
          <cell r="M809"/>
          <cell r="N809"/>
          <cell r="O809"/>
          <cell r="P809"/>
          <cell r="R809"/>
          <cell r="S809"/>
          <cell r="T809"/>
          <cell r="U809"/>
          <cell r="V809"/>
          <cell r="W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P809"/>
        </row>
        <row r="810">
          <cell r="C810"/>
          <cell r="D810"/>
          <cell r="E810"/>
          <cell r="F810"/>
          <cell r="J810"/>
          <cell r="K810"/>
          <cell r="L810"/>
          <cell r="M810"/>
          <cell r="N810"/>
          <cell r="O810"/>
          <cell r="P810"/>
          <cell r="R810"/>
          <cell r="S810"/>
          <cell r="T810"/>
          <cell r="U810"/>
          <cell r="V810"/>
          <cell r="W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P810"/>
        </row>
        <row r="811">
          <cell r="C811"/>
          <cell r="D811"/>
          <cell r="E811"/>
          <cell r="F811"/>
          <cell r="J811"/>
          <cell r="K811"/>
          <cell r="L811"/>
          <cell r="M811"/>
          <cell r="N811"/>
          <cell r="O811"/>
          <cell r="P811"/>
          <cell r="R811"/>
          <cell r="S811"/>
          <cell r="T811"/>
          <cell r="U811"/>
          <cell r="V811"/>
          <cell r="W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P811"/>
        </row>
        <row r="812">
          <cell r="C812"/>
          <cell r="D812"/>
          <cell r="E812"/>
          <cell r="F812"/>
          <cell r="J812"/>
          <cell r="K812"/>
          <cell r="L812"/>
          <cell r="M812"/>
          <cell r="N812"/>
          <cell r="O812"/>
          <cell r="P812"/>
          <cell r="R812"/>
          <cell r="S812"/>
          <cell r="T812"/>
          <cell r="U812"/>
          <cell r="V812"/>
          <cell r="W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P812"/>
        </row>
        <row r="813">
          <cell r="C813"/>
          <cell r="D813"/>
          <cell r="E813"/>
          <cell r="F813"/>
          <cell r="J813"/>
          <cell r="K813"/>
          <cell r="L813"/>
          <cell r="M813"/>
          <cell r="N813"/>
          <cell r="O813"/>
          <cell r="P813"/>
          <cell r="R813"/>
          <cell r="S813"/>
          <cell r="T813"/>
          <cell r="U813"/>
          <cell r="V813"/>
          <cell r="W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P813"/>
        </row>
        <row r="814">
          <cell r="C814"/>
          <cell r="D814"/>
          <cell r="E814"/>
          <cell r="F814"/>
          <cell r="J814"/>
          <cell r="K814"/>
          <cell r="L814"/>
          <cell r="M814"/>
          <cell r="N814"/>
          <cell r="O814"/>
          <cell r="P814"/>
          <cell r="R814"/>
          <cell r="S814"/>
          <cell r="T814"/>
          <cell r="U814"/>
          <cell r="V814"/>
          <cell r="W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P814"/>
        </row>
        <row r="815">
          <cell r="C815"/>
          <cell r="D815"/>
          <cell r="E815"/>
          <cell r="F815"/>
          <cell r="J815"/>
          <cell r="K815"/>
          <cell r="L815"/>
          <cell r="M815"/>
          <cell r="N815"/>
          <cell r="O815"/>
          <cell r="P815"/>
          <cell r="R815"/>
          <cell r="S815"/>
          <cell r="T815"/>
          <cell r="U815"/>
          <cell r="V815"/>
          <cell r="W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P815"/>
        </row>
        <row r="816">
          <cell r="C816"/>
          <cell r="D816"/>
          <cell r="E816"/>
          <cell r="F816"/>
          <cell r="J816"/>
          <cell r="K816"/>
          <cell r="L816"/>
          <cell r="M816"/>
          <cell r="N816"/>
          <cell r="O816"/>
          <cell r="P816"/>
          <cell r="R816"/>
          <cell r="S816"/>
          <cell r="T816"/>
          <cell r="U816"/>
          <cell r="V816"/>
          <cell r="W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P816"/>
        </row>
        <row r="817">
          <cell r="C817"/>
          <cell r="D817"/>
          <cell r="E817"/>
          <cell r="F817"/>
          <cell r="J817"/>
          <cell r="K817"/>
          <cell r="L817"/>
          <cell r="M817"/>
          <cell r="N817"/>
          <cell r="O817"/>
          <cell r="P817"/>
          <cell r="R817"/>
          <cell r="S817"/>
          <cell r="T817"/>
          <cell r="U817"/>
          <cell r="V817"/>
          <cell r="W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P817"/>
        </row>
        <row r="818">
          <cell r="C818"/>
          <cell r="D818"/>
          <cell r="E818"/>
          <cell r="F818"/>
          <cell r="J818"/>
          <cell r="K818"/>
          <cell r="L818"/>
          <cell r="M818"/>
          <cell r="N818"/>
          <cell r="O818"/>
          <cell r="P818"/>
          <cell r="R818"/>
          <cell r="S818"/>
          <cell r="T818"/>
          <cell r="U818"/>
          <cell r="V818"/>
          <cell r="W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P818"/>
        </row>
        <row r="819">
          <cell r="C819"/>
          <cell r="D819"/>
          <cell r="E819"/>
          <cell r="F819"/>
          <cell r="J819"/>
          <cell r="K819"/>
          <cell r="L819"/>
          <cell r="M819"/>
          <cell r="N819"/>
          <cell r="O819"/>
          <cell r="P819"/>
          <cell r="R819"/>
          <cell r="S819"/>
          <cell r="T819"/>
          <cell r="U819"/>
          <cell r="V819"/>
          <cell r="W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P819"/>
        </row>
        <row r="820">
          <cell r="C820"/>
          <cell r="D820"/>
          <cell r="E820"/>
          <cell r="F820"/>
          <cell r="J820"/>
          <cell r="K820"/>
          <cell r="L820"/>
          <cell r="M820"/>
          <cell r="N820"/>
          <cell r="O820"/>
          <cell r="P820"/>
          <cell r="R820"/>
          <cell r="S820"/>
          <cell r="T820"/>
          <cell r="U820"/>
          <cell r="V820"/>
          <cell r="W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P820"/>
        </row>
        <row r="821">
          <cell r="C821"/>
          <cell r="D821"/>
          <cell r="E821"/>
          <cell r="F821"/>
          <cell r="J821"/>
          <cell r="K821"/>
          <cell r="L821"/>
          <cell r="M821"/>
          <cell r="N821"/>
          <cell r="O821"/>
          <cell r="P821"/>
          <cell r="R821"/>
          <cell r="S821"/>
          <cell r="T821"/>
          <cell r="U821"/>
          <cell r="V821"/>
          <cell r="W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P821"/>
        </row>
        <row r="822">
          <cell r="C822"/>
          <cell r="D822"/>
          <cell r="E822"/>
          <cell r="F822"/>
          <cell r="J822"/>
          <cell r="K822"/>
          <cell r="L822"/>
          <cell r="M822"/>
          <cell r="N822"/>
          <cell r="O822"/>
          <cell r="P822"/>
          <cell r="R822"/>
          <cell r="S822"/>
          <cell r="T822"/>
          <cell r="U822"/>
          <cell r="V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P822"/>
        </row>
        <row r="823">
          <cell r="C823"/>
          <cell r="D823"/>
          <cell r="E823"/>
          <cell r="F823"/>
          <cell r="J823"/>
          <cell r="K823"/>
          <cell r="L823"/>
          <cell r="M823"/>
          <cell r="N823"/>
          <cell r="O823"/>
          <cell r="P823"/>
          <cell r="R823"/>
          <cell r="S823"/>
          <cell r="T823"/>
          <cell r="U823"/>
          <cell r="V823"/>
          <cell r="W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P823"/>
        </row>
        <row r="824">
          <cell r="C824"/>
          <cell r="D824"/>
          <cell r="E824"/>
          <cell r="F824"/>
          <cell r="J824"/>
          <cell r="K824"/>
          <cell r="L824"/>
          <cell r="M824"/>
          <cell r="N824"/>
          <cell r="O824"/>
          <cell r="P824"/>
          <cell r="R824"/>
          <cell r="S824"/>
          <cell r="T824"/>
          <cell r="U824"/>
          <cell r="V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P824"/>
        </row>
        <row r="825">
          <cell r="C825"/>
          <cell r="D825"/>
          <cell r="E825"/>
          <cell r="F825"/>
          <cell r="J825"/>
          <cell r="K825"/>
          <cell r="L825"/>
          <cell r="M825"/>
          <cell r="N825"/>
          <cell r="O825"/>
          <cell r="P825"/>
          <cell r="R825"/>
          <cell r="S825"/>
          <cell r="T825"/>
          <cell r="U825"/>
          <cell r="V825"/>
          <cell r="W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P825"/>
        </row>
        <row r="826">
          <cell r="C826"/>
          <cell r="D826"/>
          <cell r="E826"/>
          <cell r="F826"/>
          <cell r="J826"/>
          <cell r="K826"/>
          <cell r="L826"/>
          <cell r="M826"/>
          <cell r="N826"/>
          <cell r="O826"/>
          <cell r="P826"/>
          <cell r="R826"/>
          <cell r="S826"/>
          <cell r="T826"/>
          <cell r="U826"/>
          <cell r="V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P826"/>
        </row>
        <row r="827">
          <cell r="C827"/>
          <cell r="D827"/>
          <cell r="E827"/>
          <cell r="F827"/>
          <cell r="J827"/>
          <cell r="K827"/>
          <cell r="L827"/>
          <cell r="M827"/>
          <cell r="N827"/>
          <cell r="O827"/>
          <cell r="P827"/>
          <cell r="R827"/>
          <cell r="S827"/>
          <cell r="T827"/>
          <cell r="U827"/>
          <cell r="V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P827"/>
        </row>
        <row r="828">
          <cell r="C828"/>
          <cell r="D828"/>
          <cell r="E828"/>
          <cell r="F828"/>
          <cell r="J828"/>
          <cell r="K828"/>
          <cell r="L828"/>
          <cell r="M828"/>
          <cell r="N828"/>
          <cell r="O828"/>
          <cell r="P828"/>
          <cell r="R828"/>
          <cell r="S828"/>
          <cell r="T828"/>
          <cell r="U828"/>
          <cell r="V828"/>
          <cell r="W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P828"/>
        </row>
        <row r="829">
          <cell r="C829"/>
          <cell r="D829"/>
          <cell r="E829"/>
          <cell r="F829"/>
          <cell r="J829"/>
          <cell r="K829"/>
          <cell r="L829"/>
          <cell r="M829"/>
          <cell r="N829"/>
          <cell r="O829"/>
          <cell r="P829"/>
          <cell r="R829"/>
          <cell r="S829"/>
          <cell r="T829"/>
          <cell r="U829"/>
          <cell r="V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P829"/>
        </row>
        <row r="830">
          <cell r="C830"/>
          <cell r="D830"/>
          <cell r="E830"/>
          <cell r="F830"/>
          <cell r="J830"/>
          <cell r="K830"/>
          <cell r="L830"/>
          <cell r="M830"/>
          <cell r="N830"/>
          <cell r="O830"/>
          <cell r="P830"/>
          <cell r="R830"/>
          <cell r="S830"/>
          <cell r="T830"/>
          <cell r="U830"/>
          <cell r="V830"/>
          <cell r="W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P830"/>
        </row>
        <row r="831">
          <cell r="C831"/>
          <cell r="D831"/>
          <cell r="E831"/>
          <cell r="F831"/>
          <cell r="J831"/>
          <cell r="K831"/>
          <cell r="L831"/>
          <cell r="M831"/>
          <cell r="N831"/>
          <cell r="O831"/>
          <cell r="P831"/>
          <cell r="R831"/>
          <cell r="S831"/>
          <cell r="T831"/>
          <cell r="U831"/>
          <cell r="V831"/>
          <cell r="W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P831"/>
        </row>
        <row r="832">
          <cell r="C832"/>
          <cell r="D832"/>
          <cell r="E832"/>
          <cell r="F832"/>
          <cell r="J832"/>
          <cell r="K832"/>
          <cell r="L832"/>
          <cell r="M832"/>
          <cell r="N832"/>
          <cell r="O832"/>
          <cell r="P832"/>
          <cell r="R832"/>
          <cell r="S832"/>
          <cell r="T832"/>
          <cell r="U832"/>
          <cell r="V832"/>
          <cell r="W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P832"/>
        </row>
        <row r="833">
          <cell r="C833"/>
          <cell r="D833"/>
          <cell r="E833"/>
          <cell r="F833"/>
          <cell r="J833"/>
          <cell r="K833"/>
          <cell r="L833"/>
          <cell r="M833"/>
          <cell r="N833"/>
          <cell r="O833"/>
          <cell r="P833"/>
          <cell r="R833"/>
          <cell r="S833"/>
          <cell r="T833"/>
          <cell r="U833"/>
          <cell r="V833"/>
          <cell r="W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P833"/>
        </row>
        <row r="834">
          <cell r="C834"/>
          <cell r="D834"/>
          <cell r="E834"/>
          <cell r="F834"/>
          <cell r="J834"/>
          <cell r="K834"/>
          <cell r="L834"/>
          <cell r="M834"/>
          <cell r="N834"/>
          <cell r="O834"/>
          <cell r="P834"/>
          <cell r="R834"/>
          <cell r="S834"/>
          <cell r="T834"/>
          <cell r="U834"/>
          <cell r="V834"/>
          <cell r="W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P834"/>
        </row>
        <row r="835">
          <cell r="C835"/>
          <cell r="D835"/>
          <cell r="E835"/>
          <cell r="F835"/>
          <cell r="J835"/>
          <cell r="K835"/>
          <cell r="L835"/>
          <cell r="M835"/>
          <cell r="N835"/>
          <cell r="O835"/>
          <cell r="P835"/>
          <cell r="R835"/>
          <cell r="S835"/>
          <cell r="T835"/>
          <cell r="U835"/>
          <cell r="V835"/>
          <cell r="W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P835"/>
        </row>
        <row r="836">
          <cell r="C836"/>
          <cell r="D836"/>
          <cell r="E836"/>
          <cell r="F836"/>
          <cell r="J836"/>
          <cell r="K836"/>
          <cell r="L836"/>
          <cell r="M836"/>
          <cell r="N836"/>
          <cell r="O836"/>
          <cell r="P836"/>
          <cell r="R836"/>
          <cell r="S836"/>
          <cell r="T836"/>
          <cell r="U836"/>
          <cell r="V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P836"/>
        </row>
        <row r="837">
          <cell r="C837"/>
          <cell r="D837"/>
          <cell r="E837"/>
          <cell r="F837"/>
          <cell r="J837"/>
          <cell r="K837"/>
          <cell r="L837"/>
          <cell r="M837"/>
          <cell r="N837"/>
          <cell r="O837"/>
          <cell r="P837"/>
          <cell r="R837"/>
          <cell r="S837"/>
          <cell r="T837"/>
          <cell r="U837"/>
          <cell r="V837"/>
          <cell r="W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P837"/>
        </row>
        <row r="838">
          <cell r="C838"/>
          <cell r="D838"/>
          <cell r="E838"/>
          <cell r="F838"/>
          <cell r="J838"/>
          <cell r="K838"/>
          <cell r="L838"/>
          <cell r="M838"/>
          <cell r="N838"/>
          <cell r="O838"/>
          <cell r="P838"/>
          <cell r="R838"/>
          <cell r="S838"/>
          <cell r="T838"/>
          <cell r="U838"/>
          <cell r="V838"/>
          <cell r="W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P838"/>
        </row>
        <row r="839">
          <cell r="C839"/>
          <cell r="D839"/>
          <cell r="E839"/>
          <cell r="F839"/>
          <cell r="J839"/>
          <cell r="K839"/>
          <cell r="L839"/>
          <cell r="M839"/>
          <cell r="N839"/>
          <cell r="O839"/>
          <cell r="P839"/>
          <cell r="R839"/>
          <cell r="S839"/>
          <cell r="T839"/>
          <cell r="U839"/>
          <cell r="V839"/>
          <cell r="W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P839"/>
        </row>
        <row r="840">
          <cell r="C840"/>
          <cell r="D840"/>
          <cell r="E840"/>
          <cell r="F840"/>
          <cell r="J840"/>
          <cell r="K840"/>
          <cell r="L840"/>
          <cell r="M840"/>
          <cell r="N840"/>
          <cell r="O840"/>
          <cell r="P840"/>
          <cell r="R840"/>
          <cell r="S840"/>
          <cell r="T840"/>
          <cell r="U840"/>
          <cell r="V840"/>
          <cell r="W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P840"/>
        </row>
        <row r="841">
          <cell r="C841"/>
          <cell r="D841"/>
          <cell r="E841"/>
          <cell r="F841"/>
          <cell r="J841"/>
          <cell r="K841"/>
          <cell r="L841"/>
          <cell r="M841"/>
          <cell r="N841"/>
          <cell r="O841"/>
          <cell r="P841"/>
          <cell r="R841"/>
          <cell r="S841"/>
          <cell r="T841"/>
          <cell r="U841"/>
          <cell r="V841"/>
          <cell r="W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P841"/>
        </row>
        <row r="842">
          <cell r="C842"/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R842"/>
          <cell r="S842"/>
          <cell r="T842"/>
          <cell r="U842"/>
          <cell r="V842"/>
          <cell r="W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</row>
        <row r="843">
          <cell r="C843"/>
          <cell r="D843"/>
          <cell r="E843"/>
          <cell r="F843"/>
          <cell r="J843"/>
          <cell r="K843"/>
          <cell r="L843"/>
          <cell r="M843"/>
          <cell r="N843"/>
          <cell r="O843"/>
          <cell r="P843"/>
          <cell r="R843"/>
          <cell r="S843"/>
          <cell r="T843"/>
          <cell r="U843"/>
          <cell r="V843"/>
          <cell r="W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P843"/>
        </row>
        <row r="844">
          <cell r="C844"/>
          <cell r="D844"/>
          <cell r="E844"/>
          <cell r="F844"/>
          <cell r="J844"/>
          <cell r="K844"/>
          <cell r="L844"/>
          <cell r="M844"/>
          <cell r="N844"/>
          <cell r="O844"/>
          <cell r="P844"/>
          <cell r="R844"/>
          <cell r="S844"/>
          <cell r="T844"/>
          <cell r="U844"/>
          <cell r="V844"/>
          <cell r="W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P844"/>
        </row>
        <row r="845">
          <cell r="C845"/>
          <cell r="D845"/>
          <cell r="E845"/>
          <cell r="F845"/>
          <cell r="J845"/>
          <cell r="K845"/>
          <cell r="L845"/>
          <cell r="M845"/>
          <cell r="N845"/>
          <cell r="O845"/>
          <cell r="P845"/>
          <cell r="R845"/>
          <cell r="S845"/>
          <cell r="T845"/>
          <cell r="U845"/>
          <cell r="V845"/>
          <cell r="W845"/>
          <cell r="Y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P845"/>
        </row>
        <row r="846">
          <cell r="C846"/>
          <cell r="D846"/>
          <cell r="E846"/>
          <cell r="F846"/>
          <cell r="J846"/>
          <cell r="K846"/>
          <cell r="L846"/>
          <cell r="M846"/>
          <cell r="N846"/>
          <cell r="O846"/>
          <cell r="P846"/>
          <cell r="R846"/>
          <cell r="S846"/>
          <cell r="T846"/>
          <cell r="U846"/>
          <cell r="V846"/>
          <cell r="W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P846"/>
        </row>
        <row r="847">
          <cell r="C847"/>
          <cell r="D847"/>
          <cell r="E847"/>
          <cell r="F847"/>
          <cell r="J847"/>
          <cell r="K847"/>
          <cell r="L847"/>
          <cell r="M847"/>
          <cell r="N847"/>
          <cell r="O847"/>
          <cell r="P847"/>
          <cell r="R847"/>
          <cell r="S847"/>
          <cell r="T847"/>
          <cell r="U847"/>
          <cell r="V847"/>
          <cell r="W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P847"/>
        </row>
        <row r="848">
          <cell r="C848"/>
          <cell r="D848"/>
          <cell r="E848"/>
          <cell r="F848"/>
          <cell r="J848"/>
          <cell r="K848"/>
          <cell r="L848"/>
          <cell r="M848"/>
          <cell r="N848"/>
          <cell r="O848"/>
          <cell r="P848"/>
          <cell r="R848"/>
          <cell r="S848"/>
          <cell r="T848"/>
          <cell r="U848"/>
          <cell r="V848"/>
          <cell r="W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P848"/>
        </row>
        <row r="849">
          <cell r="C849"/>
          <cell r="D849"/>
          <cell r="E849"/>
          <cell r="F849"/>
          <cell r="J849"/>
          <cell r="K849"/>
          <cell r="L849"/>
          <cell r="M849"/>
          <cell r="N849"/>
          <cell r="O849"/>
          <cell r="P849"/>
          <cell r="R849"/>
          <cell r="S849"/>
          <cell r="T849"/>
          <cell r="U849"/>
          <cell r="V849"/>
          <cell r="W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P849"/>
        </row>
        <row r="850">
          <cell r="C850"/>
          <cell r="D850"/>
          <cell r="E850"/>
          <cell r="F850"/>
          <cell r="J850"/>
          <cell r="K850"/>
          <cell r="L850"/>
          <cell r="M850"/>
          <cell r="N850"/>
          <cell r="O850"/>
          <cell r="P850"/>
          <cell r="R850"/>
          <cell r="S850"/>
          <cell r="T850"/>
          <cell r="U850"/>
          <cell r="V850"/>
          <cell r="W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P850"/>
        </row>
        <row r="851">
          <cell r="C851"/>
          <cell r="D851"/>
          <cell r="E851"/>
          <cell r="F851"/>
          <cell r="J851"/>
          <cell r="K851"/>
          <cell r="L851"/>
          <cell r="M851"/>
          <cell r="N851"/>
          <cell r="O851"/>
          <cell r="P851"/>
          <cell r="R851"/>
          <cell r="S851"/>
          <cell r="T851"/>
          <cell r="U851"/>
          <cell r="V851"/>
          <cell r="W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P851"/>
        </row>
        <row r="852">
          <cell r="C852"/>
          <cell r="D852"/>
          <cell r="E852"/>
          <cell r="F852"/>
          <cell r="J852"/>
          <cell r="K852"/>
          <cell r="L852"/>
          <cell r="M852"/>
          <cell r="N852"/>
          <cell r="O852"/>
          <cell r="P852"/>
          <cell r="R852"/>
          <cell r="S852"/>
          <cell r="T852"/>
          <cell r="U852"/>
          <cell r="V852"/>
          <cell r="W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P852"/>
        </row>
        <row r="853">
          <cell r="C853"/>
          <cell r="D853"/>
          <cell r="E853"/>
          <cell r="F853"/>
          <cell r="J853"/>
          <cell r="K853"/>
          <cell r="L853"/>
          <cell r="M853"/>
          <cell r="N853"/>
          <cell r="O853"/>
          <cell r="P853"/>
          <cell r="R853"/>
          <cell r="S853"/>
          <cell r="T853"/>
          <cell r="U853"/>
          <cell r="V853"/>
          <cell r="W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P853"/>
        </row>
        <row r="854">
          <cell r="C854"/>
          <cell r="D854"/>
          <cell r="E854"/>
          <cell r="F854"/>
          <cell r="G854"/>
          <cell r="I854"/>
          <cell r="J854"/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</row>
        <row r="855">
          <cell r="C855"/>
          <cell r="D855"/>
          <cell r="E855"/>
          <cell r="F855"/>
          <cell r="J855"/>
          <cell r="K855"/>
          <cell r="L855"/>
          <cell r="M855"/>
          <cell r="N855"/>
          <cell r="O855"/>
          <cell r="P855"/>
          <cell r="R855"/>
          <cell r="S855"/>
          <cell r="T855"/>
          <cell r="U855"/>
          <cell r="V855"/>
          <cell r="W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P855"/>
        </row>
        <row r="856">
          <cell r="C856"/>
          <cell r="D856"/>
          <cell r="E856"/>
          <cell r="F856"/>
          <cell r="J856"/>
          <cell r="K856"/>
          <cell r="L856"/>
          <cell r="M856"/>
          <cell r="N856"/>
          <cell r="O856"/>
          <cell r="P856"/>
          <cell r="R856"/>
          <cell r="S856"/>
          <cell r="T856"/>
          <cell r="U856"/>
          <cell r="V856"/>
          <cell r="W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P856"/>
        </row>
        <row r="857">
          <cell r="C857"/>
          <cell r="D857"/>
          <cell r="E857"/>
          <cell r="F857"/>
          <cell r="J857"/>
          <cell r="K857"/>
          <cell r="L857"/>
          <cell r="M857"/>
          <cell r="N857"/>
          <cell r="O857"/>
          <cell r="P857"/>
          <cell r="R857"/>
          <cell r="S857"/>
          <cell r="T857"/>
          <cell r="U857"/>
          <cell r="V857"/>
          <cell r="W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P857"/>
        </row>
        <row r="858">
          <cell r="C858"/>
          <cell r="D858"/>
          <cell r="E858"/>
          <cell r="F858"/>
          <cell r="J858"/>
          <cell r="K858"/>
          <cell r="L858"/>
          <cell r="M858"/>
          <cell r="N858"/>
          <cell r="O858"/>
          <cell r="P858"/>
          <cell r="R858"/>
          <cell r="S858"/>
          <cell r="T858"/>
          <cell r="U858"/>
          <cell r="V858"/>
          <cell r="W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P858"/>
        </row>
        <row r="859">
          <cell r="C859"/>
          <cell r="D859"/>
          <cell r="E859"/>
          <cell r="F859"/>
          <cell r="J859"/>
          <cell r="K859"/>
          <cell r="L859"/>
          <cell r="M859"/>
          <cell r="N859"/>
          <cell r="O859"/>
          <cell r="P859"/>
          <cell r="R859"/>
          <cell r="S859"/>
          <cell r="T859"/>
          <cell r="U859"/>
          <cell r="V859"/>
          <cell r="W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P859"/>
        </row>
        <row r="860">
          <cell r="C860"/>
          <cell r="D860"/>
          <cell r="E860"/>
          <cell r="F860"/>
          <cell r="J860"/>
          <cell r="K860"/>
          <cell r="L860"/>
          <cell r="M860"/>
          <cell r="N860"/>
          <cell r="O860"/>
          <cell r="P860"/>
          <cell r="R860"/>
          <cell r="S860"/>
          <cell r="T860"/>
          <cell r="U860"/>
          <cell r="V860"/>
          <cell r="W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P860"/>
        </row>
        <row r="861">
          <cell r="C861"/>
          <cell r="D861"/>
          <cell r="E861"/>
          <cell r="F861"/>
          <cell r="J861"/>
          <cell r="K861"/>
          <cell r="L861"/>
          <cell r="M861"/>
          <cell r="N861"/>
          <cell r="O861"/>
          <cell r="P861"/>
          <cell r="R861"/>
          <cell r="S861"/>
          <cell r="T861"/>
          <cell r="U861"/>
          <cell r="V861"/>
          <cell r="W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P861"/>
        </row>
        <row r="862">
          <cell r="C862"/>
          <cell r="D862"/>
          <cell r="E862"/>
          <cell r="F862"/>
          <cell r="J862"/>
          <cell r="K862"/>
          <cell r="L862"/>
          <cell r="M862"/>
          <cell r="N862"/>
          <cell r="O862"/>
          <cell r="P862"/>
          <cell r="R862"/>
          <cell r="S862"/>
          <cell r="T862"/>
          <cell r="U862"/>
          <cell r="V862"/>
          <cell r="W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P862"/>
        </row>
        <row r="863">
          <cell r="C863"/>
          <cell r="D863"/>
          <cell r="E863"/>
          <cell r="F863"/>
          <cell r="J863"/>
          <cell r="K863"/>
          <cell r="L863"/>
          <cell r="M863"/>
          <cell r="N863"/>
          <cell r="O863"/>
          <cell r="P863"/>
          <cell r="R863"/>
          <cell r="S863"/>
          <cell r="T863"/>
          <cell r="U863"/>
          <cell r="Y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P863"/>
        </row>
        <row r="864">
          <cell r="C864"/>
          <cell r="D864"/>
          <cell r="E864"/>
          <cell r="F864"/>
          <cell r="J864"/>
          <cell r="K864"/>
          <cell r="L864"/>
          <cell r="M864"/>
          <cell r="N864"/>
          <cell r="O864"/>
          <cell r="P864"/>
          <cell r="R864"/>
          <cell r="S864"/>
          <cell r="T864"/>
          <cell r="U864"/>
          <cell r="V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P864"/>
        </row>
        <row r="865">
          <cell r="C865"/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</row>
        <row r="866">
          <cell r="C866"/>
          <cell r="D866"/>
          <cell r="E866"/>
          <cell r="F866"/>
          <cell r="J866"/>
          <cell r="K866"/>
          <cell r="L866"/>
          <cell r="M866"/>
          <cell r="N866"/>
          <cell r="O866"/>
          <cell r="P866"/>
          <cell r="R866"/>
          <cell r="S866"/>
          <cell r="T866"/>
          <cell r="U866"/>
          <cell r="V866"/>
          <cell r="W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P866"/>
        </row>
        <row r="867">
          <cell r="C867"/>
          <cell r="D867"/>
          <cell r="E867"/>
          <cell r="F867"/>
          <cell r="J867"/>
          <cell r="K867"/>
          <cell r="L867"/>
          <cell r="M867"/>
          <cell r="N867"/>
          <cell r="O867"/>
          <cell r="P867"/>
          <cell r="R867"/>
          <cell r="S867"/>
          <cell r="T867"/>
          <cell r="U867"/>
          <cell r="V867"/>
          <cell r="W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P867"/>
        </row>
        <row r="868">
          <cell r="C868"/>
          <cell r="D868"/>
          <cell r="E868"/>
          <cell r="F868"/>
          <cell r="J868"/>
          <cell r="K868"/>
          <cell r="L868"/>
          <cell r="M868"/>
          <cell r="N868"/>
          <cell r="O868"/>
          <cell r="P868"/>
          <cell r="R868"/>
          <cell r="S868"/>
          <cell r="T868"/>
          <cell r="U868"/>
          <cell r="V868"/>
          <cell r="W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P868"/>
        </row>
        <row r="869">
          <cell r="C869"/>
          <cell r="D869"/>
          <cell r="E869"/>
          <cell r="F869"/>
          <cell r="J869"/>
          <cell r="K869"/>
          <cell r="L869"/>
          <cell r="M869"/>
          <cell r="N869"/>
          <cell r="O869"/>
          <cell r="P869"/>
          <cell r="R869"/>
          <cell r="S869"/>
          <cell r="T869"/>
          <cell r="U869"/>
          <cell r="V869"/>
          <cell r="W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P869"/>
        </row>
        <row r="870">
          <cell r="C870"/>
          <cell r="D870"/>
          <cell r="E870"/>
          <cell r="F870"/>
          <cell r="J870"/>
          <cell r="K870"/>
          <cell r="L870"/>
          <cell r="M870"/>
          <cell r="N870"/>
          <cell r="O870"/>
          <cell r="P870"/>
          <cell r="R870"/>
          <cell r="S870"/>
          <cell r="T870"/>
          <cell r="U870"/>
          <cell r="V870"/>
          <cell r="W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P870"/>
        </row>
        <row r="871">
          <cell r="C871"/>
          <cell r="D871"/>
          <cell r="E871"/>
          <cell r="F871"/>
          <cell r="J871"/>
          <cell r="K871"/>
          <cell r="L871"/>
          <cell r="M871"/>
          <cell r="N871"/>
          <cell r="O871"/>
          <cell r="P871"/>
          <cell r="R871"/>
          <cell r="S871"/>
          <cell r="T871"/>
          <cell r="U871"/>
          <cell r="V871"/>
          <cell r="W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P871"/>
        </row>
        <row r="872">
          <cell r="C872"/>
          <cell r="D872"/>
          <cell r="E872"/>
          <cell r="F872"/>
          <cell r="J872"/>
          <cell r="K872"/>
          <cell r="L872"/>
          <cell r="M872"/>
          <cell r="N872"/>
          <cell r="O872"/>
          <cell r="P872"/>
          <cell r="R872"/>
          <cell r="S872"/>
          <cell r="T872"/>
          <cell r="U872"/>
          <cell r="V872"/>
          <cell r="W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P872"/>
        </row>
        <row r="873">
          <cell r="C873"/>
          <cell r="D873"/>
          <cell r="E873"/>
          <cell r="F873"/>
          <cell r="J873"/>
          <cell r="K873"/>
          <cell r="L873"/>
          <cell r="M873"/>
          <cell r="N873"/>
          <cell r="O873"/>
          <cell r="P873"/>
          <cell r="R873"/>
          <cell r="S873"/>
          <cell r="T873"/>
          <cell r="U873"/>
          <cell r="V873"/>
          <cell r="W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P873"/>
        </row>
        <row r="874">
          <cell r="C874"/>
          <cell r="D874"/>
          <cell r="E874"/>
          <cell r="F874"/>
          <cell r="J874"/>
          <cell r="K874"/>
          <cell r="L874"/>
          <cell r="M874"/>
          <cell r="N874"/>
          <cell r="O874"/>
          <cell r="P874"/>
          <cell r="R874"/>
          <cell r="S874"/>
          <cell r="T874"/>
          <cell r="U874"/>
          <cell r="V874"/>
          <cell r="W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P874"/>
        </row>
        <row r="875">
          <cell r="C875"/>
          <cell r="D875"/>
          <cell r="E875"/>
          <cell r="F875"/>
          <cell r="J875"/>
          <cell r="K875"/>
          <cell r="L875"/>
          <cell r="M875"/>
          <cell r="N875"/>
          <cell r="O875"/>
          <cell r="P875"/>
          <cell r="R875"/>
          <cell r="S875"/>
          <cell r="T875"/>
          <cell r="U875"/>
          <cell r="V875"/>
          <cell r="W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P875"/>
        </row>
        <row r="876">
          <cell r="C876"/>
          <cell r="D876"/>
          <cell r="E876"/>
          <cell r="F876"/>
          <cell r="J876"/>
          <cell r="K876"/>
          <cell r="L876"/>
          <cell r="M876"/>
          <cell r="N876"/>
          <cell r="O876"/>
          <cell r="P876"/>
          <cell r="R876"/>
          <cell r="S876"/>
          <cell r="T876"/>
          <cell r="U876"/>
          <cell r="V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P876"/>
        </row>
        <row r="877">
          <cell r="C877"/>
          <cell r="D877"/>
          <cell r="E877"/>
          <cell r="F877"/>
          <cell r="J877"/>
          <cell r="K877"/>
          <cell r="L877"/>
          <cell r="M877"/>
          <cell r="N877"/>
          <cell r="O877"/>
          <cell r="P877"/>
          <cell r="R877"/>
          <cell r="S877"/>
          <cell r="T877"/>
          <cell r="U877"/>
          <cell r="V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P877"/>
        </row>
        <row r="878">
          <cell r="C878"/>
          <cell r="D878"/>
          <cell r="E878"/>
          <cell r="F878"/>
          <cell r="J878"/>
          <cell r="K878"/>
          <cell r="L878"/>
          <cell r="M878"/>
          <cell r="N878"/>
          <cell r="O878"/>
          <cell r="P878"/>
          <cell r="R878"/>
          <cell r="S878"/>
          <cell r="T878"/>
          <cell r="U878"/>
          <cell r="V878"/>
          <cell r="W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P878"/>
        </row>
        <row r="879">
          <cell r="C879"/>
          <cell r="D879"/>
          <cell r="E879"/>
          <cell r="F879"/>
          <cell r="J879"/>
          <cell r="K879"/>
          <cell r="L879"/>
          <cell r="M879"/>
          <cell r="N879"/>
          <cell r="O879"/>
          <cell r="P879"/>
          <cell r="R879"/>
          <cell r="S879"/>
          <cell r="T879"/>
          <cell r="U879"/>
          <cell r="V879"/>
          <cell r="W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P879"/>
        </row>
        <row r="880">
          <cell r="C880"/>
          <cell r="D880"/>
          <cell r="E880"/>
          <cell r="F880"/>
          <cell r="J880"/>
          <cell r="K880"/>
          <cell r="L880"/>
          <cell r="M880"/>
          <cell r="N880"/>
          <cell r="O880"/>
          <cell r="P880"/>
          <cell r="R880"/>
          <cell r="S880"/>
          <cell r="T880"/>
          <cell r="U880"/>
          <cell r="V880"/>
          <cell r="W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P880"/>
        </row>
        <row r="881">
          <cell r="C881"/>
          <cell r="D881"/>
          <cell r="E881"/>
          <cell r="F881"/>
          <cell r="J881"/>
          <cell r="K881"/>
          <cell r="L881"/>
          <cell r="M881"/>
          <cell r="N881"/>
          <cell r="O881"/>
          <cell r="P881"/>
          <cell r="R881"/>
          <cell r="S881"/>
          <cell r="T881"/>
          <cell r="U881"/>
          <cell r="V881"/>
          <cell r="W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P881"/>
        </row>
        <row r="882">
          <cell r="C882"/>
          <cell r="D882"/>
          <cell r="E882"/>
          <cell r="F882"/>
          <cell r="J882"/>
          <cell r="K882"/>
          <cell r="L882"/>
          <cell r="M882"/>
          <cell r="N882"/>
          <cell r="O882"/>
          <cell r="P882"/>
          <cell r="R882"/>
          <cell r="S882"/>
          <cell r="T882"/>
          <cell r="U882"/>
          <cell r="V882"/>
          <cell r="W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P882"/>
        </row>
        <row r="883">
          <cell r="C883"/>
          <cell r="D883"/>
          <cell r="E883"/>
          <cell r="F883"/>
          <cell r="J883"/>
          <cell r="K883"/>
          <cell r="L883"/>
          <cell r="M883"/>
          <cell r="N883"/>
          <cell r="O883"/>
          <cell r="P883"/>
          <cell r="R883"/>
          <cell r="S883"/>
          <cell r="T883"/>
          <cell r="U883"/>
          <cell r="V883"/>
          <cell r="W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P883"/>
        </row>
        <row r="884">
          <cell r="C884"/>
          <cell r="D884"/>
          <cell r="E884"/>
          <cell r="F884"/>
          <cell r="J884"/>
          <cell r="K884"/>
          <cell r="L884"/>
          <cell r="M884"/>
          <cell r="N884"/>
          <cell r="O884"/>
          <cell r="P884"/>
          <cell r="R884"/>
          <cell r="S884"/>
          <cell r="T884"/>
          <cell r="U884"/>
          <cell r="V884"/>
          <cell r="W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P884"/>
        </row>
        <row r="885">
          <cell r="C885"/>
          <cell r="D885"/>
          <cell r="E885"/>
          <cell r="F885"/>
          <cell r="J885"/>
          <cell r="K885"/>
          <cell r="L885"/>
          <cell r="M885"/>
          <cell r="N885"/>
          <cell r="O885"/>
          <cell r="P885"/>
          <cell r="R885"/>
          <cell r="S885"/>
          <cell r="T885"/>
          <cell r="U885"/>
          <cell r="V885"/>
          <cell r="W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P885"/>
        </row>
        <row r="886">
          <cell r="C886"/>
          <cell r="D886"/>
          <cell r="E886"/>
          <cell r="F886"/>
          <cell r="J886"/>
          <cell r="K886"/>
          <cell r="L886"/>
          <cell r="M886"/>
          <cell r="N886"/>
          <cell r="O886"/>
          <cell r="P886"/>
          <cell r="R886"/>
          <cell r="S886"/>
          <cell r="T886"/>
          <cell r="U886"/>
          <cell r="V886"/>
          <cell r="W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P886"/>
        </row>
        <row r="887">
          <cell r="C887"/>
          <cell r="D887"/>
          <cell r="E887"/>
          <cell r="F887"/>
          <cell r="J887"/>
          <cell r="K887"/>
          <cell r="L887"/>
          <cell r="M887"/>
          <cell r="N887"/>
          <cell r="O887"/>
          <cell r="P887"/>
          <cell r="R887"/>
          <cell r="S887"/>
          <cell r="T887"/>
          <cell r="U887"/>
          <cell r="V887"/>
          <cell r="W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P887"/>
        </row>
        <row r="888">
          <cell r="C888"/>
          <cell r="D888"/>
          <cell r="E888"/>
          <cell r="F888"/>
          <cell r="J888"/>
          <cell r="K888"/>
          <cell r="L888"/>
          <cell r="M888"/>
          <cell r="N888"/>
          <cell r="O888"/>
          <cell r="P888"/>
          <cell r="R888"/>
          <cell r="S888"/>
          <cell r="T888"/>
          <cell r="U888"/>
          <cell r="V888"/>
          <cell r="W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P888"/>
        </row>
        <row r="889">
          <cell r="C889"/>
          <cell r="D889"/>
          <cell r="E889"/>
          <cell r="F889"/>
          <cell r="J889"/>
          <cell r="K889"/>
          <cell r="L889"/>
          <cell r="M889"/>
          <cell r="N889"/>
          <cell r="O889"/>
          <cell r="P889"/>
          <cell r="R889"/>
          <cell r="S889"/>
          <cell r="T889"/>
          <cell r="U889"/>
          <cell r="V889"/>
          <cell r="W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P889"/>
        </row>
        <row r="890">
          <cell r="C890"/>
          <cell r="D890"/>
          <cell r="E890"/>
          <cell r="F890"/>
          <cell r="J890"/>
          <cell r="K890"/>
          <cell r="L890"/>
          <cell r="M890"/>
          <cell r="N890"/>
          <cell r="O890"/>
          <cell r="P890"/>
          <cell r="R890"/>
          <cell r="S890"/>
          <cell r="T890"/>
          <cell r="U890"/>
          <cell r="V890"/>
          <cell r="W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P890"/>
        </row>
        <row r="891">
          <cell r="C891"/>
          <cell r="D891"/>
          <cell r="E891"/>
          <cell r="F891"/>
          <cell r="J891"/>
          <cell r="K891"/>
          <cell r="L891"/>
          <cell r="M891"/>
          <cell r="N891"/>
          <cell r="O891"/>
          <cell r="P891"/>
          <cell r="R891"/>
          <cell r="S891"/>
          <cell r="T891"/>
          <cell r="U891"/>
          <cell r="V891"/>
          <cell r="W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P891"/>
        </row>
        <row r="892">
          <cell r="C892"/>
          <cell r="D892"/>
          <cell r="E892"/>
          <cell r="F892"/>
          <cell r="J892"/>
          <cell r="K892"/>
          <cell r="L892"/>
          <cell r="M892"/>
          <cell r="N892"/>
          <cell r="O892"/>
          <cell r="P892"/>
          <cell r="R892"/>
          <cell r="S892"/>
          <cell r="T892"/>
          <cell r="U892"/>
          <cell r="V892"/>
          <cell r="W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P892"/>
        </row>
        <row r="893">
          <cell r="C893"/>
          <cell r="D893"/>
          <cell r="E893"/>
          <cell r="F893"/>
          <cell r="J893"/>
          <cell r="K893"/>
          <cell r="L893"/>
          <cell r="M893"/>
          <cell r="N893"/>
          <cell r="O893"/>
          <cell r="P893"/>
          <cell r="R893"/>
          <cell r="S893"/>
          <cell r="T893"/>
          <cell r="U893"/>
          <cell r="V893"/>
          <cell r="W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P893"/>
        </row>
        <row r="894">
          <cell r="C894"/>
          <cell r="D894"/>
          <cell r="E894"/>
          <cell r="F894"/>
          <cell r="J894"/>
          <cell r="K894"/>
          <cell r="L894"/>
          <cell r="M894"/>
          <cell r="N894"/>
          <cell r="O894"/>
          <cell r="P894"/>
          <cell r="R894"/>
          <cell r="S894"/>
          <cell r="T894"/>
          <cell r="U894"/>
          <cell r="V894"/>
          <cell r="W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P894"/>
        </row>
        <row r="895">
          <cell r="C895"/>
          <cell r="D895"/>
          <cell r="E895"/>
          <cell r="F895"/>
          <cell r="J895"/>
          <cell r="K895"/>
          <cell r="L895"/>
          <cell r="M895"/>
          <cell r="N895"/>
          <cell r="O895"/>
          <cell r="P895"/>
          <cell r="R895"/>
          <cell r="S895"/>
          <cell r="T895"/>
          <cell r="U895"/>
          <cell r="V895"/>
          <cell r="W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P895"/>
        </row>
        <row r="896">
          <cell r="C896"/>
          <cell r="D896"/>
          <cell r="E896"/>
          <cell r="F896"/>
          <cell r="J896"/>
          <cell r="K896"/>
          <cell r="L896"/>
          <cell r="M896"/>
          <cell r="N896"/>
          <cell r="O896"/>
          <cell r="P896"/>
          <cell r="R896"/>
          <cell r="S896"/>
          <cell r="T896"/>
          <cell r="U896"/>
          <cell r="V896"/>
          <cell r="W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P896"/>
        </row>
        <row r="897">
          <cell r="C897"/>
          <cell r="D897"/>
          <cell r="E897"/>
          <cell r="F897"/>
          <cell r="J897"/>
          <cell r="K897"/>
          <cell r="L897"/>
          <cell r="M897"/>
          <cell r="N897"/>
          <cell r="O897"/>
          <cell r="P897"/>
          <cell r="R897"/>
          <cell r="S897"/>
          <cell r="T897"/>
          <cell r="U897"/>
          <cell r="V897"/>
          <cell r="W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P897"/>
        </row>
        <row r="898">
          <cell r="C898"/>
          <cell r="D898"/>
          <cell r="E898"/>
          <cell r="F898"/>
          <cell r="J898"/>
          <cell r="K898"/>
          <cell r="L898"/>
          <cell r="M898"/>
          <cell r="N898"/>
          <cell r="O898"/>
          <cell r="P898"/>
          <cell r="R898"/>
          <cell r="S898"/>
          <cell r="T898"/>
          <cell r="U898"/>
          <cell r="V898"/>
          <cell r="W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P898"/>
        </row>
        <row r="899">
          <cell r="C899"/>
          <cell r="D899"/>
          <cell r="E899"/>
          <cell r="F899"/>
          <cell r="J899"/>
          <cell r="K899"/>
          <cell r="L899"/>
          <cell r="M899"/>
          <cell r="N899"/>
          <cell r="O899"/>
          <cell r="P899"/>
          <cell r="R899"/>
          <cell r="S899"/>
          <cell r="T899"/>
          <cell r="U899"/>
          <cell r="V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P899"/>
        </row>
        <row r="900">
          <cell r="C900"/>
          <cell r="D900"/>
          <cell r="E900"/>
          <cell r="F900"/>
          <cell r="J900"/>
          <cell r="K900"/>
          <cell r="L900"/>
          <cell r="M900"/>
          <cell r="N900"/>
          <cell r="O900"/>
          <cell r="P900"/>
          <cell r="R900"/>
          <cell r="S900"/>
          <cell r="T900"/>
          <cell r="U900"/>
          <cell r="V900"/>
          <cell r="W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P900"/>
        </row>
        <row r="901">
          <cell r="C901"/>
          <cell r="D901"/>
          <cell r="E901"/>
          <cell r="F901"/>
          <cell r="J901"/>
          <cell r="K901"/>
          <cell r="L901"/>
          <cell r="M901"/>
          <cell r="N901"/>
          <cell r="O901"/>
          <cell r="P901"/>
          <cell r="R901"/>
          <cell r="S901"/>
          <cell r="T901"/>
          <cell r="U901"/>
          <cell r="V901"/>
          <cell r="W901"/>
          <cell r="Y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P901"/>
        </row>
        <row r="902">
          <cell r="C902"/>
          <cell r="D902"/>
          <cell r="E902"/>
          <cell r="F902"/>
          <cell r="J902"/>
          <cell r="K902"/>
          <cell r="L902"/>
          <cell r="M902"/>
          <cell r="N902"/>
          <cell r="O902"/>
          <cell r="P902"/>
          <cell r="R902"/>
          <cell r="S902"/>
          <cell r="T902"/>
          <cell r="U902"/>
          <cell r="V902"/>
          <cell r="W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P902"/>
        </row>
        <row r="903">
          <cell r="C903"/>
          <cell r="D903"/>
          <cell r="E903"/>
          <cell r="F903"/>
          <cell r="J903"/>
          <cell r="K903"/>
          <cell r="L903"/>
          <cell r="M903"/>
          <cell r="N903"/>
          <cell r="O903"/>
          <cell r="P903"/>
          <cell r="R903"/>
          <cell r="S903"/>
          <cell r="T903"/>
          <cell r="U903"/>
          <cell r="V903"/>
          <cell r="W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P903"/>
        </row>
        <row r="904">
          <cell r="C904"/>
          <cell r="D904"/>
          <cell r="E904"/>
          <cell r="F904"/>
          <cell r="J904"/>
          <cell r="K904"/>
          <cell r="L904"/>
          <cell r="M904"/>
          <cell r="N904"/>
          <cell r="O904"/>
          <cell r="P904"/>
          <cell r="R904"/>
          <cell r="S904"/>
          <cell r="T904"/>
          <cell r="U904"/>
          <cell r="V904"/>
          <cell r="W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P904"/>
        </row>
        <row r="905">
          <cell r="C905"/>
          <cell r="D905"/>
          <cell r="E905"/>
          <cell r="F905"/>
          <cell r="J905"/>
          <cell r="K905"/>
          <cell r="L905"/>
          <cell r="M905"/>
          <cell r="N905"/>
          <cell r="O905"/>
          <cell r="P905"/>
          <cell r="R905"/>
          <cell r="S905"/>
          <cell r="T905"/>
          <cell r="U905"/>
          <cell r="V905"/>
          <cell r="W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P905"/>
        </row>
        <row r="906">
          <cell r="C906"/>
          <cell r="D906"/>
          <cell r="E906"/>
          <cell r="F906"/>
          <cell r="J906"/>
          <cell r="K906"/>
          <cell r="L906"/>
          <cell r="M906"/>
          <cell r="N906"/>
          <cell r="O906"/>
          <cell r="P906"/>
          <cell r="R906"/>
          <cell r="S906"/>
          <cell r="T906"/>
          <cell r="U906"/>
          <cell r="V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P906"/>
        </row>
        <row r="907">
          <cell r="C907"/>
          <cell r="D907"/>
          <cell r="E907"/>
          <cell r="F907"/>
          <cell r="J907"/>
          <cell r="K907"/>
          <cell r="L907"/>
          <cell r="M907"/>
          <cell r="N907"/>
          <cell r="O907"/>
          <cell r="P907"/>
          <cell r="R907"/>
          <cell r="S907"/>
          <cell r="T907"/>
          <cell r="U907"/>
          <cell r="V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P907"/>
        </row>
        <row r="908">
          <cell r="C908"/>
          <cell r="D908"/>
          <cell r="E908"/>
          <cell r="F908"/>
          <cell r="J908"/>
          <cell r="K908"/>
          <cell r="L908"/>
          <cell r="M908"/>
          <cell r="N908"/>
          <cell r="O908"/>
          <cell r="P908"/>
          <cell r="R908"/>
          <cell r="S908"/>
          <cell r="T908"/>
          <cell r="U908"/>
          <cell r="V908"/>
          <cell r="W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P908"/>
        </row>
        <row r="909">
          <cell r="C909"/>
          <cell r="D909"/>
          <cell r="E909"/>
          <cell r="F909"/>
          <cell r="J909"/>
          <cell r="K909"/>
          <cell r="L909"/>
          <cell r="M909"/>
          <cell r="N909"/>
          <cell r="O909"/>
          <cell r="P909"/>
          <cell r="R909"/>
          <cell r="S909"/>
          <cell r="T909"/>
          <cell r="U909"/>
          <cell r="V909"/>
          <cell r="W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P909"/>
        </row>
        <row r="910">
          <cell r="C910"/>
          <cell r="D910"/>
          <cell r="E910"/>
          <cell r="F910"/>
          <cell r="J910"/>
          <cell r="K910"/>
          <cell r="L910"/>
          <cell r="M910"/>
          <cell r="N910"/>
          <cell r="O910"/>
          <cell r="P910"/>
          <cell r="R910"/>
          <cell r="S910"/>
          <cell r="T910"/>
          <cell r="U910"/>
          <cell r="V910"/>
          <cell r="W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P910"/>
        </row>
        <row r="911">
          <cell r="C911"/>
          <cell r="D911"/>
          <cell r="E911"/>
          <cell r="F911"/>
          <cell r="J911"/>
          <cell r="K911"/>
          <cell r="L911"/>
          <cell r="M911"/>
          <cell r="N911"/>
          <cell r="O911"/>
          <cell r="P911"/>
          <cell r="R911"/>
          <cell r="S911"/>
          <cell r="T911"/>
          <cell r="U911"/>
          <cell r="V911"/>
          <cell r="W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P911"/>
        </row>
        <row r="912">
          <cell r="C912"/>
          <cell r="D912"/>
          <cell r="E912"/>
          <cell r="F912"/>
          <cell r="J912"/>
          <cell r="K912"/>
          <cell r="L912"/>
          <cell r="M912"/>
          <cell r="N912"/>
          <cell r="O912"/>
          <cell r="P912"/>
          <cell r="R912"/>
          <cell r="S912"/>
          <cell r="T912"/>
          <cell r="U912"/>
          <cell r="V912"/>
          <cell r="W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P912"/>
        </row>
        <row r="913">
          <cell r="C913"/>
          <cell r="D913"/>
          <cell r="E913"/>
          <cell r="F913"/>
          <cell r="J913"/>
          <cell r="K913"/>
          <cell r="L913"/>
          <cell r="M913"/>
          <cell r="N913"/>
          <cell r="O913"/>
          <cell r="P913"/>
          <cell r="R913"/>
          <cell r="S913"/>
          <cell r="T913"/>
          <cell r="U913"/>
          <cell r="V913"/>
          <cell r="W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P913"/>
        </row>
        <row r="914">
          <cell r="C914"/>
          <cell r="D914"/>
          <cell r="E914"/>
          <cell r="F914"/>
          <cell r="J914"/>
          <cell r="K914"/>
          <cell r="L914"/>
          <cell r="M914"/>
          <cell r="N914"/>
          <cell r="O914"/>
          <cell r="P914"/>
          <cell r="R914"/>
          <cell r="S914"/>
          <cell r="T914"/>
          <cell r="U914"/>
          <cell r="V914"/>
          <cell r="W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P914"/>
        </row>
        <row r="915">
          <cell r="C915"/>
          <cell r="D915"/>
          <cell r="E915"/>
          <cell r="F915"/>
          <cell r="J915"/>
          <cell r="K915"/>
          <cell r="L915"/>
          <cell r="M915"/>
          <cell r="N915"/>
          <cell r="O915"/>
          <cell r="P915"/>
          <cell r="R915"/>
          <cell r="S915"/>
          <cell r="T915"/>
          <cell r="U915"/>
          <cell r="V915"/>
          <cell r="W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P915"/>
        </row>
        <row r="916">
          <cell r="C916"/>
          <cell r="D916"/>
          <cell r="E916"/>
          <cell r="F916"/>
          <cell r="J916"/>
          <cell r="K916"/>
          <cell r="L916"/>
          <cell r="M916"/>
          <cell r="N916"/>
          <cell r="O916"/>
          <cell r="P916"/>
          <cell r="R916"/>
          <cell r="S916"/>
          <cell r="T916"/>
          <cell r="U916"/>
          <cell r="V916"/>
          <cell r="W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P916"/>
        </row>
        <row r="917">
          <cell r="C917"/>
          <cell r="D917"/>
          <cell r="E917"/>
          <cell r="F917"/>
          <cell r="J917"/>
          <cell r="K917"/>
          <cell r="L917"/>
          <cell r="M917"/>
          <cell r="N917"/>
          <cell r="O917"/>
          <cell r="P917"/>
          <cell r="R917"/>
          <cell r="S917"/>
          <cell r="T917"/>
          <cell r="U917"/>
          <cell r="V917"/>
          <cell r="W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P917"/>
        </row>
        <row r="918">
          <cell r="C918"/>
          <cell r="D918"/>
          <cell r="E918"/>
          <cell r="F918"/>
          <cell r="J918"/>
          <cell r="K918"/>
          <cell r="L918"/>
          <cell r="M918"/>
          <cell r="N918"/>
          <cell r="O918"/>
          <cell r="P918"/>
          <cell r="R918"/>
          <cell r="S918"/>
          <cell r="T918"/>
          <cell r="U918"/>
          <cell r="V918"/>
          <cell r="W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P918"/>
        </row>
        <row r="919">
          <cell r="C919"/>
          <cell r="D919"/>
          <cell r="E919"/>
          <cell r="F919"/>
          <cell r="J919"/>
          <cell r="K919"/>
          <cell r="L919"/>
          <cell r="M919"/>
          <cell r="N919"/>
          <cell r="O919"/>
          <cell r="P919"/>
          <cell r="R919"/>
          <cell r="S919"/>
          <cell r="T919"/>
          <cell r="U919"/>
          <cell r="V919"/>
          <cell r="W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P919"/>
        </row>
        <row r="920">
          <cell r="C920"/>
          <cell r="D920"/>
          <cell r="E920"/>
          <cell r="F920"/>
          <cell r="J920"/>
          <cell r="K920"/>
          <cell r="L920"/>
          <cell r="M920"/>
          <cell r="N920"/>
          <cell r="O920"/>
          <cell r="P920"/>
          <cell r="R920"/>
          <cell r="S920"/>
          <cell r="T920"/>
          <cell r="U920"/>
          <cell r="V920"/>
          <cell r="W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P920"/>
        </row>
        <row r="921">
          <cell r="C921"/>
          <cell r="D921"/>
          <cell r="E921"/>
          <cell r="F921"/>
          <cell r="J921"/>
          <cell r="K921"/>
          <cell r="L921"/>
          <cell r="M921"/>
          <cell r="N921"/>
          <cell r="O921"/>
          <cell r="P921"/>
          <cell r="R921"/>
          <cell r="S921"/>
          <cell r="T921"/>
          <cell r="U921"/>
          <cell r="V921"/>
          <cell r="W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P921"/>
        </row>
        <row r="922">
          <cell r="C922"/>
          <cell r="D922"/>
          <cell r="E922"/>
          <cell r="F922"/>
          <cell r="J922"/>
          <cell r="K922"/>
          <cell r="L922"/>
          <cell r="M922"/>
          <cell r="N922"/>
          <cell r="O922"/>
          <cell r="P922"/>
          <cell r="R922"/>
          <cell r="S922"/>
          <cell r="T922"/>
          <cell r="U922"/>
          <cell r="V922"/>
          <cell r="W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P922"/>
        </row>
        <row r="923">
          <cell r="C923"/>
          <cell r="D923"/>
          <cell r="E923"/>
          <cell r="F923"/>
          <cell r="J923"/>
          <cell r="K923"/>
          <cell r="L923"/>
          <cell r="M923"/>
          <cell r="N923"/>
          <cell r="O923"/>
          <cell r="P923"/>
          <cell r="R923"/>
          <cell r="S923"/>
          <cell r="T923"/>
          <cell r="U923"/>
          <cell r="V923"/>
          <cell r="W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P923"/>
        </row>
        <row r="924">
          <cell r="C924"/>
          <cell r="D924"/>
          <cell r="E924"/>
          <cell r="F924"/>
          <cell r="J924"/>
          <cell r="K924"/>
          <cell r="L924"/>
          <cell r="M924"/>
          <cell r="N924"/>
          <cell r="O924"/>
          <cell r="P924"/>
          <cell r="R924"/>
          <cell r="S924"/>
          <cell r="T924"/>
          <cell r="U924"/>
          <cell r="V924"/>
          <cell r="W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P924"/>
        </row>
        <row r="925">
          <cell r="C925"/>
          <cell r="D925"/>
          <cell r="E925"/>
          <cell r="F925"/>
          <cell r="J925"/>
          <cell r="K925"/>
          <cell r="L925"/>
          <cell r="M925"/>
          <cell r="N925"/>
          <cell r="O925"/>
          <cell r="P925"/>
          <cell r="R925"/>
          <cell r="S925"/>
          <cell r="T925"/>
          <cell r="U925"/>
          <cell r="V925"/>
          <cell r="W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P925"/>
        </row>
        <row r="926">
          <cell r="C926"/>
          <cell r="D926"/>
          <cell r="E926"/>
          <cell r="F926"/>
          <cell r="J926"/>
          <cell r="K926"/>
          <cell r="L926"/>
          <cell r="M926"/>
          <cell r="N926"/>
          <cell r="O926"/>
          <cell r="P926"/>
          <cell r="R926"/>
          <cell r="S926"/>
          <cell r="T926"/>
          <cell r="U926"/>
          <cell r="V926"/>
          <cell r="W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P926"/>
        </row>
        <row r="927">
          <cell r="C927"/>
          <cell r="D927"/>
          <cell r="E927"/>
          <cell r="F927"/>
          <cell r="J927"/>
          <cell r="K927"/>
          <cell r="L927"/>
          <cell r="M927"/>
          <cell r="N927"/>
          <cell r="O927"/>
          <cell r="P927"/>
          <cell r="R927"/>
          <cell r="S927"/>
          <cell r="T927"/>
          <cell r="U927"/>
          <cell r="V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P927"/>
        </row>
        <row r="928">
          <cell r="C928"/>
          <cell r="D928"/>
          <cell r="E928"/>
          <cell r="F928"/>
          <cell r="J928"/>
          <cell r="K928"/>
          <cell r="L928"/>
          <cell r="M928"/>
          <cell r="N928"/>
          <cell r="O928"/>
          <cell r="P928"/>
          <cell r="R928"/>
          <cell r="S928"/>
          <cell r="T928"/>
          <cell r="U928"/>
          <cell r="V928"/>
          <cell r="W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P928"/>
        </row>
        <row r="929">
          <cell r="C929"/>
          <cell r="D929"/>
          <cell r="E929"/>
          <cell r="F929"/>
          <cell r="J929"/>
          <cell r="K929"/>
          <cell r="L929"/>
          <cell r="M929"/>
          <cell r="N929"/>
          <cell r="O929"/>
          <cell r="P929"/>
          <cell r="R929"/>
          <cell r="S929"/>
          <cell r="T929"/>
          <cell r="U929"/>
          <cell r="V929"/>
          <cell r="W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P929"/>
        </row>
        <row r="930">
          <cell r="C930"/>
          <cell r="D930"/>
          <cell r="E930"/>
          <cell r="F930"/>
          <cell r="J930"/>
          <cell r="K930"/>
          <cell r="L930"/>
          <cell r="M930"/>
          <cell r="N930"/>
          <cell r="O930"/>
          <cell r="P930"/>
          <cell r="R930"/>
          <cell r="S930"/>
          <cell r="T930"/>
          <cell r="U930"/>
          <cell r="V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P930"/>
        </row>
        <row r="931">
          <cell r="C931"/>
          <cell r="D931"/>
          <cell r="E931"/>
          <cell r="F931"/>
          <cell r="J931"/>
          <cell r="K931"/>
          <cell r="L931"/>
          <cell r="M931"/>
          <cell r="N931"/>
          <cell r="O931"/>
          <cell r="P931"/>
          <cell r="R931"/>
          <cell r="S931"/>
          <cell r="T931"/>
          <cell r="U931"/>
          <cell r="V931"/>
          <cell r="W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P931"/>
        </row>
        <row r="932">
          <cell r="C932"/>
          <cell r="D932"/>
          <cell r="E932"/>
          <cell r="F932"/>
          <cell r="J932"/>
          <cell r="K932"/>
          <cell r="L932"/>
          <cell r="M932"/>
          <cell r="N932"/>
          <cell r="O932"/>
          <cell r="P932"/>
          <cell r="R932"/>
          <cell r="S932"/>
          <cell r="T932"/>
          <cell r="U932"/>
          <cell r="V932"/>
          <cell r="W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P932"/>
        </row>
        <row r="933">
          <cell r="C933"/>
          <cell r="D933"/>
          <cell r="E933"/>
          <cell r="F933"/>
          <cell r="J933"/>
          <cell r="K933"/>
          <cell r="L933"/>
          <cell r="M933"/>
          <cell r="N933"/>
          <cell r="O933"/>
          <cell r="P933"/>
          <cell r="R933"/>
          <cell r="S933"/>
          <cell r="T933"/>
          <cell r="U933"/>
          <cell r="V933"/>
          <cell r="W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P933"/>
        </row>
        <row r="934">
          <cell r="C934"/>
          <cell r="D934"/>
          <cell r="E934"/>
          <cell r="F934"/>
          <cell r="J934"/>
          <cell r="K934"/>
          <cell r="L934"/>
          <cell r="M934"/>
          <cell r="N934"/>
          <cell r="O934"/>
          <cell r="P934"/>
          <cell r="R934"/>
          <cell r="S934"/>
          <cell r="T934"/>
          <cell r="U934"/>
          <cell r="V934"/>
          <cell r="W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P934"/>
        </row>
        <row r="935">
          <cell r="C935"/>
          <cell r="D935"/>
          <cell r="E935"/>
          <cell r="F935"/>
          <cell r="J935"/>
          <cell r="K935"/>
          <cell r="L935"/>
          <cell r="M935"/>
          <cell r="N935"/>
          <cell r="O935"/>
          <cell r="P935"/>
          <cell r="R935"/>
          <cell r="S935"/>
          <cell r="T935"/>
          <cell r="U935"/>
          <cell r="V935"/>
          <cell r="W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P935"/>
        </row>
        <row r="936">
          <cell r="C936"/>
          <cell r="D936"/>
          <cell r="E936"/>
          <cell r="F936"/>
          <cell r="J936"/>
          <cell r="K936"/>
          <cell r="L936"/>
          <cell r="M936"/>
          <cell r="N936"/>
          <cell r="O936"/>
          <cell r="P936"/>
          <cell r="R936"/>
          <cell r="S936"/>
          <cell r="T936"/>
          <cell r="U936"/>
          <cell r="V936"/>
          <cell r="W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P936"/>
        </row>
        <row r="937">
          <cell r="C937"/>
          <cell r="D937"/>
          <cell r="E937"/>
          <cell r="F937"/>
          <cell r="J937"/>
          <cell r="K937"/>
          <cell r="L937"/>
          <cell r="M937"/>
          <cell r="N937"/>
          <cell r="O937"/>
          <cell r="P937"/>
          <cell r="R937"/>
          <cell r="S937"/>
          <cell r="T937"/>
          <cell r="U937"/>
          <cell r="V937"/>
          <cell r="W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P937"/>
        </row>
        <row r="938">
          <cell r="C938"/>
          <cell r="D938"/>
          <cell r="E938"/>
          <cell r="F938"/>
          <cell r="J938"/>
          <cell r="K938"/>
          <cell r="L938"/>
          <cell r="M938"/>
          <cell r="N938"/>
          <cell r="O938"/>
          <cell r="P938"/>
          <cell r="R938"/>
          <cell r="S938"/>
          <cell r="T938"/>
          <cell r="U938"/>
          <cell r="V938"/>
          <cell r="W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P938"/>
        </row>
        <row r="939">
          <cell r="C939"/>
          <cell r="D939"/>
          <cell r="E939"/>
          <cell r="F939"/>
          <cell r="J939"/>
          <cell r="K939"/>
          <cell r="L939"/>
          <cell r="M939"/>
          <cell r="N939"/>
          <cell r="O939"/>
          <cell r="P939"/>
          <cell r="R939"/>
          <cell r="S939"/>
          <cell r="T939"/>
          <cell r="U939"/>
          <cell r="V939"/>
          <cell r="W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P939"/>
        </row>
        <row r="940">
          <cell r="C940"/>
          <cell r="D940"/>
          <cell r="E940"/>
          <cell r="F940"/>
          <cell r="J940"/>
          <cell r="K940"/>
          <cell r="L940"/>
          <cell r="M940"/>
          <cell r="N940"/>
          <cell r="O940"/>
          <cell r="P940"/>
          <cell r="R940"/>
          <cell r="S940"/>
          <cell r="T940"/>
          <cell r="U940"/>
          <cell r="V940"/>
          <cell r="W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P940"/>
        </row>
        <row r="941">
          <cell r="C941"/>
          <cell r="D941"/>
          <cell r="E941"/>
          <cell r="F941"/>
          <cell r="J941"/>
          <cell r="K941"/>
          <cell r="L941"/>
          <cell r="M941"/>
          <cell r="N941"/>
          <cell r="O941"/>
          <cell r="P941"/>
          <cell r="R941"/>
          <cell r="S941"/>
          <cell r="T941"/>
          <cell r="U941"/>
          <cell r="V941"/>
          <cell r="W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P941"/>
        </row>
        <row r="942">
          <cell r="C942"/>
          <cell r="D942"/>
          <cell r="E942"/>
          <cell r="F942"/>
          <cell r="J942"/>
          <cell r="K942"/>
          <cell r="L942"/>
          <cell r="M942"/>
          <cell r="N942"/>
          <cell r="O942"/>
          <cell r="P942"/>
          <cell r="R942"/>
          <cell r="S942"/>
          <cell r="T942"/>
          <cell r="U942"/>
          <cell r="V942"/>
          <cell r="W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P942"/>
        </row>
        <row r="943">
          <cell r="C943"/>
          <cell r="D943"/>
          <cell r="E943"/>
          <cell r="F943"/>
          <cell r="J943"/>
          <cell r="K943"/>
          <cell r="L943"/>
          <cell r="M943"/>
          <cell r="N943"/>
          <cell r="O943"/>
          <cell r="P943"/>
          <cell r="R943"/>
          <cell r="S943"/>
          <cell r="T943"/>
          <cell r="U943"/>
          <cell r="V943"/>
          <cell r="W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P943"/>
        </row>
        <row r="944">
          <cell r="C944"/>
          <cell r="D944"/>
          <cell r="E944"/>
          <cell r="F944"/>
          <cell r="J944"/>
          <cell r="K944"/>
          <cell r="L944"/>
          <cell r="M944"/>
          <cell r="N944"/>
          <cell r="O944"/>
          <cell r="P944"/>
          <cell r="R944"/>
          <cell r="S944"/>
          <cell r="T944"/>
          <cell r="U944"/>
          <cell r="V944"/>
          <cell r="W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P944"/>
        </row>
        <row r="945">
          <cell r="C945"/>
          <cell r="D945"/>
          <cell r="E945"/>
          <cell r="F945"/>
          <cell r="J945"/>
          <cell r="K945"/>
          <cell r="L945"/>
          <cell r="M945"/>
          <cell r="N945"/>
          <cell r="O945"/>
          <cell r="P945"/>
          <cell r="R945"/>
          <cell r="S945"/>
          <cell r="T945"/>
          <cell r="U945"/>
          <cell r="V945"/>
          <cell r="W945"/>
          <cell r="Y945"/>
          <cell r="Z945"/>
          <cell r="AA945"/>
          <cell r="AB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P945"/>
        </row>
        <row r="946">
          <cell r="C946"/>
          <cell r="D946"/>
          <cell r="E946"/>
          <cell r="F946"/>
          <cell r="J946"/>
          <cell r="K946"/>
          <cell r="L946"/>
          <cell r="M946"/>
          <cell r="N946"/>
          <cell r="O946"/>
          <cell r="P946"/>
          <cell r="R946"/>
          <cell r="S946"/>
          <cell r="T946"/>
          <cell r="U946"/>
          <cell r="V946"/>
          <cell r="W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P946"/>
        </row>
        <row r="947">
          <cell r="C947"/>
          <cell r="D947"/>
          <cell r="E947"/>
          <cell r="F947"/>
          <cell r="J947"/>
          <cell r="K947"/>
          <cell r="L947"/>
          <cell r="M947"/>
          <cell r="N947"/>
          <cell r="O947"/>
          <cell r="P947"/>
          <cell r="R947"/>
          <cell r="S947"/>
          <cell r="T947"/>
          <cell r="U947"/>
          <cell r="V947"/>
          <cell r="W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P947"/>
        </row>
        <row r="948">
          <cell r="C948"/>
          <cell r="D948"/>
          <cell r="E948"/>
          <cell r="F948"/>
          <cell r="J948"/>
          <cell r="K948"/>
          <cell r="L948"/>
          <cell r="M948"/>
          <cell r="N948"/>
          <cell r="O948"/>
          <cell r="P948"/>
          <cell r="R948"/>
          <cell r="S948"/>
          <cell r="T948"/>
          <cell r="U948"/>
          <cell r="V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P948"/>
        </row>
        <row r="949">
          <cell r="C949"/>
          <cell r="D949"/>
          <cell r="E949"/>
          <cell r="F949"/>
          <cell r="J949"/>
          <cell r="K949"/>
          <cell r="L949"/>
          <cell r="M949"/>
          <cell r="N949"/>
          <cell r="O949"/>
          <cell r="P949"/>
          <cell r="R949"/>
          <cell r="S949"/>
          <cell r="T949"/>
          <cell r="U949"/>
          <cell r="V949"/>
          <cell r="W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P949"/>
        </row>
        <row r="950">
          <cell r="C950"/>
          <cell r="D950"/>
          <cell r="E950"/>
          <cell r="F950"/>
          <cell r="J950"/>
          <cell r="K950"/>
          <cell r="L950"/>
          <cell r="M950"/>
          <cell r="N950"/>
          <cell r="O950"/>
          <cell r="P950"/>
          <cell r="R950"/>
          <cell r="S950"/>
          <cell r="T950"/>
          <cell r="U950"/>
          <cell r="V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P950"/>
        </row>
        <row r="951">
          <cell r="C951"/>
          <cell r="D951"/>
          <cell r="E951"/>
          <cell r="F951"/>
          <cell r="J951"/>
          <cell r="K951"/>
          <cell r="L951"/>
          <cell r="M951"/>
          <cell r="N951"/>
          <cell r="O951"/>
          <cell r="P951"/>
          <cell r="R951"/>
          <cell r="S951"/>
          <cell r="T951"/>
          <cell r="U951"/>
          <cell r="V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P951"/>
        </row>
        <row r="952">
          <cell r="C952"/>
          <cell r="D952"/>
          <cell r="E952"/>
          <cell r="F952"/>
          <cell r="J952"/>
          <cell r="K952"/>
          <cell r="L952"/>
          <cell r="M952"/>
          <cell r="N952"/>
          <cell r="O952"/>
          <cell r="P952"/>
          <cell r="R952"/>
          <cell r="S952"/>
          <cell r="T952"/>
          <cell r="U952"/>
          <cell r="V952"/>
          <cell r="W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P952"/>
        </row>
        <row r="953">
          <cell r="C953"/>
          <cell r="D953"/>
          <cell r="E953"/>
          <cell r="F953"/>
          <cell r="J953"/>
          <cell r="K953"/>
          <cell r="L953"/>
          <cell r="M953"/>
          <cell r="N953"/>
          <cell r="O953"/>
          <cell r="P953"/>
          <cell r="R953"/>
          <cell r="S953"/>
          <cell r="T953"/>
          <cell r="U953"/>
          <cell r="V953"/>
          <cell r="W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P953"/>
        </row>
        <row r="954">
          <cell r="C954"/>
          <cell r="D954"/>
          <cell r="E954"/>
          <cell r="F954"/>
          <cell r="J954"/>
          <cell r="K954"/>
          <cell r="L954"/>
          <cell r="M954"/>
          <cell r="N954"/>
          <cell r="O954"/>
          <cell r="P954"/>
          <cell r="R954"/>
          <cell r="S954"/>
          <cell r="T954"/>
          <cell r="U954"/>
          <cell r="V954"/>
          <cell r="W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P954"/>
        </row>
        <row r="955">
          <cell r="C955"/>
          <cell r="D955"/>
          <cell r="E955"/>
          <cell r="F955"/>
          <cell r="J955"/>
          <cell r="K955"/>
          <cell r="L955"/>
          <cell r="M955"/>
          <cell r="N955"/>
          <cell r="O955"/>
          <cell r="P955"/>
          <cell r="R955"/>
          <cell r="S955"/>
          <cell r="T955"/>
          <cell r="U955"/>
          <cell r="V955"/>
          <cell r="W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P955"/>
        </row>
        <row r="956">
          <cell r="C956"/>
          <cell r="D956"/>
          <cell r="E956"/>
          <cell r="F956"/>
          <cell r="J956"/>
          <cell r="K956"/>
          <cell r="L956"/>
          <cell r="M956"/>
          <cell r="N956"/>
          <cell r="O956"/>
          <cell r="P956"/>
          <cell r="R956"/>
          <cell r="S956"/>
          <cell r="T956"/>
          <cell r="U956"/>
          <cell r="V956"/>
          <cell r="W956"/>
          <cell r="Y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P956"/>
        </row>
        <row r="957">
          <cell r="C957"/>
          <cell r="D957"/>
          <cell r="E957"/>
          <cell r="F957"/>
          <cell r="J957"/>
          <cell r="K957"/>
          <cell r="L957"/>
          <cell r="M957"/>
          <cell r="N957"/>
          <cell r="O957"/>
          <cell r="P957"/>
          <cell r="R957"/>
          <cell r="S957"/>
          <cell r="T957"/>
          <cell r="U957"/>
          <cell r="V957"/>
          <cell r="W957"/>
          <cell r="Y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P957"/>
        </row>
        <row r="958">
          <cell r="C958"/>
          <cell r="D958"/>
          <cell r="E958"/>
          <cell r="F958"/>
          <cell r="J958"/>
          <cell r="K958"/>
          <cell r="L958"/>
          <cell r="M958"/>
          <cell r="N958"/>
          <cell r="O958"/>
          <cell r="P958"/>
          <cell r="R958"/>
          <cell r="S958"/>
          <cell r="T958"/>
          <cell r="U958"/>
          <cell r="V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P958"/>
        </row>
        <row r="959">
          <cell r="C959"/>
          <cell r="D959"/>
          <cell r="E959"/>
          <cell r="F959"/>
          <cell r="J959"/>
          <cell r="K959"/>
          <cell r="L959"/>
          <cell r="M959"/>
          <cell r="N959"/>
          <cell r="O959"/>
          <cell r="P959"/>
          <cell r="R959"/>
          <cell r="S959"/>
          <cell r="T959"/>
          <cell r="U959"/>
          <cell r="V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P959"/>
        </row>
        <row r="960">
          <cell r="C960"/>
          <cell r="D960"/>
          <cell r="E960"/>
          <cell r="F960"/>
          <cell r="J960"/>
          <cell r="K960"/>
          <cell r="L960"/>
          <cell r="M960"/>
          <cell r="N960"/>
          <cell r="O960"/>
          <cell r="P960"/>
          <cell r="R960"/>
          <cell r="S960"/>
          <cell r="T960"/>
          <cell r="U960"/>
          <cell r="V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P960"/>
        </row>
        <row r="961">
          <cell r="C961"/>
          <cell r="D961"/>
          <cell r="E961"/>
          <cell r="F961"/>
          <cell r="J961"/>
          <cell r="K961"/>
          <cell r="L961"/>
          <cell r="M961"/>
          <cell r="N961"/>
          <cell r="O961"/>
          <cell r="P961"/>
          <cell r="R961"/>
          <cell r="S961"/>
          <cell r="T961"/>
          <cell r="U961"/>
          <cell r="V961"/>
          <cell r="W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P961"/>
        </row>
        <row r="962">
          <cell r="C962"/>
          <cell r="D962"/>
          <cell r="E962"/>
          <cell r="F962"/>
          <cell r="J962"/>
          <cell r="K962"/>
          <cell r="L962"/>
          <cell r="M962"/>
          <cell r="N962"/>
          <cell r="O962"/>
          <cell r="P962"/>
          <cell r="R962"/>
          <cell r="S962"/>
          <cell r="T962"/>
          <cell r="U962"/>
          <cell r="V962"/>
          <cell r="W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P962"/>
        </row>
        <row r="963">
          <cell r="C963"/>
          <cell r="D963"/>
          <cell r="E963"/>
          <cell r="F963"/>
          <cell r="J963"/>
          <cell r="K963"/>
          <cell r="L963"/>
          <cell r="M963"/>
          <cell r="N963"/>
          <cell r="O963"/>
          <cell r="P963"/>
          <cell r="R963"/>
          <cell r="S963"/>
          <cell r="T963"/>
          <cell r="U963"/>
          <cell r="V963"/>
          <cell r="W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P963"/>
        </row>
        <row r="964">
          <cell r="C964"/>
          <cell r="D964"/>
          <cell r="E964"/>
          <cell r="F964"/>
          <cell r="J964"/>
          <cell r="K964"/>
          <cell r="L964"/>
          <cell r="M964"/>
          <cell r="N964"/>
          <cell r="O964"/>
          <cell r="P964"/>
          <cell r="R964"/>
          <cell r="S964"/>
          <cell r="T964"/>
          <cell r="U964"/>
          <cell r="V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P964"/>
        </row>
        <row r="965">
          <cell r="C965"/>
          <cell r="D965"/>
          <cell r="E965"/>
          <cell r="F965"/>
          <cell r="J965"/>
          <cell r="K965"/>
          <cell r="L965"/>
          <cell r="M965"/>
          <cell r="N965"/>
          <cell r="O965"/>
          <cell r="P965"/>
          <cell r="R965"/>
          <cell r="S965"/>
          <cell r="T965"/>
          <cell r="U965"/>
          <cell r="V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P965"/>
        </row>
        <row r="966">
          <cell r="C966"/>
          <cell r="D966"/>
          <cell r="E966"/>
          <cell r="F966"/>
          <cell r="J966"/>
          <cell r="K966"/>
          <cell r="L966"/>
          <cell r="M966"/>
          <cell r="N966"/>
          <cell r="O966"/>
          <cell r="P966"/>
          <cell r="R966"/>
          <cell r="S966"/>
          <cell r="T966"/>
          <cell r="U966"/>
          <cell r="V966"/>
          <cell r="W966"/>
          <cell r="Y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P966"/>
        </row>
        <row r="967">
          <cell r="C967"/>
          <cell r="D967"/>
          <cell r="E967"/>
          <cell r="F967"/>
          <cell r="J967"/>
          <cell r="K967"/>
          <cell r="L967"/>
          <cell r="M967"/>
          <cell r="N967"/>
          <cell r="O967"/>
          <cell r="P967"/>
          <cell r="R967"/>
          <cell r="S967"/>
          <cell r="T967"/>
          <cell r="U967"/>
          <cell r="V967"/>
          <cell r="W967"/>
          <cell r="Y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P967"/>
        </row>
        <row r="968">
          <cell r="C968"/>
          <cell r="D968"/>
          <cell r="E968"/>
          <cell r="F968"/>
          <cell r="J968"/>
          <cell r="K968"/>
          <cell r="L968"/>
          <cell r="M968"/>
          <cell r="N968"/>
          <cell r="O968"/>
          <cell r="P968"/>
          <cell r="R968"/>
          <cell r="S968"/>
          <cell r="T968"/>
          <cell r="U968"/>
          <cell r="V968"/>
          <cell r="W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P968"/>
        </row>
        <row r="969">
          <cell r="C969"/>
          <cell r="D969"/>
          <cell r="E969"/>
          <cell r="F969"/>
          <cell r="J969"/>
          <cell r="K969"/>
          <cell r="L969"/>
          <cell r="M969"/>
          <cell r="N969"/>
          <cell r="O969"/>
          <cell r="P969"/>
          <cell r="R969"/>
          <cell r="S969"/>
          <cell r="T969"/>
          <cell r="U969"/>
          <cell r="V969"/>
          <cell r="W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P969"/>
        </row>
        <row r="970">
          <cell r="C970"/>
          <cell r="D970"/>
          <cell r="E970"/>
          <cell r="F970"/>
          <cell r="J970"/>
          <cell r="K970"/>
          <cell r="L970"/>
          <cell r="M970"/>
          <cell r="N970"/>
          <cell r="O970"/>
          <cell r="P970"/>
          <cell r="R970"/>
          <cell r="S970"/>
          <cell r="T970"/>
          <cell r="U970"/>
          <cell r="V970"/>
          <cell r="W970"/>
          <cell r="Y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P970"/>
        </row>
        <row r="971">
          <cell r="C971"/>
          <cell r="D971"/>
          <cell r="E971"/>
          <cell r="F971"/>
          <cell r="H971"/>
          <cell r="J971"/>
          <cell r="K971"/>
          <cell r="L971"/>
          <cell r="M971"/>
          <cell r="N971"/>
          <cell r="O971"/>
          <cell r="P971"/>
          <cell r="R971"/>
          <cell r="S971"/>
          <cell r="T971"/>
          <cell r="U971"/>
          <cell r="V971"/>
          <cell r="W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</row>
        <row r="972">
          <cell r="C972"/>
          <cell r="D972"/>
          <cell r="E972"/>
          <cell r="F972"/>
          <cell r="J972"/>
          <cell r="K972"/>
          <cell r="L972"/>
          <cell r="M972"/>
          <cell r="N972"/>
          <cell r="O972"/>
          <cell r="P972"/>
          <cell r="R972"/>
          <cell r="S972"/>
          <cell r="T972"/>
          <cell r="U972"/>
          <cell r="V972"/>
          <cell r="W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P972"/>
        </row>
        <row r="973">
          <cell r="C973"/>
          <cell r="D973"/>
          <cell r="E973"/>
          <cell r="F973"/>
          <cell r="H973"/>
          <cell r="J973"/>
          <cell r="K973"/>
          <cell r="L973"/>
          <cell r="M973"/>
          <cell r="N973"/>
          <cell r="O973"/>
          <cell r="P973"/>
          <cell r="R973"/>
          <cell r="S973"/>
          <cell r="T973"/>
          <cell r="U973"/>
          <cell r="V973"/>
          <cell r="W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</row>
        <row r="974">
          <cell r="C974"/>
          <cell r="D974"/>
          <cell r="E974"/>
          <cell r="F974"/>
          <cell r="J974"/>
          <cell r="K974"/>
          <cell r="L974"/>
          <cell r="M974"/>
          <cell r="N974"/>
          <cell r="O974"/>
          <cell r="P974"/>
          <cell r="R974"/>
          <cell r="S974"/>
          <cell r="T974"/>
          <cell r="U974"/>
          <cell r="V974"/>
          <cell r="W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P974"/>
        </row>
        <row r="975">
          <cell r="C975"/>
          <cell r="D975"/>
          <cell r="E975"/>
          <cell r="F975"/>
          <cell r="J975"/>
          <cell r="K975"/>
          <cell r="L975"/>
          <cell r="M975"/>
          <cell r="N975"/>
          <cell r="O975"/>
          <cell r="P975"/>
          <cell r="R975"/>
          <cell r="S975"/>
          <cell r="T975"/>
          <cell r="U975"/>
          <cell r="V975"/>
          <cell r="W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P975"/>
        </row>
        <row r="976">
          <cell r="C976"/>
          <cell r="D976"/>
          <cell r="E976"/>
          <cell r="F976"/>
          <cell r="J976"/>
          <cell r="K976"/>
          <cell r="L976"/>
          <cell r="M976"/>
          <cell r="N976"/>
          <cell r="O976"/>
          <cell r="P976"/>
          <cell r="R976"/>
          <cell r="S976"/>
          <cell r="T976"/>
          <cell r="U976"/>
          <cell r="V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P976"/>
        </row>
        <row r="977">
          <cell r="C977"/>
          <cell r="D977"/>
          <cell r="E977"/>
          <cell r="F977"/>
          <cell r="J977"/>
          <cell r="K977"/>
          <cell r="L977"/>
          <cell r="M977"/>
          <cell r="N977"/>
          <cell r="O977"/>
          <cell r="P977"/>
          <cell r="R977"/>
          <cell r="S977"/>
          <cell r="T977"/>
          <cell r="U977"/>
          <cell r="V977"/>
          <cell r="W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P977"/>
        </row>
        <row r="978">
          <cell r="C978"/>
          <cell r="D978"/>
          <cell r="E978"/>
          <cell r="F978"/>
          <cell r="J978"/>
          <cell r="K978"/>
          <cell r="L978"/>
          <cell r="M978"/>
          <cell r="N978"/>
          <cell r="O978"/>
          <cell r="P978"/>
          <cell r="R978"/>
          <cell r="S978"/>
          <cell r="T978"/>
          <cell r="U978"/>
          <cell r="V978"/>
          <cell r="W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P978"/>
        </row>
        <row r="979">
          <cell r="C979"/>
          <cell r="D979"/>
          <cell r="E979"/>
          <cell r="F979"/>
          <cell r="J979"/>
          <cell r="K979"/>
          <cell r="L979"/>
          <cell r="M979"/>
          <cell r="N979"/>
          <cell r="O979"/>
          <cell r="P979"/>
          <cell r="R979"/>
          <cell r="S979"/>
          <cell r="T979"/>
          <cell r="U979"/>
          <cell r="V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P979"/>
        </row>
        <row r="980">
          <cell r="C980"/>
          <cell r="D980"/>
          <cell r="E980"/>
          <cell r="F980"/>
          <cell r="J980"/>
          <cell r="K980"/>
          <cell r="L980"/>
          <cell r="M980"/>
          <cell r="N980"/>
          <cell r="O980"/>
          <cell r="P980"/>
          <cell r="R980"/>
          <cell r="S980"/>
          <cell r="T980"/>
          <cell r="U980"/>
          <cell r="V980"/>
          <cell r="W980"/>
          <cell r="Y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P980"/>
        </row>
        <row r="981">
          <cell r="C981"/>
          <cell r="D981"/>
          <cell r="E981"/>
          <cell r="F981"/>
          <cell r="J981"/>
          <cell r="K981"/>
          <cell r="L981"/>
          <cell r="M981"/>
          <cell r="N981"/>
          <cell r="O981"/>
          <cell r="P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P981"/>
        </row>
        <row r="982">
          <cell r="C982"/>
          <cell r="D982"/>
          <cell r="E982"/>
          <cell r="F982"/>
          <cell r="J982"/>
          <cell r="K982"/>
          <cell r="L982"/>
          <cell r="M982"/>
          <cell r="N982"/>
          <cell r="O982"/>
          <cell r="P982"/>
          <cell r="R982"/>
          <cell r="S982"/>
          <cell r="T982"/>
          <cell r="U982"/>
          <cell r="V982"/>
          <cell r="W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P982"/>
        </row>
        <row r="983">
          <cell r="C983"/>
          <cell r="D983"/>
          <cell r="E983"/>
          <cell r="F983"/>
          <cell r="J983"/>
          <cell r="K983"/>
          <cell r="L983"/>
          <cell r="M983"/>
          <cell r="N983"/>
          <cell r="O983"/>
          <cell r="P983"/>
          <cell r="R983"/>
          <cell r="S983"/>
          <cell r="T983"/>
          <cell r="U983"/>
          <cell r="V983"/>
          <cell r="W983"/>
          <cell r="Y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P983"/>
        </row>
        <row r="984">
          <cell r="C984"/>
          <cell r="D984"/>
          <cell r="E984"/>
          <cell r="F984"/>
          <cell r="J984"/>
          <cell r="K984"/>
          <cell r="L984"/>
          <cell r="M984"/>
          <cell r="N984"/>
          <cell r="O984"/>
          <cell r="P984"/>
          <cell r="R984"/>
          <cell r="S984"/>
          <cell r="T984"/>
          <cell r="U984"/>
          <cell r="V984"/>
          <cell r="W984"/>
          <cell r="Y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P984"/>
        </row>
        <row r="985">
          <cell r="C985"/>
          <cell r="D985"/>
          <cell r="E985"/>
          <cell r="F985"/>
          <cell r="J985"/>
          <cell r="K985"/>
          <cell r="L985"/>
          <cell r="M985"/>
          <cell r="N985"/>
          <cell r="O985"/>
          <cell r="P985"/>
          <cell r="R985"/>
          <cell r="S985"/>
          <cell r="T985"/>
          <cell r="U985"/>
          <cell r="V985"/>
          <cell r="W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P985"/>
        </row>
        <row r="986">
          <cell r="C986"/>
          <cell r="D986"/>
          <cell r="E986"/>
          <cell r="F986"/>
          <cell r="J986"/>
          <cell r="K986"/>
          <cell r="L986"/>
          <cell r="M986"/>
          <cell r="N986"/>
          <cell r="O986"/>
          <cell r="P986"/>
          <cell r="R986"/>
          <cell r="S986"/>
          <cell r="T986"/>
          <cell r="U986"/>
          <cell r="V986"/>
          <cell r="W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</row>
        <row r="987">
          <cell r="C987"/>
          <cell r="D987"/>
          <cell r="E987"/>
          <cell r="F987"/>
          <cell r="J987"/>
          <cell r="K987"/>
          <cell r="L987"/>
          <cell r="M987"/>
          <cell r="N987"/>
          <cell r="O987"/>
          <cell r="P987"/>
          <cell r="R987"/>
          <cell r="S987"/>
          <cell r="T987"/>
          <cell r="U987"/>
          <cell r="V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P987"/>
        </row>
        <row r="988">
          <cell r="C988"/>
          <cell r="D988"/>
          <cell r="E988"/>
          <cell r="F988"/>
          <cell r="J988"/>
          <cell r="K988"/>
          <cell r="L988"/>
          <cell r="M988"/>
          <cell r="N988"/>
          <cell r="O988"/>
          <cell r="P988"/>
          <cell r="R988"/>
          <cell r="S988"/>
          <cell r="T988"/>
          <cell r="U988"/>
          <cell r="V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P988"/>
        </row>
        <row r="989">
          <cell r="C989"/>
          <cell r="D989"/>
          <cell r="E989"/>
          <cell r="F989"/>
          <cell r="J989"/>
          <cell r="K989"/>
          <cell r="L989"/>
          <cell r="M989"/>
          <cell r="N989"/>
          <cell r="O989"/>
          <cell r="P989"/>
          <cell r="R989"/>
          <cell r="S989"/>
          <cell r="T989"/>
          <cell r="U989"/>
          <cell r="V989"/>
          <cell r="W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P989"/>
        </row>
        <row r="990">
          <cell r="C990"/>
          <cell r="D990"/>
          <cell r="E990"/>
          <cell r="F990"/>
          <cell r="J990"/>
          <cell r="K990"/>
          <cell r="L990"/>
          <cell r="M990"/>
          <cell r="N990"/>
          <cell r="O990"/>
          <cell r="P990"/>
          <cell r="R990"/>
          <cell r="S990"/>
          <cell r="T990"/>
          <cell r="U990"/>
          <cell r="V990"/>
          <cell r="W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P990"/>
        </row>
        <row r="991">
          <cell r="C991"/>
          <cell r="D991"/>
          <cell r="E991"/>
          <cell r="F991"/>
          <cell r="J991"/>
          <cell r="K991"/>
          <cell r="L991"/>
          <cell r="M991"/>
          <cell r="N991"/>
          <cell r="O991"/>
          <cell r="P991"/>
          <cell r="R991"/>
          <cell r="S991"/>
          <cell r="T991"/>
          <cell r="U991"/>
          <cell r="V991"/>
          <cell r="W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P991"/>
        </row>
        <row r="992">
          <cell r="C992"/>
          <cell r="D992"/>
          <cell r="E992"/>
          <cell r="F992"/>
          <cell r="J992"/>
          <cell r="K992"/>
          <cell r="L992"/>
          <cell r="M992"/>
          <cell r="N992"/>
          <cell r="O992"/>
          <cell r="P992"/>
          <cell r="R992"/>
          <cell r="S992"/>
          <cell r="T992"/>
          <cell r="U992"/>
          <cell r="V992"/>
          <cell r="W992"/>
          <cell r="Y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P992"/>
        </row>
        <row r="993">
          <cell r="C993"/>
          <cell r="D993"/>
          <cell r="E993"/>
          <cell r="F993"/>
          <cell r="J993"/>
          <cell r="K993"/>
          <cell r="L993"/>
          <cell r="M993"/>
          <cell r="N993"/>
          <cell r="O993"/>
          <cell r="P993"/>
          <cell r="R993"/>
          <cell r="S993"/>
          <cell r="T993"/>
          <cell r="U993"/>
          <cell r="V993"/>
          <cell r="W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P993"/>
        </row>
        <row r="994">
          <cell r="C994"/>
          <cell r="D994"/>
          <cell r="E994"/>
          <cell r="F994"/>
          <cell r="J994"/>
          <cell r="K994"/>
          <cell r="L994"/>
          <cell r="M994"/>
          <cell r="N994"/>
          <cell r="O994"/>
          <cell r="P994"/>
          <cell r="R994"/>
          <cell r="S994"/>
          <cell r="T994"/>
          <cell r="U994"/>
          <cell r="V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P994"/>
        </row>
        <row r="995">
          <cell r="C995"/>
          <cell r="D995"/>
          <cell r="E995"/>
          <cell r="F995"/>
          <cell r="J995"/>
          <cell r="K995"/>
          <cell r="L995"/>
          <cell r="M995"/>
          <cell r="N995"/>
          <cell r="O995"/>
          <cell r="P995"/>
          <cell r="R995"/>
          <cell r="S995"/>
          <cell r="T995"/>
          <cell r="U995"/>
          <cell r="V995"/>
          <cell r="W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P995"/>
        </row>
        <row r="996">
          <cell r="C996"/>
          <cell r="D996"/>
          <cell r="E996"/>
          <cell r="F996"/>
          <cell r="J996"/>
          <cell r="K996"/>
          <cell r="L996"/>
          <cell r="M996"/>
          <cell r="N996"/>
          <cell r="O996"/>
          <cell r="P996"/>
          <cell r="R996"/>
          <cell r="S996"/>
          <cell r="T996"/>
          <cell r="U996"/>
          <cell r="V996"/>
          <cell r="W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P996"/>
        </row>
        <row r="997">
          <cell r="C997"/>
          <cell r="D997"/>
          <cell r="E997"/>
          <cell r="F997"/>
          <cell r="J997"/>
          <cell r="K997"/>
          <cell r="L997"/>
          <cell r="M997"/>
          <cell r="N997"/>
          <cell r="O997"/>
          <cell r="P997"/>
          <cell r="R997"/>
          <cell r="S997"/>
          <cell r="T997"/>
          <cell r="U997"/>
          <cell r="V997"/>
          <cell r="W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P997"/>
        </row>
        <row r="998">
          <cell r="C998"/>
          <cell r="D998"/>
          <cell r="E998"/>
          <cell r="F998"/>
          <cell r="J998"/>
          <cell r="K998"/>
          <cell r="L998"/>
          <cell r="M998"/>
          <cell r="N998"/>
          <cell r="O998"/>
          <cell r="P998"/>
          <cell r="R998"/>
          <cell r="S998"/>
          <cell r="T998"/>
          <cell r="U998"/>
          <cell r="V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P998"/>
        </row>
        <row r="999">
          <cell r="C999"/>
          <cell r="D999"/>
          <cell r="E999"/>
          <cell r="F999"/>
          <cell r="J999"/>
          <cell r="K999"/>
          <cell r="L999"/>
          <cell r="M999"/>
          <cell r="N999"/>
          <cell r="O999"/>
          <cell r="P999"/>
          <cell r="R999"/>
          <cell r="S999"/>
          <cell r="T999"/>
          <cell r="U999"/>
          <cell r="Y999"/>
          <cell r="Z999"/>
          <cell r="AA999"/>
          <cell r="AB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P999"/>
        </row>
        <row r="1000">
          <cell r="C1000"/>
          <cell r="D1000"/>
          <cell r="E1000"/>
          <cell r="F1000"/>
          <cell r="J1000"/>
          <cell r="K1000"/>
          <cell r="L1000"/>
          <cell r="M1000"/>
          <cell r="N1000"/>
          <cell r="O1000"/>
          <cell r="P1000"/>
          <cell r="R1000"/>
          <cell r="S1000"/>
          <cell r="T1000"/>
          <cell r="U1000"/>
          <cell r="V1000"/>
          <cell r="W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P1000"/>
        </row>
        <row r="1001">
          <cell r="C1001"/>
          <cell r="D1001"/>
          <cell r="E1001"/>
          <cell r="F1001"/>
          <cell r="J1001"/>
          <cell r="K1001"/>
          <cell r="L1001"/>
          <cell r="M1001"/>
          <cell r="N1001"/>
          <cell r="O1001"/>
          <cell r="P1001"/>
          <cell r="R1001"/>
          <cell r="S1001"/>
          <cell r="T1001"/>
          <cell r="U1001"/>
          <cell r="V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P1001"/>
        </row>
        <row r="1002">
          <cell r="C1002"/>
          <cell r="D1002"/>
          <cell r="E1002"/>
          <cell r="F1002"/>
          <cell r="J1002"/>
          <cell r="K1002"/>
          <cell r="L1002"/>
          <cell r="M1002"/>
          <cell r="N1002"/>
          <cell r="O1002"/>
          <cell r="P1002"/>
          <cell r="R1002"/>
          <cell r="S1002"/>
          <cell r="T1002"/>
          <cell r="U1002"/>
          <cell r="V1002"/>
          <cell r="W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P1002"/>
        </row>
        <row r="1003">
          <cell r="C1003"/>
          <cell r="D1003"/>
          <cell r="E1003"/>
          <cell r="F1003"/>
          <cell r="J1003"/>
          <cell r="K1003"/>
          <cell r="L1003"/>
          <cell r="M1003"/>
          <cell r="N1003"/>
          <cell r="O1003"/>
          <cell r="P1003"/>
          <cell r="R1003"/>
          <cell r="S1003"/>
          <cell r="T1003"/>
          <cell r="U1003"/>
          <cell r="V1003"/>
          <cell r="W1003"/>
          <cell r="Y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P1003"/>
        </row>
        <row r="1004">
          <cell r="C1004"/>
          <cell r="D1004"/>
          <cell r="E1004"/>
          <cell r="F1004"/>
          <cell r="J1004"/>
          <cell r="K1004"/>
          <cell r="L1004"/>
          <cell r="M1004"/>
          <cell r="N1004"/>
          <cell r="O1004"/>
          <cell r="P1004"/>
          <cell r="R1004"/>
          <cell r="S1004"/>
          <cell r="T1004"/>
          <cell r="U1004"/>
          <cell r="V1004"/>
          <cell r="W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P1004"/>
        </row>
        <row r="1005">
          <cell r="C1005"/>
          <cell r="D1005"/>
          <cell r="E1005"/>
          <cell r="F1005"/>
          <cell r="J1005"/>
          <cell r="K1005"/>
          <cell r="L1005"/>
          <cell r="M1005"/>
          <cell r="N1005"/>
          <cell r="O1005"/>
          <cell r="P1005"/>
          <cell r="R1005"/>
          <cell r="S1005"/>
          <cell r="T1005"/>
          <cell r="U1005"/>
          <cell r="V1005"/>
          <cell r="W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P1005"/>
        </row>
        <row r="1006">
          <cell r="C1006"/>
          <cell r="D1006"/>
          <cell r="E1006"/>
          <cell r="F1006"/>
          <cell r="J1006"/>
          <cell r="K1006"/>
          <cell r="L1006"/>
          <cell r="M1006"/>
          <cell r="N1006"/>
          <cell r="O1006"/>
          <cell r="P1006"/>
          <cell r="R1006"/>
          <cell r="S1006"/>
          <cell r="T1006"/>
          <cell r="U1006"/>
          <cell r="V1006"/>
          <cell r="W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P1006"/>
        </row>
        <row r="1007">
          <cell r="C1007"/>
          <cell r="D1007"/>
          <cell r="E1007"/>
          <cell r="F1007"/>
          <cell r="J1007"/>
          <cell r="K1007"/>
          <cell r="L1007"/>
          <cell r="M1007"/>
          <cell r="N1007"/>
          <cell r="O1007"/>
          <cell r="P1007"/>
          <cell r="R1007"/>
          <cell r="S1007"/>
          <cell r="T1007"/>
          <cell r="U1007"/>
          <cell r="V1007"/>
          <cell r="W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P1007"/>
        </row>
        <row r="1008">
          <cell r="C1008"/>
          <cell r="D1008"/>
          <cell r="E1008"/>
          <cell r="F1008"/>
          <cell r="J1008"/>
          <cell r="K1008"/>
          <cell r="L1008"/>
          <cell r="M1008"/>
          <cell r="N1008"/>
          <cell r="O1008"/>
          <cell r="P1008"/>
          <cell r="R1008"/>
          <cell r="S1008"/>
          <cell r="T1008"/>
          <cell r="U1008"/>
          <cell r="V1008"/>
          <cell r="W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P1008"/>
        </row>
        <row r="1009">
          <cell r="C1009"/>
          <cell r="D1009"/>
          <cell r="E1009"/>
          <cell r="F1009"/>
          <cell r="J1009"/>
          <cell r="K1009"/>
          <cell r="L1009"/>
          <cell r="M1009"/>
          <cell r="N1009"/>
          <cell r="O1009"/>
          <cell r="P1009"/>
          <cell r="R1009"/>
          <cell r="S1009"/>
          <cell r="T1009"/>
          <cell r="U1009"/>
          <cell r="V1009"/>
          <cell r="W1009"/>
          <cell r="Y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P1009"/>
        </row>
        <row r="1010">
          <cell r="C1010"/>
          <cell r="D1010"/>
          <cell r="E1010"/>
          <cell r="F1010"/>
          <cell r="J1010"/>
          <cell r="K1010"/>
          <cell r="L1010"/>
          <cell r="M1010"/>
          <cell r="N1010"/>
          <cell r="O1010"/>
          <cell r="P1010"/>
          <cell r="R1010"/>
          <cell r="S1010"/>
          <cell r="T1010"/>
          <cell r="U1010"/>
          <cell r="V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P1010"/>
        </row>
        <row r="1011">
          <cell r="C1011"/>
          <cell r="D1011"/>
          <cell r="E1011"/>
          <cell r="F1011"/>
          <cell r="J1011"/>
          <cell r="K1011"/>
          <cell r="L1011"/>
          <cell r="M1011"/>
          <cell r="N1011"/>
          <cell r="O1011"/>
          <cell r="P1011"/>
          <cell r="R1011"/>
          <cell r="S1011"/>
          <cell r="T1011"/>
          <cell r="U1011"/>
          <cell r="V1011"/>
          <cell r="W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P1011"/>
        </row>
        <row r="1012">
          <cell r="C1012"/>
          <cell r="D1012"/>
          <cell r="E1012"/>
          <cell r="F1012"/>
          <cell r="J1012"/>
          <cell r="K1012"/>
          <cell r="L1012"/>
          <cell r="M1012"/>
          <cell r="N1012"/>
          <cell r="O1012"/>
          <cell r="P1012"/>
          <cell r="R1012"/>
          <cell r="S1012"/>
          <cell r="T1012"/>
          <cell r="U1012"/>
          <cell r="V1012"/>
          <cell r="W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P1012"/>
        </row>
        <row r="1013">
          <cell r="C1013"/>
          <cell r="D1013"/>
          <cell r="E1013"/>
          <cell r="F1013"/>
          <cell r="J1013"/>
          <cell r="K1013"/>
          <cell r="L1013"/>
          <cell r="M1013"/>
          <cell r="N1013"/>
          <cell r="O1013"/>
          <cell r="P1013"/>
          <cell r="R1013"/>
          <cell r="S1013"/>
          <cell r="T1013"/>
          <cell r="U1013"/>
          <cell r="V1013"/>
          <cell r="W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P1013"/>
        </row>
        <row r="1014">
          <cell r="C1014"/>
          <cell r="D1014"/>
          <cell r="E1014"/>
          <cell r="F1014"/>
          <cell r="J1014"/>
          <cell r="K1014"/>
          <cell r="L1014"/>
          <cell r="M1014"/>
          <cell r="N1014"/>
          <cell r="O1014"/>
          <cell r="P1014"/>
          <cell r="R1014"/>
          <cell r="S1014"/>
          <cell r="T1014"/>
          <cell r="U1014"/>
          <cell r="V1014"/>
          <cell r="W1014"/>
          <cell r="Y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P1014"/>
        </row>
        <row r="1015">
          <cell r="C1015"/>
          <cell r="D1015"/>
          <cell r="E1015"/>
          <cell r="F1015"/>
          <cell r="J1015"/>
          <cell r="K1015"/>
          <cell r="L1015"/>
          <cell r="M1015"/>
          <cell r="N1015"/>
          <cell r="O1015"/>
          <cell r="P1015"/>
          <cell r="R1015"/>
          <cell r="S1015"/>
          <cell r="T1015"/>
          <cell r="U1015"/>
          <cell r="V1015"/>
          <cell r="W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P1015"/>
        </row>
        <row r="1016">
          <cell r="C1016"/>
          <cell r="D1016"/>
          <cell r="F1016"/>
          <cell r="J1016"/>
          <cell r="K1016"/>
          <cell r="L1016"/>
          <cell r="M1016"/>
          <cell r="N1016"/>
          <cell r="O1016"/>
          <cell r="P1016"/>
          <cell r="R1016"/>
          <cell r="S1016"/>
          <cell r="T1016"/>
          <cell r="U1016"/>
          <cell r="V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P1016"/>
        </row>
        <row r="1017">
          <cell r="C1017"/>
          <cell r="D1017"/>
          <cell r="E1017"/>
          <cell r="F1017"/>
          <cell r="J1017"/>
          <cell r="K1017"/>
          <cell r="L1017"/>
          <cell r="M1017"/>
          <cell r="N1017"/>
          <cell r="O1017"/>
          <cell r="P1017"/>
          <cell r="R1017"/>
          <cell r="S1017"/>
          <cell r="T1017"/>
          <cell r="U1017"/>
          <cell r="V1017"/>
          <cell r="W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P1017"/>
        </row>
        <row r="1018">
          <cell r="C1018"/>
          <cell r="D1018"/>
          <cell r="E1018"/>
          <cell r="F1018"/>
          <cell r="J1018"/>
          <cell r="K1018"/>
          <cell r="L1018"/>
          <cell r="M1018"/>
          <cell r="N1018"/>
          <cell r="O1018"/>
          <cell r="P1018"/>
          <cell r="R1018"/>
          <cell r="S1018"/>
          <cell r="T1018"/>
          <cell r="U1018"/>
          <cell r="V1018"/>
          <cell r="W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P1018"/>
        </row>
        <row r="1019">
          <cell r="C1019"/>
          <cell r="D1019"/>
          <cell r="E1019"/>
          <cell r="F1019"/>
          <cell r="J1019"/>
          <cell r="K1019"/>
          <cell r="L1019"/>
          <cell r="M1019"/>
          <cell r="N1019"/>
          <cell r="O1019"/>
          <cell r="P1019"/>
          <cell r="R1019"/>
          <cell r="S1019"/>
          <cell r="T1019"/>
          <cell r="U1019"/>
          <cell r="V1019"/>
          <cell r="W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P1019"/>
        </row>
        <row r="1020">
          <cell r="C1020"/>
          <cell r="D1020"/>
          <cell r="E1020"/>
          <cell r="F1020"/>
          <cell r="J1020"/>
          <cell r="K1020"/>
          <cell r="L1020"/>
          <cell r="M1020"/>
          <cell r="N1020"/>
          <cell r="O1020"/>
          <cell r="P1020"/>
          <cell r="R1020"/>
          <cell r="S1020"/>
          <cell r="T1020"/>
          <cell r="U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P1020"/>
        </row>
        <row r="1021">
          <cell r="C1021"/>
          <cell r="D1021"/>
          <cell r="E1021"/>
          <cell r="F1021"/>
          <cell r="J1021"/>
          <cell r="K1021"/>
          <cell r="L1021"/>
          <cell r="M1021"/>
          <cell r="N1021"/>
          <cell r="O1021"/>
          <cell r="P1021"/>
          <cell r="R1021"/>
          <cell r="S1021"/>
          <cell r="T1021"/>
          <cell r="U1021"/>
          <cell r="V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P1021"/>
        </row>
        <row r="1022">
          <cell r="C1022"/>
          <cell r="D1022"/>
          <cell r="E1022"/>
          <cell r="F1022"/>
          <cell r="J1022"/>
          <cell r="K1022"/>
          <cell r="L1022"/>
          <cell r="M1022"/>
          <cell r="N1022"/>
          <cell r="O1022"/>
          <cell r="P1022"/>
          <cell r="R1022"/>
          <cell r="S1022"/>
          <cell r="T1022"/>
          <cell r="U1022"/>
          <cell r="V1022"/>
          <cell r="W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P1022"/>
        </row>
        <row r="1023">
          <cell r="C1023"/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</row>
        <row r="1024">
          <cell r="C1024"/>
          <cell r="D1024"/>
          <cell r="E1024"/>
          <cell r="F1024"/>
          <cell r="J1024"/>
          <cell r="K1024"/>
          <cell r="L1024"/>
          <cell r="M1024"/>
          <cell r="N1024"/>
          <cell r="O1024"/>
          <cell r="P1024"/>
          <cell r="R1024"/>
          <cell r="S1024"/>
          <cell r="T1024"/>
          <cell r="U1024"/>
          <cell r="V1024"/>
          <cell r="W1024"/>
          <cell r="Y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P1024"/>
        </row>
        <row r="1025">
          <cell r="C1025"/>
          <cell r="D1025"/>
          <cell r="E1025"/>
          <cell r="F1025"/>
          <cell r="J1025"/>
          <cell r="K1025"/>
          <cell r="L1025"/>
          <cell r="M1025"/>
          <cell r="N1025"/>
          <cell r="O1025"/>
          <cell r="P1025"/>
          <cell r="R1025"/>
          <cell r="S1025"/>
          <cell r="T1025"/>
          <cell r="U1025"/>
          <cell r="V1025"/>
          <cell r="W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P1025"/>
        </row>
        <row r="1026">
          <cell r="C1026"/>
          <cell r="D1026"/>
          <cell r="E1026"/>
          <cell r="F1026"/>
          <cell r="J1026"/>
          <cell r="K1026"/>
          <cell r="L1026"/>
          <cell r="M1026"/>
          <cell r="N1026"/>
          <cell r="O1026"/>
          <cell r="P1026"/>
          <cell r="R1026"/>
          <cell r="S1026"/>
          <cell r="T1026"/>
          <cell r="U1026"/>
          <cell r="V1026"/>
          <cell r="W1026"/>
          <cell r="Y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P1026"/>
        </row>
        <row r="1027">
          <cell r="C1027"/>
          <cell r="D1027"/>
          <cell r="E1027"/>
          <cell r="F1027"/>
          <cell r="J1027"/>
          <cell r="K1027"/>
          <cell r="L1027"/>
          <cell r="M1027"/>
          <cell r="N1027"/>
          <cell r="O1027"/>
          <cell r="P1027"/>
          <cell r="R1027"/>
          <cell r="S1027"/>
          <cell r="T1027"/>
          <cell r="U1027"/>
          <cell r="Y1027"/>
          <cell r="AB1027"/>
          <cell r="AC1027"/>
          <cell r="AD1027"/>
          <cell r="AE1027"/>
          <cell r="AF1027"/>
          <cell r="AH1027"/>
          <cell r="AI1027"/>
          <cell r="AJ1027"/>
          <cell r="AK1027"/>
          <cell r="AL1027"/>
          <cell r="AM1027"/>
          <cell r="AN1027"/>
          <cell r="AP1027"/>
        </row>
        <row r="1028">
          <cell r="C1028"/>
          <cell r="D1028"/>
          <cell r="E1028"/>
          <cell r="F1028"/>
          <cell r="J1028"/>
          <cell r="K1028"/>
          <cell r="L1028"/>
          <cell r="M1028"/>
          <cell r="N1028"/>
          <cell r="O1028"/>
          <cell r="P1028"/>
          <cell r="R1028"/>
          <cell r="S1028"/>
          <cell r="T1028"/>
          <cell r="U1028"/>
          <cell r="V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P1028"/>
        </row>
        <row r="1029">
          <cell r="C1029"/>
          <cell r="D1029"/>
          <cell r="E1029"/>
          <cell r="F1029"/>
          <cell r="J1029"/>
          <cell r="K1029"/>
          <cell r="L1029"/>
          <cell r="M1029"/>
          <cell r="N1029"/>
          <cell r="O1029"/>
          <cell r="P1029"/>
          <cell r="R1029"/>
          <cell r="S1029"/>
          <cell r="T1029"/>
          <cell r="U1029"/>
          <cell r="V1029"/>
          <cell r="W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P1029"/>
        </row>
        <row r="1030">
          <cell r="C1030"/>
          <cell r="D1030"/>
          <cell r="E1030"/>
          <cell r="F1030"/>
          <cell r="J1030"/>
          <cell r="K1030"/>
          <cell r="L1030"/>
          <cell r="M1030"/>
          <cell r="N1030"/>
          <cell r="O1030"/>
          <cell r="P1030"/>
          <cell r="R1030"/>
          <cell r="S1030"/>
          <cell r="T1030"/>
          <cell r="U1030"/>
          <cell r="V1030"/>
          <cell r="W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P1030"/>
        </row>
        <row r="1031">
          <cell r="C1031"/>
          <cell r="D1031"/>
          <cell r="E1031"/>
          <cell r="F1031"/>
          <cell r="J1031"/>
          <cell r="K1031"/>
          <cell r="L1031"/>
          <cell r="M1031"/>
          <cell r="N1031"/>
          <cell r="O1031"/>
          <cell r="P1031"/>
          <cell r="R1031"/>
          <cell r="S1031"/>
          <cell r="T1031"/>
          <cell r="U1031"/>
          <cell r="V1031"/>
          <cell r="W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P1031"/>
        </row>
        <row r="1032">
          <cell r="C1032"/>
          <cell r="D1032"/>
          <cell r="E1032"/>
          <cell r="F1032"/>
          <cell r="J1032"/>
          <cell r="K1032"/>
          <cell r="L1032"/>
          <cell r="M1032"/>
          <cell r="N1032"/>
          <cell r="O1032"/>
          <cell r="P1032"/>
          <cell r="R1032"/>
          <cell r="S1032"/>
          <cell r="T1032"/>
          <cell r="U1032"/>
          <cell r="V1032"/>
          <cell r="W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P1032"/>
        </row>
        <row r="1033">
          <cell r="C1033"/>
          <cell r="D1033"/>
          <cell r="E1033"/>
          <cell r="F1033"/>
          <cell r="J1033"/>
          <cell r="K1033"/>
          <cell r="L1033"/>
          <cell r="M1033"/>
          <cell r="N1033"/>
          <cell r="O1033"/>
          <cell r="P1033"/>
          <cell r="R1033"/>
          <cell r="S1033"/>
          <cell r="T1033"/>
          <cell r="U1033"/>
          <cell r="V1033"/>
          <cell r="W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P1033"/>
        </row>
        <row r="1034">
          <cell r="C1034"/>
          <cell r="D1034"/>
          <cell r="E1034"/>
          <cell r="F1034"/>
          <cell r="J1034"/>
          <cell r="K1034"/>
          <cell r="L1034"/>
          <cell r="M1034"/>
          <cell r="N1034"/>
          <cell r="O1034"/>
          <cell r="P1034"/>
          <cell r="R1034"/>
          <cell r="S1034"/>
          <cell r="T1034"/>
          <cell r="U1034"/>
          <cell r="V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P1034"/>
        </row>
        <row r="1035">
          <cell r="C1035"/>
          <cell r="D1035"/>
          <cell r="E1035"/>
          <cell r="F1035"/>
          <cell r="J1035"/>
          <cell r="K1035"/>
          <cell r="L1035"/>
          <cell r="M1035"/>
          <cell r="N1035"/>
          <cell r="O1035"/>
          <cell r="P1035"/>
          <cell r="R1035"/>
          <cell r="S1035"/>
          <cell r="T1035"/>
          <cell r="U1035"/>
          <cell r="V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P1035"/>
        </row>
        <row r="1036">
          <cell r="C1036"/>
          <cell r="D1036"/>
          <cell r="E1036"/>
          <cell r="F1036"/>
          <cell r="J1036"/>
          <cell r="K1036"/>
          <cell r="L1036"/>
          <cell r="M1036"/>
          <cell r="N1036"/>
          <cell r="O1036"/>
          <cell r="P1036"/>
          <cell r="R1036"/>
          <cell r="S1036"/>
          <cell r="T1036"/>
          <cell r="U1036"/>
          <cell r="V1036"/>
          <cell r="W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P1036"/>
        </row>
        <row r="1037">
          <cell r="C1037"/>
          <cell r="D1037"/>
          <cell r="E1037"/>
          <cell r="F1037"/>
          <cell r="J1037"/>
          <cell r="K1037"/>
          <cell r="L1037"/>
          <cell r="M1037"/>
          <cell r="N1037"/>
          <cell r="O1037"/>
          <cell r="P1037"/>
          <cell r="R1037"/>
          <cell r="S1037"/>
          <cell r="T1037"/>
          <cell r="U1037"/>
          <cell r="V1037"/>
          <cell r="W1037"/>
          <cell r="Y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P1037"/>
        </row>
        <row r="1038">
          <cell r="C1038"/>
          <cell r="D1038"/>
          <cell r="E1038"/>
          <cell r="F1038"/>
          <cell r="J1038"/>
          <cell r="K1038"/>
          <cell r="L1038"/>
          <cell r="M1038"/>
          <cell r="N1038"/>
          <cell r="O1038"/>
          <cell r="P1038"/>
          <cell r="R1038"/>
          <cell r="S1038"/>
          <cell r="T1038"/>
          <cell r="U1038"/>
          <cell r="V1038"/>
          <cell r="W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P1038"/>
        </row>
        <row r="1039">
          <cell r="C1039"/>
          <cell r="D1039"/>
          <cell r="E1039"/>
          <cell r="F1039"/>
          <cell r="J1039"/>
          <cell r="K1039"/>
          <cell r="L1039"/>
          <cell r="M1039"/>
          <cell r="N1039"/>
          <cell r="O1039"/>
          <cell r="P1039"/>
          <cell r="R1039"/>
          <cell r="S1039"/>
          <cell r="T1039"/>
          <cell r="U1039"/>
          <cell r="V1039"/>
          <cell r="W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P1039"/>
        </row>
        <row r="1040">
          <cell r="C1040"/>
          <cell r="D1040"/>
          <cell r="E1040"/>
          <cell r="F1040"/>
          <cell r="J1040"/>
          <cell r="K1040"/>
          <cell r="L1040"/>
          <cell r="M1040"/>
          <cell r="N1040"/>
          <cell r="O1040"/>
          <cell r="P1040"/>
          <cell r="R1040"/>
          <cell r="S1040"/>
          <cell r="T1040"/>
          <cell r="U1040"/>
          <cell r="V1040"/>
          <cell r="W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P1040"/>
        </row>
        <row r="1041">
          <cell r="C1041"/>
          <cell r="D1041"/>
          <cell r="E1041"/>
          <cell r="F1041"/>
          <cell r="J1041"/>
          <cell r="K1041"/>
          <cell r="L1041"/>
          <cell r="M1041"/>
          <cell r="N1041"/>
          <cell r="O1041"/>
          <cell r="P1041"/>
          <cell r="R1041"/>
          <cell r="S1041"/>
          <cell r="T1041"/>
          <cell r="U1041"/>
          <cell r="V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P1041"/>
        </row>
        <row r="1042">
          <cell r="C1042"/>
          <cell r="D1042"/>
          <cell r="E1042"/>
          <cell r="F1042"/>
          <cell r="J1042"/>
          <cell r="K1042"/>
          <cell r="L1042"/>
          <cell r="M1042"/>
          <cell r="N1042"/>
          <cell r="O1042"/>
          <cell r="P1042"/>
          <cell r="R1042"/>
          <cell r="S1042"/>
          <cell r="T1042"/>
          <cell r="U1042"/>
          <cell r="V1042"/>
          <cell r="W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P1042"/>
        </row>
        <row r="1043">
          <cell r="C1043"/>
          <cell r="D1043"/>
          <cell r="E1043"/>
          <cell r="F1043"/>
          <cell r="J1043"/>
          <cell r="K1043"/>
          <cell r="L1043"/>
          <cell r="M1043"/>
          <cell r="N1043"/>
          <cell r="O1043"/>
          <cell r="P1043"/>
          <cell r="R1043"/>
          <cell r="S1043"/>
          <cell r="T1043"/>
          <cell r="U1043"/>
          <cell r="V1043"/>
          <cell r="W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P1043"/>
        </row>
        <row r="1044">
          <cell r="C1044"/>
          <cell r="D1044"/>
          <cell r="E1044"/>
          <cell r="F1044"/>
          <cell r="J1044"/>
          <cell r="K1044"/>
          <cell r="L1044"/>
          <cell r="M1044"/>
          <cell r="N1044"/>
          <cell r="O1044"/>
          <cell r="P1044"/>
          <cell r="R1044"/>
          <cell r="S1044"/>
          <cell r="T1044"/>
          <cell r="U1044"/>
          <cell r="V1044"/>
          <cell r="W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P1044"/>
        </row>
        <row r="1045">
          <cell r="C1045"/>
          <cell r="D1045"/>
          <cell r="E1045"/>
          <cell r="F1045"/>
          <cell r="J1045"/>
          <cell r="K1045"/>
          <cell r="L1045"/>
          <cell r="M1045"/>
          <cell r="N1045"/>
          <cell r="O1045"/>
          <cell r="P1045"/>
          <cell r="R1045"/>
          <cell r="S1045"/>
          <cell r="T1045"/>
          <cell r="U1045"/>
          <cell r="V1045"/>
          <cell r="W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P1045"/>
        </row>
        <row r="1046">
          <cell r="C1046"/>
          <cell r="D1046"/>
          <cell r="E1046"/>
          <cell r="F1046"/>
          <cell r="J1046"/>
          <cell r="K1046"/>
          <cell r="L1046"/>
          <cell r="M1046"/>
          <cell r="N1046"/>
          <cell r="O1046"/>
          <cell r="P1046"/>
          <cell r="R1046"/>
          <cell r="S1046"/>
          <cell r="T1046"/>
          <cell r="U1046"/>
          <cell r="V1046"/>
          <cell r="W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P1046"/>
        </row>
        <row r="1047">
          <cell r="C1047"/>
          <cell r="D1047"/>
          <cell r="E1047"/>
          <cell r="F1047"/>
          <cell r="J1047"/>
          <cell r="K1047"/>
          <cell r="L1047"/>
          <cell r="M1047"/>
          <cell r="N1047"/>
          <cell r="O1047"/>
          <cell r="P1047"/>
          <cell r="R1047"/>
          <cell r="S1047"/>
          <cell r="T1047"/>
          <cell r="U1047"/>
          <cell r="V1047"/>
          <cell r="W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P1047"/>
        </row>
        <row r="1048">
          <cell r="C1048"/>
          <cell r="D1048"/>
          <cell r="E1048"/>
          <cell r="F1048"/>
          <cell r="J1048"/>
          <cell r="K1048"/>
          <cell r="L1048"/>
          <cell r="M1048"/>
          <cell r="N1048"/>
          <cell r="O1048"/>
          <cell r="P1048"/>
          <cell r="R1048"/>
          <cell r="S1048"/>
          <cell r="T1048"/>
          <cell r="U1048"/>
          <cell r="V1048"/>
          <cell r="W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P1048"/>
        </row>
        <row r="1049">
          <cell r="C1049"/>
          <cell r="D1049"/>
          <cell r="E1049"/>
          <cell r="F1049"/>
          <cell r="J1049"/>
          <cell r="K1049"/>
          <cell r="L1049"/>
          <cell r="M1049"/>
          <cell r="N1049"/>
          <cell r="O1049"/>
          <cell r="P1049"/>
          <cell r="R1049"/>
          <cell r="S1049"/>
          <cell r="T1049"/>
          <cell r="U1049"/>
          <cell r="V1049"/>
          <cell r="W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P1049"/>
        </row>
        <row r="1050">
          <cell r="C1050"/>
          <cell r="D1050"/>
          <cell r="E1050"/>
          <cell r="F1050"/>
          <cell r="J1050"/>
          <cell r="K1050"/>
          <cell r="L1050"/>
          <cell r="M1050"/>
          <cell r="N1050"/>
          <cell r="O1050"/>
          <cell r="P1050"/>
          <cell r="R1050"/>
          <cell r="S1050"/>
          <cell r="T1050"/>
          <cell r="U1050"/>
          <cell r="V1050"/>
          <cell r="W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P1050"/>
        </row>
        <row r="1051">
          <cell r="C1051"/>
          <cell r="D1051"/>
          <cell r="E1051"/>
          <cell r="F1051"/>
          <cell r="J1051"/>
          <cell r="K1051"/>
          <cell r="L1051"/>
          <cell r="M1051"/>
          <cell r="N1051"/>
          <cell r="O1051"/>
          <cell r="P1051"/>
          <cell r="R1051"/>
          <cell r="S1051"/>
          <cell r="T1051"/>
          <cell r="U1051"/>
          <cell r="V1051"/>
          <cell r="W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P1051"/>
        </row>
        <row r="1052">
          <cell r="C1052"/>
          <cell r="D1052"/>
          <cell r="E1052"/>
          <cell r="F1052"/>
          <cell r="J1052"/>
          <cell r="K1052"/>
          <cell r="L1052"/>
          <cell r="M1052"/>
          <cell r="N1052"/>
          <cell r="O1052"/>
          <cell r="P1052"/>
          <cell r="R1052"/>
          <cell r="S1052"/>
          <cell r="T1052"/>
          <cell r="U1052"/>
          <cell r="V1052"/>
          <cell r="W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P1052"/>
        </row>
        <row r="1053">
          <cell r="C1053"/>
          <cell r="D1053"/>
          <cell r="E1053"/>
          <cell r="F1053"/>
          <cell r="J1053"/>
          <cell r="K1053"/>
          <cell r="L1053"/>
          <cell r="M1053"/>
          <cell r="N1053"/>
          <cell r="O1053"/>
          <cell r="P1053"/>
          <cell r="R1053"/>
          <cell r="S1053"/>
          <cell r="T1053"/>
          <cell r="U1053"/>
          <cell r="V1053"/>
          <cell r="W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P1053"/>
        </row>
        <row r="1054">
          <cell r="C1054"/>
          <cell r="D1054"/>
          <cell r="E1054"/>
          <cell r="F1054"/>
          <cell r="J1054"/>
          <cell r="K1054"/>
          <cell r="L1054"/>
          <cell r="M1054"/>
          <cell r="N1054"/>
          <cell r="O1054"/>
          <cell r="P1054"/>
          <cell r="R1054"/>
          <cell r="S1054"/>
          <cell r="T1054"/>
          <cell r="U1054"/>
          <cell r="V1054"/>
          <cell r="W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P1054"/>
        </row>
        <row r="1055">
          <cell r="C1055"/>
          <cell r="D1055"/>
          <cell r="E1055"/>
          <cell r="F1055"/>
          <cell r="J1055"/>
          <cell r="K1055"/>
          <cell r="L1055"/>
          <cell r="M1055"/>
          <cell r="N1055"/>
          <cell r="O1055"/>
          <cell r="P1055"/>
          <cell r="R1055"/>
          <cell r="S1055"/>
          <cell r="T1055"/>
          <cell r="U1055"/>
          <cell r="V1055"/>
          <cell r="W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P1055"/>
        </row>
        <row r="1056">
          <cell r="C1056"/>
          <cell r="D1056"/>
          <cell r="E1056"/>
          <cell r="F1056"/>
          <cell r="J1056"/>
          <cell r="K1056"/>
          <cell r="L1056"/>
          <cell r="M1056"/>
          <cell r="N1056"/>
          <cell r="O1056"/>
          <cell r="P1056"/>
          <cell r="R1056"/>
          <cell r="S1056"/>
          <cell r="T1056"/>
          <cell r="U1056"/>
          <cell r="V1056"/>
          <cell r="W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P1056"/>
        </row>
        <row r="1057">
          <cell r="C1057"/>
          <cell r="D1057"/>
          <cell r="E1057"/>
          <cell r="F1057"/>
          <cell r="J1057"/>
          <cell r="K1057"/>
          <cell r="L1057"/>
          <cell r="M1057"/>
          <cell r="N1057"/>
          <cell r="O1057"/>
          <cell r="P1057"/>
          <cell r="R1057"/>
          <cell r="S1057"/>
          <cell r="T1057"/>
          <cell r="U1057"/>
          <cell r="V1057"/>
          <cell r="W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P1057"/>
        </row>
        <row r="1058">
          <cell r="C1058"/>
          <cell r="D1058"/>
          <cell r="E1058"/>
          <cell r="F1058"/>
          <cell r="J1058"/>
          <cell r="K1058"/>
          <cell r="L1058"/>
          <cell r="M1058"/>
          <cell r="N1058"/>
          <cell r="O1058"/>
          <cell r="P1058"/>
          <cell r="R1058"/>
          <cell r="S1058"/>
          <cell r="T1058"/>
          <cell r="U1058"/>
          <cell r="V1058"/>
          <cell r="W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P1058"/>
        </row>
        <row r="1059">
          <cell r="C1059"/>
          <cell r="D1059"/>
          <cell r="E1059"/>
          <cell r="F1059"/>
          <cell r="J1059"/>
          <cell r="K1059"/>
          <cell r="L1059"/>
          <cell r="M1059"/>
          <cell r="N1059"/>
          <cell r="O1059"/>
          <cell r="P1059"/>
          <cell r="R1059"/>
          <cell r="S1059"/>
          <cell r="T1059"/>
          <cell r="U1059"/>
          <cell r="V1059"/>
          <cell r="W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P1059"/>
        </row>
        <row r="1060">
          <cell r="C1060"/>
          <cell r="D1060"/>
          <cell r="E1060"/>
          <cell r="F1060"/>
          <cell r="J1060"/>
          <cell r="K1060"/>
          <cell r="L1060"/>
          <cell r="M1060"/>
          <cell r="N1060"/>
          <cell r="O1060"/>
          <cell r="P1060"/>
          <cell r="R1060"/>
          <cell r="S1060"/>
          <cell r="T1060"/>
          <cell r="U1060"/>
          <cell r="V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P1060"/>
        </row>
        <row r="1061">
          <cell r="C1061"/>
          <cell r="D1061"/>
          <cell r="E1061"/>
          <cell r="F1061"/>
          <cell r="J1061"/>
          <cell r="K1061"/>
          <cell r="L1061"/>
          <cell r="M1061"/>
          <cell r="N1061"/>
          <cell r="O1061"/>
          <cell r="P1061"/>
          <cell r="R1061"/>
          <cell r="S1061"/>
          <cell r="T1061"/>
          <cell r="U1061"/>
          <cell r="V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P1061"/>
        </row>
        <row r="1062">
          <cell r="C1062"/>
          <cell r="D1062"/>
          <cell r="E1062"/>
          <cell r="F1062"/>
          <cell r="J1062"/>
          <cell r="K1062"/>
          <cell r="L1062"/>
          <cell r="M1062"/>
          <cell r="N1062"/>
          <cell r="O1062"/>
          <cell r="P1062"/>
          <cell r="R1062"/>
          <cell r="S1062"/>
          <cell r="T1062"/>
          <cell r="U1062"/>
          <cell r="V1062"/>
          <cell r="W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P1062"/>
        </row>
        <row r="1063">
          <cell r="C1063"/>
          <cell r="D1063"/>
          <cell r="E1063"/>
          <cell r="F1063"/>
          <cell r="J1063"/>
          <cell r="K1063"/>
          <cell r="L1063"/>
          <cell r="M1063"/>
          <cell r="N1063"/>
          <cell r="O1063"/>
          <cell r="P1063"/>
          <cell r="R1063"/>
          <cell r="S1063"/>
          <cell r="T1063"/>
          <cell r="U1063"/>
          <cell r="V1063"/>
          <cell r="W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P1063"/>
        </row>
        <row r="1064">
          <cell r="C1064"/>
          <cell r="D1064"/>
          <cell r="E1064"/>
          <cell r="F1064"/>
          <cell r="J1064"/>
          <cell r="K1064"/>
          <cell r="L1064"/>
          <cell r="M1064"/>
          <cell r="N1064"/>
          <cell r="O1064"/>
          <cell r="P1064"/>
          <cell r="R1064"/>
          <cell r="S1064"/>
          <cell r="T1064"/>
          <cell r="U1064"/>
          <cell r="V1064"/>
          <cell r="W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P1064"/>
        </row>
        <row r="1065">
          <cell r="C1065"/>
          <cell r="D1065"/>
          <cell r="E1065"/>
          <cell r="F1065"/>
          <cell r="J1065"/>
          <cell r="K1065"/>
          <cell r="L1065"/>
          <cell r="M1065"/>
          <cell r="N1065"/>
          <cell r="O1065"/>
          <cell r="P1065"/>
          <cell r="R1065"/>
          <cell r="S1065"/>
          <cell r="T1065"/>
          <cell r="U1065"/>
          <cell r="V1065"/>
          <cell r="W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P1065"/>
        </row>
        <row r="1066">
          <cell r="C1066"/>
          <cell r="D1066"/>
          <cell r="E1066"/>
          <cell r="F1066"/>
          <cell r="J1066"/>
          <cell r="K1066"/>
          <cell r="L1066"/>
          <cell r="M1066"/>
          <cell r="N1066"/>
          <cell r="O1066"/>
          <cell r="P1066"/>
          <cell r="R1066"/>
          <cell r="S1066"/>
          <cell r="T1066"/>
          <cell r="U1066"/>
          <cell r="V1066"/>
          <cell r="W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P1066"/>
        </row>
        <row r="1067">
          <cell r="C1067"/>
          <cell r="D1067"/>
          <cell r="E1067"/>
          <cell r="F1067"/>
          <cell r="J1067"/>
          <cell r="K1067"/>
          <cell r="L1067"/>
          <cell r="M1067"/>
          <cell r="N1067"/>
          <cell r="O1067"/>
          <cell r="P1067"/>
          <cell r="R1067"/>
          <cell r="S1067"/>
          <cell r="T1067"/>
          <cell r="U1067"/>
          <cell r="V1067"/>
          <cell r="W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P1067"/>
        </row>
        <row r="1068">
          <cell r="C1068"/>
          <cell r="D1068"/>
          <cell r="E1068"/>
          <cell r="F1068"/>
          <cell r="J1068"/>
          <cell r="K1068"/>
          <cell r="L1068"/>
          <cell r="M1068"/>
          <cell r="N1068"/>
          <cell r="O1068"/>
          <cell r="P1068"/>
          <cell r="R1068"/>
          <cell r="S1068"/>
          <cell r="T1068"/>
          <cell r="U1068"/>
          <cell r="V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P1068"/>
        </row>
        <row r="1069">
          <cell r="C1069"/>
          <cell r="D1069"/>
          <cell r="E1069"/>
          <cell r="F1069"/>
          <cell r="J1069"/>
          <cell r="K1069"/>
          <cell r="L1069"/>
          <cell r="M1069"/>
          <cell r="N1069"/>
          <cell r="O1069"/>
          <cell r="P1069"/>
          <cell r="R1069"/>
          <cell r="S1069"/>
          <cell r="T1069"/>
          <cell r="U1069"/>
          <cell r="V1069"/>
          <cell r="W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P1069"/>
        </row>
        <row r="1070">
          <cell r="C1070"/>
          <cell r="D1070"/>
          <cell r="E1070"/>
          <cell r="F1070"/>
          <cell r="J1070"/>
          <cell r="K1070"/>
          <cell r="L1070"/>
          <cell r="M1070"/>
          <cell r="N1070"/>
          <cell r="O1070"/>
          <cell r="P1070"/>
          <cell r="R1070"/>
          <cell r="S1070"/>
          <cell r="T1070"/>
          <cell r="U1070"/>
          <cell r="V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P1070"/>
        </row>
        <row r="1071">
          <cell r="C1071"/>
          <cell r="D1071"/>
          <cell r="E1071"/>
          <cell r="F1071"/>
          <cell r="J1071"/>
          <cell r="K1071"/>
          <cell r="L1071"/>
          <cell r="M1071"/>
          <cell r="N1071"/>
          <cell r="O1071"/>
          <cell r="P1071"/>
          <cell r="R1071"/>
          <cell r="S1071"/>
          <cell r="T1071"/>
          <cell r="U1071"/>
          <cell r="V1071"/>
          <cell r="W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P1071"/>
        </row>
        <row r="1072">
          <cell r="C1072"/>
          <cell r="D1072"/>
          <cell r="E1072"/>
          <cell r="F1072"/>
          <cell r="J1072"/>
          <cell r="K1072"/>
          <cell r="L1072"/>
          <cell r="M1072"/>
          <cell r="N1072"/>
          <cell r="O1072"/>
          <cell r="P1072"/>
          <cell r="R1072"/>
          <cell r="S1072"/>
          <cell r="T1072"/>
          <cell r="U1072"/>
          <cell r="V1072"/>
          <cell r="W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P1072"/>
        </row>
        <row r="1073">
          <cell r="C1073"/>
          <cell r="D1073"/>
          <cell r="E1073"/>
          <cell r="F1073"/>
          <cell r="J1073"/>
          <cell r="K1073"/>
          <cell r="L1073"/>
          <cell r="M1073"/>
          <cell r="N1073"/>
          <cell r="O1073"/>
          <cell r="P1073"/>
          <cell r="R1073"/>
          <cell r="S1073"/>
          <cell r="T1073"/>
          <cell r="U1073"/>
          <cell r="V1073"/>
          <cell r="W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P1073"/>
        </row>
        <row r="1074">
          <cell r="C1074"/>
          <cell r="D1074"/>
          <cell r="E1074"/>
          <cell r="F1074"/>
          <cell r="J1074"/>
          <cell r="K1074"/>
          <cell r="L1074"/>
          <cell r="M1074"/>
          <cell r="N1074"/>
          <cell r="O1074"/>
          <cell r="P1074"/>
          <cell r="R1074"/>
          <cell r="S1074"/>
          <cell r="T1074"/>
          <cell r="U1074"/>
          <cell r="V1074"/>
          <cell r="W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P1074"/>
        </row>
        <row r="1075">
          <cell r="C1075"/>
          <cell r="D1075"/>
          <cell r="E1075"/>
          <cell r="F1075"/>
          <cell r="J1075"/>
          <cell r="K1075"/>
          <cell r="L1075"/>
          <cell r="M1075"/>
          <cell r="N1075"/>
          <cell r="O1075"/>
          <cell r="P1075"/>
          <cell r="R1075"/>
          <cell r="S1075"/>
          <cell r="T1075"/>
          <cell r="U1075"/>
          <cell r="V1075"/>
          <cell r="W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P1075"/>
        </row>
        <row r="1076">
          <cell r="C1076"/>
          <cell r="D1076"/>
          <cell r="E1076"/>
          <cell r="F1076"/>
          <cell r="J1076"/>
          <cell r="K1076"/>
          <cell r="L1076"/>
          <cell r="M1076"/>
          <cell r="N1076"/>
          <cell r="O1076"/>
          <cell r="P1076"/>
          <cell r="R1076"/>
          <cell r="S1076"/>
          <cell r="T1076"/>
          <cell r="U1076"/>
          <cell r="V1076"/>
          <cell r="W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P1076"/>
        </row>
        <row r="1077">
          <cell r="C1077"/>
          <cell r="D1077"/>
          <cell r="E1077"/>
          <cell r="F1077"/>
          <cell r="J1077"/>
          <cell r="K1077"/>
          <cell r="L1077"/>
          <cell r="M1077"/>
          <cell r="N1077"/>
          <cell r="O1077"/>
          <cell r="P1077"/>
          <cell r="R1077"/>
          <cell r="S1077"/>
          <cell r="T1077"/>
          <cell r="U1077"/>
          <cell r="V1077"/>
          <cell r="W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P1077"/>
        </row>
        <row r="1078">
          <cell r="C1078"/>
          <cell r="D1078"/>
          <cell r="E1078"/>
          <cell r="F1078"/>
          <cell r="J1078"/>
          <cell r="K1078"/>
          <cell r="L1078"/>
          <cell r="M1078"/>
          <cell r="N1078"/>
          <cell r="O1078"/>
          <cell r="P1078"/>
          <cell r="R1078"/>
          <cell r="S1078"/>
          <cell r="T1078"/>
          <cell r="U1078"/>
          <cell r="V1078"/>
          <cell r="W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P1078"/>
        </row>
        <row r="1079">
          <cell r="C1079"/>
          <cell r="D1079"/>
          <cell r="E1079"/>
          <cell r="F1079"/>
          <cell r="J1079"/>
          <cell r="K1079"/>
          <cell r="L1079"/>
          <cell r="M1079"/>
          <cell r="N1079"/>
          <cell r="O1079"/>
          <cell r="P1079"/>
          <cell r="R1079"/>
          <cell r="S1079"/>
          <cell r="T1079"/>
          <cell r="U1079"/>
          <cell r="V1079"/>
          <cell r="W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P1079"/>
        </row>
        <row r="1080">
          <cell r="C1080"/>
          <cell r="D1080"/>
          <cell r="E1080"/>
          <cell r="F1080"/>
          <cell r="J1080"/>
          <cell r="K1080"/>
          <cell r="L1080"/>
          <cell r="M1080"/>
          <cell r="N1080"/>
          <cell r="O1080"/>
          <cell r="P1080"/>
          <cell r="R1080"/>
          <cell r="S1080"/>
          <cell r="T1080"/>
          <cell r="U1080"/>
          <cell r="V1080"/>
          <cell r="W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P1080"/>
        </row>
        <row r="1081">
          <cell r="C1081"/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</row>
        <row r="1082">
          <cell r="C1082"/>
          <cell r="D1082"/>
          <cell r="E1082"/>
          <cell r="F1082"/>
          <cell r="H1082"/>
          <cell r="J1082"/>
          <cell r="K1082"/>
          <cell r="L1082"/>
          <cell r="M1082"/>
          <cell r="N1082"/>
          <cell r="O1082"/>
          <cell r="P1082"/>
          <cell r="R1082"/>
          <cell r="S1082"/>
          <cell r="T1082"/>
          <cell r="U1082"/>
          <cell r="V1082"/>
          <cell r="W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</row>
        <row r="1083">
          <cell r="C1083"/>
          <cell r="D1083"/>
          <cell r="E1083"/>
          <cell r="F1083"/>
          <cell r="J1083"/>
          <cell r="K1083"/>
          <cell r="L1083"/>
          <cell r="M1083"/>
          <cell r="N1083"/>
          <cell r="O1083"/>
          <cell r="P1083"/>
          <cell r="R1083"/>
          <cell r="S1083"/>
          <cell r="T1083"/>
          <cell r="U1083"/>
          <cell r="V1083"/>
          <cell r="W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P1083"/>
        </row>
        <row r="1084">
          <cell r="C1084"/>
          <cell r="D1084"/>
          <cell r="E1084"/>
          <cell r="F1084"/>
          <cell r="J1084"/>
          <cell r="K1084"/>
          <cell r="L1084"/>
          <cell r="M1084"/>
          <cell r="N1084"/>
          <cell r="O1084"/>
          <cell r="P1084"/>
          <cell r="R1084"/>
          <cell r="S1084"/>
          <cell r="T1084"/>
          <cell r="U1084"/>
          <cell r="V1084"/>
          <cell r="W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P1084"/>
        </row>
        <row r="1085">
          <cell r="C1085"/>
          <cell r="D1085"/>
          <cell r="E1085"/>
          <cell r="F1085"/>
          <cell r="J1085"/>
          <cell r="K1085"/>
          <cell r="L1085"/>
          <cell r="M1085"/>
          <cell r="N1085"/>
          <cell r="O1085"/>
          <cell r="P1085"/>
          <cell r="R1085"/>
          <cell r="S1085"/>
          <cell r="T1085"/>
          <cell r="U1085"/>
          <cell r="V1085"/>
          <cell r="W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P1085"/>
        </row>
        <row r="1086">
          <cell r="C1086"/>
          <cell r="D1086"/>
          <cell r="E1086"/>
          <cell r="F1086"/>
          <cell r="J1086"/>
          <cell r="K1086"/>
          <cell r="L1086"/>
          <cell r="M1086"/>
          <cell r="N1086"/>
          <cell r="O1086"/>
          <cell r="P1086"/>
          <cell r="R1086"/>
          <cell r="S1086"/>
          <cell r="T1086"/>
          <cell r="U1086"/>
          <cell r="V1086"/>
          <cell r="W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P1086"/>
        </row>
        <row r="1087">
          <cell r="C1087"/>
          <cell r="D1087"/>
          <cell r="E1087"/>
          <cell r="F1087"/>
          <cell r="J1087"/>
          <cell r="K1087"/>
          <cell r="L1087"/>
          <cell r="M1087"/>
          <cell r="N1087"/>
          <cell r="O1087"/>
          <cell r="P1087"/>
          <cell r="R1087"/>
          <cell r="S1087"/>
          <cell r="T1087"/>
          <cell r="U1087"/>
          <cell r="V1087"/>
          <cell r="W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P1087"/>
        </row>
        <row r="1088">
          <cell r="C1088"/>
          <cell r="D1088"/>
          <cell r="E1088"/>
          <cell r="F1088"/>
          <cell r="J1088"/>
          <cell r="K1088"/>
          <cell r="L1088"/>
          <cell r="M1088"/>
          <cell r="N1088"/>
          <cell r="O1088"/>
          <cell r="P1088"/>
          <cell r="R1088"/>
          <cell r="S1088"/>
          <cell r="T1088"/>
          <cell r="U1088"/>
          <cell r="V1088"/>
          <cell r="W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P1088"/>
        </row>
        <row r="1089">
          <cell r="C1089"/>
          <cell r="D1089"/>
          <cell r="E1089"/>
          <cell r="F1089"/>
          <cell r="J1089"/>
          <cell r="K1089"/>
          <cell r="L1089"/>
          <cell r="M1089"/>
          <cell r="N1089"/>
          <cell r="O1089"/>
          <cell r="P1089"/>
          <cell r="R1089"/>
          <cell r="S1089"/>
          <cell r="T1089"/>
          <cell r="U1089"/>
          <cell r="V1089"/>
          <cell r="W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P1089"/>
        </row>
        <row r="1090">
          <cell r="C1090"/>
          <cell r="D1090"/>
          <cell r="E1090"/>
          <cell r="F1090"/>
          <cell r="J1090"/>
          <cell r="K1090"/>
          <cell r="L1090"/>
          <cell r="M1090"/>
          <cell r="N1090"/>
          <cell r="O1090"/>
          <cell r="P1090"/>
          <cell r="R1090"/>
          <cell r="S1090"/>
          <cell r="T1090"/>
          <cell r="U1090"/>
          <cell r="V1090"/>
          <cell r="W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P1090"/>
        </row>
        <row r="1091">
          <cell r="C1091"/>
          <cell r="D1091"/>
          <cell r="E1091"/>
          <cell r="F1091"/>
          <cell r="J1091"/>
          <cell r="K1091"/>
          <cell r="L1091"/>
          <cell r="M1091"/>
          <cell r="N1091"/>
          <cell r="O1091"/>
          <cell r="P1091"/>
          <cell r="R1091"/>
          <cell r="S1091"/>
          <cell r="T1091"/>
          <cell r="U1091"/>
          <cell r="V1091"/>
          <cell r="W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P1091"/>
        </row>
        <row r="1092">
          <cell r="C1092"/>
          <cell r="D1092"/>
          <cell r="E1092"/>
          <cell r="F1092"/>
          <cell r="J1092"/>
          <cell r="K1092"/>
          <cell r="L1092"/>
          <cell r="M1092"/>
          <cell r="N1092"/>
          <cell r="O1092"/>
          <cell r="P1092"/>
          <cell r="R1092"/>
          <cell r="S1092"/>
          <cell r="T1092"/>
          <cell r="U1092"/>
          <cell r="V1092"/>
          <cell r="W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</row>
        <row r="1093">
          <cell r="C1093"/>
          <cell r="D1093"/>
          <cell r="E1093"/>
          <cell r="F1093"/>
          <cell r="J1093"/>
          <cell r="K1093"/>
          <cell r="L1093"/>
          <cell r="M1093"/>
          <cell r="N1093"/>
          <cell r="O1093"/>
          <cell r="P1093"/>
          <cell r="R1093"/>
          <cell r="S1093"/>
          <cell r="T1093"/>
          <cell r="U1093"/>
          <cell r="V1093"/>
          <cell r="W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P1093"/>
        </row>
        <row r="1094">
          <cell r="C1094"/>
          <cell r="D1094"/>
          <cell r="E1094"/>
          <cell r="F1094"/>
          <cell r="J1094"/>
          <cell r="K1094"/>
          <cell r="L1094"/>
          <cell r="M1094"/>
          <cell r="N1094"/>
          <cell r="O1094"/>
          <cell r="P1094"/>
          <cell r="R1094"/>
          <cell r="S1094"/>
          <cell r="T1094"/>
          <cell r="U1094"/>
          <cell r="V1094"/>
          <cell r="W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P1094"/>
        </row>
        <row r="1095">
          <cell r="C1095"/>
          <cell r="D1095"/>
          <cell r="E1095"/>
          <cell r="F1095"/>
          <cell r="J1095"/>
          <cell r="K1095"/>
          <cell r="L1095"/>
          <cell r="M1095"/>
          <cell r="N1095"/>
          <cell r="O1095"/>
          <cell r="P1095"/>
          <cell r="R1095"/>
          <cell r="S1095"/>
          <cell r="T1095"/>
          <cell r="U1095"/>
          <cell r="V1095"/>
          <cell r="W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P1095"/>
        </row>
        <row r="1096">
          <cell r="C1096"/>
          <cell r="D1096"/>
          <cell r="E1096"/>
          <cell r="F1096"/>
          <cell r="J1096"/>
          <cell r="K1096"/>
          <cell r="L1096"/>
          <cell r="M1096"/>
          <cell r="N1096"/>
          <cell r="O1096"/>
          <cell r="P1096"/>
          <cell r="R1096"/>
          <cell r="S1096"/>
          <cell r="T1096"/>
          <cell r="U1096"/>
          <cell r="V1096"/>
          <cell r="W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P1096"/>
        </row>
        <row r="1097">
          <cell r="C1097"/>
          <cell r="D1097"/>
          <cell r="E1097"/>
          <cell r="F1097"/>
          <cell r="J1097"/>
          <cell r="K1097"/>
          <cell r="L1097"/>
          <cell r="M1097"/>
          <cell r="N1097"/>
          <cell r="O1097"/>
          <cell r="P1097"/>
          <cell r="R1097"/>
          <cell r="S1097"/>
          <cell r="T1097"/>
          <cell r="U1097"/>
          <cell r="V1097"/>
          <cell r="W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P1097"/>
        </row>
        <row r="1098">
          <cell r="C1098"/>
          <cell r="D1098"/>
          <cell r="E1098"/>
          <cell r="F1098"/>
          <cell r="J1098"/>
          <cell r="K1098"/>
          <cell r="L1098"/>
          <cell r="M1098"/>
          <cell r="N1098"/>
          <cell r="O1098"/>
          <cell r="P1098"/>
          <cell r="R1098"/>
          <cell r="S1098"/>
          <cell r="T1098"/>
          <cell r="U1098"/>
          <cell r="V1098"/>
          <cell r="W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P1098"/>
        </row>
        <row r="1099">
          <cell r="C1099"/>
          <cell r="D1099"/>
          <cell r="E1099"/>
          <cell r="F1099"/>
          <cell r="J1099"/>
          <cell r="K1099"/>
          <cell r="L1099"/>
          <cell r="M1099"/>
          <cell r="N1099"/>
          <cell r="O1099"/>
          <cell r="P1099"/>
          <cell r="R1099"/>
          <cell r="S1099"/>
          <cell r="T1099"/>
          <cell r="U1099"/>
          <cell r="V1099"/>
          <cell r="W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P1099"/>
        </row>
        <row r="1100">
          <cell r="C1100"/>
          <cell r="D1100"/>
          <cell r="E1100"/>
          <cell r="F1100"/>
          <cell r="J1100"/>
          <cell r="K1100"/>
          <cell r="L1100"/>
          <cell r="M1100"/>
          <cell r="N1100"/>
          <cell r="O1100"/>
          <cell r="P1100"/>
          <cell r="R1100"/>
          <cell r="S1100"/>
          <cell r="T1100"/>
          <cell r="U1100"/>
          <cell r="V1100"/>
          <cell r="W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P1100"/>
        </row>
        <row r="1101">
          <cell r="C1101"/>
          <cell r="D1101"/>
          <cell r="E1101"/>
          <cell r="F1101"/>
          <cell r="J1101"/>
          <cell r="K1101"/>
          <cell r="L1101"/>
          <cell r="M1101"/>
          <cell r="N1101"/>
          <cell r="O1101"/>
          <cell r="P1101"/>
          <cell r="R1101"/>
          <cell r="S1101"/>
          <cell r="T1101"/>
          <cell r="U1101"/>
          <cell r="V1101"/>
          <cell r="W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P1101"/>
        </row>
        <row r="1102">
          <cell r="C1102"/>
          <cell r="D1102"/>
          <cell r="E1102"/>
          <cell r="F1102"/>
          <cell r="J1102"/>
          <cell r="K1102"/>
          <cell r="L1102"/>
          <cell r="M1102"/>
          <cell r="N1102"/>
          <cell r="O1102"/>
          <cell r="P1102"/>
          <cell r="R1102"/>
          <cell r="S1102"/>
          <cell r="T1102"/>
          <cell r="U1102"/>
          <cell r="V1102"/>
          <cell r="W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P1102"/>
        </row>
        <row r="1103">
          <cell r="C1103"/>
          <cell r="D1103"/>
          <cell r="E1103"/>
          <cell r="F1103"/>
          <cell r="J1103"/>
          <cell r="K1103"/>
          <cell r="L1103"/>
          <cell r="M1103"/>
          <cell r="N1103"/>
          <cell r="O1103"/>
          <cell r="P1103"/>
          <cell r="R1103"/>
          <cell r="S1103"/>
          <cell r="T1103"/>
          <cell r="U1103"/>
          <cell r="V1103"/>
          <cell r="W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P1103"/>
        </row>
        <row r="1104">
          <cell r="C1104"/>
          <cell r="D1104"/>
          <cell r="E1104"/>
          <cell r="F1104"/>
          <cell r="J1104"/>
          <cell r="K1104"/>
          <cell r="L1104"/>
          <cell r="M1104"/>
          <cell r="N1104"/>
          <cell r="O1104"/>
          <cell r="P1104"/>
          <cell r="R1104"/>
          <cell r="S1104"/>
          <cell r="T1104"/>
          <cell r="U1104"/>
          <cell r="V1104"/>
          <cell r="W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P1104"/>
        </row>
        <row r="1105">
          <cell r="C1105"/>
          <cell r="D1105"/>
          <cell r="E1105"/>
          <cell r="F1105"/>
          <cell r="J1105"/>
          <cell r="K1105"/>
          <cell r="L1105"/>
          <cell r="M1105"/>
          <cell r="N1105"/>
          <cell r="O1105"/>
          <cell r="P1105"/>
          <cell r="R1105"/>
          <cell r="S1105"/>
          <cell r="T1105"/>
          <cell r="U1105"/>
          <cell r="V1105"/>
          <cell r="W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P1105"/>
        </row>
        <row r="1106">
          <cell r="C1106"/>
          <cell r="D1106"/>
          <cell r="E1106"/>
          <cell r="F1106"/>
          <cell r="J1106"/>
          <cell r="K1106"/>
          <cell r="L1106"/>
          <cell r="M1106"/>
          <cell r="N1106"/>
          <cell r="O1106"/>
          <cell r="P1106"/>
          <cell r="R1106"/>
          <cell r="S1106"/>
          <cell r="T1106"/>
          <cell r="U1106"/>
          <cell r="V1106"/>
          <cell r="W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P1106"/>
        </row>
        <row r="1107">
          <cell r="C1107"/>
          <cell r="D1107"/>
          <cell r="E1107"/>
          <cell r="F1107"/>
          <cell r="J1107"/>
          <cell r="K1107"/>
          <cell r="L1107"/>
          <cell r="M1107"/>
          <cell r="N1107"/>
          <cell r="O1107"/>
          <cell r="P1107"/>
          <cell r="R1107"/>
          <cell r="S1107"/>
          <cell r="T1107"/>
          <cell r="U1107"/>
          <cell r="V1107"/>
          <cell r="W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P1107"/>
        </row>
        <row r="1108">
          <cell r="C1108"/>
          <cell r="D1108"/>
          <cell r="E1108"/>
          <cell r="F1108"/>
          <cell r="J1108"/>
          <cell r="K1108"/>
          <cell r="L1108"/>
          <cell r="M1108"/>
          <cell r="N1108"/>
          <cell r="O1108"/>
          <cell r="P1108"/>
          <cell r="R1108"/>
          <cell r="S1108"/>
          <cell r="T1108"/>
          <cell r="U1108"/>
          <cell r="V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P1108"/>
        </row>
        <row r="1109">
          <cell r="C1109"/>
          <cell r="D1109"/>
          <cell r="E1109"/>
          <cell r="F1109"/>
          <cell r="J1109"/>
          <cell r="K1109"/>
          <cell r="L1109"/>
          <cell r="M1109"/>
          <cell r="N1109"/>
          <cell r="O1109"/>
          <cell r="P1109"/>
          <cell r="R1109"/>
          <cell r="S1109"/>
          <cell r="T1109"/>
          <cell r="U1109"/>
          <cell r="V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P1109"/>
        </row>
        <row r="1110">
          <cell r="C1110"/>
          <cell r="D1110"/>
          <cell r="E1110"/>
          <cell r="F1110"/>
          <cell r="J1110"/>
          <cell r="K1110"/>
          <cell r="L1110"/>
          <cell r="M1110"/>
          <cell r="N1110"/>
          <cell r="O1110"/>
          <cell r="P1110"/>
          <cell r="R1110"/>
          <cell r="S1110"/>
          <cell r="T1110"/>
          <cell r="U1110"/>
          <cell r="V1110"/>
          <cell r="W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P1110"/>
        </row>
        <row r="1111">
          <cell r="C1111"/>
          <cell r="D1111"/>
          <cell r="E1111"/>
          <cell r="F1111"/>
          <cell r="J1111"/>
          <cell r="K1111"/>
          <cell r="L1111"/>
          <cell r="M1111"/>
          <cell r="N1111"/>
          <cell r="O1111"/>
          <cell r="P1111"/>
          <cell r="R1111"/>
          <cell r="S1111"/>
          <cell r="T1111"/>
          <cell r="U1111"/>
          <cell r="V1111"/>
          <cell r="W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P1111"/>
        </row>
        <row r="1112">
          <cell r="C1112"/>
          <cell r="D1112"/>
          <cell r="E1112"/>
          <cell r="F1112"/>
          <cell r="J1112"/>
          <cell r="K1112"/>
          <cell r="L1112"/>
          <cell r="M1112"/>
          <cell r="N1112"/>
          <cell r="O1112"/>
          <cell r="P1112"/>
          <cell r="R1112"/>
          <cell r="S1112"/>
          <cell r="T1112"/>
          <cell r="U1112"/>
          <cell r="V1112"/>
          <cell r="W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P1112"/>
        </row>
        <row r="1113">
          <cell r="C1113"/>
          <cell r="D1113"/>
          <cell r="E1113"/>
          <cell r="F1113"/>
          <cell r="J1113"/>
          <cell r="K1113"/>
          <cell r="L1113"/>
          <cell r="M1113"/>
          <cell r="N1113"/>
          <cell r="O1113"/>
          <cell r="P1113"/>
          <cell r="R1113"/>
          <cell r="S1113"/>
          <cell r="T1113"/>
          <cell r="U1113"/>
          <cell r="V1113"/>
          <cell r="W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P1113"/>
        </row>
        <row r="1114">
          <cell r="C1114"/>
          <cell r="D1114"/>
          <cell r="E1114"/>
          <cell r="F1114"/>
          <cell r="J1114"/>
          <cell r="K1114"/>
          <cell r="L1114"/>
          <cell r="M1114"/>
          <cell r="N1114"/>
          <cell r="O1114"/>
          <cell r="P1114"/>
          <cell r="R1114"/>
          <cell r="S1114"/>
          <cell r="T1114"/>
          <cell r="U1114"/>
          <cell r="V1114"/>
          <cell r="W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P1114"/>
        </row>
        <row r="1115">
          <cell r="C1115"/>
          <cell r="D1115"/>
          <cell r="E1115"/>
          <cell r="F1115"/>
          <cell r="J1115"/>
          <cell r="K1115"/>
          <cell r="L1115"/>
          <cell r="M1115"/>
          <cell r="N1115"/>
          <cell r="O1115"/>
          <cell r="P1115"/>
          <cell r="R1115"/>
          <cell r="S1115"/>
          <cell r="T1115"/>
          <cell r="U1115"/>
          <cell r="V1115"/>
          <cell r="W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P1115"/>
        </row>
        <row r="1116">
          <cell r="C1116"/>
          <cell r="D1116"/>
          <cell r="E1116"/>
          <cell r="F1116"/>
          <cell r="J1116"/>
          <cell r="K1116"/>
          <cell r="L1116"/>
          <cell r="M1116"/>
          <cell r="N1116"/>
          <cell r="O1116"/>
          <cell r="P1116"/>
          <cell r="R1116"/>
          <cell r="S1116"/>
          <cell r="T1116"/>
          <cell r="U1116"/>
          <cell r="V1116"/>
          <cell r="W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P1116"/>
        </row>
        <row r="1117">
          <cell r="C1117"/>
          <cell r="D1117"/>
          <cell r="E1117"/>
          <cell r="F1117"/>
          <cell r="J1117"/>
          <cell r="K1117"/>
          <cell r="L1117"/>
          <cell r="M1117"/>
          <cell r="N1117"/>
          <cell r="O1117"/>
          <cell r="P1117"/>
          <cell r="R1117"/>
          <cell r="S1117"/>
          <cell r="T1117"/>
          <cell r="U1117"/>
          <cell r="V1117"/>
          <cell r="W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P1117"/>
        </row>
        <row r="1118">
          <cell r="C1118"/>
          <cell r="D1118"/>
          <cell r="E1118"/>
          <cell r="F1118"/>
          <cell r="J1118"/>
          <cell r="K1118"/>
          <cell r="L1118"/>
          <cell r="M1118"/>
          <cell r="N1118"/>
          <cell r="O1118"/>
          <cell r="P1118"/>
          <cell r="R1118"/>
          <cell r="S1118"/>
          <cell r="T1118"/>
          <cell r="U1118"/>
          <cell r="V1118"/>
          <cell r="W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P1118"/>
        </row>
        <row r="1119">
          <cell r="C1119"/>
          <cell r="D1119"/>
          <cell r="E1119"/>
          <cell r="F1119"/>
          <cell r="J1119"/>
          <cell r="K1119"/>
          <cell r="L1119"/>
          <cell r="M1119"/>
          <cell r="N1119"/>
          <cell r="O1119"/>
          <cell r="P1119"/>
          <cell r="R1119"/>
          <cell r="S1119"/>
          <cell r="T1119"/>
          <cell r="U1119"/>
          <cell r="V1119"/>
          <cell r="W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P1119"/>
        </row>
        <row r="1120">
          <cell r="C1120"/>
          <cell r="D1120"/>
          <cell r="E1120"/>
          <cell r="F1120"/>
          <cell r="J1120"/>
          <cell r="K1120"/>
          <cell r="L1120"/>
          <cell r="M1120"/>
          <cell r="N1120"/>
          <cell r="O1120"/>
          <cell r="P1120"/>
          <cell r="R1120"/>
          <cell r="S1120"/>
          <cell r="T1120"/>
          <cell r="U1120"/>
          <cell r="V1120"/>
          <cell r="W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P1120"/>
        </row>
        <row r="1121">
          <cell r="C1121"/>
          <cell r="D1121"/>
          <cell r="E1121"/>
          <cell r="F1121"/>
          <cell r="J1121"/>
          <cell r="K1121"/>
          <cell r="L1121"/>
          <cell r="M1121"/>
          <cell r="N1121"/>
          <cell r="O1121"/>
          <cell r="P1121"/>
          <cell r="R1121"/>
          <cell r="S1121"/>
          <cell r="T1121"/>
          <cell r="U1121"/>
          <cell r="V1121"/>
          <cell r="W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P1121"/>
        </row>
        <row r="1122">
          <cell r="C1122"/>
          <cell r="D1122"/>
          <cell r="E1122"/>
          <cell r="F1122"/>
          <cell r="J1122"/>
          <cell r="K1122"/>
          <cell r="L1122"/>
          <cell r="M1122"/>
          <cell r="N1122"/>
          <cell r="O1122"/>
          <cell r="P1122"/>
          <cell r="R1122"/>
          <cell r="S1122"/>
          <cell r="T1122"/>
          <cell r="U1122"/>
          <cell r="V1122"/>
          <cell r="W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P1122"/>
        </row>
        <row r="1123">
          <cell r="C1123"/>
          <cell r="D1123"/>
          <cell r="E1123"/>
          <cell r="F1123"/>
          <cell r="J1123"/>
          <cell r="K1123"/>
          <cell r="L1123"/>
          <cell r="M1123"/>
          <cell r="N1123"/>
          <cell r="O1123"/>
          <cell r="P1123"/>
          <cell r="R1123"/>
          <cell r="S1123"/>
          <cell r="T1123"/>
          <cell r="U1123"/>
          <cell r="V1123"/>
          <cell r="W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P1123"/>
        </row>
        <row r="1124">
          <cell r="C1124"/>
          <cell r="D1124"/>
          <cell r="F1124"/>
          <cell r="J1124"/>
          <cell r="K1124"/>
          <cell r="L1124"/>
          <cell r="M1124"/>
          <cell r="N1124"/>
          <cell r="O1124"/>
          <cell r="P1124"/>
          <cell r="R1124"/>
          <cell r="S1124"/>
          <cell r="T1124"/>
          <cell r="U1124"/>
          <cell r="V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P1124"/>
        </row>
        <row r="1125">
          <cell r="C1125"/>
          <cell r="D1125"/>
          <cell r="E1125"/>
          <cell r="F1125"/>
          <cell r="J1125"/>
          <cell r="K1125"/>
          <cell r="L1125"/>
          <cell r="M1125"/>
          <cell r="N1125"/>
          <cell r="O1125"/>
          <cell r="P1125"/>
          <cell r="R1125"/>
          <cell r="S1125"/>
          <cell r="T1125"/>
          <cell r="U1125"/>
          <cell r="V1125"/>
          <cell r="W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P1125"/>
        </row>
        <row r="1126">
          <cell r="C1126"/>
          <cell r="D1126"/>
          <cell r="E1126"/>
          <cell r="F1126"/>
          <cell r="J1126"/>
          <cell r="K1126"/>
          <cell r="L1126"/>
          <cell r="M1126"/>
          <cell r="N1126"/>
          <cell r="O1126"/>
          <cell r="P1126"/>
          <cell r="R1126"/>
          <cell r="S1126"/>
          <cell r="T1126"/>
          <cell r="U1126"/>
          <cell r="V1126"/>
          <cell r="W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P1126"/>
        </row>
        <row r="1127">
          <cell r="C1127"/>
          <cell r="D1127"/>
          <cell r="E1127"/>
          <cell r="F1127"/>
          <cell r="J1127"/>
          <cell r="K1127"/>
          <cell r="L1127"/>
          <cell r="M1127"/>
          <cell r="N1127"/>
          <cell r="O1127"/>
          <cell r="P1127"/>
          <cell r="R1127"/>
          <cell r="S1127"/>
          <cell r="T1127"/>
          <cell r="U1127"/>
          <cell r="V1127"/>
          <cell r="W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P1127"/>
        </row>
        <row r="1128">
          <cell r="C1128"/>
          <cell r="D1128"/>
          <cell r="E1128"/>
          <cell r="F1128"/>
          <cell r="J1128"/>
          <cell r="K1128"/>
          <cell r="L1128"/>
          <cell r="M1128"/>
          <cell r="N1128"/>
          <cell r="O1128"/>
          <cell r="P1128"/>
          <cell r="R1128"/>
          <cell r="S1128"/>
          <cell r="T1128"/>
          <cell r="U1128"/>
          <cell r="V1128"/>
          <cell r="W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P1128"/>
        </row>
        <row r="1129">
          <cell r="C1129"/>
          <cell r="D1129"/>
          <cell r="E1129"/>
          <cell r="F1129"/>
          <cell r="J1129"/>
          <cell r="K1129"/>
          <cell r="L1129"/>
          <cell r="M1129"/>
          <cell r="N1129"/>
          <cell r="O1129"/>
          <cell r="P1129"/>
          <cell r="R1129"/>
          <cell r="S1129"/>
          <cell r="T1129"/>
          <cell r="U1129"/>
          <cell r="V1129"/>
          <cell r="W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P1129"/>
        </row>
        <row r="1130">
          <cell r="C1130"/>
          <cell r="D1130"/>
          <cell r="E1130"/>
          <cell r="F1130"/>
          <cell r="J1130"/>
          <cell r="K1130"/>
          <cell r="L1130"/>
          <cell r="M1130"/>
          <cell r="N1130"/>
          <cell r="O1130"/>
          <cell r="P1130"/>
          <cell r="R1130"/>
          <cell r="S1130"/>
          <cell r="T1130"/>
          <cell r="U1130"/>
          <cell r="V1130"/>
          <cell r="W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P1130"/>
        </row>
        <row r="1131">
          <cell r="C1131"/>
          <cell r="D1131"/>
          <cell r="E1131"/>
          <cell r="F1131"/>
          <cell r="J1131"/>
          <cell r="K1131"/>
          <cell r="L1131"/>
          <cell r="M1131"/>
          <cell r="N1131"/>
          <cell r="O1131"/>
          <cell r="P1131"/>
          <cell r="R1131"/>
          <cell r="S1131"/>
          <cell r="T1131"/>
          <cell r="U1131"/>
          <cell r="V1131"/>
          <cell r="W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P1131"/>
        </row>
        <row r="1132">
          <cell r="C1132"/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</row>
        <row r="1133">
          <cell r="C1133"/>
          <cell r="D1133"/>
          <cell r="E1133"/>
          <cell r="F1133"/>
          <cell r="J1133"/>
          <cell r="K1133"/>
          <cell r="L1133"/>
          <cell r="M1133"/>
          <cell r="N1133"/>
          <cell r="O1133"/>
          <cell r="P1133"/>
          <cell r="R1133"/>
          <cell r="S1133"/>
          <cell r="T1133"/>
          <cell r="U1133"/>
          <cell r="V1133"/>
          <cell r="W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P1133"/>
        </row>
        <row r="1134">
          <cell r="C1134"/>
          <cell r="D1134"/>
          <cell r="E1134"/>
          <cell r="F1134"/>
          <cell r="J1134"/>
          <cell r="K1134"/>
          <cell r="L1134"/>
          <cell r="M1134"/>
          <cell r="N1134"/>
          <cell r="O1134"/>
          <cell r="P1134"/>
          <cell r="R1134"/>
          <cell r="S1134"/>
          <cell r="T1134"/>
          <cell r="U1134"/>
          <cell r="V1134"/>
          <cell r="W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P1134"/>
        </row>
        <row r="1135">
          <cell r="C1135"/>
          <cell r="D1135"/>
          <cell r="E1135"/>
          <cell r="F1135"/>
          <cell r="J1135"/>
          <cell r="K1135"/>
          <cell r="L1135"/>
          <cell r="M1135"/>
          <cell r="N1135"/>
          <cell r="O1135"/>
          <cell r="P1135"/>
          <cell r="R1135"/>
          <cell r="S1135"/>
          <cell r="T1135"/>
          <cell r="U1135"/>
          <cell r="V1135"/>
          <cell r="W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P1135"/>
        </row>
        <row r="1136">
          <cell r="C1136"/>
          <cell r="D1136"/>
          <cell r="E1136"/>
          <cell r="F1136"/>
          <cell r="J1136"/>
          <cell r="K1136"/>
          <cell r="L1136"/>
          <cell r="M1136"/>
          <cell r="N1136"/>
          <cell r="O1136"/>
          <cell r="P1136"/>
          <cell r="R1136"/>
          <cell r="S1136"/>
          <cell r="T1136"/>
          <cell r="U1136"/>
          <cell r="V1136"/>
          <cell r="W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P1136"/>
        </row>
        <row r="1137">
          <cell r="C1137"/>
          <cell r="D1137"/>
          <cell r="E1137"/>
          <cell r="F1137"/>
          <cell r="J1137"/>
          <cell r="K1137"/>
          <cell r="L1137"/>
          <cell r="M1137"/>
          <cell r="N1137"/>
          <cell r="O1137"/>
          <cell r="P1137"/>
          <cell r="R1137"/>
          <cell r="S1137"/>
          <cell r="T1137"/>
          <cell r="U1137"/>
          <cell r="V1137"/>
          <cell r="W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P1137"/>
        </row>
        <row r="1138">
          <cell r="C1138"/>
          <cell r="D1138"/>
          <cell r="E1138"/>
          <cell r="F1138"/>
          <cell r="J1138"/>
          <cell r="K1138"/>
          <cell r="L1138"/>
          <cell r="M1138"/>
          <cell r="N1138"/>
          <cell r="O1138"/>
          <cell r="P1138"/>
          <cell r="R1138"/>
          <cell r="S1138"/>
          <cell r="T1138"/>
          <cell r="U1138"/>
          <cell r="V1138"/>
          <cell r="W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P1138"/>
        </row>
        <row r="1139">
          <cell r="C1139"/>
          <cell r="D1139"/>
          <cell r="E1139"/>
          <cell r="F1139"/>
          <cell r="J1139"/>
          <cell r="K1139"/>
          <cell r="L1139"/>
          <cell r="M1139"/>
          <cell r="N1139"/>
          <cell r="O1139"/>
          <cell r="P1139"/>
          <cell r="R1139"/>
          <cell r="S1139"/>
          <cell r="T1139"/>
          <cell r="U1139"/>
          <cell r="V1139"/>
          <cell r="W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P1139"/>
        </row>
        <row r="1140">
          <cell r="C1140"/>
          <cell r="D1140"/>
          <cell r="E1140"/>
          <cell r="F1140"/>
          <cell r="J1140"/>
          <cell r="K1140"/>
          <cell r="L1140"/>
          <cell r="M1140"/>
          <cell r="N1140"/>
          <cell r="O1140"/>
          <cell r="P1140"/>
          <cell r="R1140"/>
          <cell r="S1140"/>
          <cell r="T1140"/>
          <cell r="U1140"/>
          <cell r="V1140"/>
          <cell r="W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P1140"/>
        </row>
        <row r="1141">
          <cell r="C1141"/>
          <cell r="D1141"/>
          <cell r="E1141"/>
          <cell r="F1141"/>
          <cell r="J1141"/>
          <cell r="K1141"/>
          <cell r="L1141"/>
          <cell r="M1141"/>
          <cell r="N1141"/>
          <cell r="O1141"/>
          <cell r="P1141"/>
          <cell r="R1141"/>
          <cell r="S1141"/>
          <cell r="T1141"/>
          <cell r="U1141"/>
          <cell r="V1141"/>
          <cell r="W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P1141"/>
        </row>
        <row r="1142">
          <cell r="C1142"/>
          <cell r="D1142"/>
          <cell r="E1142"/>
          <cell r="F1142"/>
          <cell r="J1142"/>
          <cell r="K1142"/>
          <cell r="L1142"/>
          <cell r="M1142"/>
          <cell r="N1142"/>
          <cell r="O1142"/>
          <cell r="P1142"/>
          <cell r="R1142"/>
          <cell r="S1142"/>
          <cell r="T1142"/>
          <cell r="U1142"/>
          <cell r="V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P1142"/>
        </row>
        <row r="1143">
          <cell r="C1143"/>
          <cell r="D1143"/>
          <cell r="E1143"/>
          <cell r="F1143"/>
          <cell r="J1143"/>
          <cell r="K1143"/>
          <cell r="L1143"/>
          <cell r="M1143"/>
          <cell r="N1143"/>
          <cell r="O1143"/>
          <cell r="P1143"/>
          <cell r="R1143"/>
          <cell r="S1143"/>
          <cell r="T1143"/>
          <cell r="U1143"/>
          <cell r="V1143"/>
          <cell r="W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P1143"/>
        </row>
        <row r="1144">
          <cell r="C1144"/>
          <cell r="D1144"/>
          <cell r="E1144"/>
          <cell r="F1144"/>
          <cell r="J1144"/>
          <cell r="K1144"/>
          <cell r="L1144"/>
          <cell r="M1144"/>
          <cell r="N1144"/>
          <cell r="O1144"/>
          <cell r="P1144"/>
          <cell r="R1144"/>
          <cell r="S1144"/>
          <cell r="T1144"/>
          <cell r="U1144"/>
          <cell r="V1144"/>
          <cell r="W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P1144"/>
        </row>
        <row r="1145">
          <cell r="C1145"/>
          <cell r="D1145"/>
          <cell r="E1145"/>
          <cell r="F1145"/>
          <cell r="J1145"/>
          <cell r="K1145"/>
          <cell r="L1145"/>
          <cell r="M1145"/>
          <cell r="N1145"/>
          <cell r="O1145"/>
          <cell r="P1145"/>
          <cell r="R1145"/>
          <cell r="S1145"/>
          <cell r="T1145"/>
          <cell r="U1145"/>
          <cell r="V1145"/>
          <cell r="W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P1145"/>
        </row>
        <row r="1146">
          <cell r="C1146"/>
          <cell r="D1146"/>
          <cell r="E1146"/>
          <cell r="F1146"/>
          <cell r="J1146"/>
          <cell r="K1146"/>
          <cell r="L1146"/>
          <cell r="M1146"/>
          <cell r="N1146"/>
          <cell r="O1146"/>
          <cell r="P1146"/>
          <cell r="R1146"/>
          <cell r="S1146"/>
          <cell r="T1146"/>
          <cell r="U1146"/>
          <cell r="V1146"/>
          <cell r="W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P1146"/>
        </row>
        <row r="1147">
          <cell r="C1147"/>
          <cell r="D1147"/>
          <cell r="E1147"/>
          <cell r="F1147"/>
          <cell r="J1147"/>
          <cell r="K1147"/>
          <cell r="L1147"/>
          <cell r="M1147"/>
          <cell r="N1147"/>
          <cell r="O1147"/>
          <cell r="P1147"/>
          <cell r="R1147"/>
          <cell r="S1147"/>
          <cell r="T1147"/>
          <cell r="U1147"/>
          <cell r="V1147"/>
          <cell r="W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P1147"/>
        </row>
        <row r="1148">
          <cell r="C1148"/>
          <cell r="D1148"/>
          <cell r="E1148"/>
          <cell r="F1148"/>
          <cell r="J1148"/>
          <cell r="K1148"/>
          <cell r="L1148"/>
          <cell r="M1148"/>
          <cell r="N1148"/>
          <cell r="O1148"/>
          <cell r="P1148"/>
          <cell r="R1148"/>
          <cell r="S1148"/>
          <cell r="T1148"/>
          <cell r="U1148"/>
          <cell r="V1148"/>
          <cell r="W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P1148"/>
        </row>
        <row r="1149">
          <cell r="C1149"/>
          <cell r="D1149"/>
          <cell r="E1149"/>
          <cell r="F1149"/>
          <cell r="J1149"/>
          <cell r="K1149"/>
          <cell r="L1149"/>
          <cell r="M1149"/>
          <cell r="N1149"/>
          <cell r="O1149"/>
          <cell r="P1149"/>
          <cell r="R1149"/>
          <cell r="S1149"/>
          <cell r="T1149"/>
          <cell r="U1149"/>
          <cell r="V1149"/>
          <cell r="W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P1149"/>
        </row>
        <row r="1150">
          <cell r="C1150"/>
          <cell r="D1150"/>
          <cell r="E1150"/>
          <cell r="F1150"/>
          <cell r="J1150"/>
          <cell r="K1150"/>
          <cell r="L1150"/>
          <cell r="M1150"/>
          <cell r="N1150"/>
          <cell r="O1150"/>
          <cell r="P1150"/>
          <cell r="R1150"/>
          <cell r="S1150"/>
          <cell r="T1150"/>
          <cell r="U1150"/>
          <cell r="V1150"/>
          <cell r="W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P1150"/>
        </row>
        <row r="1151">
          <cell r="C1151"/>
          <cell r="D1151"/>
          <cell r="E1151"/>
          <cell r="F1151"/>
          <cell r="J1151"/>
          <cell r="K1151"/>
          <cell r="L1151"/>
          <cell r="M1151"/>
          <cell r="N1151"/>
          <cell r="O1151"/>
          <cell r="P1151"/>
          <cell r="R1151"/>
          <cell r="S1151"/>
          <cell r="T1151"/>
          <cell r="U1151"/>
          <cell r="V1151"/>
          <cell r="W1151"/>
          <cell r="Y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P1151"/>
        </row>
        <row r="1152">
          <cell r="C1152"/>
          <cell r="D1152"/>
          <cell r="E1152"/>
          <cell r="F1152"/>
          <cell r="J1152"/>
          <cell r="K1152"/>
          <cell r="L1152"/>
          <cell r="M1152"/>
          <cell r="N1152"/>
          <cell r="O1152"/>
          <cell r="P1152"/>
          <cell r="R1152"/>
          <cell r="S1152"/>
          <cell r="T1152"/>
          <cell r="U1152"/>
          <cell r="V1152"/>
          <cell r="W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P1152"/>
        </row>
        <row r="1153">
          <cell r="C1153"/>
          <cell r="D1153"/>
          <cell r="E1153"/>
          <cell r="F1153"/>
          <cell r="J1153"/>
          <cell r="K1153"/>
          <cell r="L1153"/>
          <cell r="M1153"/>
          <cell r="N1153"/>
          <cell r="O1153"/>
          <cell r="P1153"/>
          <cell r="R1153"/>
          <cell r="S1153"/>
          <cell r="T1153"/>
          <cell r="U1153"/>
          <cell r="V1153"/>
          <cell r="W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P1153"/>
        </row>
        <row r="1154">
          <cell r="C1154"/>
          <cell r="D1154"/>
          <cell r="E1154"/>
          <cell r="F1154"/>
          <cell r="J1154"/>
          <cell r="K1154"/>
          <cell r="L1154"/>
          <cell r="M1154"/>
          <cell r="N1154"/>
          <cell r="O1154"/>
          <cell r="P1154"/>
          <cell r="R1154"/>
          <cell r="S1154"/>
          <cell r="T1154"/>
          <cell r="U1154"/>
          <cell r="V1154"/>
          <cell r="W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P1154"/>
        </row>
        <row r="1155">
          <cell r="C1155"/>
          <cell r="D1155"/>
          <cell r="E1155"/>
          <cell r="F1155"/>
          <cell r="J1155"/>
          <cell r="K1155"/>
          <cell r="L1155"/>
          <cell r="M1155"/>
          <cell r="N1155"/>
          <cell r="O1155"/>
          <cell r="P1155"/>
          <cell r="R1155"/>
          <cell r="S1155"/>
          <cell r="T1155"/>
          <cell r="U1155"/>
          <cell r="V1155"/>
          <cell r="W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P1155"/>
        </row>
        <row r="1156">
          <cell r="C1156"/>
          <cell r="D1156"/>
          <cell r="E1156"/>
          <cell r="F1156"/>
          <cell r="J1156"/>
          <cell r="K1156"/>
          <cell r="L1156"/>
          <cell r="M1156"/>
          <cell r="N1156"/>
          <cell r="O1156"/>
          <cell r="P1156"/>
          <cell r="R1156"/>
          <cell r="S1156"/>
          <cell r="T1156"/>
          <cell r="U1156"/>
          <cell r="V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P1156"/>
        </row>
        <row r="1157">
          <cell r="C1157"/>
          <cell r="D1157"/>
          <cell r="E1157"/>
          <cell r="F1157"/>
          <cell r="J1157"/>
          <cell r="K1157"/>
          <cell r="L1157"/>
          <cell r="M1157"/>
          <cell r="N1157"/>
          <cell r="O1157"/>
          <cell r="P1157"/>
          <cell r="R1157"/>
          <cell r="S1157"/>
          <cell r="T1157"/>
          <cell r="U1157"/>
          <cell r="V1157"/>
          <cell r="W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P1157"/>
        </row>
        <row r="1158">
          <cell r="C1158"/>
          <cell r="D1158"/>
          <cell r="E1158"/>
          <cell r="F1158"/>
          <cell r="J1158"/>
          <cell r="K1158"/>
          <cell r="L1158"/>
          <cell r="M1158"/>
          <cell r="N1158"/>
          <cell r="O1158"/>
          <cell r="P1158"/>
          <cell r="R1158"/>
          <cell r="S1158"/>
          <cell r="T1158"/>
          <cell r="U1158"/>
          <cell r="V1158"/>
          <cell r="W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P1158"/>
        </row>
        <row r="1159">
          <cell r="C1159"/>
          <cell r="D1159"/>
          <cell r="E1159"/>
          <cell r="F1159"/>
          <cell r="J1159"/>
          <cell r="K1159"/>
          <cell r="L1159"/>
          <cell r="M1159"/>
          <cell r="N1159"/>
          <cell r="O1159"/>
          <cell r="P1159"/>
          <cell r="R1159"/>
          <cell r="S1159"/>
          <cell r="T1159"/>
          <cell r="U1159"/>
          <cell r="V1159"/>
          <cell r="W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P1159"/>
        </row>
        <row r="1160">
          <cell r="C1160"/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</row>
        <row r="1161">
          <cell r="C1161"/>
          <cell r="D1161"/>
          <cell r="E1161"/>
          <cell r="F1161"/>
          <cell r="J1161"/>
          <cell r="K1161"/>
          <cell r="L1161"/>
          <cell r="M1161"/>
          <cell r="N1161"/>
          <cell r="O1161"/>
          <cell r="P1161"/>
          <cell r="R1161"/>
          <cell r="S1161"/>
          <cell r="T1161"/>
          <cell r="U1161"/>
          <cell r="V1161"/>
          <cell r="W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P1161"/>
        </row>
        <row r="1162">
          <cell r="C1162"/>
          <cell r="D1162"/>
          <cell r="E1162"/>
          <cell r="F1162"/>
          <cell r="J1162"/>
          <cell r="K1162"/>
          <cell r="L1162"/>
          <cell r="M1162"/>
          <cell r="N1162"/>
          <cell r="O1162"/>
          <cell r="P1162"/>
          <cell r="R1162"/>
          <cell r="S1162"/>
          <cell r="T1162"/>
          <cell r="U1162"/>
          <cell r="V1162"/>
          <cell r="W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P1162"/>
        </row>
        <row r="1163">
          <cell r="C1163"/>
          <cell r="D1163"/>
          <cell r="E1163"/>
          <cell r="F1163"/>
          <cell r="J1163"/>
          <cell r="K1163"/>
          <cell r="L1163"/>
          <cell r="M1163"/>
          <cell r="N1163"/>
          <cell r="O1163"/>
          <cell r="P1163"/>
          <cell r="R1163"/>
          <cell r="S1163"/>
          <cell r="T1163"/>
          <cell r="U1163"/>
          <cell r="V1163"/>
          <cell r="W1163"/>
          <cell r="Y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P1163"/>
        </row>
        <row r="1164">
          <cell r="C1164"/>
          <cell r="D1164"/>
          <cell r="E1164"/>
          <cell r="F1164"/>
          <cell r="J1164"/>
          <cell r="K1164"/>
          <cell r="L1164"/>
          <cell r="M1164"/>
          <cell r="N1164"/>
          <cell r="O1164"/>
          <cell r="P1164"/>
          <cell r="R1164"/>
          <cell r="S1164"/>
          <cell r="T1164"/>
          <cell r="U1164"/>
          <cell r="V1164"/>
          <cell r="W1164"/>
          <cell r="Y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P1164"/>
        </row>
        <row r="1165">
          <cell r="C1165"/>
          <cell r="D1165"/>
          <cell r="E1165"/>
          <cell r="F1165"/>
          <cell r="J1165"/>
          <cell r="K1165"/>
          <cell r="L1165"/>
          <cell r="M1165"/>
          <cell r="N1165"/>
          <cell r="O1165"/>
          <cell r="P1165"/>
          <cell r="R1165"/>
          <cell r="S1165"/>
          <cell r="T1165"/>
          <cell r="U1165"/>
          <cell r="V1165"/>
          <cell r="W1165"/>
          <cell r="Y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P1165"/>
        </row>
        <row r="1166">
          <cell r="C1166"/>
          <cell r="D1166"/>
          <cell r="E1166"/>
          <cell r="F1166"/>
          <cell r="J1166"/>
          <cell r="K1166"/>
          <cell r="L1166"/>
          <cell r="M1166"/>
          <cell r="N1166"/>
          <cell r="O1166"/>
          <cell r="P1166"/>
          <cell r="R1166"/>
          <cell r="S1166"/>
          <cell r="T1166"/>
          <cell r="U1166"/>
          <cell r="V1166"/>
          <cell r="W1166"/>
          <cell r="Y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P1166"/>
        </row>
        <row r="1167">
          <cell r="C1167"/>
          <cell r="D1167"/>
          <cell r="E1167"/>
          <cell r="F1167"/>
          <cell r="J1167"/>
          <cell r="K1167"/>
          <cell r="L1167"/>
          <cell r="M1167"/>
          <cell r="N1167"/>
          <cell r="O1167"/>
          <cell r="P1167"/>
          <cell r="R1167"/>
          <cell r="S1167"/>
          <cell r="T1167"/>
          <cell r="U1167"/>
          <cell r="V1167"/>
          <cell r="W1167"/>
          <cell r="Y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P1167"/>
        </row>
        <row r="1168">
          <cell r="C1168"/>
          <cell r="D1168"/>
          <cell r="E1168"/>
          <cell r="F1168"/>
          <cell r="J1168"/>
          <cell r="K1168"/>
          <cell r="L1168"/>
          <cell r="M1168"/>
          <cell r="N1168"/>
          <cell r="O1168"/>
          <cell r="P1168"/>
          <cell r="R1168"/>
          <cell r="S1168"/>
          <cell r="T1168"/>
          <cell r="U1168"/>
          <cell r="V1168"/>
          <cell r="W1168"/>
          <cell r="Y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P1168"/>
        </row>
        <row r="1169">
          <cell r="C1169"/>
          <cell r="D1169"/>
          <cell r="E1169"/>
          <cell r="F1169"/>
          <cell r="J1169"/>
          <cell r="K1169"/>
          <cell r="L1169"/>
          <cell r="M1169"/>
          <cell r="N1169"/>
          <cell r="O1169"/>
          <cell r="P1169"/>
          <cell r="R1169"/>
          <cell r="S1169"/>
          <cell r="T1169"/>
          <cell r="U1169"/>
          <cell r="V1169"/>
          <cell r="W1169"/>
          <cell r="Y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P1169"/>
        </row>
        <row r="1170">
          <cell r="C1170"/>
          <cell r="D1170"/>
          <cell r="E1170"/>
          <cell r="F1170"/>
          <cell r="J1170"/>
          <cell r="K1170"/>
          <cell r="L1170"/>
          <cell r="M1170"/>
          <cell r="N1170"/>
          <cell r="O1170"/>
          <cell r="P1170"/>
          <cell r="R1170"/>
          <cell r="S1170"/>
          <cell r="T1170"/>
          <cell r="U1170"/>
          <cell r="V1170"/>
          <cell r="W1170"/>
          <cell r="Y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P1170"/>
        </row>
        <row r="1171">
          <cell r="C1171"/>
          <cell r="D1171"/>
          <cell r="E1171"/>
          <cell r="F1171"/>
          <cell r="J1171"/>
          <cell r="K1171"/>
          <cell r="L1171"/>
          <cell r="M1171"/>
          <cell r="N1171"/>
          <cell r="O1171"/>
          <cell r="P1171"/>
          <cell r="R1171"/>
          <cell r="S1171"/>
          <cell r="T1171"/>
          <cell r="U1171"/>
          <cell r="V1171"/>
          <cell r="W1171"/>
          <cell r="Y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P1171"/>
        </row>
        <row r="1172">
          <cell r="C1172"/>
          <cell r="D1172"/>
          <cell r="E1172"/>
          <cell r="F1172"/>
          <cell r="J1172"/>
          <cell r="K1172"/>
          <cell r="L1172"/>
          <cell r="M1172"/>
          <cell r="N1172"/>
          <cell r="O1172"/>
          <cell r="P1172"/>
          <cell r="R1172"/>
          <cell r="S1172"/>
          <cell r="T1172"/>
          <cell r="U1172"/>
          <cell r="V1172"/>
          <cell r="W1172"/>
          <cell r="Y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P1172"/>
        </row>
        <row r="1173">
          <cell r="C1173"/>
          <cell r="D1173"/>
          <cell r="E1173"/>
          <cell r="F1173"/>
          <cell r="J1173"/>
          <cell r="K1173"/>
          <cell r="L1173"/>
          <cell r="M1173"/>
          <cell r="N1173"/>
          <cell r="O1173"/>
          <cell r="P1173"/>
          <cell r="R1173"/>
          <cell r="S1173"/>
          <cell r="T1173"/>
          <cell r="U1173"/>
          <cell r="V1173"/>
          <cell r="W1173"/>
          <cell r="Y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P1173"/>
        </row>
        <row r="1174">
          <cell r="C1174"/>
          <cell r="D1174"/>
          <cell r="E1174"/>
          <cell r="F1174"/>
          <cell r="J1174"/>
          <cell r="K1174"/>
          <cell r="L1174"/>
          <cell r="M1174"/>
          <cell r="N1174"/>
          <cell r="O1174"/>
          <cell r="P1174"/>
          <cell r="R1174"/>
          <cell r="S1174"/>
          <cell r="T1174"/>
          <cell r="U1174"/>
          <cell r="V1174"/>
          <cell r="W1174"/>
          <cell r="Y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P1174"/>
        </row>
        <row r="1175">
          <cell r="C1175"/>
          <cell r="D1175"/>
          <cell r="E1175"/>
          <cell r="F1175"/>
          <cell r="J1175"/>
          <cell r="K1175"/>
          <cell r="L1175"/>
          <cell r="M1175"/>
          <cell r="N1175"/>
          <cell r="O1175"/>
          <cell r="P1175"/>
          <cell r="R1175"/>
          <cell r="S1175"/>
          <cell r="T1175"/>
          <cell r="U1175"/>
          <cell r="V1175"/>
          <cell r="W1175"/>
          <cell r="Y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P1175"/>
        </row>
        <row r="1176">
          <cell r="C1176"/>
          <cell r="D1176"/>
          <cell r="E1176"/>
          <cell r="F1176"/>
          <cell r="J1176"/>
          <cell r="K1176"/>
          <cell r="L1176"/>
          <cell r="M1176"/>
          <cell r="N1176"/>
          <cell r="O1176"/>
          <cell r="P1176"/>
          <cell r="R1176"/>
          <cell r="S1176"/>
          <cell r="T1176"/>
          <cell r="U1176"/>
          <cell r="V1176"/>
          <cell r="W1176"/>
          <cell r="Y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P1176"/>
        </row>
        <row r="1177">
          <cell r="C1177"/>
          <cell r="D1177"/>
          <cell r="E1177"/>
          <cell r="F1177"/>
          <cell r="J1177"/>
          <cell r="K1177"/>
          <cell r="L1177"/>
          <cell r="M1177"/>
          <cell r="N1177"/>
          <cell r="O1177"/>
          <cell r="P1177"/>
          <cell r="R1177"/>
          <cell r="S1177"/>
          <cell r="T1177"/>
          <cell r="U1177"/>
          <cell r="V1177"/>
          <cell r="W1177"/>
          <cell r="Y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P1177"/>
        </row>
        <row r="1178">
          <cell r="C1178"/>
          <cell r="D1178"/>
          <cell r="E1178"/>
          <cell r="F1178"/>
          <cell r="J1178"/>
          <cell r="K1178"/>
          <cell r="L1178"/>
          <cell r="M1178"/>
          <cell r="N1178"/>
          <cell r="O1178"/>
          <cell r="P1178"/>
          <cell r="R1178"/>
          <cell r="S1178"/>
          <cell r="T1178"/>
          <cell r="U1178"/>
          <cell r="V1178"/>
          <cell r="W1178"/>
          <cell r="Y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P1178"/>
        </row>
        <row r="1179">
          <cell r="C1179"/>
          <cell r="D1179"/>
          <cell r="E1179"/>
          <cell r="F1179"/>
          <cell r="J1179"/>
          <cell r="K1179"/>
          <cell r="L1179"/>
          <cell r="M1179"/>
          <cell r="N1179"/>
          <cell r="O1179"/>
          <cell r="P1179"/>
          <cell r="R1179"/>
          <cell r="S1179"/>
          <cell r="T1179"/>
          <cell r="U1179"/>
          <cell r="V1179"/>
          <cell r="W1179"/>
          <cell r="Y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P1179"/>
        </row>
        <row r="1180">
          <cell r="C1180"/>
          <cell r="D1180"/>
          <cell r="E1180"/>
          <cell r="F1180"/>
          <cell r="J1180"/>
          <cell r="K1180"/>
          <cell r="L1180"/>
          <cell r="M1180"/>
          <cell r="N1180"/>
          <cell r="O1180"/>
          <cell r="P1180"/>
          <cell r="R1180"/>
          <cell r="S1180"/>
          <cell r="T1180"/>
          <cell r="U1180"/>
          <cell r="V1180"/>
          <cell r="W1180"/>
          <cell r="Y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P1180"/>
        </row>
        <row r="1181">
          <cell r="C1181"/>
          <cell r="D1181"/>
          <cell r="E1181"/>
          <cell r="F1181"/>
          <cell r="J1181"/>
          <cell r="K1181"/>
          <cell r="L1181"/>
          <cell r="M1181"/>
          <cell r="N1181"/>
          <cell r="O1181"/>
          <cell r="P1181"/>
          <cell r="R1181"/>
          <cell r="S1181"/>
          <cell r="T1181"/>
          <cell r="U1181"/>
          <cell r="V1181"/>
          <cell r="W1181"/>
          <cell r="Y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P1181"/>
        </row>
        <row r="1182">
          <cell r="C1182"/>
          <cell r="D1182"/>
          <cell r="E1182"/>
          <cell r="F1182"/>
          <cell r="J1182"/>
          <cell r="K1182"/>
          <cell r="L1182"/>
          <cell r="M1182"/>
          <cell r="N1182"/>
          <cell r="O1182"/>
          <cell r="P1182"/>
          <cell r="R1182"/>
          <cell r="S1182"/>
          <cell r="T1182"/>
          <cell r="U1182"/>
          <cell r="V1182"/>
          <cell r="W1182"/>
          <cell r="Y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P1182"/>
        </row>
        <row r="1183">
          <cell r="C1183"/>
          <cell r="D1183"/>
          <cell r="E1183"/>
          <cell r="F1183"/>
          <cell r="J1183"/>
          <cell r="K1183"/>
          <cell r="L1183"/>
          <cell r="M1183"/>
          <cell r="N1183"/>
          <cell r="O1183"/>
          <cell r="P1183"/>
          <cell r="R1183"/>
          <cell r="S1183"/>
          <cell r="T1183"/>
          <cell r="U1183"/>
          <cell r="V1183"/>
          <cell r="W1183"/>
          <cell r="Y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P1183"/>
        </row>
        <row r="1184">
          <cell r="C1184"/>
          <cell r="D1184"/>
          <cell r="E1184"/>
          <cell r="F1184"/>
          <cell r="J1184"/>
          <cell r="K1184"/>
          <cell r="L1184"/>
          <cell r="M1184"/>
          <cell r="N1184"/>
          <cell r="O1184"/>
          <cell r="P1184"/>
          <cell r="R1184"/>
          <cell r="S1184"/>
          <cell r="T1184"/>
          <cell r="U1184"/>
          <cell r="V1184"/>
          <cell r="W1184"/>
          <cell r="Y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P1184"/>
        </row>
        <row r="1185">
          <cell r="C1185"/>
          <cell r="D1185"/>
          <cell r="E1185"/>
          <cell r="F1185"/>
          <cell r="J1185"/>
          <cell r="K1185"/>
          <cell r="L1185"/>
          <cell r="M1185"/>
          <cell r="N1185"/>
          <cell r="O1185"/>
          <cell r="P1185"/>
          <cell r="R1185"/>
          <cell r="S1185"/>
          <cell r="T1185"/>
          <cell r="U1185"/>
          <cell r="V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P1185"/>
        </row>
        <row r="1186">
          <cell r="C1186"/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</row>
        <row r="1187">
          <cell r="C1187"/>
          <cell r="D1187"/>
          <cell r="E1187"/>
          <cell r="F1187"/>
          <cell r="J1187"/>
          <cell r="K1187"/>
          <cell r="L1187"/>
          <cell r="M1187"/>
          <cell r="N1187"/>
          <cell r="O1187"/>
          <cell r="P1187"/>
          <cell r="R1187"/>
          <cell r="S1187"/>
          <cell r="T1187"/>
          <cell r="U1187"/>
          <cell r="V1187"/>
          <cell r="W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P1187"/>
        </row>
        <row r="1188">
          <cell r="C1188"/>
          <cell r="D1188"/>
          <cell r="E1188"/>
          <cell r="F1188"/>
          <cell r="J1188"/>
          <cell r="K1188"/>
          <cell r="L1188"/>
          <cell r="M1188"/>
          <cell r="N1188"/>
          <cell r="O1188"/>
          <cell r="P1188"/>
          <cell r="R1188"/>
          <cell r="S1188"/>
          <cell r="T1188"/>
          <cell r="U1188"/>
          <cell r="V1188"/>
          <cell r="W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P1188"/>
        </row>
        <row r="1189">
          <cell r="C1189"/>
          <cell r="D1189"/>
          <cell r="E1189"/>
          <cell r="F1189"/>
          <cell r="J1189"/>
          <cell r="K1189"/>
          <cell r="L1189"/>
          <cell r="M1189"/>
          <cell r="N1189"/>
          <cell r="O1189"/>
          <cell r="P1189"/>
          <cell r="R1189"/>
          <cell r="S1189"/>
          <cell r="T1189"/>
          <cell r="U1189"/>
          <cell r="V1189"/>
          <cell r="W1189"/>
          <cell r="Y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P1189"/>
        </row>
        <row r="1190">
          <cell r="C1190"/>
          <cell r="D1190"/>
          <cell r="E1190"/>
          <cell r="F1190"/>
          <cell r="J1190"/>
          <cell r="K1190"/>
          <cell r="L1190"/>
          <cell r="M1190"/>
          <cell r="N1190"/>
          <cell r="O1190"/>
          <cell r="P1190"/>
          <cell r="R1190"/>
          <cell r="S1190"/>
          <cell r="T1190"/>
          <cell r="U1190"/>
          <cell r="V1190"/>
          <cell r="W1190"/>
          <cell r="Y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P1190"/>
        </row>
        <row r="1191">
          <cell r="C1191"/>
          <cell r="D1191"/>
          <cell r="E1191"/>
          <cell r="F1191"/>
          <cell r="J1191"/>
          <cell r="K1191"/>
          <cell r="L1191"/>
          <cell r="M1191"/>
          <cell r="N1191"/>
          <cell r="O1191"/>
          <cell r="P1191"/>
          <cell r="R1191"/>
          <cell r="S1191"/>
          <cell r="T1191"/>
          <cell r="U1191"/>
          <cell r="V1191"/>
          <cell r="W1191"/>
          <cell r="Y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P1191"/>
        </row>
        <row r="1192">
          <cell r="C1192"/>
          <cell r="D1192"/>
          <cell r="E1192"/>
          <cell r="F1192"/>
          <cell r="J1192"/>
          <cell r="K1192"/>
          <cell r="L1192"/>
          <cell r="M1192"/>
          <cell r="N1192"/>
          <cell r="O1192"/>
          <cell r="P1192"/>
          <cell r="R1192"/>
          <cell r="S1192"/>
          <cell r="T1192"/>
          <cell r="U1192"/>
          <cell r="V1192"/>
          <cell r="W1192"/>
          <cell r="Y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P1192"/>
        </row>
        <row r="1193">
          <cell r="C1193"/>
          <cell r="D1193"/>
          <cell r="E1193"/>
          <cell r="F1193"/>
          <cell r="J1193"/>
          <cell r="K1193"/>
          <cell r="L1193"/>
          <cell r="M1193"/>
          <cell r="N1193"/>
          <cell r="O1193"/>
          <cell r="P1193"/>
          <cell r="R1193"/>
          <cell r="S1193"/>
          <cell r="T1193"/>
          <cell r="U1193"/>
          <cell r="V1193"/>
          <cell r="W1193"/>
          <cell r="Y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P1193"/>
        </row>
        <row r="1194">
          <cell r="C1194"/>
          <cell r="D1194"/>
          <cell r="E1194"/>
          <cell r="F1194"/>
          <cell r="J1194"/>
          <cell r="K1194"/>
          <cell r="L1194"/>
          <cell r="M1194"/>
          <cell r="N1194"/>
          <cell r="O1194"/>
          <cell r="P1194"/>
          <cell r="R1194"/>
          <cell r="S1194"/>
          <cell r="T1194"/>
          <cell r="U1194"/>
          <cell r="V1194"/>
          <cell r="W1194"/>
          <cell r="Y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P1194"/>
        </row>
        <row r="1195">
          <cell r="C1195"/>
          <cell r="D1195"/>
          <cell r="E1195"/>
          <cell r="F1195"/>
          <cell r="J1195"/>
          <cell r="K1195"/>
          <cell r="L1195"/>
          <cell r="M1195"/>
          <cell r="N1195"/>
          <cell r="O1195"/>
          <cell r="P1195"/>
          <cell r="R1195"/>
          <cell r="S1195"/>
          <cell r="T1195"/>
          <cell r="U1195"/>
          <cell r="V1195"/>
          <cell r="W1195"/>
          <cell r="Y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P1195"/>
        </row>
        <row r="1196">
          <cell r="C1196"/>
          <cell r="D1196"/>
          <cell r="E1196"/>
          <cell r="F1196"/>
          <cell r="J1196"/>
          <cell r="K1196"/>
          <cell r="L1196"/>
          <cell r="M1196"/>
          <cell r="N1196"/>
          <cell r="O1196"/>
          <cell r="P1196"/>
          <cell r="R1196"/>
          <cell r="S1196"/>
          <cell r="T1196"/>
          <cell r="U1196"/>
          <cell r="V1196"/>
          <cell r="W1196"/>
          <cell r="Y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P1196"/>
        </row>
        <row r="1197">
          <cell r="C1197"/>
          <cell r="D1197"/>
          <cell r="E1197"/>
          <cell r="F1197"/>
          <cell r="J1197"/>
          <cell r="K1197"/>
          <cell r="L1197"/>
          <cell r="M1197"/>
          <cell r="N1197"/>
          <cell r="O1197"/>
          <cell r="P1197"/>
          <cell r="R1197"/>
          <cell r="S1197"/>
          <cell r="T1197"/>
          <cell r="U1197"/>
          <cell r="V1197"/>
          <cell r="W1197"/>
          <cell r="Y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P1197"/>
        </row>
        <row r="1198">
          <cell r="C1198"/>
          <cell r="D1198"/>
          <cell r="E1198"/>
          <cell r="F1198"/>
          <cell r="J1198"/>
          <cell r="K1198"/>
          <cell r="L1198"/>
          <cell r="M1198"/>
          <cell r="N1198"/>
          <cell r="O1198"/>
          <cell r="P1198"/>
          <cell r="R1198"/>
          <cell r="S1198"/>
          <cell r="T1198"/>
          <cell r="U1198"/>
          <cell r="V1198"/>
          <cell r="W1198"/>
          <cell r="Y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P1198"/>
        </row>
        <row r="1199">
          <cell r="C1199"/>
          <cell r="D1199"/>
          <cell r="E1199"/>
          <cell r="F1199"/>
          <cell r="J1199"/>
          <cell r="K1199"/>
          <cell r="L1199"/>
          <cell r="M1199"/>
          <cell r="N1199"/>
          <cell r="O1199"/>
          <cell r="P1199"/>
          <cell r="R1199"/>
          <cell r="S1199"/>
          <cell r="T1199"/>
          <cell r="U1199"/>
          <cell r="V1199"/>
          <cell r="W1199"/>
          <cell r="Y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P1199"/>
        </row>
        <row r="1200">
          <cell r="C1200"/>
          <cell r="D1200"/>
          <cell r="E1200"/>
          <cell r="F1200"/>
          <cell r="J1200"/>
          <cell r="K1200"/>
          <cell r="L1200"/>
          <cell r="M1200"/>
          <cell r="N1200"/>
          <cell r="O1200"/>
          <cell r="P1200"/>
          <cell r="R1200"/>
          <cell r="S1200"/>
          <cell r="T1200"/>
          <cell r="U1200"/>
          <cell r="V1200"/>
          <cell r="W1200"/>
          <cell r="Y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P1200"/>
        </row>
        <row r="1201">
          <cell r="C1201"/>
          <cell r="D1201"/>
          <cell r="E1201"/>
          <cell r="F1201"/>
          <cell r="J1201"/>
          <cell r="K1201"/>
          <cell r="L1201"/>
          <cell r="M1201"/>
          <cell r="N1201"/>
          <cell r="O1201"/>
          <cell r="P1201"/>
          <cell r="R1201"/>
          <cell r="S1201"/>
          <cell r="T1201"/>
          <cell r="U1201"/>
          <cell r="V1201"/>
          <cell r="W1201"/>
          <cell r="Y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P1201"/>
        </row>
        <row r="1202">
          <cell r="C1202"/>
          <cell r="D1202"/>
          <cell r="E1202"/>
          <cell r="F1202"/>
          <cell r="J1202"/>
          <cell r="K1202"/>
          <cell r="L1202"/>
          <cell r="M1202"/>
          <cell r="N1202"/>
          <cell r="O1202"/>
          <cell r="P1202"/>
          <cell r="R1202"/>
          <cell r="S1202"/>
          <cell r="T1202"/>
          <cell r="U1202"/>
          <cell r="V1202"/>
          <cell r="W1202"/>
          <cell r="Y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P1202"/>
        </row>
        <row r="1203">
          <cell r="C1203"/>
          <cell r="D1203"/>
          <cell r="E1203"/>
          <cell r="F1203"/>
          <cell r="J1203"/>
          <cell r="K1203"/>
          <cell r="L1203"/>
          <cell r="M1203"/>
          <cell r="N1203"/>
          <cell r="O1203"/>
          <cell r="P1203"/>
          <cell r="R1203"/>
          <cell r="S1203"/>
          <cell r="T1203"/>
          <cell r="U1203"/>
          <cell r="V1203"/>
          <cell r="W1203"/>
          <cell r="Y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P1203"/>
        </row>
        <row r="1204">
          <cell r="C1204"/>
          <cell r="D1204"/>
          <cell r="E1204"/>
          <cell r="F1204"/>
          <cell r="J1204"/>
          <cell r="K1204"/>
          <cell r="L1204"/>
          <cell r="M1204"/>
          <cell r="N1204"/>
          <cell r="O1204"/>
          <cell r="P1204"/>
          <cell r="R1204"/>
          <cell r="S1204"/>
          <cell r="T1204"/>
          <cell r="U1204"/>
          <cell r="V1204"/>
          <cell r="W1204"/>
          <cell r="Y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P1204"/>
        </row>
        <row r="1205">
          <cell r="C1205"/>
          <cell r="D1205"/>
          <cell r="E1205"/>
          <cell r="F1205"/>
          <cell r="J1205"/>
          <cell r="K1205"/>
          <cell r="L1205"/>
          <cell r="M1205"/>
          <cell r="N1205"/>
          <cell r="O1205"/>
          <cell r="P1205"/>
          <cell r="R1205"/>
          <cell r="S1205"/>
          <cell r="T1205"/>
          <cell r="U1205"/>
          <cell r="V1205"/>
          <cell r="W1205"/>
          <cell r="Y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P1205"/>
        </row>
        <row r="1206">
          <cell r="C1206"/>
          <cell r="D1206"/>
          <cell r="E1206"/>
          <cell r="F1206"/>
          <cell r="J1206"/>
          <cell r="K1206"/>
          <cell r="L1206"/>
          <cell r="M1206"/>
          <cell r="N1206"/>
          <cell r="O1206"/>
          <cell r="P1206"/>
          <cell r="R1206"/>
          <cell r="S1206"/>
          <cell r="T1206"/>
          <cell r="U1206"/>
          <cell r="V1206"/>
          <cell r="W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P1206"/>
        </row>
        <row r="1207">
          <cell r="C1207"/>
          <cell r="D1207"/>
          <cell r="E1207"/>
          <cell r="F1207"/>
          <cell r="J1207"/>
          <cell r="K1207"/>
          <cell r="L1207"/>
          <cell r="M1207"/>
          <cell r="N1207"/>
          <cell r="O1207"/>
          <cell r="P1207"/>
          <cell r="R1207"/>
          <cell r="S1207"/>
          <cell r="T1207"/>
          <cell r="U1207"/>
          <cell r="V1207"/>
          <cell r="W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P1207"/>
        </row>
        <row r="1208">
          <cell r="C1208"/>
          <cell r="D1208"/>
          <cell r="E1208"/>
          <cell r="F1208"/>
          <cell r="J1208"/>
          <cell r="K1208"/>
          <cell r="L1208"/>
          <cell r="M1208"/>
          <cell r="N1208"/>
          <cell r="O1208"/>
          <cell r="P1208"/>
          <cell r="R1208"/>
          <cell r="S1208"/>
          <cell r="T1208"/>
          <cell r="U1208"/>
          <cell r="Y1208"/>
          <cell r="Z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P1208"/>
        </row>
        <row r="1209">
          <cell r="C1209"/>
          <cell r="D1209"/>
          <cell r="E1209"/>
          <cell r="F1209"/>
          <cell r="J1209"/>
          <cell r="K1209"/>
          <cell r="L1209"/>
          <cell r="M1209"/>
          <cell r="N1209"/>
          <cell r="O1209"/>
          <cell r="P1209"/>
          <cell r="R1209"/>
          <cell r="S1209"/>
          <cell r="T1209"/>
          <cell r="U1209"/>
          <cell r="V1209"/>
          <cell r="W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P1209"/>
        </row>
        <row r="1210">
          <cell r="C1210"/>
          <cell r="D1210"/>
          <cell r="E1210"/>
          <cell r="F1210"/>
          <cell r="J1210"/>
          <cell r="K1210"/>
          <cell r="L1210"/>
          <cell r="M1210"/>
          <cell r="N1210"/>
          <cell r="O1210"/>
          <cell r="P1210"/>
          <cell r="R1210"/>
          <cell r="S1210"/>
          <cell r="T1210"/>
          <cell r="U1210"/>
          <cell r="V1210"/>
          <cell r="W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P1210"/>
        </row>
        <row r="1211">
          <cell r="C1211"/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</row>
        <row r="1212">
          <cell r="C1212"/>
          <cell r="D1212"/>
          <cell r="E1212"/>
          <cell r="F1212"/>
          <cell r="J1212"/>
          <cell r="K1212"/>
          <cell r="L1212"/>
          <cell r="M1212"/>
          <cell r="N1212"/>
          <cell r="O1212"/>
          <cell r="P1212"/>
          <cell r="R1212"/>
          <cell r="S1212"/>
          <cell r="T1212"/>
          <cell r="U1212"/>
          <cell r="V1212"/>
          <cell r="W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P1212"/>
        </row>
        <row r="1213">
          <cell r="C1213"/>
          <cell r="D1213"/>
          <cell r="E1213"/>
          <cell r="F1213"/>
          <cell r="J1213"/>
          <cell r="K1213"/>
          <cell r="L1213"/>
          <cell r="M1213"/>
          <cell r="N1213"/>
          <cell r="O1213"/>
          <cell r="P1213"/>
          <cell r="R1213"/>
          <cell r="S1213"/>
          <cell r="T1213"/>
          <cell r="U1213"/>
          <cell r="V1213"/>
          <cell r="W1213"/>
          <cell r="Y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P1213"/>
        </row>
        <row r="1214">
          <cell r="C1214"/>
          <cell r="D1214"/>
          <cell r="E1214"/>
          <cell r="F1214"/>
          <cell r="J1214"/>
          <cell r="K1214"/>
          <cell r="L1214"/>
          <cell r="M1214"/>
          <cell r="N1214"/>
          <cell r="O1214"/>
          <cell r="P1214"/>
          <cell r="R1214"/>
          <cell r="S1214"/>
          <cell r="T1214"/>
          <cell r="U1214"/>
          <cell r="V1214"/>
          <cell r="W1214"/>
          <cell r="Y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P1214"/>
        </row>
        <row r="1215">
          <cell r="C1215"/>
          <cell r="D1215"/>
          <cell r="E1215"/>
          <cell r="F1215"/>
          <cell r="J1215"/>
          <cell r="K1215"/>
          <cell r="L1215"/>
          <cell r="M1215"/>
          <cell r="N1215"/>
          <cell r="O1215"/>
          <cell r="P1215"/>
          <cell r="R1215"/>
          <cell r="S1215"/>
          <cell r="T1215"/>
          <cell r="U1215"/>
          <cell r="V1215"/>
          <cell r="W1215"/>
          <cell r="Y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P1215"/>
        </row>
        <row r="1216">
          <cell r="C1216"/>
          <cell r="D1216"/>
          <cell r="E1216"/>
          <cell r="F1216"/>
          <cell r="J1216"/>
          <cell r="K1216"/>
          <cell r="L1216"/>
          <cell r="M1216"/>
          <cell r="N1216"/>
          <cell r="O1216"/>
          <cell r="P1216"/>
          <cell r="R1216"/>
          <cell r="S1216"/>
          <cell r="T1216"/>
          <cell r="U1216"/>
          <cell r="V1216"/>
          <cell r="W1216"/>
          <cell r="Y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P1216"/>
        </row>
        <row r="1217">
          <cell r="C1217"/>
          <cell r="D1217"/>
          <cell r="E1217"/>
          <cell r="F1217"/>
          <cell r="J1217"/>
          <cell r="K1217"/>
          <cell r="L1217"/>
          <cell r="M1217"/>
          <cell r="N1217"/>
          <cell r="O1217"/>
          <cell r="P1217"/>
          <cell r="R1217"/>
          <cell r="S1217"/>
          <cell r="T1217"/>
          <cell r="U1217"/>
          <cell r="V1217"/>
          <cell r="W1217"/>
          <cell r="Y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P1217"/>
        </row>
        <row r="1218">
          <cell r="C1218"/>
          <cell r="D1218"/>
          <cell r="E1218"/>
          <cell r="F1218"/>
          <cell r="J1218"/>
          <cell r="K1218"/>
          <cell r="L1218"/>
          <cell r="M1218"/>
          <cell r="N1218"/>
          <cell r="O1218"/>
          <cell r="P1218"/>
          <cell r="R1218"/>
          <cell r="S1218"/>
          <cell r="T1218"/>
          <cell r="U1218"/>
          <cell r="V1218"/>
          <cell r="W1218"/>
          <cell r="Y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P1218"/>
        </row>
        <row r="1219">
          <cell r="C1219"/>
          <cell r="D1219"/>
          <cell r="E1219"/>
          <cell r="F1219"/>
          <cell r="J1219"/>
          <cell r="K1219"/>
          <cell r="L1219"/>
          <cell r="M1219"/>
          <cell r="N1219"/>
          <cell r="O1219"/>
          <cell r="P1219"/>
          <cell r="R1219"/>
          <cell r="S1219"/>
          <cell r="T1219"/>
          <cell r="U1219"/>
          <cell r="V1219"/>
          <cell r="W1219"/>
          <cell r="Y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P1219"/>
        </row>
        <row r="1220">
          <cell r="C1220"/>
          <cell r="D1220"/>
          <cell r="E1220"/>
          <cell r="F1220"/>
          <cell r="J1220"/>
          <cell r="K1220"/>
          <cell r="L1220"/>
          <cell r="M1220"/>
          <cell r="N1220"/>
          <cell r="O1220"/>
          <cell r="P1220"/>
          <cell r="R1220"/>
          <cell r="S1220"/>
          <cell r="T1220"/>
          <cell r="U1220"/>
          <cell r="V1220"/>
          <cell r="W1220"/>
          <cell r="Y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P1220"/>
        </row>
        <row r="1221">
          <cell r="C1221"/>
          <cell r="D1221"/>
          <cell r="E1221"/>
          <cell r="F1221"/>
          <cell r="J1221"/>
          <cell r="K1221"/>
          <cell r="L1221"/>
          <cell r="M1221"/>
          <cell r="N1221"/>
          <cell r="O1221"/>
          <cell r="P1221"/>
          <cell r="R1221"/>
          <cell r="S1221"/>
          <cell r="T1221"/>
          <cell r="U1221"/>
          <cell r="V1221"/>
          <cell r="W1221"/>
          <cell r="Y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P1221"/>
        </row>
        <row r="1222">
          <cell r="C1222"/>
          <cell r="D1222"/>
          <cell r="E1222"/>
          <cell r="F1222"/>
          <cell r="J1222"/>
          <cell r="K1222"/>
          <cell r="L1222"/>
          <cell r="M1222"/>
          <cell r="N1222"/>
          <cell r="O1222"/>
          <cell r="P1222"/>
          <cell r="R1222"/>
          <cell r="S1222"/>
          <cell r="T1222"/>
          <cell r="U1222"/>
          <cell r="V1222"/>
          <cell r="W1222"/>
          <cell r="Y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P1222"/>
        </row>
        <row r="1223">
          <cell r="C1223"/>
          <cell r="D1223"/>
          <cell r="E1223"/>
          <cell r="F1223"/>
          <cell r="J1223"/>
          <cell r="K1223"/>
          <cell r="L1223"/>
          <cell r="M1223"/>
          <cell r="N1223"/>
          <cell r="O1223"/>
          <cell r="P1223"/>
          <cell r="R1223"/>
          <cell r="S1223"/>
          <cell r="T1223"/>
          <cell r="U1223"/>
          <cell r="V1223"/>
          <cell r="W1223"/>
          <cell r="Y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P1223"/>
        </row>
        <row r="1224">
          <cell r="C1224"/>
          <cell r="D1224"/>
          <cell r="E1224"/>
          <cell r="F1224"/>
          <cell r="J1224"/>
          <cell r="K1224"/>
          <cell r="L1224"/>
          <cell r="M1224"/>
          <cell r="N1224"/>
          <cell r="O1224"/>
          <cell r="P1224"/>
          <cell r="R1224"/>
          <cell r="S1224"/>
          <cell r="T1224"/>
          <cell r="U1224"/>
          <cell r="V1224"/>
          <cell r="W1224"/>
          <cell r="Y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P1224"/>
        </row>
        <row r="1225">
          <cell r="C1225"/>
          <cell r="D1225"/>
          <cell r="E1225"/>
          <cell r="F1225"/>
          <cell r="J1225"/>
          <cell r="K1225"/>
          <cell r="L1225"/>
          <cell r="M1225"/>
          <cell r="N1225"/>
          <cell r="O1225"/>
          <cell r="P1225"/>
          <cell r="R1225"/>
          <cell r="S1225"/>
          <cell r="T1225"/>
          <cell r="U1225"/>
          <cell r="V1225"/>
          <cell r="W1225"/>
          <cell r="Y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P1225"/>
        </row>
        <row r="1226">
          <cell r="C1226"/>
          <cell r="D1226"/>
          <cell r="E1226"/>
          <cell r="F1226"/>
          <cell r="J1226"/>
          <cell r="K1226"/>
          <cell r="L1226"/>
          <cell r="M1226"/>
          <cell r="N1226"/>
          <cell r="O1226"/>
          <cell r="P1226"/>
          <cell r="R1226"/>
          <cell r="S1226"/>
          <cell r="T1226"/>
          <cell r="U1226"/>
          <cell r="V1226"/>
          <cell r="W1226"/>
          <cell r="Y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P1226"/>
        </row>
        <row r="1227">
          <cell r="C1227"/>
          <cell r="D1227"/>
          <cell r="E1227"/>
          <cell r="F1227"/>
          <cell r="J1227"/>
          <cell r="K1227"/>
          <cell r="L1227"/>
          <cell r="M1227"/>
          <cell r="N1227"/>
          <cell r="O1227"/>
          <cell r="P1227"/>
          <cell r="R1227"/>
          <cell r="S1227"/>
          <cell r="T1227"/>
          <cell r="U1227"/>
          <cell r="V1227"/>
          <cell r="W1227"/>
          <cell r="Y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P1227"/>
        </row>
        <row r="1228">
          <cell r="C1228"/>
          <cell r="D1228"/>
          <cell r="E1228"/>
          <cell r="F1228"/>
          <cell r="J1228"/>
          <cell r="K1228"/>
          <cell r="L1228"/>
          <cell r="M1228"/>
          <cell r="N1228"/>
          <cell r="O1228"/>
          <cell r="P1228"/>
          <cell r="R1228"/>
          <cell r="S1228"/>
          <cell r="T1228"/>
          <cell r="U1228"/>
          <cell r="V1228"/>
          <cell r="W1228"/>
          <cell r="Y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P1228"/>
        </row>
        <row r="1229">
          <cell r="C1229"/>
          <cell r="D1229"/>
          <cell r="E1229"/>
          <cell r="F1229"/>
          <cell r="J1229"/>
          <cell r="K1229"/>
          <cell r="L1229"/>
          <cell r="M1229"/>
          <cell r="N1229"/>
          <cell r="O1229"/>
          <cell r="P1229"/>
          <cell r="R1229"/>
          <cell r="S1229"/>
          <cell r="T1229"/>
          <cell r="U1229"/>
          <cell r="V1229"/>
          <cell r="W1229"/>
          <cell r="Y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P1229"/>
        </row>
        <row r="1230">
          <cell r="C1230"/>
          <cell r="D1230"/>
          <cell r="E1230"/>
          <cell r="F1230"/>
          <cell r="J1230"/>
          <cell r="K1230"/>
          <cell r="L1230"/>
          <cell r="M1230"/>
          <cell r="N1230"/>
          <cell r="O1230"/>
          <cell r="P1230"/>
          <cell r="R1230"/>
          <cell r="S1230"/>
          <cell r="T1230"/>
          <cell r="U1230"/>
          <cell r="V1230"/>
          <cell r="W1230"/>
          <cell r="Y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P1230"/>
        </row>
        <row r="1231">
          <cell r="C1231"/>
          <cell r="D1231"/>
          <cell r="E1231"/>
          <cell r="F1231"/>
          <cell r="J1231"/>
          <cell r="K1231"/>
          <cell r="L1231"/>
          <cell r="M1231"/>
          <cell r="N1231"/>
          <cell r="O1231"/>
          <cell r="P1231"/>
          <cell r="R1231"/>
          <cell r="S1231"/>
          <cell r="T1231"/>
          <cell r="U1231"/>
          <cell r="V1231"/>
          <cell r="W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P1231"/>
        </row>
        <row r="1232">
          <cell r="C1232"/>
          <cell r="D1232"/>
          <cell r="E1232"/>
          <cell r="F1232"/>
          <cell r="J1232"/>
          <cell r="K1232"/>
          <cell r="L1232"/>
          <cell r="M1232"/>
          <cell r="N1232"/>
          <cell r="O1232"/>
          <cell r="P1232"/>
          <cell r="R1232"/>
          <cell r="S1232"/>
          <cell r="T1232"/>
          <cell r="U1232"/>
          <cell r="V1232"/>
          <cell r="W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P1232"/>
        </row>
        <row r="1233">
          <cell r="C1233"/>
          <cell r="D1233"/>
          <cell r="E1233"/>
          <cell r="F1233"/>
          <cell r="J1233"/>
          <cell r="K1233"/>
          <cell r="L1233"/>
          <cell r="M1233"/>
          <cell r="N1233"/>
          <cell r="O1233"/>
          <cell r="P1233"/>
          <cell r="R1233"/>
          <cell r="S1233"/>
          <cell r="T1233"/>
          <cell r="U1233"/>
          <cell r="V1233"/>
          <cell r="W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P1233"/>
        </row>
        <row r="1234">
          <cell r="C1234"/>
          <cell r="D1234"/>
          <cell r="E1234"/>
          <cell r="F1234"/>
          <cell r="J1234"/>
          <cell r="K1234"/>
          <cell r="L1234"/>
          <cell r="M1234"/>
          <cell r="N1234"/>
          <cell r="O1234"/>
          <cell r="P1234"/>
          <cell r="R1234"/>
          <cell r="S1234"/>
          <cell r="T1234"/>
          <cell r="U1234"/>
          <cell r="V1234"/>
          <cell r="W1234"/>
          <cell r="Y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P1234"/>
        </row>
        <row r="1235">
          <cell r="C1235"/>
          <cell r="D1235"/>
          <cell r="E1235"/>
          <cell r="F1235"/>
          <cell r="J1235"/>
          <cell r="K1235"/>
          <cell r="L1235"/>
          <cell r="M1235"/>
          <cell r="N1235"/>
          <cell r="O1235"/>
          <cell r="P1235"/>
          <cell r="R1235"/>
          <cell r="S1235"/>
          <cell r="T1235"/>
          <cell r="U1235"/>
          <cell r="V1235"/>
          <cell r="W1235"/>
          <cell r="Y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P1235"/>
        </row>
        <row r="1236">
          <cell r="C1236"/>
          <cell r="D1236"/>
          <cell r="E1236"/>
          <cell r="F1236"/>
          <cell r="J1236"/>
          <cell r="K1236"/>
          <cell r="L1236"/>
          <cell r="M1236"/>
          <cell r="N1236"/>
          <cell r="O1236"/>
          <cell r="P1236"/>
          <cell r="R1236"/>
          <cell r="S1236"/>
          <cell r="T1236"/>
          <cell r="U1236"/>
          <cell r="V1236"/>
          <cell r="W1236"/>
          <cell r="Y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P1236"/>
        </row>
        <row r="1237">
          <cell r="C1237"/>
          <cell r="D1237"/>
          <cell r="E1237"/>
          <cell r="F1237"/>
          <cell r="J1237"/>
          <cell r="K1237"/>
          <cell r="L1237"/>
          <cell r="M1237"/>
          <cell r="N1237"/>
          <cell r="O1237"/>
          <cell r="P1237"/>
          <cell r="R1237"/>
          <cell r="S1237"/>
          <cell r="T1237"/>
          <cell r="U1237"/>
          <cell r="V1237"/>
          <cell r="W1237"/>
          <cell r="Y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P1237"/>
        </row>
        <row r="1238">
          <cell r="C1238"/>
          <cell r="D1238"/>
          <cell r="E1238"/>
          <cell r="F1238"/>
          <cell r="J1238"/>
          <cell r="K1238"/>
          <cell r="L1238"/>
          <cell r="M1238"/>
          <cell r="N1238"/>
          <cell r="O1238"/>
          <cell r="P1238"/>
          <cell r="R1238"/>
          <cell r="S1238"/>
          <cell r="T1238"/>
          <cell r="U1238"/>
          <cell r="V1238"/>
          <cell r="W1238"/>
          <cell r="Y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P1238"/>
        </row>
        <row r="1239">
          <cell r="C1239"/>
          <cell r="D1239"/>
          <cell r="E1239"/>
          <cell r="F1239"/>
          <cell r="J1239"/>
          <cell r="K1239"/>
          <cell r="L1239"/>
          <cell r="M1239"/>
          <cell r="N1239"/>
          <cell r="O1239"/>
          <cell r="P1239"/>
          <cell r="R1239"/>
          <cell r="S1239"/>
          <cell r="T1239"/>
          <cell r="U1239"/>
          <cell r="V1239"/>
          <cell r="W1239"/>
          <cell r="Y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P1239"/>
        </row>
        <row r="1240">
          <cell r="C1240"/>
          <cell r="D1240"/>
          <cell r="E1240"/>
          <cell r="F1240"/>
          <cell r="J1240"/>
          <cell r="K1240"/>
          <cell r="L1240"/>
          <cell r="M1240"/>
          <cell r="N1240"/>
          <cell r="O1240"/>
          <cell r="P1240"/>
          <cell r="R1240"/>
          <cell r="S1240"/>
          <cell r="T1240"/>
          <cell r="U1240"/>
          <cell r="V1240"/>
          <cell r="W1240"/>
          <cell r="Y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P1240"/>
        </row>
        <row r="1241">
          <cell r="C1241"/>
          <cell r="D1241"/>
          <cell r="E1241"/>
          <cell r="F1241"/>
          <cell r="J1241"/>
          <cell r="K1241"/>
          <cell r="L1241"/>
          <cell r="M1241"/>
          <cell r="N1241"/>
          <cell r="O1241"/>
          <cell r="P1241"/>
          <cell r="R1241"/>
          <cell r="S1241"/>
          <cell r="T1241"/>
          <cell r="U1241"/>
          <cell r="V1241"/>
          <cell r="W1241"/>
          <cell r="Y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P1241"/>
        </row>
        <row r="1242">
          <cell r="C1242"/>
          <cell r="D1242"/>
          <cell r="E1242"/>
          <cell r="F1242"/>
          <cell r="J1242"/>
          <cell r="K1242"/>
          <cell r="L1242"/>
          <cell r="M1242"/>
          <cell r="N1242"/>
          <cell r="O1242"/>
          <cell r="P1242"/>
          <cell r="R1242"/>
          <cell r="S1242"/>
          <cell r="T1242"/>
          <cell r="U1242"/>
          <cell r="V1242"/>
          <cell r="W1242"/>
          <cell r="Y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P1242"/>
        </row>
        <row r="1243">
          <cell r="C1243"/>
          <cell r="D1243"/>
          <cell r="E1243"/>
          <cell r="F1243"/>
          <cell r="J1243"/>
          <cell r="K1243"/>
          <cell r="L1243"/>
          <cell r="M1243"/>
          <cell r="N1243"/>
          <cell r="O1243"/>
          <cell r="P1243"/>
          <cell r="R1243"/>
          <cell r="S1243"/>
          <cell r="T1243"/>
          <cell r="U1243"/>
          <cell r="V1243"/>
          <cell r="W1243"/>
          <cell r="Y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P1243"/>
        </row>
        <row r="1244">
          <cell r="C1244"/>
          <cell r="D1244"/>
          <cell r="E1244"/>
          <cell r="F1244"/>
          <cell r="J1244"/>
          <cell r="K1244"/>
          <cell r="L1244"/>
          <cell r="M1244"/>
          <cell r="N1244"/>
          <cell r="O1244"/>
          <cell r="P1244"/>
          <cell r="R1244"/>
          <cell r="S1244"/>
          <cell r="T1244"/>
          <cell r="U1244"/>
          <cell r="V1244"/>
          <cell r="W1244"/>
          <cell r="Y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P1244"/>
        </row>
        <row r="1245">
          <cell r="C1245"/>
          <cell r="D1245"/>
          <cell r="E1245"/>
          <cell r="F1245"/>
          <cell r="J1245"/>
          <cell r="K1245"/>
          <cell r="L1245"/>
          <cell r="M1245"/>
          <cell r="N1245"/>
          <cell r="O1245"/>
          <cell r="P1245"/>
          <cell r="R1245"/>
          <cell r="S1245"/>
          <cell r="T1245"/>
          <cell r="U1245"/>
          <cell r="V1245"/>
          <cell r="W1245"/>
          <cell r="Y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P1245"/>
        </row>
        <row r="1246">
          <cell r="C1246"/>
          <cell r="D1246"/>
          <cell r="E1246"/>
          <cell r="F1246"/>
          <cell r="J1246"/>
          <cell r="K1246"/>
          <cell r="L1246"/>
          <cell r="M1246"/>
          <cell r="N1246"/>
          <cell r="O1246"/>
          <cell r="P1246"/>
          <cell r="R1246"/>
          <cell r="S1246"/>
          <cell r="T1246"/>
          <cell r="U1246"/>
          <cell r="V1246"/>
          <cell r="W1246"/>
          <cell r="Y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P1246"/>
        </row>
        <row r="1247">
          <cell r="C1247"/>
          <cell r="D1247"/>
          <cell r="E1247"/>
          <cell r="F1247"/>
          <cell r="J1247"/>
          <cell r="K1247"/>
          <cell r="L1247"/>
          <cell r="M1247"/>
          <cell r="N1247"/>
          <cell r="O1247"/>
          <cell r="P1247"/>
          <cell r="R1247"/>
          <cell r="S1247"/>
          <cell r="T1247"/>
          <cell r="U1247"/>
          <cell r="V1247"/>
          <cell r="W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P1247"/>
        </row>
        <row r="1248">
          <cell r="C1248"/>
          <cell r="D1248"/>
          <cell r="E1248"/>
          <cell r="F1248"/>
          <cell r="J1248"/>
          <cell r="K1248"/>
          <cell r="L1248"/>
          <cell r="M1248"/>
          <cell r="N1248"/>
          <cell r="O1248"/>
          <cell r="P1248"/>
          <cell r="R1248"/>
          <cell r="S1248"/>
          <cell r="T1248"/>
          <cell r="U1248"/>
          <cell r="V1248"/>
          <cell r="W1248"/>
          <cell r="Y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P1248"/>
        </row>
        <row r="1249">
          <cell r="C1249"/>
          <cell r="D1249"/>
          <cell r="E1249"/>
          <cell r="F1249"/>
          <cell r="J1249"/>
          <cell r="K1249"/>
          <cell r="L1249"/>
          <cell r="M1249"/>
          <cell r="N1249"/>
          <cell r="O1249"/>
          <cell r="P1249"/>
          <cell r="R1249"/>
          <cell r="S1249"/>
          <cell r="T1249"/>
          <cell r="U1249"/>
          <cell r="V1249"/>
          <cell r="W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P1249"/>
        </row>
        <row r="1250">
          <cell r="C1250"/>
          <cell r="D1250"/>
          <cell r="E1250"/>
          <cell r="F1250"/>
          <cell r="J1250"/>
          <cell r="K1250"/>
          <cell r="L1250"/>
          <cell r="M1250"/>
          <cell r="N1250"/>
          <cell r="O1250"/>
          <cell r="P1250"/>
          <cell r="R1250"/>
          <cell r="S1250"/>
          <cell r="T1250"/>
          <cell r="U1250"/>
          <cell r="V1250"/>
          <cell r="W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P1250"/>
        </row>
        <row r="1251">
          <cell r="C1251"/>
          <cell r="D1251"/>
          <cell r="E1251"/>
          <cell r="F1251"/>
          <cell r="J1251"/>
          <cell r="K1251"/>
          <cell r="L1251"/>
          <cell r="M1251"/>
          <cell r="N1251"/>
          <cell r="O1251"/>
          <cell r="P1251"/>
          <cell r="R1251"/>
          <cell r="S1251"/>
          <cell r="T1251"/>
          <cell r="U1251"/>
          <cell r="V1251"/>
          <cell r="W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P1251"/>
        </row>
        <row r="1252">
          <cell r="C1252"/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</row>
        <row r="1253">
          <cell r="C1253"/>
          <cell r="D1253"/>
          <cell r="E1253"/>
          <cell r="F1253"/>
          <cell r="J1253"/>
          <cell r="K1253"/>
          <cell r="L1253"/>
          <cell r="M1253"/>
          <cell r="N1253"/>
          <cell r="O1253"/>
          <cell r="P1253"/>
          <cell r="R1253"/>
          <cell r="S1253"/>
          <cell r="T1253"/>
          <cell r="U1253"/>
          <cell r="V1253"/>
          <cell r="W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P1253"/>
        </row>
        <row r="1254">
          <cell r="C1254"/>
          <cell r="D1254"/>
          <cell r="E1254"/>
          <cell r="F1254"/>
          <cell r="J1254"/>
          <cell r="K1254"/>
          <cell r="L1254"/>
          <cell r="M1254"/>
          <cell r="N1254"/>
          <cell r="O1254"/>
          <cell r="P1254"/>
          <cell r="R1254"/>
          <cell r="S1254"/>
          <cell r="T1254"/>
          <cell r="U1254"/>
          <cell r="V1254"/>
          <cell r="W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P1254"/>
        </row>
        <row r="1255">
          <cell r="C1255"/>
          <cell r="D1255"/>
          <cell r="E1255"/>
          <cell r="F1255"/>
          <cell r="J1255"/>
          <cell r="K1255"/>
          <cell r="L1255"/>
          <cell r="M1255"/>
          <cell r="N1255"/>
          <cell r="O1255"/>
          <cell r="P1255"/>
          <cell r="R1255"/>
          <cell r="S1255"/>
          <cell r="T1255"/>
          <cell r="U1255"/>
          <cell r="V1255"/>
          <cell r="W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P1255"/>
        </row>
        <row r="1256">
          <cell r="C1256"/>
          <cell r="D1256"/>
          <cell r="E1256"/>
          <cell r="F1256"/>
          <cell r="J1256"/>
          <cell r="K1256"/>
          <cell r="L1256"/>
          <cell r="M1256"/>
          <cell r="N1256"/>
          <cell r="O1256"/>
          <cell r="P1256"/>
          <cell r="R1256"/>
          <cell r="S1256"/>
          <cell r="T1256"/>
          <cell r="U1256"/>
          <cell r="V1256"/>
          <cell r="W1256"/>
          <cell r="Y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P1256"/>
        </row>
        <row r="1257">
          <cell r="C1257"/>
          <cell r="D1257"/>
          <cell r="E1257"/>
          <cell r="F1257"/>
          <cell r="J1257"/>
          <cell r="K1257"/>
          <cell r="L1257"/>
          <cell r="M1257"/>
          <cell r="N1257"/>
          <cell r="O1257"/>
          <cell r="P1257"/>
          <cell r="R1257"/>
          <cell r="S1257"/>
          <cell r="T1257"/>
          <cell r="U1257"/>
          <cell r="V1257"/>
          <cell r="W1257"/>
          <cell r="Y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P1257"/>
        </row>
        <row r="1258">
          <cell r="C1258"/>
          <cell r="D1258"/>
          <cell r="E1258"/>
          <cell r="F1258"/>
          <cell r="J1258"/>
          <cell r="K1258"/>
          <cell r="L1258"/>
          <cell r="M1258"/>
          <cell r="N1258"/>
          <cell r="O1258"/>
          <cell r="P1258"/>
          <cell r="R1258"/>
          <cell r="S1258"/>
          <cell r="T1258"/>
          <cell r="U1258"/>
          <cell r="V1258"/>
          <cell r="W1258"/>
          <cell r="Y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P1258"/>
        </row>
        <row r="1259">
          <cell r="C1259"/>
          <cell r="D1259"/>
          <cell r="E1259"/>
          <cell r="F1259"/>
          <cell r="J1259"/>
          <cell r="K1259"/>
          <cell r="L1259"/>
          <cell r="M1259"/>
          <cell r="N1259"/>
          <cell r="O1259"/>
          <cell r="P1259"/>
          <cell r="R1259"/>
          <cell r="S1259"/>
          <cell r="T1259"/>
          <cell r="U1259"/>
          <cell r="V1259"/>
          <cell r="W1259"/>
          <cell r="Y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P1259"/>
        </row>
        <row r="1260">
          <cell r="C1260"/>
          <cell r="D1260"/>
          <cell r="E1260"/>
          <cell r="F1260"/>
          <cell r="J1260"/>
          <cell r="K1260"/>
          <cell r="L1260"/>
          <cell r="M1260"/>
          <cell r="N1260"/>
          <cell r="O1260"/>
          <cell r="P1260"/>
          <cell r="R1260"/>
          <cell r="S1260"/>
          <cell r="T1260"/>
          <cell r="U1260"/>
          <cell r="V1260"/>
          <cell r="W1260"/>
          <cell r="Y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P1260"/>
        </row>
        <row r="1261">
          <cell r="C1261"/>
          <cell r="D1261"/>
          <cell r="E1261"/>
          <cell r="F1261"/>
          <cell r="J1261"/>
          <cell r="K1261"/>
          <cell r="L1261"/>
          <cell r="M1261"/>
          <cell r="N1261"/>
          <cell r="O1261"/>
          <cell r="P1261"/>
          <cell r="R1261"/>
          <cell r="S1261"/>
          <cell r="T1261"/>
          <cell r="U1261"/>
          <cell r="V1261"/>
          <cell r="W1261"/>
          <cell r="Y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P1261"/>
        </row>
        <row r="1262">
          <cell r="C1262"/>
          <cell r="D1262"/>
          <cell r="E1262"/>
          <cell r="F1262"/>
          <cell r="J1262"/>
          <cell r="K1262"/>
          <cell r="L1262"/>
          <cell r="M1262"/>
          <cell r="N1262"/>
          <cell r="O1262"/>
          <cell r="P1262"/>
          <cell r="R1262"/>
          <cell r="S1262"/>
          <cell r="T1262"/>
          <cell r="U1262"/>
          <cell r="V1262"/>
          <cell r="W1262"/>
          <cell r="Y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P1262"/>
        </row>
        <row r="1263">
          <cell r="C1263"/>
          <cell r="D1263"/>
          <cell r="E1263"/>
          <cell r="F1263"/>
          <cell r="J1263"/>
          <cell r="K1263"/>
          <cell r="L1263"/>
          <cell r="M1263"/>
          <cell r="N1263"/>
          <cell r="O1263"/>
          <cell r="P1263"/>
          <cell r="R1263"/>
          <cell r="S1263"/>
          <cell r="T1263"/>
          <cell r="U1263"/>
          <cell r="V1263"/>
          <cell r="W1263"/>
          <cell r="Y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P1263"/>
        </row>
        <row r="1264">
          <cell r="C1264"/>
          <cell r="D1264"/>
          <cell r="E1264"/>
          <cell r="F1264"/>
          <cell r="J1264"/>
          <cell r="K1264"/>
          <cell r="L1264"/>
          <cell r="M1264"/>
          <cell r="N1264"/>
          <cell r="O1264"/>
          <cell r="P1264"/>
          <cell r="R1264"/>
          <cell r="S1264"/>
          <cell r="T1264"/>
          <cell r="U1264"/>
          <cell r="V1264"/>
          <cell r="W1264"/>
          <cell r="Y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P1264"/>
        </row>
        <row r="1265">
          <cell r="C1265"/>
          <cell r="D1265"/>
          <cell r="E1265"/>
          <cell r="F1265"/>
          <cell r="J1265"/>
          <cell r="K1265"/>
          <cell r="L1265"/>
          <cell r="M1265"/>
          <cell r="N1265"/>
          <cell r="O1265"/>
          <cell r="P1265"/>
          <cell r="R1265"/>
          <cell r="S1265"/>
          <cell r="T1265"/>
          <cell r="U1265"/>
          <cell r="V1265"/>
          <cell r="W1265"/>
          <cell r="Y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P1265"/>
        </row>
        <row r="1266">
          <cell r="C1266"/>
          <cell r="D1266"/>
          <cell r="E1266"/>
          <cell r="F1266"/>
          <cell r="J1266"/>
          <cell r="K1266"/>
          <cell r="L1266"/>
          <cell r="M1266"/>
          <cell r="N1266"/>
          <cell r="O1266"/>
          <cell r="P1266"/>
          <cell r="R1266"/>
          <cell r="S1266"/>
          <cell r="T1266"/>
          <cell r="U1266"/>
          <cell r="V1266"/>
          <cell r="W1266"/>
          <cell r="Y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P1266"/>
        </row>
        <row r="1267">
          <cell r="C1267"/>
          <cell r="D1267"/>
          <cell r="E1267"/>
          <cell r="F1267"/>
          <cell r="J1267"/>
          <cell r="K1267"/>
          <cell r="L1267"/>
          <cell r="M1267"/>
          <cell r="N1267"/>
          <cell r="O1267"/>
          <cell r="P1267"/>
          <cell r="R1267"/>
          <cell r="S1267"/>
          <cell r="T1267"/>
          <cell r="U1267"/>
          <cell r="V1267"/>
          <cell r="W1267"/>
          <cell r="Y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P1267"/>
        </row>
        <row r="1268">
          <cell r="C1268"/>
          <cell r="D1268"/>
          <cell r="E1268"/>
          <cell r="F1268"/>
          <cell r="J1268"/>
          <cell r="K1268"/>
          <cell r="L1268"/>
          <cell r="M1268"/>
          <cell r="N1268"/>
          <cell r="O1268"/>
          <cell r="P1268"/>
          <cell r="R1268"/>
          <cell r="S1268"/>
          <cell r="T1268"/>
          <cell r="U1268"/>
          <cell r="V1268"/>
          <cell r="W1268"/>
          <cell r="Y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P1268"/>
        </row>
        <row r="1269">
          <cell r="C1269"/>
          <cell r="D1269"/>
          <cell r="E1269"/>
          <cell r="F1269"/>
          <cell r="J1269"/>
          <cell r="K1269"/>
          <cell r="L1269"/>
          <cell r="M1269"/>
          <cell r="N1269"/>
          <cell r="O1269"/>
          <cell r="P1269"/>
          <cell r="R1269"/>
          <cell r="S1269"/>
          <cell r="T1269"/>
          <cell r="U1269"/>
          <cell r="V1269"/>
          <cell r="W1269"/>
          <cell r="Y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P1269"/>
        </row>
        <row r="1270">
          <cell r="C1270"/>
          <cell r="D1270"/>
          <cell r="E1270"/>
          <cell r="F1270"/>
          <cell r="J1270"/>
          <cell r="K1270"/>
          <cell r="L1270"/>
          <cell r="M1270"/>
          <cell r="N1270"/>
          <cell r="O1270"/>
          <cell r="P1270"/>
          <cell r="R1270"/>
          <cell r="S1270"/>
          <cell r="T1270"/>
          <cell r="U1270"/>
          <cell r="V1270"/>
          <cell r="W1270"/>
          <cell r="Y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P1270"/>
        </row>
        <row r="1271">
          <cell r="C1271"/>
          <cell r="D1271"/>
          <cell r="E1271"/>
          <cell r="F1271"/>
          <cell r="J1271"/>
          <cell r="K1271"/>
          <cell r="L1271"/>
          <cell r="M1271"/>
          <cell r="N1271"/>
          <cell r="O1271"/>
          <cell r="P1271"/>
          <cell r="R1271"/>
          <cell r="S1271"/>
          <cell r="T1271"/>
          <cell r="U1271"/>
          <cell r="V1271"/>
          <cell r="W1271"/>
          <cell r="Y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P1271"/>
        </row>
        <row r="1272">
          <cell r="C1272"/>
          <cell r="D1272"/>
          <cell r="E1272"/>
          <cell r="F1272"/>
          <cell r="J1272"/>
          <cell r="K1272"/>
          <cell r="L1272"/>
          <cell r="M1272"/>
          <cell r="N1272"/>
          <cell r="O1272"/>
          <cell r="P1272"/>
          <cell r="R1272"/>
          <cell r="S1272"/>
          <cell r="T1272"/>
          <cell r="U1272"/>
          <cell r="V1272"/>
          <cell r="W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P1272"/>
        </row>
        <row r="1273">
          <cell r="C1273"/>
          <cell r="D1273"/>
          <cell r="E1273"/>
          <cell r="F1273"/>
          <cell r="J1273"/>
          <cell r="K1273"/>
          <cell r="L1273"/>
          <cell r="M1273"/>
          <cell r="N1273"/>
          <cell r="O1273"/>
          <cell r="P1273"/>
          <cell r="R1273"/>
          <cell r="S1273"/>
          <cell r="T1273"/>
          <cell r="U1273"/>
          <cell r="V1273"/>
          <cell r="W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P1273"/>
        </row>
        <row r="1274">
          <cell r="C1274"/>
          <cell r="D1274"/>
          <cell r="E1274"/>
          <cell r="F1274"/>
          <cell r="J1274"/>
          <cell r="K1274"/>
          <cell r="L1274"/>
          <cell r="M1274"/>
          <cell r="N1274"/>
          <cell r="O1274"/>
          <cell r="P1274"/>
          <cell r="R1274"/>
          <cell r="S1274"/>
          <cell r="T1274"/>
          <cell r="U1274"/>
          <cell r="V1274"/>
          <cell r="W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P1274"/>
        </row>
        <row r="1275">
          <cell r="C1275"/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</row>
        <row r="1276">
          <cell r="C1276"/>
          <cell r="D1276"/>
          <cell r="E1276"/>
          <cell r="F1276"/>
          <cell r="J1276"/>
          <cell r="K1276"/>
          <cell r="L1276"/>
          <cell r="M1276"/>
          <cell r="N1276"/>
          <cell r="O1276"/>
          <cell r="P1276"/>
          <cell r="R1276"/>
          <cell r="S1276"/>
          <cell r="T1276"/>
          <cell r="U1276"/>
          <cell r="V1276"/>
          <cell r="W1276"/>
          <cell r="Y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P1276"/>
        </row>
        <row r="1277">
          <cell r="C1277"/>
          <cell r="D1277"/>
          <cell r="E1277"/>
          <cell r="F1277"/>
          <cell r="J1277"/>
          <cell r="K1277"/>
          <cell r="L1277"/>
          <cell r="M1277"/>
          <cell r="N1277"/>
          <cell r="O1277"/>
          <cell r="P1277"/>
          <cell r="R1277"/>
          <cell r="S1277"/>
          <cell r="T1277"/>
          <cell r="U1277"/>
          <cell r="V1277"/>
          <cell r="W1277"/>
          <cell r="Y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P1277"/>
        </row>
        <row r="1278">
          <cell r="C1278"/>
          <cell r="D1278"/>
          <cell r="E1278"/>
          <cell r="F1278"/>
          <cell r="J1278"/>
          <cell r="K1278"/>
          <cell r="L1278"/>
          <cell r="M1278"/>
          <cell r="N1278"/>
          <cell r="O1278"/>
          <cell r="P1278"/>
          <cell r="R1278"/>
          <cell r="S1278"/>
          <cell r="T1278"/>
          <cell r="U1278"/>
          <cell r="V1278"/>
          <cell r="W1278"/>
          <cell r="Y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P1278"/>
        </row>
        <row r="1279">
          <cell r="C1279"/>
          <cell r="D1279"/>
          <cell r="E1279"/>
          <cell r="F1279"/>
          <cell r="J1279"/>
          <cell r="K1279"/>
          <cell r="L1279"/>
          <cell r="M1279"/>
          <cell r="N1279"/>
          <cell r="O1279"/>
          <cell r="P1279"/>
          <cell r="R1279"/>
          <cell r="S1279"/>
          <cell r="T1279"/>
          <cell r="U1279"/>
          <cell r="V1279"/>
          <cell r="W1279"/>
          <cell r="Y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P1279"/>
        </row>
        <row r="1280">
          <cell r="C1280"/>
          <cell r="D1280"/>
          <cell r="E1280"/>
          <cell r="F1280"/>
          <cell r="J1280"/>
          <cell r="K1280"/>
          <cell r="L1280"/>
          <cell r="M1280"/>
          <cell r="N1280"/>
          <cell r="O1280"/>
          <cell r="P1280"/>
          <cell r="R1280"/>
          <cell r="S1280"/>
          <cell r="T1280"/>
          <cell r="U1280"/>
          <cell r="V1280"/>
          <cell r="W1280"/>
          <cell r="Y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P1280"/>
        </row>
        <row r="1281">
          <cell r="C1281"/>
          <cell r="D1281"/>
          <cell r="E1281"/>
          <cell r="F1281"/>
          <cell r="J1281"/>
          <cell r="K1281"/>
          <cell r="L1281"/>
          <cell r="M1281"/>
          <cell r="N1281"/>
          <cell r="O1281"/>
          <cell r="P1281"/>
          <cell r="R1281"/>
          <cell r="S1281"/>
          <cell r="T1281"/>
          <cell r="U1281"/>
          <cell r="V1281"/>
          <cell r="W1281"/>
          <cell r="Y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P1281"/>
        </row>
        <row r="1282">
          <cell r="C1282"/>
          <cell r="D1282"/>
          <cell r="E1282"/>
          <cell r="F1282"/>
          <cell r="J1282"/>
          <cell r="K1282"/>
          <cell r="L1282"/>
          <cell r="M1282"/>
          <cell r="N1282"/>
          <cell r="O1282"/>
          <cell r="P1282"/>
          <cell r="R1282"/>
          <cell r="S1282"/>
          <cell r="T1282"/>
          <cell r="U1282"/>
          <cell r="V1282"/>
          <cell r="W1282"/>
          <cell r="Y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P1282"/>
        </row>
        <row r="1283">
          <cell r="C1283"/>
          <cell r="D1283"/>
          <cell r="E1283"/>
          <cell r="F1283"/>
          <cell r="J1283"/>
          <cell r="K1283"/>
          <cell r="L1283"/>
          <cell r="M1283"/>
          <cell r="N1283"/>
          <cell r="O1283"/>
          <cell r="P1283"/>
          <cell r="R1283"/>
          <cell r="S1283"/>
          <cell r="T1283"/>
          <cell r="U1283"/>
          <cell r="V1283"/>
          <cell r="W1283"/>
          <cell r="Y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P1283"/>
        </row>
        <row r="1284">
          <cell r="C1284"/>
          <cell r="D1284"/>
          <cell r="E1284"/>
          <cell r="F1284"/>
          <cell r="J1284"/>
          <cell r="K1284"/>
          <cell r="L1284"/>
          <cell r="M1284"/>
          <cell r="N1284"/>
          <cell r="O1284"/>
          <cell r="P1284"/>
          <cell r="R1284"/>
          <cell r="S1284"/>
          <cell r="T1284"/>
          <cell r="U1284"/>
          <cell r="V1284"/>
          <cell r="W1284"/>
          <cell r="Y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P1284"/>
        </row>
        <row r="1285">
          <cell r="C1285"/>
          <cell r="D1285"/>
          <cell r="E1285"/>
          <cell r="F1285"/>
          <cell r="J1285"/>
          <cell r="K1285"/>
          <cell r="L1285"/>
          <cell r="M1285"/>
          <cell r="N1285"/>
          <cell r="O1285"/>
          <cell r="P1285"/>
          <cell r="R1285"/>
          <cell r="S1285"/>
          <cell r="T1285"/>
          <cell r="U1285"/>
          <cell r="V1285"/>
          <cell r="W1285"/>
          <cell r="Y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P1285"/>
        </row>
        <row r="1286">
          <cell r="C1286"/>
          <cell r="D1286"/>
          <cell r="E1286"/>
          <cell r="F1286"/>
          <cell r="J1286"/>
          <cell r="K1286"/>
          <cell r="L1286"/>
          <cell r="M1286"/>
          <cell r="N1286"/>
          <cell r="O1286"/>
          <cell r="P1286"/>
          <cell r="R1286"/>
          <cell r="S1286"/>
          <cell r="T1286"/>
          <cell r="U1286"/>
          <cell r="V1286"/>
          <cell r="W1286"/>
          <cell r="Y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P1286"/>
        </row>
        <row r="1287">
          <cell r="C1287"/>
          <cell r="D1287"/>
          <cell r="E1287"/>
          <cell r="F1287"/>
          <cell r="J1287"/>
          <cell r="K1287"/>
          <cell r="L1287"/>
          <cell r="M1287"/>
          <cell r="N1287"/>
          <cell r="O1287"/>
          <cell r="P1287"/>
          <cell r="R1287"/>
          <cell r="S1287"/>
          <cell r="T1287"/>
          <cell r="U1287"/>
          <cell r="V1287"/>
          <cell r="W1287"/>
          <cell r="Y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P1287"/>
        </row>
        <row r="1288">
          <cell r="C1288"/>
          <cell r="D1288"/>
          <cell r="E1288"/>
          <cell r="F1288"/>
          <cell r="J1288"/>
          <cell r="K1288"/>
          <cell r="L1288"/>
          <cell r="M1288"/>
          <cell r="N1288"/>
          <cell r="O1288"/>
          <cell r="P1288"/>
          <cell r="R1288"/>
          <cell r="S1288"/>
          <cell r="T1288"/>
          <cell r="U1288"/>
          <cell r="V1288"/>
          <cell r="W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P1288"/>
        </row>
        <row r="1289">
          <cell r="C1289"/>
          <cell r="D1289"/>
          <cell r="E1289"/>
          <cell r="F1289"/>
          <cell r="J1289"/>
          <cell r="K1289"/>
          <cell r="L1289"/>
          <cell r="M1289"/>
          <cell r="N1289"/>
          <cell r="O1289"/>
          <cell r="P1289"/>
          <cell r="R1289"/>
          <cell r="S1289"/>
          <cell r="T1289"/>
          <cell r="U1289"/>
          <cell r="V1289"/>
          <cell r="W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P1289"/>
        </row>
        <row r="1290">
          <cell r="C1290"/>
          <cell r="D1290"/>
          <cell r="E1290"/>
          <cell r="F1290"/>
          <cell r="J1290"/>
          <cell r="K1290"/>
          <cell r="L1290"/>
          <cell r="M1290"/>
          <cell r="N1290"/>
          <cell r="O1290"/>
          <cell r="P1290"/>
          <cell r="R1290"/>
          <cell r="S1290"/>
          <cell r="T1290"/>
          <cell r="U1290"/>
          <cell r="V1290"/>
          <cell r="W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P1290"/>
        </row>
        <row r="1291">
          <cell r="C1291"/>
          <cell r="D1291"/>
          <cell r="E1291"/>
          <cell r="F1291"/>
          <cell r="J1291"/>
          <cell r="K1291"/>
          <cell r="L1291"/>
          <cell r="M1291"/>
          <cell r="N1291"/>
          <cell r="O1291"/>
          <cell r="P1291"/>
          <cell r="R1291"/>
          <cell r="S1291"/>
          <cell r="T1291"/>
          <cell r="U1291"/>
          <cell r="V1291"/>
          <cell r="W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P1291"/>
        </row>
        <row r="1292">
          <cell r="C1292"/>
          <cell r="D1292"/>
          <cell r="E1292"/>
          <cell r="F1292"/>
          <cell r="J1292"/>
          <cell r="K1292"/>
          <cell r="L1292"/>
          <cell r="M1292"/>
          <cell r="N1292"/>
          <cell r="O1292"/>
          <cell r="P1292"/>
          <cell r="R1292"/>
          <cell r="S1292"/>
          <cell r="T1292"/>
          <cell r="U1292"/>
          <cell r="V1292"/>
          <cell r="W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P1292"/>
        </row>
        <row r="1293">
          <cell r="C1293"/>
          <cell r="D1293"/>
          <cell r="E1293"/>
          <cell r="F1293"/>
          <cell r="J1293"/>
          <cell r="K1293"/>
          <cell r="L1293"/>
          <cell r="M1293"/>
          <cell r="N1293"/>
          <cell r="O1293"/>
          <cell r="P1293"/>
          <cell r="R1293"/>
          <cell r="S1293"/>
          <cell r="T1293"/>
          <cell r="U1293"/>
          <cell r="V1293"/>
          <cell r="W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P1293"/>
        </row>
        <row r="1294">
          <cell r="C1294"/>
          <cell r="D1294"/>
          <cell r="E1294"/>
          <cell r="F1294"/>
          <cell r="J1294"/>
          <cell r="K1294"/>
          <cell r="L1294"/>
          <cell r="M1294"/>
          <cell r="N1294"/>
          <cell r="O1294"/>
          <cell r="P1294"/>
          <cell r="R1294"/>
          <cell r="S1294"/>
          <cell r="T1294"/>
          <cell r="U1294"/>
          <cell r="V1294"/>
          <cell r="W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P1294"/>
        </row>
        <row r="1295">
          <cell r="C1295"/>
          <cell r="D1295"/>
          <cell r="E1295"/>
          <cell r="F1295"/>
          <cell r="J1295"/>
          <cell r="K1295"/>
          <cell r="L1295"/>
          <cell r="M1295"/>
          <cell r="N1295"/>
          <cell r="O1295"/>
          <cell r="P1295"/>
          <cell r="R1295"/>
          <cell r="S1295"/>
          <cell r="T1295"/>
          <cell r="U1295"/>
          <cell r="V1295"/>
          <cell r="W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P1295"/>
        </row>
        <row r="1296">
          <cell r="C1296"/>
          <cell r="D1296"/>
          <cell r="E1296"/>
          <cell r="F1296"/>
          <cell r="J1296"/>
          <cell r="K1296"/>
          <cell r="L1296"/>
          <cell r="M1296"/>
          <cell r="N1296"/>
          <cell r="O1296"/>
          <cell r="P1296"/>
          <cell r="R1296"/>
          <cell r="S1296"/>
          <cell r="T1296"/>
          <cell r="U1296"/>
          <cell r="V1296"/>
          <cell r="W1296"/>
          <cell r="Y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P1296"/>
        </row>
        <row r="1297">
          <cell r="C1297"/>
          <cell r="D1297"/>
          <cell r="E1297"/>
          <cell r="F1297"/>
          <cell r="J1297"/>
          <cell r="K1297"/>
          <cell r="L1297"/>
          <cell r="M1297"/>
          <cell r="N1297"/>
          <cell r="O1297"/>
          <cell r="P1297"/>
          <cell r="R1297"/>
          <cell r="S1297"/>
          <cell r="T1297"/>
          <cell r="U1297"/>
          <cell r="V1297"/>
          <cell r="W1297"/>
          <cell r="Y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P1297"/>
        </row>
        <row r="1298">
          <cell r="C1298"/>
          <cell r="D1298"/>
          <cell r="E1298"/>
          <cell r="F1298"/>
          <cell r="J1298"/>
          <cell r="K1298"/>
          <cell r="L1298"/>
          <cell r="M1298"/>
          <cell r="N1298"/>
          <cell r="O1298"/>
          <cell r="P1298"/>
          <cell r="R1298"/>
          <cell r="S1298"/>
          <cell r="T1298"/>
          <cell r="U1298"/>
          <cell r="V1298"/>
          <cell r="W1298"/>
          <cell r="Y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P1298"/>
        </row>
        <row r="1299">
          <cell r="C1299"/>
          <cell r="D1299"/>
          <cell r="E1299"/>
          <cell r="F1299"/>
          <cell r="J1299"/>
          <cell r="K1299"/>
          <cell r="L1299"/>
          <cell r="M1299"/>
          <cell r="N1299"/>
          <cell r="O1299"/>
          <cell r="P1299"/>
          <cell r="R1299"/>
          <cell r="S1299"/>
          <cell r="T1299"/>
          <cell r="U1299"/>
          <cell r="V1299"/>
          <cell r="W1299"/>
          <cell r="Y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P1299"/>
        </row>
        <row r="1300">
          <cell r="C1300"/>
          <cell r="D1300"/>
          <cell r="E1300"/>
          <cell r="F1300"/>
          <cell r="J1300"/>
          <cell r="K1300"/>
          <cell r="L1300"/>
          <cell r="M1300"/>
          <cell r="N1300"/>
          <cell r="O1300"/>
          <cell r="P1300"/>
          <cell r="R1300"/>
          <cell r="S1300"/>
          <cell r="T1300"/>
          <cell r="U1300"/>
          <cell r="V1300"/>
          <cell r="W1300"/>
          <cell r="Y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P1300"/>
        </row>
        <row r="1301">
          <cell r="C1301"/>
          <cell r="D1301"/>
          <cell r="E1301"/>
          <cell r="F1301"/>
          <cell r="J1301"/>
          <cell r="K1301"/>
          <cell r="L1301"/>
          <cell r="M1301"/>
          <cell r="N1301"/>
          <cell r="O1301"/>
          <cell r="P1301"/>
          <cell r="R1301"/>
          <cell r="S1301"/>
          <cell r="T1301"/>
          <cell r="U1301"/>
          <cell r="V1301"/>
          <cell r="W1301"/>
          <cell r="Y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P1301"/>
        </row>
        <row r="1302">
          <cell r="C1302"/>
          <cell r="D1302"/>
          <cell r="E1302"/>
          <cell r="F1302"/>
          <cell r="J1302"/>
          <cell r="K1302"/>
          <cell r="L1302"/>
          <cell r="M1302"/>
          <cell r="N1302"/>
          <cell r="O1302"/>
          <cell r="P1302"/>
          <cell r="R1302"/>
          <cell r="S1302"/>
          <cell r="T1302"/>
          <cell r="U1302"/>
          <cell r="V1302"/>
          <cell r="W1302"/>
          <cell r="Y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P1302"/>
        </row>
        <row r="1303">
          <cell r="C1303"/>
          <cell r="D1303"/>
          <cell r="E1303"/>
          <cell r="F1303"/>
          <cell r="J1303"/>
          <cell r="K1303"/>
          <cell r="L1303"/>
          <cell r="M1303"/>
          <cell r="N1303"/>
          <cell r="O1303"/>
          <cell r="P1303"/>
          <cell r="R1303"/>
          <cell r="S1303"/>
          <cell r="T1303"/>
          <cell r="U1303"/>
          <cell r="V1303"/>
          <cell r="W1303"/>
          <cell r="Y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P1303"/>
        </row>
        <row r="1304">
          <cell r="C1304"/>
          <cell r="D1304"/>
          <cell r="E1304"/>
          <cell r="F1304"/>
          <cell r="J1304"/>
          <cell r="K1304"/>
          <cell r="L1304"/>
          <cell r="M1304"/>
          <cell r="N1304"/>
          <cell r="O1304"/>
          <cell r="P1304"/>
          <cell r="R1304"/>
          <cell r="S1304"/>
          <cell r="T1304"/>
          <cell r="U1304"/>
          <cell r="V1304"/>
          <cell r="W1304"/>
          <cell r="Y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P1304"/>
        </row>
        <row r="1305">
          <cell r="C1305"/>
          <cell r="D1305"/>
          <cell r="E1305"/>
          <cell r="F1305"/>
          <cell r="J1305"/>
          <cell r="K1305"/>
          <cell r="L1305"/>
          <cell r="M1305"/>
          <cell r="N1305"/>
          <cell r="O1305"/>
          <cell r="P1305"/>
          <cell r="R1305"/>
          <cell r="S1305"/>
          <cell r="T1305"/>
          <cell r="U1305"/>
          <cell r="V1305"/>
          <cell r="W1305"/>
          <cell r="Y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P1305"/>
        </row>
        <row r="1306">
          <cell r="C1306"/>
          <cell r="D1306"/>
          <cell r="E1306"/>
          <cell r="F1306"/>
          <cell r="J1306"/>
          <cell r="K1306"/>
          <cell r="L1306"/>
          <cell r="M1306"/>
          <cell r="N1306"/>
          <cell r="O1306"/>
          <cell r="P1306"/>
          <cell r="R1306"/>
          <cell r="S1306"/>
          <cell r="T1306"/>
          <cell r="U1306"/>
          <cell r="V1306"/>
          <cell r="W1306"/>
          <cell r="Y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P1306"/>
        </row>
        <row r="1307">
          <cell r="C1307"/>
          <cell r="D1307"/>
          <cell r="E1307"/>
          <cell r="F1307"/>
          <cell r="J1307"/>
          <cell r="K1307"/>
          <cell r="L1307"/>
          <cell r="M1307"/>
          <cell r="N1307"/>
          <cell r="O1307"/>
          <cell r="P1307"/>
          <cell r="R1307"/>
          <cell r="S1307"/>
          <cell r="T1307"/>
          <cell r="U1307"/>
          <cell r="V1307"/>
          <cell r="W1307"/>
          <cell r="Y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P1307"/>
        </row>
        <row r="1308">
          <cell r="C1308"/>
          <cell r="D1308"/>
          <cell r="E1308"/>
          <cell r="F1308"/>
          <cell r="J1308"/>
          <cell r="K1308"/>
          <cell r="L1308"/>
          <cell r="M1308"/>
          <cell r="N1308"/>
          <cell r="O1308"/>
          <cell r="P1308"/>
          <cell r="R1308"/>
          <cell r="S1308"/>
          <cell r="T1308"/>
          <cell r="U1308"/>
          <cell r="V1308"/>
          <cell r="W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P1308"/>
        </row>
        <row r="1309">
          <cell r="C1309"/>
          <cell r="D1309"/>
          <cell r="E1309"/>
          <cell r="F1309"/>
          <cell r="J1309"/>
          <cell r="K1309"/>
          <cell r="L1309"/>
          <cell r="M1309"/>
          <cell r="N1309"/>
          <cell r="O1309"/>
          <cell r="P1309"/>
          <cell r="R1309"/>
          <cell r="S1309"/>
          <cell r="T1309"/>
          <cell r="U1309"/>
          <cell r="V1309"/>
          <cell r="W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P1309"/>
        </row>
        <row r="1310">
          <cell r="C1310"/>
          <cell r="D1310"/>
          <cell r="E1310"/>
          <cell r="F1310"/>
          <cell r="J1310"/>
          <cell r="K1310"/>
          <cell r="L1310"/>
          <cell r="M1310"/>
          <cell r="N1310"/>
          <cell r="O1310"/>
          <cell r="P1310"/>
          <cell r="R1310"/>
          <cell r="S1310"/>
          <cell r="T1310"/>
          <cell r="U1310"/>
          <cell r="V1310"/>
          <cell r="W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P1310"/>
        </row>
        <row r="1311">
          <cell r="C1311"/>
          <cell r="D1311"/>
          <cell r="E1311"/>
          <cell r="F1311"/>
          <cell r="J1311"/>
          <cell r="K1311"/>
          <cell r="L1311"/>
          <cell r="M1311"/>
          <cell r="N1311"/>
          <cell r="O1311"/>
          <cell r="P1311"/>
          <cell r="R1311"/>
          <cell r="S1311"/>
          <cell r="T1311"/>
          <cell r="U1311"/>
          <cell r="V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P1311"/>
        </row>
        <row r="1312">
          <cell r="C1312"/>
          <cell r="D1312"/>
          <cell r="E1312"/>
          <cell r="F1312"/>
          <cell r="J1312"/>
          <cell r="K1312"/>
          <cell r="L1312"/>
          <cell r="M1312"/>
          <cell r="N1312"/>
          <cell r="O1312"/>
          <cell r="P1312"/>
          <cell r="R1312"/>
          <cell r="S1312"/>
          <cell r="T1312"/>
          <cell r="U1312"/>
          <cell r="V1312"/>
          <cell r="W1312"/>
          <cell r="Y1312"/>
          <cell r="Z1312"/>
          <cell r="AA1312"/>
          <cell r="AB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P1312"/>
        </row>
        <row r="1313">
          <cell r="C1313"/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</row>
        <row r="1314">
          <cell r="C1314"/>
          <cell r="D1314"/>
          <cell r="E1314"/>
          <cell r="F1314"/>
          <cell r="J1314"/>
          <cell r="K1314"/>
          <cell r="L1314"/>
          <cell r="M1314"/>
          <cell r="N1314"/>
          <cell r="O1314"/>
          <cell r="P1314"/>
          <cell r="R1314"/>
          <cell r="S1314"/>
          <cell r="T1314"/>
          <cell r="U1314"/>
          <cell r="V1314"/>
          <cell r="W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P1314"/>
        </row>
        <row r="1315">
          <cell r="C1315"/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</row>
        <row r="1316">
          <cell r="C1316"/>
          <cell r="D1316"/>
          <cell r="F1316"/>
          <cell r="J1316"/>
          <cell r="K1316"/>
          <cell r="L1316"/>
          <cell r="M1316"/>
          <cell r="N1316"/>
          <cell r="O1316"/>
          <cell r="P1316"/>
          <cell r="R1316"/>
          <cell r="S1316"/>
          <cell r="T1316"/>
          <cell r="U1316"/>
          <cell r="V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P1316"/>
        </row>
        <row r="1317">
          <cell r="C1317"/>
          <cell r="D1317"/>
          <cell r="E1317"/>
          <cell r="F1317"/>
          <cell r="J1317"/>
          <cell r="K1317"/>
          <cell r="L1317"/>
          <cell r="M1317"/>
          <cell r="N1317"/>
          <cell r="O1317"/>
          <cell r="P1317"/>
          <cell r="R1317"/>
          <cell r="S1317"/>
          <cell r="T1317"/>
          <cell r="U1317"/>
          <cell r="V1317"/>
          <cell r="W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P1317"/>
        </row>
        <row r="1318">
          <cell r="C1318"/>
          <cell r="D1318"/>
          <cell r="E1318"/>
          <cell r="F1318"/>
          <cell r="J1318"/>
          <cell r="K1318"/>
          <cell r="L1318"/>
          <cell r="M1318"/>
          <cell r="N1318"/>
          <cell r="O1318"/>
          <cell r="P1318"/>
          <cell r="R1318"/>
          <cell r="S1318"/>
          <cell r="T1318"/>
          <cell r="U1318"/>
          <cell r="V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P1318"/>
        </row>
        <row r="1319">
          <cell r="C1319"/>
          <cell r="D1319"/>
          <cell r="E1319"/>
          <cell r="F1319"/>
          <cell r="J1319"/>
          <cell r="K1319"/>
          <cell r="L1319"/>
          <cell r="M1319"/>
          <cell r="N1319"/>
          <cell r="O1319"/>
          <cell r="P1319"/>
          <cell r="R1319"/>
          <cell r="S1319"/>
          <cell r="T1319"/>
          <cell r="U1319"/>
          <cell r="V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P1319"/>
        </row>
        <row r="1320">
          <cell r="C1320"/>
          <cell r="D1320"/>
          <cell r="E1320"/>
          <cell r="F1320"/>
          <cell r="J1320"/>
          <cell r="K1320"/>
          <cell r="L1320"/>
          <cell r="M1320"/>
          <cell r="N1320"/>
          <cell r="O1320"/>
          <cell r="P1320"/>
          <cell r="R1320"/>
          <cell r="S1320"/>
          <cell r="T1320"/>
          <cell r="U1320"/>
          <cell r="V1320"/>
          <cell r="W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P1320"/>
        </row>
        <row r="1321">
          <cell r="C1321"/>
          <cell r="D1321"/>
          <cell r="E1321"/>
          <cell r="F1321"/>
          <cell r="J1321"/>
          <cell r="K1321"/>
          <cell r="L1321"/>
          <cell r="M1321"/>
          <cell r="N1321"/>
          <cell r="O1321"/>
          <cell r="P1321"/>
          <cell r="R1321"/>
          <cell r="S1321"/>
          <cell r="T1321"/>
          <cell r="U1321"/>
          <cell r="V1321"/>
          <cell r="W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P1321"/>
        </row>
        <row r="1322">
          <cell r="C1322"/>
          <cell r="D1322"/>
          <cell r="E1322"/>
          <cell r="F1322"/>
          <cell r="J1322"/>
          <cell r="K1322"/>
          <cell r="L1322"/>
          <cell r="M1322"/>
          <cell r="N1322"/>
          <cell r="O1322"/>
          <cell r="P1322"/>
          <cell r="R1322"/>
          <cell r="S1322"/>
          <cell r="T1322"/>
          <cell r="U1322"/>
          <cell r="V1322"/>
          <cell r="W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P1322"/>
        </row>
        <row r="1323">
          <cell r="C1323"/>
          <cell r="D1323"/>
          <cell r="E1323"/>
          <cell r="F1323"/>
          <cell r="J1323"/>
          <cell r="K1323"/>
          <cell r="L1323"/>
          <cell r="M1323"/>
          <cell r="N1323"/>
          <cell r="O1323"/>
          <cell r="P1323"/>
          <cell r="R1323"/>
          <cell r="S1323"/>
          <cell r="T1323"/>
          <cell r="U1323"/>
          <cell r="V1323"/>
          <cell r="W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P1323"/>
        </row>
        <row r="1324">
          <cell r="C1324"/>
          <cell r="D1324"/>
          <cell r="E1324"/>
          <cell r="F1324"/>
          <cell r="J1324"/>
          <cell r="K1324"/>
          <cell r="L1324"/>
          <cell r="M1324"/>
          <cell r="N1324"/>
          <cell r="O1324"/>
          <cell r="P1324"/>
          <cell r="R1324"/>
          <cell r="S1324"/>
          <cell r="T1324"/>
          <cell r="U1324"/>
          <cell r="V1324"/>
          <cell r="W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P1324"/>
        </row>
        <row r="1325">
          <cell r="C1325"/>
          <cell r="D1325"/>
          <cell r="E1325"/>
          <cell r="F1325"/>
          <cell r="J1325"/>
          <cell r="K1325"/>
          <cell r="L1325"/>
          <cell r="M1325"/>
          <cell r="N1325"/>
          <cell r="O1325"/>
          <cell r="P1325"/>
          <cell r="R1325"/>
          <cell r="S1325"/>
          <cell r="T1325"/>
          <cell r="U1325"/>
          <cell r="V1325"/>
          <cell r="W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P1325"/>
        </row>
        <row r="1326">
          <cell r="C1326"/>
          <cell r="D1326"/>
          <cell r="E1326"/>
          <cell r="F1326"/>
          <cell r="J1326"/>
          <cell r="K1326"/>
          <cell r="L1326"/>
          <cell r="M1326"/>
          <cell r="N1326"/>
          <cell r="O1326"/>
          <cell r="P1326"/>
          <cell r="R1326"/>
          <cell r="S1326"/>
          <cell r="T1326"/>
          <cell r="U1326"/>
          <cell r="V1326"/>
          <cell r="W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P1326"/>
        </row>
        <row r="1327">
          <cell r="C1327"/>
          <cell r="D1327"/>
          <cell r="E1327"/>
          <cell r="F1327"/>
          <cell r="J1327"/>
          <cell r="K1327"/>
          <cell r="L1327"/>
          <cell r="M1327"/>
          <cell r="N1327"/>
          <cell r="O1327"/>
          <cell r="P1327"/>
          <cell r="R1327"/>
          <cell r="S1327"/>
          <cell r="T1327"/>
          <cell r="U1327"/>
          <cell r="V1327"/>
          <cell r="W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P1327"/>
        </row>
        <row r="1328">
          <cell r="C1328"/>
          <cell r="D1328"/>
          <cell r="E1328"/>
          <cell r="F1328"/>
          <cell r="J1328"/>
          <cell r="K1328"/>
          <cell r="L1328"/>
          <cell r="M1328"/>
          <cell r="N1328"/>
          <cell r="O1328"/>
          <cell r="P1328"/>
          <cell r="R1328"/>
          <cell r="S1328"/>
          <cell r="T1328"/>
          <cell r="U1328"/>
          <cell r="V1328"/>
          <cell r="W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P1328"/>
        </row>
        <row r="1329">
          <cell r="C1329"/>
          <cell r="D1329"/>
          <cell r="E1329"/>
          <cell r="F1329"/>
          <cell r="J1329"/>
          <cell r="K1329"/>
          <cell r="L1329"/>
          <cell r="M1329"/>
          <cell r="N1329"/>
          <cell r="O1329"/>
          <cell r="P1329"/>
          <cell r="R1329"/>
          <cell r="S1329"/>
          <cell r="T1329"/>
          <cell r="U1329"/>
          <cell r="V1329"/>
          <cell r="W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P1329"/>
        </row>
        <row r="1330">
          <cell r="C1330"/>
          <cell r="D1330"/>
          <cell r="E1330"/>
          <cell r="F1330"/>
          <cell r="J1330"/>
          <cell r="K1330"/>
          <cell r="L1330"/>
          <cell r="M1330"/>
          <cell r="N1330"/>
          <cell r="O1330"/>
          <cell r="P1330"/>
          <cell r="R1330"/>
          <cell r="S1330"/>
          <cell r="T1330"/>
          <cell r="U1330"/>
          <cell r="V1330"/>
          <cell r="W1330"/>
          <cell r="Y1330"/>
          <cell r="Z1330"/>
          <cell r="AA1330"/>
          <cell r="AB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P1330"/>
        </row>
        <row r="1331">
          <cell r="C1331"/>
          <cell r="D1331"/>
          <cell r="E1331"/>
          <cell r="F1331"/>
          <cell r="J1331"/>
          <cell r="K1331"/>
          <cell r="L1331"/>
          <cell r="M1331"/>
          <cell r="N1331"/>
          <cell r="O1331"/>
          <cell r="P1331"/>
          <cell r="R1331"/>
          <cell r="S1331"/>
          <cell r="T1331"/>
          <cell r="U1331"/>
          <cell r="V1331"/>
          <cell r="W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P1331"/>
        </row>
        <row r="1332">
          <cell r="C1332"/>
          <cell r="D1332"/>
          <cell r="E1332"/>
          <cell r="F1332"/>
          <cell r="J1332"/>
          <cell r="K1332"/>
          <cell r="L1332"/>
          <cell r="M1332"/>
          <cell r="N1332"/>
          <cell r="O1332"/>
          <cell r="P1332"/>
          <cell r="R1332"/>
          <cell r="S1332"/>
          <cell r="T1332"/>
          <cell r="U1332"/>
          <cell r="V1332"/>
          <cell r="W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P1332"/>
        </row>
        <row r="1333">
          <cell r="C1333"/>
          <cell r="D1333"/>
          <cell r="E1333"/>
          <cell r="F1333"/>
          <cell r="J1333"/>
          <cell r="K1333"/>
          <cell r="L1333"/>
          <cell r="M1333"/>
          <cell r="N1333"/>
          <cell r="O1333"/>
          <cell r="P1333"/>
          <cell r="R1333"/>
          <cell r="S1333"/>
          <cell r="T1333"/>
          <cell r="U1333"/>
          <cell r="V1333"/>
          <cell r="W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P1333"/>
        </row>
        <row r="1334">
          <cell r="C1334"/>
          <cell r="D1334"/>
          <cell r="E1334"/>
          <cell r="F1334"/>
          <cell r="J1334"/>
          <cell r="K1334"/>
          <cell r="L1334"/>
          <cell r="M1334"/>
          <cell r="N1334"/>
          <cell r="O1334"/>
          <cell r="P1334"/>
          <cell r="R1334"/>
          <cell r="S1334"/>
          <cell r="T1334"/>
          <cell r="U1334"/>
          <cell r="V1334"/>
          <cell r="W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P1334"/>
        </row>
        <row r="1335">
          <cell r="C1335"/>
          <cell r="D1335"/>
          <cell r="E1335"/>
          <cell r="F1335"/>
          <cell r="J1335"/>
          <cell r="K1335"/>
          <cell r="L1335"/>
          <cell r="M1335"/>
          <cell r="N1335"/>
          <cell r="O1335"/>
          <cell r="P1335"/>
          <cell r="R1335"/>
          <cell r="S1335"/>
          <cell r="T1335"/>
          <cell r="U1335"/>
          <cell r="V1335"/>
          <cell r="W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P1335"/>
        </row>
        <row r="1336">
          <cell r="C1336"/>
          <cell r="D1336"/>
          <cell r="E1336"/>
          <cell r="F1336"/>
          <cell r="J1336"/>
          <cell r="K1336"/>
          <cell r="L1336"/>
          <cell r="M1336"/>
          <cell r="N1336"/>
          <cell r="O1336"/>
          <cell r="P1336"/>
          <cell r="R1336"/>
          <cell r="S1336"/>
          <cell r="T1336"/>
          <cell r="U1336"/>
          <cell r="V1336"/>
          <cell r="W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P1336"/>
        </row>
        <row r="1337">
          <cell r="C1337"/>
          <cell r="D1337"/>
          <cell r="E1337"/>
          <cell r="F1337"/>
          <cell r="J1337"/>
          <cell r="K1337"/>
          <cell r="L1337"/>
          <cell r="M1337"/>
          <cell r="N1337"/>
          <cell r="O1337"/>
          <cell r="P1337"/>
          <cell r="R1337"/>
          <cell r="S1337"/>
          <cell r="T1337"/>
          <cell r="U1337"/>
          <cell r="V1337"/>
          <cell r="W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P1337"/>
        </row>
        <row r="1338">
          <cell r="C1338"/>
          <cell r="D1338"/>
          <cell r="E1338"/>
          <cell r="F1338"/>
          <cell r="J1338"/>
          <cell r="K1338"/>
          <cell r="L1338"/>
          <cell r="M1338"/>
          <cell r="N1338"/>
          <cell r="O1338"/>
          <cell r="P1338"/>
          <cell r="R1338"/>
          <cell r="S1338"/>
          <cell r="T1338"/>
          <cell r="U1338"/>
          <cell r="V1338"/>
          <cell r="W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P1338"/>
        </row>
        <row r="1339">
          <cell r="C1339"/>
          <cell r="D1339"/>
          <cell r="E1339"/>
          <cell r="F1339"/>
          <cell r="J1339"/>
          <cell r="K1339"/>
          <cell r="L1339"/>
          <cell r="M1339"/>
          <cell r="N1339"/>
          <cell r="O1339"/>
          <cell r="P1339"/>
          <cell r="R1339"/>
          <cell r="S1339"/>
          <cell r="T1339"/>
          <cell r="U1339"/>
          <cell r="V1339"/>
          <cell r="W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P1339"/>
        </row>
        <row r="1340">
          <cell r="C1340"/>
          <cell r="D1340"/>
          <cell r="E1340"/>
          <cell r="F1340"/>
          <cell r="J1340"/>
          <cell r="K1340"/>
          <cell r="L1340"/>
          <cell r="M1340"/>
          <cell r="N1340"/>
          <cell r="O1340"/>
          <cell r="P1340"/>
          <cell r="R1340"/>
          <cell r="S1340"/>
          <cell r="T1340"/>
          <cell r="U1340"/>
          <cell r="V1340"/>
          <cell r="W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P1340"/>
        </row>
        <row r="1341">
          <cell r="C1341"/>
          <cell r="D1341"/>
          <cell r="E1341"/>
          <cell r="F1341"/>
          <cell r="J1341"/>
          <cell r="K1341"/>
          <cell r="L1341"/>
          <cell r="M1341"/>
          <cell r="N1341"/>
          <cell r="O1341"/>
          <cell r="P1341"/>
          <cell r="R1341"/>
          <cell r="S1341"/>
          <cell r="T1341"/>
          <cell r="U1341"/>
          <cell r="V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P1341"/>
        </row>
        <row r="1342">
          <cell r="C1342"/>
          <cell r="D1342"/>
          <cell r="E1342"/>
          <cell r="F1342"/>
          <cell r="J1342"/>
          <cell r="K1342"/>
          <cell r="L1342"/>
          <cell r="M1342"/>
          <cell r="N1342"/>
          <cell r="O1342"/>
          <cell r="P1342"/>
          <cell r="R1342"/>
          <cell r="S1342"/>
          <cell r="T1342"/>
          <cell r="U1342"/>
          <cell r="V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P1342"/>
        </row>
        <row r="1343">
          <cell r="C1343"/>
          <cell r="D1343"/>
          <cell r="E1343"/>
          <cell r="F1343"/>
          <cell r="J1343"/>
          <cell r="K1343"/>
          <cell r="L1343"/>
          <cell r="M1343"/>
          <cell r="N1343"/>
          <cell r="O1343"/>
          <cell r="P1343"/>
          <cell r="R1343"/>
          <cell r="S1343"/>
          <cell r="T1343"/>
          <cell r="U1343"/>
          <cell r="V1343"/>
          <cell r="W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P1343"/>
        </row>
        <row r="1344">
          <cell r="C1344"/>
          <cell r="D1344"/>
          <cell r="E1344"/>
          <cell r="F1344"/>
          <cell r="J1344"/>
          <cell r="K1344"/>
          <cell r="L1344"/>
          <cell r="M1344"/>
          <cell r="N1344"/>
          <cell r="O1344"/>
          <cell r="P1344"/>
          <cell r="R1344"/>
          <cell r="S1344"/>
          <cell r="T1344"/>
          <cell r="U1344"/>
          <cell r="V1344"/>
          <cell r="W1344"/>
          <cell r="Y1344"/>
          <cell r="Z1344"/>
          <cell r="AA1344"/>
          <cell r="AB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P1344"/>
        </row>
        <row r="1345">
          <cell r="C1345"/>
          <cell r="D1345"/>
          <cell r="E1345"/>
          <cell r="F1345"/>
          <cell r="J1345"/>
          <cell r="K1345"/>
          <cell r="L1345"/>
          <cell r="M1345"/>
          <cell r="N1345"/>
          <cell r="O1345"/>
          <cell r="P1345"/>
          <cell r="R1345"/>
          <cell r="S1345"/>
          <cell r="T1345"/>
          <cell r="U1345"/>
          <cell r="V1345"/>
          <cell r="W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P1345"/>
        </row>
        <row r="1346">
          <cell r="C1346"/>
          <cell r="D1346"/>
          <cell r="E1346"/>
          <cell r="F1346"/>
          <cell r="J1346"/>
          <cell r="K1346"/>
          <cell r="L1346"/>
          <cell r="M1346"/>
          <cell r="N1346"/>
          <cell r="O1346"/>
          <cell r="P1346"/>
          <cell r="R1346"/>
          <cell r="S1346"/>
          <cell r="T1346"/>
          <cell r="U1346"/>
          <cell r="V1346"/>
          <cell r="W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P1346"/>
        </row>
        <row r="1347">
          <cell r="C1347"/>
          <cell r="D1347"/>
          <cell r="E1347"/>
          <cell r="F1347"/>
          <cell r="J1347"/>
          <cell r="K1347"/>
          <cell r="L1347"/>
          <cell r="M1347"/>
          <cell r="N1347"/>
          <cell r="O1347"/>
          <cell r="P1347"/>
          <cell r="R1347"/>
          <cell r="S1347"/>
          <cell r="T1347"/>
          <cell r="U1347"/>
          <cell r="V1347"/>
          <cell r="W1347"/>
          <cell r="Y1347"/>
          <cell r="Z1347"/>
          <cell r="AA1347"/>
          <cell r="AB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P1347"/>
        </row>
        <row r="1348">
          <cell r="C1348"/>
          <cell r="D1348"/>
          <cell r="E1348"/>
          <cell r="F1348"/>
          <cell r="J1348"/>
          <cell r="K1348"/>
          <cell r="L1348"/>
          <cell r="M1348"/>
          <cell r="N1348"/>
          <cell r="O1348"/>
          <cell r="P1348"/>
          <cell r="R1348"/>
          <cell r="S1348"/>
          <cell r="T1348"/>
          <cell r="U1348"/>
          <cell r="V1348"/>
          <cell r="W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P1348"/>
        </row>
        <row r="1349">
          <cell r="C1349"/>
          <cell r="D1349"/>
          <cell r="E1349"/>
          <cell r="F1349"/>
          <cell r="J1349"/>
          <cell r="K1349"/>
          <cell r="L1349"/>
          <cell r="M1349"/>
          <cell r="N1349"/>
          <cell r="O1349"/>
          <cell r="P1349"/>
          <cell r="R1349"/>
          <cell r="S1349"/>
          <cell r="T1349"/>
          <cell r="U1349"/>
          <cell r="V1349"/>
          <cell r="W1349"/>
          <cell r="Y1349"/>
          <cell r="Z1349"/>
          <cell r="AA1349"/>
          <cell r="AB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P1349"/>
        </row>
        <row r="1350">
          <cell r="C1350"/>
          <cell r="D1350"/>
          <cell r="E1350"/>
          <cell r="F1350"/>
          <cell r="J1350"/>
          <cell r="K1350"/>
          <cell r="L1350"/>
          <cell r="M1350"/>
          <cell r="N1350"/>
          <cell r="O1350"/>
          <cell r="P1350"/>
          <cell r="R1350"/>
          <cell r="S1350"/>
          <cell r="T1350"/>
          <cell r="U1350"/>
          <cell r="V1350"/>
          <cell r="W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P1350"/>
        </row>
        <row r="1351">
          <cell r="C1351"/>
          <cell r="D1351"/>
          <cell r="E1351"/>
          <cell r="F1351"/>
          <cell r="J1351"/>
          <cell r="K1351"/>
          <cell r="L1351"/>
          <cell r="M1351"/>
          <cell r="N1351"/>
          <cell r="O1351"/>
          <cell r="P1351"/>
          <cell r="R1351"/>
          <cell r="S1351"/>
          <cell r="T1351"/>
          <cell r="U1351"/>
          <cell r="V1351"/>
          <cell r="W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P1351"/>
        </row>
        <row r="1352">
          <cell r="C1352"/>
          <cell r="D1352"/>
          <cell r="E1352"/>
          <cell r="F1352"/>
          <cell r="J1352"/>
          <cell r="K1352"/>
          <cell r="L1352"/>
          <cell r="M1352"/>
          <cell r="N1352"/>
          <cell r="O1352"/>
          <cell r="P1352"/>
          <cell r="R1352"/>
          <cell r="S1352"/>
          <cell r="T1352"/>
          <cell r="U1352"/>
          <cell r="V1352"/>
          <cell r="W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P1352"/>
        </row>
        <row r="1353">
          <cell r="C1353"/>
          <cell r="D1353"/>
          <cell r="E1353"/>
          <cell r="F1353"/>
          <cell r="J1353"/>
          <cell r="K1353"/>
          <cell r="L1353"/>
          <cell r="M1353"/>
          <cell r="N1353"/>
          <cell r="O1353"/>
          <cell r="P1353"/>
          <cell r="R1353"/>
          <cell r="S1353"/>
          <cell r="T1353"/>
          <cell r="U1353"/>
          <cell r="V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P1353"/>
        </row>
        <row r="1354">
          <cell r="C1354"/>
          <cell r="D1354"/>
          <cell r="E1354"/>
          <cell r="F1354"/>
          <cell r="J1354"/>
          <cell r="K1354"/>
          <cell r="L1354"/>
          <cell r="M1354"/>
          <cell r="N1354"/>
          <cell r="O1354"/>
          <cell r="P1354"/>
          <cell r="R1354"/>
          <cell r="S1354"/>
          <cell r="T1354"/>
          <cell r="U1354"/>
          <cell r="V1354"/>
          <cell r="W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P1354"/>
        </row>
        <row r="1355">
          <cell r="C1355"/>
          <cell r="D1355"/>
          <cell r="E1355"/>
          <cell r="F1355"/>
          <cell r="J1355"/>
          <cell r="K1355"/>
          <cell r="L1355"/>
          <cell r="M1355"/>
          <cell r="N1355"/>
          <cell r="O1355"/>
          <cell r="P1355"/>
          <cell r="R1355"/>
          <cell r="S1355"/>
          <cell r="T1355"/>
          <cell r="U1355"/>
          <cell r="V1355"/>
          <cell r="W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P1355"/>
        </row>
        <row r="1356">
          <cell r="C1356"/>
          <cell r="D1356"/>
          <cell r="E1356"/>
          <cell r="F1356"/>
          <cell r="J1356"/>
          <cell r="K1356"/>
          <cell r="L1356"/>
          <cell r="M1356"/>
          <cell r="N1356"/>
          <cell r="O1356"/>
          <cell r="P1356"/>
          <cell r="R1356"/>
          <cell r="S1356"/>
          <cell r="T1356"/>
          <cell r="U1356"/>
          <cell r="V1356"/>
          <cell r="W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P1356"/>
        </row>
        <row r="1357">
          <cell r="C1357"/>
          <cell r="D1357"/>
          <cell r="E1357"/>
          <cell r="F1357"/>
          <cell r="J1357"/>
          <cell r="K1357"/>
          <cell r="L1357"/>
          <cell r="M1357"/>
          <cell r="N1357"/>
          <cell r="O1357"/>
          <cell r="P1357"/>
          <cell r="R1357"/>
          <cell r="S1357"/>
          <cell r="T1357"/>
          <cell r="U1357"/>
          <cell r="V1357"/>
          <cell r="W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P1357"/>
        </row>
        <row r="1358">
          <cell r="C1358"/>
          <cell r="D1358"/>
          <cell r="E1358"/>
          <cell r="F1358"/>
          <cell r="J1358"/>
          <cell r="K1358"/>
          <cell r="L1358"/>
          <cell r="M1358"/>
          <cell r="N1358"/>
          <cell r="O1358"/>
          <cell r="P1358"/>
          <cell r="R1358"/>
          <cell r="S1358"/>
          <cell r="T1358"/>
          <cell r="U1358"/>
          <cell r="V1358"/>
          <cell r="W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P1358"/>
        </row>
        <row r="1359">
          <cell r="C1359"/>
          <cell r="D1359"/>
          <cell r="E1359"/>
          <cell r="F1359"/>
          <cell r="J1359"/>
          <cell r="K1359"/>
          <cell r="L1359"/>
          <cell r="M1359"/>
          <cell r="N1359"/>
          <cell r="O1359"/>
          <cell r="P1359"/>
          <cell r="R1359"/>
          <cell r="S1359"/>
          <cell r="T1359"/>
          <cell r="U1359"/>
          <cell r="V1359"/>
          <cell r="W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P1359"/>
        </row>
        <row r="1360">
          <cell r="C1360"/>
          <cell r="D1360"/>
          <cell r="E1360"/>
          <cell r="F1360"/>
          <cell r="J1360"/>
          <cell r="K1360"/>
          <cell r="L1360"/>
          <cell r="M1360"/>
          <cell r="N1360"/>
          <cell r="O1360"/>
          <cell r="P1360"/>
          <cell r="R1360"/>
          <cell r="S1360"/>
          <cell r="T1360"/>
          <cell r="U1360"/>
          <cell r="V1360"/>
          <cell r="W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P1360"/>
        </row>
        <row r="1361">
          <cell r="C1361"/>
          <cell r="D1361"/>
          <cell r="E1361"/>
          <cell r="F1361"/>
          <cell r="J1361"/>
          <cell r="K1361"/>
          <cell r="L1361"/>
          <cell r="M1361"/>
          <cell r="N1361"/>
          <cell r="O1361"/>
          <cell r="P1361"/>
          <cell r="R1361"/>
          <cell r="S1361"/>
          <cell r="T1361"/>
          <cell r="U1361"/>
          <cell r="V1361"/>
          <cell r="W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P1361"/>
        </row>
        <row r="1362">
          <cell r="C1362"/>
          <cell r="D1362"/>
          <cell r="E1362"/>
          <cell r="F1362"/>
          <cell r="J1362"/>
          <cell r="K1362"/>
          <cell r="L1362"/>
          <cell r="M1362"/>
          <cell r="N1362"/>
          <cell r="O1362"/>
          <cell r="P1362"/>
          <cell r="R1362"/>
          <cell r="S1362"/>
          <cell r="T1362"/>
          <cell r="U1362"/>
          <cell r="V1362"/>
          <cell r="W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P1362"/>
        </row>
        <row r="1363">
          <cell r="C1363"/>
          <cell r="D1363"/>
          <cell r="E1363"/>
          <cell r="F1363"/>
          <cell r="J1363"/>
          <cell r="K1363"/>
          <cell r="L1363"/>
          <cell r="M1363"/>
          <cell r="N1363"/>
          <cell r="O1363"/>
          <cell r="P1363"/>
          <cell r="R1363"/>
          <cell r="S1363"/>
          <cell r="T1363"/>
          <cell r="U1363"/>
          <cell r="V1363"/>
          <cell r="W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P1363"/>
        </row>
        <row r="1364">
          <cell r="C1364"/>
          <cell r="D1364"/>
          <cell r="E1364"/>
          <cell r="F1364"/>
          <cell r="J1364"/>
          <cell r="K1364"/>
          <cell r="L1364"/>
          <cell r="M1364"/>
          <cell r="N1364"/>
          <cell r="O1364"/>
          <cell r="P1364"/>
          <cell r="R1364"/>
          <cell r="S1364"/>
          <cell r="T1364"/>
          <cell r="U1364"/>
          <cell r="V1364"/>
          <cell r="W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P1364"/>
        </row>
        <row r="1365">
          <cell r="C1365"/>
          <cell r="D1365"/>
          <cell r="E1365"/>
          <cell r="F1365"/>
          <cell r="J1365"/>
          <cell r="K1365"/>
          <cell r="L1365"/>
          <cell r="M1365"/>
          <cell r="N1365"/>
          <cell r="O1365"/>
          <cell r="P1365"/>
          <cell r="R1365"/>
          <cell r="S1365"/>
          <cell r="T1365"/>
          <cell r="U1365"/>
          <cell r="V1365"/>
          <cell r="W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P1365"/>
        </row>
        <row r="1366">
          <cell r="C1366"/>
          <cell r="D1366"/>
          <cell r="E1366"/>
          <cell r="F1366"/>
          <cell r="J1366"/>
          <cell r="K1366"/>
          <cell r="L1366"/>
          <cell r="M1366"/>
          <cell r="N1366"/>
          <cell r="O1366"/>
          <cell r="P1366"/>
          <cell r="R1366"/>
          <cell r="S1366"/>
          <cell r="T1366"/>
          <cell r="U1366"/>
          <cell r="V1366"/>
          <cell r="W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P1366"/>
        </row>
        <row r="1367">
          <cell r="C1367"/>
          <cell r="D1367"/>
          <cell r="E1367"/>
          <cell r="F1367"/>
          <cell r="J1367"/>
          <cell r="K1367"/>
          <cell r="L1367"/>
          <cell r="M1367"/>
          <cell r="N1367"/>
          <cell r="O1367"/>
          <cell r="P1367"/>
          <cell r="R1367"/>
          <cell r="S1367"/>
          <cell r="T1367"/>
          <cell r="U1367"/>
          <cell r="V1367"/>
          <cell r="W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P1367"/>
        </row>
        <row r="1368">
          <cell r="C1368"/>
          <cell r="D1368"/>
          <cell r="E1368"/>
          <cell r="F1368"/>
          <cell r="J1368"/>
          <cell r="K1368"/>
          <cell r="L1368"/>
          <cell r="M1368"/>
          <cell r="N1368"/>
          <cell r="O1368"/>
          <cell r="P1368"/>
          <cell r="R1368"/>
          <cell r="S1368"/>
          <cell r="T1368"/>
          <cell r="U1368"/>
          <cell r="V1368"/>
          <cell r="W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P1368"/>
        </row>
        <row r="1369">
          <cell r="C1369"/>
          <cell r="D1369"/>
          <cell r="E1369"/>
          <cell r="F1369"/>
          <cell r="J1369"/>
          <cell r="K1369"/>
          <cell r="L1369"/>
          <cell r="M1369"/>
          <cell r="N1369"/>
          <cell r="O1369"/>
          <cell r="P1369"/>
          <cell r="R1369"/>
          <cell r="S1369"/>
          <cell r="T1369"/>
          <cell r="U1369"/>
          <cell r="V1369"/>
          <cell r="W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P1369"/>
        </row>
        <row r="1370">
          <cell r="C1370"/>
          <cell r="D1370"/>
          <cell r="E1370"/>
          <cell r="F1370"/>
          <cell r="J1370"/>
          <cell r="K1370"/>
          <cell r="L1370"/>
          <cell r="M1370"/>
          <cell r="N1370"/>
          <cell r="O1370"/>
          <cell r="P1370"/>
          <cell r="R1370"/>
          <cell r="S1370"/>
          <cell r="T1370"/>
          <cell r="U1370"/>
          <cell r="V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P1370"/>
        </row>
        <row r="1371">
          <cell r="C1371"/>
          <cell r="D1371"/>
          <cell r="E1371"/>
          <cell r="F1371"/>
          <cell r="J1371"/>
          <cell r="K1371"/>
          <cell r="L1371"/>
          <cell r="M1371"/>
          <cell r="N1371"/>
          <cell r="O1371"/>
          <cell r="P1371"/>
          <cell r="R1371"/>
          <cell r="S1371"/>
          <cell r="T1371"/>
          <cell r="U1371"/>
          <cell r="V1371"/>
          <cell r="W1371"/>
          <cell r="Y1371"/>
          <cell r="Z1371"/>
          <cell r="AA1371"/>
          <cell r="AB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P1371"/>
        </row>
        <row r="1372">
          <cell r="C1372"/>
          <cell r="D1372"/>
          <cell r="E1372"/>
          <cell r="F1372"/>
          <cell r="J1372"/>
          <cell r="K1372"/>
          <cell r="L1372"/>
          <cell r="M1372"/>
          <cell r="N1372"/>
          <cell r="O1372"/>
          <cell r="P1372"/>
          <cell r="R1372"/>
          <cell r="S1372"/>
          <cell r="T1372"/>
          <cell r="U1372"/>
          <cell r="V1372"/>
          <cell r="W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P1372"/>
        </row>
        <row r="1373">
          <cell r="C1373"/>
          <cell r="D1373"/>
          <cell r="E1373"/>
          <cell r="F1373"/>
          <cell r="J1373"/>
          <cell r="K1373"/>
          <cell r="L1373"/>
          <cell r="M1373"/>
          <cell r="N1373"/>
          <cell r="O1373"/>
          <cell r="P1373"/>
          <cell r="R1373"/>
          <cell r="S1373"/>
          <cell r="T1373"/>
          <cell r="U1373"/>
          <cell r="V1373"/>
          <cell r="W1373"/>
          <cell r="Y1373"/>
          <cell r="Z1373"/>
          <cell r="AA1373"/>
          <cell r="AB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P1373"/>
        </row>
        <row r="1374">
          <cell r="C1374"/>
          <cell r="D1374"/>
          <cell r="E1374"/>
          <cell r="F1374"/>
          <cell r="J1374"/>
          <cell r="K1374"/>
          <cell r="L1374"/>
          <cell r="M1374"/>
          <cell r="N1374"/>
          <cell r="O1374"/>
          <cell r="P1374"/>
          <cell r="R1374"/>
          <cell r="S1374"/>
          <cell r="T1374"/>
          <cell r="U1374"/>
          <cell r="V1374"/>
          <cell r="W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P1374"/>
        </row>
        <row r="1375">
          <cell r="C1375"/>
          <cell r="D1375"/>
          <cell r="E1375"/>
          <cell r="F1375"/>
          <cell r="J1375"/>
          <cell r="K1375"/>
          <cell r="L1375"/>
          <cell r="M1375"/>
          <cell r="N1375"/>
          <cell r="O1375"/>
          <cell r="P1375"/>
          <cell r="R1375"/>
          <cell r="S1375"/>
          <cell r="T1375"/>
          <cell r="U1375"/>
          <cell r="V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P1375"/>
        </row>
        <row r="1376">
          <cell r="C1376"/>
          <cell r="D1376"/>
          <cell r="E1376"/>
          <cell r="F1376"/>
          <cell r="J1376"/>
          <cell r="K1376"/>
          <cell r="L1376"/>
          <cell r="M1376"/>
          <cell r="N1376"/>
          <cell r="O1376"/>
          <cell r="P1376"/>
          <cell r="R1376"/>
          <cell r="S1376"/>
          <cell r="T1376"/>
          <cell r="U1376"/>
          <cell r="V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P1376"/>
        </row>
        <row r="1377">
          <cell r="C1377"/>
          <cell r="D1377"/>
          <cell r="E1377"/>
          <cell r="F1377"/>
          <cell r="J1377"/>
          <cell r="K1377"/>
          <cell r="L1377"/>
          <cell r="M1377"/>
          <cell r="N1377"/>
          <cell r="O1377"/>
          <cell r="P1377"/>
          <cell r="R1377"/>
          <cell r="S1377"/>
          <cell r="T1377"/>
          <cell r="U1377"/>
          <cell r="V1377"/>
          <cell r="W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P1377"/>
        </row>
        <row r="1378">
          <cell r="C1378"/>
          <cell r="D1378"/>
          <cell r="E1378"/>
          <cell r="F1378"/>
          <cell r="J1378"/>
          <cell r="K1378"/>
          <cell r="L1378"/>
          <cell r="M1378"/>
          <cell r="N1378"/>
          <cell r="O1378"/>
          <cell r="P1378"/>
          <cell r="R1378"/>
          <cell r="S1378"/>
          <cell r="T1378"/>
          <cell r="U1378"/>
          <cell r="V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P1378"/>
        </row>
        <row r="1379">
          <cell r="C1379"/>
          <cell r="D1379"/>
          <cell r="E1379"/>
          <cell r="F1379"/>
          <cell r="J1379"/>
          <cell r="K1379"/>
          <cell r="L1379"/>
          <cell r="M1379"/>
          <cell r="N1379"/>
          <cell r="O1379"/>
          <cell r="P1379"/>
          <cell r="R1379"/>
          <cell r="S1379"/>
          <cell r="T1379"/>
          <cell r="U1379"/>
          <cell r="V1379"/>
          <cell r="W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P1379"/>
        </row>
        <row r="1380">
          <cell r="C1380"/>
          <cell r="D1380"/>
          <cell r="E1380"/>
          <cell r="F1380"/>
          <cell r="J1380"/>
          <cell r="K1380"/>
          <cell r="L1380"/>
          <cell r="M1380"/>
          <cell r="N1380"/>
          <cell r="O1380"/>
          <cell r="P1380"/>
          <cell r="R1380"/>
          <cell r="S1380"/>
          <cell r="T1380"/>
          <cell r="U1380"/>
          <cell r="V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P1380"/>
        </row>
        <row r="1381">
          <cell r="C1381"/>
          <cell r="D1381"/>
          <cell r="E1381"/>
          <cell r="F1381"/>
          <cell r="J1381"/>
          <cell r="K1381"/>
          <cell r="L1381"/>
          <cell r="M1381"/>
          <cell r="N1381"/>
          <cell r="O1381"/>
          <cell r="P1381"/>
          <cell r="R1381"/>
          <cell r="S1381"/>
          <cell r="T1381"/>
          <cell r="U1381"/>
          <cell r="V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P1381"/>
        </row>
        <row r="1382">
          <cell r="C1382"/>
          <cell r="D1382"/>
          <cell r="E1382"/>
          <cell r="F1382"/>
          <cell r="J1382"/>
          <cell r="K1382"/>
          <cell r="L1382"/>
          <cell r="M1382"/>
          <cell r="N1382"/>
          <cell r="O1382"/>
          <cell r="P1382"/>
          <cell r="R1382"/>
          <cell r="S1382"/>
          <cell r="T1382"/>
          <cell r="U1382"/>
          <cell r="V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P1382"/>
        </row>
        <row r="1383">
          <cell r="C1383"/>
          <cell r="D1383"/>
          <cell r="E1383"/>
          <cell r="F1383"/>
          <cell r="J1383"/>
          <cell r="K1383"/>
          <cell r="L1383"/>
          <cell r="M1383"/>
          <cell r="N1383"/>
          <cell r="O1383"/>
          <cell r="P1383"/>
          <cell r="R1383"/>
          <cell r="S1383"/>
          <cell r="T1383"/>
          <cell r="U1383"/>
          <cell r="V1383"/>
          <cell r="W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P1383"/>
        </row>
        <row r="1384">
          <cell r="C1384"/>
          <cell r="D1384"/>
          <cell r="E1384"/>
          <cell r="F1384"/>
          <cell r="J1384"/>
          <cell r="K1384"/>
          <cell r="L1384"/>
          <cell r="M1384"/>
          <cell r="N1384"/>
          <cell r="O1384"/>
          <cell r="P1384"/>
          <cell r="R1384"/>
          <cell r="S1384"/>
          <cell r="T1384"/>
          <cell r="U1384"/>
          <cell r="V1384"/>
          <cell r="W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P1384"/>
        </row>
        <row r="1385">
          <cell r="C1385"/>
          <cell r="D1385"/>
          <cell r="E1385"/>
          <cell r="F1385"/>
          <cell r="J1385"/>
          <cell r="K1385"/>
          <cell r="L1385"/>
          <cell r="M1385"/>
          <cell r="N1385"/>
          <cell r="O1385"/>
          <cell r="P1385"/>
          <cell r="R1385"/>
          <cell r="S1385"/>
          <cell r="T1385"/>
          <cell r="U1385"/>
          <cell r="V1385"/>
          <cell r="W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P1385"/>
        </row>
        <row r="1386">
          <cell r="C1386"/>
          <cell r="D1386"/>
          <cell r="E1386"/>
          <cell r="F1386"/>
          <cell r="J1386"/>
          <cell r="K1386"/>
          <cell r="L1386"/>
          <cell r="M1386"/>
          <cell r="N1386"/>
          <cell r="O1386"/>
          <cell r="P1386"/>
          <cell r="R1386"/>
          <cell r="S1386"/>
          <cell r="T1386"/>
          <cell r="U1386"/>
          <cell r="V1386"/>
          <cell r="W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P1386"/>
        </row>
        <row r="1387">
          <cell r="C1387"/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</row>
        <row r="1388">
          <cell r="C1388"/>
          <cell r="D1388"/>
          <cell r="E1388"/>
          <cell r="F1388"/>
          <cell r="J1388"/>
          <cell r="K1388"/>
          <cell r="L1388"/>
          <cell r="M1388"/>
          <cell r="N1388"/>
          <cell r="O1388"/>
          <cell r="P1388"/>
          <cell r="R1388"/>
          <cell r="S1388"/>
          <cell r="T1388"/>
          <cell r="U1388"/>
          <cell r="V1388"/>
          <cell r="W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P1388"/>
        </row>
        <row r="1389">
          <cell r="C1389"/>
          <cell r="D1389"/>
          <cell r="E1389"/>
          <cell r="F1389"/>
          <cell r="J1389"/>
          <cell r="K1389"/>
          <cell r="L1389"/>
          <cell r="M1389"/>
          <cell r="N1389"/>
          <cell r="O1389"/>
          <cell r="P1389"/>
          <cell r="R1389"/>
          <cell r="S1389"/>
          <cell r="T1389"/>
          <cell r="U1389"/>
          <cell r="V1389"/>
          <cell r="W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P1389"/>
        </row>
        <row r="1390">
          <cell r="C1390"/>
          <cell r="D1390"/>
          <cell r="E1390"/>
          <cell r="F1390"/>
          <cell r="J1390"/>
          <cell r="K1390"/>
          <cell r="L1390"/>
          <cell r="M1390"/>
          <cell r="N1390"/>
          <cell r="O1390"/>
          <cell r="P1390"/>
          <cell r="R1390"/>
          <cell r="S1390"/>
          <cell r="T1390"/>
          <cell r="U1390"/>
          <cell r="V1390"/>
          <cell r="W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P1390"/>
        </row>
        <row r="1391">
          <cell r="C1391"/>
          <cell r="D1391"/>
          <cell r="E1391"/>
          <cell r="F1391"/>
          <cell r="J1391"/>
          <cell r="K1391"/>
          <cell r="L1391"/>
          <cell r="M1391"/>
          <cell r="N1391"/>
          <cell r="O1391"/>
          <cell r="P1391"/>
          <cell r="R1391"/>
          <cell r="S1391"/>
          <cell r="T1391"/>
          <cell r="U1391"/>
          <cell r="V1391"/>
          <cell r="W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P1391"/>
        </row>
        <row r="1392">
          <cell r="C1392"/>
          <cell r="D1392"/>
          <cell r="E1392"/>
          <cell r="F1392"/>
          <cell r="J1392"/>
          <cell r="K1392"/>
          <cell r="L1392"/>
          <cell r="M1392"/>
          <cell r="N1392"/>
          <cell r="O1392"/>
          <cell r="P1392"/>
          <cell r="R1392"/>
          <cell r="S1392"/>
          <cell r="T1392"/>
          <cell r="U1392"/>
          <cell r="V1392"/>
          <cell r="W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P1392"/>
        </row>
        <row r="1393">
          <cell r="C1393"/>
          <cell r="D1393"/>
          <cell r="E1393"/>
          <cell r="F1393"/>
          <cell r="J1393"/>
          <cell r="K1393"/>
          <cell r="L1393"/>
          <cell r="M1393"/>
          <cell r="N1393"/>
          <cell r="O1393"/>
          <cell r="P1393"/>
          <cell r="R1393"/>
          <cell r="S1393"/>
          <cell r="T1393"/>
          <cell r="U1393"/>
          <cell r="V1393"/>
          <cell r="W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P1393"/>
        </row>
        <row r="1394">
          <cell r="C1394"/>
          <cell r="D1394"/>
          <cell r="E1394"/>
          <cell r="F1394"/>
          <cell r="J1394"/>
          <cell r="K1394"/>
          <cell r="L1394"/>
          <cell r="M1394"/>
          <cell r="N1394"/>
          <cell r="O1394"/>
          <cell r="P1394"/>
          <cell r="R1394"/>
          <cell r="S1394"/>
          <cell r="T1394"/>
          <cell r="U1394"/>
          <cell r="V1394"/>
          <cell r="W1394"/>
          <cell r="Y1394"/>
          <cell r="Z1394"/>
          <cell r="AA1394"/>
          <cell r="AB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P1394"/>
        </row>
        <row r="1395">
          <cell r="C1395"/>
          <cell r="D1395"/>
          <cell r="E1395"/>
          <cell r="F1395"/>
          <cell r="J1395"/>
          <cell r="K1395"/>
          <cell r="L1395"/>
          <cell r="M1395"/>
          <cell r="N1395"/>
          <cell r="O1395"/>
          <cell r="P1395"/>
          <cell r="R1395"/>
          <cell r="S1395"/>
          <cell r="T1395"/>
          <cell r="U1395"/>
          <cell r="V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P1395"/>
        </row>
        <row r="1396">
          <cell r="C1396"/>
          <cell r="D1396"/>
          <cell r="E1396"/>
          <cell r="F1396"/>
          <cell r="J1396"/>
          <cell r="K1396"/>
          <cell r="L1396"/>
          <cell r="M1396"/>
          <cell r="N1396"/>
          <cell r="O1396"/>
          <cell r="P1396"/>
          <cell r="R1396"/>
          <cell r="S1396"/>
          <cell r="T1396"/>
          <cell r="U1396"/>
          <cell r="V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P1396"/>
        </row>
        <row r="1397">
          <cell r="C1397"/>
          <cell r="D1397"/>
          <cell r="E1397"/>
          <cell r="F1397"/>
          <cell r="J1397"/>
          <cell r="K1397"/>
          <cell r="L1397"/>
          <cell r="M1397"/>
          <cell r="N1397"/>
          <cell r="O1397"/>
          <cell r="P1397"/>
          <cell r="R1397"/>
          <cell r="S1397"/>
          <cell r="T1397"/>
          <cell r="U1397"/>
          <cell r="V1397"/>
          <cell r="W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P1397"/>
        </row>
        <row r="1398">
          <cell r="C1398"/>
          <cell r="D1398"/>
          <cell r="E1398"/>
          <cell r="F1398"/>
          <cell r="J1398"/>
          <cell r="K1398"/>
          <cell r="L1398"/>
          <cell r="M1398"/>
          <cell r="N1398"/>
          <cell r="O1398"/>
          <cell r="P1398"/>
          <cell r="R1398"/>
          <cell r="S1398"/>
          <cell r="T1398"/>
          <cell r="U1398"/>
          <cell r="V1398"/>
          <cell r="W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P1398"/>
        </row>
        <row r="1399">
          <cell r="C1399"/>
          <cell r="D1399"/>
          <cell r="E1399"/>
          <cell r="F1399"/>
          <cell r="J1399"/>
          <cell r="K1399"/>
          <cell r="L1399"/>
          <cell r="M1399"/>
          <cell r="N1399"/>
          <cell r="O1399"/>
          <cell r="P1399"/>
          <cell r="R1399"/>
          <cell r="S1399"/>
          <cell r="T1399"/>
          <cell r="U1399"/>
          <cell r="V1399"/>
          <cell r="W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P1399"/>
        </row>
        <row r="1400">
          <cell r="C1400"/>
          <cell r="D1400"/>
          <cell r="E1400"/>
          <cell r="F1400"/>
          <cell r="J1400"/>
          <cell r="K1400"/>
          <cell r="L1400"/>
          <cell r="M1400"/>
          <cell r="N1400"/>
          <cell r="O1400"/>
          <cell r="P1400"/>
          <cell r="R1400"/>
          <cell r="S1400"/>
          <cell r="T1400"/>
          <cell r="U1400"/>
          <cell r="V1400"/>
          <cell r="W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P1400"/>
        </row>
        <row r="1401">
          <cell r="C1401"/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</row>
        <row r="1402">
          <cell r="C1402"/>
          <cell r="D1402"/>
          <cell r="E1402"/>
          <cell r="F1402"/>
          <cell r="J1402"/>
          <cell r="K1402"/>
          <cell r="L1402"/>
          <cell r="M1402"/>
          <cell r="N1402"/>
          <cell r="O1402"/>
          <cell r="P1402"/>
          <cell r="R1402"/>
          <cell r="S1402"/>
          <cell r="T1402"/>
          <cell r="U1402"/>
          <cell r="V1402"/>
          <cell r="W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P1402"/>
        </row>
        <row r="1403">
          <cell r="C1403"/>
          <cell r="D1403"/>
          <cell r="E1403"/>
          <cell r="F1403"/>
          <cell r="J1403"/>
          <cell r="K1403"/>
          <cell r="L1403"/>
          <cell r="M1403"/>
          <cell r="N1403"/>
          <cell r="O1403"/>
          <cell r="P1403"/>
          <cell r="R1403"/>
          <cell r="S1403"/>
          <cell r="T1403"/>
          <cell r="U1403"/>
          <cell r="V1403"/>
          <cell r="W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P1403"/>
        </row>
        <row r="1404">
          <cell r="C1404"/>
          <cell r="D1404"/>
          <cell r="E1404"/>
          <cell r="F1404"/>
          <cell r="J1404"/>
          <cell r="K1404"/>
          <cell r="L1404"/>
          <cell r="M1404"/>
          <cell r="N1404"/>
          <cell r="O1404"/>
          <cell r="P1404"/>
          <cell r="R1404"/>
          <cell r="S1404"/>
          <cell r="T1404"/>
          <cell r="U1404"/>
          <cell r="V1404"/>
          <cell r="W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P1404"/>
        </row>
        <row r="1405">
          <cell r="C1405"/>
          <cell r="D1405"/>
          <cell r="E1405"/>
          <cell r="F1405"/>
          <cell r="J1405"/>
          <cell r="K1405"/>
          <cell r="L1405"/>
          <cell r="M1405"/>
          <cell r="N1405"/>
          <cell r="O1405"/>
          <cell r="P1405"/>
          <cell r="R1405"/>
          <cell r="S1405"/>
          <cell r="T1405"/>
          <cell r="U1405"/>
          <cell r="V1405"/>
          <cell r="W1405"/>
          <cell r="Y1405"/>
          <cell r="Z1405"/>
          <cell r="AA1405"/>
          <cell r="AB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P1405"/>
        </row>
        <row r="1406">
          <cell r="C1406"/>
          <cell r="D1406"/>
          <cell r="E1406"/>
          <cell r="F1406"/>
          <cell r="J1406"/>
          <cell r="K1406"/>
          <cell r="L1406"/>
          <cell r="M1406"/>
          <cell r="N1406"/>
          <cell r="O1406"/>
          <cell r="P1406"/>
          <cell r="R1406"/>
          <cell r="S1406"/>
          <cell r="T1406"/>
          <cell r="U1406"/>
          <cell r="V1406"/>
          <cell r="W1406"/>
          <cell r="Y1406"/>
          <cell r="Z1406"/>
          <cell r="AA1406"/>
          <cell r="AB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P1406"/>
        </row>
        <row r="1407">
          <cell r="C1407"/>
          <cell r="D1407"/>
          <cell r="E1407"/>
          <cell r="F1407"/>
          <cell r="J1407"/>
          <cell r="K1407"/>
          <cell r="L1407"/>
          <cell r="M1407"/>
          <cell r="N1407"/>
          <cell r="O1407"/>
          <cell r="P1407"/>
          <cell r="R1407"/>
          <cell r="S1407"/>
          <cell r="T1407"/>
          <cell r="U1407"/>
          <cell r="V1407"/>
          <cell r="W1407"/>
          <cell r="Y1407"/>
          <cell r="Z1407"/>
          <cell r="AA1407"/>
          <cell r="AB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P1407"/>
        </row>
        <row r="1408">
          <cell r="C1408"/>
          <cell r="D1408"/>
          <cell r="E1408"/>
          <cell r="F1408"/>
          <cell r="J1408"/>
          <cell r="K1408"/>
          <cell r="L1408"/>
          <cell r="M1408"/>
          <cell r="N1408"/>
          <cell r="O1408"/>
          <cell r="P1408"/>
          <cell r="R1408"/>
          <cell r="S1408"/>
          <cell r="T1408"/>
          <cell r="U1408"/>
          <cell r="V1408"/>
          <cell r="W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P1408"/>
        </row>
        <row r="1409">
          <cell r="C1409"/>
          <cell r="D1409"/>
          <cell r="E1409"/>
          <cell r="F1409"/>
          <cell r="J1409"/>
          <cell r="K1409"/>
          <cell r="L1409"/>
          <cell r="M1409"/>
          <cell r="N1409"/>
          <cell r="O1409"/>
          <cell r="P1409"/>
          <cell r="R1409"/>
          <cell r="S1409"/>
          <cell r="T1409"/>
          <cell r="U1409"/>
          <cell r="V1409"/>
          <cell r="W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P1409"/>
        </row>
        <row r="1410">
          <cell r="C1410"/>
          <cell r="D1410"/>
          <cell r="E1410"/>
          <cell r="F1410"/>
          <cell r="J1410"/>
          <cell r="K1410"/>
          <cell r="L1410"/>
          <cell r="M1410"/>
          <cell r="N1410"/>
          <cell r="O1410"/>
          <cell r="P1410"/>
          <cell r="R1410"/>
          <cell r="S1410"/>
          <cell r="T1410"/>
          <cell r="U1410"/>
          <cell r="V1410"/>
          <cell r="W1410"/>
          <cell r="Y1410"/>
          <cell r="Z1410"/>
          <cell r="AA1410"/>
          <cell r="AB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P1410"/>
        </row>
        <row r="1411">
          <cell r="C1411"/>
          <cell r="D1411"/>
          <cell r="E1411"/>
          <cell r="F1411"/>
          <cell r="J1411"/>
          <cell r="K1411"/>
          <cell r="L1411"/>
          <cell r="M1411"/>
          <cell r="N1411"/>
          <cell r="O1411"/>
          <cell r="P1411"/>
          <cell r="R1411"/>
          <cell r="S1411"/>
          <cell r="T1411"/>
          <cell r="U1411"/>
          <cell r="V1411"/>
          <cell r="W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P1411"/>
        </row>
        <row r="1412">
          <cell r="C1412"/>
          <cell r="D1412"/>
          <cell r="E1412"/>
          <cell r="F1412"/>
          <cell r="J1412"/>
          <cell r="K1412"/>
          <cell r="L1412"/>
          <cell r="M1412"/>
          <cell r="N1412"/>
          <cell r="O1412"/>
          <cell r="P1412"/>
          <cell r="R1412"/>
          <cell r="S1412"/>
          <cell r="T1412"/>
          <cell r="U1412"/>
          <cell r="V1412"/>
          <cell r="W1412"/>
          <cell r="Y1412"/>
          <cell r="Z1412"/>
          <cell r="AA1412"/>
          <cell r="AB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P1412"/>
        </row>
        <row r="1413">
          <cell r="C1413"/>
          <cell r="D1413"/>
          <cell r="E1413"/>
          <cell r="F1413"/>
          <cell r="J1413"/>
          <cell r="K1413"/>
          <cell r="L1413"/>
          <cell r="M1413"/>
          <cell r="N1413"/>
          <cell r="O1413"/>
          <cell r="P1413"/>
          <cell r="R1413"/>
          <cell r="S1413"/>
          <cell r="T1413"/>
          <cell r="U1413"/>
          <cell r="V1413"/>
          <cell r="W1413"/>
          <cell r="Y1413"/>
          <cell r="Z1413"/>
          <cell r="AA1413"/>
          <cell r="AB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P1413"/>
        </row>
        <row r="1414">
          <cell r="C1414"/>
          <cell r="D1414"/>
          <cell r="E1414"/>
          <cell r="F1414"/>
          <cell r="J1414"/>
          <cell r="K1414"/>
          <cell r="L1414"/>
          <cell r="M1414"/>
          <cell r="N1414"/>
          <cell r="O1414"/>
          <cell r="P1414"/>
          <cell r="R1414"/>
          <cell r="S1414"/>
          <cell r="T1414"/>
          <cell r="U1414"/>
          <cell r="V1414"/>
          <cell r="W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P1414"/>
        </row>
        <row r="1415">
          <cell r="C1415"/>
          <cell r="D1415"/>
          <cell r="E1415"/>
          <cell r="F1415"/>
          <cell r="J1415"/>
          <cell r="K1415"/>
          <cell r="L1415"/>
          <cell r="M1415"/>
          <cell r="N1415"/>
          <cell r="O1415"/>
          <cell r="P1415"/>
          <cell r="R1415"/>
          <cell r="S1415"/>
          <cell r="T1415"/>
          <cell r="U1415"/>
          <cell r="V1415"/>
          <cell r="W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P1415"/>
        </row>
        <row r="1416">
          <cell r="C1416"/>
          <cell r="D1416"/>
          <cell r="E1416"/>
          <cell r="F1416"/>
          <cell r="J1416"/>
          <cell r="K1416"/>
          <cell r="L1416"/>
          <cell r="M1416"/>
          <cell r="N1416"/>
          <cell r="O1416"/>
          <cell r="P1416"/>
          <cell r="R1416"/>
          <cell r="S1416"/>
          <cell r="T1416"/>
          <cell r="U1416"/>
          <cell r="V1416"/>
          <cell r="W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P1416"/>
        </row>
        <row r="1417">
          <cell r="C1417"/>
          <cell r="D1417"/>
          <cell r="E1417"/>
          <cell r="F1417"/>
          <cell r="J1417"/>
          <cell r="K1417"/>
          <cell r="L1417"/>
          <cell r="M1417"/>
          <cell r="N1417"/>
          <cell r="O1417"/>
          <cell r="P1417"/>
          <cell r="R1417"/>
          <cell r="S1417"/>
          <cell r="T1417"/>
          <cell r="U1417"/>
          <cell r="V1417"/>
          <cell r="W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P1417"/>
        </row>
        <row r="1418">
          <cell r="C1418"/>
          <cell r="D1418"/>
          <cell r="E1418"/>
          <cell r="F1418"/>
          <cell r="J1418"/>
          <cell r="K1418"/>
          <cell r="L1418"/>
          <cell r="M1418"/>
          <cell r="N1418"/>
          <cell r="O1418"/>
          <cell r="P1418"/>
          <cell r="R1418"/>
          <cell r="S1418"/>
          <cell r="T1418"/>
          <cell r="U1418"/>
          <cell r="V1418"/>
          <cell r="W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P1418"/>
        </row>
        <row r="1419">
          <cell r="C1419"/>
          <cell r="D1419"/>
          <cell r="E1419"/>
          <cell r="F1419"/>
          <cell r="J1419"/>
          <cell r="K1419"/>
          <cell r="L1419"/>
          <cell r="M1419"/>
          <cell r="N1419"/>
          <cell r="O1419"/>
          <cell r="P1419"/>
          <cell r="R1419"/>
          <cell r="S1419"/>
          <cell r="T1419"/>
          <cell r="U1419"/>
          <cell r="V1419"/>
          <cell r="W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P1419"/>
        </row>
        <row r="1420">
          <cell r="C1420"/>
          <cell r="D1420"/>
          <cell r="E1420"/>
          <cell r="F1420"/>
          <cell r="J1420"/>
          <cell r="K1420"/>
          <cell r="L1420"/>
          <cell r="M1420"/>
          <cell r="N1420"/>
          <cell r="O1420"/>
          <cell r="P1420"/>
          <cell r="R1420"/>
          <cell r="S1420"/>
          <cell r="T1420"/>
          <cell r="U1420"/>
          <cell r="V1420"/>
          <cell r="W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P1420"/>
        </row>
        <row r="1421">
          <cell r="C1421"/>
          <cell r="D1421"/>
          <cell r="E1421"/>
          <cell r="F1421"/>
          <cell r="J1421"/>
          <cell r="K1421"/>
          <cell r="L1421"/>
          <cell r="M1421"/>
          <cell r="N1421"/>
          <cell r="O1421"/>
          <cell r="P1421"/>
          <cell r="R1421"/>
          <cell r="S1421"/>
          <cell r="T1421"/>
          <cell r="U1421"/>
          <cell r="V1421"/>
          <cell r="W1421"/>
          <cell r="Y1421"/>
          <cell r="Z1421"/>
          <cell r="AA1421"/>
          <cell r="AB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P1421"/>
        </row>
        <row r="1422">
          <cell r="C1422"/>
          <cell r="D1422"/>
          <cell r="E1422"/>
          <cell r="F1422"/>
          <cell r="J1422"/>
          <cell r="K1422"/>
          <cell r="L1422"/>
          <cell r="M1422"/>
          <cell r="N1422"/>
          <cell r="O1422"/>
          <cell r="P1422"/>
          <cell r="R1422"/>
          <cell r="S1422"/>
          <cell r="T1422"/>
          <cell r="U1422"/>
          <cell r="V1422"/>
          <cell r="W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P1422"/>
        </row>
        <row r="1423">
          <cell r="C1423"/>
          <cell r="D1423"/>
          <cell r="E1423"/>
          <cell r="F1423"/>
          <cell r="J1423"/>
          <cell r="K1423"/>
          <cell r="L1423"/>
          <cell r="M1423"/>
          <cell r="N1423"/>
          <cell r="O1423"/>
          <cell r="P1423"/>
          <cell r="R1423"/>
          <cell r="S1423"/>
          <cell r="T1423"/>
          <cell r="U1423"/>
          <cell r="V1423"/>
          <cell r="W1423"/>
          <cell r="Y1423"/>
          <cell r="Z1423"/>
          <cell r="AA1423"/>
          <cell r="AB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P1423"/>
        </row>
        <row r="1424">
          <cell r="C1424"/>
          <cell r="D1424"/>
          <cell r="E1424"/>
          <cell r="F1424"/>
          <cell r="J1424"/>
          <cell r="K1424"/>
          <cell r="L1424"/>
          <cell r="M1424"/>
          <cell r="N1424"/>
          <cell r="O1424"/>
          <cell r="P1424"/>
          <cell r="R1424"/>
          <cell r="S1424"/>
          <cell r="T1424"/>
          <cell r="U1424"/>
          <cell r="V1424"/>
          <cell r="W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P1424"/>
        </row>
        <row r="1425">
          <cell r="C1425"/>
          <cell r="D1425"/>
          <cell r="E1425"/>
          <cell r="F1425"/>
          <cell r="J1425"/>
          <cell r="K1425"/>
          <cell r="L1425"/>
          <cell r="M1425"/>
          <cell r="N1425"/>
          <cell r="O1425"/>
          <cell r="P1425"/>
          <cell r="R1425"/>
          <cell r="S1425"/>
          <cell r="T1425"/>
          <cell r="U1425"/>
          <cell r="V1425"/>
          <cell r="W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P1425"/>
        </row>
        <row r="1426">
          <cell r="C1426"/>
          <cell r="D1426"/>
          <cell r="E1426"/>
          <cell r="F1426"/>
          <cell r="J1426"/>
          <cell r="K1426"/>
          <cell r="L1426"/>
          <cell r="M1426"/>
          <cell r="N1426"/>
          <cell r="O1426"/>
          <cell r="P1426"/>
          <cell r="R1426"/>
          <cell r="S1426"/>
          <cell r="T1426"/>
          <cell r="U1426"/>
          <cell r="V1426"/>
          <cell r="W1426"/>
          <cell r="Y1426"/>
          <cell r="Z1426"/>
          <cell r="AA1426"/>
          <cell r="AB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P1426"/>
        </row>
        <row r="1427">
          <cell r="C1427"/>
          <cell r="D1427"/>
          <cell r="E1427"/>
          <cell r="F1427"/>
          <cell r="J1427"/>
          <cell r="K1427"/>
          <cell r="L1427"/>
          <cell r="M1427"/>
          <cell r="N1427"/>
          <cell r="O1427"/>
          <cell r="P1427"/>
          <cell r="R1427"/>
          <cell r="S1427"/>
          <cell r="T1427"/>
          <cell r="U1427"/>
          <cell r="V1427"/>
          <cell r="W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P1427"/>
        </row>
        <row r="1428">
          <cell r="C1428"/>
          <cell r="D1428"/>
          <cell r="E1428"/>
          <cell r="F1428"/>
          <cell r="J1428"/>
          <cell r="K1428"/>
          <cell r="L1428"/>
          <cell r="M1428"/>
          <cell r="N1428"/>
          <cell r="O1428"/>
          <cell r="P1428"/>
          <cell r="R1428"/>
          <cell r="S1428"/>
          <cell r="T1428"/>
          <cell r="U1428"/>
          <cell r="V1428"/>
          <cell r="W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P1428"/>
        </row>
        <row r="1429">
          <cell r="C1429"/>
          <cell r="D1429"/>
          <cell r="E1429"/>
          <cell r="F1429"/>
          <cell r="J1429"/>
          <cell r="K1429"/>
          <cell r="L1429"/>
          <cell r="M1429"/>
          <cell r="N1429"/>
          <cell r="O1429"/>
          <cell r="P1429"/>
          <cell r="R1429"/>
          <cell r="S1429"/>
          <cell r="T1429"/>
          <cell r="U1429"/>
          <cell r="V1429"/>
          <cell r="W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P1429"/>
        </row>
        <row r="1430">
          <cell r="C1430"/>
          <cell r="D1430"/>
          <cell r="E1430"/>
          <cell r="F1430"/>
          <cell r="J1430"/>
          <cell r="K1430"/>
          <cell r="L1430"/>
          <cell r="M1430"/>
          <cell r="N1430"/>
          <cell r="O1430"/>
          <cell r="P1430"/>
          <cell r="R1430"/>
          <cell r="S1430"/>
          <cell r="T1430"/>
          <cell r="U1430"/>
          <cell r="V1430"/>
          <cell r="W1430"/>
          <cell r="Y1430"/>
          <cell r="Z1430"/>
          <cell r="AA1430"/>
          <cell r="AB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P1430"/>
        </row>
        <row r="1431">
          <cell r="C1431"/>
          <cell r="D1431"/>
          <cell r="E1431"/>
          <cell r="F1431"/>
          <cell r="J1431"/>
          <cell r="K1431"/>
          <cell r="L1431"/>
          <cell r="M1431"/>
          <cell r="N1431"/>
          <cell r="O1431"/>
          <cell r="P1431"/>
          <cell r="R1431"/>
          <cell r="S1431"/>
          <cell r="T1431"/>
          <cell r="U1431"/>
          <cell r="V1431"/>
          <cell r="W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P1431"/>
        </row>
        <row r="1432">
          <cell r="C1432"/>
          <cell r="D1432"/>
          <cell r="E1432"/>
          <cell r="F1432"/>
          <cell r="J1432"/>
          <cell r="K1432"/>
          <cell r="L1432"/>
          <cell r="M1432"/>
          <cell r="N1432"/>
          <cell r="O1432"/>
          <cell r="P1432"/>
          <cell r="R1432"/>
          <cell r="S1432"/>
          <cell r="T1432"/>
          <cell r="U1432"/>
          <cell r="V1432"/>
          <cell r="W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P1432"/>
        </row>
        <row r="1433">
          <cell r="C1433"/>
          <cell r="D1433"/>
          <cell r="E1433"/>
          <cell r="F1433"/>
          <cell r="J1433"/>
          <cell r="K1433"/>
          <cell r="L1433"/>
          <cell r="M1433"/>
          <cell r="N1433"/>
          <cell r="O1433"/>
          <cell r="P1433"/>
          <cell r="R1433"/>
          <cell r="S1433"/>
          <cell r="T1433"/>
          <cell r="U1433"/>
          <cell r="V1433"/>
          <cell r="W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P1433"/>
        </row>
        <row r="1434">
          <cell r="C1434"/>
          <cell r="D1434"/>
          <cell r="E1434"/>
          <cell r="F1434"/>
          <cell r="J1434"/>
          <cell r="K1434"/>
          <cell r="L1434"/>
          <cell r="M1434"/>
          <cell r="N1434"/>
          <cell r="O1434"/>
          <cell r="P1434"/>
          <cell r="R1434"/>
          <cell r="S1434"/>
          <cell r="T1434"/>
          <cell r="U1434"/>
          <cell r="V1434"/>
          <cell r="W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P1434"/>
        </row>
        <row r="1435">
          <cell r="C1435"/>
          <cell r="D1435"/>
          <cell r="E1435"/>
          <cell r="F1435"/>
          <cell r="J1435"/>
          <cell r="K1435"/>
          <cell r="L1435"/>
          <cell r="M1435"/>
          <cell r="N1435"/>
          <cell r="O1435"/>
          <cell r="P1435"/>
          <cell r="R1435"/>
          <cell r="S1435"/>
          <cell r="T1435"/>
          <cell r="U1435"/>
          <cell r="V1435"/>
          <cell r="W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P1435"/>
        </row>
        <row r="1436">
          <cell r="C1436"/>
          <cell r="D1436"/>
          <cell r="E1436"/>
          <cell r="F1436"/>
          <cell r="J1436"/>
          <cell r="K1436"/>
          <cell r="L1436"/>
          <cell r="M1436"/>
          <cell r="N1436"/>
          <cell r="O1436"/>
          <cell r="P1436"/>
          <cell r="R1436"/>
          <cell r="S1436"/>
          <cell r="T1436"/>
          <cell r="U1436"/>
          <cell r="V1436"/>
          <cell r="W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P1436"/>
        </row>
        <row r="1437">
          <cell r="C1437"/>
          <cell r="D1437"/>
          <cell r="E1437"/>
          <cell r="F1437"/>
          <cell r="J1437"/>
          <cell r="K1437"/>
          <cell r="L1437"/>
          <cell r="M1437"/>
          <cell r="N1437"/>
          <cell r="O1437"/>
          <cell r="P1437"/>
          <cell r="R1437"/>
          <cell r="S1437"/>
          <cell r="T1437"/>
          <cell r="U1437"/>
          <cell r="V1437"/>
          <cell r="W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P1437"/>
        </row>
        <row r="1438">
          <cell r="C1438"/>
          <cell r="D1438"/>
          <cell r="E1438"/>
          <cell r="F1438"/>
          <cell r="J1438"/>
          <cell r="K1438"/>
          <cell r="L1438"/>
          <cell r="M1438"/>
          <cell r="N1438"/>
          <cell r="O1438"/>
          <cell r="P1438"/>
          <cell r="R1438"/>
          <cell r="S1438"/>
          <cell r="T1438"/>
          <cell r="U1438"/>
          <cell r="V1438"/>
          <cell r="W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P1438"/>
        </row>
        <row r="1439">
          <cell r="C1439"/>
          <cell r="D1439"/>
          <cell r="E1439"/>
          <cell r="F1439"/>
          <cell r="J1439"/>
          <cell r="K1439"/>
          <cell r="L1439"/>
          <cell r="M1439"/>
          <cell r="N1439"/>
          <cell r="O1439"/>
          <cell r="P1439"/>
          <cell r="R1439"/>
          <cell r="S1439"/>
          <cell r="T1439"/>
          <cell r="U1439"/>
          <cell r="V1439"/>
          <cell r="W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P1439"/>
        </row>
        <row r="1440">
          <cell r="C1440"/>
          <cell r="D1440"/>
          <cell r="E1440"/>
          <cell r="F1440"/>
          <cell r="J1440"/>
          <cell r="K1440"/>
          <cell r="L1440"/>
          <cell r="M1440"/>
          <cell r="N1440"/>
          <cell r="O1440"/>
          <cell r="P1440"/>
          <cell r="R1440"/>
          <cell r="S1440"/>
          <cell r="T1440"/>
          <cell r="U1440"/>
          <cell r="V1440"/>
          <cell r="W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P1440"/>
        </row>
        <row r="1441">
          <cell r="C1441"/>
          <cell r="D1441"/>
          <cell r="E1441"/>
          <cell r="F1441"/>
          <cell r="J1441"/>
          <cell r="K1441"/>
          <cell r="L1441"/>
          <cell r="M1441"/>
          <cell r="N1441"/>
          <cell r="O1441"/>
          <cell r="P1441"/>
          <cell r="R1441"/>
          <cell r="S1441"/>
          <cell r="T1441"/>
          <cell r="U1441"/>
          <cell r="V1441"/>
          <cell r="W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P1441"/>
        </row>
        <row r="1442">
          <cell r="C1442"/>
          <cell r="D1442"/>
          <cell r="E1442"/>
          <cell r="F1442"/>
          <cell r="J1442"/>
          <cell r="K1442"/>
          <cell r="L1442"/>
          <cell r="M1442"/>
          <cell r="N1442"/>
          <cell r="O1442"/>
          <cell r="P1442"/>
          <cell r="R1442"/>
          <cell r="S1442"/>
          <cell r="T1442"/>
          <cell r="U1442"/>
          <cell r="V1442"/>
          <cell r="W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P1442"/>
        </row>
        <row r="1443">
          <cell r="C1443"/>
          <cell r="D1443"/>
          <cell r="E1443"/>
          <cell r="F1443"/>
          <cell r="J1443"/>
          <cell r="K1443"/>
          <cell r="L1443"/>
          <cell r="M1443"/>
          <cell r="N1443"/>
          <cell r="O1443"/>
          <cell r="P1443"/>
          <cell r="R1443"/>
          <cell r="S1443"/>
          <cell r="T1443"/>
          <cell r="U1443"/>
          <cell r="V1443"/>
          <cell r="W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P1443"/>
        </row>
        <row r="1444">
          <cell r="C1444"/>
          <cell r="D1444"/>
          <cell r="E1444"/>
          <cell r="F1444"/>
          <cell r="J1444"/>
          <cell r="K1444"/>
          <cell r="L1444"/>
          <cell r="M1444"/>
          <cell r="N1444"/>
          <cell r="O1444"/>
          <cell r="P1444"/>
          <cell r="R1444"/>
          <cell r="S1444"/>
          <cell r="T1444"/>
          <cell r="U1444"/>
          <cell r="V1444"/>
          <cell r="W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P1444"/>
        </row>
        <row r="1445">
          <cell r="C1445"/>
          <cell r="D1445"/>
          <cell r="E1445"/>
          <cell r="F1445"/>
          <cell r="J1445"/>
          <cell r="K1445"/>
          <cell r="L1445"/>
          <cell r="M1445"/>
          <cell r="N1445"/>
          <cell r="O1445"/>
          <cell r="P1445"/>
          <cell r="R1445"/>
          <cell r="S1445"/>
          <cell r="T1445"/>
          <cell r="U1445"/>
          <cell r="V1445"/>
          <cell r="W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P1445"/>
        </row>
        <row r="1446">
          <cell r="C1446"/>
          <cell r="D1446"/>
          <cell r="E1446"/>
          <cell r="F1446"/>
          <cell r="J1446"/>
          <cell r="K1446"/>
          <cell r="L1446"/>
          <cell r="M1446"/>
          <cell r="N1446"/>
          <cell r="O1446"/>
          <cell r="P1446"/>
          <cell r="R1446"/>
          <cell r="S1446"/>
          <cell r="T1446"/>
          <cell r="U1446"/>
          <cell r="V1446"/>
          <cell r="W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P1446"/>
        </row>
        <row r="1447">
          <cell r="C1447"/>
          <cell r="D1447"/>
          <cell r="E1447"/>
          <cell r="F1447"/>
          <cell r="J1447"/>
          <cell r="K1447"/>
          <cell r="L1447"/>
          <cell r="M1447"/>
          <cell r="N1447"/>
          <cell r="O1447"/>
          <cell r="P1447"/>
          <cell r="R1447"/>
          <cell r="S1447"/>
          <cell r="T1447"/>
          <cell r="U1447"/>
          <cell r="V1447"/>
          <cell r="W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P1447"/>
        </row>
        <row r="1448">
          <cell r="C1448"/>
          <cell r="D1448"/>
          <cell r="E1448"/>
          <cell r="F1448"/>
          <cell r="J1448"/>
          <cell r="K1448"/>
          <cell r="L1448"/>
          <cell r="M1448"/>
          <cell r="N1448"/>
          <cell r="O1448"/>
          <cell r="P1448"/>
          <cell r="R1448"/>
          <cell r="S1448"/>
          <cell r="T1448"/>
          <cell r="U1448"/>
          <cell r="V1448"/>
          <cell r="W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P1448"/>
        </row>
        <row r="1449">
          <cell r="C1449"/>
          <cell r="D1449"/>
          <cell r="E1449"/>
          <cell r="F1449"/>
          <cell r="J1449"/>
          <cell r="K1449"/>
          <cell r="L1449"/>
          <cell r="M1449"/>
          <cell r="N1449"/>
          <cell r="O1449"/>
          <cell r="P1449"/>
          <cell r="R1449"/>
          <cell r="S1449"/>
          <cell r="T1449"/>
          <cell r="U1449"/>
          <cell r="V1449"/>
          <cell r="W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P1449"/>
        </row>
        <row r="1450">
          <cell r="C1450"/>
          <cell r="D1450"/>
          <cell r="E1450"/>
          <cell r="F1450"/>
          <cell r="J1450"/>
          <cell r="K1450"/>
          <cell r="L1450"/>
          <cell r="M1450"/>
          <cell r="N1450"/>
          <cell r="O1450"/>
          <cell r="P1450"/>
          <cell r="R1450"/>
          <cell r="S1450"/>
          <cell r="T1450"/>
          <cell r="U1450"/>
          <cell r="V1450"/>
          <cell r="W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P1450"/>
        </row>
        <row r="1451">
          <cell r="C1451"/>
          <cell r="D1451"/>
          <cell r="E1451"/>
          <cell r="F1451"/>
          <cell r="J1451"/>
          <cell r="K1451"/>
          <cell r="L1451"/>
          <cell r="M1451"/>
          <cell r="N1451"/>
          <cell r="O1451"/>
          <cell r="P1451"/>
          <cell r="R1451"/>
          <cell r="S1451"/>
          <cell r="T1451"/>
          <cell r="U1451"/>
          <cell r="V1451"/>
          <cell r="W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P1451"/>
        </row>
        <row r="1452">
          <cell r="C1452"/>
          <cell r="D1452"/>
          <cell r="E1452"/>
          <cell r="F1452"/>
          <cell r="J1452"/>
          <cell r="K1452"/>
          <cell r="L1452"/>
          <cell r="M1452"/>
          <cell r="N1452"/>
          <cell r="O1452"/>
          <cell r="P1452"/>
          <cell r="R1452"/>
          <cell r="S1452"/>
          <cell r="T1452"/>
          <cell r="U1452"/>
          <cell r="V1452"/>
          <cell r="W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P1452"/>
        </row>
        <row r="1453">
          <cell r="C1453"/>
          <cell r="D1453"/>
          <cell r="E1453"/>
          <cell r="F1453"/>
          <cell r="J1453"/>
          <cell r="K1453"/>
          <cell r="L1453"/>
          <cell r="M1453"/>
          <cell r="N1453"/>
          <cell r="O1453"/>
          <cell r="P1453"/>
          <cell r="R1453"/>
          <cell r="S1453"/>
          <cell r="T1453"/>
          <cell r="U1453"/>
          <cell r="V1453"/>
          <cell r="W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P1453"/>
        </row>
        <row r="1454">
          <cell r="C1454"/>
          <cell r="D1454"/>
          <cell r="E1454"/>
          <cell r="F1454"/>
          <cell r="J1454"/>
          <cell r="K1454"/>
          <cell r="L1454"/>
          <cell r="M1454"/>
          <cell r="N1454"/>
          <cell r="O1454"/>
          <cell r="P1454"/>
          <cell r="R1454"/>
          <cell r="S1454"/>
          <cell r="T1454"/>
          <cell r="U1454"/>
          <cell r="V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P1454"/>
        </row>
        <row r="1455">
          <cell r="C1455"/>
          <cell r="D1455"/>
          <cell r="E1455"/>
          <cell r="F1455"/>
          <cell r="J1455"/>
          <cell r="K1455"/>
          <cell r="L1455"/>
          <cell r="M1455"/>
          <cell r="N1455"/>
          <cell r="O1455"/>
          <cell r="P1455"/>
          <cell r="R1455"/>
          <cell r="S1455"/>
          <cell r="T1455"/>
          <cell r="U1455"/>
          <cell r="V1455"/>
          <cell r="W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P1455"/>
        </row>
        <row r="1456">
          <cell r="C1456"/>
          <cell r="D1456"/>
          <cell r="E1456"/>
          <cell r="F1456"/>
          <cell r="J1456"/>
          <cell r="K1456"/>
          <cell r="L1456"/>
          <cell r="M1456"/>
          <cell r="N1456"/>
          <cell r="O1456"/>
          <cell r="P1456"/>
          <cell r="R1456"/>
          <cell r="S1456"/>
          <cell r="T1456"/>
          <cell r="U1456"/>
          <cell r="V1456"/>
          <cell r="W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P1456"/>
        </row>
        <row r="1457">
          <cell r="C1457"/>
          <cell r="D1457"/>
          <cell r="E1457"/>
          <cell r="F1457"/>
          <cell r="J1457"/>
          <cell r="K1457"/>
          <cell r="L1457"/>
          <cell r="M1457"/>
          <cell r="N1457"/>
          <cell r="O1457"/>
          <cell r="P1457"/>
          <cell r="R1457"/>
          <cell r="S1457"/>
          <cell r="T1457"/>
          <cell r="U1457"/>
          <cell r="V1457"/>
          <cell r="W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P1457"/>
        </row>
        <row r="1458">
          <cell r="C1458"/>
          <cell r="D1458"/>
          <cell r="E1458"/>
          <cell r="F1458"/>
          <cell r="J1458"/>
          <cell r="K1458"/>
          <cell r="L1458"/>
          <cell r="M1458"/>
          <cell r="N1458"/>
          <cell r="O1458"/>
          <cell r="P1458"/>
          <cell r="R1458"/>
          <cell r="S1458"/>
          <cell r="T1458"/>
          <cell r="U1458"/>
          <cell r="V1458"/>
          <cell r="W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P1458"/>
        </row>
        <row r="1459">
          <cell r="C1459"/>
          <cell r="D1459"/>
          <cell r="E1459"/>
          <cell r="F1459"/>
          <cell r="J1459"/>
          <cell r="K1459"/>
          <cell r="L1459"/>
          <cell r="M1459"/>
          <cell r="N1459"/>
          <cell r="O1459"/>
          <cell r="P1459"/>
          <cell r="R1459"/>
          <cell r="S1459"/>
          <cell r="T1459"/>
          <cell r="U1459"/>
          <cell r="V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P1459"/>
        </row>
        <row r="1460">
          <cell r="C1460"/>
          <cell r="D1460"/>
          <cell r="E1460"/>
          <cell r="F1460"/>
          <cell r="J1460"/>
          <cell r="K1460"/>
          <cell r="L1460"/>
          <cell r="M1460"/>
          <cell r="N1460"/>
          <cell r="O1460"/>
          <cell r="P1460"/>
          <cell r="R1460"/>
          <cell r="S1460"/>
          <cell r="T1460"/>
          <cell r="U1460"/>
          <cell r="V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P1460"/>
        </row>
        <row r="1461">
          <cell r="C1461"/>
          <cell r="D1461"/>
          <cell r="E1461"/>
          <cell r="F1461"/>
          <cell r="J1461"/>
          <cell r="K1461"/>
          <cell r="L1461"/>
          <cell r="M1461"/>
          <cell r="N1461"/>
          <cell r="O1461"/>
          <cell r="P1461"/>
          <cell r="R1461"/>
          <cell r="S1461"/>
          <cell r="T1461"/>
          <cell r="U1461"/>
          <cell r="V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P1461"/>
        </row>
        <row r="1462">
          <cell r="C1462"/>
          <cell r="D1462"/>
          <cell r="E1462"/>
          <cell r="F1462"/>
          <cell r="J1462"/>
          <cell r="K1462"/>
          <cell r="L1462"/>
          <cell r="M1462"/>
          <cell r="N1462"/>
          <cell r="O1462"/>
          <cell r="P1462"/>
          <cell r="R1462"/>
          <cell r="S1462"/>
          <cell r="T1462"/>
          <cell r="U1462"/>
          <cell r="V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P1462"/>
        </row>
        <row r="1463">
          <cell r="C1463"/>
          <cell r="D1463"/>
          <cell r="E1463"/>
          <cell r="F1463"/>
          <cell r="J1463"/>
          <cell r="K1463"/>
          <cell r="L1463"/>
          <cell r="M1463"/>
          <cell r="N1463"/>
          <cell r="O1463"/>
          <cell r="P1463"/>
          <cell r="R1463"/>
          <cell r="S1463"/>
          <cell r="T1463"/>
          <cell r="U1463"/>
          <cell r="V1463"/>
          <cell r="W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P1463"/>
        </row>
        <row r="1464">
          <cell r="C1464"/>
          <cell r="D1464"/>
          <cell r="E1464"/>
          <cell r="F1464"/>
          <cell r="J1464"/>
          <cell r="K1464"/>
          <cell r="L1464"/>
          <cell r="M1464"/>
          <cell r="N1464"/>
          <cell r="O1464"/>
          <cell r="P1464"/>
          <cell r="R1464"/>
          <cell r="S1464"/>
          <cell r="T1464"/>
          <cell r="U1464"/>
          <cell r="V1464"/>
          <cell r="W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P1464"/>
        </row>
        <row r="1465">
          <cell r="C1465"/>
          <cell r="D1465"/>
          <cell r="E1465"/>
          <cell r="F1465"/>
          <cell r="J1465"/>
          <cell r="K1465"/>
          <cell r="L1465"/>
          <cell r="M1465"/>
          <cell r="N1465"/>
          <cell r="O1465"/>
          <cell r="P1465"/>
          <cell r="R1465"/>
          <cell r="S1465"/>
          <cell r="T1465"/>
          <cell r="U1465"/>
          <cell r="V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P1465"/>
        </row>
        <row r="1466">
          <cell r="C1466"/>
          <cell r="D1466"/>
          <cell r="E1466"/>
          <cell r="F1466"/>
          <cell r="J1466"/>
          <cell r="K1466"/>
          <cell r="L1466"/>
          <cell r="M1466"/>
          <cell r="N1466"/>
          <cell r="O1466"/>
          <cell r="P1466"/>
          <cell r="R1466"/>
          <cell r="S1466"/>
          <cell r="T1466"/>
          <cell r="U1466"/>
          <cell r="V1466"/>
          <cell r="W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P1466"/>
        </row>
        <row r="1467">
          <cell r="C1467"/>
          <cell r="D1467"/>
          <cell r="E1467"/>
          <cell r="F1467"/>
          <cell r="J1467"/>
          <cell r="K1467"/>
          <cell r="L1467"/>
          <cell r="M1467"/>
          <cell r="N1467"/>
          <cell r="O1467"/>
          <cell r="P1467"/>
          <cell r="R1467"/>
          <cell r="S1467"/>
          <cell r="T1467"/>
          <cell r="U1467"/>
          <cell r="V1467"/>
          <cell r="W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P1467"/>
        </row>
        <row r="1468">
          <cell r="C1468"/>
          <cell r="D1468"/>
          <cell r="E1468"/>
          <cell r="F1468"/>
          <cell r="J1468"/>
          <cell r="K1468"/>
          <cell r="L1468"/>
          <cell r="M1468"/>
          <cell r="N1468"/>
          <cell r="O1468"/>
          <cell r="P1468"/>
          <cell r="R1468"/>
          <cell r="S1468"/>
          <cell r="T1468"/>
          <cell r="U1468"/>
          <cell r="V1468"/>
          <cell r="W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P1468"/>
        </row>
        <row r="1469">
          <cell r="C1469"/>
          <cell r="D1469"/>
          <cell r="E1469"/>
          <cell r="F1469"/>
          <cell r="J1469"/>
          <cell r="K1469"/>
          <cell r="L1469"/>
          <cell r="M1469"/>
          <cell r="N1469"/>
          <cell r="O1469"/>
          <cell r="P1469"/>
          <cell r="R1469"/>
          <cell r="S1469"/>
          <cell r="T1469"/>
          <cell r="U1469"/>
          <cell r="V1469"/>
          <cell r="W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P1469"/>
        </row>
        <row r="1470">
          <cell r="C1470"/>
          <cell r="D1470"/>
          <cell r="E1470"/>
          <cell r="F1470"/>
          <cell r="J1470"/>
          <cell r="K1470"/>
          <cell r="L1470"/>
          <cell r="M1470"/>
          <cell r="N1470"/>
          <cell r="O1470"/>
          <cell r="P1470"/>
          <cell r="R1470"/>
          <cell r="S1470"/>
          <cell r="T1470"/>
          <cell r="U1470"/>
          <cell r="V1470"/>
          <cell r="W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P1470"/>
        </row>
        <row r="1471">
          <cell r="C1471"/>
          <cell r="D1471"/>
          <cell r="E1471"/>
          <cell r="F1471"/>
          <cell r="J1471"/>
          <cell r="K1471"/>
          <cell r="L1471"/>
          <cell r="M1471"/>
          <cell r="N1471"/>
          <cell r="O1471"/>
          <cell r="P1471"/>
          <cell r="R1471"/>
          <cell r="S1471"/>
          <cell r="T1471"/>
          <cell r="U1471"/>
          <cell r="V1471"/>
          <cell r="W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P1471"/>
        </row>
        <row r="1472">
          <cell r="C1472"/>
          <cell r="D1472"/>
          <cell r="E1472"/>
          <cell r="F1472"/>
          <cell r="J1472"/>
          <cell r="K1472"/>
          <cell r="L1472"/>
          <cell r="M1472"/>
          <cell r="N1472"/>
          <cell r="O1472"/>
          <cell r="P1472"/>
          <cell r="R1472"/>
          <cell r="S1472"/>
          <cell r="T1472"/>
          <cell r="U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P1472"/>
        </row>
        <row r="1473">
          <cell r="C1473"/>
          <cell r="D1473"/>
          <cell r="E1473"/>
          <cell r="F1473"/>
          <cell r="J1473"/>
          <cell r="K1473"/>
          <cell r="L1473"/>
          <cell r="M1473"/>
          <cell r="N1473"/>
          <cell r="O1473"/>
          <cell r="P1473"/>
          <cell r="R1473"/>
          <cell r="S1473"/>
          <cell r="T1473"/>
          <cell r="U1473"/>
          <cell r="V1473"/>
          <cell r="W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P1473"/>
        </row>
        <row r="1474">
          <cell r="C1474"/>
          <cell r="D1474"/>
          <cell r="E1474"/>
          <cell r="F1474"/>
          <cell r="J1474"/>
          <cell r="K1474"/>
          <cell r="L1474"/>
          <cell r="M1474"/>
          <cell r="N1474"/>
          <cell r="O1474"/>
          <cell r="P1474"/>
          <cell r="R1474"/>
          <cell r="S1474"/>
          <cell r="T1474"/>
          <cell r="U1474"/>
          <cell r="V1474"/>
          <cell r="W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P1474"/>
        </row>
        <row r="1475">
          <cell r="C1475"/>
          <cell r="D1475"/>
          <cell r="E1475"/>
          <cell r="F1475"/>
          <cell r="J1475"/>
          <cell r="K1475"/>
          <cell r="L1475"/>
          <cell r="M1475"/>
          <cell r="N1475"/>
          <cell r="O1475"/>
          <cell r="P1475"/>
          <cell r="R1475"/>
          <cell r="S1475"/>
          <cell r="T1475"/>
          <cell r="U1475"/>
          <cell r="V1475"/>
          <cell r="W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P1475"/>
        </row>
        <row r="1476">
          <cell r="C1476"/>
          <cell r="D1476"/>
          <cell r="E1476"/>
          <cell r="F1476"/>
          <cell r="J1476"/>
          <cell r="K1476"/>
          <cell r="L1476"/>
          <cell r="M1476"/>
          <cell r="N1476"/>
          <cell r="O1476"/>
          <cell r="P1476"/>
          <cell r="R1476"/>
          <cell r="S1476"/>
          <cell r="T1476"/>
          <cell r="U1476"/>
          <cell r="V1476"/>
          <cell r="W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P1476"/>
        </row>
        <row r="1477">
          <cell r="C1477"/>
          <cell r="D1477"/>
          <cell r="E1477"/>
          <cell r="F1477"/>
          <cell r="J1477"/>
          <cell r="K1477"/>
          <cell r="L1477"/>
          <cell r="M1477"/>
          <cell r="N1477"/>
          <cell r="O1477"/>
          <cell r="P1477"/>
          <cell r="R1477"/>
          <cell r="S1477"/>
          <cell r="T1477"/>
          <cell r="U1477"/>
          <cell r="V1477"/>
          <cell r="W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P1477"/>
        </row>
        <row r="1478">
          <cell r="C1478"/>
          <cell r="D1478"/>
          <cell r="E1478"/>
          <cell r="F1478"/>
          <cell r="J1478"/>
          <cell r="K1478"/>
          <cell r="L1478"/>
          <cell r="M1478"/>
          <cell r="N1478"/>
          <cell r="O1478"/>
          <cell r="P1478"/>
          <cell r="R1478"/>
          <cell r="S1478"/>
          <cell r="T1478"/>
          <cell r="U1478"/>
          <cell r="V1478"/>
          <cell r="W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P1478"/>
        </row>
        <row r="1479">
          <cell r="C1479"/>
          <cell r="D1479"/>
          <cell r="E1479"/>
          <cell r="F1479"/>
          <cell r="J1479"/>
          <cell r="K1479"/>
          <cell r="L1479"/>
          <cell r="M1479"/>
          <cell r="N1479"/>
          <cell r="O1479"/>
          <cell r="P1479"/>
          <cell r="R1479"/>
          <cell r="S1479"/>
          <cell r="T1479"/>
          <cell r="U1479"/>
          <cell r="V1479"/>
          <cell r="W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P1479"/>
        </row>
        <row r="1480">
          <cell r="C1480"/>
          <cell r="D1480"/>
          <cell r="E1480"/>
          <cell r="F1480"/>
          <cell r="J1480"/>
          <cell r="K1480"/>
          <cell r="L1480"/>
          <cell r="M1480"/>
          <cell r="N1480"/>
          <cell r="O1480"/>
          <cell r="P1480"/>
          <cell r="R1480"/>
          <cell r="S1480"/>
          <cell r="T1480"/>
          <cell r="U1480"/>
          <cell r="V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P1480"/>
        </row>
        <row r="1481">
          <cell r="C1481"/>
          <cell r="D1481"/>
          <cell r="E1481"/>
          <cell r="F1481"/>
          <cell r="J1481"/>
          <cell r="K1481"/>
          <cell r="L1481"/>
          <cell r="M1481"/>
          <cell r="N1481"/>
          <cell r="O1481"/>
          <cell r="P1481"/>
          <cell r="R1481"/>
          <cell r="S1481"/>
          <cell r="T1481"/>
          <cell r="U1481"/>
          <cell r="V1481"/>
          <cell r="W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P1481"/>
        </row>
        <row r="1482">
          <cell r="C1482"/>
          <cell r="D1482"/>
          <cell r="E1482"/>
          <cell r="F1482"/>
          <cell r="J1482"/>
          <cell r="K1482"/>
          <cell r="L1482"/>
          <cell r="M1482"/>
          <cell r="N1482"/>
          <cell r="O1482"/>
          <cell r="P1482"/>
          <cell r="R1482"/>
          <cell r="S1482"/>
          <cell r="T1482"/>
          <cell r="U1482"/>
          <cell r="V1482"/>
          <cell r="W1482"/>
          <cell r="Y1482"/>
          <cell r="Z1482"/>
          <cell r="AA1482"/>
          <cell r="AB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P1482"/>
        </row>
        <row r="1483">
          <cell r="C1483"/>
          <cell r="D1483"/>
          <cell r="E1483"/>
          <cell r="F1483"/>
          <cell r="J1483"/>
          <cell r="K1483"/>
          <cell r="L1483"/>
          <cell r="M1483"/>
          <cell r="N1483"/>
          <cell r="O1483"/>
          <cell r="P1483"/>
          <cell r="R1483"/>
          <cell r="S1483"/>
          <cell r="T1483"/>
          <cell r="U1483"/>
          <cell r="V1483"/>
          <cell r="W1483"/>
          <cell r="Y1483"/>
          <cell r="Z1483"/>
          <cell r="AA1483"/>
          <cell r="AB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P1483"/>
        </row>
        <row r="1484">
          <cell r="C1484"/>
          <cell r="D1484"/>
          <cell r="E1484"/>
          <cell r="F1484"/>
          <cell r="J1484"/>
          <cell r="K1484"/>
          <cell r="L1484"/>
          <cell r="M1484"/>
          <cell r="N1484"/>
          <cell r="O1484"/>
          <cell r="P1484"/>
          <cell r="R1484"/>
          <cell r="S1484"/>
          <cell r="T1484"/>
          <cell r="U1484"/>
          <cell r="V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P1484"/>
        </row>
        <row r="1485">
          <cell r="C1485"/>
          <cell r="D1485"/>
          <cell r="E1485"/>
          <cell r="F1485"/>
          <cell r="J1485"/>
          <cell r="K1485"/>
          <cell r="L1485"/>
          <cell r="M1485"/>
          <cell r="N1485"/>
          <cell r="O1485"/>
          <cell r="P1485"/>
          <cell r="R1485"/>
          <cell r="S1485"/>
          <cell r="T1485"/>
          <cell r="U1485"/>
          <cell r="V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P1485"/>
        </row>
        <row r="1486">
          <cell r="C1486"/>
          <cell r="D1486"/>
          <cell r="E1486"/>
          <cell r="F1486"/>
          <cell r="J1486"/>
          <cell r="K1486"/>
          <cell r="L1486"/>
          <cell r="M1486"/>
          <cell r="N1486"/>
          <cell r="O1486"/>
          <cell r="P1486"/>
          <cell r="R1486"/>
          <cell r="S1486"/>
          <cell r="T1486"/>
          <cell r="U1486"/>
          <cell r="V1486"/>
          <cell r="W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P1486"/>
        </row>
        <row r="1487">
          <cell r="C1487"/>
          <cell r="D1487"/>
          <cell r="E1487"/>
          <cell r="F1487"/>
          <cell r="J1487"/>
          <cell r="K1487"/>
          <cell r="L1487"/>
          <cell r="M1487"/>
          <cell r="N1487"/>
          <cell r="O1487"/>
          <cell r="P1487"/>
          <cell r="R1487"/>
          <cell r="S1487"/>
          <cell r="T1487"/>
          <cell r="U1487"/>
          <cell r="V1487"/>
          <cell r="W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P1487"/>
        </row>
        <row r="1488">
          <cell r="C1488"/>
          <cell r="D1488"/>
          <cell r="E1488"/>
          <cell r="F1488"/>
          <cell r="J1488"/>
          <cell r="K1488"/>
          <cell r="L1488"/>
          <cell r="M1488"/>
          <cell r="N1488"/>
          <cell r="O1488"/>
          <cell r="P1488"/>
          <cell r="R1488"/>
          <cell r="S1488"/>
          <cell r="T1488"/>
          <cell r="U1488"/>
          <cell r="V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P1488"/>
        </row>
        <row r="1489">
          <cell r="C1489"/>
          <cell r="D1489"/>
          <cell r="E1489"/>
          <cell r="F1489"/>
          <cell r="J1489"/>
          <cell r="K1489"/>
          <cell r="L1489"/>
          <cell r="M1489"/>
          <cell r="N1489"/>
          <cell r="O1489"/>
          <cell r="P1489"/>
          <cell r="R1489"/>
          <cell r="S1489"/>
          <cell r="T1489"/>
          <cell r="U1489"/>
          <cell r="V1489"/>
          <cell r="W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P1489"/>
        </row>
        <row r="1490">
          <cell r="C1490"/>
          <cell r="D1490"/>
          <cell r="E1490"/>
          <cell r="F1490"/>
          <cell r="J1490"/>
          <cell r="K1490"/>
          <cell r="L1490"/>
          <cell r="M1490"/>
          <cell r="N1490"/>
          <cell r="O1490"/>
          <cell r="P1490"/>
          <cell r="R1490"/>
          <cell r="S1490"/>
          <cell r="T1490"/>
          <cell r="U1490"/>
          <cell r="V1490"/>
          <cell r="W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P1490"/>
        </row>
        <row r="1491">
          <cell r="C1491"/>
          <cell r="D1491"/>
          <cell r="E1491"/>
          <cell r="F1491"/>
          <cell r="J1491"/>
          <cell r="K1491"/>
          <cell r="L1491"/>
          <cell r="M1491"/>
          <cell r="N1491"/>
          <cell r="O1491"/>
          <cell r="P1491"/>
          <cell r="R1491"/>
          <cell r="S1491"/>
          <cell r="T1491"/>
          <cell r="U1491"/>
          <cell r="V1491"/>
          <cell r="W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P1491"/>
        </row>
        <row r="1492">
          <cell r="C1492"/>
          <cell r="D1492"/>
          <cell r="E1492"/>
          <cell r="F1492"/>
          <cell r="J1492"/>
          <cell r="K1492"/>
          <cell r="L1492"/>
          <cell r="M1492"/>
          <cell r="N1492"/>
          <cell r="O1492"/>
          <cell r="P1492"/>
          <cell r="R1492"/>
          <cell r="S1492"/>
          <cell r="T1492"/>
          <cell r="U1492"/>
          <cell r="V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P1492"/>
        </row>
        <row r="1493">
          <cell r="C1493"/>
          <cell r="D1493"/>
          <cell r="E1493"/>
          <cell r="F1493"/>
          <cell r="J1493"/>
          <cell r="K1493"/>
          <cell r="L1493"/>
          <cell r="M1493"/>
          <cell r="N1493"/>
          <cell r="O1493"/>
          <cell r="P1493"/>
          <cell r="R1493"/>
          <cell r="S1493"/>
          <cell r="T1493"/>
          <cell r="U1493"/>
          <cell r="V1493"/>
          <cell r="W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</row>
        <row r="1494">
          <cell r="C1494"/>
          <cell r="D1494"/>
          <cell r="E1494"/>
          <cell r="F1494"/>
          <cell r="J1494"/>
          <cell r="K1494"/>
          <cell r="L1494"/>
          <cell r="M1494"/>
          <cell r="N1494"/>
          <cell r="O1494"/>
          <cell r="P1494"/>
          <cell r="R1494"/>
          <cell r="S1494"/>
          <cell r="T1494"/>
          <cell r="U1494"/>
          <cell r="V1494"/>
          <cell r="W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P1494"/>
        </row>
        <row r="1495">
          <cell r="C1495"/>
          <cell r="D1495"/>
          <cell r="E1495"/>
          <cell r="F1495"/>
          <cell r="J1495"/>
          <cell r="K1495"/>
          <cell r="L1495"/>
          <cell r="M1495"/>
          <cell r="N1495"/>
          <cell r="O1495"/>
          <cell r="P1495"/>
          <cell r="R1495"/>
          <cell r="S1495"/>
          <cell r="T1495"/>
          <cell r="U1495"/>
          <cell r="V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P1495"/>
        </row>
        <row r="1496">
          <cell r="C1496"/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</row>
        <row r="1497">
          <cell r="C1497"/>
          <cell r="D1497"/>
          <cell r="E1497"/>
          <cell r="F1497"/>
          <cell r="J1497"/>
          <cell r="K1497"/>
          <cell r="L1497"/>
          <cell r="M1497"/>
          <cell r="N1497"/>
          <cell r="O1497"/>
          <cell r="P1497"/>
          <cell r="R1497"/>
          <cell r="S1497"/>
          <cell r="T1497"/>
          <cell r="U1497"/>
          <cell r="V1497"/>
          <cell r="W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P1497"/>
        </row>
        <row r="1498">
          <cell r="C1498"/>
          <cell r="D1498"/>
          <cell r="E1498"/>
          <cell r="F1498"/>
          <cell r="J1498"/>
          <cell r="K1498"/>
          <cell r="L1498"/>
          <cell r="M1498"/>
          <cell r="N1498"/>
          <cell r="O1498"/>
          <cell r="P1498"/>
          <cell r="R1498"/>
          <cell r="S1498"/>
          <cell r="T1498"/>
          <cell r="U1498"/>
          <cell r="V1498"/>
          <cell r="W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P1498"/>
        </row>
        <row r="1499">
          <cell r="C1499"/>
          <cell r="D1499"/>
          <cell r="E1499"/>
          <cell r="F1499"/>
          <cell r="J1499"/>
          <cell r="K1499"/>
          <cell r="L1499"/>
          <cell r="M1499"/>
          <cell r="N1499"/>
          <cell r="O1499"/>
          <cell r="P1499"/>
          <cell r="R1499"/>
          <cell r="S1499"/>
          <cell r="T1499"/>
          <cell r="U1499"/>
          <cell r="V1499"/>
          <cell r="W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P1499"/>
        </row>
        <row r="1500">
          <cell r="C1500"/>
          <cell r="D1500"/>
          <cell r="E1500"/>
          <cell r="F1500"/>
          <cell r="J1500"/>
          <cell r="K1500"/>
          <cell r="L1500"/>
          <cell r="M1500"/>
          <cell r="N1500"/>
          <cell r="O1500"/>
          <cell r="P1500"/>
          <cell r="R1500"/>
          <cell r="S1500"/>
          <cell r="T1500"/>
          <cell r="U1500"/>
          <cell r="V1500"/>
          <cell r="W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P1500"/>
        </row>
        <row r="1501">
          <cell r="C1501"/>
          <cell r="D1501"/>
          <cell r="E1501"/>
          <cell r="F1501"/>
          <cell r="J1501"/>
          <cell r="K1501"/>
          <cell r="L1501"/>
          <cell r="M1501"/>
          <cell r="N1501"/>
          <cell r="O1501"/>
          <cell r="P1501"/>
          <cell r="R1501"/>
          <cell r="S1501"/>
          <cell r="T1501"/>
          <cell r="U1501"/>
          <cell r="V1501"/>
          <cell r="W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P1501"/>
        </row>
        <row r="1502">
          <cell r="C1502"/>
          <cell r="D1502"/>
          <cell r="E1502"/>
          <cell r="F1502"/>
          <cell r="J1502"/>
          <cell r="K1502"/>
          <cell r="L1502"/>
          <cell r="M1502"/>
          <cell r="N1502"/>
          <cell r="O1502"/>
          <cell r="P1502"/>
          <cell r="R1502"/>
          <cell r="S1502"/>
          <cell r="T1502"/>
          <cell r="U1502"/>
          <cell r="V1502"/>
          <cell r="W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P1502"/>
        </row>
        <row r="1503">
          <cell r="C1503"/>
          <cell r="D1503"/>
          <cell r="E1503"/>
          <cell r="F1503"/>
          <cell r="J1503"/>
          <cell r="K1503"/>
          <cell r="L1503"/>
          <cell r="M1503"/>
          <cell r="N1503"/>
          <cell r="O1503"/>
          <cell r="P1503"/>
          <cell r="R1503"/>
          <cell r="S1503"/>
          <cell r="T1503"/>
          <cell r="U1503"/>
          <cell r="V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P1503"/>
        </row>
        <row r="1504">
          <cell r="C1504"/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</row>
        <row r="1505">
          <cell r="C1505"/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</row>
        <row r="1506">
          <cell r="C1506"/>
          <cell r="D1506"/>
          <cell r="E1506"/>
          <cell r="F1506"/>
          <cell r="J1506"/>
          <cell r="K1506"/>
          <cell r="L1506"/>
          <cell r="M1506"/>
          <cell r="N1506"/>
          <cell r="O1506"/>
          <cell r="P1506"/>
          <cell r="R1506"/>
          <cell r="S1506"/>
          <cell r="T1506"/>
          <cell r="U1506"/>
          <cell r="V1506"/>
          <cell r="W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P1506"/>
        </row>
        <row r="1507">
          <cell r="C1507"/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</row>
        <row r="1508">
          <cell r="C1508"/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  <cell r="P1508"/>
          <cell r="R1508"/>
          <cell r="S1508"/>
          <cell r="T1508"/>
          <cell r="U1508"/>
          <cell r="V1508"/>
          <cell r="W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</row>
        <row r="1509">
          <cell r="C1509"/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</row>
        <row r="1510">
          <cell r="C1510"/>
          <cell r="D1510"/>
          <cell r="E1510"/>
          <cell r="F1510"/>
          <cell r="J1510"/>
          <cell r="K1510"/>
          <cell r="L1510"/>
          <cell r="M1510"/>
          <cell r="N1510"/>
          <cell r="O1510"/>
          <cell r="P1510"/>
          <cell r="R1510"/>
          <cell r="S1510"/>
          <cell r="T1510"/>
          <cell r="U1510"/>
          <cell r="V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P1510"/>
        </row>
        <row r="1511">
          <cell r="C1511"/>
          <cell r="D1511"/>
          <cell r="E1511"/>
          <cell r="F1511"/>
          <cell r="J1511"/>
          <cell r="K1511"/>
          <cell r="L1511"/>
          <cell r="M1511"/>
          <cell r="N1511"/>
          <cell r="O1511"/>
          <cell r="P1511"/>
          <cell r="R1511"/>
          <cell r="S1511"/>
          <cell r="T1511"/>
          <cell r="U1511"/>
          <cell r="V1511"/>
          <cell r="W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P1511"/>
        </row>
        <row r="1512">
          <cell r="C1512"/>
          <cell r="D1512"/>
          <cell r="E1512"/>
          <cell r="F1512"/>
          <cell r="J1512"/>
          <cell r="K1512"/>
          <cell r="L1512"/>
          <cell r="M1512"/>
          <cell r="N1512"/>
          <cell r="O1512"/>
          <cell r="P1512"/>
          <cell r="R1512"/>
          <cell r="S1512"/>
          <cell r="T1512"/>
          <cell r="U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P1512"/>
        </row>
        <row r="1513">
          <cell r="C1513"/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</row>
        <row r="1514">
          <cell r="C1514"/>
          <cell r="D1514"/>
          <cell r="E1514"/>
          <cell r="F1514"/>
          <cell r="J1514"/>
          <cell r="K1514"/>
          <cell r="L1514"/>
          <cell r="M1514"/>
          <cell r="N1514"/>
          <cell r="O1514"/>
          <cell r="P1514"/>
          <cell r="R1514"/>
          <cell r="S1514"/>
          <cell r="T1514"/>
          <cell r="U1514"/>
          <cell r="V1514"/>
          <cell r="W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P1514"/>
        </row>
        <row r="1515">
          <cell r="C1515"/>
          <cell r="D1515"/>
          <cell r="E1515"/>
          <cell r="F1515"/>
          <cell r="J1515"/>
          <cell r="K1515"/>
          <cell r="L1515"/>
          <cell r="M1515"/>
          <cell r="N1515"/>
          <cell r="O1515"/>
          <cell r="P1515"/>
          <cell r="R1515"/>
          <cell r="S1515"/>
          <cell r="T1515"/>
          <cell r="U1515"/>
          <cell r="V1515"/>
          <cell r="W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P1515"/>
        </row>
        <row r="1516">
          <cell r="C1516"/>
          <cell r="D1516"/>
          <cell r="E1516"/>
          <cell r="F1516"/>
          <cell r="J1516"/>
          <cell r="K1516"/>
          <cell r="L1516"/>
          <cell r="M1516"/>
          <cell r="N1516"/>
          <cell r="O1516"/>
          <cell r="P1516"/>
          <cell r="R1516"/>
          <cell r="S1516"/>
          <cell r="T1516"/>
          <cell r="U1516"/>
          <cell r="V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P1516"/>
        </row>
        <row r="1517">
          <cell r="C1517"/>
          <cell r="D1517"/>
          <cell r="E1517"/>
          <cell r="F1517"/>
          <cell r="J1517"/>
          <cell r="K1517"/>
          <cell r="L1517"/>
          <cell r="M1517"/>
          <cell r="N1517"/>
          <cell r="O1517"/>
          <cell r="P1517"/>
          <cell r="R1517"/>
          <cell r="S1517"/>
          <cell r="T1517"/>
          <cell r="U1517"/>
          <cell r="V1517"/>
          <cell r="W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P1517"/>
        </row>
        <row r="1518">
          <cell r="C1518"/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</row>
        <row r="1519">
          <cell r="C1519"/>
          <cell r="D1519"/>
          <cell r="E1519"/>
          <cell r="F1519"/>
          <cell r="J1519"/>
          <cell r="K1519"/>
          <cell r="L1519"/>
          <cell r="M1519"/>
          <cell r="N1519"/>
          <cell r="O1519"/>
          <cell r="P1519"/>
          <cell r="R1519"/>
          <cell r="S1519"/>
          <cell r="T1519"/>
          <cell r="U1519"/>
          <cell r="V1519"/>
          <cell r="W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P1519"/>
        </row>
        <row r="1520">
          <cell r="C1520"/>
          <cell r="D1520"/>
          <cell r="E1520"/>
          <cell r="F1520"/>
          <cell r="J1520"/>
          <cell r="K1520"/>
          <cell r="L1520"/>
          <cell r="M1520"/>
          <cell r="N1520"/>
          <cell r="O1520"/>
          <cell r="P1520"/>
          <cell r="R1520"/>
          <cell r="S1520"/>
          <cell r="T1520"/>
          <cell r="U1520"/>
          <cell r="V1520"/>
          <cell r="W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P1520"/>
        </row>
        <row r="1521">
          <cell r="C1521"/>
          <cell r="D1521"/>
          <cell r="E1521"/>
          <cell r="F1521"/>
          <cell r="J1521"/>
          <cell r="K1521"/>
          <cell r="L1521"/>
          <cell r="M1521"/>
          <cell r="N1521"/>
          <cell r="O1521"/>
          <cell r="P1521"/>
          <cell r="R1521"/>
          <cell r="S1521"/>
          <cell r="T1521"/>
          <cell r="U1521"/>
          <cell r="V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P1521"/>
        </row>
        <row r="1522">
          <cell r="C1522"/>
          <cell r="D1522"/>
          <cell r="E1522"/>
          <cell r="F1522"/>
          <cell r="J1522"/>
          <cell r="K1522"/>
          <cell r="L1522"/>
          <cell r="M1522"/>
          <cell r="N1522"/>
          <cell r="O1522"/>
          <cell r="P1522"/>
          <cell r="R1522"/>
          <cell r="S1522"/>
          <cell r="T1522"/>
          <cell r="U1522"/>
          <cell r="V1522"/>
          <cell r="W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P1522"/>
        </row>
        <row r="1523">
          <cell r="C1523"/>
          <cell r="D1523"/>
          <cell r="E1523"/>
          <cell r="F1523"/>
          <cell r="J1523"/>
          <cell r="K1523"/>
          <cell r="L1523"/>
          <cell r="M1523"/>
          <cell r="N1523"/>
          <cell r="O1523"/>
          <cell r="P1523"/>
          <cell r="R1523"/>
          <cell r="S1523"/>
          <cell r="T1523"/>
          <cell r="U1523"/>
          <cell r="V1523"/>
          <cell r="W1523"/>
          <cell r="Y1523"/>
          <cell r="Z1523"/>
          <cell r="AA1523"/>
          <cell r="AB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P1523"/>
        </row>
        <row r="1524">
          <cell r="C1524"/>
          <cell r="D1524"/>
          <cell r="E1524"/>
          <cell r="F1524"/>
          <cell r="J1524"/>
          <cell r="K1524"/>
          <cell r="L1524"/>
          <cell r="M1524"/>
          <cell r="N1524"/>
          <cell r="O1524"/>
          <cell r="P1524"/>
          <cell r="R1524"/>
          <cell r="S1524"/>
          <cell r="T1524"/>
          <cell r="U1524"/>
          <cell r="V1524"/>
          <cell r="W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P1524"/>
        </row>
        <row r="1525">
          <cell r="C1525"/>
          <cell r="D1525"/>
          <cell r="E1525"/>
          <cell r="F1525"/>
          <cell r="J1525"/>
          <cell r="K1525"/>
          <cell r="L1525"/>
          <cell r="M1525"/>
          <cell r="N1525"/>
          <cell r="O1525"/>
          <cell r="P1525"/>
          <cell r="R1525"/>
          <cell r="S1525"/>
          <cell r="T1525"/>
          <cell r="U1525"/>
          <cell r="V1525"/>
          <cell r="W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P1525"/>
        </row>
        <row r="1526">
          <cell r="C1526"/>
          <cell r="D1526"/>
          <cell r="E1526"/>
          <cell r="F1526"/>
          <cell r="J1526"/>
          <cell r="K1526"/>
          <cell r="L1526"/>
          <cell r="M1526"/>
          <cell r="N1526"/>
          <cell r="O1526"/>
          <cell r="P1526"/>
          <cell r="R1526"/>
          <cell r="S1526"/>
          <cell r="T1526"/>
          <cell r="U1526"/>
          <cell r="V1526"/>
          <cell r="W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P1526"/>
        </row>
        <row r="1527">
          <cell r="C1527"/>
          <cell r="D1527"/>
          <cell r="E1527"/>
          <cell r="F1527"/>
          <cell r="J1527"/>
          <cell r="K1527"/>
          <cell r="L1527"/>
          <cell r="M1527"/>
          <cell r="N1527"/>
          <cell r="O1527"/>
          <cell r="P1527"/>
          <cell r="R1527"/>
          <cell r="S1527"/>
          <cell r="T1527"/>
          <cell r="U1527"/>
          <cell r="V1527"/>
          <cell r="W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P1527"/>
        </row>
        <row r="1528">
          <cell r="C1528"/>
          <cell r="D1528"/>
          <cell r="E1528"/>
          <cell r="F1528"/>
          <cell r="J1528"/>
          <cell r="K1528"/>
          <cell r="L1528"/>
          <cell r="M1528"/>
          <cell r="N1528"/>
          <cell r="O1528"/>
          <cell r="P1528"/>
          <cell r="R1528"/>
          <cell r="S1528"/>
          <cell r="T1528"/>
          <cell r="U1528"/>
          <cell r="V1528"/>
          <cell r="W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P1528"/>
        </row>
        <row r="1529">
          <cell r="C1529"/>
          <cell r="D1529"/>
          <cell r="E1529"/>
          <cell r="F1529"/>
          <cell r="J1529"/>
          <cell r="K1529"/>
          <cell r="L1529"/>
          <cell r="M1529"/>
          <cell r="N1529"/>
          <cell r="O1529"/>
          <cell r="P1529"/>
          <cell r="R1529"/>
          <cell r="S1529"/>
          <cell r="T1529"/>
          <cell r="U1529"/>
          <cell r="V1529"/>
          <cell r="W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P1529"/>
        </row>
        <row r="1530">
          <cell r="C1530"/>
          <cell r="D1530"/>
          <cell r="E1530"/>
          <cell r="F1530"/>
          <cell r="J1530"/>
          <cell r="K1530"/>
          <cell r="L1530"/>
          <cell r="M1530"/>
          <cell r="N1530"/>
          <cell r="O1530"/>
          <cell r="P1530"/>
          <cell r="R1530"/>
          <cell r="S1530"/>
          <cell r="T1530"/>
          <cell r="U1530"/>
          <cell r="V1530"/>
          <cell r="W1530"/>
          <cell r="Y1530"/>
          <cell r="Z1530"/>
          <cell r="AA1530"/>
          <cell r="AB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P1530"/>
        </row>
        <row r="1531">
          <cell r="C1531"/>
          <cell r="D1531"/>
          <cell r="E1531"/>
          <cell r="F1531"/>
          <cell r="J1531"/>
          <cell r="K1531"/>
          <cell r="L1531"/>
          <cell r="M1531"/>
          <cell r="N1531"/>
          <cell r="O1531"/>
          <cell r="P1531"/>
          <cell r="R1531"/>
          <cell r="S1531"/>
          <cell r="T1531"/>
          <cell r="U1531"/>
          <cell r="V1531"/>
          <cell r="W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P1531"/>
        </row>
        <row r="1532">
          <cell r="C1532"/>
          <cell r="D1532"/>
          <cell r="E1532"/>
          <cell r="F1532"/>
          <cell r="J1532"/>
          <cell r="K1532"/>
          <cell r="L1532"/>
          <cell r="M1532"/>
          <cell r="N1532"/>
          <cell r="O1532"/>
          <cell r="P1532"/>
          <cell r="R1532"/>
          <cell r="S1532"/>
          <cell r="T1532"/>
          <cell r="U1532"/>
          <cell r="V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P1532"/>
        </row>
        <row r="1533">
          <cell r="C1533"/>
          <cell r="D1533"/>
          <cell r="E1533"/>
          <cell r="F1533"/>
          <cell r="J1533"/>
          <cell r="K1533"/>
          <cell r="L1533"/>
          <cell r="M1533"/>
          <cell r="N1533"/>
          <cell r="O1533"/>
          <cell r="P1533"/>
          <cell r="R1533"/>
          <cell r="S1533"/>
          <cell r="T1533"/>
          <cell r="U1533"/>
          <cell r="V1533"/>
          <cell r="W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P1533"/>
        </row>
        <row r="1534">
          <cell r="C1534"/>
          <cell r="D1534"/>
          <cell r="E1534"/>
          <cell r="F1534"/>
          <cell r="J1534"/>
          <cell r="K1534"/>
          <cell r="L1534"/>
          <cell r="M1534"/>
          <cell r="N1534"/>
          <cell r="O1534"/>
          <cell r="P1534"/>
          <cell r="R1534"/>
          <cell r="S1534"/>
          <cell r="T1534"/>
          <cell r="U1534"/>
          <cell r="V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P1534"/>
        </row>
        <row r="1535">
          <cell r="C1535"/>
          <cell r="D1535"/>
          <cell r="E1535"/>
          <cell r="F1535"/>
          <cell r="J1535"/>
          <cell r="K1535"/>
          <cell r="L1535"/>
          <cell r="M1535"/>
          <cell r="N1535"/>
          <cell r="O1535"/>
          <cell r="P1535"/>
          <cell r="R1535"/>
          <cell r="S1535"/>
          <cell r="T1535"/>
          <cell r="U1535"/>
          <cell r="V1535"/>
          <cell r="W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P1535"/>
        </row>
        <row r="1536">
          <cell r="C1536"/>
          <cell r="D1536"/>
          <cell r="E1536"/>
          <cell r="F1536"/>
          <cell r="J1536"/>
          <cell r="K1536"/>
          <cell r="L1536"/>
          <cell r="M1536"/>
          <cell r="N1536"/>
          <cell r="O1536"/>
          <cell r="P1536"/>
          <cell r="R1536"/>
          <cell r="S1536"/>
          <cell r="T1536"/>
          <cell r="U1536"/>
          <cell r="V1536"/>
          <cell r="W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P1536"/>
        </row>
        <row r="1537">
          <cell r="C1537"/>
          <cell r="D1537"/>
          <cell r="E1537"/>
          <cell r="F1537"/>
          <cell r="J1537"/>
          <cell r="K1537"/>
          <cell r="L1537"/>
          <cell r="M1537"/>
          <cell r="N1537"/>
          <cell r="O1537"/>
          <cell r="P1537"/>
          <cell r="R1537"/>
          <cell r="S1537"/>
          <cell r="T1537"/>
          <cell r="U1537"/>
          <cell r="V1537"/>
          <cell r="W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P1537"/>
        </row>
        <row r="1538">
          <cell r="C1538"/>
          <cell r="D1538"/>
          <cell r="E1538"/>
          <cell r="F1538"/>
          <cell r="J1538"/>
          <cell r="K1538"/>
          <cell r="L1538"/>
          <cell r="M1538"/>
          <cell r="N1538"/>
          <cell r="O1538"/>
          <cell r="P1538"/>
          <cell r="R1538"/>
          <cell r="S1538"/>
          <cell r="T1538"/>
          <cell r="U1538"/>
          <cell r="V1538"/>
          <cell r="W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P1538"/>
        </row>
        <row r="1539">
          <cell r="C1539"/>
          <cell r="D1539"/>
          <cell r="E1539"/>
          <cell r="F1539"/>
          <cell r="J1539"/>
          <cell r="K1539"/>
          <cell r="L1539"/>
          <cell r="M1539"/>
          <cell r="N1539"/>
          <cell r="O1539"/>
          <cell r="P1539"/>
          <cell r="R1539"/>
          <cell r="S1539"/>
          <cell r="T1539"/>
          <cell r="U1539"/>
          <cell r="V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P1539"/>
        </row>
        <row r="1540">
          <cell r="C1540"/>
          <cell r="D1540"/>
          <cell r="E1540"/>
          <cell r="F1540"/>
          <cell r="J1540"/>
          <cell r="K1540"/>
          <cell r="L1540"/>
          <cell r="M1540"/>
          <cell r="N1540"/>
          <cell r="O1540"/>
          <cell r="P1540"/>
          <cell r="R1540"/>
          <cell r="S1540"/>
          <cell r="T1540"/>
          <cell r="U1540"/>
          <cell r="V1540"/>
          <cell r="W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P1540"/>
        </row>
        <row r="1541">
          <cell r="C1541"/>
          <cell r="D1541"/>
          <cell r="E1541"/>
          <cell r="F1541"/>
          <cell r="J1541"/>
          <cell r="K1541"/>
          <cell r="L1541"/>
          <cell r="M1541"/>
          <cell r="N1541"/>
          <cell r="O1541"/>
          <cell r="P1541"/>
          <cell r="R1541"/>
          <cell r="S1541"/>
          <cell r="T1541"/>
          <cell r="U1541"/>
          <cell r="V1541"/>
          <cell r="W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P1541"/>
        </row>
        <row r="1542">
          <cell r="C1542"/>
          <cell r="D1542"/>
          <cell r="E1542"/>
          <cell r="F1542"/>
          <cell r="J1542"/>
          <cell r="K1542"/>
          <cell r="L1542"/>
          <cell r="M1542"/>
          <cell r="N1542"/>
          <cell r="O1542"/>
          <cell r="P1542"/>
          <cell r="R1542"/>
          <cell r="S1542"/>
          <cell r="T1542"/>
          <cell r="U1542"/>
          <cell r="V1542"/>
          <cell r="W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P1542"/>
        </row>
        <row r="1543">
          <cell r="C1543"/>
          <cell r="D1543"/>
          <cell r="E1543"/>
          <cell r="F1543"/>
          <cell r="J1543"/>
          <cell r="K1543"/>
          <cell r="L1543"/>
          <cell r="M1543"/>
          <cell r="N1543"/>
          <cell r="O1543"/>
          <cell r="P1543"/>
          <cell r="R1543"/>
          <cell r="S1543"/>
          <cell r="T1543"/>
          <cell r="U1543"/>
          <cell r="V1543"/>
          <cell r="W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P1543"/>
        </row>
        <row r="1544">
          <cell r="C1544"/>
          <cell r="D1544"/>
          <cell r="E1544"/>
          <cell r="F1544"/>
          <cell r="J1544"/>
          <cell r="K1544"/>
          <cell r="L1544"/>
          <cell r="M1544"/>
          <cell r="N1544"/>
          <cell r="O1544"/>
          <cell r="P1544"/>
          <cell r="R1544"/>
          <cell r="S1544"/>
          <cell r="T1544"/>
          <cell r="U1544"/>
          <cell r="V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P1544"/>
        </row>
        <row r="1545">
          <cell r="C1545"/>
          <cell r="D1545"/>
          <cell r="E1545"/>
          <cell r="F1545"/>
          <cell r="J1545"/>
          <cell r="K1545"/>
          <cell r="L1545"/>
          <cell r="M1545"/>
          <cell r="N1545"/>
          <cell r="O1545"/>
          <cell r="P1545"/>
          <cell r="R1545"/>
          <cell r="S1545"/>
          <cell r="T1545"/>
          <cell r="U1545"/>
          <cell r="V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P1545"/>
        </row>
        <row r="1546">
          <cell r="C1546"/>
          <cell r="D1546"/>
          <cell r="E1546"/>
          <cell r="F1546"/>
          <cell r="J1546"/>
          <cell r="K1546"/>
          <cell r="L1546"/>
          <cell r="M1546"/>
          <cell r="N1546"/>
          <cell r="O1546"/>
          <cell r="P1546"/>
          <cell r="R1546"/>
          <cell r="S1546"/>
          <cell r="T1546"/>
          <cell r="U1546"/>
          <cell r="V1546"/>
          <cell r="W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P1546"/>
        </row>
        <row r="1547">
          <cell r="C1547"/>
          <cell r="D1547"/>
          <cell r="E1547"/>
          <cell r="F1547"/>
          <cell r="J1547"/>
          <cell r="K1547"/>
          <cell r="L1547"/>
          <cell r="M1547"/>
          <cell r="N1547"/>
          <cell r="O1547"/>
          <cell r="P1547"/>
          <cell r="R1547"/>
          <cell r="S1547"/>
          <cell r="T1547"/>
          <cell r="U1547"/>
          <cell r="V1547"/>
          <cell r="W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P1547"/>
        </row>
        <row r="1548">
          <cell r="C1548"/>
          <cell r="D1548"/>
          <cell r="E1548"/>
          <cell r="F1548"/>
          <cell r="J1548"/>
          <cell r="K1548"/>
          <cell r="L1548"/>
          <cell r="M1548"/>
          <cell r="N1548"/>
          <cell r="O1548"/>
          <cell r="P1548"/>
          <cell r="R1548"/>
          <cell r="S1548"/>
          <cell r="T1548"/>
          <cell r="U1548"/>
          <cell r="V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P1548"/>
        </row>
        <row r="1549">
          <cell r="C1549"/>
          <cell r="D1549"/>
          <cell r="E1549"/>
          <cell r="F1549"/>
          <cell r="J1549"/>
          <cell r="K1549"/>
          <cell r="L1549"/>
          <cell r="M1549"/>
          <cell r="N1549"/>
          <cell r="O1549"/>
          <cell r="P1549"/>
          <cell r="R1549"/>
          <cell r="S1549"/>
          <cell r="T1549"/>
          <cell r="U1549"/>
          <cell r="V1549"/>
          <cell r="W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P1549"/>
        </row>
        <row r="1550">
          <cell r="C1550"/>
          <cell r="D1550"/>
          <cell r="E1550"/>
          <cell r="F1550"/>
          <cell r="J1550"/>
          <cell r="K1550"/>
          <cell r="L1550"/>
          <cell r="M1550"/>
          <cell r="N1550"/>
          <cell r="O1550"/>
          <cell r="P1550"/>
          <cell r="R1550"/>
          <cell r="S1550"/>
          <cell r="T1550"/>
          <cell r="U1550"/>
          <cell r="V1550"/>
          <cell r="W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P1550"/>
        </row>
        <row r="1551">
          <cell r="C1551"/>
          <cell r="D1551"/>
          <cell r="E1551"/>
          <cell r="F1551"/>
          <cell r="J1551"/>
          <cell r="K1551"/>
          <cell r="L1551"/>
          <cell r="M1551"/>
          <cell r="N1551"/>
          <cell r="O1551"/>
          <cell r="P1551"/>
          <cell r="R1551"/>
          <cell r="S1551"/>
          <cell r="T1551"/>
          <cell r="U1551"/>
          <cell r="V1551"/>
          <cell r="W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P1551"/>
        </row>
        <row r="1552">
          <cell r="C1552"/>
          <cell r="D1552"/>
          <cell r="E1552"/>
          <cell r="F1552"/>
          <cell r="J1552"/>
          <cell r="K1552"/>
          <cell r="L1552"/>
          <cell r="M1552"/>
          <cell r="N1552"/>
          <cell r="O1552"/>
          <cell r="P1552"/>
          <cell r="R1552"/>
          <cell r="S1552"/>
          <cell r="T1552"/>
          <cell r="U1552"/>
          <cell r="V1552"/>
          <cell r="W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P1552"/>
        </row>
        <row r="1553">
          <cell r="C1553"/>
          <cell r="D1553"/>
          <cell r="E1553"/>
          <cell r="F1553"/>
          <cell r="J1553"/>
          <cell r="K1553"/>
          <cell r="L1553"/>
          <cell r="M1553"/>
          <cell r="N1553"/>
          <cell r="O1553"/>
          <cell r="P1553"/>
          <cell r="R1553"/>
          <cell r="S1553"/>
          <cell r="T1553"/>
          <cell r="U1553"/>
          <cell r="V1553"/>
          <cell r="W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P1553"/>
        </row>
        <row r="1554">
          <cell r="C1554"/>
          <cell r="D1554"/>
          <cell r="E1554"/>
          <cell r="F1554"/>
          <cell r="J1554"/>
          <cell r="K1554"/>
          <cell r="L1554"/>
          <cell r="M1554"/>
          <cell r="N1554"/>
          <cell r="O1554"/>
          <cell r="P1554"/>
          <cell r="R1554"/>
          <cell r="S1554"/>
          <cell r="T1554"/>
          <cell r="U1554"/>
          <cell r="V1554"/>
          <cell r="W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P1554"/>
        </row>
        <row r="1555">
          <cell r="C1555"/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</row>
        <row r="1556">
          <cell r="C1556"/>
          <cell r="D1556"/>
          <cell r="E1556"/>
          <cell r="F1556"/>
          <cell r="J1556"/>
          <cell r="K1556"/>
          <cell r="L1556"/>
          <cell r="M1556"/>
          <cell r="N1556"/>
          <cell r="O1556"/>
          <cell r="P1556"/>
          <cell r="R1556"/>
          <cell r="S1556"/>
          <cell r="T1556"/>
          <cell r="U1556"/>
          <cell r="V1556"/>
          <cell r="W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P1556"/>
        </row>
        <row r="1557">
          <cell r="C1557"/>
          <cell r="D1557"/>
          <cell r="E1557"/>
          <cell r="F1557"/>
          <cell r="J1557"/>
          <cell r="K1557"/>
          <cell r="L1557"/>
          <cell r="M1557"/>
          <cell r="N1557"/>
          <cell r="O1557"/>
          <cell r="P1557"/>
          <cell r="R1557"/>
          <cell r="S1557"/>
          <cell r="T1557"/>
          <cell r="U1557"/>
          <cell r="V1557"/>
          <cell r="W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P1557"/>
        </row>
        <row r="1558">
          <cell r="C1558"/>
          <cell r="D1558"/>
          <cell r="E1558"/>
          <cell r="F1558"/>
          <cell r="J1558"/>
          <cell r="K1558"/>
          <cell r="L1558"/>
          <cell r="M1558"/>
          <cell r="N1558"/>
          <cell r="O1558"/>
          <cell r="P1558"/>
          <cell r="R1558"/>
          <cell r="S1558"/>
          <cell r="T1558"/>
          <cell r="U1558"/>
          <cell r="V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P1558"/>
        </row>
        <row r="1559">
          <cell r="C1559"/>
          <cell r="D1559"/>
          <cell r="E1559"/>
          <cell r="F1559"/>
          <cell r="J1559"/>
          <cell r="K1559"/>
          <cell r="L1559"/>
          <cell r="M1559"/>
          <cell r="N1559"/>
          <cell r="O1559"/>
          <cell r="P1559"/>
          <cell r="R1559"/>
          <cell r="S1559"/>
          <cell r="T1559"/>
          <cell r="U1559"/>
          <cell r="V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P1559"/>
        </row>
        <row r="1560">
          <cell r="C1560"/>
          <cell r="D1560"/>
          <cell r="E1560"/>
          <cell r="F1560"/>
          <cell r="J1560"/>
          <cell r="K1560"/>
          <cell r="L1560"/>
          <cell r="M1560"/>
          <cell r="N1560"/>
          <cell r="O1560"/>
          <cell r="P1560"/>
          <cell r="R1560"/>
          <cell r="S1560"/>
          <cell r="T1560"/>
          <cell r="U1560"/>
          <cell r="V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P1560"/>
        </row>
        <row r="1561">
          <cell r="C1561"/>
          <cell r="D1561"/>
          <cell r="E1561"/>
          <cell r="F1561"/>
          <cell r="J1561"/>
          <cell r="K1561"/>
          <cell r="L1561"/>
          <cell r="M1561"/>
          <cell r="N1561"/>
          <cell r="O1561"/>
          <cell r="P1561"/>
          <cell r="R1561"/>
          <cell r="S1561"/>
          <cell r="T1561"/>
          <cell r="U1561"/>
          <cell r="V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P1561"/>
        </row>
        <row r="1562">
          <cell r="C1562"/>
          <cell r="D1562"/>
          <cell r="E1562"/>
          <cell r="F1562"/>
          <cell r="J1562"/>
          <cell r="K1562"/>
          <cell r="L1562"/>
          <cell r="M1562"/>
          <cell r="N1562"/>
          <cell r="O1562"/>
          <cell r="P1562"/>
          <cell r="R1562"/>
          <cell r="S1562"/>
          <cell r="T1562"/>
          <cell r="U1562"/>
          <cell r="V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P1562"/>
        </row>
        <row r="1563">
          <cell r="C1563"/>
          <cell r="D1563"/>
          <cell r="E1563"/>
          <cell r="F1563"/>
          <cell r="J1563"/>
          <cell r="K1563"/>
          <cell r="L1563"/>
          <cell r="M1563"/>
          <cell r="N1563"/>
          <cell r="O1563"/>
          <cell r="P1563"/>
          <cell r="R1563"/>
          <cell r="S1563"/>
          <cell r="T1563"/>
          <cell r="U1563"/>
          <cell r="V1563"/>
          <cell r="W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P1563"/>
        </row>
        <row r="1564">
          <cell r="C1564"/>
          <cell r="D1564"/>
          <cell r="E1564"/>
          <cell r="F1564"/>
          <cell r="J1564"/>
          <cell r="K1564"/>
          <cell r="L1564"/>
          <cell r="M1564"/>
          <cell r="N1564"/>
          <cell r="O1564"/>
          <cell r="P1564"/>
          <cell r="R1564"/>
          <cell r="S1564"/>
          <cell r="T1564"/>
          <cell r="U1564"/>
          <cell r="V1564"/>
          <cell r="W1564"/>
          <cell r="Y1564"/>
          <cell r="Z1564"/>
          <cell r="AA1564"/>
          <cell r="AB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P1564"/>
        </row>
        <row r="1565">
          <cell r="C1565"/>
          <cell r="D1565"/>
          <cell r="E1565"/>
          <cell r="F1565"/>
          <cell r="J1565"/>
          <cell r="K1565"/>
          <cell r="L1565"/>
          <cell r="M1565"/>
          <cell r="N1565"/>
          <cell r="O1565"/>
          <cell r="P1565"/>
          <cell r="R1565"/>
          <cell r="S1565"/>
          <cell r="T1565"/>
          <cell r="U1565"/>
          <cell r="V1565"/>
          <cell r="W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P1565"/>
        </row>
        <row r="1566">
          <cell r="C1566"/>
          <cell r="D1566"/>
          <cell r="E1566"/>
          <cell r="F1566"/>
          <cell r="J1566"/>
          <cell r="K1566"/>
          <cell r="L1566"/>
          <cell r="M1566"/>
          <cell r="N1566"/>
          <cell r="O1566"/>
          <cell r="P1566"/>
          <cell r="R1566"/>
          <cell r="S1566"/>
          <cell r="T1566"/>
          <cell r="U1566"/>
          <cell r="V1566"/>
          <cell r="W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P1566"/>
        </row>
        <row r="1567">
          <cell r="C1567"/>
          <cell r="D1567"/>
          <cell r="E1567"/>
          <cell r="F1567"/>
          <cell r="J1567"/>
          <cell r="K1567"/>
          <cell r="L1567"/>
          <cell r="M1567"/>
          <cell r="N1567"/>
          <cell r="O1567"/>
          <cell r="P1567"/>
          <cell r="R1567"/>
          <cell r="S1567"/>
          <cell r="T1567"/>
          <cell r="U1567"/>
          <cell r="V1567"/>
          <cell r="W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P1567"/>
        </row>
        <row r="1568">
          <cell r="C1568"/>
          <cell r="D1568"/>
          <cell r="E1568"/>
          <cell r="F1568"/>
          <cell r="J1568"/>
          <cell r="K1568"/>
          <cell r="L1568"/>
          <cell r="M1568"/>
          <cell r="N1568"/>
          <cell r="O1568"/>
          <cell r="P1568"/>
          <cell r="R1568"/>
          <cell r="S1568"/>
          <cell r="T1568"/>
          <cell r="U1568"/>
          <cell r="V1568"/>
          <cell r="W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</row>
        <row r="1569">
          <cell r="C1569"/>
          <cell r="D1569"/>
          <cell r="E1569"/>
          <cell r="F1569"/>
          <cell r="J1569"/>
          <cell r="K1569"/>
          <cell r="L1569"/>
          <cell r="M1569"/>
          <cell r="N1569"/>
          <cell r="O1569"/>
          <cell r="P1569"/>
          <cell r="R1569"/>
          <cell r="S1569"/>
          <cell r="T1569"/>
          <cell r="U1569"/>
          <cell r="V1569"/>
          <cell r="W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P1569"/>
        </row>
        <row r="1570">
          <cell r="C1570"/>
          <cell r="D1570"/>
          <cell r="E1570"/>
          <cell r="F1570"/>
          <cell r="J1570"/>
          <cell r="K1570"/>
          <cell r="L1570"/>
          <cell r="M1570"/>
          <cell r="N1570"/>
          <cell r="O1570"/>
          <cell r="P1570"/>
          <cell r="R1570"/>
          <cell r="S1570"/>
          <cell r="T1570"/>
          <cell r="U1570"/>
          <cell r="V1570"/>
          <cell r="W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P1570"/>
        </row>
        <row r="1571">
          <cell r="C1571"/>
          <cell r="D1571"/>
          <cell r="E1571"/>
          <cell r="F1571"/>
          <cell r="J1571"/>
          <cell r="K1571"/>
          <cell r="L1571"/>
          <cell r="M1571"/>
          <cell r="N1571"/>
          <cell r="O1571"/>
          <cell r="P1571"/>
          <cell r="R1571"/>
          <cell r="S1571"/>
          <cell r="T1571"/>
          <cell r="U1571"/>
          <cell r="V1571"/>
          <cell r="W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P1571"/>
        </row>
        <row r="1572">
          <cell r="C1572"/>
          <cell r="D1572"/>
          <cell r="E1572"/>
          <cell r="F1572"/>
          <cell r="J1572"/>
          <cell r="K1572"/>
          <cell r="L1572"/>
          <cell r="M1572"/>
          <cell r="N1572"/>
          <cell r="O1572"/>
          <cell r="P1572"/>
          <cell r="R1572"/>
          <cell r="S1572"/>
          <cell r="T1572"/>
          <cell r="U1572"/>
          <cell r="V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P1572"/>
        </row>
        <row r="1573">
          <cell r="C1573"/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</row>
        <row r="1574">
          <cell r="C1574"/>
          <cell r="D1574"/>
          <cell r="E1574"/>
          <cell r="F1574"/>
          <cell r="J1574"/>
          <cell r="K1574"/>
          <cell r="L1574"/>
          <cell r="M1574"/>
          <cell r="N1574"/>
          <cell r="O1574"/>
          <cell r="P1574"/>
          <cell r="R1574"/>
          <cell r="S1574"/>
          <cell r="T1574"/>
          <cell r="U1574"/>
          <cell r="V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P1574"/>
        </row>
        <row r="1575">
          <cell r="C1575"/>
          <cell r="D1575"/>
          <cell r="E1575"/>
          <cell r="F1575"/>
          <cell r="J1575"/>
          <cell r="K1575"/>
          <cell r="L1575"/>
          <cell r="M1575"/>
          <cell r="N1575"/>
          <cell r="O1575"/>
          <cell r="P1575"/>
          <cell r="R1575"/>
          <cell r="S1575"/>
          <cell r="T1575"/>
          <cell r="U1575"/>
          <cell r="V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P1575"/>
        </row>
        <row r="1576">
          <cell r="C1576"/>
          <cell r="D1576"/>
          <cell r="E1576"/>
          <cell r="F1576"/>
          <cell r="J1576"/>
          <cell r="K1576"/>
          <cell r="L1576"/>
          <cell r="M1576"/>
          <cell r="N1576"/>
          <cell r="O1576"/>
          <cell r="P1576"/>
          <cell r="R1576"/>
          <cell r="S1576"/>
          <cell r="T1576"/>
          <cell r="U1576"/>
          <cell r="V1576"/>
          <cell r="W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</row>
        <row r="1577">
          <cell r="C1577"/>
          <cell r="D1577"/>
          <cell r="E1577"/>
          <cell r="F1577"/>
          <cell r="J1577"/>
          <cell r="K1577"/>
          <cell r="L1577"/>
          <cell r="M1577"/>
          <cell r="N1577"/>
          <cell r="O1577"/>
          <cell r="P1577"/>
          <cell r="R1577"/>
          <cell r="S1577"/>
          <cell r="T1577"/>
          <cell r="U1577"/>
          <cell r="V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P1577"/>
        </row>
        <row r="1578">
          <cell r="C1578"/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</row>
        <row r="1579">
          <cell r="C1579"/>
          <cell r="D1579"/>
          <cell r="E1579"/>
          <cell r="F1579"/>
          <cell r="J1579"/>
          <cell r="K1579"/>
          <cell r="L1579"/>
          <cell r="M1579"/>
          <cell r="N1579"/>
          <cell r="O1579"/>
          <cell r="P1579"/>
          <cell r="R1579"/>
          <cell r="S1579"/>
          <cell r="T1579"/>
          <cell r="U1579"/>
          <cell r="V1579"/>
          <cell r="W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P1579"/>
        </row>
        <row r="1580">
          <cell r="C1580"/>
          <cell r="D1580"/>
          <cell r="E1580"/>
          <cell r="F1580"/>
          <cell r="J1580"/>
          <cell r="K1580"/>
          <cell r="L1580"/>
          <cell r="M1580"/>
          <cell r="N1580"/>
          <cell r="O1580"/>
          <cell r="P1580"/>
          <cell r="R1580"/>
          <cell r="S1580"/>
          <cell r="T1580"/>
          <cell r="U1580"/>
          <cell r="V1580"/>
          <cell r="W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P1580"/>
        </row>
        <row r="1581">
          <cell r="C1581"/>
          <cell r="D1581"/>
          <cell r="E1581"/>
          <cell r="F1581"/>
          <cell r="J1581"/>
          <cell r="K1581"/>
          <cell r="L1581"/>
          <cell r="M1581"/>
          <cell r="N1581"/>
          <cell r="O1581"/>
          <cell r="P1581"/>
          <cell r="R1581"/>
          <cell r="S1581"/>
          <cell r="T1581"/>
          <cell r="U1581"/>
          <cell r="V1581"/>
          <cell r="W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P1581"/>
        </row>
        <row r="1582">
          <cell r="C1582"/>
          <cell r="D1582"/>
          <cell r="E1582"/>
          <cell r="F1582"/>
          <cell r="J1582"/>
          <cell r="K1582"/>
          <cell r="L1582"/>
          <cell r="M1582"/>
          <cell r="N1582"/>
          <cell r="O1582"/>
          <cell r="P1582"/>
          <cell r="R1582"/>
          <cell r="S1582"/>
          <cell r="T1582"/>
          <cell r="U1582"/>
          <cell r="W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P1582"/>
        </row>
        <row r="1583">
          <cell r="C1583"/>
          <cell r="D1583"/>
          <cell r="E1583"/>
          <cell r="F1583"/>
          <cell r="J1583"/>
          <cell r="K1583"/>
          <cell r="L1583"/>
          <cell r="M1583"/>
          <cell r="N1583"/>
          <cell r="O1583"/>
          <cell r="P1583"/>
          <cell r="R1583"/>
          <cell r="S1583"/>
          <cell r="T1583"/>
          <cell r="U1583"/>
          <cell r="V1583"/>
          <cell r="W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P1583"/>
        </row>
        <row r="1584">
          <cell r="C1584"/>
          <cell r="D1584"/>
          <cell r="E1584"/>
          <cell r="F1584"/>
          <cell r="H1584"/>
          <cell r="J1584"/>
          <cell r="K1584"/>
          <cell r="L1584"/>
          <cell r="M1584"/>
          <cell r="N1584"/>
          <cell r="O1584"/>
          <cell r="P1584"/>
          <cell r="R1584"/>
          <cell r="S1584"/>
          <cell r="T1584"/>
          <cell r="U1584"/>
          <cell r="V1584"/>
          <cell r="W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</row>
        <row r="1585">
          <cell r="C1585"/>
          <cell r="D1585"/>
          <cell r="E1585"/>
          <cell r="F1585"/>
          <cell r="J1585"/>
          <cell r="K1585"/>
          <cell r="L1585"/>
          <cell r="M1585"/>
          <cell r="N1585"/>
          <cell r="O1585"/>
          <cell r="P1585"/>
          <cell r="R1585"/>
          <cell r="S1585"/>
          <cell r="T1585"/>
          <cell r="U1585"/>
          <cell r="V1585"/>
          <cell r="W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P1585"/>
        </row>
        <row r="1586">
          <cell r="C1586"/>
          <cell r="D1586"/>
          <cell r="E1586"/>
          <cell r="F1586"/>
          <cell r="J1586"/>
          <cell r="K1586"/>
          <cell r="L1586"/>
          <cell r="M1586"/>
          <cell r="N1586"/>
          <cell r="O1586"/>
          <cell r="P1586"/>
          <cell r="R1586"/>
          <cell r="S1586"/>
          <cell r="T1586"/>
          <cell r="U1586"/>
          <cell r="V1586"/>
          <cell r="W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P1586"/>
        </row>
        <row r="1587">
          <cell r="C1587"/>
          <cell r="D1587"/>
          <cell r="E1587"/>
          <cell r="F1587"/>
          <cell r="J1587"/>
          <cell r="K1587"/>
          <cell r="L1587"/>
          <cell r="M1587"/>
          <cell r="N1587"/>
          <cell r="O1587"/>
          <cell r="P1587"/>
          <cell r="R1587"/>
          <cell r="S1587"/>
          <cell r="T1587"/>
          <cell r="U1587"/>
          <cell r="V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P1587"/>
        </row>
        <row r="1588">
          <cell r="C1588"/>
          <cell r="D1588"/>
          <cell r="E1588"/>
          <cell r="F1588"/>
          <cell r="J1588"/>
          <cell r="K1588"/>
          <cell r="L1588"/>
          <cell r="M1588"/>
          <cell r="N1588"/>
          <cell r="O1588"/>
          <cell r="P1588"/>
          <cell r="R1588"/>
          <cell r="S1588"/>
          <cell r="T1588"/>
          <cell r="U1588"/>
          <cell r="V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P1588"/>
        </row>
        <row r="1589">
          <cell r="C1589"/>
          <cell r="D1589"/>
          <cell r="E1589"/>
          <cell r="F1589"/>
          <cell r="J1589"/>
          <cell r="K1589"/>
          <cell r="L1589"/>
          <cell r="M1589"/>
          <cell r="N1589"/>
          <cell r="O1589"/>
          <cell r="P1589"/>
          <cell r="R1589"/>
          <cell r="S1589"/>
          <cell r="T1589"/>
          <cell r="U1589"/>
          <cell r="V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P1589"/>
        </row>
        <row r="1590">
          <cell r="C1590"/>
          <cell r="D1590"/>
          <cell r="E1590"/>
          <cell r="F1590"/>
          <cell r="J1590"/>
          <cell r="K1590"/>
          <cell r="L1590"/>
          <cell r="M1590"/>
          <cell r="N1590"/>
          <cell r="O1590"/>
          <cell r="P1590"/>
          <cell r="R1590"/>
          <cell r="S1590"/>
          <cell r="T1590"/>
          <cell r="U1590"/>
          <cell r="V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P1590"/>
        </row>
        <row r="1591">
          <cell r="C1591"/>
          <cell r="D1591"/>
          <cell r="E1591"/>
          <cell r="F1591"/>
          <cell r="J1591"/>
          <cell r="K1591"/>
          <cell r="L1591"/>
          <cell r="M1591"/>
          <cell r="N1591"/>
          <cell r="O1591"/>
          <cell r="P1591"/>
          <cell r="R1591"/>
          <cell r="S1591"/>
          <cell r="T1591"/>
          <cell r="U1591"/>
          <cell r="V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P1591"/>
        </row>
        <row r="1592">
          <cell r="C1592"/>
          <cell r="D1592"/>
          <cell r="E1592"/>
          <cell r="F1592"/>
          <cell r="J1592"/>
          <cell r="K1592"/>
          <cell r="L1592"/>
          <cell r="M1592"/>
          <cell r="N1592"/>
          <cell r="O1592"/>
          <cell r="P1592"/>
          <cell r="R1592"/>
          <cell r="S1592"/>
          <cell r="T1592"/>
          <cell r="U1592"/>
          <cell r="V1592"/>
          <cell r="W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P1592"/>
        </row>
        <row r="1593">
          <cell r="C1593"/>
          <cell r="D1593"/>
          <cell r="E1593"/>
          <cell r="F1593"/>
          <cell r="J1593"/>
          <cell r="K1593"/>
          <cell r="L1593"/>
          <cell r="M1593"/>
          <cell r="N1593"/>
          <cell r="O1593"/>
          <cell r="P1593"/>
          <cell r="R1593"/>
          <cell r="S1593"/>
          <cell r="T1593"/>
          <cell r="U1593"/>
          <cell r="V1593"/>
          <cell r="W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P1593"/>
        </row>
        <row r="1594">
          <cell r="C1594"/>
          <cell r="D1594"/>
          <cell r="E1594"/>
          <cell r="F1594"/>
          <cell r="J1594"/>
          <cell r="K1594"/>
          <cell r="L1594"/>
          <cell r="M1594"/>
          <cell r="N1594"/>
          <cell r="O1594"/>
          <cell r="P1594"/>
          <cell r="R1594"/>
          <cell r="S1594"/>
          <cell r="T1594"/>
          <cell r="U1594"/>
          <cell r="V1594"/>
          <cell r="W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P1594"/>
        </row>
        <row r="1595">
          <cell r="C1595"/>
          <cell r="D1595"/>
          <cell r="E1595"/>
          <cell r="F1595"/>
          <cell r="J1595"/>
          <cell r="K1595"/>
          <cell r="L1595"/>
          <cell r="M1595"/>
          <cell r="N1595"/>
          <cell r="O1595"/>
          <cell r="P1595"/>
          <cell r="R1595"/>
          <cell r="S1595"/>
          <cell r="T1595"/>
          <cell r="U1595"/>
          <cell r="V1595"/>
          <cell r="W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P1595"/>
        </row>
        <row r="1596">
          <cell r="C1596"/>
          <cell r="D1596"/>
          <cell r="E1596"/>
          <cell r="F1596"/>
          <cell r="J1596"/>
          <cell r="K1596"/>
          <cell r="L1596"/>
          <cell r="M1596"/>
          <cell r="N1596"/>
          <cell r="O1596"/>
          <cell r="P1596"/>
          <cell r="R1596"/>
          <cell r="S1596"/>
          <cell r="T1596"/>
          <cell r="U1596"/>
          <cell r="V1596"/>
          <cell r="W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P1596"/>
        </row>
        <row r="1597">
          <cell r="C1597"/>
          <cell r="D1597"/>
          <cell r="E1597"/>
          <cell r="F1597"/>
          <cell r="J1597"/>
          <cell r="K1597"/>
          <cell r="L1597"/>
          <cell r="M1597"/>
          <cell r="N1597"/>
          <cell r="O1597"/>
          <cell r="P1597"/>
          <cell r="R1597"/>
          <cell r="S1597"/>
          <cell r="T1597"/>
          <cell r="U1597"/>
          <cell r="V1597"/>
          <cell r="W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P1597"/>
        </row>
        <row r="1598">
          <cell r="C1598"/>
          <cell r="D1598"/>
          <cell r="E1598"/>
          <cell r="F1598"/>
          <cell r="J1598"/>
          <cell r="K1598"/>
          <cell r="L1598"/>
          <cell r="M1598"/>
          <cell r="N1598"/>
          <cell r="O1598"/>
          <cell r="P1598"/>
          <cell r="R1598"/>
          <cell r="S1598"/>
          <cell r="T1598"/>
          <cell r="U1598"/>
          <cell r="V1598"/>
          <cell r="W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P1598"/>
        </row>
        <row r="1599">
          <cell r="C1599"/>
          <cell r="D1599"/>
          <cell r="E1599"/>
          <cell r="F1599"/>
          <cell r="J1599"/>
          <cell r="K1599"/>
          <cell r="L1599"/>
          <cell r="M1599"/>
          <cell r="N1599"/>
          <cell r="O1599"/>
          <cell r="P1599"/>
          <cell r="R1599"/>
          <cell r="S1599"/>
          <cell r="T1599"/>
          <cell r="U1599"/>
          <cell r="V1599"/>
          <cell r="W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P1599"/>
        </row>
        <row r="1600">
          <cell r="C1600"/>
          <cell r="D1600"/>
          <cell r="E1600"/>
          <cell r="F1600"/>
          <cell r="J1600"/>
          <cell r="K1600"/>
          <cell r="L1600"/>
          <cell r="M1600"/>
          <cell r="N1600"/>
          <cell r="O1600"/>
          <cell r="P1600"/>
          <cell r="R1600"/>
          <cell r="S1600"/>
          <cell r="T1600"/>
          <cell r="U1600"/>
          <cell r="V1600"/>
          <cell r="W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P1600"/>
        </row>
        <row r="1601">
          <cell r="C1601"/>
          <cell r="D1601"/>
          <cell r="E1601"/>
          <cell r="F1601"/>
          <cell r="J1601"/>
          <cell r="K1601"/>
          <cell r="L1601"/>
          <cell r="M1601"/>
          <cell r="N1601"/>
          <cell r="O1601"/>
          <cell r="P1601"/>
          <cell r="R1601"/>
          <cell r="S1601"/>
          <cell r="T1601"/>
          <cell r="U1601"/>
          <cell r="V1601"/>
          <cell r="W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P1601"/>
        </row>
        <row r="1602">
          <cell r="C1602"/>
          <cell r="D1602"/>
          <cell r="E1602"/>
          <cell r="F1602"/>
          <cell r="J1602"/>
          <cell r="K1602"/>
          <cell r="L1602"/>
          <cell r="M1602"/>
          <cell r="N1602"/>
          <cell r="O1602"/>
          <cell r="P1602"/>
          <cell r="R1602"/>
          <cell r="S1602"/>
          <cell r="T1602"/>
          <cell r="U1602"/>
          <cell r="V1602"/>
          <cell r="W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P1602"/>
        </row>
        <row r="1603">
          <cell r="C1603"/>
          <cell r="D1603"/>
          <cell r="E1603"/>
          <cell r="F1603"/>
          <cell r="J1603"/>
          <cell r="K1603"/>
          <cell r="L1603"/>
          <cell r="M1603"/>
          <cell r="N1603"/>
          <cell r="O1603"/>
          <cell r="P1603"/>
          <cell r="R1603"/>
          <cell r="S1603"/>
          <cell r="T1603"/>
          <cell r="U1603"/>
          <cell r="V1603"/>
          <cell r="W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P1603"/>
        </row>
        <row r="1604">
          <cell r="C1604"/>
          <cell r="D1604"/>
          <cell r="E1604"/>
          <cell r="F1604"/>
          <cell r="J1604"/>
          <cell r="K1604"/>
          <cell r="L1604"/>
          <cell r="M1604"/>
          <cell r="N1604"/>
          <cell r="O1604"/>
          <cell r="P1604"/>
          <cell r="R1604"/>
          <cell r="S1604"/>
          <cell r="T1604"/>
          <cell r="U1604"/>
          <cell r="V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P1604"/>
        </row>
        <row r="1605">
          <cell r="C1605"/>
          <cell r="D1605"/>
          <cell r="E1605"/>
          <cell r="F1605"/>
          <cell r="J1605"/>
          <cell r="K1605"/>
          <cell r="L1605"/>
          <cell r="M1605"/>
          <cell r="N1605"/>
          <cell r="O1605"/>
          <cell r="P1605"/>
          <cell r="R1605"/>
          <cell r="S1605"/>
          <cell r="T1605"/>
          <cell r="U1605"/>
          <cell r="V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P1605"/>
        </row>
        <row r="1606">
          <cell r="C1606"/>
          <cell r="D1606"/>
          <cell r="E1606"/>
          <cell r="F1606"/>
          <cell r="J1606"/>
          <cell r="K1606"/>
          <cell r="L1606"/>
          <cell r="M1606"/>
          <cell r="N1606"/>
          <cell r="O1606"/>
          <cell r="P1606"/>
          <cell r="R1606"/>
          <cell r="S1606"/>
          <cell r="T1606"/>
          <cell r="U1606"/>
          <cell r="V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P1606"/>
        </row>
        <row r="1607">
          <cell r="C1607"/>
          <cell r="D1607"/>
          <cell r="E1607"/>
          <cell r="F1607"/>
          <cell r="J1607"/>
          <cell r="K1607"/>
          <cell r="L1607"/>
          <cell r="M1607"/>
          <cell r="N1607"/>
          <cell r="O1607"/>
          <cell r="P1607"/>
          <cell r="R1607"/>
          <cell r="S1607"/>
          <cell r="T1607"/>
          <cell r="U1607"/>
          <cell r="V1607"/>
          <cell r="W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P1607"/>
        </row>
        <row r="1608">
          <cell r="C1608"/>
          <cell r="D1608"/>
          <cell r="E1608"/>
          <cell r="F1608"/>
          <cell r="J1608"/>
          <cell r="K1608"/>
          <cell r="L1608"/>
          <cell r="M1608"/>
          <cell r="N1608"/>
          <cell r="O1608"/>
          <cell r="P1608"/>
          <cell r="R1608"/>
          <cell r="S1608"/>
          <cell r="T1608"/>
          <cell r="U1608"/>
          <cell r="V1608"/>
          <cell r="W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P1608"/>
        </row>
        <row r="1609">
          <cell r="C1609"/>
          <cell r="D1609"/>
          <cell r="E1609"/>
          <cell r="F1609"/>
          <cell r="J1609"/>
          <cell r="K1609"/>
          <cell r="L1609"/>
          <cell r="M1609"/>
          <cell r="N1609"/>
          <cell r="O1609"/>
          <cell r="P1609"/>
          <cell r="R1609"/>
          <cell r="S1609"/>
          <cell r="T1609"/>
          <cell r="U1609"/>
          <cell r="V1609"/>
          <cell r="W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P1609"/>
        </row>
        <row r="1610">
          <cell r="C1610"/>
          <cell r="D1610"/>
          <cell r="E1610"/>
          <cell r="F1610"/>
          <cell r="J1610"/>
          <cell r="K1610"/>
          <cell r="L1610"/>
          <cell r="M1610"/>
          <cell r="N1610"/>
          <cell r="O1610"/>
          <cell r="P1610"/>
          <cell r="R1610"/>
          <cell r="S1610"/>
          <cell r="T1610"/>
          <cell r="U1610"/>
          <cell r="V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P1610"/>
        </row>
        <row r="1611">
          <cell r="C1611"/>
          <cell r="D1611"/>
          <cell r="E1611"/>
          <cell r="F1611"/>
          <cell r="J1611"/>
          <cell r="K1611"/>
          <cell r="L1611"/>
          <cell r="M1611"/>
          <cell r="N1611"/>
          <cell r="O1611"/>
          <cell r="P1611"/>
          <cell r="R1611"/>
          <cell r="S1611"/>
          <cell r="T1611"/>
          <cell r="U1611"/>
          <cell r="V1611"/>
          <cell r="W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P1611"/>
        </row>
        <row r="1612">
          <cell r="C1612"/>
          <cell r="D1612"/>
          <cell r="E1612"/>
          <cell r="F1612"/>
          <cell r="J1612"/>
          <cell r="K1612"/>
          <cell r="L1612"/>
          <cell r="M1612"/>
          <cell r="N1612"/>
          <cell r="O1612"/>
          <cell r="P1612"/>
          <cell r="R1612"/>
          <cell r="S1612"/>
          <cell r="T1612"/>
          <cell r="U1612"/>
          <cell r="V1612"/>
          <cell r="W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P1612"/>
        </row>
        <row r="1613">
          <cell r="C1613"/>
          <cell r="D1613"/>
          <cell r="E1613"/>
          <cell r="F1613"/>
          <cell r="J1613"/>
          <cell r="K1613"/>
          <cell r="L1613"/>
          <cell r="M1613"/>
          <cell r="N1613"/>
          <cell r="O1613"/>
          <cell r="P1613"/>
          <cell r="R1613"/>
          <cell r="S1613"/>
          <cell r="T1613"/>
          <cell r="U1613"/>
          <cell r="V1613"/>
          <cell r="W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P1613"/>
        </row>
        <row r="1614">
          <cell r="C1614"/>
          <cell r="D1614"/>
          <cell r="E1614"/>
          <cell r="F1614"/>
          <cell r="J1614"/>
          <cell r="K1614"/>
          <cell r="L1614"/>
          <cell r="M1614"/>
          <cell r="N1614"/>
          <cell r="O1614"/>
          <cell r="P1614"/>
          <cell r="R1614"/>
          <cell r="S1614"/>
          <cell r="T1614"/>
          <cell r="U1614"/>
          <cell r="V1614"/>
          <cell r="W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P1614"/>
        </row>
        <row r="1615">
          <cell r="C1615"/>
          <cell r="D1615"/>
          <cell r="E1615"/>
          <cell r="F1615"/>
          <cell r="J1615"/>
          <cell r="K1615"/>
          <cell r="L1615"/>
          <cell r="M1615"/>
          <cell r="N1615"/>
          <cell r="O1615"/>
          <cell r="P1615"/>
          <cell r="R1615"/>
          <cell r="S1615"/>
          <cell r="T1615"/>
          <cell r="U1615"/>
          <cell r="V1615"/>
          <cell r="W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P1615"/>
        </row>
        <row r="1616">
          <cell r="C1616"/>
          <cell r="D1616"/>
          <cell r="E1616"/>
          <cell r="F1616"/>
          <cell r="J1616"/>
          <cell r="K1616"/>
          <cell r="L1616"/>
          <cell r="M1616"/>
          <cell r="N1616"/>
          <cell r="O1616"/>
          <cell r="P1616"/>
          <cell r="R1616"/>
          <cell r="S1616"/>
          <cell r="T1616"/>
          <cell r="U1616"/>
          <cell r="V1616"/>
          <cell r="W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P1616"/>
        </row>
        <row r="1617">
          <cell r="C1617"/>
          <cell r="D1617"/>
          <cell r="E1617"/>
          <cell r="F1617"/>
          <cell r="J1617"/>
          <cell r="K1617"/>
          <cell r="L1617"/>
          <cell r="M1617"/>
          <cell r="N1617"/>
          <cell r="O1617"/>
          <cell r="P1617"/>
          <cell r="R1617"/>
          <cell r="S1617"/>
          <cell r="T1617"/>
          <cell r="U1617"/>
          <cell r="V1617"/>
          <cell r="W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P1617"/>
        </row>
        <row r="1618">
          <cell r="C1618"/>
          <cell r="D1618"/>
          <cell r="E1618"/>
          <cell r="F1618"/>
          <cell r="J1618"/>
          <cell r="K1618"/>
          <cell r="L1618"/>
          <cell r="M1618"/>
          <cell r="N1618"/>
          <cell r="O1618"/>
          <cell r="P1618"/>
          <cell r="R1618"/>
          <cell r="S1618"/>
          <cell r="T1618"/>
          <cell r="U1618"/>
          <cell r="V1618"/>
          <cell r="W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P1618"/>
        </row>
        <row r="1619">
          <cell r="C1619"/>
          <cell r="D1619"/>
          <cell r="E1619"/>
          <cell r="F1619"/>
          <cell r="J1619"/>
          <cell r="K1619"/>
          <cell r="L1619"/>
          <cell r="M1619"/>
          <cell r="N1619"/>
          <cell r="O1619"/>
          <cell r="P1619"/>
          <cell r="R1619"/>
          <cell r="S1619"/>
          <cell r="T1619"/>
          <cell r="U1619"/>
          <cell r="V1619"/>
          <cell r="W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P1619"/>
        </row>
        <row r="1620">
          <cell r="C1620"/>
          <cell r="D1620"/>
          <cell r="E1620"/>
          <cell r="F1620"/>
          <cell r="J1620"/>
          <cell r="K1620"/>
          <cell r="L1620"/>
          <cell r="M1620"/>
          <cell r="N1620"/>
          <cell r="O1620"/>
          <cell r="P1620"/>
          <cell r="R1620"/>
          <cell r="S1620"/>
          <cell r="T1620"/>
          <cell r="U1620"/>
          <cell r="V1620"/>
          <cell r="W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P1620"/>
        </row>
        <row r="1621">
          <cell r="C1621"/>
          <cell r="D1621"/>
          <cell r="E1621"/>
          <cell r="F1621"/>
          <cell r="J1621"/>
          <cell r="K1621"/>
          <cell r="L1621"/>
          <cell r="M1621"/>
          <cell r="N1621"/>
          <cell r="O1621"/>
          <cell r="P1621"/>
          <cell r="R1621"/>
          <cell r="S1621"/>
          <cell r="T1621"/>
          <cell r="U1621"/>
          <cell r="V1621"/>
          <cell r="W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P1621"/>
        </row>
        <row r="1622">
          <cell r="C1622"/>
          <cell r="D1622"/>
          <cell r="E1622"/>
          <cell r="F1622"/>
          <cell r="J1622"/>
          <cell r="K1622"/>
          <cell r="L1622"/>
          <cell r="M1622"/>
          <cell r="N1622"/>
          <cell r="O1622"/>
          <cell r="P1622"/>
          <cell r="R1622"/>
          <cell r="S1622"/>
          <cell r="T1622"/>
          <cell r="U1622"/>
          <cell r="V1622"/>
          <cell r="W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P1622"/>
        </row>
        <row r="1623">
          <cell r="C1623"/>
          <cell r="D1623"/>
          <cell r="E1623"/>
          <cell r="F1623"/>
          <cell r="J1623"/>
          <cell r="K1623"/>
          <cell r="L1623"/>
          <cell r="M1623"/>
          <cell r="N1623"/>
          <cell r="O1623"/>
          <cell r="P1623"/>
          <cell r="R1623"/>
          <cell r="S1623"/>
          <cell r="T1623"/>
          <cell r="U1623"/>
          <cell r="V1623"/>
          <cell r="W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P1623"/>
        </row>
        <row r="1624">
          <cell r="C1624"/>
          <cell r="D1624"/>
          <cell r="E1624"/>
          <cell r="F1624"/>
          <cell r="J1624"/>
          <cell r="K1624"/>
          <cell r="L1624"/>
          <cell r="M1624"/>
          <cell r="N1624"/>
          <cell r="O1624"/>
          <cell r="P1624"/>
          <cell r="R1624"/>
          <cell r="S1624"/>
          <cell r="T1624"/>
          <cell r="U1624"/>
          <cell r="V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P1624"/>
        </row>
        <row r="1625">
          <cell r="C1625"/>
          <cell r="D1625"/>
          <cell r="E1625"/>
          <cell r="F1625"/>
          <cell r="J1625"/>
          <cell r="K1625"/>
          <cell r="L1625"/>
          <cell r="M1625"/>
          <cell r="N1625"/>
          <cell r="O1625"/>
          <cell r="P1625"/>
          <cell r="R1625"/>
          <cell r="S1625"/>
          <cell r="T1625"/>
          <cell r="U1625"/>
          <cell r="V1625"/>
          <cell r="W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P1625"/>
        </row>
        <row r="1626">
          <cell r="C1626"/>
          <cell r="D1626"/>
          <cell r="E1626"/>
          <cell r="F1626"/>
          <cell r="J1626"/>
          <cell r="K1626"/>
          <cell r="L1626"/>
          <cell r="M1626"/>
          <cell r="N1626"/>
          <cell r="O1626"/>
          <cell r="P1626"/>
          <cell r="R1626"/>
          <cell r="S1626"/>
          <cell r="T1626"/>
          <cell r="U1626"/>
          <cell r="V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P1626"/>
        </row>
        <row r="1627">
          <cell r="C1627"/>
          <cell r="D1627"/>
          <cell r="E1627"/>
          <cell r="F1627"/>
          <cell r="J1627"/>
          <cell r="K1627"/>
          <cell r="L1627"/>
          <cell r="M1627"/>
          <cell r="N1627"/>
          <cell r="O1627"/>
          <cell r="P1627"/>
          <cell r="R1627"/>
          <cell r="S1627"/>
          <cell r="T1627"/>
          <cell r="U1627"/>
          <cell r="V1627"/>
          <cell r="W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P1627"/>
        </row>
        <row r="1628">
          <cell r="C1628"/>
          <cell r="D1628"/>
          <cell r="E1628"/>
          <cell r="F1628"/>
          <cell r="J1628"/>
          <cell r="K1628"/>
          <cell r="L1628"/>
          <cell r="M1628"/>
          <cell r="N1628"/>
          <cell r="O1628"/>
          <cell r="P1628"/>
          <cell r="R1628"/>
          <cell r="S1628"/>
          <cell r="T1628"/>
          <cell r="U1628"/>
          <cell r="V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P1628"/>
        </row>
        <row r="1629">
          <cell r="C1629"/>
          <cell r="D1629"/>
          <cell r="E1629"/>
          <cell r="F1629"/>
          <cell r="J1629"/>
          <cell r="K1629"/>
          <cell r="L1629"/>
          <cell r="M1629"/>
          <cell r="N1629"/>
          <cell r="O1629"/>
          <cell r="P1629"/>
          <cell r="R1629"/>
          <cell r="S1629"/>
          <cell r="T1629"/>
          <cell r="U1629"/>
          <cell r="V1629"/>
          <cell r="W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P1629"/>
        </row>
        <row r="1630">
          <cell r="C1630"/>
          <cell r="D1630"/>
          <cell r="E1630"/>
          <cell r="F1630"/>
          <cell r="J1630"/>
          <cell r="K1630"/>
          <cell r="L1630"/>
          <cell r="M1630"/>
          <cell r="N1630"/>
          <cell r="O1630"/>
          <cell r="P1630"/>
          <cell r="R1630"/>
          <cell r="S1630"/>
          <cell r="T1630"/>
          <cell r="U1630"/>
          <cell r="V1630"/>
          <cell r="W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P1630"/>
        </row>
        <row r="1631">
          <cell r="C1631"/>
          <cell r="D1631"/>
          <cell r="E1631"/>
          <cell r="F1631"/>
          <cell r="J1631"/>
          <cell r="K1631"/>
          <cell r="L1631"/>
          <cell r="M1631"/>
          <cell r="N1631"/>
          <cell r="O1631"/>
          <cell r="P1631"/>
          <cell r="R1631"/>
          <cell r="S1631"/>
          <cell r="T1631"/>
          <cell r="U1631"/>
          <cell r="V1631"/>
          <cell r="W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P1631"/>
        </row>
        <row r="1632">
          <cell r="C1632"/>
          <cell r="D1632"/>
          <cell r="E1632"/>
          <cell r="F1632"/>
          <cell r="J1632"/>
          <cell r="K1632"/>
          <cell r="L1632"/>
          <cell r="M1632"/>
          <cell r="N1632"/>
          <cell r="O1632"/>
          <cell r="P1632"/>
          <cell r="R1632"/>
          <cell r="S1632"/>
          <cell r="T1632"/>
          <cell r="U1632"/>
          <cell r="V1632"/>
          <cell r="W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P1632"/>
        </row>
        <row r="1633">
          <cell r="C1633"/>
          <cell r="D1633"/>
          <cell r="E1633"/>
          <cell r="F1633"/>
          <cell r="J1633"/>
          <cell r="K1633"/>
          <cell r="L1633"/>
          <cell r="M1633"/>
          <cell r="N1633"/>
          <cell r="O1633"/>
          <cell r="P1633"/>
          <cell r="R1633"/>
          <cell r="S1633"/>
          <cell r="T1633"/>
          <cell r="U1633"/>
          <cell r="V1633"/>
          <cell r="W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P1633"/>
        </row>
        <row r="1634">
          <cell r="C1634"/>
          <cell r="D1634"/>
          <cell r="E1634"/>
          <cell r="F1634"/>
          <cell r="J1634"/>
          <cell r="K1634"/>
          <cell r="L1634"/>
          <cell r="M1634"/>
          <cell r="N1634"/>
          <cell r="O1634"/>
          <cell r="P1634"/>
          <cell r="R1634"/>
          <cell r="S1634"/>
          <cell r="T1634"/>
          <cell r="U1634"/>
          <cell r="V1634"/>
          <cell r="W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P1634"/>
        </row>
        <row r="1635">
          <cell r="C1635"/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</row>
        <row r="1636">
          <cell r="C1636"/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</row>
        <row r="1637">
          <cell r="C1637"/>
          <cell r="D1637"/>
          <cell r="E1637"/>
          <cell r="F1637"/>
          <cell r="J1637"/>
          <cell r="K1637"/>
          <cell r="L1637"/>
          <cell r="M1637"/>
          <cell r="N1637"/>
          <cell r="O1637"/>
          <cell r="P1637"/>
          <cell r="R1637"/>
          <cell r="S1637"/>
          <cell r="T1637"/>
          <cell r="U1637"/>
          <cell r="V1637"/>
          <cell r="W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P1637"/>
        </row>
        <row r="1638">
          <cell r="C1638"/>
          <cell r="D1638"/>
          <cell r="E1638"/>
          <cell r="F1638"/>
          <cell r="J1638"/>
          <cell r="K1638"/>
          <cell r="L1638"/>
          <cell r="M1638"/>
          <cell r="N1638"/>
          <cell r="O1638"/>
          <cell r="P1638"/>
          <cell r="R1638"/>
          <cell r="S1638"/>
          <cell r="T1638"/>
          <cell r="U1638"/>
          <cell r="V1638"/>
          <cell r="W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P1638"/>
        </row>
        <row r="1639">
          <cell r="C1639"/>
          <cell r="D1639"/>
          <cell r="E1639"/>
          <cell r="F1639"/>
          <cell r="H1639"/>
          <cell r="J1639"/>
          <cell r="K1639"/>
          <cell r="L1639"/>
          <cell r="M1639"/>
          <cell r="N1639"/>
          <cell r="O1639"/>
          <cell r="P1639"/>
          <cell r="R1639"/>
          <cell r="S1639"/>
          <cell r="T1639"/>
          <cell r="U1639"/>
          <cell r="V1639"/>
          <cell r="W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</row>
        <row r="1640">
          <cell r="C1640"/>
          <cell r="D1640"/>
          <cell r="E1640"/>
          <cell r="F1640"/>
          <cell r="J1640"/>
          <cell r="K1640"/>
          <cell r="L1640"/>
          <cell r="M1640"/>
          <cell r="N1640"/>
          <cell r="O1640"/>
          <cell r="P1640"/>
          <cell r="R1640"/>
          <cell r="S1640"/>
          <cell r="T1640"/>
          <cell r="U1640"/>
          <cell r="V1640"/>
          <cell r="W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P1640"/>
        </row>
        <row r="1641">
          <cell r="C1641"/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</row>
        <row r="1642">
          <cell r="C1642"/>
          <cell r="D1642"/>
          <cell r="E1642"/>
          <cell r="F1642"/>
          <cell r="J1642"/>
          <cell r="K1642"/>
          <cell r="L1642"/>
          <cell r="M1642"/>
          <cell r="N1642"/>
          <cell r="O1642"/>
          <cell r="P1642"/>
          <cell r="R1642"/>
          <cell r="S1642"/>
          <cell r="T1642"/>
          <cell r="U1642"/>
          <cell r="V1642"/>
          <cell r="W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P1642"/>
        </row>
        <row r="1643">
          <cell r="C1643"/>
          <cell r="D1643"/>
          <cell r="E1643"/>
          <cell r="F1643"/>
          <cell r="J1643"/>
          <cell r="K1643"/>
          <cell r="L1643"/>
          <cell r="M1643"/>
          <cell r="N1643"/>
          <cell r="O1643"/>
          <cell r="P1643"/>
          <cell r="R1643"/>
          <cell r="S1643"/>
          <cell r="T1643"/>
          <cell r="U1643"/>
          <cell r="V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P1643"/>
        </row>
        <row r="1644">
          <cell r="C1644"/>
          <cell r="D1644"/>
          <cell r="E1644"/>
          <cell r="F1644"/>
          <cell r="J1644"/>
          <cell r="K1644"/>
          <cell r="L1644"/>
          <cell r="M1644"/>
          <cell r="N1644"/>
          <cell r="O1644"/>
          <cell r="P1644"/>
          <cell r="R1644"/>
          <cell r="S1644"/>
          <cell r="T1644"/>
          <cell r="U1644"/>
          <cell r="V1644"/>
          <cell r="W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P1644"/>
        </row>
        <row r="1645">
          <cell r="C1645"/>
          <cell r="D1645"/>
          <cell r="E1645"/>
          <cell r="F1645"/>
          <cell r="J1645"/>
          <cell r="K1645"/>
          <cell r="L1645"/>
          <cell r="M1645"/>
          <cell r="N1645"/>
          <cell r="O1645"/>
          <cell r="P1645"/>
          <cell r="R1645"/>
          <cell r="S1645"/>
          <cell r="T1645"/>
          <cell r="U1645"/>
          <cell r="V1645"/>
          <cell r="W1645"/>
          <cell r="Y1645"/>
          <cell r="Z1645"/>
          <cell r="AA1645"/>
          <cell r="AB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P1645"/>
        </row>
        <row r="1646">
          <cell r="C1646"/>
          <cell r="D1646"/>
          <cell r="E1646"/>
          <cell r="F1646"/>
          <cell r="J1646"/>
          <cell r="K1646"/>
          <cell r="L1646"/>
          <cell r="M1646"/>
          <cell r="N1646"/>
          <cell r="O1646"/>
          <cell r="P1646"/>
          <cell r="R1646"/>
          <cell r="S1646"/>
          <cell r="T1646"/>
          <cell r="U1646"/>
          <cell r="V1646"/>
          <cell r="W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P1646"/>
        </row>
        <row r="1647">
          <cell r="C1647"/>
          <cell r="D1647"/>
          <cell r="E1647"/>
          <cell r="F1647"/>
          <cell r="J1647"/>
          <cell r="K1647"/>
          <cell r="L1647"/>
          <cell r="M1647"/>
          <cell r="N1647"/>
          <cell r="O1647"/>
          <cell r="P1647"/>
          <cell r="R1647"/>
          <cell r="S1647"/>
          <cell r="T1647"/>
          <cell r="U1647"/>
          <cell r="V1647"/>
          <cell r="W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P1647"/>
        </row>
        <row r="1648">
          <cell r="C1648"/>
          <cell r="D1648"/>
          <cell r="E1648"/>
          <cell r="F1648"/>
          <cell r="J1648"/>
          <cell r="K1648"/>
          <cell r="L1648"/>
          <cell r="M1648"/>
          <cell r="N1648"/>
          <cell r="O1648"/>
          <cell r="P1648"/>
          <cell r="R1648"/>
          <cell r="S1648"/>
          <cell r="T1648"/>
          <cell r="U1648"/>
          <cell r="V1648"/>
          <cell r="W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P1648"/>
        </row>
        <row r="1649">
          <cell r="C1649"/>
          <cell r="D1649"/>
          <cell r="E1649"/>
          <cell r="F1649"/>
          <cell r="J1649"/>
          <cell r="K1649"/>
          <cell r="L1649"/>
          <cell r="M1649"/>
          <cell r="N1649"/>
          <cell r="O1649"/>
          <cell r="P1649"/>
          <cell r="R1649"/>
          <cell r="S1649"/>
          <cell r="T1649"/>
          <cell r="U1649"/>
          <cell r="V1649"/>
          <cell r="W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P1649"/>
        </row>
        <row r="1650">
          <cell r="C1650"/>
          <cell r="D1650"/>
          <cell r="E1650"/>
          <cell r="F1650"/>
          <cell r="J1650"/>
          <cell r="K1650"/>
          <cell r="L1650"/>
          <cell r="M1650"/>
          <cell r="N1650"/>
          <cell r="O1650"/>
          <cell r="P1650"/>
          <cell r="R1650"/>
          <cell r="S1650"/>
          <cell r="T1650"/>
          <cell r="U1650"/>
          <cell r="V1650"/>
          <cell r="W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P1650"/>
        </row>
        <row r="1651">
          <cell r="C1651"/>
          <cell r="D1651"/>
          <cell r="E1651"/>
          <cell r="F1651"/>
          <cell r="J1651"/>
          <cell r="K1651"/>
          <cell r="L1651"/>
          <cell r="M1651"/>
          <cell r="N1651"/>
          <cell r="O1651"/>
          <cell r="P1651"/>
          <cell r="R1651"/>
          <cell r="S1651"/>
          <cell r="T1651"/>
          <cell r="U1651"/>
          <cell r="V1651"/>
          <cell r="W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P1651"/>
        </row>
        <row r="1652">
          <cell r="C1652"/>
          <cell r="D1652"/>
          <cell r="E1652"/>
          <cell r="F1652"/>
          <cell r="J1652"/>
          <cell r="K1652"/>
          <cell r="L1652"/>
          <cell r="M1652"/>
          <cell r="N1652"/>
          <cell r="O1652"/>
          <cell r="P1652"/>
          <cell r="R1652"/>
          <cell r="S1652"/>
          <cell r="T1652"/>
          <cell r="U1652"/>
          <cell r="V1652"/>
          <cell r="W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P1652"/>
        </row>
        <row r="1653">
          <cell r="C1653"/>
          <cell r="D1653"/>
          <cell r="E1653"/>
          <cell r="F1653"/>
          <cell r="J1653"/>
          <cell r="K1653"/>
          <cell r="L1653"/>
          <cell r="M1653"/>
          <cell r="N1653"/>
          <cell r="O1653"/>
          <cell r="P1653"/>
          <cell r="R1653"/>
          <cell r="S1653"/>
          <cell r="T1653"/>
          <cell r="U1653"/>
          <cell r="V1653"/>
          <cell r="W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P1653"/>
        </row>
        <row r="1654">
          <cell r="C1654"/>
          <cell r="D1654"/>
          <cell r="E1654"/>
          <cell r="F1654"/>
          <cell r="J1654"/>
          <cell r="K1654"/>
          <cell r="L1654"/>
          <cell r="M1654"/>
          <cell r="N1654"/>
          <cell r="O1654"/>
          <cell r="P1654"/>
          <cell r="R1654"/>
          <cell r="S1654"/>
          <cell r="T1654"/>
          <cell r="U1654"/>
          <cell r="V1654"/>
          <cell r="W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P1654"/>
        </row>
        <row r="1655">
          <cell r="C1655"/>
          <cell r="D1655"/>
          <cell r="E1655"/>
          <cell r="F1655"/>
          <cell r="J1655"/>
          <cell r="K1655"/>
          <cell r="L1655"/>
          <cell r="M1655"/>
          <cell r="N1655"/>
          <cell r="O1655"/>
          <cell r="P1655"/>
          <cell r="R1655"/>
          <cell r="S1655"/>
          <cell r="T1655"/>
          <cell r="U1655"/>
          <cell r="V1655"/>
          <cell r="W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P1655"/>
        </row>
        <row r="1656">
          <cell r="C1656"/>
          <cell r="D1656"/>
          <cell r="E1656"/>
          <cell r="F1656"/>
          <cell r="J1656"/>
          <cell r="K1656"/>
          <cell r="L1656"/>
          <cell r="M1656"/>
          <cell r="N1656"/>
          <cell r="O1656"/>
          <cell r="P1656"/>
          <cell r="R1656"/>
          <cell r="S1656"/>
          <cell r="T1656"/>
          <cell r="U1656"/>
          <cell r="V1656"/>
          <cell r="W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P1656"/>
        </row>
        <row r="1657">
          <cell r="C1657"/>
          <cell r="D1657"/>
          <cell r="E1657"/>
          <cell r="F1657"/>
          <cell r="J1657"/>
          <cell r="K1657"/>
          <cell r="L1657"/>
          <cell r="M1657"/>
          <cell r="N1657"/>
          <cell r="O1657"/>
          <cell r="P1657"/>
          <cell r="R1657"/>
          <cell r="S1657"/>
          <cell r="T1657"/>
          <cell r="U1657"/>
          <cell r="V1657"/>
          <cell r="W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P1657"/>
        </row>
        <row r="1658">
          <cell r="C1658"/>
          <cell r="D1658"/>
          <cell r="E1658"/>
          <cell r="F1658"/>
          <cell r="J1658"/>
          <cell r="K1658"/>
          <cell r="L1658"/>
          <cell r="M1658"/>
          <cell r="N1658"/>
          <cell r="O1658"/>
          <cell r="P1658"/>
          <cell r="R1658"/>
          <cell r="S1658"/>
          <cell r="T1658"/>
          <cell r="U1658"/>
          <cell r="V1658"/>
          <cell r="W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P1658"/>
        </row>
        <row r="1659">
          <cell r="C1659"/>
          <cell r="D1659"/>
          <cell r="E1659"/>
          <cell r="F1659"/>
          <cell r="J1659"/>
          <cell r="K1659"/>
          <cell r="L1659"/>
          <cell r="M1659"/>
          <cell r="N1659"/>
          <cell r="O1659"/>
          <cell r="P1659"/>
          <cell r="R1659"/>
          <cell r="S1659"/>
          <cell r="T1659"/>
          <cell r="U1659"/>
          <cell r="V1659"/>
          <cell r="W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P1659"/>
        </row>
        <row r="1660">
          <cell r="C1660"/>
          <cell r="D1660"/>
          <cell r="E1660"/>
          <cell r="F1660"/>
          <cell r="J1660"/>
          <cell r="K1660"/>
          <cell r="L1660"/>
          <cell r="M1660"/>
          <cell r="N1660"/>
          <cell r="O1660"/>
          <cell r="P1660"/>
          <cell r="R1660"/>
          <cell r="S1660"/>
          <cell r="T1660"/>
          <cell r="U1660"/>
          <cell r="V1660"/>
          <cell r="W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P1660"/>
        </row>
        <row r="1661">
          <cell r="C1661"/>
          <cell r="D1661"/>
          <cell r="E1661"/>
          <cell r="F1661"/>
          <cell r="J1661"/>
          <cell r="K1661"/>
          <cell r="L1661"/>
          <cell r="M1661"/>
          <cell r="N1661"/>
          <cell r="O1661"/>
          <cell r="P1661"/>
          <cell r="R1661"/>
          <cell r="S1661"/>
          <cell r="T1661"/>
          <cell r="U1661"/>
          <cell r="V1661"/>
          <cell r="W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P1661"/>
        </row>
        <row r="1662">
          <cell r="C1662"/>
          <cell r="D1662"/>
          <cell r="E1662"/>
          <cell r="F1662"/>
          <cell r="J1662"/>
          <cell r="K1662"/>
          <cell r="L1662"/>
          <cell r="M1662"/>
          <cell r="N1662"/>
          <cell r="O1662"/>
          <cell r="P1662"/>
          <cell r="R1662"/>
          <cell r="S1662"/>
          <cell r="T1662"/>
          <cell r="U1662"/>
          <cell r="V1662"/>
          <cell r="W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P1662"/>
        </row>
        <row r="1663">
          <cell r="C1663"/>
          <cell r="D1663"/>
          <cell r="E1663"/>
          <cell r="F1663"/>
          <cell r="J1663"/>
          <cell r="K1663"/>
          <cell r="L1663"/>
          <cell r="M1663"/>
          <cell r="N1663"/>
          <cell r="O1663"/>
          <cell r="P1663"/>
          <cell r="R1663"/>
          <cell r="S1663"/>
          <cell r="T1663"/>
          <cell r="U1663"/>
          <cell r="V1663"/>
          <cell r="W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P1663"/>
        </row>
        <row r="1664">
          <cell r="C1664"/>
          <cell r="D1664"/>
          <cell r="E1664"/>
          <cell r="F1664"/>
          <cell r="J1664"/>
          <cell r="K1664"/>
          <cell r="L1664"/>
          <cell r="M1664"/>
          <cell r="N1664"/>
          <cell r="O1664"/>
          <cell r="P1664"/>
          <cell r="R1664"/>
          <cell r="S1664"/>
          <cell r="T1664"/>
          <cell r="U1664"/>
          <cell r="V1664"/>
          <cell r="W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P1664"/>
        </row>
        <row r="1665">
          <cell r="C1665"/>
          <cell r="D1665"/>
          <cell r="E1665"/>
          <cell r="F1665"/>
          <cell r="J1665"/>
          <cell r="K1665"/>
          <cell r="L1665"/>
          <cell r="M1665"/>
          <cell r="N1665"/>
          <cell r="O1665"/>
          <cell r="P1665"/>
          <cell r="R1665"/>
          <cell r="S1665"/>
          <cell r="T1665"/>
          <cell r="U1665"/>
          <cell r="V1665"/>
          <cell r="W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P1665"/>
        </row>
        <row r="1666">
          <cell r="C1666"/>
          <cell r="D1666"/>
          <cell r="E1666"/>
          <cell r="F1666"/>
          <cell r="J1666"/>
          <cell r="K1666"/>
          <cell r="L1666"/>
          <cell r="M1666"/>
          <cell r="N1666"/>
          <cell r="O1666"/>
          <cell r="P1666"/>
          <cell r="R1666"/>
          <cell r="S1666"/>
          <cell r="T1666"/>
          <cell r="U1666"/>
          <cell r="V1666"/>
          <cell r="W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P1666"/>
        </row>
        <row r="1667">
          <cell r="C1667"/>
          <cell r="D1667"/>
          <cell r="E1667"/>
          <cell r="F1667"/>
          <cell r="J1667"/>
          <cell r="K1667"/>
          <cell r="L1667"/>
          <cell r="M1667"/>
          <cell r="N1667"/>
          <cell r="O1667"/>
          <cell r="P1667"/>
          <cell r="R1667"/>
          <cell r="S1667"/>
          <cell r="T1667"/>
          <cell r="U1667"/>
          <cell r="V1667"/>
          <cell r="W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P1667"/>
        </row>
        <row r="1668">
          <cell r="C1668"/>
          <cell r="D1668"/>
          <cell r="E1668"/>
          <cell r="F1668"/>
          <cell r="J1668"/>
          <cell r="K1668"/>
          <cell r="L1668"/>
          <cell r="M1668"/>
          <cell r="N1668"/>
          <cell r="O1668"/>
          <cell r="P1668"/>
          <cell r="R1668"/>
          <cell r="S1668"/>
          <cell r="T1668"/>
          <cell r="U1668"/>
          <cell r="V1668"/>
          <cell r="W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P1668"/>
        </row>
        <row r="1669">
          <cell r="C1669"/>
          <cell r="D1669"/>
          <cell r="E1669"/>
          <cell r="F1669"/>
          <cell r="J1669"/>
          <cell r="K1669"/>
          <cell r="L1669"/>
          <cell r="M1669"/>
          <cell r="N1669"/>
          <cell r="O1669"/>
          <cell r="P1669"/>
          <cell r="R1669"/>
          <cell r="S1669"/>
          <cell r="T1669"/>
          <cell r="U1669"/>
          <cell r="V1669"/>
          <cell r="W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P1669"/>
        </row>
        <row r="1670">
          <cell r="C1670"/>
          <cell r="D1670"/>
          <cell r="E1670"/>
          <cell r="F1670"/>
          <cell r="J1670"/>
          <cell r="K1670"/>
          <cell r="L1670"/>
          <cell r="M1670"/>
          <cell r="N1670"/>
          <cell r="O1670"/>
          <cell r="P1670"/>
          <cell r="R1670"/>
          <cell r="S1670"/>
          <cell r="T1670"/>
          <cell r="U1670"/>
          <cell r="V1670"/>
          <cell r="W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P1670"/>
        </row>
        <row r="1671">
          <cell r="C1671"/>
          <cell r="D1671"/>
          <cell r="E1671"/>
          <cell r="F1671"/>
          <cell r="J1671"/>
          <cell r="K1671"/>
          <cell r="L1671"/>
          <cell r="M1671"/>
          <cell r="N1671"/>
          <cell r="O1671"/>
          <cell r="P1671"/>
          <cell r="R1671"/>
          <cell r="S1671"/>
          <cell r="T1671"/>
          <cell r="U1671"/>
          <cell r="V1671"/>
          <cell r="W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P1671"/>
        </row>
        <row r="1672">
          <cell r="C1672"/>
          <cell r="D1672"/>
          <cell r="E1672"/>
          <cell r="F1672"/>
          <cell r="J1672"/>
          <cell r="K1672"/>
          <cell r="L1672"/>
          <cell r="M1672"/>
          <cell r="N1672"/>
          <cell r="O1672"/>
          <cell r="P1672"/>
          <cell r="R1672"/>
          <cell r="S1672"/>
          <cell r="T1672"/>
          <cell r="U1672"/>
          <cell r="V1672"/>
          <cell r="W1672"/>
          <cell r="Y1672"/>
          <cell r="Z1672"/>
          <cell r="AA1672"/>
          <cell r="AB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P1672"/>
        </row>
        <row r="1673">
          <cell r="C1673"/>
          <cell r="D1673"/>
          <cell r="E1673"/>
          <cell r="F1673"/>
          <cell r="J1673"/>
          <cell r="K1673"/>
          <cell r="L1673"/>
          <cell r="M1673"/>
          <cell r="N1673"/>
          <cell r="O1673"/>
          <cell r="P1673"/>
          <cell r="R1673"/>
          <cell r="S1673"/>
          <cell r="T1673"/>
          <cell r="U1673"/>
          <cell r="V1673"/>
          <cell r="W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P1673"/>
        </row>
        <row r="1674">
          <cell r="C1674"/>
          <cell r="D1674"/>
          <cell r="E1674"/>
          <cell r="F1674"/>
          <cell r="J1674"/>
          <cell r="K1674"/>
          <cell r="L1674"/>
          <cell r="M1674"/>
          <cell r="N1674"/>
          <cell r="O1674"/>
          <cell r="P1674"/>
          <cell r="R1674"/>
          <cell r="S1674"/>
          <cell r="T1674"/>
          <cell r="U1674"/>
          <cell r="V1674"/>
          <cell r="W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P1674"/>
        </row>
        <row r="1675">
          <cell r="C1675"/>
          <cell r="D1675"/>
          <cell r="E1675"/>
          <cell r="F1675"/>
          <cell r="J1675"/>
          <cell r="K1675"/>
          <cell r="L1675"/>
          <cell r="M1675"/>
          <cell r="N1675"/>
          <cell r="O1675"/>
          <cell r="P1675"/>
          <cell r="R1675"/>
          <cell r="S1675"/>
          <cell r="T1675"/>
          <cell r="U1675"/>
          <cell r="V1675"/>
          <cell r="W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P1675"/>
        </row>
        <row r="1676">
          <cell r="C1676"/>
          <cell r="D1676"/>
          <cell r="E1676"/>
          <cell r="F1676"/>
          <cell r="J1676"/>
          <cell r="K1676"/>
          <cell r="L1676"/>
          <cell r="M1676"/>
          <cell r="N1676"/>
          <cell r="O1676"/>
          <cell r="P1676"/>
          <cell r="R1676"/>
          <cell r="S1676"/>
          <cell r="T1676"/>
          <cell r="U1676"/>
          <cell r="V1676"/>
          <cell r="W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P1676"/>
        </row>
        <row r="1677">
          <cell r="C1677"/>
          <cell r="D1677"/>
          <cell r="E1677"/>
          <cell r="F1677"/>
          <cell r="J1677"/>
          <cell r="K1677"/>
          <cell r="L1677"/>
          <cell r="M1677"/>
          <cell r="N1677"/>
          <cell r="O1677"/>
          <cell r="P1677"/>
          <cell r="R1677"/>
          <cell r="S1677"/>
          <cell r="T1677"/>
          <cell r="U1677"/>
          <cell r="V1677"/>
          <cell r="W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P1677"/>
        </row>
        <row r="1678">
          <cell r="C1678"/>
          <cell r="D1678"/>
          <cell r="E1678"/>
          <cell r="F1678"/>
          <cell r="J1678"/>
          <cell r="K1678"/>
          <cell r="L1678"/>
          <cell r="M1678"/>
          <cell r="N1678"/>
          <cell r="O1678"/>
          <cell r="P1678"/>
          <cell r="R1678"/>
          <cell r="S1678"/>
          <cell r="T1678"/>
          <cell r="U1678"/>
          <cell r="V1678"/>
          <cell r="W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P1678"/>
        </row>
        <row r="1679">
          <cell r="C1679"/>
          <cell r="D1679"/>
          <cell r="E1679"/>
          <cell r="F1679"/>
          <cell r="J1679"/>
          <cell r="K1679"/>
          <cell r="L1679"/>
          <cell r="M1679"/>
          <cell r="N1679"/>
          <cell r="O1679"/>
          <cell r="P1679"/>
          <cell r="R1679"/>
          <cell r="S1679"/>
          <cell r="T1679"/>
          <cell r="U1679"/>
          <cell r="V1679"/>
          <cell r="W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P1679"/>
        </row>
        <row r="1680">
          <cell r="C1680"/>
          <cell r="D1680"/>
          <cell r="E1680"/>
          <cell r="F1680"/>
          <cell r="J1680"/>
          <cell r="K1680"/>
          <cell r="L1680"/>
          <cell r="M1680"/>
          <cell r="N1680"/>
          <cell r="O1680"/>
          <cell r="P1680"/>
          <cell r="R1680"/>
          <cell r="S1680"/>
          <cell r="T1680"/>
          <cell r="U1680"/>
          <cell r="V1680"/>
          <cell r="W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P1680"/>
        </row>
        <row r="1681">
          <cell r="C1681"/>
          <cell r="D1681"/>
          <cell r="E1681"/>
          <cell r="F1681"/>
          <cell r="J1681"/>
          <cell r="K1681"/>
          <cell r="L1681"/>
          <cell r="M1681"/>
          <cell r="N1681"/>
          <cell r="O1681"/>
          <cell r="P1681"/>
          <cell r="R1681"/>
          <cell r="S1681"/>
          <cell r="T1681"/>
          <cell r="U1681"/>
          <cell r="V1681"/>
          <cell r="W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P1681"/>
        </row>
        <row r="1682">
          <cell r="C1682"/>
          <cell r="D1682"/>
          <cell r="E1682"/>
          <cell r="F1682"/>
          <cell r="J1682"/>
          <cell r="K1682"/>
          <cell r="L1682"/>
          <cell r="M1682"/>
          <cell r="N1682"/>
          <cell r="O1682"/>
          <cell r="P1682"/>
          <cell r="R1682"/>
          <cell r="S1682"/>
          <cell r="T1682"/>
          <cell r="U1682"/>
          <cell r="V1682"/>
          <cell r="W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P1682"/>
        </row>
        <row r="1683">
          <cell r="C1683"/>
          <cell r="D1683"/>
          <cell r="E1683"/>
          <cell r="F1683"/>
          <cell r="J1683"/>
          <cell r="K1683"/>
          <cell r="L1683"/>
          <cell r="M1683"/>
          <cell r="N1683"/>
          <cell r="O1683"/>
          <cell r="P1683"/>
          <cell r="R1683"/>
          <cell r="S1683"/>
          <cell r="T1683"/>
          <cell r="U1683"/>
          <cell r="V1683"/>
          <cell r="W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P1683"/>
        </row>
        <row r="1684">
          <cell r="C1684"/>
          <cell r="D1684"/>
          <cell r="E1684"/>
          <cell r="F1684"/>
          <cell r="J1684"/>
          <cell r="K1684"/>
          <cell r="L1684"/>
          <cell r="M1684"/>
          <cell r="N1684"/>
          <cell r="O1684"/>
          <cell r="P1684"/>
          <cell r="R1684"/>
          <cell r="S1684"/>
          <cell r="T1684"/>
          <cell r="U1684"/>
          <cell r="V1684"/>
          <cell r="W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P1684"/>
        </row>
        <row r="1685">
          <cell r="C1685"/>
          <cell r="D1685"/>
          <cell r="E1685"/>
          <cell r="F1685"/>
          <cell r="J1685"/>
          <cell r="K1685"/>
          <cell r="L1685"/>
          <cell r="M1685"/>
          <cell r="N1685"/>
          <cell r="O1685"/>
          <cell r="P1685"/>
          <cell r="R1685"/>
          <cell r="S1685"/>
          <cell r="T1685"/>
          <cell r="U1685"/>
          <cell r="V1685"/>
          <cell r="W1685"/>
          <cell r="Y1685"/>
          <cell r="Z1685"/>
          <cell r="AA1685"/>
          <cell r="AB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P1685"/>
        </row>
        <row r="1686">
          <cell r="C1686"/>
          <cell r="D1686"/>
          <cell r="E1686"/>
          <cell r="F1686"/>
          <cell r="J1686"/>
          <cell r="K1686"/>
          <cell r="L1686"/>
          <cell r="M1686"/>
          <cell r="N1686"/>
          <cell r="O1686"/>
          <cell r="P1686"/>
          <cell r="R1686"/>
          <cell r="S1686"/>
          <cell r="T1686"/>
          <cell r="U1686"/>
          <cell r="V1686"/>
          <cell r="W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P1686"/>
        </row>
        <row r="1687">
          <cell r="C1687"/>
          <cell r="D1687"/>
          <cell r="E1687"/>
          <cell r="F1687"/>
          <cell r="J1687"/>
          <cell r="K1687"/>
          <cell r="L1687"/>
          <cell r="M1687"/>
          <cell r="N1687"/>
          <cell r="O1687"/>
          <cell r="P1687"/>
          <cell r="R1687"/>
          <cell r="S1687"/>
          <cell r="T1687"/>
          <cell r="U1687"/>
          <cell r="V1687"/>
          <cell r="W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P1687"/>
        </row>
        <row r="1688">
          <cell r="C1688"/>
          <cell r="D1688"/>
          <cell r="E1688"/>
          <cell r="F1688"/>
          <cell r="J1688"/>
          <cell r="K1688"/>
          <cell r="L1688"/>
          <cell r="M1688"/>
          <cell r="N1688"/>
          <cell r="O1688"/>
          <cell r="P1688"/>
          <cell r="R1688"/>
          <cell r="S1688"/>
          <cell r="T1688"/>
          <cell r="U1688"/>
          <cell r="V1688"/>
          <cell r="W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P1688"/>
        </row>
        <row r="1689">
          <cell r="C1689"/>
          <cell r="D1689"/>
          <cell r="E1689"/>
          <cell r="F1689"/>
          <cell r="J1689"/>
          <cell r="K1689"/>
          <cell r="L1689"/>
          <cell r="M1689"/>
          <cell r="N1689"/>
          <cell r="O1689"/>
          <cell r="P1689"/>
          <cell r="R1689"/>
          <cell r="S1689"/>
          <cell r="T1689"/>
          <cell r="U1689"/>
          <cell r="V1689"/>
          <cell r="W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P1689"/>
        </row>
        <row r="1690">
          <cell r="C1690"/>
          <cell r="D1690"/>
          <cell r="E1690"/>
          <cell r="F1690"/>
          <cell r="J1690"/>
          <cell r="K1690"/>
          <cell r="L1690"/>
          <cell r="M1690"/>
          <cell r="N1690"/>
          <cell r="O1690"/>
          <cell r="P1690"/>
          <cell r="R1690"/>
          <cell r="S1690"/>
          <cell r="T1690"/>
          <cell r="U1690"/>
          <cell r="V1690"/>
          <cell r="W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P1690"/>
        </row>
        <row r="1691">
          <cell r="C1691"/>
          <cell r="D1691"/>
          <cell r="E1691"/>
          <cell r="F1691"/>
          <cell r="J1691"/>
          <cell r="K1691"/>
          <cell r="L1691"/>
          <cell r="M1691"/>
          <cell r="N1691"/>
          <cell r="O1691"/>
          <cell r="P1691"/>
          <cell r="R1691"/>
          <cell r="S1691"/>
          <cell r="T1691"/>
          <cell r="U1691"/>
          <cell r="V1691"/>
          <cell r="W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P1691"/>
        </row>
        <row r="1692">
          <cell r="C1692"/>
          <cell r="D1692"/>
          <cell r="E1692"/>
          <cell r="F1692"/>
          <cell r="J1692"/>
          <cell r="K1692"/>
          <cell r="L1692"/>
          <cell r="M1692"/>
          <cell r="N1692"/>
          <cell r="O1692"/>
          <cell r="P1692"/>
          <cell r="R1692"/>
          <cell r="S1692"/>
          <cell r="T1692"/>
          <cell r="U1692"/>
          <cell r="V1692"/>
          <cell r="W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P1692"/>
        </row>
        <row r="1693">
          <cell r="C1693"/>
          <cell r="D1693"/>
          <cell r="E1693"/>
          <cell r="F1693"/>
          <cell r="J1693"/>
          <cell r="K1693"/>
          <cell r="L1693"/>
          <cell r="M1693"/>
          <cell r="N1693"/>
          <cell r="O1693"/>
          <cell r="P1693"/>
          <cell r="R1693"/>
          <cell r="S1693"/>
          <cell r="T1693"/>
          <cell r="U1693"/>
          <cell r="V1693"/>
          <cell r="W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P1693"/>
        </row>
        <row r="1694">
          <cell r="C1694"/>
          <cell r="D1694"/>
          <cell r="E1694"/>
          <cell r="F1694"/>
          <cell r="J1694"/>
          <cell r="K1694"/>
          <cell r="L1694"/>
          <cell r="M1694"/>
          <cell r="N1694"/>
          <cell r="O1694"/>
          <cell r="P1694"/>
          <cell r="R1694"/>
          <cell r="S1694"/>
          <cell r="T1694"/>
          <cell r="U1694"/>
          <cell r="V1694"/>
          <cell r="W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P1694"/>
        </row>
        <row r="1695">
          <cell r="C1695"/>
          <cell r="D1695"/>
          <cell r="E1695"/>
          <cell r="F1695"/>
          <cell r="J1695"/>
          <cell r="K1695"/>
          <cell r="L1695"/>
          <cell r="M1695"/>
          <cell r="N1695"/>
          <cell r="O1695"/>
          <cell r="P1695"/>
          <cell r="R1695"/>
          <cell r="S1695"/>
          <cell r="T1695"/>
          <cell r="U1695"/>
          <cell r="V1695"/>
          <cell r="W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P1695"/>
        </row>
        <row r="1696">
          <cell r="C1696"/>
          <cell r="D1696"/>
          <cell r="E1696"/>
          <cell r="F1696"/>
          <cell r="J1696"/>
          <cell r="K1696"/>
          <cell r="L1696"/>
          <cell r="M1696"/>
          <cell r="N1696"/>
          <cell r="O1696"/>
          <cell r="P1696"/>
          <cell r="R1696"/>
          <cell r="S1696"/>
          <cell r="T1696"/>
          <cell r="U1696"/>
          <cell r="V1696"/>
          <cell r="W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P1696"/>
        </row>
        <row r="1697">
          <cell r="C1697"/>
          <cell r="D1697"/>
          <cell r="E1697"/>
          <cell r="F1697"/>
          <cell r="J1697"/>
          <cell r="K1697"/>
          <cell r="L1697"/>
          <cell r="M1697"/>
          <cell r="N1697"/>
          <cell r="O1697"/>
          <cell r="P1697"/>
          <cell r="R1697"/>
          <cell r="S1697"/>
          <cell r="T1697"/>
          <cell r="U1697"/>
          <cell r="V1697"/>
          <cell r="W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P1697"/>
        </row>
        <row r="1698">
          <cell r="C1698"/>
          <cell r="D1698"/>
          <cell r="E1698"/>
          <cell r="F1698"/>
          <cell r="J1698"/>
          <cell r="K1698"/>
          <cell r="L1698"/>
          <cell r="M1698"/>
          <cell r="N1698"/>
          <cell r="O1698"/>
          <cell r="P1698"/>
          <cell r="R1698"/>
          <cell r="S1698"/>
          <cell r="T1698"/>
          <cell r="U1698"/>
          <cell r="V1698"/>
          <cell r="W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P1698"/>
        </row>
        <row r="1699">
          <cell r="C1699"/>
          <cell r="D1699"/>
          <cell r="E1699"/>
          <cell r="F1699"/>
          <cell r="J1699"/>
          <cell r="K1699"/>
          <cell r="L1699"/>
          <cell r="M1699"/>
          <cell r="N1699"/>
          <cell r="O1699"/>
          <cell r="P1699"/>
          <cell r="R1699"/>
          <cell r="S1699"/>
          <cell r="T1699"/>
          <cell r="U1699"/>
          <cell r="V1699"/>
          <cell r="W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P1699"/>
        </row>
        <row r="1700">
          <cell r="C1700"/>
          <cell r="D1700"/>
          <cell r="E1700"/>
          <cell r="F1700"/>
          <cell r="J1700"/>
          <cell r="K1700"/>
          <cell r="L1700"/>
          <cell r="M1700"/>
          <cell r="N1700"/>
          <cell r="O1700"/>
          <cell r="P1700"/>
          <cell r="R1700"/>
          <cell r="S1700"/>
          <cell r="T1700"/>
          <cell r="U1700"/>
          <cell r="V1700"/>
          <cell r="W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P1700"/>
        </row>
        <row r="1701">
          <cell r="C1701"/>
          <cell r="D1701"/>
          <cell r="E1701"/>
          <cell r="F1701"/>
          <cell r="J1701"/>
          <cell r="K1701"/>
          <cell r="L1701"/>
          <cell r="M1701"/>
          <cell r="N1701"/>
          <cell r="O1701"/>
          <cell r="P1701"/>
          <cell r="R1701"/>
          <cell r="S1701"/>
          <cell r="T1701"/>
          <cell r="U1701"/>
          <cell r="V1701"/>
          <cell r="W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P1701"/>
        </row>
        <row r="1702">
          <cell r="C1702"/>
          <cell r="D1702"/>
          <cell r="E1702"/>
          <cell r="F1702"/>
          <cell r="J1702"/>
          <cell r="K1702"/>
          <cell r="L1702"/>
          <cell r="M1702"/>
          <cell r="N1702"/>
          <cell r="O1702"/>
          <cell r="P1702"/>
          <cell r="R1702"/>
          <cell r="S1702"/>
          <cell r="T1702"/>
          <cell r="U1702"/>
          <cell r="V1702"/>
          <cell r="W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P1702"/>
        </row>
        <row r="1703">
          <cell r="C1703"/>
          <cell r="D1703"/>
          <cell r="E1703"/>
          <cell r="F1703"/>
          <cell r="J1703"/>
          <cell r="K1703"/>
          <cell r="L1703"/>
          <cell r="M1703"/>
          <cell r="N1703"/>
          <cell r="O1703"/>
          <cell r="P1703"/>
          <cell r="R1703"/>
          <cell r="S1703"/>
          <cell r="T1703"/>
          <cell r="U1703"/>
          <cell r="V1703"/>
          <cell r="W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P1703"/>
        </row>
        <row r="1704">
          <cell r="C1704"/>
          <cell r="D1704"/>
          <cell r="E1704"/>
          <cell r="F1704"/>
          <cell r="J1704"/>
          <cell r="K1704"/>
          <cell r="L1704"/>
          <cell r="M1704"/>
          <cell r="N1704"/>
          <cell r="O1704"/>
          <cell r="P1704"/>
          <cell r="R1704"/>
          <cell r="S1704"/>
          <cell r="T1704"/>
          <cell r="U1704"/>
          <cell r="V1704"/>
          <cell r="W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P1704"/>
        </row>
        <row r="1705">
          <cell r="C1705"/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</row>
        <row r="1706">
          <cell r="C1706"/>
          <cell r="D1706"/>
          <cell r="E1706"/>
          <cell r="F1706"/>
          <cell r="J1706"/>
          <cell r="K1706"/>
          <cell r="L1706"/>
          <cell r="M1706"/>
          <cell r="N1706"/>
          <cell r="O1706"/>
          <cell r="P1706"/>
          <cell r="R1706"/>
          <cell r="S1706"/>
          <cell r="T1706"/>
          <cell r="U1706"/>
          <cell r="V1706"/>
          <cell r="W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P1706"/>
        </row>
        <row r="1707">
          <cell r="C1707"/>
          <cell r="D1707"/>
          <cell r="E1707"/>
          <cell r="F1707"/>
          <cell r="J1707"/>
          <cell r="K1707"/>
          <cell r="L1707"/>
          <cell r="M1707"/>
          <cell r="N1707"/>
          <cell r="O1707"/>
          <cell r="P1707"/>
          <cell r="R1707"/>
          <cell r="S1707"/>
          <cell r="T1707"/>
          <cell r="U1707"/>
          <cell r="V1707"/>
          <cell r="W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P1707"/>
        </row>
        <row r="1708">
          <cell r="C1708"/>
          <cell r="D1708"/>
          <cell r="E1708"/>
          <cell r="F1708"/>
          <cell r="J1708"/>
          <cell r="K1708"/>
          <cell r="L1708"/>
          <cell r="M1708"/>
          <cell r="N1708"/>
          <cell r="O1708"/>
          <cell r="P1708"/>
          <cell r="R1708"/>
          <cell r="S1708"/>
          <cell r="T1708"/>
          <cell r="U1708"/>
          <cell r="V1708"/>
          <cell r="W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P1708"/>
        </row>
        <row r="1709">
          <cell r="C1709"/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</row>
        <row r="1710">
          <cell r="C1710"/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</row>
        <row r="1711">
          <cell r="C1711"/>
          <cell r="D1711"/>
          <cell r="E1711"/>
          <cell r="F1711"/>
          <cell r="J1711"/>
          <cell r="K1711"/>
          <cell r="L1711"/>
          <cell r="M1711"/>
          <cell r="N1711"/>
          <cell r="O1711"/>
          <cell r="P1711"/>
          <cell r="R1711"/>
          <cell r="S1711"/>
          <cell r="T1711"/>
          <cell r="U1711"/>
          <cell r="V1711"/>
          <cell r="W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</row>
        <row r="1712">
          <cell r="C1712"/>
          <cell r="D1712"/>
          <cell r="E1712"/>
          <cell r="F1712"/>
          <cell r="J1712"/>
          <cell r="K1712"/>
          <cell r="L1712"/>
          <cell r="M1712"/>
          <cell r="N1712"/>
          <cell r="O1712"/>
          <cell r="P1712"/>
          <cell r="R1712"/>
          <cell r="S1712"/>
          <cell r="T1712"/>
          <cell r="U1712"/>
          <cell r="V1712"/>
          <cell r="W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P1712"/>
        </row>
        <row r="1713">
          <cell r="C1713"/>
          <cell r="D1713"/>
          <cell r="E1713"/>
          <cell r="F1713"/>
          <cell r="J1713"/>
          <cell r="K1713"/>
          <cell r="L1713"/>
          <cell r="M1713"/>
          <cell r="N1713"/>
          <cell r="O1713"/>
          <cell r="P1713"/>
          <cell r="R1713"/>
          <cell r="S1713"/>
          <cell r="T1713"/>
          <cell r="U1713"/>
          <cell r="V1713"/>
          <cell r="W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P1713"/>
        </row>
        <row r="1714">
          <cell r="C1714"/>
          <cell r="D1714"/>
          <cell r="E1714"/>
          <cell r="F1714"/>
          <cell r="J1714"/>
          <cell r="K1714"/>
          <cell r="L1714"/>
          <cell r="M1714"/>
          <cell r="N1714"/>
          <cell r="O1714"/>
          <cell r="P1714"/>
          <cell r="R1714"/>
          <cell r="S1714"/>
          <cell r="T1714"/>
          <cell r="U1714"/>
          <cell r="V1714"/>
          <cell r="W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P1714"/>
        </row>
        <row r="1715">
          <cell r="C1715"/>
          <cell r="D1715"/>
          <cell r="E1715"/>
          <cell r="F1715"/>
          <cell r="J1715"/>
          <cell r="K1715"/>
          <cell r="L1715"/>
          <cell r="M1715"/>
          <cell r="N1715"/>
          <cell r="O1715"/>
          <cell r="P1715"/>
          <cell r="R1715"/>
          <cell r="S1715"/>
          <cell r="T1715"/>
          <cell r="U1715"/>
          <cell r="V1715"/>
          <cell r="W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P1715"/>
        </row>
        <row r="1716">
          <cell r="C1716"/>
          <cell r="D1716"/>
          <cell r="E1716"/>
          <cell r="F1716"/>
          <cell r="G1716"/>
          <cell r="H1716"/>
          <cell r="J1716"/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</row>
        <row r="1717">
          <cell r="C1717"/>
          <cell r="D1717"/>
          <cell r="E1717"/>
          <cell r="F1717"/>
          <cell r="J1717"/>
          <cell r="K1717"/>
          <cell r="L1717"/>
          <cell r="M1717"/>
          <cell r="N1717"/>
          <cell r="O1717"/>
          <cell r="P1717"/>
          <cell r="R1717"/>
          <cell r="S1717"/>
          <cell r="T1717"/>
          <cell r="U1717"/>
          <cell r="V1717"/>
          <cell r="W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P1717"/>
        </row>
        <row r="1718">
          <cell r="C1718"/>
          <cell r="D1718"/>
          <cell r="E1718"/>
          <cell r="F1718"/>
          <cell r="J1718"/>
          <cell r="K1718"/>
          <cell r="L1718"/>
          <cell r="M1718"/>
          <cell r="N1718"/>
          <cell r="O1718"/>
          <cell r="P1718"/>
          <cell r="R1718"/>
          <cell r="S1718"/>
          <cell r="T1718"/>
          <cell r="U1718"/>
          <cell r="V1718"/>
          <cell r="W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P1718"/>
        </row>
        <row r="1719">
          <cell r="C1719"/>
          <cell r="D1719"/>
          <cell r="E1719"/>
          <cell r="F1719"/>
          <cell r="J1719"/>
          <cell r="K1719"/>
          <cell r="L1719"/>
          <cell r="M1719"/>
          <cell r="N1719"/>
          <cell r="O1719"/>
          <cell r="P1719"/>
          <cell r="R1719"/>
          <cell r="S1719"/>
          <cell r="T1719"/>
          <cell r="U1719"/>
          <cell r="V1719"/>
          <cell r="W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P1719"/>
        </row>
        <row r="1720">
          <cell r="C1720"/>
          <cell r="D1720"/>
          <cell r="E1720"/>
          <cell r="F1720"/>
          <cell r="J1720"/>
          <cell r="K1720"/>
          <cell r="L1720"/>
          <cell r="M1720"/>
          <cell r="N1720"/>
          <cell r="O1720"/>
          <cell r="P1720"/>
          <cell r="R1720"/>
          <cell r="S1720"/>
          <cell r="T1720"/>
          <cell r="U1720"/>
          <cell r="V1720"/>
          <cell r="W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P1720"/>
        </row>
        <row r="1721">
          <cell r="C1721"/>
          <cell r="D1721"/>
          <cell r="E1721"/>
          <cell r="F1721"/>
          <cell r="J1721"/>
          <cell r="K1721"/>
          <cell r="L1721"/>
          <cell r="M1721"/>
          <cell r="N1721"/>
          <cell r="O1721"/>
          <cell r="P1721"/>
          <cell r="R1721"/>
          <cell r="S1721"/>
          <cell r="T1721"/>
          <cell r="U1721"/>
          <cell r="V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P1721"/>
        </row>
        <row r="1722">
          <cell r="C1722"/>
          <cell r="D1722"/>
          <cell r="E1722"/>
          <cell r="F1722"/>
          <cell r="J1722"/>
          <cell r="K1722"/>
          <cell r="L1722"/>
          <cell r="M1722"/>
          <cell r="N1722"/>
          <cell r="O1722"/>
          <cell r="P1722"/>
          <cell r="R1722"/>
          <cell r="S1722"/>
          <cell r="T1722"/>
          <cell r="U1722"/>
          <cell r="V1722"/>
          <cell r="W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P1722"/>
        </row>
        <row r="1723">
          <cell r="C1723"/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</row>
        <row r="1724">
          <cell r="C1724"/>
          <cell r="D1724"/>
          <cell r="E1724"/>
          <cell r="F1724"/>
          <cell r="J1724"/>
          <cell r="K1724"/>
          <cell r="L1724"/>
          <cell r="M1724"/>
          <cell r="N1724"/>
          <cell r="O1724"/>
          <cell r="P1724"/>
          <cell r="R1724"/>
          <cell r="S1724"/>
          <cell r="T1724"/>
          <cell r="U1724"/>
          <cell r="V1724"/>
          <cell r="W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P1724"/>
        </row>
        <row r="1725">
          <cell r="C1725"/>
          <cell r="D1725"/>
          <cell r="E1725"/>
          <cell r="F1725"/>
          <cell r="J1725"/>
          <cell r="K1725"/>
          <cell r="L1725"/>
          <cell r="M1725"/>
          <cell r="N1725"/>
          <cell r="O1725"/>
          <cell r="P1725"/>
          <cell r="R1725"/>
          <cell r="S1725"/>
          <cell r="T1725"/>
          <cell r="U1725"/>
          <cell r="V1725"/>
          <cell r="W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P1725"/>
        </row>
        <row r="1726">
          <cell r="C1726"/>
          <cell r="D1726"/>
          <cell r="E1726"/>
          <cell r="F1726"/>
          <cell r="J1726"/>
          <cell r="K1726"/>
          <cell r="L1726"/>
          <cell r="M1726"/>
          <cell r="N1726"/>
          <cell r="O1726"/>
          <cell r="P1726"/>
          <cell r="R1726"/>
          <cell r="S1726"/>
          <cell r="T1726"/>
          <cell r="U1726"/>
          <cell r="V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P1726"/>
        </row>
        <row r="1727">
          <cell r="C1727"/>
          <cell r="D1727"/>
          <cell r="E1727"/>
          <cell r="F1727"/>
          <cell r="J1727"/>
          <cell r="K1727"/>
          <cell r="L1727"/>
          <cell r="M1727"/>
          <cell r="N1727"/>
          <cell r="O1727"/>
          <cell r="P1727"/>
          <cell r="R1727"/>
          <cell r="S1727"/>
          <cell r="T1727"/>
          <cell r="U1727"/>
          <cell r="V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P1727"/>
        </row>
        <row r="1728">
          <cell r="C1728"/>
          <cell r="D1728"/>
          <cell r="E1728"/>
          <cell r="F1728"/>
          <cell r="J1728"/>
          <cell r="K1728"/>
          <cell r="L1728"/>
          <cell r="M1728"/>
          <cell r="N1728"/>
          <cell r="O1728"/>
          <cell r="P1728"/>
          <cell r="R1728"/>
          <cell r="S1728"/>
          <cell r="T1728"/>
          <cell r="U1728"/>
          <cell r="V1728"/>
          <cell r="W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</row>
        <row r="1729">
          <cell r="C1729"/>
          <cell r="D1729"/>
          <cell r="E1729"/>
          <cell r="F1729"/>
          <cell r="J1729"/>
          <cell r="K1729"/>
          <cell r="L1729"/>
          <cell r="M1729"/>
          <cell r="N1729"/>
          <cell r="O1729"/>
          <cell r="P1729"/>
          <cell r="R1729"/>
          <cell r="S1729"/>
          <cell r="T1729"/>
          <cell r="U1729"/>
          <cell r="V1729"/>
          <cell r="W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P1729"/>
        </row>
        <row r="1730">
          <cell r="C1730"/>
          <cell r="D1730"/>
          <cell r="E1730"/>
          <cell r="F1730"/>
          <cell r="J1730"/>
          <cell r="K1730"/>
          <cell r="L1730"/>
          <cell r="M1730"/>
          <cell r="N1730"/>
          <cell r="O1730"/>
          <cell r="P1730"/>
          <cell r="R1730"/>
          <cell r="S1730"/>
          <cell r="T1730"/>
          <cell r="U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P1730"/>
        </row>
        <row r="1731">
          <cell r="C1731"/>
          <cell r="D1731"/>
          <cell r="E1731"/>
          <cell r="F1731"/>
          <cell r="J1731"/>
          <cell r="K1731"/>
          <cell r="L1731"/>
          <cell r="M1731"/>
          <cell r="N1731"/>
          <cell r="O1731"/>
          <cell r="P1731"/>
          <cell r="R1731"/>
          <cell r="S1731"/>
          <cell r="T1731"/>
          <cell r="U1731"/>
          <cell r="V1731"/>
          <cell r="W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P1731"/>
        </row>
        <row r="1732">
          <cell r="C1732"/>
          <cell r="D1732"/>
          <cell r="E1732"/>
          <cell r="F1732"/>
          <cell r="J1732"/>
          <cell r="K1732"/>
          <cell r="L1732"/>
          <cell r="M1732"/>
          <cell r="N1732"/>
          <cell r="O1732"/>
          <cell r="P1732"/>
          <cell r="R1732"/>
          <cell r="S1732"/>
          <cell r="T1732"/>
          <cell r="U1732"/>
          <cell r="V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P1732"/>
        </row>
        <row r="1733">
          <cell r="C1733"/>
          <cell r="D1733"/>
          <cell r="E1733"/>
          <cell r="F1733"/>
          <cell r="J1733"/>
          <cell r="K1733"/>
          <cell r="L1733"/>
          <cell r="M1733"/>
          <cell r="N1733"/>
          <cell r="O1733"/>
          <cell r="P1733"/>
          <cell r="R1733"/>
          <cell r="S1733"/>
          <cell r="T1733"/>
          <cell r="U1733"/>
          <cell r="V1733"/>
          <cell r="W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P1733"/>
        </row>
        <row r="1734">
          <cell r="C1734"/>
          <cell r="D1734"/>
          <cell r="E1734"/>
          <cell r="F1734"/>
          <cell r="J1734"/>
          <cell r="K1734"/>
          <cell r="L1734"/>
          <cell r="M1734"/>
          <cell r="N1734"/>
          <cell r="O1734"/>
          <cell r="P1734"/>
          <cell r="R1734"/>
          <cell r="S1734"/>
          <cell r="T1734"/>
          <cell r="U1734"/>
          <cell r="V1734"/>
          <cell r="W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P1734"/>
        </row>
        <row r="1735">
          <cell r="C1735"/>
          <cell r="D1735"/>
          <cell r="E1735"/>
          <cell r="F1735"/>
          <cell r="J1735"/>
          <cell r="K1735"/>
          <cell r="L1735"/>
          <cell r="M1735"/>
          <cell r="N1735"/>
          <cell r="O1735"/>
          <cell r="P1735"/>
          <cell r="R1735"/>
          <cell r="S1735"/>
          <cell r="T1735"/>
          <cell r="U1735"/>
          <cell r="V1735"/>
          <cell r="W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P1735"/>
        </row>
        <row r="1736">
          <cell r="C1736"/>
          <cell r="D1736"/>
          <cell r="E1736"/>
          <cell r="F1736"/>
          <cell r="J1736"/>
          <cell r="K1736"/>
          <cell r="L1736"/>
          <cell r="M1736"/>
          <cell r="N1736"/>
          <cell r="O1736"/>
          <cell r="P1736"/>
          <cell r="R1736"/>
          <cell r="S1736"/>
          <cell r="T1736"/>
          <cell r="U1736"/>
          <cell r="V1736"/>
          <cell r="W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P1736"/>
        </row>
        <row r="1737">
          <cell r="C1737"/>
          <cell r="D1737"/>
          <cell r="E1737"/>
          <cell r="F1737"/>
          <cell r="J1737"/>
          <cell r="K1737"/>
          <cell r="L1737"/>
          <cell r="M1737"/>
          <cell r="N1737"/>
          <cell r="O1737"/>
          <cell r="P1737"/>
          <cell r="R1737"/>
          <cell r="S1737"/>
          <cell r="T1737"/>
          <cell r="U1737"/>
          <cell r="V1737"/>
          <cell r="W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P1737"/>
        </row>
        <row r="1738">
          <cell r="C1738"/>
          <cell r="D1738"/>
          <cell r="E1738"/>
          <cell r="F1738"/>
          <cell r="J1738"/>
          <cell r="K1738"/>
          <cell r="L1738"/>
          <cell r="M1738"/>
          <cell r="N1738"/>
          <cell r="O1738"/>
          <cell r="P1738"/>
          <cell r="R1738"/>
          <cell r="S1738"/>
          <cell r="T1738"/>
          <cell r="U1738"/>
          <cell r="V1738"/>
          <cell r="W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P1738"/>
        </row>
        <row r="1739">
          <cell r="C1739"/>
          <cell r="D1739"/>
          <cell r="E1739"/>
          <cell r="F1739"/>
          <cell r="J1739"/>
          <cell r="K1739"/>
          <cell r="L1739"/>
          <cell r="M1739"/>
          <cell r="N1739"/>
          <cell r="O1739"/>
          <cell r="P1739"/>
          <cell r="R1739"/>
          <cell r="S1739"/>
          <cell r="T1739"/>
          <cell r="U1739"/>
          <cell r="V1739"/>
          <cell r="W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P1739"/>
        </row>
        <row r="1740">
          <cell r="C1740"/>
          <cell r="D1740"/>
          <cell r="E1740"/>
          <cell r="F1740"/>
          <cell r="J1740"/>
          <cell r="K1740"/>
          <cell r="L1740"/>
          <cell r="M1740"/>
          <cell r="N1740"/>
          <cell r="O1740"/>
          <cell r="P1740"/>
          <cell r="R1740"/>
          <cell r="S1740"/>
          <cell r="T1740"/>
          <cell r="U1740"/>
          <cell r="V1740"/>
          <cell r="W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P1740"/>
        </row>
        <row r="1741">
          <cell r="C1741"/>
          <cell r="D1741"/>
          <cell r="E1741"/>
          <cell r="F1741"/>
          <cell r="J1741"/>
          <cell r="K1741"/>
          <cell r="L1741"/>
          <cell r="M1741"/>
          <cell r="N1741"/>
          <cell r="O1741"/>
          <cell r="P1741"/>
          <cell r="R1741"/>
          <cell r="S1741"/>
          <cell r="T1741"/>
          <cell r="U1741"/>
          <cell r="V1741"/>
          <cell r="W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P1741"/>
        </row>
        <row r="1742">
          <cell r="C1742"/>
          <cell r="D1742"/>
          <cell r="E1742"/>
          <cell r="F1742"/>
          <cell r="J1742"/>
          <cell r="K1742"/>
          <cell r="L1742"/>
          <cell r="M1742"/>
          <cell r="N1742"/>
          <cell r="O1742"/>
          <cell r="P1742"/>
          <cell r="R1742"/>
          <cell r="S1742"/>
          <cell r="T1742"/>
          <cell r="U1742"/>
          <cell r="V1742"/>
          <cell r="W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P1742"/>
        </row>
        <row r="1743">
          <cell r="C1743"/>
          <cell r="D1743"/>
          <cell r="E1743"/>
          <cell r="F1743"/>
          <cell r="J1743"/>
          <cell r="K1743"/>
          <cell r="L1743"/>
          <cell r="M1743"/>
          <cell r="N1743"/>
          <cell r="O1743"/>
          <cell r="P1743"/>
          <cell r="R1743"/>
          <cell r="S1743"/>
          <cell r="T1743"/>
          <cell r="U1743"/>
          <cell r="V1743"/>
          <cell r="W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P1743"/>
        </row>
        <row r="1744">
          <cell r="C1744"/>
          <cell r="D1744"/>
          <cell r="E1744"/>
          <cell r="F1744"/>
          <cell r="J1744"/>
          <cell r="K1744"/>
          <cell r="L1744"/>
          <cell r="M1744"/>
          <cell r="N1744"/>
          <cell r="O1744"/>
          <cell r="P1744"/>
          <cell r="R1744"/>
          <cell r="S1744"/>
          <cell r="T1744"/>
          <cell r="U1744"/>
          <cell r="V1744"/>
          <cell r="W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P1744"/>
        </row>
        <row r="1745">
          <cell r="C1745"/>
          <cell r="D1745"/>
          <cell r="E1745"/>
          <cell r="F1745"/>
          <cell r="J1745"/>
          <cell r="K1745"/>
          <cell r="L1745"/>
          <cell r="M1745"/>
          <cell r="N1745"/>
          <cell r="O1745"/>
          <cell r="P1745"/>
          <cell r="R1745"/>
          <cell r="S1745"/>
          <cell r="T1745"/>
          <cell r="U1745"/>
          <cell r="V1745"/>
          <cell r="W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P1745"/>
        </row>
        <row r="1746">
          <cell r="C1746"/>
          <cell r="D1746"/>
          <cell r="E1746"/>
          <cell r="F1746"/>
          <cell r="J1746"/>
          <cell r="K1746"/>
          <cell r="L1746"/>
          <cell r="M1746"/>
          <cell r="N1746"/>
          <cell r="O1746"/>
          <cell r="P1746"/>
          <cell r="R1746"/>
          <cell r="S1746"/>
          <cell r="T1746"/>
          <cell r="U1746"/>
          <cell r="V1746"/>
          <cell r="W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P1746"/>
        </row>
        <row r="1747">
          <cell r="C1747"/>
          <cell r="D1747"/>
          <cell r="E1747"/>
          <cell r="F1747"/>
          <cell r="J1747"/>
          <cell r="K1747"/>
          <cell r="L1747"/>
          <cell r="M1747"/>
          <cell r="N1747"/>
          <cell r="O1747"/>
          <cell r="P1747"/>
          <cell r="R1747"/>
          <cell r="S1747"/>
          <cell r="T1747"/>
          <cell r="U1747"/>
          <cell r="V1747"/>
          <cell r="W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P1747"/>
        </row>
        <row r="1748">
          <cell r="C1748"/>
          <cell r="D1748"/>
          <cell r="E1748"/>
          <cell r="F1748"/>
          <cell r="J1748"/>
          <cell r="K1748"/>
          <cell r="L1748"/>
          <cell r="M1748"/>
          <cell r="N1748"/>
          <cell r="O1748"/>
          <cell r="P1748"/>
          <cell r="R1748"/>
          <cell r="S1748"/>
          <cell r="T1748"/>
          <cell r="U1748"/>
          <cell r="V1748"/>
          <cell r="W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P1748"/>
        </row>
        <row r="1749">
          <cell r="C1749"/>
          <cell r="D1749"/>
          <cell r="E1749"/>
          <cell r="F1749"/>
          <cell r="J1749"/>
          <cell r="K1749"/>
          <cell r="L1749"/>
          <cell r="M1749"/>
          <cell r="N1749"/>
          <cell r="O1749"/>
          <cell r="P1749"/>
          <cell r="R1749"/>
          <cell r="S1749"/>
          <cell r="T1749"/>
          <cell r="U1749"/>
          <cell r="V1749"/>
          <cell r="W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P1749"/>
        </row>
        <row r="1750">
          <cell r="C1750"/>
          <cell r="D1750"/>
          <cell r="E1750"/>
          <cell r="F1750"/>
          <cell r="J1750"/>
          <cell r="K1750"/>
          <cell r="L1750"/>
          <cell r="M1750"/>
          <cell r="N1750"/>
          <cell r="O1750"/>
          <cell r="P1750"/>
          <cell r="R1750"/>
          <cell r="S1750"/>
          <cell r="T1750"/>
          <cell r="U1750"/>
          <cell r="V1750"/>
          <cell r="W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P1750"/>
        </row>
        <row r="1751">
          <cell r="C1751"/>
          <cell r="D1751"/>
          <cell r="E1751"/>
          <cell r="F1751"/>
          <cell r="J1751"/>
          <cell r="K1751"/>
          <cell r="L1751"/>
          <cell r="M1751"/>
          <cell r="N1751"/>
          <cell r="O1751"/>
          <cell r="P1751"/>
          <cell r="R1751"/>
          <cell r="S1751"/>
          <cell r="T1751"/>
          <cell r="U1751"/>
          <cell r="V1751"/>
          <cell r="W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P1751"/>
        </row>
        <row r="1752">
          <cell r="C1752"/>
          <cell r="D1752"/>
          <cell r="E1752"/>
          <cell r="F1752"/>
          <cell r="J1752"/>
          <cell r="K1752"/>
          <cell r="L1752"/>
          <cell r="M1752"/>
          <cell r="N1752"/>
          <cell r="O1752"/>
          <cell r="P1752"/>
          <cell r="R1752"/>
          <cell r="S1752"/>
          <cell r="T1752"/>
          <cell r="U1752"/>
          <cell r="V1752"/>
          <cell r="W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P1752"/>
        </row>
        <row r="1753">
          <cell r="C1753"/>
          <cell r="D1753"/>
          <cell r="E1753"/>
          <cell r="F1753"/>
          <cell r="J1753"/>
          <cell r="K1753"/>
          <cell r="L1753"/>
          <cell r="M1753"/>
          <cell r="N1753"/>
          <cell r="O1753"/>
          <cell r="P1753"/>
          <cell r="R1753"/>
          <cell r="S1753"/>
          <cell r="T1753"/>
          <cell r="U1753"/>
          <cell r="V1753"/>
          <cell r="W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P1753"/>
        </row>
        <row r="1754">
          <cell r="C1754"/>
          <cell r="D1754"/>
          <cell r="E1754"/>
          <cell r="F1754"/>
          <cell r="J1754"/>
          <cell r="K1754"/>
          <cell r="L1754"/>
          <cell r="M1754"/>
          <cell r="N1754"/>
          <cell r="O1754"/>
          <cell r="P1754"/>
          <cell r="R1754"/>
          <cell r="S1754"/>
          <cell r="T1754"/>
          <cell r="U1754"/>
          <cell r="V1754"/>
          <cell r="W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P1754"/>
        </row>
        <row r="1755">
          <cell r="C1755"/>
          <cell r="D1755"/>
          <cell r="E1755"/>
          <cell r="F1755"/>
          <cell r="J1755"/>
          <cell r="K1755"/>
          <cell r="L1755"/>
          <cell r="M1755"/>
          <cell r="N1755"/>
          <cell r="O1755"/>
          <cell r="P1755"/>
          <cell r="R1755"/>
          <cell r="S1755"/>
          <cell r="T1755"/>
          <cell r="U1755"/>
          <cell r="V1755"/>
          <cell r="W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P1755"/>
        </row>
        <row r="1756">
          <cell r="C1756"/>
          <cell r="D1756"/>
          <cell r="E1756"/>
          <cell r="F1756"/>
          <cell r="J1756"/>
          <cell r="K1756"/>
          <cell r="L1756"/>
          <cell r="M1756"/>
          <cell r="N1756"/>
          <cell r="O1756"/>
          <cell r="P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P1756"/>
        </row>
        <row r="1757">
          <cell r="C1757"/>
          <cell r="D1757"/>
          <cell r="E1757"/>
          <cell r="F1757"/>
          <cell r="J1757"/>
          <cell r="K1757"/>
          <cell r="L1757"/>
          <cell r="M1757"/>
          <cell r="N1757"/>
          <cell r="O1757"/>
          <cell r="P1757"/>
          <cell r="R1757"/>
          <cell r="S1757"/>
          <cell r="T1757"/>
          <cell r="U1757"/>
          <cell r="V1757"/>
          <cell r="W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P1757"/>
        </row>
        <row r="1758">
          <cell r="C1758"/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</row>
        <row r="1759">
          <cell r="C1759"/>
          <cell r="D1759"/>
          <cell r="E1759"/>
          <cell r="F1759"/>
          <cell r="J1759"/>
          <cell r="K1759"/>
          <cell r="L1759"/>
          <cell r="M1759"/>
          <cell r="N1759"/>
          <cell r="O1759"/>
          <cell r="P1759"/>
          <cell r="R1759"/>
          <cell r="S1759"/>
          <cell r="T1759"/>
          <cell r="U1759"/>
          <cell r="V1759"/>
          <cell r="W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P1759"/>
        </row>
        <row r="1760">
          <cell r="C1760"/>
          <cell r="D1760"/>
          <cell r="E1760"/>
          <cell r="F1760"/>
          <cell r="J1760"/>
          <cell r="K1760"/>
          <cell r="L1760"/>
          <cell r="M1760"/>
          <cell r="N1760"/>
          <cell r="O1760"/>
          <cell r="P1760"/>
          <cell r="R1760"/>
          <cell r="S1760"/>
          <cell r="T1760"/>
          <cell r="U1760"/>
          <cell r="V1760"/>
          <cell r="W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P1760"/>
        </row>
        <row r="1761">
          <cell r="C1761"/>
          <cell r="D1761"/>
          <cell r="E1761"/>
          <cell r="F1761"/>
          <cell r="J1761"/>
          <cell r="K1761"/>
          <cell r="L1761"/>
          <cell r="M1761"/>
          <cell r="N1761"/>
          <cell r="O1761"/>
          <cell r="P1761"/>
          <cell r="R1761"/>
          <cell r="S1761"/>
          <cell r="T1761"/>
          <cell r="U1761"/>
          <cell r="Y1761"/>
          <cell r="Z1761"/>
          <cell r="AA1761"/>
          <cell r="AB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P1761"/>
        </row>
        <row r="1762">
          <cell r="C1762"/>
          <cell r="D1762"/>
          <cell r="E1762"/>
          <cell r="F1762"/>
          <cell r="J1762"/>
          <cell r="K1762"/>
          <cell r="L1762"/>
          <cell r="M1762"/>
          <cell r="N1762"/>
          <cell r="O1762"/>
          <cell r="P1762"/>
          <cell r="R1762"/>
          <cell r="S1762"/>
          <cell r="T1762"/>
          <cell r="U1762"/>
          <cell r="V1762"/>
          <cell r="W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P1762"/>
        </row>
        <row r="1763">
          <cell r="C1763"/>
          <cell r="D1763"/>
          <cell r="E1763"/>
          <cell r="F1763"/>
          <cell r="J1763"/>
          <cell r="K1763"/>
          <cell r="L1763"/>
          <cell r="M1763"/>
          <cell r="N1763"/>
          <cell r="O1763"/>
          <cell r="P1763"/>
          <cell r="R1763"/>
          <cell r="S1763"/>
          <cell r="T1763"/>
          <cell r="U1763"/>
          <cell r="V1763"/>
          <cell r="W1763"/>
          <cell r="Y1763"/>
          <cell r="Z1763"/>
          <cell r="AA1763"/>
          <cell r="AB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P1763"/>
        </row>
        <row r="1764">
          <cell r="C1764"/>
          <cell r="D1764"/>
          <cell r="E1764"/>
          <cell r="F1764"/>
          <cell r="J1764"/>
          <cell r="K1764"/>
          <cell r="L1764"/>
          <cell r="M1764"/>
          <cell r="N1764"/>
          <cell r="O1764"/>
          <cell r="P1764"/>
          <cell r="R1764"/>
          <cell r="S1764"/>
          <cell r="T1764"/>
          <cell r="U1764"/>
          <cell r="V1764"/>
          <cell r="W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P1764"/>
        </row>
        <row r="1765">
          <cell r="C1765"/>
          <cell r="D1765"/>
          <cell r="E1765"/>
          <cell r="F1765"/>
          <cell r="J1765"/>
          <cell r="K1765"/>
          <cell r="L1765"/>
          <cell r="M1765"/>
          <cell r="N1765"/>
          <cell r="O1765"/>
          <cell r="P1765"/>
          <cell r="R1765"/>
          <cell r="S1765"/>
          <cell r="T1765"/>
          <cell r="U1765"/>
          <cell r="V1765"/>
          <cell r="W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P1765"/>
        </row>
        <row r="1766">
          <cell r="C1766"/>
          <cell r="D1766"/>
          <cell r="E1766"/>
          <cell r="F1766"/>
          <cell r="J1766"/>
          <cell r="K1766"/>
          <cell r="L1766"/>
          <cell r="M1766"/>
          <cell r="N1766"/>
          <cell r="O1766"/>
          <cell r="P1766"/>
          <cell r="R1766"/>
          <cell r="S1766"/>
          <cell r="T1766"/>
          <cell r="U1766"/>
          <cell r="V1766"/>
          <cell r="W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P1766"/>
        </row>
        <row r="1767">
          <cell r="C1767"/>
          <cell r="D1767"/>
          <cell r="E1767"/>
          <cell r="F1767"/>
          <cell r="J1767"/>
          <cell r="K1767"/>
          <cell r="L1767"/>
          <cell r="M1767"/>
          <cell r="N1767"/>
          <cell r="O1767"/>
          <cell r="P1767"/>
          <cell r="R1767"/>
          <cell r="S1767"/>
          <cell r="T1767"/>
          <cell r="U1767"/>
          <cell r="V1767"/>
          <cell r="W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P1767"/>
        </row>
        <row r="1768">
          <cell r="C1768"/>
          <cell r="D1768"/>
          <cell r="E1768"/>
          <cell r="F1768"/>
          <cell r="J1768"/>
          <cell r="K1768"/>
          <cell r="L1768"/>
          <cell r="M1768"/>
          <cell r="N1768"/>
          <cell r="O1768"/>
          <cell r="P1768"/>
          <cell r="R1768"/>
          <cell r="S1768"/>
          <cell r="T1768"/>
          <cell r="U1768"/>
          <cell r="V1768"/>
          <cell r="W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P1768"/>
        </row>
        <row r="1769">
          <cell r="C1769"/>
          <cell r="D1769"/>
          <cell r="E1769"/>
          <cell r="F1769"/>
          <cell r="J1769"/>
          <cell r="K1769"/>
          <cell r="L1769"/>
          <cell r="M1769"/>
          <cell r="N1769"/>
          <cell r="O1769"/>
          <cell r="P1769"/>
          <cell r="R1769"/>
          <cell r="S1769"/>
          <cell r="T1769"/>
          <cell r="U1769"/>
          <cell r="V1769"/>
          <cell r="W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P1769"/>
        </row>
        <row r="1770">
          <cell r="C1770"/>
          <cell r="D1770"/>
          <cell r="E1770"/>
          <cell r="F1770"/>
          <cell r="J1770"/>
          <cell r="K1770"/>
          <cell r="L1770"/>
          <cell r="M1770"/>
          <cell r="N1770"/>
          <cell r="O1770"/>
          <cell r="P1770"/>
          <cell r="R1770"/>
          <cell r="S1770"/>
          <cell r="T1770"/>
          <cell r="U1770"/>
          <cell r="V1770"/>
          <cell r="W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P1770"/>
        </row>
        <row r="1771">
          <cell r="C1771"/>
          <cell r="D1771"/>
          <cell r="E1771"/>
          <cell r="F1771"/>
          <cell r="J1771"/>
          <cell r="K1771"/>
          <cell r="L1771"/>
          <cell r="M1771"/>
          <cell r="N1771"/>
          <cell r="O1771"/>
          <cell r="P1771"/>
          <cell r="R1771"/>
          <cell r="S1771"/>
          <cell r="T1771"/>
          <cell r="U1771"/>
          <cell r="V1771"/>
          <cell r="W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P1771"/>
        </row>
        <row r="1772">
          <cell r="C1772"/>
          <cell r="D1772"/>
          <cell r="E1772"/>
          <cell r="F1772"/>
          <cell r="J1772"/>
          <cell r="K1772"/>
          <cell r="L1772"/>
          <cell r="M1772"/>
          <cell r="N1772"/>
          <cell r="O1772"/>
          <cell r="P1772"/>
          <cell r="R1772"/>
          <cell r="S1772"/>
          <cell r="T1772"/>
          <cell r="U1772"/>
          <cell r="V1772"/>
          <cell r="W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P1772"/>
        </row>
        <row r="1773">
          <cell r="C1773"/>
          <cell r="D1773"/>
          <cell r="E1773"/>
          <cell r="F1773"/>
          <cell r="J1773"/>
          <cell r="K1773"/>
          <cell r="L1773"/>
          <cell r="M1773"/>
          <cell r="N1773"/>
          <cell r="O1773"/>
          <cell r="P1773"/>
          <cell r="R1773"/>
          <cell r="S1773"/>
          <cell r="T1773"/>
          <cell r="U1773"/>
          <cell r="V1773"/>
          <cell r="W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P1773"/>
        </row>
        <row r="1774">
          <cell r="C1774"/>
          <cell r="D1774"/>
          <cell r="E1774"/>
          <cell r="F1774"/>
          <cell r="J1774"/>
          <cell r="K1774"/>
          <cell r="L1774"/>
          <cell r="M1774"/>
          <cell r="N1774"/>
          <cell r="O1774"/>
          <cell r="P1774"/>
          <cell r="R1774"/>
          <cell r="S1774"/>
          <cell r="T1774"/>
          <cell r="U1774"/>
          <cell r="V1774"/>
          <cell r="W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P1774"/>
        </row>
        <row r="1775">
          <cell r="C1775"/>
          <cell r="D1775"/>
          <cell r="E1775"/>
          <cell r="F1775"/>
          <cell r="J1775"/>
          <cell r="K1775"/>
          <cell r="L1775"/>
          <cell r="M1775"/>
          <cell r="N1775"/>
          <cell r="O1775"/>
          <cell r="P1775"/>
          <cell r="R1775"/>
          <cell r="S1775"/>
          <cell r="T1775"/>
          <cell r="U1775"/>
          <cell r="V1775"/>
          <cell r="W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P1775"/>
        </row>
        <row r="1776">
          <cell r="C1776"/>
          <cell r="D1776"/>
          <cell r="E1776"/>
          <cell r="F1776"/>
          <cell r="J1776"/>
          <cell r="K1776"/>
          <cell r="L1776"/>
          <cell r="M1776"/>
          <cell r="N1776"/>
          <cell r="O1776"/>
          <cell r="P1776"/>
          <cell r="R1776"/>
          <cell r="S1776"/>
          <cell r="T1776"/>
          <cell r="U1776"/>
          <cell r="V1776"/>
          <cell r="W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P1776"/>
        </row>
        <row r="1777">
          <cell r="C1777"/>
          <cell r="D1777"/>
          <cell r="E1777"/>
          <cell r="F1777"/>
          <cell r="J1777"/>
          <cell r="K1777"/>
          <cell r="L1777"/>
          <cell r="M1777"/>
          <cell r="N1777"/>
          <cell r="O1777"/>
          <cell r="P1777"/>
          <cell r="R1777"/>
          <cell r="S1777"/>
          <cell r="T1777"/>
          <cell r="U1777"/>
          <cell r="V1777"/>
          <cell r="W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P1777"/>
        </row>
        <row r="1778">
          <cell r="C1778"/>
          <cell r="D1778"/>
          <cell r="E1778"/>
          <cell r="F1778"/>
          <cell r="J1778"/>
          <cell r="K1778"/>
          <cell r="L1778"/>
          <cell r="M1778"/>
          <cell r="N1778"/>
          <cell r="O1778"/>
          <cell r="P1778"/>
          <cell r="R1778"/>
          <cell r="S1778"/>
          <cell r="T1778"/>
          <cell r="U1778"/>
          <cell r="V1778"/>
          <cell r="W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P1778"/>
        </row>
        <row r="1779">
          <cell r="C1779"/>
          <cell r="D1779"/>
          <cell r="E1779"/>
          <cell r="F1779"/>
          <cell r="J1779"/>
          <cell r="K1779"/>
          <cell r="L1779"/>
          <cell r="M1779"/>
          <cell r="N1779"/>
          <cell r="O1779"/>
          <cell r="P1779"/>
          <cell r="R1779"/>
          <cell r="S1779"/>
          <cell r="T1779"/>
          <cell r="U1779"/>
          <cell r="V1779"/>
          <cell r="W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P1779"/>
        </row>
        <row r="1780">
          <cell r="C1780"/>
          <cell r="D1780"/>
          <cell r="E1780"/>
          <cell r="F1780"/>
          <cell r="J1780"/>
          <cell r="K1780"/>
          <cell r="L1780"/>
          <cell r="M1780"/>
          <cell r="N1780"/>
          <cell r="O1780"/>
          <cell r="P1780"/>
          <cell r="R1780"/>
          <cell r="S1780"/>
          <cell r="T1780"/>
          <cell r="U1780"/>
          <cell r="V1780"/>
          <cell r="W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P1780"/>
        </row>
        <row r="1781">
          <cell r="C1781"/>
          <cell r="D1781"/>
          <cell r="E1781"/>
          <cell r="F1781"/>
          <cell r="J1781"/>
          <cell r="K1781"/>
          <cell r="L1781"/>
          <cell r="M1781"/>
          <cell r="N1781"/>
          <cell r="O1781"/>
          <cell r="P1781"/>
          <cell r="R1781"/>
          <cell r="S1781"/>
          <cell r="T1781"/>
          <cell r="U1781"/>
          <cell r="V1781"/>
          <cell r="W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P1781"/>
        </row>
        <row r="1782">
          <cell r="C1782"/>
          <cell r="D1782"/>
          <cell r="E1782"/>
          <cell r="F1782"/>
          <cell r="J1782"/>
          <cell r="K1782"/>
          <cell r="L1782"/>
          <cell r="M1782"/>
          <cell r="N1782"/>
          <cell r="O1782"/>
          <cell r="P1782"/>
          <cell r="R1782"/>
          <cell r="S1782"/>
          <cell r="T1782"/>
          <cell r="U1782"/>
          <cell r="V1782"/>
          <cell r="W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P1782"/>
        </row>
        <row r="1783">
          <cell r="C1783"/>
          <cell r="D1783"/>
          <cell r="E1783"/>
          <cell r="F1783"/>
          <cell r="J1783"/>
          <cell r="K1783"/>
          <cell r="L1783"/>
          <cell r="M1783"/>
          <cell r="N1783"/>
          <cell r="O1783"/>
          <cell r="P1783"/>
          <cell r="R1783"/>
          <cell r="S1783"/>
          <cell r="T1783"/>
          <cell r="U1783"/>
          <cell r="V1783"/>
          <cell r="W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P1783"/>
        </row>
        <row r="1784">
          <cell r="C1784"/>
          <cell r="D1784"/>
          <cell r="E1784"/>
          <cell r="F1784"/>
          <cell r="J1784"/>
          <cell r="K1784"/>
          <cell r="L1784"/>
          <cell r="M1784"/>
          <cell r="N1784"/>
          <cell r="O1784"/>
          <cell r="P1784"/>
          <cell r="R1784"/>
          <cell r="S1784"/>
          <cell r="T1784"/>
          <cell r="U1784"/>
          <cell r="V1784"/>
          <cell r="W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P1784"/>
        </row>
        <row r="1785">
          <cell r="C1785"/>
          <cell r="D1785"/>
          <cell r="E1785"/>
          <cell r="F1785"/>
          <cell r="J1785"/>
          <cell r="K1785"/>
          <cell r="L1785"/>
          <cell r="M1785"/>
          <cell r="N1785"/>
          <cell r="O1785"/>
          <cell r="P1785"/>
          <cell r="R1785"/>
          <cell r="S1785"/>
          <cell r="T1785"/>
          <cell r="U1785"/>
          <cell r="V1785"/>
          <cell r="W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P1785"/>
        </row>
        <row r="1786">
          <cell r="C1786"/>
          <cell r="D1786"/>
          <cell r="E1786"/>
          <cell r="F1786"/>
          <cell r="J1786"/>
          <cell r="K1786"/>
          <cell r="L1786"/>
          <cell r="M1786"/>
          <cell r="N1786"/>
          <cell r="O1786"/>
          <cell r="P1786"/>
          <cell r="R1786"/>
          <cell r="S1786"/>
          <cell r="T1786"/>
          <cell r="U1786"/>
          <cell r="V1786"/>
          <cell r="W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P1786"/>
        </row>
        <row r="1787">
          <cell r="C1787"/>
          <cell r="D1787"/>
          <cell r="E1787"/>
          <cell r="F1787"/>
          <cell r="J1787"/>
          <cell r="K1787"/>
          <cell r="L1787"/>
          <cell r="M1787"/>
          <cell r="N1787"/>
          <cell r="O1787"/>
          <cell r="P1787"/>
          <cell r="R1787"/>
          <cell r="S1787"/>
          <cell r="T1787"/>
          <cell r="U1787"/>
          <cell r="V1787"/>
          <cell r="W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P1787"/>
        </row>
        <row r="1788">
          <cell r="C1788"/>
          <cell r="D1788"/>
          <cell r="E1788"/>
          <cell r="F1788"/>
          <cell r="J1788"/>
          <cell r="K1788"/>
          <cell r="L1788"/>
          <cell r="M1788"/>
          <cell r="N1788"/>
          <cell r="O1788"/>
          <cell r="P1788"/>
          <cell r="R1788"/>
          <cell r="S1788"/>
          <cell r="T1788"/>
          <cell r="U1788"/>
          <cell r="V1788"/>
          <cell r="W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P1788"/>
        </row>
        <row r="1789">
          <cell r="C1789"/>
          <cell r="D1789"/>
          <cell r="E1789"/>
          <cell r="F1789"/>
          <cell r="J1789"/>
          <cell r="K1789"/>
          <cell r="L1789"/>
          <cell r="M1789"/>
          <cell r="N1789"/>
          <cell r="O1789"/>
          <cell r="P1789"/>
          <cell r="R1789"/>
          <cell r="S1789"/>
          <cell r="T1789"/>
          <cell r="U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P1789"/>
        </row>
        <row r="1790">
          <cell r="C1790"/>
          <cell r="D1790"/>
          <cell r="E1790"/>
          <cell r="F1790"/>
          <cell r="J1790"/>
          <cell r="K1790"/>
          <cell r="L1790"/>
          <cell r="M1790"/>
          <cell r="N1790"/>
          <cell r="O1790"/>
          <cell r="P1790"/>
          <cell r="R1790"/>
          <cell r="S1790"/>
          <cell r="T1790"/>
          <cell r="U1790"/>
          <cell r="V1790"/>
          <cell r="W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P1790"/>
        </row>
        <row r="1791">
          <cell r="C1791"/>
          <cell r="D1791"/>
          <cell r="E1791"/>
          <cell r="F1791"/>
          <cell r="J1791"/>
          <cell r="K1791"/>
          <cell r="L1791"/>
          <cell r="M1791"/>
          <cell r="N1791"/>
          <cell r="O1791"/>
          <cell r="P1791"/>
          <cell r="R1791"/>
          <cell r="S1791"/>
          <cell r="T1791"/>
          <cell r="U1791"/>
          <cell r="V1791"/>
          <cell r="W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P1791"/>
        </row>
        <row r="1792">
          <cell r="C1792"/>
          <cell r="D1792"/>
          <cell r="E1792"/>
          <cell r="F1792"/>
          <cell r="J1792"/>
          <cell r="K1792"/>
          <cell r="L1792"/>
          <cell r="M1792"/>
          <cell r="N1792"/>
          <cell r="O1792"/>
          <cell r="P1792"/>
          <cell r="R1792"/>
          <cell r="S1792"/>
          <cell r="T1792"/>
          <cell r="U1792"/>
          <cell r="V1792"/>
          <cell r="W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P1792"/>
        </row>
        <row r="1793">
          <cell r="C1793"/>
          <cell r="D1793"/>
          <cell r="E1793"/>
          <cell r="F1793"/>
          <cell r="J1793"/>
          <cell r="K1793"/>
          <cell r="L1793"/>
          <cell r="M1793"/>
          <cell r="N1793"/>
          <cell r="O1793"/>
          <cell r="P1793"/>
          <cell r="R1793"/>
          <cell r="S1793"/>
          <cell r="T1793"/>
          <cell r="U1793"/>
          <cell r="V1793"/>
          <cell r="W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P1793"/>
        </row>
        <row r="1794">
          <cell r="C1794"/>
          <cell r="D1794"/>
          <cell r="E1794"/>
          <cell r="F1794"/>
          <cell r="J1794"/>
          <cell r="K1794"/>
          <cell r="L1794"/>
          <cell r="M1794"/>
          <cell r="N1794"/>
          <cell r="O1794"/>
          <cell r="P1794"/>
          <cell r="R1794"/>
          <cell r="S1794"/>
          <cell r="T1794"/>
          <cell r="U1794"/>
          <cell r="V1794"/>
          <cell r="W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P1794"/>
        </row>
        <row r="1795">
          <cell r="C1795"/>
          <cell r="D1795"/>
          <cell r="E1795"/>
          <cell r="F1795"/>
          <cell r="J1795"/>
          <cell r="K1795"/>
          <cell r="L1795"/>
          <cell r="M1795"/>
          <cell r="N1795"/>
          <cell r="O1795"/>
          <cell r="P1795"/>
          <cell r="R1795"/>
          <cell r="S1795"/>
          <cell r="T1795"/>
          <cell r="U1795"/>
          <cell r="V1795"/>
          <cell r="W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P1795"/>
        </row>
        <row r="1796">
          <cell r="C1796"/>
          <cell r="D1796"/>
          <cell r="E1796"/>
          <cell r="F1796"/>
          <cell r="J1796"/>
          <cell r="K1796"/>
          <cell r="L1796"/>
          <cell r="M1796"/>
          <cell r="N1796"/>
          <cell r="O1796"/>
          <cell r="P1796"/>
          <cell r="R1796"/>
          <cell r="S1796"/>
          <cell r="T1796"/>
          <cell r="U1796"/>
          <cell r="V1796"/>
          <cell r="W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P1796"/>
        </row>
        <row r="1797">
          <cell r="C1797"/>
          <cell r="D1797"/>
          <cell r="E1797"/>
          <cell r="F1797"/>
          <cell r="J1797"/>
          <cell r="K1797"/>
          <cell r="L1797"/>
          <cell r="M1797"/>
          <cell r="N1797"/>
          <cell r="O1797"/>
          <cell r="P1797"/>
          <cell r="R1797"/>
          <cell r="S1797"/>
          <cell r="T1797"/>
          <cell r="U1797"/>
          <cell r="V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P1797"/>
        </row>
        <row r="1798">
          <cell r="C1798"/>
          <cell r="D1798"/>
          <cell r="E1798"/>
          <cell r="F1798"/>
          <cell r="J1798"/>
          <cell r="K1798"/>
          <cell r="L1798"/>
          <cell r="M1798"/>
          <cell r="N1798"/>
          <cell r="O1798"/>
          <cell r="P1798"/>
          <cell r="R1798"/>
          <cell r="S1798"/>
          <cell r="T1798"/>
          <cell r="U1798"/>
          <cell r="V1798"/>
          <cell r="W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P1798"/>
        </row>
        <row r="1799">
          <cell r="C1799"/>
          <cell r="D1799"/>
          <cell r="E1799"/>
          <cell r="F1799"/>
          <cell r="J1799"/>
          <cell r="K1799"/>
          <cell r="L1799"/>
          <cell r="M1799"/>
          <cell r="N1799"/>
          <cell r="O1799"/>
          <cell r="P1799"/>
          <cell r="R1799"/>
          <cell r="S1799"/>
          <cell r="T1799"/>
          <cell r="U1799"/>
          <cell r="V1799"/>
          <cell r="W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P1799"/>
        </row>
        <row r="1800">
          <cell r="C1800"/>
          <cell r="D1800"/>
          <cell r="E1800"/>
          <cell r="F1800"/>
          <cell r="J1800"/>
          <cell r="K1800"/>
          <cell r="L1800"/>
          <cell r="M1800"/>
          <cell r="N1800"/>
          <cell r="O1800"/>
          <cell r="P1800"/>
          <cell r="R1800"/>
          <cell r="S1800"/>
          <cell r="T1800"/>
          <cell r="U1800"/>
          <cell r="V1800"/>
          <cell r="W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P1800"/>
        </row>
        <row r="1801">
          <cell r="C1801"/>
          <cell r="D1801"/>
          <cell r="E1801"/>
          <cell r="F1801"/>
          <cell r="J1801"/>
          <cell r="K1801"/>
          <cell r="L1801"/>
          <cell r="M1801"/>
          <cell r="N1801"/>
          <cell r="O1801"/>
          <cell r="P1801"/>
          <cell r="R1801"/>
          <cell r="S1801"/>
          <cell r="T1801"/>
          <cell r="U1801"/>
          <cell r="V1801"/>
          <cell r="W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P1801"/>
        </row>
        <row r="1802">
          <cell r="C1802"/>
          <cell r="D1802"/>
          <cell r="E1802"/>
          <cell r="F1802"/>
          <cell r="J1802"/>
          <cell r="K1802"/>
          <cell r="L1802"/>
          <cell r="M1802"/>
          <cell r="N1802"/>
          <cell r="O1802"/>
          <cell r="P1802"/>
          <cell r="R1802"/>
          <cell r="S1802"/>
          <cell r="T1802"/>
          <cell r="U1802"/>
          <cell r="V1802"/>
          <cell r="W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P1802"/>
        </row>
        <row r="1803">
          <cell r="C1803"/>
          <cell r="D1803"/>
          <cell r="E1803"/>
          <cell r="F1803"/>
          <cell r="J1803"/>
          <cell r="K1803"/>
          <cell r="L1803"/>
          <cell r="M1803"/>
          <cell r="N1803"/>
          <cell r="O1803"/>
          <cell r="P1803"/>
          <cell r="R1803"/>
          <cell r="S1803"/>
          <cell r="T1803"/>
          <cell r="U1803"/>
          <cell r="V1803"/>
          <cell r="W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P1803"/>
        </row>
        <row r="1804">
          <cell r="C1804"/>
          <cell r="D1804"/>
          <cell r="E1804"/>
          <cell r="F1804"/>
          <cell r="J1804"/>
          <cell r="K1804"/>
          <cell r="L1804"/>
          <cell r="M1804"/>
          <cell r="N1804"/>
          <cell r="O1804"/>
          <cell r="P1804"/>
          <cell r="R1804"/>
          <cell r="S1804"/>
          <cell r="T1804"/>
          <cell r="U1804"/>
          <cell r="V1804"/>
          <cell r="W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P1804"/>
        </row>
        <row r="1805">
          <cell r="C1805"/>
          <cell r="D1805"/>
          <cell r="E1805"/>
          <cell r="F1805"/>
          <cell r="J1805"/>
          <cell r="K1805"/>
          <cell r="L1805"/>
          <cell r="M1805"/>
          <cell r="N1805"/>
          <cell r="O1805"/>
          <cell r="P1805"/>
          <cell r="R1805"/>
          <cell r="S1805"/>
          <cell r="T1805"/>
          <cell r="U1805"/>
          <cell r="V1805"/>
          <cell r="W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P1805"/>
        </row>
        <row r="1806">
          <cell r="C1806"/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</row>
        <row r="1807">
          <cell r="C1807"/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</row>
        <row r="1808">
          <cell r="C1808"/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</row>
        <row r="1809">
          <cell r="C1809"/>
          <cell r="D1809"/>
          <cell r="E1809"/>
          <cell r="F1809"/>
          <cell r="J1809"/>
          <cell r="K1809"/>
          <cell r="L1809"/>
          <cell r="M1809"/>
          <cell r="N1809"/>
          <cell r="O1809"/>
          <cell r="P1809"/>
          <cell r="R1809"/>
          <cell r="S1809"/>
          <cell r="T1809"/>
          <cell r="U1809"/>
          <cell r="V1809"/>
          <cell r="W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P1809"/>
        </row>
        <row r="1810">
          <cell r="C1810"/>
          <cell r="D1810"/>
          <cell r="E1810"/>
          <cell r="F1810"/>
          <cell r="J1810"/>
          <cell r="K1810"/>
          <cell r="L1810"/>
          <cell r="M1810"/>
          <cell r="N1810"/>
          <cell r="O1810"/>
          <cell r="P1810"/>
          <cell r="R1810"/>
          <cell r="S1810"/>
          <cell r="T1810"/>
          <cell r="U1810"/>
          <cell r="V1810"/>
          <cell r="W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P1810"/>
        </row>
        <row r="1811">
          <cell r="C1811"/>
          <cell r="D1811"/>
          <cell r="E1811"/>
          <cell r="F1811"/>
          <cell r="J1811"/>
          <cell r="K1811"/>
          <cell r="L1811"/>
          <cell r="M1811"/>
          <cell r="N1811"/>
          <cell r="O1811"/>
          <cell r="P1811"/>
          <cell r="R1811"/>
          <cell r="S1811"/>
          <cell r="T1811"/>
          <cell r="U1811"/>
          <cell r="V1811"/>
          <cell r="W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P1811"/>
        </row>
        <row r="1812">
          <cell r="C1812"/>
          <cell r="D1812"/>
          <cell r="E1812"/>
          <cell r="F1812"/>
          <cell r="J1812"/>
          <cell r="K1812"/>
          <cell r="L1812"/>
          <cell r="M1812"/>
          <cell r="N1812"/>
          <cell r="O1812"/>
          <cell r="P1812"/>
          <cell r="R1812"/>
          <cell r="S1812"/>
          <cell r="T1812"/>
          <cell r="U1812"/>
          <cell r="V1812"/>
          <cell r="W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P1812"/>
        </row>
        <row r="1813">
          <cell r="C1813"/>
          <cell r="D1813"/>
          <cell r="E1813"/>
          <cell r="F1813"/>
          <cell r="J1813"/>
          <cell r="K1813"/>
          <cell r="L1813"/>
          <cell r="M1813"/>
          <cell r="N1813"/>
          <cell r="O1813"/>
          <cell r="P1813"/>
          <cell r="R1813"/>
          <cell r="S1813"/>
          <cell r="T1813"/>
          <cell r="U1813"/>
          <cell r="V1813"/>
          <cell r="W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P1813"/>
        </row>
        <row r="1814">
          <cell r="C1814"/>
          <cell r="D1814"/>
          <cell r="E1814"/>
          <cell r="F1814"/>
          <cell r="J1814"/>
          <cell r="K1814"/>
          <cell r="L1814"/>
          <cell r="M1814"/>
          <cell r="N1814"/>
          <cell r="O1814"/>
          <cell r="P1814"/>
          <cell r="R1814"/>
          <cell r="S1814"/>
          <cell r="T1814"/>
          <cell r="U1814"/>
          <cell r="V1814"/>
          <cell r="W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P1814"/>
        </row>
        <row r="1815">
          <cell r="C1815"/>
          <cell r="D1815"/>
          <cell r="E1815"/>
          <cell r="F1815"/>
          <cell r="J1815"/>
          <cell r="K1815"/>
          <cell r="L1815"/>
          <cell r="M1815"/>
          <cell r="N1815"/>
          <cell r="O1815"/>
          <cell r="P1815"/>
          <cell r="R1815"/>
          <cell r="S1815"/>
          <cell r="T1815"/>
          <cell r="U1815"/>
          <cell r="V1815"/>
          <cell r="W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P1815"/>
        </row>
        <row r="1816">
          <cell r="C1816"/>
          <cell r="D1816"/>
          <cell r="E1816"/>
          <cell r="F1816"/>
          <cell r="J1816"/>
          <cell r="K1816"/>
          <cell r="L1816"/>
          <cell r="M1816"/>
          <cell r="N1816"/>
          <cell r="O1816"/>
          <cell r="P1816"/>
          <cell r="R1816"/>
          <cell r="S1816"/>
          <cell r="T1816"/>
          <cell r="U1816"/>
          <cell r="V1816"/>
          <cell r="W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P1816"/>
        </row>
        <row r="1817">
          <cell r="C1817"/>
          <cell r="D1817"/>
          <cell r="E1817"/>
          <cell r="F1817"/>
          <cell r="J1817"/>
          <cell r="K1817"/>
          <cell r="L1817"/>
          <cell r="M1817"/>
          <cell r="N1817"/>
          <cell r="O1817"/>
          <cell r="P1817"/>
          <cell r="R1817"/>
          <cell r="S1817"/>
          <cell r="T1817"/>
          <cell r="U1817"/>
          <cell r="V1817"/>
          <cell r="W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P1817"/>
        </row>
        <row r="1818">
          <cell r="C1818"/>
          <cell r="D1818"/>
          <cell r="E1818"/>
          <cell r="F1818"/>
          <cell r="J1818"/>
          <cell r="K1818"/>
          <cell r="L1818"/>
          <cell r="M1818"/>
          <cell r="N1818"/>
          <cell r="O1818"/>
          <cell r="P1818"/>
          <cell r="R1818"/>
          <cell r="S1818"/>
          <cell r="T1818"/>
          <cell r="U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P1818"/>
        </row>
        <row r="1819">
          <cell r="C1819"/>
          <cell r="D1819"/>
          <cell r="E1819"/>
          <cell r="F1819"/>
          <cell r="J1819"/>
          <cell r="K1819"/>
          <cell r="L1819"/>
          <cell r="M1819"/>
          <cell r="N1819"/>
          <cell r="O1819"/>
          <cell r="P1819"/>
          <cell r="R1819"/>
          <cell r="S1819"/>
          <cell r="T1819"/>
          <cell r="U1819"/>
          <cell r="V1819"/>
          <cell r="W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P1819"/>
        </row>
        <row r="1820">
          <cell r="C1820"/>
          <cell r="D1820"/>
          <cell r="E1820"/>
          <cell r="F1820"/>
          <cell r="J1820"/>
          <cell r="K1820"/>
          <cell r="L1820"/>
          <cell r="M1820"/>
          <cell r="N1820"/>
          <cell r="O1820"/>
          <cell r="P1820"/>
          <cell r="R1820"/>
          <cell r="S1820"/>
          <cell r="T1820"/>
          <cell r="U1820"/>
          <cell r="V1820"/>
          <cell r="W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P1820"/>
        </row>
        <row r="1821">
          <cell r="C1821"/>
          <cell r="D1821"/>
          <cell r="E1821"/>
          <cell r="F1821"/>
          <cell r="J1821"/>
          <cell r="K1821"/>
          <cell r="L1821"/>
          <cell r="M1821"/>
          <cell r="N1821"/>
          <cell r="O1821"/>
          <cell r="P1821"/>
          <cell r="R1821"/>
          <cell r="S1821"/>
          <cell r="T1821"/>
          <cell r="U1821"/>
          <cell r="V1821"/>
          <cell r="W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P1821"/>
        </row>
        <row r="1822">
          <cell r="C1822"/>
          <cell r="D1822"/>
          <cell r="E1822"/>
          <cell r="F1822"/>
          <cell r="J1822"/>
          <cell r="K1822"/>
          <cell r="L1822"/>
          <cell r="M1822"/>
          <cell r="N1822"/>
          <cell r="O1822"/>
          <cell r="P1822"/>
          <cell r="R1822"/>
          <cell r="S1822"/>
          <cell r="T1822"/>
          <cell r="U1822"/>
          <cell r="V1822"/>
          <cell r="W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P1822"/>
        </row>
        <row r="1823">
          <cell r="C1823"/>
          <cell r="D1823"/>
          <cell r="E1823"/>
          <cell r="F1823"/>
          <cell r="J1823"/>
          <cell r="K1823"/>
          <cell r="L1823"/>
          <cell r="M1823"/>
          <cell r="N1823"/>
          <cell r="O1823"/>
          <cell r="P1823"/>
          <cell r="R1823"/>
          <cell r="S1823"/>
          <cell r="T1823"/>
          <cell r="U1823"/>
          <cell r="V1823"/>
          <cell r="W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P1823"/>
        </row>
        <row r="1824">
          <cell r="C1824"/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</row>
        <row r="1825">
          <cell r="C1825"/>
          <cell r="D1825"/>
          <cell r="E1825"/>
          <cell r="F1825"/>
          <cell r="J1825"/>
          <cell r="K1825"/>
          <cell r="L1825"/>
          <cell r="M1825"/>
          <cell r="N1825"/>
          <cell r="O1825"/>
          <cell r="P1825"/>
          <cell r="R1825"/>
          <cell r="S1825"/>
          <cell r="T1825"/>
          <cell r="U1825"/>
          <cell r="V1825"/>
          <cell r="W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P1825"/>
        </row>
        <row r="1826">
          <cell r="C1826"/>
          <cell r="D1826"/>
          <cell r="E1826"/>
          <cell r="F1826"/>
          <cell r="J1826"/>
          <cell r="K1826"/>
          <cell r="L1826"/>
          <cell r="M1826"/>
          <cell r="N1826"/>
          <cell r="O1826"/>
          <cell r="P1826"/>
          <cell r="R1826"/>
          <cell r="S1826"/>
          <cell r="T1826"/>
          <cell r="U1826"/>
          <cell r="V1826"/>
          <cell r="W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P1826"/>
        </row>
        <row r="1827">
          <cell r="C1827"/>
          <cell r="D1827"/>
          <cell r="E1827"/>
          <cell r="F1827"/>
          <cell r="J1827"/>
          <cell r="K1827"/>
          <cell r="L1827"/>
          <cell r="M1827"/>
          <cell r="N1827"/>
          <cell r="O1827"/>
          <cell r="P1827"/>
          <cell r="R1827"/>
          <cell r="S1827"/>
          <cell r="T1827"/>
          <cell r="U1827"/>
          <cell r="V1827"/>
          <cell r="W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P1827"/>
        </row>
        <row r="1828">
          <cell r="C1828"/>
          <cell r="D1828"/>
          <cell r="E1828"/>
          <cell r="F1828"/>
          <cell r="J1828"/>
          <cell r="K1828"/>
          <cell r="L1828"/>
          <cell r="M1828"/>
          <cell r="N1828"/>
          <cell r="O1828"/>
          <cell r="P1828"/>
          <cell r="R1828"/>
          <cell r="S1828"/>
          <cell r="T1828"/>
          <cell r="U1828"/>
          <cell r="V1828"/>
          <cell r="W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P1828"/>
        </row>
        <row r="1829">
          <cell r="C1829"/>
          <cell r="D1829"/>
          <cell r="E1829"/>
          <cell r="F1829"/>
          <cell r="J1829"/>
          <cell r="K1829"/>
          <cell r="L1829"/>
          <cell r="M1829"/>
          <cell r="N1829"/>
          <cell r="O1829"/>
          <cell r="P1829"/>
          <cell r="R1829"/>
          <cell r="S1829"/>
          <cell r="T1829"/>
          <cell r="U1829"/>
          <cell r="V1829"/>
          <cell r="W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P1829"/>
        </row>
        <row r="1830">
          <cell r="C1830"/>
          <cell r="D1830"/>
          <cell r="E1830"/>
          <cell r="F1830"/>
          <cell r="J1830"/>
          <cell r="K1830"/>
          <cell r="L1830"/>
          <cell r="M1830"/>
          <cell r="N1830"/>
          <cell r="O1830"/>
          <cell r="P1830"/>
          <cell r="R1830"/>
          <cell r="S1830"/>
          <cell r="T1830"/>
          <cell r="U1830"/>
          <cell r="V1830"/>
          <cell r="W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P1830"/>
        </row>
        <row r="1831">
          <cell r="C1831"/>
          <cell r="D1831"/>
          <cell r="E1831"/>
          <cell r="F1831"/>
          <cell r="J1831"/>
          <cell r="K1831"/>
          <cell r="L1831"/>
          <cell r="M1831"/>
          <cell r="N1831"/>
          <cell r="O1831"/>
          <cell r="P1831"/>
          <cell r="R1831"/>
          <cell r="S1831"/>
          <cell r="T1831"/>
          <cell r="U1831"/>
          <cell r="V1831"/>
          <cell r="W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P1831"/>
        </row>
        <row r="1832">
          <cell r="C1832"/>
          <cell r="D1832"/>
          <cell r="E1832"/>
          <cell r="F1832"/>
          <cell r="J1832"/>
          <cell r="K1832"/>
          <cell r="L1832"/>
          <cell r="M1832"/>
          <cell r="N1832"/>
          <cell r="O1832"/>
          <cell r="P1832"/>
          <cell r="R1832"/>
          <cell r="S1832"/>
          <cell r="T1832"/>
          <cell r="U1832"/>
          <cell r="V1832"/>
          <cell r="W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P1832"/>
        </row>
        <row r="1833">
          <cell r="C1833"/>
          <cell r="D1833"/>
          <cell r="E1833"/>
          <cell r="F1833"/>
          <cell r="J1833"/>
          <cell r="K1833"/>
          <cell r="L1833"/>
          <cell r="M1833"/>
          <cell r="N1833"/>
          <cell r="O1833"/>
          <cell r="P1833"/>
          <cell r="R1833"/>
          <cell r="S1833"/>
          <cell r="T1833"/>
          <cell r="U1833"/>
          <cell r="V1833"/>
          <cell r="W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P1833"/>
        </row>
        <row r="1834">
          <cell r="C1834"/>
          <cell r="D1834"/>
          <cell r="E1834"/>
          <cell r="F1834"/>
          <cell r="J1834"/>
          <cell r="K1834"/>
          <cell r="L1834"/>
          <cell r="M1834"/>
          <cell r="N1834"/>
          <cell r="O1834"/>
          <cell r="P1834"/>
          <cell r="R1834"/>
          <cell r="S1834"/>
          <cell r="T1834"/>
          <cell r="U1834"/>
          <cell r="V1834"/>
          <cell r="W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P1834"/>
        </row>
        <row r="1835">
          <cell r="C1835"/>
          <cell r="D1835"/>
          <cell r="E1835"/>
          <cell r="F1835"/>
          <cell r="J1835"/>
          <cell r="K1835"/>
          <cell r="L1835"/>
          <cell r="M1835"/>
          <cell r="N1835"/>
          <cell r="O1835"/>
          <cell r="P1835"/>
          <cell r="R1835"/>
          <cell r="S1835"/>
          <cell r="T1835"/>
          <cell r="U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P1835"/>
        </row>
        <row r="1836">
          <cell r="C1836"/>
          <cell r="D1836"/>
          <cell r="E1836"/>
          <cell r="F1836"/>
          <cell r="J1836"/>
          <cell r="K1836"/>
          <cell r="L1836"/>
          <cell r="M1836"/>
          <cell r="N1836"/>
          <cell r="O1836"/>
          <cell r="P1836"/>
          <cell r="R1836"/>
          <cell r="S1836"/>
          <cell r="T1836"/>
          <cell r="U1836"/>
          <cell r="V1836"/>
          <cell r="W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P1836"/>
        </row>
        <row r="1837">
          <cell r="C1837"/>
          <cell r="D1837"/>
          <cell r="E1837"/>
          <cell r="F1837"/>
          <cell r="J1837"/>
          <cell r="K1837"/>
          <cell r="L1837"/>
          <cell r="M1837"/>
          <cell r="N1837"/>
          <cell r="O1837"/>
          <cell r="P1837"/>
          <cell r="R1837"/>
          <cell r="S1837"/>
          <cell r="T1837"/>
          <cell r="U1837"/>
          <cell r="V1837"/>
          <cell r="W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P1837"/>
        </row>
        <row r="1838">
          <cell r="C1838"/>
          <cell r="D1838"/>
          <cell r="E1838"/>
          <cell r="F1838"/>
          <cell r="J1838"/>
          <cell r="K1838"/>
          <cell r="L1838"/>
          <cell r="M1838"/>
          <cell r="N1838"/>
          <cell r="O1838"/>
          <cell r="P1838"/>
          <cell r="R1838"/>
          <cell r="S1838"/>
          <cell r="T1838"/>
          <cell r="U1838"/>
          <cell r="V1838"/>
          <cell r="W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P1838"/>
        </row>
        <row r="1839">
          <cell r="C1839"/>
          <cell r="D1839"/>
          <cell r="E1839"/>
          <cell r="F1839"/>
          <cell r="J1839"/>
          <cell r="K1839"/>
          <cell r="L1839"/>
          <cell r="M1839"/>
          <cell r="N1839"/>
          <cell r="O1839"/>
          <cell r="P1839"/>
          <cell r="R1839"/>
          <cell r="S1839"/>
          <cell r="T1839"/>
          <cell r="U1839"/>
          <cell r="V1839"/>
          <cell r="W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P1839"/>
        </row>
        <row r="1840">
          <cell r="C1840"/>
          <cell r="D1840"/>
          <cell r="E1840"/>
          <cell r="F1840"/>
          <cell r="J1840"/>
          <cell r="K1840"/>
          <cell r="L1840"/>
          <cell r="M1840"/>
          <cell r="N1840"/>
          <cell r="O1840"/>
          <cell r="P1840"/>
          <cell r="R1840"/>
          <cell r="S1840"/>
          <cell r="T1840"/>
          <cell r="U1840"/>
          <cell r="V1840"/>
          <cell r="W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P1840"/>
        </row>
        <row r="1841">
          <cell r="C1841"/>
          <cell r="D1841"/>
          <cell r="E1841"/>
          <cell r="F1841"/>
          <cell r="J1841"/>
          <cell r="K1841"/>
          <cell r="L1841"/>
          <cell r="M1841"/>
          <cell r="N1841"/>
          <cell r="O1841"/>
          <cell r="P1841"/>
          <cell r="R1841"/>
          <cell r="S1841"/>
          <cell r="T1841"/>
          <cell r="U1841"/>
          <cell r="V1841"/>
          <cell r="W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P1841"/>
        </row>
        <row r="1842">
          <cell r="C1842"/>
          <cell r="D1842"/>
          <cell r="E1842"/>
          <cell r="F1842"/>
          <cell r="J1842"/>
          <cell r="K1842"/>
          <cell r="L1842"/>
          <cell r="M1842"/>
          <cell r="N1842"/>
          <cell r="O1842"/>
          <cell r="P1842"/>
          <cell r="R1842"/>
          <cell r="S1842"/>
          <cell r="T1842"/>
          <cell r="U1842"/>
          <cell r="V1842"/>
          <cell r="W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P1842"/>
        </row>
        <row r="1843">
          <cell r="C1843"/>
          <cell r="D1843"/>
          <cell r="E1843"/>
          <cell r="F1843"/>
          <cell r="J1843"/>
          <cell r="K1843"/>
          <cell r="L1843"/>
          <cell r="M1843"/>
          <cell r="N1843"/>
          <cell r="O1843"/>
          <cell r="P1843"/>
          <cell r="R1843"/>
          <cell r="S1843"/>
          <cell r="T1843"/>
          <cell r="U1843"/>
          <cell r="V1843"/>
          <cell r="W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P1843"/>
        </row>
        <row r="1844">
          <cell r="C1844"/>
          <cell r="D1844"/>
          <cell r="E1844"/>
          <cell r="F1844"/>
          <cell r="J1844"/>
          <cell r="K1844"/>
          <cell r="L1844"/>
          <cell r="M1844"/>
          <cell r="N1844"/>
          <cell r="O1844"/>
          <cell r="P1844"/>
          <cell r="R1844"/>
          <cell r="S1844"/>
          <cell r="T1844"/>
          <cell r="U1844"/>
          <cell r="V1844"/>
          <cell r="W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P1844"/>
        </row>
        <row r="1845">
          <cell r="C1845"/>
          <cell r="D1845"/>
          <cell r="E1845"/>
          <cell r="F1845"/>
          <cell r="J1845"/>
          <cell r="K1845"/>
          <cell r="L1845"/>
          <cell r="M1845"/>
          <cell r="N1845"/>
          <cell r="O1845"/>
          <cell r="P1845"/>
          <cell r="R1845"/>
          <cell r="S1845"/>
          <cell r="T1845"/>
          <cell r="U1845"/>
          <cell r="V1845"/>
          <cell r="W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P1845"/>
        </row>
        <row r="1846">
          <cell r="C1846"/>
          <cell r="D1846"/>
          <cell r="E1846"/>
          <cell r="F1846"/>
          <cell r="J1846"/>
          <cell r="K1846"/>
          <cell r="L1846"/>
          <cell r="M1846"/>
          <cell r="N1846"/>
          <cell r="O1846"/>
          <cell r="P1846"/>
          <cell r="R1846"/>
          <cell r="S1846"/>
          <cell r="T1846"/>
          <cell r="U1846"/>
          <cell r="V1846"/>
          <cell r="W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P1846"/>
        </row>
        <row r="1847">
          <cell r="C1847"/>
          <cell r="D1847"/>
          <cell r="E1847"/>
          <cell r="F1847"/>
          <cell r="J1847"/>
          <cell r="K1847"/>
          <cell r="L1847"/>
          <cell r="M1847"/>
          <cell r="N1847"/>
          <cell r="O1847"/>
          <cell r="P1847"/>
          <cell r="R1847"/>
          <cell r="S1847"/>
          <cell r="T1847"/>
          <cell r="U1847"/>
          <cell r="V1847"/>
          <cell r="W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P1847"/>
        </row>
        <row r="1848">
          <cell r="C1848"/>
          <cell r="D1848"/>
          <cell r="E1848"/>
          <cell r="F1848"/>
          <cell r="J1848"/>
          <cell r="K1848"/>
          <cell r="L1848"/>
          <cell r="M1848"/>
          <cell r="N1848"/>
          <cell r="O1848"/>
          <cell r="P1848"/>
          <cell r="R1848"/>
          <cell r="S1848"/>
          <cell r="T1848"/>
          <cell r="U1848"/>
          <cell r="V1848"/>
          <cell r="W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P1848"/>
        </row>
        <row r="1849">
          <cell r="C1849"/>
          <cell r="D1849"/>
          <cell r="E1849"/>
          <cell r="F1849"/>
          <cell r="J1849"/>
          <cell r="K1849"/>
          <cell r="L1849"/>
          <cell r="M1849"/>
          <cell r="N1849"/>
          <cell r="O1849"/>
          <cell r="P1849"/>
          <cell r="R1849"/>
          <cell r="S1849"/>
          <cell r="T1849"/>
          <cell r="U1849"/>
          <cell r="V1849"/>
          <cell r="W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P1849"/>
        </row>
        <row r="1850">
          <cell r="C1850"/>
          <cell r="D1850"/>
          <cell r="E1850"/>
          <cell r="F1850"/>
          <cell r="J1850"/>
          <cell r="K1850"/>
          <cell r="L1850"/>
          <cell r="M1850"/>
          <cell r="N1850"/>
          <cell r="O1850"/>
          <cell r="P1850"/>
          <cell r="R1850"/>
          <cell r="S1850"/>
          <cell r="T1850"/>
          <cell r="U1850"/>
          <cell r="V1850"/>
          <cell r="W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P1850"/>
        </row>
        <row r="1851">
          <cell r="C1851"/>
          <cell r="D1851"/>
          <cell r="E1851"/>
          <cell r="F1851"/>
          <cell r="J1851"/>
          <cell r="K1851"/>
          <cell r="L1851"/>
          <cell r="M1851"/>
          <cell r="N1851"/>
          <cell r="O1851"/>
          <cell r="P1851"/>
          <cell r="R1851"/>
          <cell r="S1851"/>
          <cell r="T1851"/>
          <cell r="U1851"/>
          <cell r="V1851"/>
          <cell r="W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P1851"/>
        </row>
        <row r="1852">
          <cell r="C1852"/>
          <cell r="D1852"/>
          <cell r="E1852"/>
          <cell r="F1852"/>
          <cell r="J1852"/>
          <cell r="K1852"/>
          <cell r="L1852"/>
          <cell r="M1852"/>
          <cell r="N1852"/>
          <cell r="O1852"/>
          <cell r="P1852"/>
          <cell r="R1852"/>
          <cell r="S1852"/>
          <cell r="T1852"/>
          <cell r="U1852"/>
          <cell r="V1852"/>
          <cell r="W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P1852"/>
        </row>
        <row r="1853">
          <cell r="C1853"/>
          <cell r="D1853"/>
          <cell r="E1853"/>
          <cell r="F1853"/>
          <cell r="J1853"/>
          <cell r="K1853"/>
          <cell r="L1853"/>
          <cell r="M1853"/>
          <cell r="N1853"/>
          <cell r="O1853"/>
          <cell r="P1853"/>
          <cell r="R1853"/>
          <cell r="S1853"/>
          <cell r="T1853"/>
          <cell r="U1853"/>
          <cell r="V1853"/>
          <cell r="W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P1853"/>
        </row>
        <row r="1854">
          <cell r="C1854"/>
          <cell r="D1854"/>
          <cell r="E1854"/>
          <cell r="F1854"/>
          <cell r="J1854"/>
          <cell r="K1854"/>
          <cell r="L1854"/>
          <cell r="M1854"/>
          <cell r="N1854"/>
          <cell r="O1854"/>
          <cell r="P1854"/>
          <cell r="R1854"/>
          <cell r="S1854"/>
          <cell r="T1854"/>
          <cell r="U1854"/>
          <cell r="V1854"/>
          <cell r="W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P1854"/>
        </row>
        <row r="1855">
          <cell r="C1855"/>
          <cell r="D1855"/>
          <cell r="E1855"/>
          <cell r="F1855"/>
          <cell r="J1855"/>
          <cell r="K1855"/>
          <cell r="L1855"/>
          <cell r="M1855"/>
          <cell r="N1855"/>
          <cell r="O1855"/>
          <cell r="P1855"/>
          <cell r="R1855"/>
          <cell r="S1855"/>
          <cell r="T1855"/>
          <cell r="U1855"/>
          <cell r="V1855"/>
          <cell r="W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P1855"/>
        </row>
        <row r="1856">
          <cell r="C1856"/>
          <cell r="D1856"/>
          <cell r="E1856"/>
          <cell r="F1856"/>
          <cell r="J1856"/>
          <cell r="K1856"/>
          <cell r="L1856"/>
          <cell r="M1856"/>
          <cell r="N1856"/>
          <cell r="O1856"/>
          <cell r="P1856"/>
          <cell r="R1856"/>
          <cell r="S1856"/>
          <cell r="T1856"/>
          <cell r="U1856"/>
          <cell r="V1856"/>
          <cell r="W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P1856"/>
        </row>
        <row r="1857">
          <cell r="C1857"/>
          <cell r="D1857"/>
          <cell r="E1857"/>
          <cell r="F1857"/>
          <cell r="J1857"/>
          <cell r="K1857"/>
          <cell r="L1857"/>
          <cell r="M1857"/>
          <cell r="N1857"/>
          <cell r="O1857"/>
          <cell r="P1857"/>
          <cell r="R1857"/>
          <cell r="S1857"/>
          <cell r="T1857"/>
          <cell r="U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P1857"/>
        </row>
        <row r="1858">
          <cell r="C1858"/>
          <cell r="D1858"/>
          <cell r="E1858"/>
          <cell r="F1858"/>
          <cell r="J1858"/>
          <cell r="K1858"/>
          <cell r="L1858"/>
          <cell r="M1858"/>
          <cell r="N1858"/>
          <cell r="O1858"/>
          <cell r="P1858"/>
          <cell r="R1858"/>
          <cell r="S1858"/>
          <cell r="T1858"/>
          <cell r="U1858"/>
          <cell r="V1858"/>
          <cell r="W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P1858"/>
        </row>
        <row r="1859">
          <cell r="C1859"/>
          <cell r="D1859"/>
          <cell r="E1859"/>
          <cell r="F1859"/>
          <cell r="J1859"/>
          <cell r="K1859"/>
          <cell r="L1859"/>
          <cell r="M1859"/>
          <cell r="N1859"/>
          <cell r="O1859"/>
          <cell r="P1859"/>
          <cell r="R1859"/>
          <cell r="S1859"/>
          <cell r="T1859"/>
          <cell r="U1859"/>
          <cell r="V1859"/>
          <cell r="W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P1859"/>
        </row>
        <row r="1860">
          <cell r="C1860"/>
          <cell r="D1860"/>
          <cell r="E1860"/>
          <cell r="F1860"/>
          <cell r="J1860"/>
          <cell r="K1860"/>
          <cell r="L1860"/>
          <cell r="M1860"/>
          <cell r="N1860"/>
          <cell r="O1860"/>
          <cell r="P1860"/>
          <cell r="R1860"/>
          <cell r="S1860"/>
          <cell r="T1860"/>
          <cell r="U1860"/>
          <cell r="V1860"/>
          <cell r="W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P1860"/>
        </row>
        <row r="1861">
          <cell r="C1861"/>
          <cell r="D1861"/>
          <cell r="E1861"/>
          <cell r="F1861"/>
          <cell r="J1861"/>
          <cell r="K1861"/>
          <cell r="L1861"/>
          <cell r="M1861"/>
          <cell r="N1861"/>
          <cell r="O1861"/>
          <cell r="P1861"/>
          <cell r="R1861"/>
          <cell r="S1861"/>
          <cell r="T1861"/>
          <cell r="U1861"/>
          <cell r="V1861"/>
          <cell r="W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P1861"/>
        </row>
        <row r="1862">
          <cell r="C1862"/>
          <cell r="D1862"/>
          <cell r="E1862"/>
          <cell r="F1862"/>
          <cell r="J1862"/>
          <cell r="K1862"/>
          <cell r="L1862"/>
          <cell r="M1862"/>
          <cell r="N1862"/>
          <cell r="O1862"/>
          <cell r="P1862"/>
          <cell r="R1862"/>
          <cell r="S1862"/>
          <cell r="T1862"/>
          <cell r="U1862"/>
          <cell r="V1862"/>
          <cell r="W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P1862"/>
        </row>
        <row r="1863">
          <cell r="C1863"/>
          <cell r="D1863"/>
          <cell r="E1863"/>
          <cell r="F1863"/>
          <cell r="J1863"/>
          <cell r="K1863"/>
          <cell r="L1863"/>
          <cell r="M1863"/>
          <cell r="N1863"/>
          <cell r="O1863"/>
          <cell r="P1863"/>
          <cell r="R1863"/>
          <cell r="S1863"/>
          <cell r="T1863"/>
          <cell r="U1863"/>
          <cell r="V1863"/>
          <cell r="W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P1863"/>
        </row>
        <row r="1864">
          <cell r="C1864"/>
          <cell r="D1864"/>
          <cell r="E1864"/>
          <cell r="F1864"/>
          <cell r="J1864"/>
          <cell r="K1864"/>
          <cell r="L1864"/>
          <cell r="M1864"/>
          <cell r="N1864"/>
          <cell r="O1864"/>
          <cell r="P1864"/>
          <cell r="R1864"/>
          <cell r="S1864"/>
          <cell r="T1864"/>
          <cell r="U1864"/>
          <cell r="V1864"/>
          <cell r="W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P1864"/>
        </row>
        <row r="1865">
          <cell r="C1865"/>
          <cell r="D1865"/>
          <cell r="E1865"/>
          <cell r="F1865"/>
          <cell r="J1865"/>
          <cell r="K1865"/>
          <cell r="L1865"/>
          <cell r="M1865"/>
          <cell r="N1865"/>
          <cell r="O1865"/>
          <cell r="P1865"/>
          <cell r="R1865"/>
          <cell r="S1865"/>
          <cell r="T1865"/>
          <cell r="U1865"/>
          <cell r="V1865"/>
          <cell r="W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P1865"/>
        </row>
        <row r="1866">
          <cell r="C1866"/>
          <cell r="D1866"/>
          <cell r="E1866"/>
          <cell r="F1866"/>
          <cell r="J1866"/>
          <cell r="K1866"/>
          <cell r="L1866"/>
          <cell r="M1866"/>
          <cell r="N1866"/>
          <cell r="O1866"/>
          <cell r="P1866"/>
          <cell r="R1866"/>
          <cell r="S1866"/>
          <cell r="T1866"/>
          <cell r="U1866"/>
          <cell r="V1866"/>
          <cell r="W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P1866"/>
        </row>
        <row r="1867">
          <cell r="C1867"/>
          <cell r="D1867"/>
          <cell r="E1867"/>
          <cell r="F1867"/>
          <cell r="G1867"/>
          <cell r="I1867"/>
          <cell r="J1867"/>
          <cell r="K1867"/>
          <cell r="L1867"/>
          <cell r="M1867"/>
          <cell r="N1867"/>
          <cell r="O1867"/>
          <cell r="P1867"/>
          <cell r="R1867"/>
          <cell r="S1867"/>
          <cell r="T1867"/>
          <cell r="U1867"/>
          <cell r="V1867"/>
          <cell r="W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</row>
        <row r="1868">
          <cell r="C1868"/>
          <cell r="D1868"/>
          <cell r="E1868"/>
          <cell r="F1868"/>
          <cell r="J1868"/>
          <cell r="K1868"/>
          <cell r="L1868"/>
          <cell r="M1868"/>
          <cell r="N1868"/>
          <cell r="O1868"/>
          <cell r="P1868"/>
          <cell r="R1868"/>
          <cell r="S1868"/>
          <cell r="T1868"/>
          <cell r="U1868"/>
          <cell r="V1868"/>
          <cell r="W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P1868"/>
        </row>
        <row r="1869">
          <cell r="C1869"/>
          <cell r="D1869"/>
          <cell r="E1869"/>
          <cell r="F1869"/>
          <cell r="J1869"/>
          <cell r="K1869"/>
          <cell r="L1869"/>
          <cell r="M1869"/>
          <cell r="N1869"/>
          <cell r="O1869"/>
          <cell r="P1869"/>
          <cell r="R1869"/>
          <cell r="S1869"/>
          <cell r="T1869"/>
          <cell r="U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P1869"/>
        </row>
        <row r="1870">
          <cell r="C1870"/>
          <cell r="D1870"/>
          <cell r="E1870"/>
          <cell r="F1870"/>
          <cell r="J1870"/>
          <cell r="K1870"/>
          <cell r="L1870"/>
          <cell r="M1870"/>
          <cell r="N1870"/>
          <cell r="O1870"/>
          <cell r="P1870"/>
          <cell r="R1870"/>
          <cell r="S1870"/>
          <cell r="T1870"/>
          <cell r="U1870"/>
          <cell r="V1870"/>
          <cell r="W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P1870"/>
        </row>
        <row r="1871">
          <cell r="C1871"/>
          <cell r="D1871"/>
          <cell r="E1871"/>
          <cell r="F1871"/>
          <cell r="J1871"/>
          <cell r="K1871"/>
          <cell r="L1871"/>
          <cell r="M1871"/>
          <cell r="N1871"/>
          <cell r="O1871"/>
          <cell r="P1871"/>
          <cell r="R1871"/>
          <cell r="S1871"/>
          <cell r="T1871"/>
          <cell r="U1871"/>
          <cell r="V1871"/>
          <cell r="W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P1871"/>
        </row>
        <row r="1872">
          <cell r="C1872"/>
          <cell r="D1872"/>
          <cell r="E1872"/>
          <cell r="F1872"/>
          <cell r="J1872"/>
          <cell r="K1872"/>
          <cell r="L1872"/>
          <cell r="M1872"/>
          <cell r="N1872"/>
          <cell r="O1872"/>
          <cell r="P1872"/>
          <cell r="R1872"/>
          <cell r="S1872"/>
          <cell r="T1872"/>
          <cell r="U1872"/>
          <cell r="V1872"/>
          <cell r="W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P1872"/>
        </row>
        <row r="1873">
          <cell r="C1873"/>
          <cell r="D1873"/>
          <cell r="E1873"/>
          <cell r="F1873"/>
          <cell r="J1873"/>
          <cell r="K1873"/>
          <cell r="L1873"/>
          <cell r="M1873"/>
          <cell r="N1873"/>
          <cell r="O1873"/>
          <cell r="P1873"/>
          <cell r="R1873"/>
          <cell r="S1873"/>
          <cell r="T1873"/>
          <cell r="U1873"/>
          <cell r="V1873"/>
          <cell r="W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P1873"/>
        </row>
        <row r="1874">
          <cell r="C1874"/>
          <cell r="D1874"/>
          <cell r="E1874"/>
          <cell r="F1874"/>
          <cell r="J1874"/>
          <cell r="K1874"/>
          <cell r="L1874"/>
          <cell r="M1874"/>
          <cell r="N1874"/>
          <cell r="O1874"/>
          <cell r="P1874"/>
          <cell r="R1874"/>
          <cell r="S1874"/>
          <cell r="T1874"/>
          <cell r="U1874"/>
          <cell r="V1874"/>
          <cell r="W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P1874"/>
        </row>
        <row r="1875">
          <cell r="C1875"/>
          <cell r="D1875"/>
          <cell r="E1875"/>
          <cell r="F1875"/>
          <cell r="J1875"/>
          <cell r="K1875"/>
          <cell r="L1875"/>
          <cell r="M1875"/>
          <cell r="N1875"/>
          <cell r="O1875"/>
          <cell r="P1875"/>
          <cell r="R1875"/>
          <cell r="S1875"/>
          <cell r="T1875"/>
          <cell r="U1875"/>
          <cell r="V1875"/>
          <cell r="W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P1875"/>
        </row>
        <row r="1876">
          <cell r="C1876"/>
          <cell r="D1876"/>
          <cell r="E1876"/>
          <cell r="F1876"/>
          <cell r="J1876"/>
          <cell r="K1876"/>
          <cell r="L1876"/>
          <cell r="M1876"/>
          <cell r="N1876"/>
          <cell r="O1876"/>
          <cell r="P1876"/>
          <cell r="R1876"/>
          <cell r="S1876"/>
          <cell r="T1876"/>
          <cell r="U1876"/>
          <cell r="V1876"/>
          <cell r="W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P1876"/>
        </row>
        <row r="1877">
          <cell r="C1877"/>
          <cell r="D1877"/>
          <cell r="E1877"/>
          <cell r="F1877"/>
          <cell r="J1877"/>
          <cell r="K1877"/>
          <cell r="L1877"/>
          <cell r="M1877"/>
          <cell r="N1877"/>
          <cell r="O1877"/>
          <cell r="P1877"/>
          <cell r="R1877"/>
          <cell r="S1877"/>
          <cell r="T1877"/>
          <cell r="U1877"/>
          <cell r="V1877"/>
          <cell r="W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P1877"/>
        </row>
        <row r="1878">
          <cell r="C1878"/>
          <cell r="D1878"/>
          <cell r="E1878"/>
          <cell r="F1878"/>
          <cell r="J1878"/>
          <cell r="K1878"/>
          <cell r="L1878"/>
          <cell r="M1878"/>
          <cell r="N1878"/>
          <cell r="O1878"/>
          <cell r="P1878"/>
          <cell r="R1878"/>
          <cell r="S1878"/>
          <cell r="T1878"/>
          <cell r="U1878"/>
          <cell r="V1878"/>
          <cell r="W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P1878"/>
        </row>
        <row r="1879">
          <cell r="C1879"/>
          <cell r="D1879"/>
          <cell r="E1879"/>
          <cell r="F1879"/>
          <cell r="J1879"/>
          <cell r="K1879"/>
          <cell r="L1879"/>
          <cell r="M1879"/>
          <cell r="N1879"/>
          <cell r="O1879"/>
          <cell r="P1879"/>
          <cell r="R1879"/>
          <cell r="S1879"/>
          <cell r="T1879"/>
          <cell r="U1879"/>
          <cell r="V1879"/>
          <cell r="W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P1879"/>
        </row>
        <row r="1880">
          <cell r="C1880"/>
          <cell r="D1880"/>
          <cell r="E1880"/>
          <cell r="F1880"/>
          <cell r="J1880"/>
          <cell r="K1880"/>
          <cell r="L1880"/>
          <cell r="M1880"/>
          <cell r="N1880"/>
          <cell r="O1880"/>
          <cell r="P1880"/>
          <cell r="R1880"/>
          <cell r="S1880"/>
          <cell r="T1880"/>
          <cell r="U1880"/>
          <cell r="V1880"/>
          <cell r="W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P1880"/>
        </row>
        <row r="1881">
          <cell r="C1881"/>
          <cell r="D1881"/>
          <cell r="E1881"/>
          <cell r="F1881"/>
          <cell r="J1881"/>
          <cell r="K1881"/>
          <cell r="L1881"/>
          <cell r="M1881"/>
          <cell r="N1881"/>
          <cell r="O1881"/>
          <cell r="P1881"/>
          <cell r="R1881"/>
          <cell r="S1881"/>
          <cell r="T1881"/>
          <cell r="U1881"/>
          <cell r="V1881"/>
          <cell r="W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P1881"/>
        </row>
        <row r="1882">
          <cell r="C1882"/>
          <cell r="D1882"/>
          <cell r="E1882"/>
          <cell r="F1882"/>
          <cell r="J1882"/>
          <cell r="K1882"/>
          <cell r="L1882"/>
          <cell r="M1882"/>
          <cell r="N1882"/>
          <cell r="O1882"/>
          <cell r="P1882"/>
          <cell r="R1882"/>
          <cell r="S1882"/>
          <cell r="T1882"/>
          <cell r="U1882"/>
          <cell r="V1882"/>
          <cell r="W1882"/>
          <cell r="Y1882"/>
          <cell r="Z1882"/>
          <cell r="AA1882"/>
          <cell r="AB1882"/>
          <cell r="AC1882"/>
          <cell r="AD1882"/>
          <cell r="AE1882"/>
          <cell r="AF1882"/>
          <cell r="AH1882"/>
          <cell r="AI1882"/>
          <cell r="AJ1882"/>
          <cell r="AK1882"/>
          <cell r="AL1882"/>
          <cell r="AM1882"/>
          <cell r="AN1882"/>
          <cell r="AP1882"/>
        </row>
        <row r="1883">
          <cell r="C1883"/>
          <cell r="D1883"/>
          <cell r="E1883"/>
          <cell r="F1883"/>
          <cell r="J1883"/>
          <cell r="K1883"/>
          <cell r="L1883"/>
          <cell r="M1883"/>
          <cell r="N1883"/>
          <cell r="O1883"/>
          <cell r="P1883"/>
          <cell r="R1883"/>
          <cell r="S1883"/>
          <cell r="T1883"/>
          <cell r="U1883"/>
          <cell r="V1883"/>
          <cell r="W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P1883"/>
        </row>
        <row r="1884">
          <cell r="C1884"/>
          <cell r="D1884"/>
          <cell r="E1884"/>
          <cell r="F1884"/>
          <cell r="J1884"/>
          <cell r="K1884"/>
          <cell r="L1884"/>
          <cell r="M1884"/>
          <cell r="N1884"/>
          <cell r="O1884"/>
          <cell r="P1884"/>
          <cell r="R1884"/>
          <cell r="S1884"/>
          <cell r="T1884"/>
          <cell r="U1884"/>
          <cell r="V1884"/>
          <cell r="W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P1884"/>
        </row>
        <row r="1885">
          <cell r="C1885"/>
          <cell r="D1885"/>
          <cell r="E1885"/>
          <cell r="F1885"/>
          <cell r="J1885"/>
          <cell r="K1885"/>
          <cell r="L1885"/>
          <cell r="M1885"/>
          <cell r="N1885"/>
          <cell r="O1885"/>
          <cell r="P1885"/>
          <cell r="R1885"/>
          <cell r="S1885"/>
          <cell r="T1885"/>
          <cell r="U1885"/>
          <cell r="V1885"/>
          <cell r="W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P1885"/>
        </row>
        <row r="1886">
          <cell r="C1886"/>
          <cell r="D1886"/>
          <cell r="E1886"/>
          <cell r="F1886"/>
          <cell r="J1886"/>
          <cell r="K1886"/>
          <cell r="L1886"/>
          <cell r="M1886"/>
          <cell r="N1886"/>
          <cell r="O1886"/>
          <cell r="P1886"/>
          <cell r="R1886"/>
          <cell r="S1886"/>
          <cell r="T1886"/>
          <cell r="U1886"/>
          <cell r="V1886"/>
          <cell r="W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P1886"/>
        </row>
        <row r="1887">
          <cell r="C1887"/>
          <cell r="D1887"/>
          <cell r="E1887"/>
          <cell r="F1887"/>
          <cell r="J1887"/>
          <cell r="K1887"/>
          <cell r="L1887"/>
          <cell r="M1887"/>
          <cell r="N1887"/>
          <cell r="O1887"/>
          <cell r="P1887"/>
          <cell r="R1887"/>
          <cell r="S1887"/>
          <cell r="T1887"/>
          <cell r="U1887"/>
          <cell r="V1887"/>
          <cell r="W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P1887"/>
        </row>
        <row r="1888">
          <cell r="C1888"/>
          <cell r="D1888"/>
          <cell r="E1888"/>
          <cell r="F1888"/>
          <cell r="J1888"/>
          <cell r="K1888"/>
          <cell r="L1888"/>
          <cell r="M1888"/>
          <cell r="N1888"/>
          <cell r="O1888"/>
          <cell r="P1888"/>
          <cell r="R1888"/>
          <cell r="S1888"/>
          <cell r="T1888"/>
          <cell r="U1888"/>
          <cell r="V1888"/>
          <cell r="W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P1888"/>
        </row>
        <row r="1889">
          <cell r="C1889"/>
          <cell r="D1889"/>
          <cell r="E1889"/>
          <cell r="F1889"/>
          <cell r="J1889"/>
          <cell r="K1889"/>
          <cell r="L1889"/>
          <cell r="M1889"/>
          <cell r="N1889"/>
          <cell r="O1889"/>
          <cell r="P1889"/>
          <cell r="R1889"/>
          <cell r="S1889"/>
          <cell r="T1889"/>
          <cell r="U1889"/>
          <cell r="V1889"/>
          <cell r="W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P1889"/>
        </row>
        <row r="1890">
          <cell r="C1890"/>
          <cell r="D1890"/>
          <cell r="E1890"/>
          <cell r="F1890"/>
          <cell r="J1890"/>
          <cell r="K1890"/>
          <cell r="L1890"/>
          <cell r="M1890"/>
          <cell r="N1890"/>
          <cell r="O1890"/>
          <cell r="P1890"/>
          <cell r="R1890"/>
          <cell r="S1890"/>
          <cell r="T1890"/>
          <cell r="U1890"/>
          <cell r="V1890"/>
          <cell r="W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P1890"/>
        </row>
        <row r="1891">
          <cell r="C1891"/>
          <cell r="D1891"/>
          <cell r="E1891"/>
          <cell r="F1891"/>
          <cell r="J1891"/>
          <cell r="K1891"/>
          <cell r="L1891"/>
          <cell r="M1891"/>
          <cell r="N1891"/>
          <cell r="O1891"/>
          <cell r="P1891"/>
          <cell r="R1891"/>
          <cell r="S1891"/>
          <cell r="T1891"/>
          <cell r="U1891"/>
          <cell r="V1891"/>
          <cell r="W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P1891"/>
        </row>
        <row r="1892">
          <cell r="C1892"/>
          <cell r="D1892"/>
          <cell r="E1892"/>
          <cell r="F1892"/>
          <cell r="J1892"/>
          <cell r="K1892"/>
          <cell r="L1892"/>
          <cell r="M1892"/>
          <cell r="N1892"/>
          <cell r="O1892"/>
          <cell r="P1892"/>
          <cell r="R1892"/>
          <cell r="S1892"/>
          <cell r="T1892"/>
          <cell r="U1892"/>
          <cell r="V1892"/>
          <cell r="W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P1892"/>
        </row>
        <row r="1893">
          <cell r="C1893"/>
          <cell r="D1893"/>
          <cell r="E1893"/>
          <cell r="F1893"/>
          <cell r="J1893"/>
          <cell r="K1893"/>
          <cell r="L1893"/>
          <cell r="M1893"/>
          <cell r="N1893"/>
          <cell r="O1893"/>
          <cell r="P1893"/>
          <cell r="R1893"/>
          <cell r="S1893"/>
          <cell r="T1893"/>
          <cell r="U1893"/>
          <cell r="V1893"/>
          <cell r="W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P1893"/>
        </row>
        <row r="1894">
          <cell r="C1894"/>
          <cell r="D1894"/>
          <cell r="E1894"/>
          <cell r="F1894"/>
          <cell r="J1894"/>
          <cell r="K1894"/>
          <cell r="L1894"/>
          <cell r="M1894"/>
          <cell r="N1894"/>
          <cell r="O1894"/>
          <cell r="P1894"/>
          <cell r="R1894"/>
          <cell r="S1894"/>
          <cell r="T1894"/>
          <cell r="U1894"/>
          <cell r="V1894"/>
          <cell r="W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P1894"/>
        </row>
        <row r="1895">
          <cell r="C1895"/>
          <cell r="D1895"/>
          <cell r="E1895"/>
          <cell r="F1895"/>
          <cell r="J1895"/>
          <cell r="K1895"/>
          <cell r="L1895"/>
          <cell r="M1895"/>
          <cell r="N1895"/>
          <cell r="O1895"/>
          <cell r="P1895"/>
          <cell r="R1895"/>
          <cell r="S1895"/>
          <cell r="T1895"/>
          <cell r="U1895"/>
          <cell r="V1895"/>
          <cell r="W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P1895"/>
        </row>
        <row r="1896">
          <cell r="C1896"/>
          <cell r="D1896"/>
          <cell r="E1896"/>
          <cell r="F1896"/>
          <cell r="J1896"/>
          <cell r="K1896"/>
          <cell r="L1896"/>
          <cell r="M1896"/>
          <cell r="N1896"/>
          <cell r="O1896"/>
          <cell r="P1896"/>
          <cell r="R1896"/>
          <cell r="S1896"/>
          <cell r="T1896"/>
          <cell r="U1896"/>
          <cell r="V1896"/>
          <cell r="W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P1896"/>
        </row>
        <row r="1897">
          <cell r="C1897"/>
          <cell r="D1897"/>
          <cell r="E1897"/>
          <cell r="F1897"/>
          <cell r="J1897"/>
          <cell r="K1897"/>
          <cell r="L1897"/>
          <cell r="M1897"/>
          <cell r="N1897"/>
          <cell r="O1897"/>
          <cell r="P1897"/>
          <cell r="R1897"/>
          <cell r="S1897"/>
          <cell r="T1897"/>
          <cell r="U1897"/>
          <cell r="V1897"/>
          <cell r="W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P1897"/>
        </row>
        <row r="1898">
          <cell r="C1898"/>
          <cell r="D1898"/>
          <cell r="E1898"/>
          <cell r="F1898"/>
          <cell r="J1898"/>
          <cell r="K1898"/>
          <cell r="L1898"/>
          <cell r="M1898"/>
          <cell r="N1898"/>
          <cell r="O1898"/>
          <cell r="P1898"/>
          <cell r="R1898"/>
          <cell r="S1898"/>
          <cell r="T1898"/>
          <cell r="U1898"/>
          <cell r="V1898"/>
          <cell r="W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P1898"/>
        </row>
        <row r="1899">
          <cell r="C1899"/>
          <cell r="D1899"/>
          <cell r="E1899"/>
          <cell r="F1899"/>
          <cell r="J1899"/>
          <cell r="K1899"/>
          <cell r="L1899"/>
          <cell r="M1899"/>
          <cell r="N1899"/>
          <cell r="O1899"/>
          <cell r="P1899"/>
          <cell r="R1899"/>
          <cell r="S1899"/>
          <cell r="T1899"/>
          <cell r="U1899"/>
          <cell r="V1899"/>
          <cell r="W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P1899"/>
        </row>
        <row r="1900">
          <cell r="C1900"/>
          <cell r="D1900"/>
          <cell r="E1900"/>
          <cell r="F1900"/>
          <cell r="J1900"/>
          <cell r="K1900"/>
          <cell r="L1900"/>
          <cell r="M1900"/>
          <cell r="N1900"/>
          <cell r="O1900"/>
          <cell r="P1900"/>
          <cell r="R1900"/>
          <cell r="S1900"/>
          <cell r="T1900"/>
          <cell r="U1900"/>
          <cell r="V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P1900"/>
        </row>
        <row r="1901">
          <cell r="C1901"/>
          <cell r="D1901"/>
          <cell r="E1901"/>
          <cell r="F1901"/>
          <cell r="J1901"/>
          <cell r="K1901"/>
          <cell r="L1901"/>
          <cell r="M1901"/>
          <cell r="N1901"/>
          <cell r="O1901"/>
          <cell r="P1901"/>
          <cell r="R1901"/>
          <cell r="S1901"/>
          <cell r="T1901"/>
          <cell r="U1901"/>
          <cell r="V1901"/>
          <cell r="W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P1901"/>
        </row>
        <row r="1902">
          <cell r="C1902"/>
          <cell r="D1902"/>
          <cell r="E1902"/>
          <cell r="F1902"/>
          <cell r="J1902"/>
          <cell r="K1902"/>
          <cell r="L1902"/>
          <cell r="M1902"/>
          <cell r="N1902"/>
          <cell r="O1902"/>
          <cell r="P1902"/>
          <cell r="R1902"/>
          <cell r="S1902"/>
          <cell r="T1902"/>
          <cell r="U1902"/>
          <cell r="V1902"/>
          <cell r="W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P1902"/>
        </row>
        <row r="1903">
          <cell r="C1903"/>
          <cell r="D1903"/>
          <cell r="E1903"/>
          <cell r="F1903"/>
          <cell r="J1903"/>
          <cell r="K1903"/>
          <cell r="L1903"/>
          <cell r="M1903"/>
          <cell r="N1903"/>
          <cell r="O1903"/>
          <cell r="P1903"/>
          <cell r="R1903"/>
          <cell r="S1903"/>
          <cell r="T1903"/>
          <cell r="U1903"/>
          <cell r="V1903"/>
          <cell r="W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P1903"/>
        </row>
        <row r="1904">
          <cell r="C1904"/>
          <cell r="D1904"/>
          <cell r="E1904"/>
          <cell r="F1904"/>
          <cell r="J1904"/>
          <cell r="K1904"/>
          <cell r="L1904"/>
          <cell r="M1904"/>
          <cell r="N1904"/>
          <cell r="O1904"/>
          <cell r="P1904"/>
          <cell r="R1904"/>
          <cell r="S1904"/>
          <cell r="T1904"/>
          <cell r="U1904"/>
          <cell r="V1904"/>
          <cell r="W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P1904"/>
        </row>
        <row r="1905">
          <cell r="C1905"/>
          <cell r="D1905"/>
          <cell r="E1905"/>
          <cell r="F1905"/>
          <cell r="J1905"/>
          <cell r="K1905"/>
          <cell r="L1905"/>
          <cell r="M1905"/>
          <cell r="N1905"/>
          <cell r="O1905"/>
          <cell r="P1905"/>
          <cell r="R1905"/>
          <cell r="S1905"/>
          <cell r="T1905"/>
          <cell r="U1905"/>
          <cell r="V1905"/>
          <cell r="W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P1905"/>
        </row>
        <row r="1906">
          <cell r="C1906"/>
          <cell r="D1906"/>
          <cell r="E1906"/>
          <cell r="F1906"/>
          <cell r="J1906"/>
          <cell r="K1906"/>
          <cell r="L1906"/>
          <cell r="M1906"/>
          <cell r="N1906"/>
          <cell r="O1906"/>
          <cell r="P1906"/>
          <cell r="R1906"/>
          <cell r="S1906"/>
          <cell r="T1906"/>
          <cell r="U1906"/>
          <cell r="V1906"/>
          <cell r="W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P1906"/>
        </row>
        <row r="1907">
          <cell r="C1907"/>
          <cell r="D1907"/>
          <cell r="E1907"/>
          <cell r="F1907"/>
          <cell r="J1907"/>
          <cell r="K1907"/>
          <cell r="L1907"/>
          <cell r="M1907"/>
          <cell r="N1907"/>
          <cell r="O1907"/>
          <cell r="P1907"/>
          <cell r="R1907"/>
          <cell r="S1907"/>
          <cell r="T1907"/>
          <cell r="U1907"/>
          <cell r="V1907"/>
          <cell r="W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P1907"/>
        </row>
        <row r="1908">
          <cell r="C1908"/>
          <cell r="D1908"/>
          <cell r="E1908"/>
          <cell r="F1908"/>
          <cell r="J1908"/>
          <cell r="K1908"/>
          <cell r="L1908"/>
          <cell r="M1908"/>
          <cell r="N1908"/>
          <cell r="O1908"/>
          <cell r="P1908"/>
          <cell r="R1908"/>
          <cell r="S1908"/>
          <cell r="T1908"/>
          <cell r="U1908"/>
          <cell r="V1908"/>
          <cell r="W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P1908"/>
        </row>
        <row r="1909">
          <cell r="C1909"/>
          <cell r="D1909"/>
          <cell r="E1909"/>
          <cell r="F1909"/>
          <cell r="J1909"/>
          <cell r="K1909"/>
          <cell r="L1909"/>
          <cell r="M1909"/>
          <cell r="N1909"/>
          <cell r="O1909"/>
          <cell r="P1909"/>
          <cell r="R1909"/>
          <cell r="S1909"/>
          <cell r="T1909"/>
          <cell r="U1909"/>
          <cell r="V1909"/>
          <cell r="W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P1909"/>
        </row>
        <row r="1910">
          <cell r="C1910"/>
          <cell r="D1910"/>
          <cell r="E1910"/>
          <cell r="F1910"/>
          <cell r="J1910"/>
          <cell r="K1910"/>
          <cell r="L1910"/>
          <cell r="M1910"/>
          <cell r="N1910"/>
          <cell r="O1910"/>
          <cell r="P1910"/>
          <cell r="R1910"/>
          <cell r="S1910"/>
          <cell r="T1910"/>
          <cell r="U1910"/>
          <cell r="V1910"/>
          <cell r="W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P1910"/>
        </row>
        <row r="1911">
          <cell r="C1911"/>
          <cell r="D1911"/>
          <cell r="E1911"/>
          <cell r="F1911"/>
          <cell r="J1911"/>
          <cell r="K1911"/>
          <cell r="L1911"/>
          <cell r="M1911"/>
          <cell r="N1911"/>
          <cell r="O1911"/>
          <cell r="P1911"/>
          <cell r="R1911"/>
          <cell r="S1911"/>
          <cell r="T1911"/>
          <cell r="U1911"/>
          <cell r="V1911"/>
          <cell r="W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P1911"/>
        </row>
        <row r="1912">
          <cell r="C1912"/>
          <cell r="D1912"/>
          <cell r="E1912"/>
          <cell r="F1912"/>
          <cell r="J1912"/>
          <cell r="K1912"/>
          <cell r="L1912"/>
          <cell r="M1912"/>
          <cell r="N1912"/>
          <cell r="O1912"/>
          <cell r="P1912"/>
          <cell r="R1912"/>
          <cell r="S1912"/>
          <cell r="T1912"/>
          <cell r="U1912"/>
          <cell r="V1912"/>
          <cell r="W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P1912"/>
        </row>
        <row r="1913">
          <cell r="C1913"/>
          <cell r="D1913"/>
          <cell r="E1913"/>
          <cell r="F1913"/>
          <cell r="J1913"/>
          <cell r="K1913"/>
          <cell r="L1913"/>
          <cell r="M1913"/>
          <cell r="N1913"/>
          <cell r="O1913"/>
          <cell r="P1913"/>
          <cell r="R1913"/>
          <cell r="S1913"/>
          <cell r="T1913"/>
          <cell r="U1913"/>
          <cell r="V1913"/>
          <cell r="W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P1913"/>
        </row>
        <row r="1914">
          <cell r="C1914"/>
          <cell r="D1914"/>
          <cell r="E1914"/>
          <cell r="F1914"/>
          <cell r="J1914"/>
          <cell r="K1914"/>
          <cell r="L1914"/>
          <cell r="M1914"/>
          <cell r="N1914"/>
          <cell r="O1914"/>
          <cell r="P1914"/>
          <cell r="R1914"/>
          <cell r="S1914"/>
          <cell r="T1914"/>
          <cell r="U1914"/>
          <cell r="V1914"/>
          <cell r="W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P1914"/>
        </row>
        <row r="1915">
          <cell r="C1915"/>
          <cell r="D1915"/>
          <cell r="E1915"/>
          <cell r="F1915"/>
          <cell r="J1915"/>
          <cell r="K1915"/>
          <cell r="L1915"/>
          <cell r="M1915"/>
          <cell r="N1915"/>
          <cell r="O1915"/>
          <cell r="P1915"/>
          <cell r="R1915"/>
          <cell r="S1915"/>
          <cell r="T1915"/>
          <cell r="U1915"/>
          <cell r="V1915"/>
          <cell r="W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P1915"/>
        </row>
        <row r="1916">
          <cell r="C1916"/>
          <cell r="D1916"/>
          <cell r="E1916"/>
          <cell r="F1916"/>
          <cell r="J1916"/>
          <cell r="K1916"/>
          <cell r="L1916"/>
          <cell r="M1916"/>
          <cell r="N1916"/>
          <cell r="O1916"/>
          <cell r="P1916"/>
          <cell r="R1916"/>
          <cell r="S1916"/>
          <cell r="T1916"/>
          <cell r="U1916"/>
          <cell r="V1916"/>
          <cell r="W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P1916"/>
        </row>
        <row r="1917">
          <cell r="C1917"/>
          <cell r="D1917"/>
          <cell r="F1917"/>
          <cell r="J1917"/>
          <cell r="K1917"/>
          <cell r="L1917"/>
          <cell r="M1917"/>
          <cell r="N1917"/>
          <cell r="O1917"/>
          <cell r="P1917"/>
          <cell r="R1917"/>
          <cell r="S1917"/>
          <cell r="T1917"/>
          <cell r="U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P1917"/>
        </row>
        <row r="1918">
          <cell r="C1918"/>
          <cell r="D1918"/>
          <cell r="E1918"/>
          <cell r="F1918"/>
          <cell r="J1918"/>
          <cell r="K1918"/>
          <cell r="L1918"/>
          <cell r="M1918"/>
          <cell r="N1918"/>
          <cell r="O1918"/>
          <cell r="P1918"/>
          <cell r="R1918"/>
          <cell r="S1918"/>
          <cell r="T1918"/>
          <cell r="U1918"/>
          <cell r="V1918"/>
          <cell r="W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P1918"/>
        </row>
        <row r="1919">
          <cell r="C1919"/>
          <cell r="D1919"/>
          <cell r="E1919"/>
          <cell r="F1919"/>
          <cell r="J1919"/>
          <cell r="K1919"/>
          <cell r="L1919"/>
          <cell r="M1919"/>
          <cell r="N1919"/>
          <cell r="O1919"/>
          <cell r="P1919"/>
          <cell r="R1919"/>
          <cell r="S1919"/>
          <cell r="T1919"/>
          <cell r="U1919"/>
          <cell r="V1919"/>
          <cell r="W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P1919"/>
        </row>
        <row r="1920">
          <cell r="C1920"/>
          <cell r="D1920"/>
          <cell r="E1920"/>
          <cell r="F1920"/>
          <cell r="J1920"/>
          <cell r="K1920"/>
          <cell r="L1920"/>
          <cell r="M1920"/>
          <cell r="N1920"/>
          <cell r="O1920"/>
          <cell r="P1920"/>
          <cell r="R1920"/>
          <cell r="S1920"/>
          <cell r="T1920"/>
          <cell r="U1920"/>
          <cell r="V1920"/>
          <cell r="W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P1920"/>
        </row>
        <row r="1921">
          <cell r="C1921"/>
          <cell r="D1921"/>
          <cell r="E1921"/>
          <cell r="F1921"/>
          <cell r="J1921"/>
          <cell r="K1921"/>
          <cell r="L1921"/>
          <cell r="M1921"/>
          <cell r="N1921"/>
          <cell r="O1921"/>
          <cell r="P1921"/>
          <cell r="R1921"/>
          <cell r="S1921"/>
          <cell r="T1921"/>
          <cell r="U1921"/>
          <cell r="V1921"/>
          <cell r="W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P1921"/>
        </row>
        <row r="1922">
          <cell r="C1922"/>
          <cell r="D1922"/>
          <cell r="E1922"/>
          <cell r="F1922"/>
          <cell r="J1922"/>
          <cell r="K1922"/>
          <cell r="L1922"/>
          <cell r="M1922"/>
          <cell r="N1922"/>
          <cell r="O1922"/>
          <cell r="P1922"/>
          <cell r="R1922"/>
          <cell r="S1922"/>
          <cell r="T1922"/>
          <cell r="U1922"/>
          <cell r="V1922"/>
          <cell r="W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P1922"/>
        </row>
        <row r="1923">
          <cell r="C1923"/>
          <cell r="D1923"/>
          <cell r="E1923"/>
          <cell r="F1923"/>
          <cell r="J1923"/>
          <cell r="K1923"/>
          <cell r="L1923"/>
          <cell r="M1923"/>
          <cell r="N1923"/>
          <cell r="O1923"/>
          <cell r="P1923"/>
          <cell r="R1923"/>
          <cell r="S1923"/>
          <cell r="T1923"/>
          <cell r="U1923"/>
          <cell r="V1923"/>
          <cell r="W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P1923"/>
        </row>
        <row r="1924">
          <cell r="C1924"/>
          <cell r="D1924"/>
          <cell r="F1924"/>
          <cell r="J1924"/>
          <cell r="K1924"/>
          <cell r="L1924"/>
          <cell r="M1924"/>
          <cell r="N1924"/>
          <cell r="O1924"/>
          <cell r="P1924"/>
          <cell r="R1924"/>
          <cell r="S1924"/>
          <cell r="T1924"/>
          <cell r="U1924"/>
          <cell r="Y1924"/>
          <cell r="Z1924"/>
          <cell r="AA1924"/>
          <cell r="AB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N1924"/>
          <cell r="AP1924"/>
        </row>
        <row r="1925">
          <cell r="C1925"/>
          <cell r="D1925"/>
          <cell r="F1925"/>
          <cell r="J1925"/>
          <cell r="K1925"/>
          <cell r="L1925"/>
          <cell r="M1925"/>
          <cell r="N1925"/>
          <cell r="O1925"/>
          <cell r="P1925"/>
          <cell r="R1925"/>
          <cell r="S1925"/>
          <cell r="T1925"/>
          <cell r="U1925"/>
          <cell r="Y1925"/>
          <cell r="Z1925"/>
          <cell r="AA1925"/>
          <cell r="AB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N1925"/>
          <cell r="AP1925"/>
        </row>
        <row r="1926">
          <cell r="C1926"/>
          <cell r="D1926"/>
          <cell r="E1926"/>
          <cell r="F1926"/>
          <cell r="J1926"/>
          <cell r="K1926"/>
          <cell r="L1926"/>
          <cell r="M1926"/>
          <cell r="N1926"/>
          <cell r="O1926"/>
          <cell r="P1926"/>
          <cell r="R1926"/>
          <cell r="S1926"/>
          <cell r="T1926"/>
          <cell r="U1926"/>
          <cell r="V1926"/>
          <cell r="W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P1926"/>
        </row>
        <row r="1927">
          <cell r="C1927"/>
          <cell r="D1927"/>
          <cell r="E1927"/>
          <cell r="F1927"/>
          <cell r="J1927"/>
          <cell r="K1927"/>
          <cell r="L1927"/>
          <cell r="M1927"/>
          <cell r="N1927"/>
          <cell r="O1927"/>
          <cell r="P1927"/>
          <cell r="R1927"/>
          <cell r="S1927"/>
          <cell r="T1927"/>
          <cell r="U1927"/>
          <cell r="V1927"/>
          <cell r="W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P1927"/>
        </row>
        <row r="1928">
          <cell r="C1928"/>
          <cell r="D1928"/>
          <cell r="E1928"/>
          <cell r="F1928"/>
          <cell r="J1928"/>
          <cell r="K1928"/>
          <cell r="L1928"/>
          <cell r="M1928"/>
          <cell r="N1928"/>
          <cell r="O1928"/>
          <cell r="P1928"/>
          <cell r="R1928"/>
          <cell r="S1928"/>
          <cell r="T1928"/>
          <cell r="U1928"/>
          <cell r="V1928"/>
          <cell r="W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P1928"/>
        </row>
        <row r="1929">
          <cell r="C1929"/>
          <cell r="D1929"/>
          <cell r="E1929"/>
          <cell r="F1929"/>
          <cell r="J1929"/>
          <cell r="K1929"/>
          <cell r="L1929"/>
          <cell r="M1929"/>
          <cell r="N1929"/>
          <cell r="O1929"/>
          <cell r="P1929"/>
          <cell r="R1929"/>
          <cell r="S1929"/>
          <cell r="T1929"/>
          <cell r="U1929"/>
          <cell r="V1929"/>
          <cell r="W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P1929"/>
        </row>
        <row r="1930">
          <cell r="C1930"/>
          <cell r="D1930"/>
          <cell r="E1930"/>
          <cell r="F1930"/>
          <cell r="J1930"/>
          <cell r="K1930"/>
          <cell r="L1930"/>
          <cell r="M1930"/>
          <cell r="N1930"/>
          <cell r="O1930"/>
          <cell r="P1930"/>
          <cell r="R1930"/>
          <cell r="S1930"/>
          <cell r="T1930"/>
          <cell r="U1930"/>
          <cell r="V1930"/>
          <cell r="W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P1930"/>
        </row>
        <row r="1931">
          <cell r="C1931"/>
          <cell r="D1931"/>
          <cell r="E1931"/>
          <cell r="F1931"/>
          <cell r="J1931"/>
          <cell r="K1931"/>
          <cell r="L1931"/>
          <cell r="M1931"/>
          <cell r="N1931"/>
          <cell r="O1931"/>
          <cell r="P1931"/>
          <cell r="R1931"/>
          <cell r="S1931"/>
          <cell r="T1931"/>
          <cell r="U1931"/>
          <cell r="V1931"/>
          <cell r="W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P1931"/>
        </row>
        <row r="1932">
          <cell r="C1932"/>
          <cell r="D1932"/>
          <cell r="E1932"/>
          <cell r="F1932"/>
          <cell r="J1932"/>
          <cell r="K1932"/>
          <cell r="L1932"/>
          <cell r="M1932"/>
          <cell r="N1932"/>
          <cell r="O1932"/>
          <cell r="P1932"/>
          <cell r="R1932"/>
          <cell r="S1932"/>
          <cell r="T1932"/>
          <cell r="U1932"/>
          <cell r="V1932"/>
          <cell r="W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P1932"/>
        </row>
        <row r="1933">
          <cell r="C1933"/>
          <cell r="D1933"/>
          <cell r="E1933"/>
          <cell r="F1933"/>
          <cell r="J1933"/>
          <cell r="K1933"/>
          <cell r="L1933"/>
          <cell r="M1933"/>
          <cell r="N1933"/>
          <cell r="O1933"/>
          <cell r="P1933"/>
          <cell r="R1933"/>
          <cell r="S1933"/>
          <cell r="T1933"/>
          <cell r="U1933"/>
          <cell r="V1933"/>
          <cell r="W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P1933"/>
        </row>
        <row r="1934">
          <cell r="C1934"/>
          <cell r="D1934"/>
          <cell r="E1934"/>
          <cell r="F1934"/>
          <cell r="J1934"/>
          <cell r="K1934"/>
          <cell r="L1934"/>
          <cell r="M1934"/>
          <cell r="N1934"/>
          <cell r="O1934"/>
          <cell r="P1934"/>
          <cell r="R1934"/>
          <cell r="S1934"/>
          <cell r="T1934"/>
          <cell r="U1934"/>
          <cell r="V1934"/>
          <cell r="W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P1934"/>
        </row>
        <row r="1935">
          <cell r="C1935"/>
          <cell r="D1935"/>
          <cell r="E1935"/>
          <cell r="F1935"/>
          <cell r="J1935"/>
          <cell r="K1935"/>
          <cell r="L1935"/>
          <cell r="M1935"/>
          <cell r="N1935"/>
          <cell r="O1935"/>
          <cell r="P1935"/>
          <cell r="R1935"/>
          <cell r="S1935"/>
          <cell r="T1935"/>
          <cell r="U1935"/>
          <cell r="V1935"/>
          <cell r="W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P1935"/>
        </row>
        <row r="1936">
          <cell r="C1936"/>
          <cell r="D1936"/>
          <cell r="E1936"/>
          <cell r="F1936"/>
          <cell r="J1936"/>
          <cell r="K1936"/>
          <cell r="L1936"/>
          <cell r="M1936"/>
          <cell r="N1936"/>
          <cell r="O1936"/>
          <cell r="P1936"/>
          <cell r="R1936"/>
          <cell r="S1936"/>
          <cell r="T1936"/>
          <cell r="U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P1936"/>
        </row>
        <row r="1937">
          <cell r="C1937"/>
          <cell r="D1937"/>
          <cell r="E1937"/>
          <cell r="F1937"/>
          <cell r="J1937"/>
          <cell r="K1937"/>
          <cell r="L1937"/>
          <cell r="M1937"/>
          <cell r="N1937"/>
          <cell r="O1937"/>
          <cell r="P1937"/>
          <cell r="R1937"/>
          <cell r="S1937"/>
          <cell r="T1937"/>
          <cell r="U1937"/>
          <cell r="V1937"/>
          <cell r="W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P1937"/>
        </row>
        <row r="1938">
          <cell r="C1938"/>
          <cell r="D1938"/>
          <cell r="E1938"/>
          <cell r="F1938"/>
          <cell r="J1938"/>
          <cell r="K1938"/>
          <cell r="L1938"/>
          <cell r="M1938"/>
          <cell r="N1938"/>
          <cell r="O1938"/>
          <cell r="P1938"/>
          <cell r="R1938"/>
          <cell r="S1938"/>
          <cell r="T1938"/>
          <cell r="U1938"/>
          <cell r="V1938"/>
          <cell r="W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P1938"/>
        </row>
        <row r="1939">
          <cell r="C1939"/>
          <cell r="D1939"/>
          <cell r="E1939"/>
          <cell r="F1939"/>
          <cell r="J1939"/>
          <cell r="K1939"/>
          <cell r="L1939"/>
          <cell r="M1939"/>
          <cell r="N1939"/>
          <cell r="O1939"/>
          <cell r="P1939"/>
          <cell r="R1939"/>
          <cell r="S1939"/>
          <cell r="T1939"/>
          <cell r="U1939"/>
          <cell r="V1939"/>
          <cell r="W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P1939"/>
        </row>
        <row r="1940">
          <cell r="C1940"/>
          <cell r="D1940"/>
          <cell r="E1940"/>
          <cell r="F1940"/>
          <cell r="J1940"/>
          <cell r="K1940"/>
          <cell r="L1940"/>
          <cell r="M1940"/>
          <cell r="N1940"/>
          <cell r="O1940"/>
          <cell r="P1940"/>
          <cell r="R1940"/>
          <cell r="S1940"/>
          <cell r="T1940"/>
          <cell r="U1940"/>
          <cell r="V1940"/>
          <cell r="W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P1940"/>
        </row>
        <row r="1941">
          <cell r="C1941"/>
          <cell r="D1941"/>
          <cell r="E1941"/>
          <cell r="F1941"/>
          <cell r="J1941"/>
          <cell r="K1941"/>
          <cell r="L1941"/>
          <cell r="M1941"/>
          <cell r="N1941"/>
          <cell r="O1941"/>
          <cell r="P1941"/>
          <cell r="R1941"/>
          <cell r="S1941"/>
          <cell r="T1941"/>
          <cell r="U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P1941"/>
        </row>
        <row r="1942">
          <cell r="C1942"/>
          <cell r="D1942"/>
          <cell r="E1942"/>
          <cell r="F1942"/>
          <cell r="J1942"/>
          <cell r="K1942"/>
          <cell r="L1942"/>
          <cell r="M1942"/>
          <cell r="N1942"/>
          <cell r="O1942"/>
          <cell r="P1942"/>
          <cell r="R1942"/>
          <cell r="S1942"/>
          <cell r="T1942"/>
          <cell r="U1942"/>
          <cell r="V1942"/>
          <cell r="W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P1942"/>
        </row>
        <row r="1943">
          <cell r="C1943"/>
          <cell r="D1943"/>
          <cell r="E1943"/>
          <cell r="F1943"/>
          <cell r="J1943"/>
          <cell r="K1943"/>
          <cell r="L1943"/>
          <cell r="M1943"/>
          <cell r="N1943"/>
          <cell r="O1943"/>
          <cell r="P1943"/>
          <cell r="R1943"/>
          <cell r="S1943"/>
          <cell r="T1943"/>
          <cell r="U1943"/>
          <cell r="V1943"/>
          <cell r="W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P1943"/>
        </row>
        <row r="1944">
          <cell r="C1944"/>
          <cell r="D1944"/>
          <cell r="E1944"/>
          <cell r="F1944"/>
          <cell r="J1944"/>
          <cell r="K1944"/>
          <cell r="L1944"/>
          <cell r="M1944"/>
          <cell r="N1944"/>
          <cell r="O1944"/>
          <cell r="P1944"/>
          <cell r="R1944"/>
          <cell r="S1944"/>
          <cell r="T1944"/>
          <cell r="U1944"/>
          <cell r="V1944"/>
          <cell r="W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P1944"/>
        </row>
        <row r="1945">
          <cell r="C1945"/>
          <cell r="D1945"/>
          <cell r="E1945"/>
          <cell r="F1945"/>
          <cell r="J1945"/>
          <cell r="K1945"/>
          <cell r="L1945"/>
          <cell r="M1945"/>
          <cell r="N1945"/>
          <cell r="O1945"/>
          <cell r="P1945"/>
          <cell r="R1945"/>
          <cell r="S1945"/>
          <cell r="T1945"/>
          <cell r="U1945"/>
          <cell r="V1945"/>
          <cell r="W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P1945"/>
        </row>
        <row r="1946">
          <cell r="C1946"/>
          <cell r="D1946"/>
          <cell r="E1946"/>
          <cell r="F1946"/>
          <cell r="J1946"/>
          <cell r="K1946"/>
          <cell r="L1946"/>
          <cell r="M1946"/>
          <cell r="N1946"/>
          <cell r="O1946"/>
          <cell r="P1946"/>
          <cell r="R1946"/>
          <cell r="S1946"/>
          <cell r="T1946"/>
          <cell r="U1946"/>
          <cell r="V1946"/>
          <cell r="W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P1946"/>
        </row>
        <row r="1947">
          <cell r="C1947"/>
          <cell r="D1947"/>
          <cell r="E1947"/>
          <cell r="F1947"/>
          <cell r="J1947"/>
          <cell r="K1947"/>
          <cell r="L1947"/>
          <cell r="M1947"/>
          <cell r="N1947"/>
          <cell r="O1947"/>
          <cell r="P1947"/>
          <cell r="R1947"/>
          <cell r="S1947"/>
          <cell r="T1947"/>
          <cell r="U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P1947"/>
        </row>
        <row r="1948">
          <cell r="C1948"/>
          <cell r="D1948"/>
          <cell r="E1948"/>
          <cell r="F1948"/>
          <cell r="J1948"/>
          <cell r="K1948"/>
          <cell r="L1948"/>
          <cell r="M1948"/>
          <cell r="N1948"/>
          <cell r="O1948"/>
          <cell r="P1948"/>
          <cell r="R1948"/>
          <cell r="S1948"/>
          <cell r="T1948"/>
          <cell r="U1948"/>
          <cell r="V1948"/>
          <cell r="W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P1948"/>
        </row>
        <row r="1949">
          <cell r="C1949"/>
          <cell r="D1949"/>
          <cell r="E1949"/>
          <cell r="F1949"/>
          <cell r="J1949"/>
          <cell r="K1949"/>
          <cell r="L1949"/>
          <cell r="M1949"/>
          <cell r="N1949"/>
          <cell r="O1949"/>
          <cell r="P1949"/>
          <cell r="R1949"/>
          <cell r="S1949"/>
          <cell r="T1949"/>
          <cell r="U1949"/>
          <cell r="V1949"/>
          <cell r="W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P1949"/>
        </row>
        <row r="1950">
          <cell r="C1950"/>
          <cell r="D1950"/>
          <cell r="E1950"/>
          <cell r="F1950"/>
          <cell r="J1950"/>
          <cell r="K1950"/>
          <cell r="L1950"/>
          <cell r="M1950"/>
          <cell r="N1950"/>
          <cell r="O1950"/>
          <cell r="P1950"/>
          <cell r="R1950"/>
          <cell r="S1950"/>
          <cell r="T1950"/>
          <cell r="U1950"/>
          <cell r="V1950"/>
          <cell r="W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P1950"/>
        </row>
        <row r="1951">
          <cell r="C1951"/>
          <cell r="D1951"/>
          <cell r="E1951"/>
          <cell r="F1951"/>
          <cell r="J1951"/>
          <cell r="K1951"/>
          <cell r="L1951"/>
          <cell r="M1951"/>
          <cell r="N1951"/>
          <cell r="O1951"/>
          <cell r="P1951"/>
          <cell r="R1951"/>
          <cell r="S1951"/>
          <cell r="T1951"/>
          <cell r="U1951"/>
          <cell r="V1951"/>
          <cell r="W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P1951"/>
        </row>
        <row r="1952">
          <cell r="C1952"/>
          <cell r="D1952"/>
          <cell r="E1952"/>
          <cell r="F1952"/>
          <cell r="J1952"/>
          <cell r="K1952"/>
          <cell r="L1952"/>
          <cell r="M1952"/>
          <cell r="N1952"/>
          <cell r="O1952"/>
          <cell r="P1952"/>
          <cell r="R1952"/>
          <cell r="S1952"/>
          <cell r="T1952"/>
          <cell r="U1952"/>
          <cell r="V1952"/>
          <cell r="W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P1952"/>
        </row>
        <row r="1953">
          <cell r="C1953"/>
          <cell r="D1953"/>
          <cell r="E1953"/>
          <cell r="F1953"/>
          <cell r="J1953"/>
          <cell r="K1953"/>
          <cell r="L1953"/>
          <cell r="M1953"/>
          <cell r="N1953"/>
          <cell r="O1953"/>
          <cell r="P1953"/>
          <cell r="R1953"/>
          <cell r="S1953"/>
          <cell r="T1953"/>
          <cell r="U1953"/>
          <cell r="V1953"/>
          <cell r="W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P1953"/>
        </row>
        <row r="1954">
          <cell r="C1954"/>
          <cell r="D1954"/>
          <cell r="E1954"/>
          <cell r="F1954"/>
          <cell r="J1954"/>
          <cell r="K1954"/>
          <cell r="L1954"/>
          <cell r="M1954"/>
          <cell r="N1954"/>
          <cell r="O1954"/>
          <cell r="P1954"/>
          <cell r="R1954"/>
          <cell r="S1954"/>
          <cell r="T1954"/>
          <cell r="U1954"/>
          <cell r="V1954"/>
          <cell r="W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P1954"/>
        </row>
        <row r="1955">
          <cell r="C1955"/>
          <cell r="D1955"/>
          <cell r="E1955"/>
          <cell r="F1955"/>
          <cell r="J1955"/>
          <cell r="K1955"/>
          <cell r="L1955"/>
          <cell r="M1955"/>
          <cell r="N1955"/>
          <cell r="O1955"/>
          <cell r="P1955"/>
          <cell r="R1955"/>
          <cell r="S1955"/>
          <cell r="T1955"/>
          <cell r="U1955"/>
          <cell r="V1955"/>
          <cell r="W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P1955"/>
        </row>
        <row r="1956">
          <cell r="C1956"/>
          <cell r="D1956"/>
          <cell r="E1956"/>
          <cell r="F1956"/>
          <cell r="J1956"/>
          <cell r="K1956"/>
          <cell r="L1956"/>
          <cell r="M1956"/>
          <cell r="N1956"/>
          <cell r="O1956"/>
          <cell r="P1956"/>
          <cell r="R1956"/>
          <cell r="S1956"/>
          <cell r="T1956"/>
          <cell r="U1956"/>
          <cell r="V1956"/>
          <cell r="W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P1956"/>
        </row>
        <row r="1957">
          <cell r="C1957"/>
          <cell r="D1957"/>
          <cell r="E1957"/>
          <cell r="F1957"/>
          <cell r="J1957"/>
          <cell r="K1957"/>
          <cell r="L1957"/>
          <cell r="M1957"/>
          <cell r="N1957"/>
          <cell r="O1957"/>
          <cell r="P1957"/>
          <cell r="R1957"/>
          <cell r="S1957"/>
          <cell r="T1957"/>
          <cell r="U1957"/>
          <cell r="V1957"/>
          <cell r="W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P1957"/>
        </row>
        <row r="1958">
          <cell r="C1958"/>
          <cell r="D1958"/>
          <cell r="E1958"/>
          <cell r="F1958"/>
          <cell r="J1958"/>
          <cell r="K1958"/>
          <cell r="L1958"/>
          <cell r="M1958"/>
          <cell r="N1958"/>
          <cell r="O1958"/>
          <cell r="P1958"/>
          <cell r="R1958"/>
          <cell r="S1958"/>
          <cell r="T1958"/>
          <cell r="U1958"/>
          <cell r="V1958"/>
          <cell r="W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P1958"/>
        </row>
        <row r="1959">
          <cell r="C1959"/>
          <cell r="D1959"/>
          <cell r="E1959"/>
          <cell r="F1959"/>
          <cell r="J1959"/>
          <cell r="K1959"/>
          <cell r="L1959"/>
          <cell r="M1959"/>
          <cell r="N1959"/>
          <cell r="O1959"/>
          <cell r="P1959"/>
          <cell r="R1959"/>
          <cell r="S1959"/>
          <cell r="T1959"/>
          <cell r="U1959"/>
          <cell r="V1959"/>
          <cell r="W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P1959"/>
        </row>
        <row r="1960">
          <cell r="C1960"/>
          <cell r="D1960"/>
          <cell r="E1960"/>
          <cell r="F1960"/>
          <cell r="J1960"/>
          <cell r="K1960"/>
          <cell r="L1960"/>
          <cell r="M1960"/>
          <cell r="N1960"/>
          <cell r="O1960"/>
          <cell r="P1960"/>
          <cell r="R1960"/>
          <cell r="S1960"/>
          <cell r="T1960"/>
          <cell r="U1960"/>
          <cell r="V1960"/>
          <cell r="W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P1960"/>
        </row>
        <row r="1961">
          <cell r="C1961"/>
          <cell r="D1961"/>
          <cell r="E1961"/>
          <cell r="F1961"/>
          <cell r="J1961"/>
          <cell r="K1961"/>
          <cell r="L1961"/>
          <cell r="M1961"/>
          <cell r="N1961"/>
          <cell r="O1961"/>
          <cell r="P1961"/>
          <cell r="R1961"/>
          <cell r="S1961"/>
          <cell r="T1961"/>
          <cell r="U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P1961"/>
        </row>
        <row r="1962">
          <cell r="C1962"/>
          <cell r="D1962"/>
          <cell r="E1962"/>
          <cell r="F1962"/>
          <cell r="J1962"/>
          <cell r="K1962"/>
          <cell r="L1962"/>
          <cell r="M1962"/>
          <cell r="N1962"/>
          <cell r="O1962"/>
          <cell r="P1962"/>
          <cell r="R1962"/>
          <cell r="S1962"/>
          <cell r="T1962"/>
          <cell r="U1962"/>
          <cell r="V1962"/>
          <cell r="W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P1962"/>
        </row>
        <row r="1963">
          <cell r="C1963"/>
          <cell r="D1963"/>
          <cell r="E1963"/>
          <cell r="F1963"/>
          <cell r="J1963"/>
          <cell r="K1963"/>
          <cell r="L1963"/>
          <cell r="M1963"/>
          <cell r="N1963"/>
          <cell r="O1963"/>
          <cell r="P1963"/>
          <cell r="R1963"/>
          <cell r="S1963"/>
          <cell r="T1963"/>
          <cell r="U1963"/>
          <cell r="V1963"/>
          <cell r="W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P1963"/>
        </row>
        <row r="1964">
          <cell r="C1964"/>
          <cell r="D1964"/>
          <cell r="E1964"/>
          <cell r="F1964"/>
          <cell r="J1964"/>
          <cell r="K1964"/>
          <cell r="L1964"/>
          <cell r="M1964"/>
          <cell r="N1964"/>
          <cell r="O1964"/>
          <cell r="P1964"/>
          <cell r="R1964"/>
          <cell r="S1964"/>
          <cell r="T1964"/>
          <cell r="U1964"/>
          <cell r="V1964"/>
          <cell r="W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P1964"/>
        </row>
        <row r="1965">
          <cell r="C1965"/>
          <cell r="D1965"/>
          <cell r="E1965"/>
          <cell r="F1965"/>
          <cell r="J1965"/>
          <cell r="K1965"/>
          <cell r="L1965"/>
          <cell r="M1965"/>
          <cell r="N1965"/>
          <cell r="O1965"/>
          <cell r="P1965"/>
          <cell r="R1965"/>
          <cell r="S1965"/>
          <cell r="T1965"/>
          <cell r="U1965"/>
          <cell r="V1965"/>
          <cell r="W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P1965"/>
        </row>
        <row r="1966">
          <cell r="C1966"/>
          <cell r="D1966"/>
          <cell r="E1966"/>
          <cell r="F1966"/>
          <cell r="J1966"/>
          <cell r="K1966"/>
          <cell r="L1966"/>
          <cell r="M1966"/>
          <cell r="N1966"/>
          <cell r="O1966"/>
          <cell r="P1966"/>
          <cell r="R1966"/>
          <cell r="S1966"/>
          <cell r="T1966"/>
          <cell r="U1966"/>
          <cell r="V1966"/>
          <cell r="W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P1966"/>
        </row>
        <row r="1967">
          <cell r="C1967"/>
          <cell r="D1967"/>
          <cell r="E1967"/>
          <cell r="F1967"/>
          <cell r="J1967"/>
          <cell r="K1967"/>
          <cell r="L1967"/>
          <cell r="M1967"/>
          <cell r="N1967"/>
          <cell r="O1967"/>
          <cell r="P1967"/>
          <cell r="R1967"/>
          <cell r="S1967"/>
          <cell r="T1967"/>
          <cell r="U1967"/>
          <cell r="V1967"/>
          <cell r="W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P1967"/>
        </row>
        <row r="1968">
          <cell r="C1968"/>
          <cell r="D1968"/>
          <cell r="E1968"/>
          <cell r="F1968"/>
          <cell r="J1968"/>
          <cell r="K1968"/>
          <cell r="L1968"/>
          <cell r="M1968"/>
          <cell r="N1968"/>
          <cell r="O1968"/>
          <cell r="P1968"/>
          <cell r="R1968"/>
          <cell r="S1968"/>
          <cell r="T1968"/>
          <cell r="U1968"/>
          <cell r="V1968"/>
          <cell r="W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P1968"/>
        </row>
        <row r="1969">
          <cell r="C1969"/>
          <cell r="D1969"/>
          <cell r="E1969"/>
          <cell r="F1969"/>
          <cell r="J1969"/>
          <cell r="K1969"/>
          <cell r="L1969"/>
          <cell r="M1969"/>
          <cell r="N1969"/>
          <cell r="O1969"/>
          <cell r="P1969"/>
          <cell r="R1969"/>
          <cell r="S1969"/>
          <cell r="T1969"/>
          <cell r="U1969"/>
          <cell r="V1969"/>
          <cell r="W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P1969"/>
        </row>
        <row r="1970">
          <cell r="C1970"/>
          <cell r="D1970"/>
          <cell r="E1970"/>
          <cell r="F1970"/>
          <cell r="J1970"/>
          <cell r="K1970"/>
          <cell r="L1970"/>
          <cell r="M1970"/>
          <cell r="N1970"/>
          <cell r="O1970"/>
          <cell r="P1970"/>
          <cell r="R1970"/>
          <cell r="S1970"/>
          <cell r="T1970"/>
          <cell r="U1970"/>
          <cell r="V1970"/>
          <cell r="W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P1970"/>
        </row>
        <row r="1971">
          <cell r="C1971"/>
          <cell r="D1971"/>
          <cell r="E1971"/>
          <cell r="F1971"/>
          <cell r="J1971"/>
          <cell r="K1971"/>
          <cell r="L1971"/>
          <cell r="M1971"/>
          <cell r="N1971"/>
          <cell r="O1971"/>
          <cell r="P1971"/>
          <cell r="R1971"/>
          <cell r="S1971"/>
          <cell r="T1971"/>
          <cell r="U1971"/>
          <cell r="V1971"/>
          <cell r="W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P1971"/>
        </row>
        <row r="1972">
          <cell r="C1972"/>
          <cell r="D1972"/>
          <cell r="E1972"/>
          <cell r="F1972"/>
          <cell r="J1972"/>
          <cell r="K1972"/>
          <cell r="L1972"/>
          <cell r="M1972"/>
          <cell r="N1972"/>
          <cell r="O1972"/>
          <cell r="P1972"/>
          <cell r="R1972"/>
          <cell r="S1972"/>
          <cell r="T1972"/>
          <cell r="U1972"/>
          <cell r="V1972"/>
          <cell r="W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P1972"/>
        </row>
        <row r="1973">
          <cell r="C1973"/>
          <cell r="D1973"/>
          <cell r="E1973"/>
          <cell r="F1973"/>
          <cell r="J1973"/>
          <cell r="K1973"/>
          <cell r="L1973"/>
          <cell r="M1973"/>
          <cell r="N1973"/>
          <cell r="O1973"/>
          <cell r="P1973"/>
          <cell r="R1973"/>
          <cell r="S1973"/>
          <cell r="T1973"/>
          <cell r="U1973"/>
          <cell r="V1973"/>
          <cell r="W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P1973"/>
        </row>
        <row r="1974">
          <cell r="C1974"/>
          <cell r="D1974"/>
          <cell r="E1974"/>
          <cell r="F1974"/>
          <cell r="J1974"/>
          <cell r="K1974"/>
          <cell r="L1974"/>
          <cell r="M1974"/>
          <cell r="N1974"/>
          <cell r="O1974"/>
          <cell r="P1974"/>
          <cell r="R1974"/>
          <cell r="S1974"/>
          <cell r="T1974"/>
          <cell r="U1974"/>
          <cell r="V1974"/>
          <cell r="W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P1974"/>
        </row>
        <row r="1975">
          <cell r="C1975"/>
          <cell r="D1975"/>
          <cell r="E1975"/>
          <cell r="F1975"/>
          <cell r="J1975"/>
          <cell r="K1975"/>
          <cell r="L1975"/>
          <cell r="M1975"/>
          <cell r="N1975"/>
          <cell r="O1975"/>
          <cell r="P1975"/>
          <cell r="R1975"/>
          <cell r="S1975"/>
          <cell r="T1975"/>
          <cell r="U1975"/>
          <cell r="V1975"/>
          <cell r="W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P1975"/>
        </row>
        <row r="1976">
          <cell r="C1976"/>
          <cell r="D1976"/>
          <cell r="E1976"/>
          <cell r="F1976"/>
          <cell r="J1976"/>
          <cell r="K1976"/>
          <cell r="L1976"/>
          <cell r="M1976"/>
          <cell r="N1976"/>
          <cell r="O1976"/>
          <cell r="P1976"/>
          <cell r="R1976"/>
          <cell r="S1976"/>
          <cell r="T1976"/>
          <cell r="U1976"/>
          <cell r="V1976"/>
          <cell r="W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P1976"/>
        </row>
        <row r="1977">
          <cell r="C1977"/>
          <cell r="D1977"/>
          <cell r="E1977"/>
          <cell r="F1977"/>
          <cell r="J1977"/>
          <cell r="K1977"/>
          <cell r="L1977"/>
          <cell r="M1977"/>
          <cell r="N1977"/>
          <cell r="O1977"/>
          <cell r="P1977"/>
          <cell r="R1977"/>
          <cell r="S1977"/>
          <cell r="T1977"/>
          <cell r="U1977"/>
          <cell r="V1977"/>
          <cell r="W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P1977"/>
        </row>
        <row r="1978">
          <cell r="C1978"/>
          <cell r="D1978"/>
          <cell r="E1978"/>
          <cell r="F1978"/>
          <cell r="J1978"/>
          <cell r="K1978"/>
          <cell r="L1978"/>
          <cell r="M1978"/>
          <cell r="N1978"/>
          <cell r="O1978"/>
          <cell r="P1978"/>
          <cell r="R1978"/>
          <cell r="S1978"/>
          <cell r="T1978"/>
          <cell r="U1978"/>
          <cell r="V1978"/>
          <cell r="W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P1978"/>
        </row>
        <row r="1979">
          <cell r="C1979"/>
          <cell r="D1979"/>
          <cell r="E1979"/>
          <cell r="F1979"/>
          <cell r="J1979"/>
          <cell r="K1979"/>
          <cell r="L1979"/>
          <cell r="M1979"/>
          <cell r="N1979"/>
          <cell r="O1979"/>
          <cell r="P1979"/>
          <cell r="R1979"/>
          <cell r="S1979"/>
          <cell r="T1979"/>
          <cell r="U1979"/>
          <cell r="V1979"/>
          <cell r="W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P1979"/>
        </row>
        <row r="1980">
          <cell r="C1980"/>
          <cell r="D1980"/>
          <cell r="E1980"/>
          <cell r="F1980"/>
          <cell r="J1980"/>
          <cell r="K1980"/>
          <cell r="L1980"/>
          <cell r="M1980"/>
          <cell r="N1980"/>
          <cell r="O1980"/>
          <cell r="P1980"/>
          <cell r="R1980"/>
          <cell r="S1980"/>
          <cell r="T1980"/>
          <cell r="U1980"/>
          <cell r="V1980"/>
          <cell r="W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P1980"/>
        </row>
        <row r="1981">
          <cell r="C1981"/>
          <cell r="D1981"/>
          <cell r="E1981"/>
          <cell r="F1981"/>
          <cell r="J1981"/>
          <cell r="K1981"/>
          <cell r="L1981"/>
          <cell r="M1981"/>
          <cell r="N1981"/>
          <cell r="O1981"/>
          <cell r="P1981"/>
          <cell r="R1981"/>
          <cell r="S1981"/>
          <cell r="T1981"/>
          <cell r="U1981"/>
          <cell r="V1981"/>
          <cell r="W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P1981"/>
        </row>
        <row r="1982">
          <cell r="C1982"/>
          <cell r="D1982"/>
          <cell r="E1982"/>
          <cell r="F1982"/>
          <cell r="J1982"/>
          <cell r="K1982"/>
          <cell r="L1982"/>
          <cell r="M1982"/>
          <cell r="N1982"/>
          <cell r="O1982"/>
          <cell r="P1982"/>
          <cell r="R1982"/>
          <cell r="S1982"/>
          <cell r="T1982"/>
          <cell r="U1982"/>
          <cell r="V1982"/>
          <cell r="W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P1982"/>
        </row>
        <row r="1983">
          <cell r="C1983"/>
          <cell r="D1983"/>
          <cell r="E1983"/>
          <cell r="F1983"/>
          <cell r="J1983"/>
          <cell r="K1983"/>
          <cell r="L1983"/>
          <cell r="M1983"/>
          <cell r="N1983"/>
          <cell r="O1983"/>
          <cell r="P1983"/>
          <cell r="R1983"/>
          <cell r="S1983"/>
          <cell r="T1983"/>
          <cell r="U1983"/>
          <cell r="V1983"/>
          <cell r="W1983"/>
          <cell r="Y1983"/>
          <cell r="Z1983"/>
          <cell r="AA1983"/>
          <cell r="AB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P1983"/>
        </row>
        <row r="1984">
          <cell r="C1984"/>
          <cell r="D1984"/>
          <cell r="E1984"/>
          <cell r="F1984"/>
          <cell r="J1984"/>
          <cell r="K1984"/>
          <cell r="L1984"/>
          <cell r="M1984"/>
          <cell r="N1984"/>
          <cell r="O1984"/>
          <cell r="P1984"/>
          <cell r="R1984"/>
          <cell r="S1984"/>
          <cell r="T1984"/>
          <cell r="U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P1984"/>
        </row>
        <row r="1985">
          <cell r="C1985"/>
          <cell r="D1985"/>
          <cell r="E1985"/>
          <cell r="F1985"/>
          <cell r="J1985"/>
          <cell r="K1985"/>
          <cell r="L1985"/>
          <cell r="M1985"/>
          <cell r="N1985"/>
          <cell r="O1985"/>
          <cell r="P1985"/>
          <cell r="R1985"/>
          <cell r="S1985"/>
          <cell r="T1985"/>
          <cell r="U1985"/>
          <cell r="V1985"/>
          <cell r="W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P1985"/>
        </row>
        <row r="1986">
          <cell r="C1986"/>
          <cell r="D1986"/>
          <cell r="E1986"/>
          <cell r="F1986"/>
          <cell r="J1986"/>
          <cell r="K1986"/>
          <cell r="L1986"/>
          <cell r="M1986"/>
          <cell r="N1986"/>
          <cell r="O1986"/>
          <cell r="P1986"/>
          <cell r="R1986"/>
          <cell r="S1986"/>
          <cell r="T1986"/>
          <cell r="U1986"/>
          <cell r="V1986"/>
          <cell r="W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P1986"/>
        </row>
        <row r="1987">
          <cell r="C1987"/>
          <cell r="D1987"/>
          <cell r="E1987"/>
          <cell r="F1987"/>
          <cell r="J1987"/>
          <cell r="K1987"/>
          <cell r="L1987"/>
          <cell r="M1987"/>
          <cell r="N1987"/>
          <cell r="O1987"/>
          <cell r="P1987"/>
          <cell r="R1987"/>
          <cell r="S1987"/>
          <cell r="T1987"/>
          <cell r="U1987"/>
          <cell r="V1987"/>
          <cell r="W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P1987"/>
        </row>
        <row r="1988">
          <cell r="C1988"/>
          <cell r="D1988"/>
          <cell r="E1988"/>
          <cell r="F1988"/>
          <cell r="J1988"/>
          <cell r="K1988"/>
          <cell r="L1988"/>
          <cell r="M1988"/>
          <cell r="N1988"/>
          <cell r="O1988"/>
          <cell r="P1988"/>
          <cell r="R1988"/>
          <cell r="S1988"/>
          <cell r="T1988"/>
          <cell r="U1988"/>
          <cell r="V1988"/>
          <cell r="W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P1988"/>
        </row>
        <row r="1989">
          <cell r="C1989"/>
          <cell r="D1989"/>
          <cell r="E1989"/>
          <cell r="F1989"/>
          <cell r="J1989"/>
          <cell r="K1989"/>
          <cell r="L1989"/>
          <cell r="M1989"/>
          <cell r="N1989"/>
          <cell r="O1989"/>
          <cell r="P1989"/>
          <cell r="R1989"/>
          <cell r="S1989"/>
          <cell r="T1989"/>
          <cell r="U1989"/>
          <cell r="V1989"/>
          <cell r="W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P1989"/>
        </row>
        <row r="1990">
          <cell r="C1990"/>
          <cell r="D1990"/>
          <cell r="E1990"/>
          <cell r="F1990"/>
          <cell r="J1990"/>
          <cell r="K1990"/>
          <cell r="L1990"/>
          <cell r="M1990"/>
          <cell r="N1990"/>
          <cell r="O1990"/>
          <cell r="P1990"/>
          <cell r="R1990"/>
          <cell r="S1990"/>
          <cell r="T1990"/>
          <cell r="U1990"/>
          <cell r="V1990"/>
          <cell r="W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</row>
        <row r="1991">
          <cell r="C1991"/>
          <cell r="D1991"/>
          <cell r="E1991"/>
          <cell r="F1991"/>
          <cell r="J1991"/>
          <cell r="K1991"/>
          <cell r="L1991"/>
          <cell r="M1991"/>
          <cell r="N1991"/>
          <cell r="O1991"/>
          <cell r="P1991"/>
          <cell r="R1991"/>
          <cell r="S1991"/>
          <cell r="T1991"/>
          <cell r="U1991"/>
          <cell r="V1991"/>
          <cell r="W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P1991"/>
        </row>
        <row r="1992">
          <cell r="C1992"/>
          <cell r="D1992"/>
          <cell r="E1992"/>
          <cell r="F1992"/>
          <cell r="J1992"/>
          <cell r="K1992"/>
          <cell r="L1992"/>
          <cell r="M1992"/>
          <cell r="N1992"/>
          <cell r="O1992"/>
          <cell r="P1992"/>
          <cell r="R1992"/>
          <cell r="S1992"/>
          <cell r="T1992"/>
          <cell r="U1992"/>
          <cell r="V1992"/>
          <cell r="W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P1992"/>
        </row>
        <row r="1993">
          <cell r="C1993"/>
          <cell r="D1993"/>
          <cell r="F1993"/>
          <cell r="J1993"/>
          <cell r="K1993"/>
          <cell r="L1993"/>
          <cell r="M1993"/>
          <cell r="N1993"/>
          <cell r="O1993"/>
          <cell r="P1993"/>
          <cell r="R1993"/>
          <cell r="S1993"/>
          <cell r="T1993"/>
          <cell r="U1993"/>
          <cell r="Y1993"/>
          <cell r="Z1993"/>
          <cell r="AA1993"/>
          <cell r="AB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N1993"/>
          <cell r="AP1993"/>
        </row>
        <row r="1994">
          <cell r="C1994"/>
          <cell r="D1994"/>
          <cell r="E1994"/>
          <cell r="F1994"/>
          <cell r="J1994"/>
          <cell r="K1994"/>
          <cell r="L1994"/>
          <cell r="M1994"/>
          <cell r="N1994"/>
          <cell r="O1994"/>
          <cell r="P1994"/>
          <cell r="R1994"/>
          <cell r="S1994"/>
          <cell r="T1994"/>
          <cell r="U1994"/>
          <cell r="V1994"/>
          <cell r="W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P1994"/>
        </row>
        <row r="1995">
          <cell r="C1995"/>
          <cell r="D1995"/>
          <cell r="F1995"/>
          <cell r="J1995"/>
          <cell r="K1995"/>
          <cell r="L1995"/>
          <cell r="M1995"/>
          <cell r="N1995"/>
          <cell r="O1995"/>
          <cell r="P1995"/>
          <cell r="R1995"/>
          <cell r="S1995"/>
          <cell r="T1995"/>
          <cell r="U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P1995"/>
        </row>
        <row r="1996">
          <cell r="C1996"/>
          <cell r="D1996"/>
          <cell r="E1996"/>
          <cell r="F1996"/>
          <cell r="J1996"/>
          <cell r="K1996"/>
          <cell r="L1996"/>
          <cell r="M1996"/>
          <cell r="N1996"/>
          <cell r="O1996"/>
          <cell r="P1996"/>
          <cell r="R1996"/>
          <cell r="S1996"/>
          <cell r="T1996"/>
          <cell r="U1996"/>
          <cell r="V1996"/>
          <cell r="W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P1996"/>
        </row>
        <row r="1997">
          <cell r="C1997"/>
          <cell r="D1997"/>
          <cell r="E1997"/>
          <cell r="F1997"/>
          <cell r="J1997"/>
          <cell r="K1997"/>
          <cell r="L1997"/>
          <cell r="M1997"/>
          <cell r="N1997"/>
          <cell r="O1997"/>
          <cell r="P1997"/>
          <cell r="R1997"/>
          <cell r="S1997"/>
          <cell r="T1997"/>
          <cell r="U1997"/>
          <cell r="V1997"/>
          <cell r="W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P1997"/>
        </row>
        <row r="1998">
          <cell r="C1998"/>
          <cell r="D1998"/>
          <cell r="E1998"/>
          <cell r="F1998"/>
          <cell r="J1998"/>
          <cell r="K1998"/>
          <cell r="L1998"/>
          <cell r="M1998"/>
          <cell r="N1998"/>
          <cell r="O1998"/>
          <cell r="P1998"/>
          <cell r="R1998"/>
          <cell r="S1998"/>
          <cell r="T1998"/>
          <cell r="U1998"/>
          <cell r="V1998"/>
          <cell r="W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P1998"/>
        </row>
        <row r="1999">
          <cell r="C1999"/>
          <cell r="D1999"/>
          <cell r="E1999"/>
          <cell r="F1999"/>
          <cell r="J1999"/>
          <cell r="K1999"/>
          <cell r="L1999"/>
          <cell r="M1999"/>
          <cell r="N1999"/>
          <cell r="O1999"/>
          <cell r="P1999"/>
          <cell r="R1999"/>
          <cell r="S1999"/>
          <cell r="T1999"/>
          <cell r="U1999"/>
          <cell r="V1999"/>
          <cell r="W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P1999"/>
        </row>
        <row r="2000">
          <cell r="C2000"/>
          <cell r="D2000"/>
          <cell r="E2000"/>
          <cell r="F2000"/>
          <cell r="J2000"/>
          <cell r="K2000"/>
          <cell r="L2000"/>
          <cell r="M2000"/>
          <cell r="N2000"/>
          <cell r="O2000"/>
          <cell r="P2000"/>
          <cell r="R2000"/>
          <cell r="S2000"/>
          <cell r="T2000"/>
          <cell r="U2000"/>
          <cell r="V2000"/>
          <cell r="W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P2000"/>
        </row>
        <row r="2001">
          <cell r="C2001"/>
          <cell r="D2001"/>
          <cell r="E2001"/>
          <cell r="F2001"/>
          <cell r="J2001"/>
          <cell r="K2001"/>
          <cell r="L2001"/>
          <cell r="M2001"/>
          <cell r="N2001"/>
          <cell r="O2001"/>
          <cell r="P2001"/>
          <cell r="R2001"/>
          <cell r="S2001"/>
          <cell r="T2001"/>
          <cell r="U2001"/>
          <cell r="V2001"/>
          <cell r="W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P2001"/>
        </row>
        <row r="2002">
          <cell r="C2002"/>
          <cell r="D2002"/>
          <cell r="E2002"/>
          <cell r="F2002"/>
          <cell r="J2002"/>
          <cell r="K2002"/>
          <cell r="L2002"/>
          <cell r="M2002"/>
          <cell r="N2002"/>
          <cell r="O2002"/>
          <cell r="P2002"/>
          <cell r="R2002"/>
          <cell r="S2002"/>
          <cell r="T2002"/>
          <cell r="U2002"/>
          <cell r="V2002"/>
          <cell r="W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P2002"/>
        </row>
        <row r="2003">
          <cell r="C2003"/>
          <cell r="D2003"/>
          <cell r="E2003"/>
          <cell r="F2003"/>
          <cell r="J2003"/>
          <cell r="K2003"/>
          <cell r="L2003"/>
          <cell r="M2003"/>
          <cell r="N2003"/>
          <cell r="O2003"/>
          <cell r="P2003"/>
          <cell r="R2003"/>
          <cell r="S2003"/>
          <cell r="T2003"/>
          <cell r="U2003"/>
          <cell r="V2003"/>
          <cell r="W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P2003"/>
        </row>
        <row r="2004">
          <cell r="C2004"/>
          <cell r="D2004"/>
          <cell r="E2004"/>
          <cell r="F2004"/>
          <cell r="J2004"/>
          <cell r="K2004"/>
          <cell r="L2004"/>
          <cell r="M2004"/>
          <cell r="N2004"/>
          <cell r="O2004"/>
          <cell r="P2004"/>
          <cell r="R2004"/>
          <cell r="S2004"/>
          <cell r="T2004"/>
          <cell r="U2004"/>
          <cell r="V2004"/>
          <cell r="W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P2004"/>
        </row>
        <row r="2005">
          <cell r="C2005"/>
          <cell r="D2005"/>
          <cell r="E2005"/>
          <cell r="F2005"/>
          <cell r="J2005"/>
          <cell r="K2005"/>
          <cell r="L2005"/>
          <cell r="M2005"/>
          <cell r="N2005"/>
          <cell r="O2005"/>
          <cell r="P2005"/>
          <cell r="R2005"/>
          <cell r="S2005"/>
          <cell r="T2005"/>
          <cell r="U2005"/>
          <cell r="V2005"/>
          <cell r="W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P2005"/>
        </row>
        <row r="2006">
          <cell r="C2006"/>
          <cell r="D2006"/>
          <cell r="F2006"/>
          <cell r="J2006"/>
          <cell r="K2006"/>
          <cell r="L2006"/>
          <cell r="M2006"/>
          <cell r="N2006"/>
          <cell r="O2006"/>
          <cell r="P2006"/>
          <cell r="R2006"/>
          <cell r="S2006"/>
          <cell r="T2006"/>
          <cell r="U2006"/>
          <cell r="Y2006"/>
          <cell r="Z2006"/>
          <cell r="AA2006"/>
          <cell r="AB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N2006"/>
          <cell r="AP2006"/>
        </row>
        <row r="2007">
          <cell r="C2007"/>
          <cell r="D2007"/>
          <cell r="E2007"/>
          <cell r="F2007"/>
          <cell r="J2007"/>
          <cell r="K2007"/>
          <cell r="L2007"/>
          <cell r="M2007"/>
          <cell r="N2007"/>
          <cell r="O2007"/>
          <cell r="P2007"/>
          <cell r="R2007"/>
          <cell r="S2007"/>
          <cell r="T2007"/>
          <cell r="U2007"/>
          <cell r="V2007"/>
          <cell r="W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P2007"/>
        </row>
        <row r="2008">
          <cell r="C2008"/>
          <cell r="D2008"/>
          <cell r="E2008"/>
          <cell r="F2008"/>
          <cell r="J2008"/>
          <cell r="K2008"/>
          <cell r="L2008"/>
          <cell r="M2008"/>
          <cell r="N2008"/>
          <cell r="O2008"/>
          <cell r="P2008"/>
          <cell r="R2008"/>
          <cell r="S2008"/>
          <cell r="T2008"/>
          <cell r="U2008"/>
          <cell r="V2008"/>
          <cell r="W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P2008"/>
        </row>
        <row r="2009">
          <cell r="C2009"/>
          <cell r="D2009"/>
          <cell r="E2009"/>
          <cell r="F2009"/>
          <cell r="J2009"/>
          <cell r="K2009"/>
          <cell r="L2009"/>
          <cell r="M2009"/>
          <cell r="N2009"/>
          <cell r="O2009"/>
          <cell r="P2009"/>
          <cell r="R2009"/>
          <cell r="S2009"/>
          <cell r="T2009"/>
          <cell r="U2009"/>
          <cell r="V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P2009"/>
        </row>
        <row r="2010">
          <cell r="C2010"/>
          <cell r="D2010"/>
          <cell r="E2010"/>
          <cell r="F2010"/>
          <cell r="J2010"/>
          <cell r="K2010"/>
          <cell r="L2010"/>
          <cell r="M2010"/>
          <cell r="N2010"/>
          <cell r="O2010"/>
          <cell r="P2010"/>
          <cell r="R2010"/>
          <cell r="S2010"/>
          <cell r="T2010"/>
          <cell r="U2010"/>
          <cell r="V2010"/>
          <cell r="W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P2010"/>
        </row>
        <row r="2011">
          <cell r="C2011"/>
          <cell r="D2011"/>
          <cell r="E2011"/>
          <cell r="F2011"/>
          <cell r="J2011"/>
          <cell r="K2011"/>
          <cell r="L2011"/>
          <cell r="M2011"/>
          <cell r="N2011"/>
          <cell r="O2011"/>
          <cell r="P2011"/>
          <cell r="R2011"/>
          <cell r="S2011"/>
          <cell r="T2011"/>
          <cell r="U2011"/>
          <cell r="V2011"/>
          <cell r="W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P2011"/>
        </row>
        <row r="2012">
          <cell r="C2012"/>
          <cell r="D2012"/>
          <cell r="E2012"/>
          <cell r="F2012"/>
          <cell r="J2012"/>
          <cell r="K2012"/>
          <cell r="L2012"/>
          <cell r="M2012"/>
          <cell r="N2012"/>
          <cell r="O2012"/>
          <cell r="P2012"/>
          <cell r="R2012"/>
          <cell r="S2012"/>
          <cell r="T2012"/>
          <cell r="U2012"/>
          <cell r="V2012"/>
          <cell r="W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P2012"/>
        </row>
        <row r="2013">
          <cell r="C2013"/>
          <cell r="D2013"/>
          <cell r="E2013"/>
          <cell r="F2013"/>
          <cell r="J2013"/>
          <cell r="K2013"/>
          <cell r="L2013"/>
          <cell r="M2013"/>
          <cell r="N2013"/>
          <cell r="O2013"/>
          <cell r="P2013"/>
          <cell r="R2013"/>
          <cell r="S2013"/>
          <cell r="T2013"/>
          <cell r="U2013"/>
          <cell r="V2013"/>
          <cell r="W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P2013"/>
        </row>
        <row r="2014">
          <cell r="C2014"/>
          <cell r="D2014"/>
          <cell r="E2014"/>
          <cell r="F2014"/>
          <cell r="J2014"/>
          <cell r="K2014"/>
          <cell r="L2014"/>
          <cell r="M2014"/>
          <cell r="N2014"/>
          <cell r="O2014"/>
          <cell r="P2014"/>
          <cell r="R2014"/>
          <cell r="S2014"/>
          <cell r="T2014"/>
          <cell r="U2014"/>
          <cell r="V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P2014"/>
        </row>
        <row r="2015">
          <cell r="C2015"/>
          <cell r="D2015"/>
          <cell r="E2015"/>
          <cell r="F2015"/>
          <cell r="J2015"/>
          <cell r="K2015"/>
          <cell r="L2015"/>
          <cell r="M2015"/>
          <cell r="N2015"/>
          <cell r="O2015"/>
          <cell r="P2015"/>
          <cell r="R2015"/>
          <cell r="S2015"/>
          <cell r="T2015"/>
          <cell r="U2015"/>
          <cell r="V2015"/>
          <cell r="W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P2015"/>
        </row>
        <row r="2016">
          <cell r="C2016"/>
          <cell r="D2016"/>
          <cell r="E2016"/>
          <cell r="F2016"/>
          <cell r="J2016"/>
          <cell r="K2016"/>
          <cell r="L2016"/>
          <cell r="M2016"/>
          <cell r="N2016"/>
          <cell r="O2016"/>
          <cell r="P2016"/>
          <cell r="R2016"/>
          <cell r="S2016"/>
          <cell r="T2016"/>
          <cell r="U2016"/>
          <cell r="V2016"/>
          <cell r="W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P2016"/>
        </row>
        <row r="2017">
          <cell r="C2017"/>
          <cell r="D2017"/>
          <cell r="E2017"/>
          <cell r="F2017"/>
          <cell r="J2017"/>
          <cell r="K2017"/>
          <cell r="L2017"/>
          <cell r="M2017"/>
          <cell r="N2017"/>
          <cell r="O2017"/>
          <cell r="P2017"/>
          <cell r="R2017"/>
          <cell r="S2017"/>
          <cell r="T2017"/>
          <cell r="U2017"/>
          <cell r="V2017"/>
          <cell r="W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P2017"/>
        </row>
        <row r="2018">
          <cell r="C2018"/>
          <cell r="D2018"/>
          <cell r="E2018"/>
          <cell r="F2018"/>
          <cell r="J2018"/>
          <cell r="K2018"/>
          <cell r="L2018"/>
          <cell r="M2018"/>
          <cell r="N2018"/>
          <cell r="O2018"/>
          <cell r="P2018"/>
          <cell r="R2018"/>
          <cell r="S2018"/>
          <cell r="T2018"/>
          <cell r="U2018"/>
          <cell r="V2018"/>
          <cell r="W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P2018"/>
        </row>
        <row r="2019">
          <cell r="C2019"/>
          <cell r="D2019"/>
          <cell r="E2019"/>
          <cell r="F2019"/>
          <cell r="J2019"/>
          <cell r="K2019"/>
          <cell r="L2019"/>
          <cell r="M2019"/>
          <cell r="N2019"/>
          <cell r="O2019"/>
          <cell r="P2019"/>
          <cell r="R2019"/>
          <cell r="S2019"/>
          <cell r="T2019"/>
          <cell r="U2019"/>
          <cell r="V2019"/>
          <cell r="W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P2019"/>
        </row>
        <row r="2020">
          <cell r="C2020"/>
          <cell r="D2020"/>
          <cell r="E2020"/>
          <cell r="F2020"/>
          <cell r="J2020"/>
          <cell r="K2020"/>
          <cell r="L2020"/>
          <cell r="M2020"/>
          <cell r="N2020"/>
          <cell r="O2020"/>
          <cell r="P2020"/>
          <cell r="R2020"/>
          <cell r="S2020"/>
          <cell r="T2020"/>
          <cell r="U2020"/>
          <cell r="V2020"/>
          <cell r="W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P2020"/>
        </row>
        <row r="2021">
          <cell r="C2021"/>
          <cell r="D2021"/>
          <cell r="E2021"/>
          <cell r="F2021"/>
          <cell r="J2021"/>
          <cell r="K2021"/>
          <cell r="L2021"/>
          <cell r="M2021"/>
          <cell r="N2021"/>
          <cell r="O2021"/>
          <cell r="P2021"/>
          <cell r="R2021"/>
          <cell r="S2021"/>
          <cell r="T2021"/>
          <cell r="U2021"/>
          <cell r="V2021"/>
          <cell r="W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P2021"/>
        </row>
        <row r="2022">
          <cell r="C2022"/>
          <cell r="D2022"/>
          <cell r="E2022"/>
          <cell r="F2022"/>
          <cell r="J2022"/>
          <cell r="K2022"/>
          <cell r="L2022"/>
          <cell r="M2022"/>
          <cell r="N2022"/>
          <cell r="O2022"/>
          <cell r="P2022"/>
          <cell r="R2022"/>
          <cell r="S2022"/>
          <cell r="T2022"/>
          <cell r="U2022"/>
          <cell r="V2022"/>
          <cell r="W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P2022"/>
        </row>
        <row r="2023">
          <cell r="C2023"/>
          <cell r="D2023"/>
          <cell r="E2023"/>
          <cell r="F2023"/>
          <cell r="J2023"/>
          <cell r="K2023"/>
          <cell r="L2023"/>
          <cell r="M2023"/>
          <cell r="N2023"/>
          <cell r="O2023"/>
          <cell r="P2023"/>
          <cell r="R2023"/>
          <cell r="S2023"/>
          <cell r="T2023"/>
          <cell r="U2023"/>
          <cell r="V2023"/>
          <cell r="W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P2023"/>
        </row>
        <row r="2024">
          <cell r="C2024"/>
          <cell r="D2024"/>
          <cell r="E2024"/>
          <cell r="F2024"/>
          <cell r="J2024"/>
          <cell r="K2024"/>
          <cell r="L2024"/>
          <cell r="M2024"/>
          <cell r="N2024"/>
          <cell r="O2024"/>
          <cell r="P2024"/>
          <cell r="R2024"/>
          <cell r="S2024"/>
          <cell r="T2024"/>
          <cell r="U2024"/>
          <cell r="V2024"/>
          <cell r="W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P2024"/>
        </row>
        <row r="2025">
          <cell r="C2025"/>
          <cell r="D2025"/>
          <cell r="E2025"/>
          <cell r="F2025"/>
          <cell r="J2025"/>
          <cell r="K2025"/>
          <cell r="L2025"/>
          <cell r="M2025"/>
          <cell r="N2025"/>
          <cell r="O2025"/>
          <cell r="P2025"/>
          <cell r="R2025"/>
          <cell r="S2025"/>
          <cell r="T2025"/>
          <cell r="U2025"/>
          <cell r="V2025"/>
          <cell r="W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P2025"/>
        </row>
        <row r="2026">
          <cell r="C2026"/>
          <cell r="D2026"/>
          <cell r="E2026"/>
          <cell r="F2026"/>
          <cell r="J2026"/>
          <cell r="K2026"/>
          <cell r="L2026"/>
          <cell r="M2026"/>
          <cell r="N2026"/>
          <cell r="O2026"/>
          <cell r="P2026"/>
          <cell r="R2026"/>
          <cell r="S2026"/>
          <cell r="T2026"/>
          <cell r="U2026"/>
          <cell r="V2026"/>
          <cell r="W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P2026"/>
        </row>
        <row r="2027">
          <cell r="C2027"/>
          <cell r="D2027"/>
          <cell r="E2027"/>
          <cell r="F2027"/>
          <cell r="J2027"/>
          <cell r="K2027"/>
          <cell r="L2027"/>
          <cell r="M2027"/>
          <cell r="N2027"/>
          <cell r="O2027"/>
          <cell r="P2027"/>
          <cell r="R2027"/>
          <cell r="S2027"/>
          <cell r="T2027"/>
          <cell r="U2027"/>
          <cell r="V2027"/>
          <cell r="W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P2027"/>
        </row>
        <row r="2028">
          <cell r="C2028"/>
          <cell r="D2028"/>
          <cell r="E2028"/>
          <cell r="F2028"/>
          <cell r="J2028"/>
          <cell r="K2028"/>
          <cell r="L2028"/>
          <cell r="M2028"/>
          <cell r="N2028"/>
          <cell r="O2028"/>
          <cell r="P2028"/>
          <cell r="R2028"/>
          <cell r="S2028"/>
          <cell r="T2028"/>
          <cell r="U2028"/>
          <cell r="V2028"/>
          <cell r="W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P2028"/>
        </row>
        <row r="2029">
          <cell r="C2029"/>
          <cell r="D2029"/>
          <cell r="E2029"/>
          <cell r="F2029"/>
          <cell r="J2029"/>
          <cell r="K2029"/>
          <cell r="L2029"/>
          <cell r="M2029"/>
          <cell r="N2029"/>
          <cell r="O2029"/>
          <cell r="P2029"/>
          <cell r="R2029"/>
          <cell r="S2029"/>
          <cell r="T2029"/>
          <cell r="U2029"/>
          <cell r="V2029"/>
          <cell r="W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P2029"/>
        </row>
        <row r="2030">
          <cell r="C2030"/>
          <cell r="D2030"/>
          <cell r="E2030"/>
          <cell r="F2030"/>
          <cell r="J2030"/>
          <cell r="K2030"/>
          <cell r="L2030"/>
          <cell r="M2030"/>
          <cell r="N2030"/>
          <cell r="O2030"/>
          <cell r="P2030"/>
          <cell r="R2030"/>
          <cell r="S2030"/>
          <cell r="T2030"/>
          <cell r="U2030"/>
          <cell r="V2030"/>
          <cell r="W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P2030"/>
        </row>
        <row r="2031">
          <cell r="C2031"/>
          <cell r="D2031"/>
          <cell r="E2031"/>
          <cell r="F2031"/>
          <cell r="J2031"/>
          <cell r="K2031"/>
          <cell r="L2031"/>
          <cell r="M2031"/>
          <cell r="N2031"/>
          <cell r="O2031"/>
          <cell r="P2031"/>
          <cell r="R2031"/>
          <cell r="S2031"/>
          <cell r="T2031"/>
          <cell r="U2031"/>
          <cell r="V2031"/>
          <cell r="W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P2031"/>
        </row>
        <row r="2032">
          <cell r="C2032"/>
          <cell r="D2032"/>
          <cell r="E2032"/>
          <cell r="F2032"/>
          <cell r="J2032"/>
          <cell r="K2032"/>
          <cell r="L2032"/>
          <cell r="M2032"/>
          <cell r="N2032"/>
          <cell r="O2032"/>
          <cell r="P2032"/>
          <cell r="R2032"/>
          <cell r="S2032"/>
          <cell r="T2032"/>
          <cell r="U2032"/>
          <cell r="V2032"/>
          <cell r="W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P2032"/>
        </row>
        <row r="2033">
          <cell r="C2033"/>
          <cell r="D2033"/>
          <cell r="E2033"/>
          <cell r="F2033"/>
          <cell r="J2033"/>
          <cell r="K2033"/>
          <cell r="L2033"/>
          <cell r="M2033"/>
          <cell r="N2033"/>
          <cell r="O2033"/>
          <cell r="P2033"/>
          <cell r="R2033"/>
          <cell r="S2033"/>
          <cell r="T2033"/>
          <cell r="U2033"/>
          <cell r="V2033"/>
          <cell r="W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P2033"/>
        </row>
        <row r="2034">
          <cell r="C2034"/>
          <cell r="D2034"/>
          <cell r="F2034"/>
          <cell r="J2034"/>
          <cell r="K2034"/>
          <cell r="L2034"/>
          <cell r="M2034"/>
          <cell r="N2034"/>
          <cell r="O2034"/>
          <cell r="P2034"/>
          <cell r="R2034"/>
          <cell r="S2034"/>
          <cell r="T2034"/>
          <cell r="U2034"/>
          <cell r="V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P2034"/>
        </row>
        <row r="2035">
          <cell r="C2035"/>
          <cell r="D2035"/>
          <cell r="E2035"/>
          <cell r="F2035"/>
          <cell r="J2035"/>
          <cell r="K2035"/>
          <cell r="L2035"/>
          <cell r="M2035"/>
          <cell r="N2035"/>
          <cell r="O2035"/>
          <cell r="P2035"/>
          <cell r="R2035"/>
          <cell r="S2035"/>
          <cell r="T2035"/>
          <cell r="U2035"/>
          <cell r="V2035"/>
          <cell r="W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P2035"/>
        </row>
        <row r="2036">
          <cell r="C2036"/>
          <cell r="D2036"/>
          <cell r="E2036"/>
          <cell r="F2036"/>
          <cell r="J2036"/>
          <cell r="K2036"/>
          <cell r="L2036"/>
          <cell r="M2036"/>
          <cell r="N2036"/>
          <cell r="O2036"/>
          <cell r="P2036"/>
          <cell r="R2036"/>
          <cell r="S2036"/>
          <cell r="T2036"/>
          <cell r="U2036"/>
          <cell r="V2036"/>
          <cell r="W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P2036"/>
        </row>
        <row r="2037">
          <cell r="C2037"/>
          <cell r="D2037"/>
          <cell r="E2037"/>
          <cell r="F2037"/>
          <cell r="J2037"/>
          <cell r="K2037"/>
          <cell r="L2037"/>
          <cell r="M2037"/>
          <cell r="N2037"/>
          <cell r="O2037"/>
          <cell r="P2037"/>
          <cell r="R2037"/>
          <cell r="S2037"/>
          <cell r="T2037"/>
          <cell r="U2037"/>
          <cell r="V2037"/>
          <cell r="W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P2037"/>
        </row>
        <row r="2038">
          <cell r="C2038"/>
          <cell r="D2038"/>
          <cell r="E2038"/>
          <cell r="F2038"/>
          <cell r="J2038"/>
          <cell r="K2038"/>
          <cell r="L2038"/>
          <cell r="M2038"/>
          <cell r="N2038"/>
          <cell r="O2038"/>
          <cell r="P2038"/>
          <cell r="R2038"/>
          <cell r="S2038"/>
          <cell r="T2038"/>
          <cell r="U2038"/>
          <cell r="V2038"/>
          <cell r="W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P2038"/>
        </row>
        <row r="2039">
          <cell r="C2039"/>
          <cell r="D2039"/>
          <cell r="E2039"/>
          <cell r="F2039"/>
          <cell r="J2039"/>
          <cell r="K2039"/>
          <cell r="L2039"/>
          <cell r="M2039"/>
          <cell r="N2039"/>
          <cell r="O2039"/>
          <cell r="P2039"/>
          <cell r="R2039"/>
          <cell r="S2039"/>
          <cell r="T2039"/>
          <cell r="U2039"/>
          <cell r="V2039"/>
          <cell r="W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P2039"/>
        </row>
        <row r="2040">
          <cell r="C2040"/>
          <cell r="D2040"/>
          <cell r="E2040"/>
          <cell r="F2040"/>
          <cell r="J2040"/>
          <cell r="K2040"/>
          <cell r="L2040"/>
          <cell r="M2040"/>
          <cell r="N2040"/>
          <cell r="O2040"/>
          <cell r="P2040"/>
          <cell r="R2040"/>
          <cell r="S2040"/>
          <cell r="T2040"/>
          <cell r="U2040"/>
          <cell r="V2040"/>
          <cell r="W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P2040"/>
        </row>
        <row r="2041">
          <cell r="C2041"/>
          <cell r="D2041"/>
          <cell r="E2041"/>
          <cell r="F2041"/>
          <cell r="J2041"/>
          <cell r="K2041"/>
          <cell r="L2041"/>
          <cell r="M2041"/>
          <cell r="N2041"/>
          <cell r="O2041"/>
          <cell r="P2041"/>
          <cell r="R2041"/>
          <cell r="S2041"/>
          <cell r="T2041"/>
          <cell r="U2041"/>
          <cell r="V2041"/>
          <cell r="W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P2041"/>
        </row>
        <row r="2042">
          <cell r="C2042"/>
          <cell r="D2042"/>
          <cell r="E2042"/>
          <cell r="F2042"/>
          <cell r="J2042"/>
          <cell r="K2042"/>
          <cell r="L2042"/>
          <cell r="M2042"/>
          <cell r="N2042"/>
          <cell r="O2042"/>
          <cell r="P2042"/>
          <cell r="R2042"/>
          <cell r="S2042"/>
          <cell r="T2042"/>
          <cell r="U2042"/>
          <cell r="V2042"/>
          <cell r="W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P2042"/>
        </row>
        <row r="2043">
          <cell r="C2043"/>
          <cell r="D2043"/>
          <cell r="E2043"/>
          <cell r="F2043"/>
          <cell r="J2043"/>
          <cell r="K2043"/>
          <cell r="L2043"/>
          <cell r="M2043"/>
          <cell r="N2043"/>
          <cell r="O2043"/>
          <cell r="P2043"/>
          <cell r="R2043"/>
          <cell r="S2043"/>
          <cell r="T2043"/>
          <cell r="U2043"/>
          <cell r="V2043"/>
          <cell r="W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P2043"/>
        </row>
        <row r="2044">
          <cell r="C2044"/>
          <cell r="D2044"/>
          <cell r="E2044"/>
          <cell r="F2044"/>
          <cell r="J2044"/>
          <cell r="K2044"/>
          <cell r="L2044"/>
          <cell r="M2044"/>
          <cell r="N2044"/>
          <cell r="O2044"/>
          <cell r="P2044"/>
          <cell r="R2044"/>
          <cell r="S2044"/>
          <cell r="T2044"/>
          <cell r="U2044"/>
          <cell r="V2044"/>
          <cell r="W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P2044"/>
        </row>
        <row r="2045">
          <cell r="C2045"/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</row>
        <row r="2046">
          <cell r="C2046"/>
          <cell r="D2046"/>
          <cell r="E2046"/>
          <cell r="F2046"/>
          <cell r="J2046"/>
          <cell r="K2046"/>
          <cell r="L2046"/>
          <cell r="M2046"/>
          <cell r="N2046"/>
          <cell r="O2046"/>
          <cell r="P2046"/>
          <cell r="R2046"/>
          <cell r="S2046"/>
          <cell r="T2046"/>
          <cell r="U2046"/>
          <cell r="V2046"/>
          <cell r="W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P2046"/>
        </row>
        <row r="2047">
          <cell r="C2047"/>
          <cell r="D2047"/>
          <cell r="E2047"/>
          <cell r="F2047"/>
          <cell r="J2047"/>
          <cell r="K2047"/>
          <cell r="L2047"/>
          <cell r="M2047"/>
          <cell r="N2047"/>
          <cell r="O2047"/>
          <cell r="P2047"/>
          <cell r="R2047"/>
          <cell r="S2047"/>
          <cell r="T2047"/>
          <cell r="U2047"/>
          <cell r="V2047"/>
          <cell r="W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P2047"/>
        </row>
        <row r="2048">
          <cell r="C2048"/>
          <cell r="D2048"/>
          <cell r="E2048"/>
          <cell r="F2048"/>
          <cell r="J2048"/>
          <cell r="K2048"/>
          <cell r="L2048"/>
          <cell r="M2048"/>
          <cell r="N2048"/>
          <cell r="O2048"/>
          <cell r="P2048"/>
          <cell r="R2048"/>
          <cell r="S2048"/>
          <cell r="T2048"/>
          <cell r="U2048"/>
          <cell r="V2048"/>
          <cell r="W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P2048"/>
        </row>
        <row r="2049">
          <cell r="C2049"/>
          <cell r="D2049"/>
          <cell r="E2049"/>
          <cell r="F2049"/>
          <cell r="J2049"/>
          <cell r="K2049"/>
          <cell r="L2049"/>
          <cell r="M2049"/>
          <cell r="N2049"/>
          <cell r="O2049"/>
          <cell r="P2049"/>
          <cell r="R2049"/>
          <cell r="S2049"/>
          <cell r="T2049"/>
          <cell r="U2049"/>
          <cell r="V2049"/>
          <cell r="W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P2049"/>
        </row>
        <row r="2050">
          <cell r="C2050"/>
          <cell r="D2050"/>
          <cell r="E2050"/>
          <cell r="F2050"/>
          <cell r="J2050"/>
          <cell r="K2050"/>
          <cell r="L2050"/>
          <cell r="M2050"/>
          <cell r="N2050"/>
          <cell r="O2050"/>
          <cell r="P2050"/>
          <cell r="R2050"/>
          <cell r="S2050"/>
          <cell r="T2050"/>
          <cell r="U2050"/>
          <cell r="V2050"/>
          <cell r="W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P2050"/>
        </row>
        <row r="2051">
          <cell r="C2051"/>
          <cell r="D2051"/>
          <cell r="E2051"/>
          <cell r="F2051"/>
          <cell r="J2051"/>
          <cell r="K2051"/>
          <cell r="L2051"/>
          <cell r="M2051"/>
          <cell r="N2051"/>
          <cell r="O2051"/>
          <cell r="P2051"/>
          <cell r="R2051"/>
          <cell r="S2051"/>
          <cell r="T2051"/>
          <cell r="U2051"/>
          <cell r="V2051"/>
          <cell r="W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P2051"/>
        </row>
        <row r="2052">
          <cell r="C2052"/>
          <cell r="D2052"/>
          <cell r="E2052"/>
          <cell r="F2052"/>
          <cell r="J2052"/>
          <cell r="K2052"/>
          <cell r="L2052"/>
          <cell r="M2052"/>
          <cell r="N2052"/>
          <cell r="O2052"/>
          <cell r="P2052"/>
          <cell r="R2052"/>
          <cell r="S2052"/>
          <cell r="T2052"/>
          <cell r="U2052"/>
          <cell r="V2052"/>
          <cell r="W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P2052"/>
        </row>
        <row r="2053">
          <cell r="C2053"/>
          <cell r="D2053"/>
          <cell r="E2053"/>
          <cell r="F2053"/>
          <cell r="J2053"/>
          <cell r="K2053"/>
          <cell r="L2053"/>
          <cell r="M2053"/>
          <cell r="N2053"/>
          <cell r="O2053"/>
          <cell r="P2053"/>
          <cell r="R2053"/>
          <cell r="S2053"/>
          <cell r="T2053"/>
          <cell r="U2053"/>
          <cell r="V2053"/>
          <cell r="W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P2053"/>
        </row>
        <row r="2054">
          <cell r="C2054"/>
          <cell r="D2054"/>
          <cell r="E2054"/>
          <cell r="F2054"/>
          <cell r="J2054"/>
          <cell r="K2054"/>
          <cell r="L2054"/>
          <cell r="M2054"/>
          <cell r="N2054"/>
          <cell r="O2054"/>
          <cell r="P2054"/>
          <cell r="R2054"/>
          <cell r="S2054"/>
          <cell r="T2054"/>
          <cell r="U2054"/>
          <cell r="V2054"/>
          <cell r="W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P2054"/>
        </row>
        <row r="2055">
          <cell r="C2055"/>
          <cell r="D2055"/>
          <cell r="E2055"/>
          <cell r="F2055"/>
          <cell r="J2055"/>
          <cell r="K2055"/>
          <cell r="L2055"/>
          <cell r="M2055"/>
          <cell r="N2055"/>
          <cell r="O2055"/>
          <cell r="P2055"/>
          <cell r="R2055"/>
          <cell r="S2055"/>
          <cell r="T2055"/>
          <cell r="U2055"/>
          <cell r="V2055"/>
          <cell r="W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P2055"/>
        </row>
        <row r="2056">
          <cell r="C2056"/>
          <cell r="D2056"/>
          <cell r="E2056"/>
          <cell r="F2056"/>
          <cell r="J2056"/>
          <cell r="K2056"/>
          <cell r="L2056"/>
          <cell r="M2056"/>
          <cell r="N2056"/>
          <cell r="O2056"/>
          <cell r="P2056"/>
          <cell r="R2056"/>
          <cell r="S2056"/>
          <cell r="T2056"/>
          <cell r="U2056"/>
          <cell r="V2056"/>
          <cell r="W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P2056"/>
        </row>
        <row r="2057">
          <cell r="C2057"/>
          <cell r="D2057"/>
          <cell r="E2057"/>
          <cell r="F2057"/>
          <cell r="J2057"/>
          <cell r="K2057"/>
          <cell r="L2057"/>
          <cell r="M2057"/>
          <cell r="N2057"/>
          <cell r="O2057"/>
          <cell r="P2057"/>
          <cell r="R2057"/>
          <cell r="S2057"/>
          <cell r="T2057"/>
          <cell r="U2057"/>
          <cell r="V2057"/>
          <cell r="W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P2057"/>
        </row>
        <row r="2058">
          <cell r="C2058"/>
          <cell r="D2058"/>
          <cell r="E2058"/>
          <cell r="F2058"/>
          <cell r="J2058"/>
          <cell r="K2058"/>
          <cell r="L2058"/>
          <cell r="M2058"/>
          <cell r="N2058"/>
          <cell r="O2058"/>
          <cell r="P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P2058"/>
        </row>
        <row r="2059">
          <cell r="C2059"/>
          <cell r="D2059"/>
          <cell r="E2059"/>
          <cell r="F2059"/>
          <cell r="J2059"/>
          <cell r="K2059"/>
          <cell r="L2059"/>
          <cell r="M2059"/>
          <cell r="N2059"/>
          <cell r="O2059"/>
          <cell r="P2059"/>
          <cell r="R2059"/>
          <cell r="S2059"/>
          <cell r="T2059"/>
          <cell r="U2059"/>
          <cell r="V2059"/>
          <cell r="W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P2059"/>
        </row>
        <row r="2060">
          <cell r="C2060"/>
          <cell r="D2060"/>
          <cell r="E2060"/>
          <cell r="F2060"/>
          <cell r="J2060"/>
          <cell r="K2060"/>
          <cell r="L2060"/>
          <cell r="M2060"/>
          <cell r="N2060"/>
          <cell r="O2060"/>
          <cell r="P2060"/>
          <cell r="R2060"/>
          <cell r="S2060"/>
          <cell r="T2060"/>
          <cell r="U2060"/>
          <cell r="V2060"/>
          <cell r="W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P2060"/>
        </row>
        <row r="2061">
          <cell r="C2061"/>
          <cell r="D2061"/>
          <cell r="E2061"/>
          <cell r="F2061"/>
          <cell r="J2061"/>
          <cell r="K2061"/>
          <cell r="L2061"/>
          <cell r="M2061"/>
          <cell r="N2061"/>
          <cell r="O2061"/>
          <cell r="P2061"/>
          <cell r="R2061"/>
          <cell r="S2061"/>
          <cell r="T2061"/>
          <cell r="U2061"/>
          <cell r="V2061"/>
          <cell r="W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P2061"/>
        </row>
        <row r="2062"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</row>
        <row r="2063">
          <cell r="C2063"/>
          <cell r="D2063"/>
          <cell r="E2063"/>
          <cell r="F2063"/>
          <cell r="J2063"/>
          <cell r="K2063"/>
          <cell r="L2063"/>
          <cell r="M2063"/>
          <cell r="N2063"/>
          <cell r="O2063"/>
          <cell r="P2063"/>
          <cell r="R2063"/>
          <cell r="S2063"/>
          <cell r="T2063"/>
          <cell r="U2063"/>
          <cell r="V2063"/>
          <cell r="W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P2063"/>
        </row>
        <row r="2064">
          <cell r="C2064"/>
          <cell r="D2064"/>
          <cell r="E2064"/>
          <cell r="F2064"/>
          <cell r="J2064"/>
          <cell r="K2064"/>
          <cell r="L2064"/>
          <cell r="M2064"/>
          <cell r="N2064"/>
          <cell r="O2064"/>
          <cell r="P2064"/>
          <cell r="R2064"/>
          <cell r="S2064"/>
          <cell r="T2064"/>
          <cell r="U2064"/>
          <cell r="V2064"/>
          <cell r="W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P2064"/>
        </row>
        <row r="2065">
          <cell r="C2065"/>
          <cell r="D2065"/>
          <cell r="E2065"/>
          <cell r="F2065"/>
          <cell r="J2065"/>
          <cell r="K2065"/>
          <cell r="L2065"/>
          <cell r="M2065"/>
          <cell r="N2065"/>
          <cell r="O2065"/>
          <cell r="P2065"/>
          <cell r="R2065"/>
          <cell r="S2065"/>
          <cell r="T2065"/>
          <cell r="U2065"/>
          <cell r="V2065"/>
          <cell r="W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P2065"/>
        </row>
        <row r="2066">
          <cell r="C2066"/>
          <cell r="D2066"/>
          <cell r="E2066"/>
          <cell r="F2066"/>
          <cell r="J2066"/>
          <cell r="K2066"/>
          <cell r="L2066"/>
          <cell r="M2066"/>
          <cell r="N2066"/>
          <cell r="O2066"/>
          <cell r="P2066"/>
          <cell r="R2066"/>
          <cell r="S2066"/>
          <cell r="T2066"/>
          <cell r="U2066"/>
          <cell r="V2066"/>
          <cell r="W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P2066"/>
        </row>
        <row r="2067">
          <cell r="C2067"/>
          <cell r="D2067"/>
          <cell r="E2067"/>
          <cell r="F2067"/>
          <cell r="J2067"/>
          <cell r="K2067"/>
          <cell r="L2067"/>
          <cell r="M2067"/>
          <cell r="N2067"/>
          <cell r="O2067"/>
          <cell r="P2067"/>
          <cell r="R2067"/>
          <cell r="S2067"/>
          <cell r="T2067"/>
          <cell r="U2067"/>
          <cell r="V2067"/>
          <cell r="W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P2067"/>
        </row>
        <row r="2068">
          <cell r="C2068"/>
          <cell r="D2068"/>
          <cell r="E2068"/>
          <cell r="F2068"/>
          <cell r="J2068"/>
          <cell r="K2068"/>
          <cell r="L2068"/>
          <cell r="M2068"/>
          <cell r="N2068"/>
          <cell r="O2068"/>
          <cell r="P2068"/>
          <cell r="R2068"/>
          <cell r="S2068"/>
          <cell r="T2068"/>
          <cell r="U2068"/>
          <cell r="V2068"/>
          <cell r="W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P2068"/>
        </row>
        <row r="2069">
          <cell r="C2069"/>
          <cell r="D2069"/>
          <cell r="E2069"/>
          <cell r="F2069"/>
          <cell r="J2069"/>
          <cell r="K2069"/>
          <cell r="L2069"/>
          <cell r="M2069"/>
          <cell r="N2069"/>
          <cell r="O2069"/>
          <cell r="P2069"/>
          <cell r="R2069"/>
          <cell r="S2069"/>
          <cell r="T2069"/>
          <cell r="U2069"/>
          <cell r="V2069"/>
          <cell r="W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P2069"/>
        </row>
        <row r="2070">
          <cell r="C2070"/>
          <cell r="D2070"/>
          <cell r="E2070"/>
          <cell r="F2070"/>
          <cell r="J2070"/>
          <cell r="K2070"/>
          <cell r="L2070"/>
          <cell r="M2070"/>
          <cell r="N2070"/>
          <cell r="O2070"/>
          <cell r="P2070"/>
          <cell r="R2070"/>
          <cell r="S2070"/>
          <cell r="T2070"/>
          <cell r="U2070"/>
          <cell r="V2070"/>
          <cell r="W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P2070"/>
        </row>
        <row r="2071">
          <cell r="C2071"/>
          <cell r="D2071"/>
          <cell r="E2071"/>
          <cell r="F2071"/>
          <cell r="J2071"/>
          <cell r="K2071"/>
          <cell r="L2071"/>
          <cell r="M2071"/>
          <cell r="N2071"/>
          <cell r="O2071"/>
          <cell r="P2071"/>
          <cell r="R2071"/>
          <cell r="S2071"/>
          <cell r="T2071"/>
          <cell r="U2071"/>
          <cell r="V2071"/>
          <cell r="W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P2071"/>
        </row>
        <row r="2072">
          <cell r="C2072"/>
          <cell r="D2072"/>
          <cell r="E2072"/>
          <cell r="F2072"/>
          <cell r="J2072"/>
          <cell r="K2072"/>
          <cell r="L2072"/>
          <cell r="M2072"/>
          <cell r="N2072"/>
          <cell r="O2072"/>
          <cell r="P2072"/>
          <cell r="R2072"/>
          <cell r="S2072"/>
          <cell r="T2072"/>
          <cell r="U2072"/>
          <cell r="V2072"/>
          <cell r="W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P2072"/>
        </row>
        <row r="2073">
          <cell r="C2073"/>
          <cell r="D2073"/>
          <cell r="E2073"/>
          <cell r="F2073"/>
          <cell r="J2073"/>
          <cell r="K2073"/>
          <cell r="L2073"/>
          <cell r="M2073"/>
          <cell r="N2073"/>
          <cell r="O2073"/>
          <cell r="P2073"/>
          <cell r="R2073"/>
          <cell r="S2073"/>
          <cell r="T2073"/>
          <cell r="U2073"/>
          <cell r="V2073"/>
          <cell r="W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P2073"/>
        </row>
        <row r="2074">
          <cell r="C2074"/>
          <cell r="D2074"/>
          <cell r="E2074"/>
          <cell r="F2074"/>
          <cell r="J2074"/>
          <cell r="K2074"/>
          <cell r="L2074"/>
          <cell r="M2074"/>
          <cell r="N2074"/>
          <cell r="O2074"/>
          <cell r="P2074"/>
          <cell r="R2074"/>
          <cell r="S2074"/>
          <cell r="T2074"/>
          <cell r="U2074"/>
          <cell r="V2074"/>
          <cell r="W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P2074"/>
        </row>
        <row r="2075">
          <cell r="C2075"/>
          <cell r="D2075"/>
          <cell r="E2075"/>
          <cell r="F2075"/>
          <cell r="J2075"/>
          <cell r="K2075"/>
          <cell r="L2075"/>
          <cell r="M2075"/>
          <cell r="N2075"/>
          <cell r="O2075"/>
          <cell r="P2075"/>
          <cell r="R2075"/>
          <cell r="S2075"/>
          <cell r="T2075"/>
          <cell r="U2075"/>
          <cell r="V2075"/>
          <cell r="W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P2075"/>
        </row>
        <row r="2076">
          <cell r="C2076"/>
          <cell r="D2076"/>
          <cell r="E2076"/>
          <cell r="F2076"/>
          <cell r="J2076"/>
          <cell r="K2076"/>
          <cell r="L2076"/>
          <cell r="M2076"/>
          <cell r="N2076"/>
          <cell r="O2076"/>
          <cell r="P2076"/>
          <cell r="R2076"/>
          <cell r="S2076"/>
          <cell r="T2076"/>
          <cell r="U2076"/>
          <cell r="V2076"/>
          <cell r="W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P2076"/>
        </row>
        <row r="2077">
          <cell r="C2077"/>
          <cell r="D2077"/>
          <cell r="E2077"/>
          <cell r="F2077"/>
          <cell r="J2077"/>
          <cell r="K2077"/>
          <cell r="L2077"/>
          <cell r="M2077"/>
          <cell r="N2077"/>
          <cell r="O2077"/>
          <cell r="P2077"/>
          <cell r="R2077"/>
          <cell r="S2077"/>
          <cell r="T2077"/>
          <cell r="U2077"/>
          <cell r="V2077"/>
          <cell r="W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P2077"/>
        </row>
        <row r="2078">
          <cell r="C2078"/>
          <cell r="D2078"/>
          <cell r="E2078"/>
          <cell r="F2078"/>
          <cell r="J2078"/>
          <cell r="K2078"/>
          <cell r="L2078"/>
          <cell r="M2078"/>
          <cell r="N2078"/>
          <cell r="O2078"/>
          <cell r="P2078"/>
          <cell r="R2078"/>
          <cell r="S2078"/>
          <cell r="T2078"/>
          <cell r="U2078"/>
          <cell r="V2078"/>
          <cell r="W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P2078"/>
        </row>
        <row r="2079">
          <cell r="C2079"/>
          <cell r="D2079"/>
          <cell r="E2079"/>
          <cell r="F2079"/>
          <cell r="J2079"/>
          <cell r="K2079"/>
          <cell r="L2079"/>
          <cell r="M2079"/>
          <cell r="N2079"/>
          <cell r="O2079"/>
          <cell r="P2079"/>
          <cell r="R2079"/>
          <cell r="S2079"/>
          <cell r="T2079"/>
          <cell r="U2079"/>
          <cell r="V2079"/>
          <cell r="W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P2079"/>
        </row>
        <row r="2080">
          <cell r="C2080"/>
          <cell r="D2080"/>
          <cell r="E2080"/>
          <cell r="F2080"/>
          <cell r="J2080"/>
          <cell r="K2080"/>
          <cell r="L2080"/>
          <cell r="M2080"/>
          <cell r="N2080"/>
          <cell r="O2080"/>
          <cell r="P2080"/>
          <cell r="R2080"/>
          <cell r="S2080"/>
          <cell r="T2080"/>
          <cell r="U2080"/>
          <cell r="V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P2080"/>
        </row>
        <row r="2081">
          <cell r="C2081"/>
          <cell r="D2081"/>
          <cell r="E2081"/>
          <cell r="F2081"/>
          <cell r="J2081"/>
          <cell r="K2081"/>
          <cell r="L2081"/>
          <cell r="M2081"/>
          <cell r="N2081"/>
          <cell r="O2081"/>
          <cell r="P2081"/>
          <cell r="R2081"/>
          <cell r="S2081"/>
          <cell r="T2081"/>
          <cell r="U2081"/>
          <cell r="V2081"/>
          <cell r="W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P2081"/>
        </row>
        <row r="2082">
          <cell r="C2082"/>
          <cell r="D2082"/>
          <cell r="E2082"/>
          <cell r="F2082"/>
          <cell r="J2082"/>
          <cell r="K2082"/>
          <cell r="L2082"/>
          <cell r="M2082"/>
          <cell r="N2082"/>
          <cell r="O2082"/>
          <cell r="P2082"/>
          <cell r="R2082"/>
          <cell r="S2082"/>
          <cell r="T2082"/>
          <cell r="U2082"/>
          <cell r="V2082"/>
          <cell r="W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P2082"/>
        </row>
        <row r="2083">
          <cell r="C2083"/>
          <cell r="D2083"/>
          <cell r="E2083"/>
          <cell r="F2083"/>
          <cell r="J2083"/>
          <cell r="K2083"/>
          <cell r="L2083"/>
          <cell r="M2083"/>
          <cell r="N2083"/>
          <cell r="O2083"/>
          <cell r="P2083"/>
          <cell r="R2083"/>
          <cell r="S2083"/>
          <cell r="T2083"/>
          <cell r="U2083"/>
          <cell r="V2083"/>
          <cell r="W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P2083"/>
        </row>
        <row r="2084">
          <cell r="C2084"/>
          <cell r="D2084"/>
          <cell r="E2084"/>
          <cell r="F2084"/>
          <cell r="J2084"/>
          <cell r="K2084"/>
          <cell r="L2084"/>
          <cell r="M2084"/>
          <cell r="N2084"/>
          <cell r="O2084"/>
          <cell r="P2084"/>
          <cell r="R2084"/>
          <cell r="S2084"/>
          <cell r="T2084"/>
          <cell r="U2084"/>
          <cell r="V2084"/>
          <cell r="W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P2084"/>
        </row>
        <row r="2085">
          <cell r="C2085"/>
          <cell r="D2085"/>
          <cell r="E2085"/>
          <cell r="F2085"/>
          <cell r="J2085"/>
          <cell r="K2085"/>
          <cell r="L2085"/>
          <cell r="M2085"/>
          <cell r="N2085"/>
          <cell r="O2085"/>
          <cell r="P2085"/>
          <cell r="R2085"/>
          <cell r="S2085"/>
          <cell r="T2085"/>
          <cell r="U2085"/>
          <cell r="V2085"/>
          <cell r="W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P2085"/>
        </row>
        <row r="2086">
          <cell r="C2086"/>
          <cell r="D2086"/>
          <cell r="E2086"/>
          <cell r="F2086"/>
          <cell r="J2086"/>
          <cell r="K2086"/>
          <cell r="L2086"/>
          <cell r="M2086"/>
          <cell r="N2086"/>
          <cell r="O2086"/>
          <cell r="P2086"/>
          <cell r="R2086"/>
          <cell r="S2086"/>
          <cell r="T2086"/>
          <cell r="U2086"/>
          <cell r="V2086"/>
          <cell r="W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P2086"/>
        </row>
        <row r="2087">
          <cell r="C2087"/>
          <cell r="D2087"/>
          <cell r="F2087"/>
          <cell r="J2087"/>
          <cell r="K2087"/>
          <cell r="L2087"/>
          <cell r="M2087"/>
          <cell r="N2087"/>
          <cell r="O2087"/>
          <cell r="P2087"/>
          <cell r="R2087"/>
          <cell r="S2087"/>
          <cell r="T2087"/>
          <cell r="U2087"/>
          <cell r="Y2087"/>
          <cell r="Z2087"/>
          <cell r="AA2087"/>
          <cell r="AB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N2087"/>
          <cell r="AP2087"/>
        </row>
        <row r="2088">
          <cell r="C2088"/>
          <cell r="D2088"/>
          <cell r="F2088"/>
          <cell r="J2088"/>
          <cell r="K2088"/>
          <cell r="L2088"/>
          <cell r="M2088"/>
          <cell r="N2088"/>
          <cell r="O2088"/>
          <cell r="P2088"/>
          <cell r="R2088"/>
          <cell r="S2088"/>
          <cell r="T2088"/>
          <cell r="U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P2088"/>
        </row>
        <row r="2089">
          <cell r="C2089"/>
          <cell r="D2089"/>
          <cell r="F2089"/>
          <cell r="J2089"/>
          <cell r="K2089"/>
          <cell r="L2089"/>
          <cell r="M2089"/>
          <cell r="N2089"/>
          <cell r="O2089"/>
          <cell r="P2089"/>
          <cell r="R2089"/>
          <cell r="S2089"/>
          <cell r="T2089"/>
          <cell r="U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N2089"/>
          <cell r="AP2089"/>
        </row>
        <row r="2090">
          <cell r="C2090"/>
          <cell r="D2090"/>
          <cell r="E2090"/>
          <cell r="F2090"/>
          <cell r="J2090"/>
          <cell r="K2090"/>
          <cell r="L2090"/>
          <cell r="M2090"/>
          <cell r="N2090"/>
          <cell r="O2090"/>
          <cell r="P2090"/>
          <cell r="R2090"/>
          <cell r="S2090"/>
          <cell r="T2090"/>
          <cell r="U2090"/>
          <cell r="V2090"/>
          <cell r="W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P2090"/>
        </row>
        <row r="2091">
          <cell r="C2091"/>
          <cell r="D2091"/>
          <cell r="E2091"/>
          <cell r="F2091"/>
          <cell r="J2091"/>
          <cell r="K2091"/>
          <cell r="L2091"/>
          <cell r="M2091"/>
          <cell r="N2091"/>
          <cell r="O2091"/>
          <cell r="P2091"/>
          <cell r="R2091"/>
          <cell r="S2091"/>
          <cell r="T2091"/>
          <cell r="U2091"/>
          <cell r="V2091"/>
          <cell r="W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P2091"/>
        </row>
        <row r="2092">
          <cell r="C2092"/>
          <cell r="D2092"/>
          <cell r="E2092"/>
          <cell r="F2092"/>
          <cell r="J2092"/>
          <cell r="K2092"/>
          <cell r="L2092"/>
          <cell r="M2092"/>
          <cell r="N2092"/>
          <cell r="O2092"/>
          <cell r="P2092"/>
          <cell r="R2092"/>
          <cell r="S2092"/>
          <cell r="T2092"/>
          <cell r="U2092"/>
          <cell r="V2092"/>
          <cell r="W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P2092"/>
        </row>
        <row r="2093">
          <cell r="C2093"/>
          <cell r="D2093"/>
          <cell r="E2093"/>
          <cell r="F2093"/>
          <cell r="J2093"/>
          <cell r="K2093"/>
          <cell r="L2093"/>
          <cell r="M2093"/>
          <cell r="N2093"/>
          <cell r="O2093"/>
          <cell r="P2093"/>
          <cell r="R2093"/>
          <cell r="S2093"/>
          <cell r="T2093"/>
          <cell r="U2093"/>
          <cell r="V2093"/>
          <cell r="W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P2093"/>
        </row>
        <row r="2094">
          <cell r="C2094"/>
          <cell r="D2094"/>
          <cell r="E2094"/>
          <cell r="F2094"/>
          <cell r="J2094"/>
          <cell r="K2094"/>
          <cell r="L2094"/>
          <cell r="M2094"/>
          <cell r="N2094"/>
          <cell r="O2094"/>
          <cell r="P2094"/>
          <cell r="R2094"/>
          <cell r="S2094"/>
          <cell r="T2094"/>
          <cell r="U2094"/>
          <cell r="V2094"/>
          <cell r="W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P2094"/>
        </row>
        <row r="2095">
          <cell r="C2095"/>
          <cell r="D2095"/>
          <cell r="E2095"/>
          <cell r="F2095"/>
          <cell r="J2095"/>
          <cell r="K2095"/>
          <cell r="L2095"/>
          <cell r="M2095"/>
          <cell r="N2095"/>
          <cell r="O2095"/>
          <cell r="P2095"/>
          <cell r="R2095"/>
          <cell r="S2095"/>
          <cell r="T2095"/>
          <cell r="U2095"/>
          <cell r="V2095"/>
          <cell r="W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P2095"/>
        </row>
        <row r="2096">
          <cell r="C2096"/>
          <cell r="D2096"/>
          <cell r="E2096"/>
          <cell r="F2096"/>
          <cell r="J2096"/>
          <cell r="K2096"/>
          <cell r="L2096"/>
          <cell r="M2096"/>
          <cell r="N2096"/>
          <cell r="O2096"/>
          <cell r="P2096"/>
          <cell r="R2096"/>
          <cell r="S2096"/>
          <cell r="T2096"/>
          <cell r="U2096"/>
          <cell r="V2096"/>
          <cell r="W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P2096"/>
        </row>
        <row r="2097">
          <cell r="C2097"/>
          <cell r="D2097"/>
          <cell r="E2097"/>
          <cell r="F2097"/>
          <cell r="J2097"/>
          <cell r="K2097"/>
          <cell r="L2097"/>
          <cell r="M2097"/>
          <cell r="N2097"/>
          <cell r="O2097"/>
          <cell r="P2097"/>
          <cell r="R2097"/>
          <cell r="S2097"/>
          <cell r="T2097"/>
          <cell r="U2097"/>
          <cell r="V2097"/>
          <cell r="W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P2097"/>
        </row>
        <row r="2098">
          <cell r="C2098"/>
          <cell r="D2098"/>
          <cell r="E2098"/>
          <cell r="F2098"/>
          <cell r="J2098"/>
          <cell r="K2098"/>
          <cell r="L2098"/>
          <cell r="M2098"/>
          <cell r="N2098"/>
          <cell r="O2098"/>
          <cell r="P2098"/>
          <cell r="R2098"/>
          <cell r="S2098"/>
          <cell r="T2098"/>
          <cell r="U2098"/>
          <cell r="V2098"/>
          <cell r="W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P2098"/>
        </row>
        <row r="2099">
          <cell r="C2099"/>
          <cell r="D2099"/>
          <cell r="E2099"/>
          <cell r="F2099"/>
          <cell r="J2099"/>
          <cell r="K2099"/>
          <cell r="L2099"/>
          <cell r="M2099"/>
          <cell r="N2099"/>
          <cell r="O2099"/>
          <cell r="P2099"/>
          <cell r="R2099"/>
          <cell r="S2099"/>
          <cell r="T2099"/>
          <cell r="U2099"/>
          <cell r="V2099"/>
          <cell r="W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P2099"/>
        </row>
        <row r="2100">
          <cell r="C2100"/>
          <cell r="D2100"/>
          <cell r="E2100"/>
          <cell r="F2100"/>
          <cell r="J2100"/>
          <cell r="K2100"/>
          <cell r="L2100"/>
          <cell r="M2100"/>
          <cell r="N2100"/>
          <cell r="O2100"/>
          <cell r="P2100"/>
          <cell r="R2100"/>
          <cell r="S2100"/>
          <cell r="T2100"/>
          <cell r="U2100"/>
          <cell r="V2100"/>
          <cell r="W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P2100"/>
        </row>
        <row r="2101">
          <cell r="C2101"/>
          <cell r="D2101"/>
          <cell r="E2101"/>
          <cell r="F2101"/>
          <cell r="J2101"/>
          <cell r="K2101"/>
          <cell r="L2101"/>
          <cell r="M2101"/>
          <cell r="N2101"/>
          <cell r="O2101"/>
          <cell r="P2101"/>
          <cell r="R2101"/>
          <cell r="S2101"/>
          <cell r="T2101"/>
          <cell r="U2101"/>
          <cell r="V2101"/>
          <cell r="W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P2101"/>
        </row>
        <row r="2102">
          <cell r="C2102"/>
          <cell r="D2102"/>
          <cell r="E2102"/>
          <cell r="F2102"/>
          <cell r="J2102"/>
          <cell r="K2102"/>
          <cell r="L2102"/>
          <cell r="M2102"/>
          <cell r="N2102"/>
          <cell r="O2102"/>
          <cell r="P2102"/>
          <cell r="R2102"/>
          <cell r="S2102"/>
          <cell r="T2102"/>
          <cell r="U2102"/>
          <cell r="V2102"/>
          <cell r="W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P2102"/>
        </row>
        <row r="2103">
          <cell r="C2103"/>
          <cell r="D2103"/>
          <cell r="E2103"/>
          <cell r="F2103"/>
          <cell r="J2103"/>
          <cell r="K2103"/>
          <cell r="L2103"/>
          <cell r="M2103"/>
          <cell r="N2103"/>
          <cell r="O2103"/>
          <cell r="P2103"/>
          <cell r="R2103"/>
          <cell r="S2103"/>
          <cell r="T2103"/>
          <cell r="U2103"/>
          <cell r="V2103"/>
          <cell r="W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P2103"/>
        </row>
        <row r="2104">
          <cell r="C2104"/>
          <cell r="D2104"/>
          <cell r="E2104"/>
          <cell r="F2104"/>
          <cell r="J2104"/>
          <cell r="K2104"/>
          <cell r="L2104"/>
          <cell r="M2104"/>
          <cell r="N2104"/>
          <cell r="O2104"/>
          <cell r="P2104"/>
          <cell r="R2104"/>
          <cell r="S2104"/>
          <cell r="T2104"/>
          <cell r="U2104"/>
          <cell r="V2104"/>
          <cell r="W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P2104"/>
        </row>
        <row r="2105">
          <cell r="C2105"/>
          <cell r="D2105"/>
          <cell r="E2105"/>
          <cell r="F2105"/>
          <cell r="J2105"/>
          <cell r="K2105"/>
          <cell r="L2105"/>
          <cell r="M2105"/>
          <cell r="N2105"/>
          <cell r="O2105"/>
          <cell r="P2105"/>
          <cell r="R2105"/>
          <cell r="S2105"/>
          <cell r="T2105"/>
          <cell r="U2105"/>
          <cell r="V2105"/>
          <cell r="W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P2105"/>
        </row>
        <row r="2106">
          <cell r="C2106"/>
          <cell r="D2106"/>
          <cell r="E2106"/>
          <cell r="F2106"/>
          <cell r="J2106"/>
          <cell r="K2106"/>
          <cell r="L2106"/>
          <cell r="M2106"/>
          <cell r="N2106"/>
          <cell r="O2106"/>
          <cell r="P2106"/>
          <cell r="R2106"/>
          <cell r="S2106"/>
          <cell r="T2106"/>
          <cell r="U2106"/>
          <cell r="V2106"/>
          <cell r="W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P2106"/>
        </row>
        <row r="2107">
          <cell r="C2107"/>
          <cell r="D2107"/>
          <cell r="E2107"/>
          <cell r="F2107"/>
          <cell r="J2107"/>
          <cell r="K2107"/>
          <cell r="L2107"/>
          <cell r="M2107"/>
          <cell r="N2107"/>
          <cell r="O2107"/>
          <cell r="P2107"/>
          <cell r="R2107"/>
          <cell r="S2107"/>
          <cell r="T2107"/>
          <cell r="U2107"/>
          <cell r="V2107"/>
          <cell r="W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P2107"/>
        </row>
        <row r="2108">
          <cell r="C2108"/>
          <cell r="D2108"/>
          <cell r="E2108"/>
          <cell r="F2108"/>
          <cell r="J2108"/>
          <cell r="K2108"/>
          <cell r="L2108"/>
          <cell r="M2108"/>
          <cell r="N2108"/>
          <cell r="O2108"/>
          <cell r="P2108"/>
          <cell r="R2108"/>
          <cell r="S2108"/>
          <cell r="T2108"/>
          <cell r="U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P2108"/>
        </row>
        <row r="2109">
          <cell r="C2109"/>
          <cell r="D2109"/>
          <cell r="E2109"/>
          <cell r="F2109"/>
          <cell r="J2109"/>
          <cell r="K2109"/>
          <cell r="L2109"/>
          <cell r="M2109"/>
          <cell r="N2109"/>
          <cell r="O2109"/>
          <cell r="P2109"/>
          <cell r="R2109"/>
          <cell r="S2109"/>
          <cell r="T2109"/>
          <cell r="U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P2109"/>
        </row>
        <row r="2110">
          <cell r="C2110"/>
          <cell r="D2110"/>
          <cell r="E2110"/>
          <cell r="F2110"/>
          <cell r="J2110"/>
          <cell r="K2110"/>
          <cell r="L2110"/>
          <cell r="M2110"/>
          <cell r="N2110"/>
          <cell r="O2110"/>
          <cell r="P2110"/>
          <cell r="R2110"/>
          <cell r="S2110"/>
          <cell r="T2110"/>
          <cell r="U2110"/>
          <cell r="V2110"/>
          <cell r="W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P2110"/>
        </row>
        <row r="2111">
          <cell r="C2111"/>
          <cell r="D2111"/>
          <cell r="E2111"/>
          <cell r="F2111"/>
          <cell r="J2111"/>
          <cell r="K2111"/>
          <cell r="L2111"/>
          <cell r="M2111"/>
          <cell r="N2111"/>
          <cell r="O2111"/>
          <cell r="P2111"/>
          <cell r="R2111"/>
          <cell r="S2111"/>
          <cell r="T2111"/>
          <cell r="U2111"/>
          <cell r="V2111"/>
          <cell r="W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P2111"/>
        </row>
        <row r="2112">
          <cell r="C2112"/>
          <cell r="D2112"/>
          <cell r="E2112"/>
          <cell r="F2112"/>
          <cell r="J2112"/>
          <cell r="K2112"/>
          <cell r="L2112"/>
          <cell r="M2112"/>
          <cell r="N2112"/>
          <cell r="O2112"/>
          <cell r="P2112"/>
          <cell r="R2112"/>
          <cell r="S2112"/>
          <cell r="T2112"/>
          <cell r="U2112"/>
          <cell r="V2112"/>
          <cell r="W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P2112"/>
        </row>
        <row r="2113">
          <cell r="C2113"/>
          <cell r="D2113"/>
          <cell r="E2113"/>
          <cell r="F2113"/>
          <cell r="J2113"/>
          <cell r="K2113"/>
          <cell r="L2113"/>
          <cell r="M2113"/>
          <cell r="N2113"/>
          <cell r="O2113"/>
          <cell r="P2113"/>
          <cell r="R2113"/>
          <cell r="S2113"/>
          <cell r="T2113"/>
          <cell r="U2113"/>
          <cell r="V2113"/>
          <cell r="W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P2113"/>
        </row>
        <row r="2114">
          <cell r="C2114"/>
          <cell r="D2114"/>
          <cell r="E2114"/>
          <cell r="F2114"/>
          <cell r="J2114"/>
          <cell r="K2114"/>
          <cell r="L2114"/>
          <cell r="M2114"/>
          <cell r="N2114"/>
          <cell r="O2114"/>
          <cell r="P2114"/>
          <cell r="R2114"/>
          <cell r="S2114"/>
          <cell r="T2114"/>
          <cell r="U2114"/>
          <cell r="V2114"/>
          <cell r="W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P2114"/>
        </row>
        <row r="2115">
          <cell r="C2115"/>
          <cell r="D2115"/>
          <cell r="E2115"/>
          <cell r="F2115"/>
          <cell r="J2115"/>
          <cell r="K2115"/>
          <cell r="L2115"/>
          <cell r="M2115"/>
          <cell r="N2115"/>
          <cell r="O2115"/>
          <cell r="P2115"/>
          <cell r="R2115"/>
          <cell r="S2115"/>
          <cell r="T2115"/>
          <cell r="U2115"/>
          <cell r="V2115"/>
          <cell r="W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P2115"/>
        </row>
        <row r="2116">
          <cell r="C2116"/>
          <cell r="D2116"/>
          <cell r="E2116"/>
          <cell r="F2116"/>
          <cell r="J2116"/>
          <cell r="K2116"/>
          <cell r="L2116"/>
          <cell r="M2116"/>
          <cell r="N2116"/>
          <cell r="O2116"/>
          <cell r="P2116"/>
          <cell r="R2116"/>
          <cell r="S2116"/>
          <cell r="T2116"/>
          <cell r="U2116"/>
          <cell r="V2116"/>
          <cell r="W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P2116"/>
        </row>
        <row r="2117">
          <cell r="C2117"/>
          <cell r="D2117"/>
          <cell r="E2117"/>
          <cell r="F2117"/>
          <cell r="J2117"/>
          <cell r="K2117"/>
          <cell r="L2117"/>
          <cell r="M2117"/>
          <cell r="N2117"/>
          <cell r="O2117"/>
          <cell r="P2117"/>
          <cell r="R2117"/>
          <cell r="S2117"/>
          <cell r="T2117"/>
          <cell r="U2117"/>
          <cell r="V2117"/>
          <cell r="W2117"/>
          <cell r="Y2117"/>
          <cell r="Z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P2117"/>
        </row>
        <row r="2118">
          <cell r="C2118"/>
          <cell r="D2118"/>
          <cell r="E2118"/>
          <cell r="F2118"/>
          <cell r="J2118"/>
          <cell r="K2118"/>
          <cell r="L2118"/>
          <cell r="M2118"/>
          <cell r="N2118"/>
          <cell r="O2118"/>
          <cell r="P2118"/>
          <cell r="R2118"/>
          <cell r="S2118"/>
          <cell r="T2118"/>
          <cell r="U2118"/>
          <cell r="V2118"/>
          <cell r="W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P2118"/>
        </row>
        <row r="2119">
          <cell r="C2119"/>
          <cell r="D2119"/>
          <cell r="E2119"/>
          <cell r="F2119"/>
          <cell r="J2119"/>
          <cell r="K2119"/>
          <cell r="L2119"/>
          <cell r="M2119"/>
          <cell r="N2119"/>
          <cell r="O2119"/>
          <cell r="P2119"/>
          <cell r="R2119"/>
          <cell r="S2119"/>
          <cell r="T2119"/>
          <cell r="U2119"/>
          <cell r="V2119"/>
          <cell r="W2119"/>
          <cell r="Y2119"/>
          <cell r="Z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P2119"/>
        </row>
        <row r="2120">
          <cell r="C2120"/>
          <cell r="D2120"/>
          <cell r="F2120"/>
          <cell r="J2120"/>
          <cell r="K2120"/>
          <cell r="L2120"/>
          <cell r="M2120"/>
          <cell r="N2120"/>
          <cell r="O2120"/>
          <cell r="P2120"/>
          <cell r="R2120"/>
          <cell r="S2120"/>
          <cell r="T2120"/>
          <cell r="U2120"/>
          <cell r="Y2120"/>
          <cell r="Z2120"/>
          <cell r="AA2120"/>
          <cell r="AB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N2120"/>
          <cell r="AP2120"/>
        </row>
        <row r="2121">
          <cell r="C2121"/>
          <cell r="D2121"/>
          <cell r="E2121"/>
          <cell r="F2121"/>
          <cell r="J2121"/>
          <cell r="K2121"/>
          <cell r="L2121"/>
          <cell r="M2121"/>
          <cell r="N2121"/>
          <cell r="O2121"/>
          <cell r="P2121"/>
          <cell r="R2121"/>
          <cell r="S2121"/>
          <cell r="T2121"/>
          <cell r="U2121"/>
          <cell r="V2121"/>
          <cell r="W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P2121"/>
        </row>
        <row r="2122">
          <cell r="C2122"/>
          <cell r="D2122"/>
          <cell r="E2122"/>
          <cell r="F2122"/>
          <cell r="J2122"/>
          <cell r="K2122"/>
          <cell r="L2122"/>
          <cell r="M2122"/>
          <cell r="N2122"/>
          <cell r="O2122"/>
          <cell r="P2122"/>
          <cell r="R2122"/>
          <cell r="S2122"/>
          <cell r="T2122"/>
          <cell r="U2122"/>
          <cell r="V2122"/>
          <cell r="W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P2122"/>
        </row>
        <row r="2123">
          <cell r="C2123"/>
          <cell r="D2123"/>
          <cell r="E2123"/>
          <cell r="F2123"/>
          <cell r="J2123"/>
          <cell r="K2123"/>
          <cell r="L2123"/>
          <cell r="M2123"/>
          <cell r="N2123"/>
          <cell r="O2123"/>
          <cell r="P2123"/>
          <cell r="R2123"/>
          <cell r="S2123"/>
          <cell r="T2123"/>
          <cell r="U2123"/>
          <cell r="V2123"/>
          <cell r="W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P2123"/>
        </row>
        <row r="2124">
          <cell r="C2124"/>
          <cell r="D2124"/>
          <cell r="E2124"/>
          <cell r="F2124"/>
          <cell r="J2124"/>
          <cell r="K2124"/>
          <cell r="L2124"/>
          <cell r="M2124"/>
          <cell r="N2124"/>
          <cell r="O2124"/>
          <cell r="P2124"/>
          <cell r="R2124"/>
          <cell r="S2124"/>
          <cell r="T2124"/>
          <cell r="U2124"/>
          <cell r="V2124"/>
          <cell r="W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P2124"/>
        </row>
        <row r="2125">
          <cell r="C2125"/>
          <cell r="D2125"/>
          <cell r="E2125"/>
          <cell r="F2125"/>
          <cell r="J2125"/>
          <cell r="K2125"/>
          <cell r="L2125"/>
          <cell r="M2125"/>
          <cell r="N2125"/>
          <cell r="O2125"/>
          <cell r="P2125"/>
          <cell r="R2125"/>
          <cell r="S2125"/>
          <cell r="T2125"/>
          <cell r="U2125"/>
          <cell r="V2125"/>
          <cell r="W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P2125"/>
        </row>
        <row r="2126">
          <cell r="C2126"/>
          <cell r="D2126"/>
          <cell r="E2126"/>
          <cell r="F2126"/>
          <cell r="J2126"/>
          <cell r="K2126"/>
          <cell r="L2126"/>
          <cell r="M2126"/>
          <cell r="N2126"/>
          <cell r="O2126"/>
          <cell r="P2126"/>
          <cell r="R2126"/>
          <cell r="S2126"/>
          <cell r="T2126"/>
          <cell r="U2126"/>
          <cell r="V2126"/>
          <cell r="W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P2126"/>
        </row>
        <row r="2127">
          <cell r="C2127"/>
          <cell r="D2127"/>
          <cell r="E2127"/>
          <cell r="F2127"/>
          <cell r="J2127"/>
          <cell r="K2127"/>
          <cell r="L2127"/>
          <cell r="M2127"/>
          <cell r="N2127"/>
          <cell r="O2127"/>
          <cell r="P2127"/>
          <cell r="R2127"/>
          <cell r="S2127"/>
          <cell r="T2127"/>
          <cell r="U2127"/>
          <cell r="V2127"/>
          <cell r="W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P2127"/>
        </row>
        <row r="2128">
          <cell r="C2128"/>
          <cell r="D2128"/>
          <cell r="E2128"/>
          <cell r="F2128"/>
          <cell r="J2128"/>
          <cell r="K2128"/>
          <cell r="L2128"/>
          <cell r="M2128"/>
          <cell r="N2128"/>
          <cell r="O2128"/>
          <cell r="P2128"/>
          <cell r="R2128"/>
          <cell r="S2128"/>
          <cell r="T2128"/>
          <cell r="U2128"/>
          <cell r="V2128"/>
          <cell r="W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P2128"/>
        </row>
        <row r="2129">
          <cell r="C2129"/>
          <cell r="D2129"/>
          <cell r="E2129"/>
          <cell r="F2129"/>
          <cell r="J2129"/>
          <cell r="K2129"/>
          <cell r="L2129"/>
          <cell r="M2129"/>
          <cell r="N2129"/>
          <cell r="O2129"/>
          <cell r="P2129"/>
          <cell r="R2129"/>
          <cell r="S2129"/>
          <cell r="T2129"/>
          <cell r="U2129"/>
          <cell r="V2129"/>
          <cell r="W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P2129"/>
        </row>
        <row r="2130">
          <cell r="C2130"/>
          <cell r="D2130"/>
          <cell r="E2130"/>
          <cell r="F2130"/>
          <cell r="J2130"/>
          <cell r="K2130"/>
          <cell r="L2130"/>
          <cell r="M2130"/>
          <cell r="N2130"/>
          <cell r="O2130"/>
          <cell r="P2130"/>
          <cell r="R2130"/>
          <cell r="S2130"/>
          <cell r="T2130"/>
          <cell r="U2130"/>
          <cell r="V2130"/>
          <cell r="W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P2130"/>
        </row>
        <row r="2131">
          <cell r="C2131"/>
          <cell r="D2131"/>
          <cell r="E2131"/>
          <cell r="F2131"/>
          <cell r="J2131"/>
          <cell r="K2131"/>
          <cell r="L2131"/>
          <cell r="M2131"/>
          <cell r="N2131"/>
          <cell r="O2131"/>
          <cell r="P2131"/>
          <cell r="R2131"/>
          <cell r="S2131"/>
          <cell r="T2131"/>
          <cell r="U2131"/>
          <cell r="V2131"/>
          <cell r="W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P2131"/>
        </row>
        <row r="2132">
          <cell r="C2132"/>
          <cell r="D2132"/>
          <cell r="E2132"/>
          <cell r="F2132"/>
          <cell r="J2132"/>
          <cell r="K2132"/>
          <cell r="L2132"/>
          <cell r="M2132"/>
          <cell r="N2132"/>
          <cell r="O2132"/>
          <cell r="P2132"/>
          <cell r="R2132"/>
          <cell r="S2132"/>
          <cell r="T2132"/>
          <cell r="U2132"/>
          <cell r="V2132"/>
          <cell r="W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P2132"/>
        </row>
        <row r="2133">
          <cell r="C2133"/>
          <cell r="D2133"/>
          <cell r="E2133"/>
          <cell r="F2133"/>
          <cell r="J2133"/>
          <cell r="K2133"/>
          <cell r="L2133"/>
          <cell r="M2133"/>
          <cell r="N2133"/>
          <cell r="O2133"/>
          <cell r="P2133"/>
          <cell r="R2133"/>
          <cell r="S2133"/>
          <cell r="T2133"/>
          <cell r="U2133"/>
          <cell r="V2133"/>
          <cell r="W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P2133"/>
        </row>
        <row r="2134">
          <cell r="C2134"/>
          <cell r="D2134"/>
          <cell r="E2134"/>
          <cell r="F2134"/>
          <cell r="J2134"/>
          <cell r="K2134"/>
          <cell r="L2134"/>
          <cell r="M2134"/>
          <cell r="N2134"/>
          <cell r="O2134"/>
          <cell r="P2134"/>
          <cell r="R2134"/>
          <cell r="S2134"/>
          <cell r="T2134"/>
          <cell r="U2134"/>
          <cell r="V2134"/>
          <cell r="W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P2134"/>
        </row>
        <row r="2135">
          <cell r="C2135"/>
          <cell r="D2135"/>
          <cell r="E2135"/>
          <cell r="F2135"/>
          <cell r="J2135"/>
          <cell r="K2135"/>
          <cell r="L2135"/>
          <cell r="M2135"/>
          <cell r="N2135"/>
          <cell r="O2135"/>
          <cell r="P2135"/>
          <cell r="R2135"/>
          <cell r="S2135"/>
          <cell r="T2135"/>
          <cell r="U2135"/>
          <cell r="V2135"/>
          <cell r="W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P2135"/>
        </row>
        <row r="2136">
          <cell r="C2136"/>
          <cell r="D2136"/>
          <cell r="E2136"/>
          <cell r="F2136"/>
          <cell r="J2136"/>
          <cell r="K2136"/>
          <cell r="L2136"/>
          <cell r="M2136"/>
          <cell r="N2136"/>
          <cell r="O2136"/>
          <cell r="P2136"/>
          <cell r="R2136"/>
          <cell r="S2136"/>
          <cell r="T2136"/>
          <cell r="U2136"/>
          <cell r="V2136"/>
          <cell r="W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P2136"/>
        </row>
        <row r="2137">
          <cell r="C2137"/>
          <cell r="D2137"/>
          <cell r="E2137"/>
          <cell r="F2137"/>
          <cell r="J2137"/>
          <cell r="K2137"/>
          <cell r="L2137"/>
          <cell r="M2137"/>
          <cell r="N2137"/>
          <cell r="O2137"/>
          <cell r="P2137"/>
          <cell r="R2137"/>
          <cell r="S2137"/>
          <cell r="T2137"/>
          <cell r="U2137"/>
          <cell r="V2137"/>
          <cell r="W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P2137"/>
        </row>
        <row r="2138">
          <cell r="C2138"/>
          <cell r="D2138"/>
          <cell r="E2138"/>
          <cell r="F2138"/>
          <cell r="J2138"/>
          <cell r="K2138"/>
          <cell r="L2138"/>
          <cell r="M2138"/>
          <cell r="N2138"/>
          <cell r="O2138"/>
          <cell r="P2138"/>
          <cell r="R2138"/>
          <cell r="S2138"/>
          <cell r="T2138"/>
          <cell r="U2138"/>
          <cell r="V2138"/>
          <cell r="W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P2138"/>
        </row>
        <row r="2139">
          <cell r="C2139"/>
          <cell r="D2139"/>
          <cell r="E2139"/>
          <cell r="F2139"/>
          <cell r="J2139"/>
          <cell r="K2139"/>
          <cell r="L2139"/>
          <cell r="M2139"/>
          <cell r="N2139"/>
          <cell r="O2139"/>
          <cell r="P2139"/>
          <cell r="R2139"/>
          <cell r="S2139"/>
          <cell r="T2139"/>
          <cell r="U2139"/>
          <cell r="V2139"/>
          <cell r="W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P2139"/>
        </row>
        <row r="2140">
          <cell r="C2140"/>
          <cell r="D2140"/>
          <cell r="E2140"/>
          <cell r="F2140"/>
          <cell r="J2140"/>
          <cell r="K2140"/>
          <cell r="L2140"/>
          <cell r="M2140"/>
          <cell r="N2140"/>
          <cell r="O2140"/>
          <cell r="P2140"/>
          <cell r="R2140"/>
          <cell r="S2140"/>
          <cell r="T2140"/>
          <cell r="U2140"/>
          <cell r="V2140"/>
          <cell r="W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P2140"/>
        </row>
        <row r="2141">
          <cell r="C2141"/>
          <cell r="D2141"/>
          <cell r="E2141"/>
          <cell r="F2141"/>
          <cell r="J2141"/>
          <cell r="K2141"/>
          <cell r="L2141"/>
          <cell r="M2141"/>
          <cell r="N2141"/>
          <cell r="O2141"/>
          <cell r="P2141"/>
          <cell r="R2141"/>
          <cell r="S2141"/>
          <cell r="T2141"/>
          <cell r="U2141"/>
          <cell r="V2141"/>
          <cell r="W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P2141"/>
        </row>
        <row r="2142">
          <cell r="C2142"/>
          <cell r="D2142"/>
          <cell r="E2142"/>
          <cell r="F2142"/>
          <cell r="J2142"/>
          <cell r="K2142"/>
          <cell r="L2142"/>
          <cell r="M2142"/>
          <cell r="N2142"/>
          <cell r="O2142"/>
          <cell r="P2142"/>
          <cell r="R2142"/>
          <cell r="S2142"/>
          <cell r="T2142"/>
          <cell r="U2142"/>
          <cell r="V2142"/>
          <cell r="W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P2142"/>
        </row>
        <row r="2143">
          <cell r="C2143"/>
          <cell r="D2143"/>
          <cell r="E2143"/>
          <cell r="F2143"/>
          <cell r="J2143"/>
          <cell r="K2143"/>
          <cell r="L2143"/>
          <cell r="M2143"/>
          <cell r="N2143"/>
          <cell r="O2143"/>
          <cell r="P2143"/>
          <cell r="R2143"/>
          <cell r="S2143"/>
          <cell r="T2143"/>
          <cell r="U2143"/>
          <cell r="V2143"/>
          <cell r="W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P2143"/>
        </row>
        <row r="2144">
          <cell r="C2144"/>
          <cell r="D2144"/>
          <cell r="E2144"/>
          <cell r="F2144"/>
          <cell r="J2144"/>
          <cell r="K2144"/>
          <cell r="L2144"/>
          <cell r="M2144"/>
          <cell r="N2144"/>
          <cell r="O2144"/>
          <cell r="P2144"/>
          <cell r="R2144"/>
          <cell r="S2144"/>
          <cell r="T2144"/>
          <cell r="U2144"/>
          <cell r="V2144"/>
          <cell r="W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P2144"/>
        </row>
        <row r="2145">
          <cell r="C2145"/>
          <cell r="D2145"/>
          <cell r="E2145"/>
          <cell r="F2145"/>
          <cell r="J2145"/>
          <cell r="K2145"/>
          <cell r="L2145"/>
          <cell r="M2145"/>
          <cell r="N2145"/>
          <cell r="O2145"/>
          <cell r="P2145"/>
          <cell r="R2145"/>
          <cell r="S2145"/>
          <cell r="T2145"/>
          <cell r="U2145"/>
          <cell r="V2145"/>
          <cell r="W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P2145"/>
        </row>
        <row r="2146">
          <cell r="C2146"/>
          <cell r="D2146"/>
          <cell r="E2146"/>
          <cell r="F2146"/>
          <cell r="J2146"/>
          <cell r="K2146"/>
          <cell r="L2146"/>
          <cell r="M2146"/>
          <cell r="N2146"/>
          <cell r="O2146"/>
          <cell r="P2146"/>
          <cell r="R2146"/>
          <cell r="S2146"/>
          <cell r="T2146"/>
          <cell r="U2146"/>
          <cell r="V2146"/>
          <cell r="W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P2146"/>
        </row>
        <row r="2147">
          <cell r="C2147"/>
          <cell r="D2147"/>
          <cell r="E2147"/>
          <cell r="F2147"/>
          <cell r="J2147"/>
          <cell r="K2147"/>
          <cell r="L2147"/>
          <cell r="M2147"/>
          <cell r="N2147"/>
          <cell r="O2147"/>
          <cell r="P2147"/>
          <cell r="R2147"/>
          <cell r="S2147"/>
          <cell r="T2147"/>
          <cell r="U2147"/>
          <cell r="V2147"/>
          <cell r="W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P2147"/>
        </row>
        <row r="2148">
          <cell r="C2148"/>
          <cell r="D2148"/>
          <cell r="E2148"/>
          <cell r="F2148"/>
          <cell r="J2148"/>
          <cell r="K2148"/>
          <cell r="L2148"/>
          <cell r="M2148"/>
          <cell r="N2148"/>
          <cell r="O2148"/>
          <cell r="P2148"/>
          <cell r="R2148"/>
          <cell r="S2148"/>
          <cell r="T2148"/>
          <cell r="U2148"/>
          <cell r="V2148"/>
          <cell r="W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P2148"/>
        </row>
        <row r="2149">
          <cell r="C2149"/>
          <cell r="D2149"/>
          <cell r="E2149"/>
          <cell r="F2149"/>
          <cell r="J2149"/>
          <cell r="K2149"/>
          <cell r="L2149"/>
          <cell r="M2149"/>
          <cell r="N2149"/>
          <cell r="O2149"/>
          <cell r="P2149"/>
          <cell r="R2149"/>
          <cell r="S2149"/>
          <cell r="T2149"/>
          <cell r="U2149"/>
          <cell r="V2149"/>
          <cell r="W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P2149"/>
        </row>
        <row r="2150">
          <cell r="C2150"/>
          <cell r="D2150"/>
          <cell r="E2150"/>
          <cell r="F2150"/>
          <cell r="J2150"/>
          <cell r="K2150"/>
          <cell r="L2150"/>
          <cell r="M2150"/>
          <cell r="N2150"/>
          <cell r="O2150"/>
          <cell r="P2150"/>
          <cell r="R2150"/>
          <cell r="S2150"/>
          <cell r="T2150"/>
          <cell r="U2150"/>
          <cell r="V2150"/>
          <cell r="W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P2150"/>
        </row>
        <row r="2151">
          <cell r="C2151"/>
          <cell r="D2151"/>
          <cell r="E2151"/>
          <cell r="F2151"/>
          <cell r="J2151"/>
          <cell r="K2151"/>
          <cell r="L2151"/>
          <cell r="M2151"/>
          <cell r="N2151"/>
          <cell r="O2151"/>
          <cell r="P2151"/>
          <cell r="R2151"/>
          <cell r="S2151"/>
          <cell r="T2151"/>
          <cell r="U2151"/>
          <cell r="V2151"/>
          <cell r="W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P2151"/>
        </row>
        <row r="2152">
          <cell r="C2152"/>
          <cell r="D2152"/>
          <cell r="E2152"/>
          <cell r="F2152"/>
          <cell r="J2152"/>
          <cell r="K2152"/>
          <cell r="L2152"/>
          <cell r="M2152"/>
          <cell r="N2152"/>
          <cell r="O2152"/>
          <cell r="P2152"/>
          <cell r="R2152"/>
          <cell r="S2152"/>
          <cell r="T2152"/>
          <cell r="U2152"/>
          <cell r="V2152"/>
          <cell r="W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P2152"/>
        </row>
        <row r="2153">
          <cell r="C2153"/>
          <cell r="D2153"/>
          <cell r="E2153"/>
          <cell r="F2153"/>
          <cell r="J2153"/>
          <cell r="K2153"/>
          <cell r="L2153"/>
          <cell r="M2153"/>
          <cell r="N2153"/>
          <cell r="O2153"/>
          <cell r="P2153"/>
          <cell r="R2153"/>
          <cell r="S2153"/>
          <cell r="T2153"/>
          <cell r="U2153"/>
          <cell r="V2153"/>
          <cell r="W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P2153"/>
        </row>
        <row r="2154">
          <cell r="C2154"/>
          <cell r="D2154"/>
          <cell r="E2154"/>
          <cell r="F2154"/>
          <cell r="J2154"/>
          <cell r="K2154"/>
          <cell r="L2154"/>
          <cell r="M2154"/>
          <cell r="N2154"/>
          <cell r="O2154"/>
          <cell r="P2154"/>
          <cell r="R2154"/>
          <cell r="S2154"/>
          <cell r="T2154"/>
          <cell r="U2154"/>
          <cell r="V2154"/>
          <cell r="W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P2154"/>
        </row>
        <row r="2155">
          <cell r="C2155"/>
          <cell r="D2155"/>
          <cell r="E2155"/>
          <cell r="F2155"/>
          <cell r="J2155"/>
          <cell r="K2155"/>
          <cell r="L2155"/>
          <cell r="M2155"/>
          <cell r="N2155"/>
          <cell r="O2155"/>
          <cell r="P2155"/>
          <cell r="R2155"/>
          <cell r="S2155"/>
          <cell r="T2155"/>
          <cell r="U2155"/>
          <cell r="V2155"/>
          <cell r="W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P2155"/>
        </row>
        <row r="2156">
          <cell r="C2156"/>
          <cell r="D2156"/>
          <cell r="E2156"/>
          <cell r="F2156"/>
          <cell r="J2156"/>
          <cell r="K2156"/>
          <cell r="L2156"/>
          <cell r="M2156"/>
          <cell r="N2156"/>
          <cell r="O2156"/>
          <cell r="P2156"/>
          <cell r="R2156"/>
          <cell r="S2156"/>
          <cell r="T2156"/>
          <cell r="U2156"/>
          <cell r="V2156"/>
          <cell r="W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P2156"/>
        </row>
        <row r="2157">
          <cell r="C2157"/>
          <cell r="D2157"/>
          <cell r="E2157"/>
          <cell r="F2157"/>
          <cell r="J2157"/>
          <cell r="K2157"/>
          <cell r="L2157"/>
          <cell r="M2157"/>
          <cell r="N2157"/>
          <cell r="O2157"/>
          <cell r="P2157"/>
          <cell r="R2157"/>
          <cell r="S2157"/>
          <cell r="T2157"/>
          <cell r="U2157"/>
          <cell r="V2157"/>
          <cell r="W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P2157"/>
        </row>
        <row r="2158">
          <cell r="C2158"/>
          <cell r="D2158"/>
          <cell r="F2158"/>
          <cell r="J2158"/>
          <cell r="K2158"/>
          <cell r="L2158"/>
          <cell r="M2158"/>
          <cell r="N2158"/>
          <cell r="O2158"/>
          <cell r="P2158"/>
          <cell r="R2158"/>
          <cell r="S2158"/>
          <cell r="T2158"/>
          <cell r="U2158"/>
          <cell r="V2158"/>
          <cell r="W2158"/>
          <cell r="Y2158"/>
          <cell r="Z2158"/>
          <cell r="AA2158"/>
          <cell r="AB2158"/>
          <cell r="AI2158"/>
          <cell r="AJ2158"/>
          <cell r="AK2158"/>
          <cell r="AL2158"/>
          <cell r="AN2158"/>
          <cell r="AP2158"/>
        </row>
        <row r="2159">
          <cell r="C2159"/>
          <cell r="D2159"/>
          <cell r="E2159"/>
          <cell r="F2159"/>
          <cell r="J2159"/>
          <cell r="K2159"/>
          <cell r="L2159"/>
          <cell r="M2159"/>
          <cell r="N2159"/>
          <cell r="O2159"/>
          <cell r="P2159"/>
          <cell r="R2159"/>
          <cell r="S2159"/>
          <cell r="T2159"/>
          <cell r="U2159"/>
          <cell r="V2159"/>
          <cell r="W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P2159"/>
        </row>
        <row r="2160">
          <cell r="C2160"/>
          <cell r="D2160"/>
          <cell r="E2160"/>
          <cell r="F2160"/>
          <cell r="J2160"/>
          <cell r="K2160"/>
          <cell r="L2160"/>
          <cell r="M2160"/>
          <cell r="N2160"/>
          <cell r="O2160"/>
          <cell r="P2160"/>
          <cell r="R2160"/>
          <cell r="S2160"/>
          <cell r="T2160"/>
          <cell r="U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P2160"/>
        </row>
        <row r="2161">
          <cell r="C2161"/>
          <cell r="D2161"/>
          <cell r="E2161"/>
          <cell r="F2161"/>
          <cell r="J2161"/>
          <cell r="K2161"/>
          <cell r="L2161"/>
          <cell r="M2161"/>
          <cell r="N2161"/>
          <cell r="O2161"/>
          <cell r="P2161"/>
          <cell r="R2161"/>
          <cell r="S2161"/>
          <cell r="T2161"/>
          <cell r="U2161"/>
          <cell r="V2161"/>
          <cell r="W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P2161"/>
        </row>
        <row r="2162">
          <cell r="C2162"/>
          <cell r="D2162"/>
          <cell r="E2162"/>
          <cell r="F2162"/>
          <cell r="J2162"/>
          <cell r="K2162"/>
          <cell r="L2162"/>
          <cell r="M2162"/>
          <cell r="N2162"/>
          <cell r="O2162"/>
          <cell r="P2162"/>
          <cell r="R2162"/>
          <cell r="S2162"/>
          <cell r="T2162"/>
          <cell r="U2162"/>
          <cell r="V2162"/>
          <cell r="W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P2162"/>
        </row>
        <row r="2163">
          <cell r="C2163"/>
          <cell r="D2163"/>
          <cell r="E2163"/>
          <cell r="F2163"/>
          <cell r="J2163"/>
          <cell r="K2163"/>
          <cell r="L2163"/>
          <cell r="M2163"/>
          <cell r="N2163"/>
          <cell r="O2163"/>
          <cell r="P2163"/>
          <cell r="R2163"/>
          <cell r="S2163"/>
          <cell r="T2163"/>
          <cell r="U2163"/>
          <cell r="V2163"/>
          <cell r="W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P2163"/>
        </row>
        <row r="2164">
          <cell r="C2164"/>
          <cell r="D2164"/>
          <cell r="E2164"/>
          <cell r="F2164"/>
          <cell r="J2164"/>
          <cell r="K2164"/>
          <cell r="L2164"/>
          <cell r="M2164"/>
          <cell r="N2164"/>
          <cell r="O2164"/>
          <cell r="P2164"/>
          <cell r="R2164"/>
          <cell r="S2164"/>
          <cell r="T2164"/>
          <cell r="U2164"/>
          <cell r="V2164"/>
          <cell r="W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P2164"/>
        </row>
        <row r="2165">
          <cell r="C2165"/>
          <cell r="D2165"/>
          <cell r="E2165"/>
          <cell r="F2165"/>
          <cell r="J2165"/>
          <cell r="K2165"/>
          <cell r="L2165"/>
          <cell r="M2165"/>
          <cell r="N2165"/>
          <cell r="O2165"/>
          <cell r="P2165"/>
          <cell r="R2165"/>
          <cell r="S2165"/>
          <cell r="T2165"/>
          <cell r="U2165"/>
          <cell r="V2165"/>
          <cell r="W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P2165"/>
        </row>
        <row r="2166">
          <cell r="C2166"/>
          <cell r="D2166"/>
          <cell r="E2166"/>
          <cell r="F2166"/>
          <cell r="J2166"/>
          <cell r="K2166"/>
          <cell r="L2166"/>
          <cell r="M2166"/>
          <cell r="N2166"/>
          <cell r="O2166"/>
          <cell r="P2166"/>
          <cell r="R2166"/>
          <cell r="S2166"/>
          <cell r="T2166"/>
          <cell r="U2166"/>
          <cell r="V2166"/>
          <cell r="W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P2166"/>
        </row>
        <row r="2167">
          <cell r="C2167"/>
          <cell r="D2167"/>
          <cell r="E2167"/>
          <cell r="F2167"/>
          <cell r="J2167"/>
          <cell r="K2167"/>
          <cell r="L2167"/>
          <cell r="M2167"/>
          <cell r="N2167"/>
          <cell r="O2167"/>
          <cell r="P2167"/>
          <cell r="R2167"/>
          <cell r="S2167"/>
          <cell r="T2167"/>
          <cell r="U2167"/>
          <cell r="V2167"/>
          <cell r="W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P2167"/>
        </row>
        <row r="2168">
          <cell r="C2168"/>
          <cell r="D2168"/>
          <cell r="E2168"/>
          <cell r="F2168"/>
          <cell r="J2168"/>
          <cell r="K2168"/>
          <cell r="L2168"/>
          <cell r="M2168"/>
          <cell r="N2168"/>
          <cell r="O2168"/>
          <cell r="P2168"/>
          <cell r="R2168"/>
          <cell r="S2168"/>
          <cell r="T2168"/>
          <cell r="U2168"/>
          <cell r="V2168"/>
          <cell r="W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P2168"/>
        </row>
        <row r="2169">
          <cell r="C2169"/>
          <cell r="D2169"/>
          <cell r="E2169"/>
          <cell r="F2169"/>
          <cell r="J2169"/>
          <cell r="K2169"/>
          <cell r="L2169"/>
          <cell r="M2169"/>
          <cell r="N2169"/>
          <cell r="O2169"/>
          <cell r="P2169"/>
          <cell r="R2169"/>
          <cell r="S2169"/>
          <cell r="T2169"/>
          <cell r="U2169"/>
          <cell r="V2169"/>
          <cell r="W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P2169"/>
        </row>
        <row r="2170">
          <cell r="C2170"/>
          <cell r="D2170"/>
          <cell r="E2170"/>
          <cell r="F2170"/>
          <cell r="J2170"/>
          <cell r="K2170"/>
          <cell r="L2170"/>
          <cell r="M2170"/>
          <cell r="N2170"/>
          <cell r="O2170"/>
          <cell r="P2170"/>
          <cell r="R2170"/>
          <cell r="S2170"/>
          <cell r="T2170"/>
          <cell r="U2170"/>
          <cell r="V2170"/>
          <cell r="W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P2170"/>
        </row>
        <row r="2171">
          <cell r="C2171"/>
          <cell r="D2171"/>
          <cell r="E2171"/>
          <cell r="F2171"/>
          <cell r="J2171"/>
          <cell r="K2171"/>
          <cell r="L2171"/>
          <cell r="M2171"/>
          <cell r="N2171"/>
          <cell r="O2171"/>
          <cell r="P2171"/>
          <cell r="R2171"/>
          <cell r="S2171"/>
          <cell r="T2171"/>
          <cell r="U2171"/>
          <cell r="V2171"/>
          <cell r="W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P2171"/>
        </row>
        <row r="2172">
          <cell r="C2172"/>
          <cell r="D2172"/>
          <cell r="E2172"/>
          <cell r="F2172"/>
          <cell r="J2172"/>
          <cell r="K2172"/>
          <cell r="L2172"/>
          <cell r="M2172"/>
          <cell r="N2172"/>
          <cell r="O2172"/>
          <cell r="P2172"/>
          <cell r="R2172"/>
          <cell r="S2172"/>
          <cell r="T2172"/>
          <cell r="U2172"/>
          <cell r="V2172"/>
          <cell r="W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P2172"/>
        </row>
        <row r="2173">
          <cell r="C2173"/>
          <cell r="D2173"/>
          <cell r="E2173"/>
          <cell r="F2173"/>
          <cell r="J2173"/>
          <cell r="K2173"/>
          <cell r="L2173"/>
          <cell r="M2173"/>
          <cell r="N2173"/>
          <cell r="O2173"/>
          <cell r="P2173"/>
          <cell r="R2173"/>
          <cell r="S2173"/>
          <cell r="T2173"/>
          <cell r="U2173"/>
          <cell r="V2173"/>
          <cell r="W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P2173"/>
        </row>
        <row r="2174">
          <cell r="C2174"/>
          <cell r="D2174"/>
          <cell r="E2174"/>
          <cell r="F2174"/>
          <cell r="J2174"/>
          <cell r="K2174"/>
          <cell r="L2174"/>
          <cell r="M2174"/>
          <cell r="N2174"/>
          <cell r="O2174"/>
          <cell r="P2174"/>
          <cell r="R2174"/>
          <cell r="S2174"/>
          <cell r="T2174"/>
          <cell r="U2174"/>
          <cell r="V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P2174"/>
        </row>
        <row r="2175">
          <cell r="C2175"/>
          <cell r="D2175"/>
          <cell r="E2175"/>
          <cell r="F2175"/>
          <cell r="J2175"/>
          <cell r="K2175"/>
          <cell r="L2175"/>
          <cell r="M2175"/>
          <cell r="N2175"/>
          <cell r="O2175"/>
          <cell r="P2175"/>
          <cell r="R2175"/>
          <cell r="S2175"/>
          <cell r="T2175"/>
          <cell r="U2175"/>
          <cell r="V2175"/>
          <cell r="W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P2175"/>
        </row>
        <row r="2176">
          <cell r="C2176"/>
          <cell r="D2176"/>
          <cell r="E2176"/>
          <cell r="F2176"/>
          <cell r="J2176"/>
          <cell r="K2176"/>
          <cell r="L2176"/>
          <cell r="M2176"/>
          <cell r="N2176"/>
          <cell r="O2176"/>
          <cell r="P2176"/>
          <cell r="R2176"/>
          <cell r="S2176"/>
          <cell r="T2176"/>
          <cell r="U2176"/>
          <cell r="V2176"/>
          <cell r="W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P2176"/>
        </row>
        <row r="2177">
          <cell r="C2177"/>
          <cell r="D2177"/>
          <cell r="E2177"/>
          <cell r="F2177"/>
          <cell r="J2177"/>
          <cell r="K2177"/>
          <cell r="L2177"/>
          <cell r="M2177"/>
          <cell r="N2177"/>
          <cell r="O2177"/>
          <cell r="P2177"/>
          <cell r="R2177"/>
          <cell r="S2177"/>
          <cell r="T2177"/>
          <cell r="U2177"/>
          <cell r="V2177"/>
          <cell r="W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P2177"/>
        </row>
        <row r="2178">
          <cell r="C2178"/>
          <cell r="D2178"/>
          <cell r="E2178"/>
          <cell r="F2178"/>
          <cell r="J2178"/>
          <cell r="K2178"/>
          <cell r="L2178"/>
          <cell r="M2178"/>
          <cell r="N2178"/>
          <cell r="O2178"/>
          <cell r="P2178"/>
          <cell r="R2178"/>
          <cell r="S2178"/>
          <cell r="T2178"/>
          <cell r="U2178"/>
          <cell r="V2178"/>
          <cell r="W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P2178"/>
        </row>
        <row r="2179">
          <cell r="C2179"/>
          <cell r="D2179"/>
          <cell r="E2179"/>
          <cell r="F2179"/>
          <cell r="J2179"/>
          <cell r="K2179"/>
          <cell r="L2179"/>
          <cell r="M2179"/>
          <cell r="N2179"/>
          <cell r="O2179"/>
          <cell r="P2179"/>
          <cell r="R2179"/>
          <cell r="S2179"/>
          <cell r="T2179"/>
          <cell r="U2179"/>
          <cell r="V2179"/>
          <cell r="W2179"/>
          <cell r="Y2179"/>
          <cell r="Z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P2179"/>
        </row>
        <row r="2180">
          <cell r="C2180"/>
          <cell r="D2180"/>
          <cell r="E2180"/>
          <cell r="F2180"/>
          <cell r="J2180"/>
          <cell r="K2180"/>
          <cell r="L2180"/>
          <cell r="M2180"/>
          <cell r="N2180"/>
          <cell r="O2180"/>
          <cell r="P2180"/>
          <cell r="R2180"/>
          <cell r="S2180"/>
          <cell r="T2180"/>
          <cell r="U2180"/>
          <cell r="V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P2180"/>
        </row>
        <row r="2181">
          <cell r="C2181"/>
          <cell r="D2181"/>
          <cell r="E2181"/>
          <cell r="F2181"/>
          <cell r="J2181"/>
          <cell r="K2181"/>
          <cell r="L2181"/>
          <cell r="M2181"/>
          <cell r="N2181"/>
          <cell r="O2181"/>
          <cell r="P2181"/>
          <cell r="R2181"/>
          <cell r="S2181"/>
          <cell r="T2181"/>
          <cell r="U2181"/>
          <cell r="V2181"/>
          <cell r="W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P2181"/>
        </row>
        <row r="2182">
          <cell r="C2182"/>
          <cell r="D2182"/>
          <cell r="E2182"/>
          <cell r="F2182"/>
          <cell r="J2182"/>
          <cell r="K2182"/>
          <cell r="L2182"/>
          <cell r="M2182"/>
          <cell r="N2182"/>
          <cell r="O2182"/>
          <cell r="P2182"/>
          <cell r="R2182"/>
          <cell r="S2182"/>
          <cell r="T2182"/>
          <cell r="U2182"/>
          <cell r="V2182"/>
          <cell r="W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P2182"/>
        </row>
        <row r="2183">
          <cell r="C2183"/>
          <cell r="D2183"/>
          <cell r="F2183"/>
          <cell r="J2183"/>
          <cell r="K2183"/>
          <cell r="L2183"/>
          <cell r="M2183"/>
          <cell r="N2183"/>
          <cell r="O2183"/>
          <cell r="P2183"/>
          <cell r="R2183"/>
          <cell r="S2183"/>
          <cell r="T2183"/>
          <cell r="U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P2183"/>
        </row>
        <row r="2184">
          <cell r="C2184"/>
          <cell r="D2184"/>
          <cell r="E2184"/>
          <cell r="F2184"/>
          <cell r="J2184"/>
          <cell r="K2184"/>
          <cell r="L2184"/>
          <cell r="M2184"/>
          <cell r="N2184"/>
          <cell r="O2184"/>
          <cell r="P2184"/>
          <cell r="R2184"/>
          <cell r="S2184"/>
          <cell r="T2184"/>
          <cell r="U2184"/>
          <cell r="V2184"/>
          <cell r="W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P2184"/>
        </row>
        <row r="2185">
          <cell r="C2185"/>
          <cell r="D2185"/>
          <cell r="E2185"/>
          <cell r="F2185"/>
          <cell r="J2185"/>
          <cell r="K2185"/>
          <cell r="L2185"/>
          <cell r="M2185"/>
          <cell r="N2185"/>
          <cell r="O2185"/>
          <cell r="P2185"/>
          <cell r="R2185"/>
          <cell r="S2185"/>
          <cell r="T2185"/>
          <cell r="U2185"/>
          <cell r="V2185"/>
          <cell r="W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P2185"/>
        </row>
        <row r="2186">
          <cell r="C2186"/>
          <cell r="D2186"/>
          <cell r="F2186"/>
          <cell r="J2186"/>
          <cell r="K2186"/>
          <cell r="L2186"/>
          <cell r="M2186"/>
          <cell r="N2186"/>
          <cell r="O2186"/>
          <cell r="P2186"/>
          <cell r="R2186"/>
          <cell r="S2186"/>
          <cell r="T2186"/>
          <cell r="U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P2186"/>
        </row>
        <row r="2187">
          <cell r="C2187"/>
          <cell r="D2187"/>
          <cell r="F2187"/>
          <cell r="J2187"/>
          <cell r="K2187"/>
          <cell r="L2187"/>
          <cell r="M2187"/>
          <cell r="N2187"/>
          <cell r="O2187"/>
          <cell r="P2187"/>
          <cell r="R2187"/>
          <cell r="S2187"/>
          <cell r="T2187"/>
          <cell r="U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P2187"/>
        </row>
        <row r="2188">
          <cell r="C2188"/>
          <cell r="D2188"/>
          <cell r="F2188"/>
          <cell r="J2188"/>
          <cell r="K2188"/>
          <cell r="L2188"/>
          <cell r="M2188"/>
          <cell r="N2188"/>
          <cell r="O2188"/>
          <cell r="P2188"/>
          <cell r="R2188"/>
          <cell r="S2188"/>
          <cell r="T2188"/>
          <cell r="U2188"/>
          <cell r="Y2188"/>
          <cell r="Z2188"/>
          <cell r="AA2188"/>
          <cell r="AB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P2188"/>
        </row>
        <row r="2189">
          <cell r="C2189"/>
          <cell r="D2189"/>
          <cell r="F2189"/>
          <cell r="J2189"/>
          <cell r="K2189"/>
          <cell r="L2189"/>
          <cell r="M2189"/>
          <cell r="N2189"/>
          <cell r="O2189"/>
          <cell r="P2189"/>
          <cell r="R2189"/>
          <cell r="S2189"/>
          <cell r="T2189"/>
          <cell r="U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P2189"/>
        </row>
        <row r="2190">
          <cell r="C2190"/>
          <cell r="D2190"/>
          <cell r="E2190"/>
          <cell r="F2190"/>
          <cell r="J2190"/>
          <cell r="K2190"/>
          <cell r="L2190"/>
          <cell r="M2190"/>
          <cell r="N2190"/>
          <cell r="O2190"/>
          <cell r="P2190"/>
          <cell r="R2190"/>
          <cell r="S2190"/>
          <cell r="T2190"/>
          <cell r="U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P2190"/>
        </row>
        <row r="2191">
          <cell r="C2191"/>
          <cell r="D2191"/>
          <cell r="F2191"/>
          <cell r="J2191"/>
          <cell r="K2191"/>
          <cell r="L2191"/>
          <cell r="M2191"/>
          <cell r="N2191"/>
          <cell r="O2191"/>
          <cell r="P2191"/>
          <cell r="R2191"/>
          <cell r="S2191"/>
          <cell r="T2191"/>
          <cell r="U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P2191"/>
        </row>
        <row r="2192">
          <cell r="C2192"/>
          <cell r="D2192"/>
          <cell r="F2192"/>
          <cell r="J2192"/>
          <cell r="K2192"/>
          <cell r="L2192"/>
          <cell r="M2192"/>
          <cell r="N2192"/>
          <cell r="O2192"/>
          <cell r="P2192"/>
          <cell r="R2192"/>
          <cell r="S2192"/>
          <cell r="T2192"/>
          <cell r="U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P2192"/>
        </row>
        <row r="2193">
          <cell r="C2193"/>
          <cell r="D2193"/>
          <cell r="F2193"/>
          <cell r="J2193"/>
          <cell r="K2193"/>
          <cell r="L2193"/>
          <cell r="M2193"/>
          <cell r="N2193"/>
          <cell r="O2193"/>
          <cell r="P2193"/>
          <cell r="R2193"/>
          <cell r="S2193"/>
          <cell r="T2193"/>
          <cell r="U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P2193"/>
        </row>
        <row r="2194">
          <cell r="C2194"/>
          <cell r="D2194"/>
          <cell r="E2194"/>
          <cell r="F2194"/>
          <cell r="J2194"/>
          <cell r="K2194"/>
          <cell r="L2194"/>
          <cell r="M2194"/>
          <cell r="N2194"/>
          <cell r="O2194"/>
          <cell r="P2194"/>
          <cell r="R2194"/>
          <cell r="S2194"/>
          <cell r="T2194"/>
          <cell r="U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P2194"/>
        </row>
        <row r="2195">
          <cell r="C2195"/>
          <cell r="D2195"/>
          <cell r="F2195"/>
          <cell r="J2195"/>
          <cell r="K2195"/>
          <cell r="L2195"/>
          <cell r="M2195"/>
          <cell r="N2195"/>
          <cell r="O2195"/>
          <cell r="P2195"/>
          <cell r="R2195"/>
          <cell r="S2195"/>
          <cell r="T2195"/>
          <cell r="U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P2195"/>
        </row>
        <row r="2196">
          <cell r="C2196"/>
          <cell r="D2196"/>
          <cell r="F2196"/>
          <cell r="J2196"/>
          <cell r="K2196"/>
          <cell r="L2196"/>
          <cell r="M2196"/>
          <cell r="N2196"/>
          <cell r="O2196"/>
          <cell r="P2196"/>
          <cell r="R2196"/>
          <cell r="S2196"/>
          <cell r="T2196"/>
          <cell r="U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P2196"/>
        </row>
        <row r="2197">
          <cell r="C2197"/>
          <cell r="D2197"/>
          <cell r="F2197"/>
          <cell r="J2197"/>
          <cell r="K2197"/>
          <cell r="L2197"/>
          <cell r="M2197"/>
          <cell r="N2197"/>
          <cell r="O2197"/>
          <cell r="P2197"/>
          <cell r="R2197"/>
          <cell r="S2197"/>
          <cell r="T2197"/>
          <cell r="U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P2197"/>
        </row>
        <row r="2198">
          <cell r="C2198"/>
          <cell r="D2198"/>
          <cell r="F2198"/>
          <cell r="J2198"/>
          <cell r="K2198"/>
          <cell r="L2198"/>
          <cell r="M2198"/>
          <cell r="N2198"/>
          <cell r="O2198"/>
          <cell r="P2198"/>
          <cell r="R2198"/>
          <cell r="S2198"/>
          <cell r="T2198"/>
          <cell r="U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P2198"/>
        </row>
        <row r="2199">
          <cell r="C2199"/>
          <cell r="D2199"/>
          <cell r="F2199"/>
          <cell r="J2199"/>
          <cell r="K2199"/>
          <cell r="L2199"/>
          <cell r="M2199"/>
          <cell r="N2199"/>
          <cell r="O2199"/>
          <cell r="P2199"/>
          <cell r="R2199"/>
          <cell r="S2199"/>
          <cell r="T2199"/>
          <cell r="U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P2199"/>
        </row>
        <row r="2200">
          <cell r="C2200"/>
          <cell r="D2200"/>
          <cell r="F2200"/>
          <cell r="J2200"/>
          <cell r="K2200"/>
          <cell r="L2200"/>
          <cell r="M2200"/>
          <cell r="N2200"/>
          <cell r="O2200"/>
          <cell r="P2200"/>
          <cell r="R2200"/>
          <cell r="S2200"/>
          <cell r="T2200"/>
          <cell r="U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P2200"/>
        </row>
        <row r="2201">
          <cell r="C2201"/>
          <cell r="D2201"/>
          <cell r="F2201"/>
          <cell r="J2201"/>
          <cell r="K2201"/>
          <cell r="L2201"/>
          <cell r="M2201"/>
          <cell r="N2201"/>
          <cell r="O2201"/>
          <cell r="P2201"/>
          <cell r="R2201"/>
          <cell r="S2201"/>
          <cell r="T2201"/>
          <cell r="U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P2201"/>
        </row>
        <row r="2202">
          <cell r="C2202"/>
          <cell r="D2202"/>
          <cell r="F2202"/>
          <cell r="J2202"/>
          <cell r="K2202"/>
          <cell r="L2202"/>
          <cell r="M2202"/>
          <cell r="N2202"/>
          <cell r="O2202"/>
          <cell r="P2202"/>
          <cell r="R2202"/>
          <cell r="S2202"/>
          <cell r="T2202"/>
          <cell r="U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P2202"/>
        </row>
        <row r="2203">
          <cell r="C2203"/>
          <cell r="D2203"/>
          <cell r="F2203"/>
          <cell r="J2203"/>
          <cell r="K2203"/>
          <cell r="L2203"/>
          <cell r="M2203"/>
          <cell r="N2203"/>
          <cell r="O2203"/>
          <cell r="P2203"/>
          <cell r="R2203"/>
          <cell r="S2203"/>
          <cell r="T2203"/>
          <cell r="U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P2203"/>
        </row>
        <row r="2204">
          <cell r="C2204"/>
          <cell r="D2204"/>
          <cell r="F2204"/>
          <cell r="J2204"/>
          <cell r="K2204"/>
          <cell r="L2204"/>
          <cell r="M2204"/>
          <cell r="N2204"/>
          <cell r="O2204"/>
          <cell r="P2204"/>
          <cell r="R2204"/>
          <cell r="S2204"/>
          <cell r="T2204"/>
          <cell r="U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P2204"/>
        </row>
        <row r="2205">
          <cell r="C2205"/>
          <cell r="D2205"/>
          <cell r="F2205"/>
          <cell r="J2205"/>
          <cell r="K2205"/>
          <cell r="L2205"/>
          <cell r="M2205"/>
          <cell r="N2205"/>
          <cell r="O2205"/>
          <cell r="P2205"/>
          <cell r="R2205"/>
          <cell r="S2205"/>
          <cell r="T2205"/>
          <cell r="U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P2205"/>
        </row>
        <row r="2206">
          <cell r="C2206"/>
          <cell r="D2206"/>
          <cell r="F2206"/>
          <cell r="J2206"/>
          <cell r="K2206"/>
          <cell r="L2206"/>
          <cell r="M2206"/>
          <cell r="N2206"/>
          <cell r="O2206"/>
          <cell r="P2206"/>
          <cell r="R2206"/>
          <cell r="S2206"/>
          <cell r="T2206"/>
          <cell r="U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P2206"/>
        </row>
        <row r="2207">
          <cell r="C2207"/>
          <cell r="D2207"/>
          <cell r="E2207"/>
          <cell r="F2207"/>
          <cell r="J2207"/>
          <cell r="K2207"/>
          <cell r="L2207"/>
          <cell r="M2207"/>
          <cell r="N2207"/>
          <cell r="O2207"/>
          <cell r="P2207"/>
          <cell r="R2207"/>
          <cell r="S2207"/>
          <cell r="T2207"/>
          <cell r="U2207"/>
          <cell r="V2207"/>
          <cell r="W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P2207"/>
        </row>
        <row r="2208">
          <cell r="C2208"/>
          <cell r="D2208"/>
          <cell r="F2208"/>
          <cell r="J2208"/>
          <cell r="K2208"/>
          <cell r="L2208"/>
          <cell r="M2208"/>
          <cell r="N2208"/>
          <cell r="O2208"/>
          <cell r="P2208"/>
          <cell r="R2208"/>
          <cell r="S2208"/>
          <cell r="T2208"/>
          <cell r="U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P2208"/>
        </row>
        <row r="2209">
          <cell r="C2209"/>
          <cell r="D2209"/>
          <cell r="F2209"/>
          <cell r="J2209"/>
          <cell r="K2209"/>
          <cell r="L2209"/>
          <cell r="M2209"/>
          <cell r="N2209"/>
          <cell r="O2209"/>
          <cell r="P2209"/>
          <cell r="R2209"/>
          <cell r="S2209"/>
          <cell r="T2209"/>
          <cell r="U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P2209"/>
        </row>
        <row r="2210">
          <cell r="C2210"/>
          <cell r="D2210"/>
          <cell r="F2210"/>
          <cell r="J2210"/>
          <cell r="K2210"/>
          <cell r="L2210"/>
          <cell r="M2210"/>
          <cell r="N2210"/>
          <cell r="O2210"/>
          <cell r="P2210"/>
          <cell r="R2210"/>
          <cell r="S2210"/>
          <cell r="T2210"/>
          <cell r="U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P2210"/>
        </row>
        <row r="2211">
          <cell r="C2211"/>
          <cell r="D2211"/>
          <cell r="F2211"/>
          <cell r="J2211"/>
          <cell r="K2211"/>
          <cell r="L2211"/>
          <cell r="M2211"/>
          <cell r="N2211"/>
          <cell r="O2211"/>
          <cell r="P2211"/>
          <cell r="R2211"/>
          <cell r="S2211"/>
          <cell r="T2211"/>
          <cell r="U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P2211"/>
        </row>
        <row r="2212">
          <cell r="C2212"/>
          <cell r="D2212"/>
          <cell r="F2212"/>
          <cell r="J2212"/>
          <cell r="K2212"/>
          <cell r="L2212"/>
          <cell r="M2212"/>
          <cell r="N2212"/>
          <cell r="O2212"/>
          <cell r="P2212"/>
          <cell r="R2212"/>
          <cell r="S2212"/>
          <cell r="T2212"/>
          <cell r="U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P2212"/>
        </row>
        <row r="2213">
          <cell r="C2213"/>
          <cell r="D2213"/>
          <cell r="E2213"/>
          <cell r="F2213"/>
          <cell r="J2213"/>
          <cell r="K2213"/>
          <cell r="L2213"/>
          <cell r="M2213"/>
          <cell r="N2213"/>
          <cell r="O2213"/>
          <cell r="P2213"/>
          <cell r="R2213"/>
          <cell r="S2213"/>
          <cell r="T2213"/>
          <cell r="U2213"/>
          <cell r="V2213"/>
          <cell r="W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P2213"/>
        </row>
        <row r="2214">
          <cell r="C2214"/>
          <cell r="D2214"/>
          <cell r="E2214"/>
          <cell r="F2214"/>
          <cell r="J2214"/>
          <cell r="K2214"/>
          <cell r="L2214"/>
          <cell r="M2214"/>
          <cell r="N2214"/>
          <cell r="O2214"/>
          <cell r="P2214"/>
          <cell r="R2214"/>
          <cell r="S2214"/>
          <cell r="T2214"/>
          <cell r="U2214"/>
          <cell r="V2214"/>
          <cell r="W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P2214"/>
        </row>
        <row r="2215">
          <cell r="C2215"/>
          <cell r="D2215"/>
          <cell r="E2215"/>
          <cell r="F2215"/>
          <cell r="J2215"/>
          <cell r="K2215"/>
          <cell r="L2215"/>
          <cell r="M2215"/>
          <cell r="N2215"/>
          <cell r="O2215"/>
          <cell r="P2215"/>
          <cell r="R2215"/>
          <cell r="S2215"/>
          <cell r="T2215"/>
          <cell r="U2215"/>
          <cell r="V2215"/>
          <cell r="W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P2215"/>
        </row>
        <row r="2216">
          <cell r="C2216"/>
          <cell r="D2216"/>
          <cell r="E2216"/>
          <cell r="F2216"/>
          <cell r="J2216"/>
          <cell r="K2216"/>
          <cell r="L2216"/>
          <cell r="M2216"/>
          <cell r="N2216"/>
          <cell r="O2216"/>
          <cell r="P2216"/>
          <cell r="R2216"/>
          <cell r="S2216"/>
          <cell r="T2216"/>
          <cell r="U2216"/>
          <cell r="V2216"/>
          <cell r="W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P2216"/>
        </row>
        <row r="2217">
          <cell r="C2217"/>
          <cell r="D2217"/>
          <cell r="E2217"/>
          <cell r="F2217"/>
          <cell r="H2217"/>
          <cell r="J2217"/>
          <cell r="K2217"/>
          <cell r="L2217"/>
          <cell r="M2217"/>
          <cell r="N2217"/>
          <cell r="O2217"/>
          <cell r="P2217"/>
          <cell r="R2217"/>
          <cell r="S2217"/>
          <cell r="T2217"/>
          <cell r="U2217"/>
          <cell r="V2217"/>
          <cell r="W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</row>
        <row r="2218">
          <cell r="C2218"/>
          <cell r="D2218"/>
          <cell r="E2218"/>
          <cell r="F2218"/>
          <cell r="J2218"/>
          <cell r="K2218"/>
          <cell r="L2218"/>
          <cell r="M2218"/>
          <cell r="N2218"/>
          <cell r="O2218"/>
          <cell r="P2218"/>
          <cell r="R2218"/>
          <cell r="S2218"/>
          <cell r="T2218"/>
          <cell r="U2218"/>
          <cell r="V2218"/>
          <cell r="W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P2218"/>
        </row>
        <row r="2219">
          <cell r="C2219"/>
          <cell r="D2219"/>
          <cell r="E2219"/>
          <cell r="F2219"/>
          <cell r="J2219"/>
          <cell r="K2219"/>
          <cell r="L2219"/>
          <cell r="M2219"/>
          <cell r="N2219"/>
          <cell r="O2219"/>
          <cell r="P2219"/>
          <cell r="R2219"/>
          <cell r="S2219"/>
          <cell r="T2219"/>
          <cell r="U2219"/>
          <cell r="V2219"/>
          <cell r="W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P2219"/>
        </row>
        <row r="2220">
          <cell r="C2220"/>
          <cell r="D2220"/>
          <cell r="E2220"/>
          <cell r="F2220"/>
          <cell r="J2220"/>
          <cell r="K2220"/>
          <cell r="L2220"/>
          <cell r="M2220"/>
          <cell r="N2220"/>
          <cell r="O2220"/>
          <cell r="P2220"/>
          <cell r="R2220"/>
          <cell r="S2220"/>
          <cell r="T2220"/>
          <cell r="U2220"/>
          <cell r="V2220"/>
          <cell r="W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P2220"/>
        </row>
        <row r="2221">
          <cell r="C2221"/>
          <cell r="D2221"/>
          <cell r="E2221"/>
          <cell r="F2221"/>
          <cell r="J2221"/>
          <cell r="K2221"/>
          <cell r="L2221"/>
          <cell r="M2221"/>
          <cell r="N2221"/>
          <cell r="O2221"/>
          <cell r="P2221"/>
          <cell r="R2221"/>
          <cell r="S2221"/>
          <cell r="T2221"/>
          <cell r="U2221"/>
          <cell r="V2221"/>
          <cell r="W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P2221"/>
        </row>
        <row r="2222">
          <cell r="C2222"/>
          <cell r="D2222"/>
          <cell r="E2222"/>
          <cell r="F2222"/>
          <cell r="J2222"/>
          <cell r="K2222"/>
          <cell r="L2222"/>
          <cell r="M2222"/>
          <cell r="N2222"/>
          <cell r="O2222"/>
          <cell r="P2222"/>
          <cell r="R2222"/>
          <cell r="S2222"/>
          <cell r="T2222"/>
          <cell r="U2222"/>
          <cell r="V2222"/>
          <cell r="W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P2222"/>
        </row>
        <row r="2223">
          <cell r="C2223"/>
          <cell r="D2223"/>
          <cell r="E2223"/>
          <cell r="F2223"/>
          <cell r="J2223"/>
          <cell r="K2223"/>
          <cell r="L2223"/>
          <cell r="M2223"/>
          <cell r="N2223"/>
          <cell r="O2223"/>
          <cell r="P2223"/>
          <cell r="R2223"/>
          <cell r="S2223"/>
          <cell r="T2223"/>
          <cell r="U2223"/>
          <cell r="V2223"/>
          <cell r="W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P2223"/>
        </row>
        <row r="2224">
          <cell r="C2224"/>
          <cell r="D2224"/>
          <cell r="E2224"/>
          <cell r="F2224"/>
          <cell r="J2224"/>
          <cell r="K2224"/>
          <cell r="L2224"/>
          <cell r="M2224"/>
          <cell r="N2224"/>
          <cell r="O2224"/>
          <cell r="P2224"/>
          <cell r="R2224"/>
          <cell r="S2224"/>
          <cell r="T2224"/>
          <cell r="U2224"/>
          <cell r="V2224"/>
          <cell r="W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P2224"/>
        </row>
        <row r="2225">
          <cell r="C2225"/>
          <cell r="D2225"/>
          <cell r="E2225"/>
          <cell r="F2225"/>
          <cell r="J2225"/>
          <cell r="K2225"/>
          <cell r="L2225"/>
          <cell r="M2225"/>
          <cell r="N2225"/>
          <cell r="O2225"/>
          <cell r="P2225"/>
          <cell r="R2225"/>
          <cell r="S2225"/>
          <cell r="T2225"/>
          <cell r="U2225"/>
          <cell r="V2225"/>
          <cell r="W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P2225"/>
        </row>
        <row r="2226">
          <cell r="C2226"/>
          <cell r="D2226"/>
          <cell r="E2226"/>
          <cell r="F2226"/>
          <cell r="J2226"/>
          <cell r="K2226"/>
          <cell r="L2226"/>
          <cell r="M2226"/>
          <cell r="N2226"/>
          <cell r="O2226"/>
          <cell r="P2226"/>
          <cell r="R2226"/>
          <cell r="S2226"/>
          <cell r="T2226"/>
          <cell r="U2226"/>
          <cell r="V2226"/>
          <cell r="W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P2226"/>
        </row>
        <row r="2227">
          <cell r="C2227"/>
          <cell r="D2227"/>
          <cell r="E2227"/>
          <cell r="F2227"/>
          <cell r="J2227"/>
          <cell r="K2227"/>
          <cell r="L2227"/>
          <cell r="M2227"/>
          <cell r="N2227"/>
          <cell r="O2227"/>
          <cell r="P2227"/>
          <cell r="R2227"/>
          <cell r="S2227"/>
          <cell r="T2227"/>
          <cell r="U2227"/>
          <cell r="V2227"/>
          <cell r="W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P2227"/>
        </row>
        <row r="2228">
          <cell r="C2228"/>
          <cell r="D2228"/>
          <cell r="E2228"/>
          <cell r="F2228"/>
          <cell r="J2228"/>
          <cell r="K2228"/>
          <cell r="L2228"/>
          <cell r="M2228"/>
          <cell r="N2228"/>
          <cell r="O2228"/>
          <cell r="P2228"/>
          <cell r="R2228"/>
          <cell r="S2228"/>
          <cell r="T2228"/>
          <cell r="U2228"/>
          <cell r="V2228"/>
          <cell r="W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P2228"/>
        </row>
        <row r="2229">
          <cell r="C2229"/>
          <cell r="D2229"/>
          <cell r="E2229"/>
          <cell r="F2229"/>
          <cell r="J2229"/>
          <cell r="K2229"/>
          <cell r="L2229"/>
          <cell r="M2229"/>
          <cell r="N2229"/>
          <cell r="O2229"/>
          <cell r="P2229"/>
          <cell r="R2229"/>
          <cell r="S2229"/>
          <cell r="T2229"/>
          <cell r="U2229"/>
          <cell r="V2229"/>
          <cell r="W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P2229"/>
        </row>
        <row r="2230">
          <cell r="C2230"/>
          <cell r="D2230"/>
          <cell r="E2230"/>
          <cell r="F2230"/>
          <cell r="J2230"/>
          <cell r="K2230"/>
          <cell r="L2230"/>
          <cell r="M2230"/>
          <cell r="N2230"/>
          <cell r="O2230"/>
          <cell r="P2230"/>
          <cell r="R2230"/>
          <cell r="S2230"/>
          <cell r="T2230"/>
          <cell r="U2230"/>
          <cell r="V2230"/>
          <cell r="W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P2230"/>
        </row>
        <row r="2231">
          <cell r="C2231"/>
          <cell r="D2231"/>
          <cell r="E2231"/>
          <cell r="F2231"/>
          <cell r="J2231"/>
          <cell r="K2231"/>
          <cell r="L2231"/>
          <cell r="M2231"/>
          <cell r="N2231"/>
          <cell r="O2231"/>
          <cell r="P2231"/>
          <cell r="R2231"/>
          <cell r="S2231"/>
          <cell r="T2231"/>
          <cell r="U2231"/>
          <cell r="V2231"/>
          <cell r="W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P2231"/>
        </row>
        <row r="2232">
          <cell r="C2232"/>
          <cell r="D2232"/>
          <cell r="E2232"/>
          <cell r="F2232"/>
          <cell r="J2232"/>
          <cell r="K2232"/>
          <cell r="L2232"/>
          <cell r="M2232"/>
          <cell r="N2232"/>
          <cell r="O2232"/>
          <cell r="P2232"/>
          <cell r="R2232"/>
          <cell r="S2232"/>
          <cell r="T2232"/>
          <cell r="U2232"/>
          <cell r="V2232"/>
          <cell r="W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P2232"/>
        </row>
        <row r="2233">
          <cell r="C2233"/>
          <cell r="D2233"/>
          <cell r="E2233"/>
          <cell r="F2233"/>
          <cell r="J2233"/>
          <cell r="K2233"/>
          <cell r="L2233"/>
          <cell r="M2233"/>
          <cell r="N2233"/>
          <cell r="O2233"/>
          <cell r="P2233"/>
          <cell r="R2233"/>
          <cell r="S2233"/>
          <cell r="T2233"/>
          <cell r="U2233"/>
          <cell r="V2233"/>
          <cell r="W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P2233"/>
        </row>
        <row r="2234">
          <cell r="C2234"/>
          <cell r="D2234"/>
          <cell r="E2234"/>
          <cell r="F2234"/>
          <cell r="J2234"/>
          <cell r="K2234"/>
          <cell r="L2234"/>
          <cell r="M2234"/>
          <cell r="N2234"/>
          <cell r="O2234"/>
          <cell r="P2234"/>
          <cell r="R2234"/>
          <cell r="S2234"/>
          <cell r="T2234"/>
          <cell r="U2234"/>
          <cell r="V2234"/>
          <cell r="W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P2234"/>
        </row>
        <row r="2235">
          <cell r="C2235"/>
          <cell r="D2235"/>
          <cell r="E2235"/>
          <cell r="F2235"/>
          <cell r="J2235"/>
          <cell r="K2235"/>
          <cell r="L2235"/>
          <cell r="M2235"/>
          <cell r="N2235"/>
          <cell r="O2235"/>
          <cell r="P2235"/>
          <cell r="R2235"/>
          <cell r="S2235"/>
          <cell r="T2235"/>
          <cell r="U2235"/>
          <cell r="V2235"/>
          <cell r="W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P2235"/>
        </row>
        <row r="2236">
          <cell r="C2236"/>
          <cell r="D2236"/>
          <cell r="E2236"/>
          <cell r="F2236"/>
          <cell r="J2236"/>
          <cell r="K2236"/>
          <cell r="L2236"/>
          <cell r="M2236"/>
          <cell r="N2236"/>
          <cell r="O2236"/>
          <cell r="P2236"/>
          <cell r="R2236"/>
          <cell r="S2236"/>
          <cell r="T2236"/>
          <cell r="U2236"/>
          <cell r="V2236"/>
          <cell r="W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P2236"/>
        </row>
        <row r="2237">
          <cell r="C2237"/>
          <cell r="D2237"/>
          <cell r="E2237"/>
          <cell r="F2237"/>
          <cell r="J2237"/>
          <cell r="K2237"/>
          <cell r="L2237"/>
          <cell r="M2237"/>
          <cell r="N2237"/>
          <cell r="O2237"/>
          <cell r="P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P2237"/>
        </row>
        <row r="2238">
          <cell r="C2238"/>
          <cell r="D2238"/>
          <cell r="E2238"/>
          <cell r="F2238"/>
          <cell r="J2238"/>
          <cell r="K2238"/>
          <cell r="L2238"/>
          <cell r="M2238"/>
          <cell r="N2238"/>
          <cell r="O2238"/>
          <cell r="P2238"/>
          <cell r="R2238"/>
          <cell r="S2238"/>
          <cell r="T2238"/>
          <cell r="U2238"/>
          <cell r="V2238"/>
          <cell r="W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P2238"/>
        </row>
        <row r="2239">
          <cell r="C2239"/>
          <cell r="D2239"/>
          <cell r="E2239"/>
          <cell r="F2239"/>
          <cell r="J2239"/>
          <cell r="K2239"/>
          <cell r="L2239"/>
          <cell r="M2239"/>
          <cell r="N2239"/>
          <cell r="O2239"/>
          <cell r="P2239"/>
          <cell r="R2239"/>
          <cell r="S2239"/>
          <cell r="T2239"/>
          <cell r="U2239"/>
          <cell r="V2239"/>
          <cell r="W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P2239"/>
        </row>
        <row r="2240">
          <cell r="C2240"/>
          <cell r="D2240"/>
          <cell r="E2240"/>
          <cell r="F2240"/>
          <cell r="J2240"/>
          <cell r="K2240"/>
          <cell r="L2240"/>
          <cell r="M2240"/>
          <cell r="N2240"/>
          <cell r="O2240"/>
          <cell r="P2240"/>
          <cell r="R2240"/>
          <cell r="S2240"/>
          <cell r="T2240"/>
          <cell r="U2240"/>
          <cell r="V2240"/>
          <cell r="W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P2240"/>
        </row>
        <row r="2241">
          <cell r="C2241"/>
          <cell r="D2241"/>
          <cell r="E2241"/>
          <cell r="F2241"/>
          <cell r="J2241"/>
          <cell r="K2241"/>
          <cell r="L2241"/>
          <cell r="M2241"/>
          <cell r="N2241"/>
          <cell r="O2241"/>
          <cell r="P2241"/>
          <cell r="R2241"/>
          <cell r="S2241"/>
          <cell r="T2241"/>
          <cell r="U2241"/>
          <cell r="V2241"/>
          <cell r="W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P2241"/>
        </row>
        <row r="2242">
          <cell r="C2242"/>
          <cell r="D2242"/>
          <cell r="E2242"/>
          <cell r="F2242"/>
          <cell r="J2242"/>
          <cell r="K2242"/>
          <cell r="L2242"/>
          <cell r="M2242"/>
          <cell r="N2242"/>
          <cell r="O2242"/>
          <cell r="P2242"/>
          <cell r="R2242"/>
          <cell r="S2242"/>
          <cell r="T2242"/>
          <cell r="U2242"/>
          <cell r="V2242"/>
          <cell r="W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P2242"/>
        </row>
        <row r="2243">
          <cell r="C2243"/>
          <cell r="D2243"/>
          <cell r="E2243"/>
          <cell r="F2243"/>
          <cell r="J2243"/>
          <cell r="K2243"/>
          <cell r="L2243"/>
          <cell r="M2243"/>
          <cell r="N2243"/>
          <cell r="O2243"/>
          <cell r="P2243"/>
          <cell r="R2243"/>
          <cell r="S2243"/>
          <cell r="T2243"/>
          <cell r="U2243"/>
          <cell r="V2243"/>
          <cell r="W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P2243"/>
        </row>
        <row r="2244">
          <cell r="C2244"/>
          <cell r="D2244"/>
          <cell r="E2244"/>
          <cell r="F2244"/>
          <cell r="J2244"/>
          <cell r="K2244"/>
          <cell r="L2244"/>
          <cell r="M2244"/>
          <cell r="N2244"/>
          <cell r="O2244"/>
          <cell r="P2244"/>
          <cell r="R2244"/>
          <cell r="S2244"/>
          <cell r="T2244"/>
          <cell r="U2244"/>
          <cell r="V2244"/>
          <cell r="W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P2244"/>
        </row>
        <row r="2245">
          <cell r="C2245"/>
          <cell r="D2245"/>
          <cell r="E2245"/>
          <cell r="F2245"/>
          <cell r="J2245"/>
          <cell r="K2245"/>
          <cell r="L2245"/>
          <cell r="M2245"/>
          <cell r="N2245"/>
          <cell r="O2245"/>
          <cell r="P2245"/>
          <cell r="R2245"/>
          <cell r="S2245"/>
          <cell r="T2245"/>
          <cell r="U2245"/>
          <cell r="V2245"/>
          <cell r="W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P2245"/>
        </row>
        <row r="2246">
          <cell r="C2246"/>
          <cell r="D2246"/>
          <cell r="E2246"/>
          <cell r="F2246"/>
          <cell r="J2246"/>
          <cell r="K2246"/>
          <cell r="L2246"/>
          <cell r="M2246"/>
          <cell r="N2246"/>
          <cell r="O2246"/>
          <cell r="P2246"/>
          <cell r="R2246"/>
          <cell r="S2246"/>
          <cell r="T2246"/>
          <cell r="U2246"/>
          <cell r="V2246"/>
          <cell r="W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P2246"/>
        </row>
        <row r="2247">
          <cell r="C2247"/>
          <cell r="D2247"/>
          <cell r="E2247"/>
          <cell r="F2247"/>
          <cell r="J2247"/>
          <cell r="K2247"/>
          <cell r="L2247"/>
          <cell r="M2247"/>
          <cell r="N2247"/>
          <cell r="O2247"/>
          <cell r="P2247"/>
          <cell r="R2247"/>
          <cell r="S2247"/>
          <cell r="T2247"/>
          <cell r="U2247"/>
          <cell r="V2247"/>
          <cell r="W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P2247"/>
        </row>
        <row r="2248">
          <cell r="C2248"/>
          <cell r="D2248"/>
          <cell r="E2248"/>
          <cell r="F2248"/>
          <cell r="J2248"/>
          <cell r="K2248"/>
          <cell r="L2248"/>
          <cell r="M2248"/>
          <cell r="N2248"/>
          <cell r="O2248"/>
          <cell r="P2248"/>
          <cell r="R2248"/>
          <cell r="S2248"/>
          <cell r="T2248"/>
          <cell r="U2248"/>
          <cell r="V2248"/>
          <cell r="W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P2248"/>
        </row>
        <row r="2249">
          <cell r="C2249"/>
          <cell r="D2249"/>
          <cell r="E2249"/>
          <cell r="F2249"/>
          <cell r="J2249"/>
          <cell r="K2249"/>
          <cell r="L2249"/>
          <cell r="M2249"/>
          <cell r="N2249"/>
          <cell r="O2249"/>
          <cell r="P2249"/>
          <cell r="R2249"/>
          <cell r="S2249"/>
          <cell r="T2249"/>
          <cell r="U2249"/>
          <cell r="V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P2249"/>
        </row>
        <row r="2250">
          <cell r="C2250"/>
          <cell r="D2250"/>
          <cell r="E2250"/>
          <cell r="F2250"/>
          <cell r="J2250"/>
          <cell r="K2250"/>
          <cell r="L2250"/>
          <cell r="M2250"/>
          <cell r="N2250"/>
          <cell r="O2250"/>
          <cell r="P2250"/>
          <cell r="R2250"/>
          <cell r="S2250"/>
          <cell r="T2250"/>
          <cell r="U2250"/>
          <cell r="V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P2250"/>
        </row>
        <row r="2251">
          <cell r="C2251"/>
          <cell r="D2251"/>
          <cell r="E2251"/>
          <cell r="F2251"/>
          <cell r="J2251"/>
          <cell r="K2251"/>
          <cell r="L2251"/>
          <cell r="M2251"/>
          <cell r="N2251"/>
          <cell r="O2251"/>
          <cell r="P2251"/>
          <cell r="R2251"/>
          <cell r="S2251"/>
          <cell r="T2251"/>
          <cell r="U2251"/>
          <cell r="V2251"/>
          <cell r="W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P2251"/>
        </row>
        <row r="2252">
          <cell r="C2252"/>
          <cell r="D2252"/>
          <cell r="E2252"/>
          <cell r="F2252"/>
          <cell r="J2252"/>
          <cell r="K2252"/>
          <cell r="L2252"/>
          <cell r="M2252"/>
          <cell r="N2252"/>
          <cell r="O2252"/>
          <cell r="P2252"/>
          <cell r="R2252"/>
          <cell r="S2252"/>
          <cell r="T2252"/>
          <cell r="U2252"/>
          <cell r="V2252"/>
          <cell r="W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P2252"/>
        </row>
        <row r="2253">
          <cell r="C2253"/>
          <cell r="D2253"/>
          <cell r="E2253"/>
          <cell r="F2253"/>
          <cell r="J2253"/>
          <cell r="K2253"/>
          <cell r="L2253"/>
          <cell r="M2253"/>
          <cell r="N2253"/>
          <cell r="O2253"/>
          <cell r="P2253"/>
          <cell r="R2253"/>
          <cell r="S2253"/>
          <cell r="T2253"/>
          <cell r="U2253"/>
          <cell r="V2253"/>
          <cell r="W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P2253"/>
        </row>
        <row r="2254">
          <cell r="C2254"/>
          <cell r="D2254"/>
          <cell r="E2254"/>
          <cell r="F2254"/>
          <cell r="J2254"/>
          <cell r="K2254"/>
          <cell r="L2254"/>
          <cell r="M2254"/>
          <cell r="N2254"/>
          <cell r="O2254"/>
          <cell r="P2254"/>
          <cell r="R2254"/>
          <cell r="S2254"/>
          <cell r="T2254"/>
          <cell r="U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P2254"/>
        </row>
        <row r="2255">
          <cell r="C2255"/>
          <cell r="D2255"/>
          <cell r="E2255"/>
          <cell r="F2255"/>
          <cell r="J2255"/>
          <cell r="K2255"/>
          <cell r="L2255"/>
          <cell r="M2255"/>
          <cell r="N2255"/>
          <cell r="O2255"/>
          <cell r="P2255"/>
          <cell r="R2255"/>
          <cell r="S2255"/>
          <cell r="T2255"/>
          <cell r="U2255"/>
          <cell r="V2255"/>
          <cell r="W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P2255"/>
        </row>
        <row r="2256">
          <cell r="C2256"/>
          <cell r="D2256"/>
          <cell r="E2256"/>
          <cell r="F2256"/>
          <cell r="J2256"/>
          <cell r="K2256"/>
          <cell r="L2256"/>
          <cell r="M2256"/>
          <cell r="N2256"/>
          <cell r="O2256"/>
          <cell r="P2256"/>
          <cell r="R2256"/>
          <cell r="S2256"/>
          <cell r="T2256"/>
          <cell r="U2256"/>
          <cell r="V2256"/>
          <cell r="W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P2256"/>
        </row>
        <row r="2257">
          <cell r="C2257"/>
          <cell r="D2257"/>
          <cell r="E2257"/>
          <cell r="F2257"/>
          <cell r="J2257"/>
          <cell r="K2257"/>
          <cell r="L2257"/>
          <cell r="M2257"/>
          <cell r="N2257"/>
          <cell r="O2257"/>
          <cell r="P2257"/>
          <cell r="R2257"/>
          <cell r="S2257"/>
          <cell r="T2257"/>
          <cell r="U2257"/>
          <cell r="V2257"/>
          <cell r="W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P2257"/>
        </row>
        <row r="2258">
          <cell r="C2258"/>
          <cell r="D2258"/>
          <cell r="E2258"/>
          <cell r="F2258"/>
          <cell r="J2258"/>
          <cell r="K2258"/>
          <cell r="L2258"/>
          <cell r="M2258"/>
          <cell r="N2258"/>
          <cell r="O2258"/>
          <cell r="P2258"/>
          <cell r="R2258"/>
          <cell r="S2258"/>
          <cell r="T2258"/>
          <cell r="U2258"/>
          <cell r="V2258"/>
          <cell r="W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P2258"/>
        </row>
        <row r="2259">
          <cell r="C2259"/>
          <cell r="D2259"/>
          <cell r="E2259"/>
          <cell r="F2259"/>
          <cell r="J2259"/>
          <cell r="K2259"/>
          <cell r="L2259"/>
          <cell r="M2259"/>
          <cell r="N2259"/>
          <cell r="O2259"/>
          <cell r="P2259"/>
          <cell r="R2259"/>
          <cell r="S2259"/>
          <cell r="T2259"/>
          <cell r="U2259"/>
          <cell r="V2259"/>
          <cell r="W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P2259"/>
        </row>
        <row r="2260">
          <cell r="C2260"/>
          <cell r="D2260"/>
          <cell r="E2260"/>
          <cell r="F2260"/>
          <cell r="J2260"/>
          <cell r="K2260"/>
          <cell r="L2260"/>
          <cell r="M2260"/>
          <cell r="N2260"/>
          <cell r="O2260"/>
          <cell r="P2260"/>
          <cell r="R2260"/>
          <cell r="S2260"/>
          <cell r="T2260"/>
          <cell r="U2260"/>
          <cell r="V2260"/>
          <cell r="W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P2260"/>
        </row>
        <row r="2261">
          <cell r="C2261"/>
          <cell r="D2261"/>
          <cell r="E2261"/>
          <cell r="F2261"/>
          <cell r="J2261"/>
          <cell r="K2261"/>
          <cell r="L2261"/>
          <cell r="M2261"/>
          <cell r="N2261"/>
          <cell r="O2261"/>
          <cell r="P2261"/>
          <cell r="R2261"/>
          <cell r="S2261"/>
          <cell r="T2261"/>
          <cell r="U2261"/>
          <cell r="V2261"/>
          <cell r="W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P2261"/>
        </row>
        <row r="2262">
          <cell r="C2262"/>
          <cell r="D2262"/>
          <cell r="E2262"/>
          <cell r="F2262"/>
          <cell r="J2262"/>
          <cell r="K2262"/>
          <cell r="L2262"/>
          <cell r="M2262"/>
          <cell r="N2262"/>
          <cell r="O2262"/>
          <cell r="P2262"/>
          <cell r="R2262"/>
          <cell r="S2262"/>
          <cell r="T2262"/>
          <cell r="U2262"/>
          <cell r="V2262"/>
          <cell r="W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P2262"/>
        </row>
        <row r="2263">
          <cell r="C2263"/>
          <cell r="D2263"/>
          <cell r="E2263"/>
          <cell r="F2263"/>
          <cell r="J2263"/>
          <cell r="K2263"/>
          <cell r="L2263"/>
          <cell r="M2263"/>
          <cell r="N2263"/>
          <cell r="O2263"/>
          <cell r="P2263"/>
          <cell r="R2263"/>
          <cell r="S2263"/>
          <cell r="T2263"/>
          <cell r="U2263"/>
          <cell r="V2263"/>
          <cell r="W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P2263"/>
        </row>
        <row r="2264">
          <cell r="C2264"/>
          <cell r="D2264"/>
          <cell r="E2264"/>
          <cell r="F2264"/>
          <cell r="J2264"/>
          <cell r="K2264"/>
          <cell r="L2264"/>
          <cell r="M2264"/>
          <cell r="N2264"/>
          <cell r="O2264"/>
          <cell r="P2264"/>
          <cell r="R2264"/>
          <cell r="S2264"/>
          <cell r="T2264"/>
          <cell r="U2264"/>
          <cell r="V2264"/>
          <cell r="W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P2264"/>
        </row>
        <row r="2265">
          <cell r="C2265"/>
          <cell r="D2265"/>
          <cell r="E2265"/>
          <cell r="F2265"/>
          <cell r="J2265"/>
          <cell r="K2265"/>
          <cell r="L2265"/>
          <cell r="M2265"/>
          <cell r="N2265"/>
          <cell r="O2265"/>
          <cell r="P2265"/>
          <cell r="R2265"/>
          <cell r="S2265"/>
          <cell r="T2265"/>
          <cell r="U2265"/>
          <cell r="V2265"/>
          <cell r="W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P2265"/>
        </row>
        <row r="2266">
          <cell r="C2266"/>
          <cell r="D2266"/>
          <cell r="E2266"/>
          <cell r="F2266"/>
          <cell r="J2266"/>
          <cell r="K2266"/>
          <cell r="L2266"/>
          <cell r="M2266"/>
          <cell r="N2266"/>
          <cell r="O2266"/>
          <cell r="P2266"/>
          <cell r="R2266"/>
          <cell r="S2266"/>
          <cell r="T2266"/>
          <cell r="U2266"/>
          <cell r="V2266"/>
          <cell r="W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P2266"/>
        </row>
        <row r="2267">
          <cell r="C2267"/>
          <cell r="D2267"/>
          <cell r="E2267"/>
          <cell r="F2267"/>
          <cell r="J2267"/>
          <cell r="K2267"/>
          <cell r="L2267"/>
          <cell r="M2267"/>
          <cell r="N2267"/>
          <cell r="O2267"/>
          <cell r="P2267"/>
          <cell r="R2267"/>
          <cell r="S2267"/>
          <cell r="T2267"/>
          <cell r="U2267"/>
          <cell r="V2267"/>
          <cell r="W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P2267"/>
        </row>
        <row r="2268">
          <cell r="C2268"/>
          <cell r="D2268"/>
          <cell r="E2268"/>
          <cell r="F2268"/>
          <cell r="J2268"/>
          <cell r="K2268"/>
          <cell r="L2268"/>
          <cell r="M2268"/>
          <cell r="N2268"/>
          <cell r="O2268"/>
          <cell r="P2268"/>
          <cell r="R2268"/>
          <cell r="S2268"/>
          <cell r="T2268"/>
          <cell r="U2268"/>
          <cell r="V2268"/>
          <cell r="W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P2268"/>
        </row>
        <row r="2269">
          <cell r="C2269"/>
          <cell r="D2269"/>
          <cell r="E2269"/>
          <cell r="F2269"/>
          <cell r="J2269"/>
          <cell r="K2269"/>
          <cell r="L2269"/>
          <cell r="M2269"/>
          <cell r="N2269"/>
          <cell r="O2269"/>
          <cell r="P2269"/>
          <cell r="R2269"/>
          <cell r="S2269"/>
          <cell r="T2269"/>
          <cell r="U2269"/>
          <cell r="V2269"/>
          <cell r="W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P2269"/>
        </row>
        <row r="2270">
          <cell r="C2270"/>
          <cell r="D2270"/>
          <cell r="E2270"/>
          <cell r="F2270"/>
          <cell r="J2270"/>
          <cell r="K2270"/>
          <cell r="L2270"/>
          <cell r="M2270"/>
          <cell r="N2270"/>
          <cell r="O2270"/>
          <cell r="P2270"/>
          <cell r="R2270"/>
          <cell r="S2270"/>
          <cell r="T2270"/>
          <cell r="U2270"/>
          <cell r="V2270"/>
          <cell r="W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P2270"/>
        </row>
        <row r="2271">
          <cell r="C2271"/>
          <cell r="D2271"/>
          <cell r="E2271"/>
          <cell r="F2271"/>
          <cell r="J2271"/>
          <cell r="K2271"/>
          <cell r="L2271"/>
          <cell r="M2271"/>
          <cell r="N2271"/>
          <cell r="O2271"/>
          <cell r="P2271"/>
          <cell r="R2271"/>
          <cell r="S2271"/>
          <cell r="T2271"/>
          <cell r="U2271"/>
          <cell r="V2271"/>
          <cell r="W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P2271"/>
        </row>
        <row r="2272">
          <cell r="C2272"/>
          <cell r="D2272"/>
          <cell r="E2272"/>
          <cell r="F2272"/>
          <cell r="J2272"/>
          <cell r="K2272"/>
          <cell r="L2272"/>
          <cell r="M2272"/>
          <cell r="N2272"/>
          <cell r="O2272"/>
          <cell r="P2272"/>
          <cell r="R2272"/>
          <cell r="S2272"/>
          <cell r="T2272"/>
          <cell r="U2272"/>
          <cell r="V2272"/>
          <cell r="W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P2272"/>
        </row>
        <row r="2273">
          <cell r="C2273"/>
          <cell r="D2273"/>
          <cell r="E2273"/>
          <cell r="F2273"/>
          <cell r="J2273"/>
          <cell r="K2273"/>
          <cell r="L2273"/>
          <cell r="M2273"/>
          <cell r="N2273"/>
          <cell r="O2273"/>
          <cell r="P2273"/>
          <cell r="R2273"/>
          <cell r="S2273"/>
          <cell r="T2273"/>
          <cell r="U2273"/>
          <cell r="V2273"/>
          <cell r="W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P2273"/>
        </row>
        <row r="2274">
          <cell r="C2274"/>
          <cell r="D2274"/>
          <cell r="E2274"/>
          <cell r="F2274"/>
          <cell r="J2274"/>
          <cell r="K2274"/>
          <cell r="L2274"/>
          <cell r="M2274"/>
          <cell r="N2274"/>
          <cell r="O2274"/>
          <cell r="P2274"/>
          <cell r="R2274"/>
          <cell r="S2274"/>
          <cell r="T2274"/>
          <cell r="U2274"/>
          <cell r="V2274"/>
          <cell r="W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P2274"/>
        </row>
        <row r="2275">
          <cell r="C2275"/>
          <cell r="D2275"/>
          <cell r="E2275"/>
          <cell r="F2275"/>
          <cell r="J2275"/>
          <cell r="K2275"/>
          <cell r="L2275"/>
          <cell r="M2275"/>
          <cell r="N2275"/>
          <cell r="O2275"/>
          <cell r="P2275"/>
          <cell r="R2275"/>
          <cell r="S2275"/>
          <cell r="T2275"/>
          <cell r="U2275"/>
          <cell r="V2275"/>
          <cell r="W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P2275"/>
        </row>
        <row r="2276">
          <cell r="C2276"/>
          <cell r="D2276"/>
          <cell r="E2276"/>
          <cell r="F2276"/>
          <cell r="J2276"/>
          <cell r="K2276"/>
          <cell r="L2276"/>
          <cell r="M2276"/>
          <cell r="N2276"/>
          <cell r="O2276"/>
          <cell r="P2276"/>
          <cell r="R2276"/>
          <cell r="S2276"/>
          <cell r="T2276"/>
          <cell r="U2276"/>
          <cell r="V2276"/>
          <cell r="W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P2276"/>
        </row>
        <row r="2277">
          <cell r="C2277"/>
          <cell r="D2277"/>
          <cell r="E2277"/>
          <cell r="F2277"/>
          <cell r="J2277"/>
          <cell r="K2277"/>
          <cell r="L2277"/>
          <cell r="M2277"/>
          <cell r="N2277"/>
          <cell r="O2277"/>
          <cell r="P2277"/>
          <cell r="R2277"/>
          <cell r="S2277"/>
          <cell r="T2277"/>
          <cell r="U2277"/>
          <cell r="V2277"/>
          <cell r="W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P2277"/>
        </row>
        <row r="2278">
          <cell r="C2278"/>
          <cell r="D2278"/>
          <cell r="E2278"/>
          <cell r="F2278"/>
          <cell r="J2278"/>
          <cell r="K2278"/>
          <cell r="L2278"/>
          <cell r="M2278"/>
          <cell r="N2278"/>
          <cell r="O2278"/>
          <cell r="P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P2278"/>
        </row>
        <row r="2279">
          <cell r="C2279"/>
          <cell r="D2279"/>
          <cell r="E2279"/>
          <cell r="F2279"/>
          <cell r="J2279"/>
          <cell r="K2279"/>
          <cell r="L2279"/>
          <cell r="M2279"/>
          <cell r="N2279"/>
          <cell r="O2279"/>
          <cell r="P2279"/>
          <cell r="R2279"/>
          <cell r="S2279"/>
          <cell r="T2279"/>
          <cell r="U2279"/>
          <cell r="V2279"/>
          <cell r="W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P2279"/>
        </row>
        <row r="2280">
          <cell r="C2280"/>
          <cell r="D2280"/>
          <cell r="E2280"/>
          <cell r="F2280"/>
          <cell r="J2280"/>
          <cell r="K2280"/>
          <cell r="L2280"/>
          <cell r="M2280"/>
          <cell r="N2280"/>
          <cell r="O2280"/>
          <cell r="P2280"/>
          <cell r="R2280"/>
          <cell r="S2280"/>
          <cell r="T2280"/>
          <cell r="U2280"/>
          <cell r="V2280"/>
          <cell r="W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P2280"/>
        </row>
        <row r="2281">
          <cell r="C2281"/>
          <cell r="D2281"/>
          <cell r="E2281"/>
          <cell r="F2281"/>
          <cell r="J2281"/>
          <cell r="K2281"/>
          <cell r="L2281"/>
          <cell r="M2281"/>
          <cell r="N2281"/>
          <cell r="O2281"/>
          <cell r="P2281"/>
          <cell r="R2281"/>
          <cell r="S2281"/>
          <cell r="T2281"/>
          <cell r="U2281"/>
          <cell r="V2281"/>
          <cell r="W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P2281"/>
        </row>
        <row r="2282">
          <cell r="C2282"/>
          <cell r="D2282"/>
          <cell r="E2282"/>
          <cell r="F2282"/>
          <cell r="J2282"/>
          <cell r="K2282"/>
          <cell r="L2282"/>
          <cell r="M2282"/>
          <cell r="N2282"/>
          <cell r="O2282"/>
          <cell r="P2282"/>
          <cell r="R2282"/>
          <cell r="S2282"/>
          <cell r="T2282"/>
          <cell r="U2282"/>
          <cell r="V2282"/>
          <cell r="W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P2282"/>
        </row>
        <row r="2283">
          <cell r="C2283"/>
          <cell r="D2283"/>
          <cell r="E2283"/>
          <cell r="F2283"/>
          <cell r="J2283"/>
          <cell r="K2283"/>
          <cell r="L2283"/>
          <cell r="M2283"/>
          <cell r="N2283"/>
          <cell r="O2283"/>
          <cell r="P2283"/>
          <cell r="R2283"/>
          <cell r="S2283"/>
          <cell r="T2283"/>
          <cell r="U2283"/>
          <cell r="V2283"/>
          <cell r="W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P2283"/>
        </row>
        <row r="2284">
          <cell r="C2284"/>
          <cell r="D2284"/>
          <cell r="E2284"/>
          <cell r="F2284"/>
          <cell r="J2284"/>
          <cell r="K2284"/>
          <cell r="L2284"/>
          <cell r="M2284"/>
          <cell r="N2284"/>
          <cell r="O2284"/>
          <cell r="P2284"/>
          <cell r="R2284"/>
          <cell r="S2284"/>
          <cell r="T2284"/>
          <cell r="U2284"/>
          <cell r="V2284"/>
          <cell r="W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P2284"/>
        </row>
        <row r="2285">
          <cell r="C2285"/>
          <cell r="D2285"/>
          <cell r="E2285"/>
          <cell r="F2285"/>
          <cell r="J2285"/>
          <cell r="K2285"/>
          <cell r="L2285"/>
          <cell r="M2285"/>
          <cell r="N2285"/>
          <cell r="O2285"/>
          <cell r="P2285"/>
          <cell r="R2285"/>
          <cell r="S2285"/>
          <cell r="T2285"/>
          <cell r="U2285"/>
          <cell r="V2285"/>
          <cell r="W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P2285"/>
        </row>
        <row r="2286">
          <cell r="C2286"/>
          <cell r="D2286"/>
          <cell r="E2286"/>
          <cell r="F2286"/>
          <cell r="J2286"/>
          <cell r="K2286"/>
          <cell r="L2286"/>
          <cell r="M2286"/>
          <cell r="N2286"/>
          <cell r="O2286"/>
          <cell r="P2286"/>
          <cell r="R2286"/>
          <cell r="S2286"/>
          <cell r="T2286"/>
          <cell r="U2286"/>
          <cell r="V2286"/>
          <cell r="W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P2286"/>
        </row>
        <row r="2287">
          <cell r="C2287"/>
          <cell r="D2287"/>
          <cell r="E2287"/>
          <cell r="F2287"/>
          <cell r="J2287"/>
          <cell r="K2287"/>
          <cell r="L2287"/>
          <cell r="M2287"/>
          <cell r="N2287"/>
          <cell r="O2287"/>
          <cell r="P2287"/>
          <cell r="R2287"/>
          <cell r="S2287"/>
          <cell r="T2287"/>
          <cell r="U2287"/>
          <cell r="V2287"/>
          <cell r="W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P2287"/>
        </row>
        <row r="2288">
          <cell r="C2288"/>
          <cell r="D2288"/>
          <cell r="E2288"/>
          <cell r="F2288"/>
          <cell r="J2288"/>
          <cell r="K2288"/>
          <cell r="L2288"/>
          <cell r="M2288"/>
          <cell r="N2288"/>
          <cell r="O2288"/>
          <cell r="P2288"/>
          <cell r="R2288"/>
          <cell r="S2288"/>
          <cell r="T2288"/>
          <cell r="U2288"/>
          <cell r="V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P2288"/>
        </row>
        <row r="2289">
          <cell r="C2289"/>
          <cell r="D2289"/>
          <cell r="E2289"/>
          <cell r="F2289"/>
          <cell r="J2289"/>
          <cell r="K2289"/>
          <cell r="L2289"/>
          <cell r="M2289"/>
          <cell r="N2289"/>
          <cell r="O2289"/>
          <cell r="P2289"/>
          <cell r="R2289"/>
          <cell r="S2289"/>
          <cell r="T2289"/>
          <cell r="U2289"/>
          <cell r="V2289"/>
          <cell r="W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P2289"/>
        </row>
        <row r="2290">
          <cell r="C2290"/>
          <cell r="D2290"/>
          <cell r="E2290"/>
          <cell r="F2290"/>
          <cell r="J2290"/>
          <cell r="K2290"/>
          <cell r="L2290"/>
          <cell r="M2290"/>
          <cell r="N2290"/>
          <cell r="O2290"/>
          <cell r="P2290"/>
          <cell r="R2290"/>
          <cell r="S2290"/>
          <cell r="T2290"/>
          <cell r="U2290"/>
          <cell r="V2290"/>
          <cell r="W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P2290"/>
        </row>
        <row r="2291">
          <cell r="C2291"/>
          <cell r="D2291"/>
          <cell r="E2291"/>
          <cell r="F2291"/>
          <cell r="J2291"/>
          <cell r="K2291"/>
          <cell r="L2291"/>
          <cell r="M2291"/>
          <cell r="N2291"/>
          <cell r="O2291"/>
          <cell r="P2291"/>
          <cell r="R2291"/>
          <cell r="S2291"/>
          <cell r="T2291"/>
          <cell r="U2291"/>
          <cell r="V2291"/>
          <cell r="W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P2291"/>
        </row>
        <row r="2292"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</row>
        <row r="2293">
          <cell r="C2293"/>
          <cell r="D2293"/>
          <cell r="E2293"/>
          <cell r="F2293"/>
          <cell r="J2293"/>
          <cell r="K2293"/>
          <cell r="L2293"/>
          <cell r="M2293"/>
          <cell r="N2293"/>
          <cell r="O2293"/>
          <cell r="P2293"/>
          <cell r="R2293"/>
          <cell r="S2293"/>
          <cell r="T2293"/>
          <cell r="U2293"/>
          <cell r="V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P2293"/>
        </row>
        <row r="2294">
          <cell r="C2294"/>
          <cell r="D2294"/>
          <cell r="E2294"/>
          <cell r="F2294"/>
          <cell r="J2294"/>
          <cell r="K2294"/>
          <cell r="L2294"/>
          <cell r="M2294"/>
          <cell r="N2294"/>
          <cell r="O2294"/>
          <cell r="P2294"/>
          <cell r="R2294"/>
          <cell r="S2294"/>
          <cell r="T2294"/>
          <cell r="U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P2294"/>
        </row>
        <row r="2295">
          <cell r="C2295"/>
          <cell r="D2295"/>
          <cell r="E2295"/>
          <cell r="F2295"/>
          <cell r="J2295"/>
          <cell r="K2295"/>
          <cell r="L2295"/>
          <cell r="M2295"/>
          <cell r="N2295"/>
          <cell r="O2295"/>
          <cell r="P2295"/>
          <cell r="R2295"/>
          <cell r="S2295"/>
          <cell r="T2295"/>
          <cell r="U2295"/>
          <cell r="V2295"/>
          <cell r="W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P2295"/>
        </row>
        <row r="2296">
          <cell r="C2296"/>
          <cell r="D2296"/>
          <cell r="E2296"/>
          <cell r="F2296"/>
          <cell r="J2296"/>
          <cell r="K2296"/>
          <cell r="L2296"/>
          <cell r="M2296"/>
          <cell r="N2296"/>
          <cell r="O2296"/>
          <cell r="P2296"/>
          <cell r="R2296"/>
          <cell r="S2296"/>
          <cell r="T2296"/>
          <cell r="U2296"/>
          <cell r="V2296"/>
          <cell r="W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P2296"/>
        </row>
        <row r="2297">
          <cell r="C2297"/>
          <cell r="D2297"/>
          <cell r="E2297"/>
          <cell r="F2297"/>
          <cell r="J2297"/>
          <cell r="K2297"/>
          <cell r="L2297"/>
          <cell r="M2297"/>
          <cell r="N2297"/>
          <cell r="O2297"/>
          <cell r="P2297"/>
          <cell r="R2297"/>
          <cell r="S2297"/>
          <cell r="T2297"/>
          <cell r="U2297"/>
          <cell r="V2297"/>
          <cell r="W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</row>
        <row r="2298">
          <cell r="C2298"/>
          <cell r="D2298"/>
          <cell r="E2298"/>
          <cell r="F2298"/>
          <cell r="J2298"/>
          <cell r="K2298"/>
          <cell r="L2298"/>
          <cell r="M2298"/>
          <cell r="N2298"/>
          <cell r="O2298"/>
          <cell r="P2298"/>
          <cell r="R2298"/>
          <cell r="S2298"/>
          <cell r="T2298"/>
          <cell r="U2298"/>
          <cell r="V2298"/>
          <cell r="W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P2298"/>
        </row>
        <row r="2299">
          <cell r="C2299"/>
          <cell r="D2299"/>
          <cell r="E2299"/>
          <cell r="F2299"/>
          <cell r="J2299"/>
          <cell r="K2299"/>
          <cell r="L2299"/>
          <cell r="M2299"/>
          <cell r="N2299"/>
          <cell r="O2299"/>
          <cell r="P2299"/>
          <cell r="R2299"/>
          <cell r="S2299"/>
          <cell r="T2299"/>
          <cell r="U2299"/>
          <cell r="V2299"/>
          <cell r="W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P2299"/>
        </row>
        <row r="2300">
          <cell r="C2300"/>
          <cell r="D2300"/>
          <cell r="E2300"/>
          <cell r="F2300"/>
          <cell r="J2300"/>
          <cell r="K2300"/>
          <cell r="L2300"/>
          <cell r="M2300"/>
          <cell r="N2300"/>
          <cell r="O2300"/>
          <cell r="P2300"/>
          <cell r="R2300"/>
          <cell r="S2300"/>
          <cell r="T2300"/>
          <cell r="U2300"/>
          <cell r="V2300"/>
          <cell r="W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P2300"/>
        </row>
        <row r="2301">
          <cell r="C2301"/>
          <cell r="D2301"/>
          <cell r="E2301"/>
          <cell r="F2301"/>
          <cell r="J2301"/>
          <cell r="K2301"/>
          <cell r="L2301"/>
          <cell r="M2301"/>
          <cell r="N2301"/>
          <cell r="O2301"/>
          <cell r="P2301"/>
          <cell r="R2301"/>
          <cell r="S2301"/>
          <cell r="T2301"/>
          <cell r="U2301"/>
          <cell r="V2301"/>
          <cell r="W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P2301"/>
        </row>
        <row r="2302">
          <cell r="C2302"/>
          <cell r="D2302"/>
          <cell r="E2302"/>
          <cell r="F2302"/>
          <cell r="J2302"/>
          <cell r="K2302"/>
          <cell r="L2302"/>
          <cell r="M2302"/>
          <cell r="N2302"/>
          <cell r="O2302"/>
          <cell r="P2302"/>
          <cell r="R2302"/>
          <cell r="S2302"/>
          <cell r="T2302"/>
          <cell r="U2302"/>
          <cell r="V2302"/>
          <cell r="W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P2302"/>
        </row>
        <row r="2303">
          <cell r="C2303"/>
          <cell r="D2303"/>
          <cell r="E2303"/>
          <cell r="F2303"/>
          <cell r="J2303"/>
          <cell r="K2303"/>
          <cell r="L2303"/>
          <cell r="M2303"/>
          <cell r="N2303"/>
          <cell r="O2303"/>
          <cell r="P2303"/>
          <cell r="R2303"/>
          <cell r="S2303"/>
          <cell r="T2303"/>
          <cell r="U2303"/>
          <cell r="V2303"/>
          <cell r="W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P2303"/>
        </row>
        <row r="2304">
          <cell r="C2304"/>
          <cell r="D2304"/>
          <cell r="E2304"/>
          <cell r="F2304"/>
          <cell r="J2304"/>
          <cell r="K2304"/>
          <cell r="L2304"/>
          <cell r="M2304"/>
          <cell r="N2304"/>
          <cell r="O2304"/>
          <cell r="P2304"/>
          <cell r="R2304"/>
          <cell r="S2304"/>
          <cell r="T2304"/>
          <cell r="U2304"/>
          <cell r="V2304"/>
          <cell r="W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P2304"/>
        </row>
        <row r="2305"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</row>
        <row r="2306">
          <cell r="C2306"/>
          <cell r="D2306"/>
          <cell r="E2306"/>
          <cell r="F2306"/>
          <cell r="J2306"/>
          <cell r="K2306"/>
          <cell r="L2306"/>
          <cell r="M2306"/>
          <cell r="N2306"/>
          <cell r="O2306"/>
          <cell r="P2306"/>
          <cell r="R2306"/>
          <cell r="S2306"/>
          <cell r="T2306"/>
          <cell r="U2306"/>
          <cell r="V2306"/>
          <cell r="W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P2306"/>
        </row>
        <row r="2307">
          <cell r="C2307"/>
          <cell r="D2307"/>
          <cell r="E2307"/>
          <cell r="F2307"/>
          <cell r="J2307"/>
          <cell r="K2307"/>
          <cell r="L2307"/>
          <cell r="M2307"/>
          <cell r="N2307"/>
          <cell r="O2307"/>
          <cell r="P2307"/>
          <cell r="R2307"/>
          <cell r="S2307"/>
          <cell r="T2307"/>
          <cell r="U2307"/>
          <cell r="V2307"/>
          <cell r="W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P2307"/>
        </row>
        <row r="2308">
          <cell r="C2308"/>
          <cell r="D2308"/>
          <cell r="E2308"/>
          <cell r="F2308"/>
          <cell r="J2308"/>
          <cell r="K2308"/>
          <cell r="L2308"/>
          <cell r="M2308"/>
          <cell r="N2308"/>
          <cell r="O2308"/>
          <cell r="P2308"/>
          <cell r="R2308"/>
          <cell r="S2308"/>
          <cell r="T2308"/>
          <cell r="U2308"/>
          <cell r="V2308"/>
          <cell r="W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P2308"/>
        </row>
        <row r="2309">
          <cell r="C2309"/>
          <cell r="D2309"/>
          <cell r="E2309"/>
          <cell r="F2309"/>
          <cell r="J2309"/>
          <cell r="K2309"/>
          <cell r="L2309"/>
          <cell r="M2309"/>
          <cell r="N2309"/>
          <cell r="O2309"/>
          <cell r="P2309"/>
          <cell r="R2309"/>
          <cell r="S2309"/>
          <cell r="T2309"/>
          <cell r="U2309"/>
          <cell r="V2309"/>
          <cell r="W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P2309"/>
        </row>
        <row r="2310">
          <cell r="C2310"/>
          <cell r="D2310"/>
          <cell r="E2310"/>
          <cell r="F2310"/>
          <cell r="J2310"/>
          <cell r="K2310"/>
          <cell r="L2310"/>
          <cell r="M2310"/>
          <cell r="N2310"/>
          <cell r="O2310"/>
          <cell r="P2310"/>
          <cell r="R2310"/>
          <cell r="S2310"/>
          <cell r="T2310"/>
          <cell r="U2310"/>
          <cell r="V2310"/>
          <cell r="W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P2310"/>
        </row>
        <row r="2311">
          <cell r="C2311"/>
          <cell r="D2311"/>
          <cell r="E2311"/>
          <cell r="F2311"/>
          <cell r="J2311"/>
          <cell r="K2311"/>
          <cell r="L2311"/>
          <cell r="M2311"/>
          <cell r="N2311"/>
          <cell r="O2311"/>
          <cell r="P2311"/>
          <cell r="R2311"/>
          <cell r="S2311"/>
          <cell r="T2311"/>
          <cell r="U2311"/>
          <cell r="V2311"/>
          <cell r="W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P2311"/>
        </row>
        <row r="2312">
          <cell r="C2312"/>
          <cell r="D2312"/>
          <cell r="E2312"/>
          <cell r="F2312"/>
          <cell r="J2312"/>
          <cell r="K2312"/>
          <cell r="L2312"/>
          <cell r="M2312"/>
          <cell r="N2312"/>
          <cell r="O2312"/>
          <cell r="P2312"/>
          <cell r="R2312"/>
          <cell r="S2312"/>
          <cell r="T2312"/>
          <cell r="U2312"/>
          <cell r="V2312"/>
          <cell r="W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P2312"/>
        </row>
        <row r="2313"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</row>
        <row r="2314">
          <cell r="C2314"/>
          <cell r="D2314"/>
          <cell r="E2314"/>
          <cell r="F2314"/>
          <cell r="J2314"/>
          <cell r="K2314"/>
          <cell r="L2314"/>
          <cell r="M2314"/>
          <cell r="N2314"/>
          <cell r="O2314"/>
          <cell r="P2314"/>
          <cell r="R2314"/>
          <cell r="S2314"/>
          <cell r="T2314"/>
          <cell r="U2314"/>
          <cell r="V2314"/>
          <cell r="W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P2314"/>
        </row>
        <row r="2315">
          <cell r="C2315"/>
          <cell r="D2315"/>
          <cell r="E2315"/>
          <cell r="F2315"/>
          <cell r="J2315"/>
          <cell r="K2315"/>
          <cell r="L2315"/>
          <cell r="M2315"/>
          <cell r="N2315"/>
          <cell r="O2315"/>
          <cell r="P2315"/>
          <cell r="R2315"/>
          <cell r="S2315"/>
          <cell r="T2315"/>
          <cell r="U2315"/>
          <cell r="V2315"/>
          <cell r="W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P2315"/>
        </row>
        <row r="2316">
          <cell r="C2316"/>
          <cell r="D2316"/>
          <cell r="E2316"/>
          <cell r="F2316"/>
          <cell r="J2316"/>
          <cell r="K2316"/>
          <cell r="L2316"/>
          <cell r="M2316"/>
          <cell r="N2316"/>
          <cell r="O2316"/>
          <cell r="P2316"/>
          <cell r="R2316"/>
          <cell r="S2316"/>
          <cell r="T2316"/>
          <cell r="U2316"/>
          <cell r="V2316"/>
          <cell r="W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P2316"/>
        </row>
        <row r="2317">
          <cell r="C2317"/>
          <cell r="D2317"/>
          <cell r="E2317"/>
          <cell r="F2317"/>
          <cell r="J2317"/>
          <cell r="K2317"/>
          <cell r="L2317"/>
          <cell r="M2317"/>
          <cell r="N2317"/>
          <cell r="O2317"/>
          <cell r="P2317"/>
          <cell r="R2317"/>
          <cell r="S2317"/>
          <cell r="T2317"/>
          <cell r="U2317"/>
          <cell r="V2317"/>
          <cell r="W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P2317"/>
        </row>
        <row r="2318">
          <cell r="C2318"/>
          <cell r="D2318"/>
          <cell r="E2318"/>
          <cell r="F2318"/>
          <cell r="J2318"/>
          <cell r="K2318"/>
          <cell r="L2318"/>
          <cell r="M2318"/>
          <cell r="N2318"/>
          <cell r="O2318"/>
          <cell r="P2318"/>
          <cell r="R2318"/>
          <cell r="S2318"/>
          <cell r="T2318"/>
          <cell r="U2318"/>
          <cell r="V2318"/>
          <cell r="W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P2318"/>
        </row>
        <row r="2319"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</row>
        <row r="2320">
          <cell r="C2320"/>
          <cell r="D2320"/>
          <cell r="E2320"/>
          <cell r="F2320"/>
          <cell r="J2320"/>
          <cell r="K2320"/>
          <cell r="L2320"/>
          <cell r="M2320"/>
          <cell r="N2320"/>
          <cell r="O2320"/>
          <cell r="P2320"/>
          <cell r="R2320"/>
          <cell r="S2320"/>
          <cell r="T2320"/>
          <cell r="U2320"/>
          <cell r="V2320"/>
          <cell r="W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P2320"/>
        </row>
        <row r="2321">
          <cell r="C2321"/>
          <cell r="D2321"/>
          <cell r="E2321"/>
          <cell r="F2321"/>
          <cell r="J2321"/>
          <cell r="K2321"/>
          <cell r="L2321"/>
          <cell r="M2321"/>
          <cell r="N2321"/>
          <cell r="O2321"/>
          <cell r="P2321"/>
          <cell r="R2321"/>
          <cell r="S2321"/>
          <cell r="T2321"/>
          <cell r="U2321"/>
          <cell r="V2321"/>
          <cell r="W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P2321"/>
        </row>
        <row r="2322">
          <cell r="C2322"/>
          <cell r="D2322"/>
          <cell r="E2322"/>
          <cell r="F2322"/>
          <cell r="J2322"/>
          <cell r="K2322"/>
          <cell r="L2322"/>
          <cell r="M2322"/>
          <cell r="N2322"/>
          <cell r="O2322"/>
          <cell r="P2322"/>
          <cell r="R2322"/>
          <cell r="S2322"/>
          <cell r="T2322"/>
          <cell r="U2322"/>
          <cell r="V2322"/>
          <cell r="W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P2322"/>
        </row>
        <row r="2323">
          <cell r="C2323"/>
          <cell r="D2323"/>
          <cell r="E2323"/>
          <cell r="F2323"/>
          <cell r="J2323"/>
          <cell r="K2323"/>
          <cell r="L2323"/>
          <cell r="M2323"/>
          <cell r="N2323"/>
          <cell r="O2323"/>
          <cell r="P2323"/>
          <cell r="R2323"/>
          <cell r="S2323"/>
          <cell r="T2323"/>
          <cell r="U2323"/>
          <cell r="V2323"/>
          <cell r="W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P2323"/>
        </row>
        <row r="2324">
          <cell r="C2324"/>
          <cell r="D2324"/>
          <cell r="E2324"/>
          <cell r="F2324"/>
          <cell r="J2324"/>
          <cell r="K2324"/>
          <cell r="L2324"/>
          <cell r="M2324"/>
          <cell r="N2324"/>
          <cell r="O2324"/>
          <cell r="P2324"/>
          <cell r="R2324"/>
          <cell r="S2324"/>
          <cell r="T2324"/>
          <cell r="U2324"/>
          <cell r="V2324"/>
          <cell r="W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P2324"/>
        </row>
        <row r="2325">
          <cell r="C2325"/>
          <cell r="D2325"/>
          <cell r="E2325"/>
          <cell r="F2325"/>
          <cell r="J2325"/>
          <cell r="K2325"/>
          <cell r="L2325"/>
          <cell r="M2325"/>
          <cell r="N2325"/>
          <cell r="O2325"/>
          <cell r="P2325"/>
          <cell r="R2325"/>
          <cell r="S2325"/>
          <cell r="T2325"/>
          <cell r="U2325"/>
          <cell r="V2325"/>
          <cell r="W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P2325"/>
        </row>
        <row r="2326">
          <cell r="C2326"/>
          <cell r="D2326"/>
          <cell r="E2326"/>
          <cell r="F2326"/>
          <cell r="J2326"/>
          <cell r="K2326"/>
          <cell r="L2326"/>
          <cell r="M2326"/>
          <cell r="N2326"/>
          <cell r="O2326"/>
          <cell r="P2326"/>
          <cell r="R2326"/>
          <cell r="S2326"/>
          <cell r="T2326"/>
          <cell r="U2326"/>
          <cell r="V2326"/>
          <cell r="W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P2326"/>
        </row>
        <row r="2327">
          <cell r="C2327"/>
          <cell r="D2327"/>
          <cell r="F2327"/>
          <cell r="J2327"/>
          <cell r="K2327"/>
          <cell r="L2327"/>
          <cell r="M2327"/>
          <cell r="N2327"/>
          <cell r="O2327"/>
          <cell r="P2327"/>
          <cell r="R2327"/>
          <cell r="S2327"/>
          <cell r="T2327"/>
          <cell r="U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P2327"/>
        </row>
        <row r="2328">
          <cell r="C2328"/>
          <cell r="D2328"/>
          <cell r="E2328"/>
          <cell r="F2328"/>
          <cell r="J2328"/>
          <cell r="K2328"/>
          <cell r="L2328"/>
          <cell r="M2328"/>
          <cell r="N2328"/>
          <cell r="O2328"/>
          <cell r="P2328"/>
          <cell r="R2328"/>
          <cell r="S2328"/>
          <cell r="T2328"/>
          <cell r="U2328"/>
          <cell r="V2328"/>
          <cell r="W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P2328"/>
        </row>
        <row r="2329">
          <cell r="C2329"/>
          <cell r="D2329"/>
          <cell r="E2329"/>
          <cell r="F2329"/>
          <cell r="J2329"/>
          <cell r="K2329"/>
          <cell r="L2329"/>
          <cell r="M2329"/>
          <cell r="N2329"/>
          <cell r="O2329"/>
          <cell r="P2329"/>
          <cell r="R2329"/>
          <cell r="S2329"/>
          <cell r="T2329"/>
          <cell r="U2329"/>
          <cell r="V2329"/>
          <cell r="W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P2329"/>
        </row>
        <row r="2330">
          <cell r="C2330"/>
          <cell r="D2330"/>
          <cell r="E2330"/>
          <cell r="F2330"/>
          <cell r="J2330"/>
          <cell r="K2330"/>
          <cell r="L2330"/>
          <cell r="M2330"/>
          <cell r="N2330"/>
          <cell r="O2330"/>
          <cell r="P2330"/>
          <cell r="R2330"/>
          <cell r="S2330"/>
          <cell r="T2330"/>
          <cell r="U2330"/>
          <cell r="V2330"/>
          <cell r="W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P2330"/>
        </row>
        <row r="2331">
          <cell r="C2331"/>
          <cell r="D2331"/>
          <cell r="E2331"/>
          <cell r="F2331"/>
          <cell r="J2331"/>
          <cell r="K2331"/>
          <cell r="L2331"/>
          <cell r="M2331"/>
          <cell r="N2331"/>
          <cell r="O2331"/>
          <cell r="P2331"/>
          <cell r="R2331"/>
          <cell r="S2331"/>
          <cell r="T2331"/>
          <cell r="U2331"/>
          <cell r="V2331"/>
          <cell r="W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P2331"/>
        </row>
        <row r="2332">
          <cell r="C2332"/>
          <cell r="D2332"/>
          <cell r="E2332"/>
          <cell r="F2332"/>
          <cell r="J2332"/>
          <cell r="K2332"/>
          <cell r="L2332"/>
          <cell r="M2332"/>
          <cell r="N2332"/>
          <cell r="O2332"/>
          <cell r="P2332"/>
          <cell r="R2332"/>
          <cell r="S2332"/>
          <cell r="T2332"/>
          <cell r="U2332"/>
          <cell r="V2332"/>
          <cell r="W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P2332"/>
        </row>
        <row r="2333">
          <cell r="C2333"/>
          <cell r="D2333"/>
          <cell r="E2333"/>
          <cell r="F2333"/>
          <cell r="J2333"/>
          <cell r="K2333"/>
          <cell r="L2333"/>
          <cell r="M2333"/>
          <cell r="N2333"/>
          <cell r="O2333"/>
          <cell r="P2333"/>
          <cell r="R2333"/>
          <cell r="S2333"/>
          <cell r="T2333"/>
          <cell r="U2333"/>
          <cell r="V2333"/>
          <cell r="W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P2333"/>
        </row>
        <row r="2334">
          <cell r="C2334"/>
          <cell r="D2334"/>
          <cell r="E2334"/>
          <cell r="F2334"/>
          <cell r="J2334"/>
          <cell r="K2334"/>
          <cell r="L2334"/>
          <cell r="M2334"/>
          <cell r="N2334"/>
          <cell r="O2334"/>
          <cell r="P2334"/>
          <cell r="R2334"/>
          <cell r="S2334"/>
          <cell r="T2334"/>
          <cell r="U2334"/>
          <cell r="V2334"/>
          <cell r="W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P2334"/>
        </row>
        <row r="2335">
          <cell r="C2335"/>
          <cell r="D2335"/>
          <cell r="E2335"/>
          <cell r="F2335"/>
          <cell r="J2335"/>
          <cell r="K2335"/>
          <cell r="L2335"/>
          <cell r="M2335"/>
          <cell r="N2335"/>
          <cell r="O2335"/>
          <cell r="P2335"/>
          <cell r="R2335"/>
          <cell r="S2335"/>
          <cell r="T2335"/>
          <cell r="U2335"/>
          <cell r="V2335"/>
          <cell r="W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P2335"/>
        </row>
        <row r="2336">
          <cell r="C2336"/>
          <cell r="D2336"/>
          <cell r="E2336"/>
          <cell r="F2336"/>
          <cell r="J2336"/>
          <cell r="K2336"/>
          <cell r="L2336"/>
          <cell r="M2336"/>
          <cell r="N2336"/>
          <cell r="O2336"/>
          <cell r="P2336"/>
          <cell r="R2336"/>
          <cell r="S2336"/>
          <cell r="T2336"/>
          <cell r="U2336"/>
          <cell r="V2336"/>
          <cell r="W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P2336"/>
        </row>
        <row r="2337">
          <cell r="C2337"/>
          <cell r="D2337"/>
          <cell r="E2337"/>
          <cell r="F2337"/>
          <cell r="J2337"/>
          <cell r="K2337"/>
          <cell r="L2337"/>
          <cell r="M2337"/>
          <cell r="N2337"/>
          <cell r="O2337"/>
          <cell r="P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P2337"/>
        </row>
        <row r="2338">
          <cell r="C2338"/>
          <cell r="D2338"/>
          <cell r="E2338"/>
          <cell r="F2338"/>
          <cell r="J2338"/>
          <cell r="K2338"/>
          <cell r="L2338"/>
          <cell r="M2338"/>
          <cell r="N2338"/>
          <cell r="O2338"/>
          <cell r="P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P2338"/>
        </row>
        <row r="2339">
          <cell r="C2339"/>
          <cell r="D2339"/>
          <cell r="E2339"/>
          <cell r="F2339"/>
          <cell r="J2339"/>
          <cell r="K2339"/>
          <cell r="L2339"/>
          <cell r="M2339"/>
          <cell r="N2339"/>
          <cell r="O2339"/>
          <cell r="P2339"/>
          <cell r="R2339"/>
          <cell r="S2339"/>
          <cell r="T2339"/>
          <cell r="U2339"/>
          <cell r="V2339"/>
          <cell r="W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P2339"/>
        </row>
        <row r="2340">
          <cell r="C2340"/>
          <cell r="D2340"/>
          <cell r="E2340"/>
          <cell r="F2340"/>
          <cell r="J2340"/>
          <cell r="K2340"/>
          <cell r="L2340"/>
          <cell r="M2340"/>
          <cell r="N2340"/>
          <cell r="O2340"/>
          <cell r="P2340"/>
          <cell r="R2340"/>
          <cell r="S2340"/>
          <cell r="T2340"/>
          <cell r="U2340"/>
          <cell r="V2340"/>
          <cell r="W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P2340"/>
        </row>
        <row r="2341">
          <cell r="C2341"/>
          <cell r="D2341"/>
          <cell r="E2341"/>
          <cell r="F2341"/>
          <cell r="J2341"/>
          <cell r="K2341"/>
          <cell r="L2341"/>
          <cell r="M2341"/>
          <cell r="N2341"/>
          <cell r="O2341"/>
          <cell r="P2341"/>
          <cell r="R2341"/>
          <cell r="S2341"/>
          <cell r="T2341"/>
          <cell r="U2341"/>
          <cell r="V2341"/>
          <cell r="W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P2341"/>
        </row>
        <row r="2342">
          <cell r="C2342"/>
          <cell r="D2342"/>
          <cell r="E2342"/>
          <cell r="F2342"/>
          <cell r="J2342"/>
          <cell r="K2342"/>
          <cell r="L2342"/>
          <cell r="M2342"/>
          <cell r="N2342"/>
          <cell r="O2342"/>
          <cell r="P2342"/>
          <cell r="R2342"/>
          <cell r="S2342"/>
          <cell r="T2342"/>
          <cell r="U2342"/>
          <cell r="V2342"/>
          <cell r="W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P2342"/>
        </row>
        <row r="2343">
          <cell r="C2343"/>
          <cell r="D2343"/>
          <cell r="E2343"/>
          <cell r="F2343"/>
          <cell r="J2343"/>
          <cell r="K2343"/>
          <cell r="L2343"/>
          <cell r="M2343"/>
          <cell r="N2343"/>
          <cell r="O2343"/>
          <cell r="P2343"/>
          <cell r="R2343"/>
          <cell r="S2343"/>
          <cell r="T2343"/>
          <cell r="U2343"/>
          <cell r="V2343"/>
          <cell r="W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P2343"/>
        </row>
        <row r="2344">
          <cell r="C2344"/>
          <cell r="D2344"/>
          <cell r="E2344"/>
          <cell r="F2344"/>
          <cell r="J2344"/>
          <cell r="K2344"/>
          <cell r="L2344"/>
          <cell r="M2344"/>
          <cell r="N2344"/>
          <cell r="O2344"/>
          <cell r="P2344"/>
          <cell r="R2344"/>
          <cell r="S2344"/>
          <cell r="T2344"/>
          <cell r="U2344"/>
          <cell r="V2344"/>
          <cell r="W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P2344"/>
        </row>
        <row r="2345">
          <cell r="C2345"/>
          <cell r="D2345"/>
          <cell r="E2345"/>
          <cell r="F2345"/>
          <cell r="J2345"/>
          <cell r="K2345"/>
          <cell r="L2345"/>
          <cell r="M2345"/>
          <cell r="N2345"/>
          <cell r="O2345"/>
          <cell r="P2345"/>
          <cell r="R2345"/>
          <cell r="S2345"/>
          <cell r="T2345"/>
          <cell r="U2345"/>
          <cell r="V2345"/>
          <cell r="W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P2345"/>
        </row>
        <row r="2346">
          <cell r="C2346"/>
          <cell r="D2346"/>
          <cell r="E2346"/>
          <cell r="F2346"/>
          <cell r="J2346"/>
          <cell r="K2346"/>
          <cell r="L2346"/>
          <cell r="M2346"/>
          <cell r="N2346"/>
          <cell r="O2346"/>
          <cell r="P2346"/>
          <cell r="R2346"/>
          <cell r="S2346"/>
          <cell r="T2346"/>
          <cell r="U2346"/>
          <cell r="V2346"/>
          <cell r="W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P2346"/>
        </row>
        <row r="2347">
          <cell r="C2347"/>
          <cell r="D2347"/>
          <cell r="E2347"/>
          <cell r="F2347"/>
          <cell r="J2347"/>
          <cell r="K2347"/>
          <cell r="L2347"/>
          <cell r="M2347"/>
          <cell r="N2347"/>
          <cell r="O2347"/>
          <cell r="P2347"/>
          <cell r="R2347"/>
          <cell r="S2347"/>
          <cell r="T2347"/>
          <cell r="U2347"/>
          <cell r="V2347"/>
          <cell r="W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P2347"/>
        </row>
        <row r="2348">
          <cell r="C2348"/>
          <cell r="D2348"/>
          <cell r="E2348"/>
          <cell r="F2348"/>
          <cell r="J2348"/>
          <cell r="K2348"/>
          <cell r="L2348"/>
          <cell r="M2348"/>
          <cell r="N2348"/>
          <cell r="O2348"/>
          <cell r="P2348"/>
          <cell r="R2348"/>
          <cell r="S2348"/>
          <cell r="T2348"/>
          <cell r="U2348"/>
          <cell r="V2348"/>
          <cell r="W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P2348"/>
        </row>
        <row r="2349">
          <cell r="C2349"/>
          <cell r="D2349"/>
          <cell r="E2349"/>
          <cell r="F2349"/>
          <cell r="J2349"/>
          <cell r="K2349"/>
          <cell r="L2349"/>
          <cell r="M2349"/>
          <cell r="N2349"/>
          <cell r="O2349"/>
          <cell r="P2349"/>
          <cell r="R2349"/>
          <cell r="S2349"/>
          <cell r="T2349"/>
          <cell r="U2349"/>
          <cell r="V2349"/>
          <cell r="W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P2349"/>
        </row>
        <row r="2350">
          <cell r="C2350"/>
          <cell r="D2350"/>
          <cell r="F2350"/>
          <cell r="J2350"/>
          <cell r="K2350"/>
          <cell r="L2350"/>
          <cell r="M2350"/>
          <cell r="N2350"/>
          <cell r="O2350"/>
          <cell r="P2350"/>
          <cell r="R2350"/>
          <cell r="S2350"/>
          <cell r="T2350"/>
          <cell r="U2350"/>
          <cell r="V2350"/>
          <cell r="W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P2350"/>
        </row>
        <row r="2351">
          <cell r="C2351"/>
          <cell r="D2351"/>
          <cell r="E2351"/>
          <cell r="F2351"/>
          <cell r="J2351"/>
          <cell r="K2351"/>
          <cell r="L2351"/>
          <cell r="M2351"/>
          <cell r="N2351"/>
          <cell r="O2351"/>
          <cell r="P2351"/>
          <cell r="R2351"/>
          <cell r="S2351"/>
          <cell r="T2351"/>
          <cell r="U2351"/>
          <cell r="V2351"/>
          <cell r="W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P2351"/>
        </row>
        <row r="2352">
          <cell r="C2352"/>
          <cell r="D2352"/>
          <cell r="E2352"/>
          <cell r="F2352"/>
          <cell r="J2352"/>
          <cell r="K2352"/>
          <cell r="L2352"/>
          <cell r="M2352"/>
          <cell r="N2352"/>
          <cell r="O2352"/>
          <cell r="P2352"/>
          <cell r="R2352"/>
          <cell r="S2352"/>
          <cell r="T2352"/>
          <cell r="U2352"/>
          <cell r="V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P2352"/>
        </row>
        <row r="2353">
          <cell r="C2353"/>
          <cell r="D2353"/>
          <cell r="E2353"/>
          <cell r="F2353"/>
          <cell r="J2353"/>
          <cell r="K2353"/>
          <cell r="L2353"/>
          <cell r="M2353"/>
          <cell r="N2353"/>
          <cell r="O2353"/>
          <cell r="P2353"/>
          <cell r="R2353"/>
          <cell r="S2353"/>
          <cell r="T2353"/>
          <cell r="U2353"/>
          <cell r="V2353"/>
          <cell r="W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P2353"/>
        </row>
        <row r="2354">
          <cell r="C2354"/>
          <cell r="D2354"/>
          <cell r="E2354"/>
          <cell r="F2354"/>
          <cell r="J2354"/>
          <cell r="K2354"/>
          <cell r="L2354"/>
          <cell r="M2354"/>
          <cell r="N2354"/>
          <cell r="O2354"/>
          <cell r="P2354"/>
          <cell r="R2354"/>
          <cell r="S2354"/>
          <cell r="T2354"/>
          <cell r="U2354"/>
          <cell r="V2354"/>
          <cell r="W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P2354"/>
        </row>
        <row r="2355">
          <cell r="C2355"/>
          <cell r="D2355"/>
          <cell r="F2355"/>
          <cell r="J2355"/>
          <cell r="K2355"/>
          <cell r="L2355"/>
          <cell r="M2355"/>
          <cell r="N2355"/>
          <cell r="O2355"/>
          <cell r="P2355"/>
          <cell r="R2355"/>
          <cell r="S2355"/>
          <cell r="T2355"/>
          <cell r="U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P2355"/>
        </row>
        <row r="2356">
          <cell r="C2356"/>
          <cell r="D2356"/>
          <cell r="F2356"/>
          <cell r="J2356"/>
          <cell r="K2356"/>
          <cell r="L2356"/>
          <cell r="M2356"/>
          <cell r="N2356"/>
          <cell r="O2356"/>
          <cell r="P2356"/>
          <cell r="R2356"/>
          <cell r="S2356"/>
          <cell r="T2356"/>
          <cell r="U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P2356"/>
        </row>
        <row r="2357">
          <cell r="C2357"/>
          <cell r="D2357"/>
          <cell r="E2357"/>
          <cell r="F2357"/>
          <cell r="J2357"/>
          <cell r="K2357"/>
          <cell r="L2357"/>
          <cell r="M2357"/>
          <cell r="N2357"/>
          <cell r="O2357"/>
          <cell r="P2357"/>
          <cell r="R2357"/>
          <cell r="S2357"/>
          <cell r="T2357"/>
          <cell r="U2357"/>
          <cell r="V2357"/>
          <cell r="W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P2357"/>
        </row>
        <row r="2358">
          <cell r="C2358"/>
          <cell r="D2358"/>
          <cell r="E2358"/>
          <cell r="F2358"/>
          <cell r="J2358"/>
          <cell r="K2358"/>
          <cell r="L2358"/>
          <cell r="M2358"/>
          <cell r="N2358"/>
          <cell r="O2358"/>
          <cell r="P2358"/>
          <cell r="R2358"/>
          <cell r="S2358"/>
          <cell r="T2358"/>
          <cell r="U2358"/>
          <cell r="V2358"/>
          <cell r="W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P2358"/>
        </row>
        <row r="2359">
          <cell r="C2359"/>
          <cell r="D2359"/>
          <cell r="E2359"/>
          <cell r="F2359"/>
          <cell r="J2359"/>
          <cell r="K2359"/>
          <cell r="L2359"/>
          <cell r="M2359"/>
          <cell r="N2359"/>
          <cell r="O2359"/>
          <cell r="P2359"/>
          <cell r="R2359"/>
          <cell r="S2359"/>
          <cell r="T2359"/>
          <cell r="U2359"/>
          <cell r="V2359"/>
          <cell r="W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P2359"/>
        </row>
        <row r="2360">
          <cell r="C2360"/>
          <cell r="D2360"/>
          <cell r="E2360"/>
          <cell r="F2360"/>
          <cell r="J2360"/>
          <cell r="K2360"/>
          <cell r="L2360"/>
          <cell r="M2360"/>
          <cell r="N2360"/>
          <cell r="O2360"/>
          <cell r="P2360"/>
          <cell r="R2360"/>
          <cell r="S2360"/>
          <cell r="T2360"/>
          <cell r="U2360"/>
          <cell r="V2360"/>
          <cell r="W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P2360"/>
        </row>
        <row r="2361">
          <cell r="C2361"/>
          <cell r="D2361"/>
          <cell r="E2361"/>
          <cell r="F2361"/>
          <cell r="J2361"/>
          <cell r="K2361"/>
          <cell r="L2361"/>
          <cell r="M2361"/>
          <cell r="N2361"/>
          <cell r="O2361"/>
          <cell r="P2361"/>
          <cell r="R2361"/>
          <cell r="S2361"/>
          <cell r="T2361"/>
          <cell r="U2361"/>
          <cell r="V2361"/>
          <cell r="W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P2361"/>
        </row>
        <row r="2362">
          <cell r="C2362"/>
          <cell r="D2362"/>
          <cell r="E2362"/>
          <cell r="F2362"/>
          <cell r="J2362"/>
          <cell r="K2362"/>
          <cell r="L2362"/>
          <cell r="M2362"/>
          <cell r="N2362"/>
          <cell r="O2362"/>
          <cell r="P2362"/>
          <cell r="R2362"/>
          <cell r="S2362"/>
          <cell r="T2362"/>
          <cell r="U2362"/>
          <cell r="V2362"/>
          <cell r="W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P2362"/>
        </row>
        <row r="2363">
          <cell r="C2363"/>
          <cell r="D2363"/>
          <cell r="E2363"/>
          <cell r="F2363"/>
          <cell r="J2363"/>
          <cell r="K2363"/>
          <cell r="L2363"/>
          <cell r="M2363"/>
          <cell r="N2363"/>
          <cell r="O2363"/>
          <cell r="P2363"/>
          <cell r="R2363"/>
          <cell r="S2363"/>
          <cell r="T2363"/>
          <cell r="U2363"/>
          <cell r="V2363"/>
          <cell r="W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P2363"/>
        </row>
        <row r="2364">
          <cell r="C2364"/>
          <cell r="D2364"/>
          <cell r="F2364"/>
          <cell r="J2364"/>
          <cell r="K2364"/>
          <cell r="L2364"/>
          <cell r="M2364"/>
          <cell r="N2364"/>
          <cell r="O2364"/>
          <cell r="P2364"/>
          <cell r="R2364"/>
          <cell r="S2364"/>
          <cell r="T2364"/>
          <cell r="U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P2364"/>
        </row>
        <row r="2365">
          <cell r="C2365"/>
          <cell r="D2365"/>
          <cell r="F2365"/>
          <cell r="J2365"/>
          <cell r="K2365"/>
          <cell r="L2365"/>
          <cell r="M2365"/>
          <cell r="N2365"/>
          <cell r="O2365"/>
          <cell r="P2365"/>
          <cell r="R2365"/>
          <cell r="S2365"/>
          <cell r="T2365"/>
          <cell r="U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P2365"/>
        </row>
        <row r="2366">
          <cell r="C2366"/>
          <cell r="D2366"/>
          <cell r="F2366"/>
          <cell r="J2366"/>
          <cell r="K2366"/>
          <cell r="L2366"/>
          <cell r="M2366"/>
          <cell r="N2366"/>
          <cell r="O2366"/>
          <cell r="P2366"/>
          <cell r="R2366"/>
          <cell r="S2366"/>
          <cell r="T2366"/>
          <cell r="U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P2366"/>
        </row>
        <row r="2367">
          <cell r="C2367"/>
          <cell r="D2367"/>
          <cell r="E2367"/>
          <cell r="F2367"/>
          <cell r="J2367"/>
          <cell r="K2367"/>
          <cell r="L2367"/>
          <cell r="M2367"/>
          <cell r="N2367"/>
          <cell r="O2367"/>
          <cell r="P2367"/>
          <cell r="R2367"/>
          <cell r="S2367"/>
          <cell r="T2367"/>
          <cell r="U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P2367"/>
        </row>
        <row r="2368">
          <cell r="C2368"/>
          <cell r="D2368"/>
          <cell r="E2368"/>
          <cell r="F2368"/>
          <cell r="J2368"/>
          <cell r="K2368"/>
          <cell r="L2368"/>
          <cell r="M2368"/>
          <cell r="N2368"/>
          <cell r="O2368"/>
          <cell r="P2368"/>
          <cell r="R2368"/>
          <cell r="S2368"/>
          <cell r="T2368"/>
          <cell r="U2368"/>
          <cell r="V2368"/>
          <cell r="W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P2368"/>
        </row>
        <row r="2369">
          <cell r="C2369"/>
          <cell r="D2369"/>
          <cell r="E2369"/>
          <cell r="F2369"/>
          <cell r="J2369"/>
          <cell r="K2369"/>
          <cell r="L2369"/>
          <cell r="M2369"/>
          <cell r="N2369"/>
          <cell r="O2369"/>
          <cell r="P2369"/>
          <cell r="R2369"/>
          <cell r="S2369"/>
          <cell r="T2369"/>
          <cell r="U2369"/>
          <cell r="V2369"/>
          <cell r="W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P2369"/>
        </row>
        <row r="2370">
          <cell r="C2370"/>
          <cell r="D2370"/>
          <cell r="E2370"/>
          <cell r="F2370"/>
          <cell r="J2370"/>
          <cell r="K2370"/>
          <cell r="L2370"/>
          <cell r="M2370"/>
          <cell r="N2370"/>
          <cell r="O2370"/>
          <cell r="P2370"/>
          <cell r="R2370"/>
          <cell r="S2370"/>
          <cell r="T2370"/>
          <cell r="U2370"/>
          <cell r="V2370"/>
          <cell r="W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P2370"/>
        </row>
        <row r="2371">
          <cell r="C2371"/>
          <cell r="D2371"/>
          <cell r="E2371"/>
          <cell r="F2371"/>
          <cell r="J2371"/>
          <cell r="K2371"/>
          <cell r="L2371"/>
          <cell r="M2371"/>
          <cell r="N2371"/>
          <cell r="O2371"/>
          <cell r="P2371"/>
          <cell r="R2371"/>
          <cell r="S2371"/>
          <cell r="T2371"/>
          <cell r="U2371"/>
          <cell r="V2371"/>
          <cell r="W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P2371"/>
        </row>
        <row r="2372">
          <cell r="C2372"/>
          <cell r="D2372"/>
          <cell r="E2372"/>
          <cell r="F2372"/>
          <cell r="J2372"/>
          <cell r="K2372"/>
          <cell r="L2372"/>
          <cell r="M2372"/>
          <cell r="N2372"/>
          <cell r="O2372"/>
          <cell r="P2372"/>
          <cell r="R2372"/>
          <cell r="S2372"/>
          <cell r="T2372"/>
          <cell r="U2372"/>
          <cell r="V2372"/>
          <cell r="W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P2372"/>
        </row>
        <row r="2373">
          <cell r="C2373"/>
          <cell r="D2373"/>
          <cell r="E2373"/>
          <cell r="F2373"/>
          <cell r="J2373"/>
          <cell r="K2373"/>
          <cell r="L2373"/>
          <cell r="M2373"/>
          <cell r="N2373"/>
          <cell r="O2373"/>
          <cell r="P2373"/>
          <cell r="R2373"/>
          <cell r="S2373"/>
          <cell r="T2373"/>
          <cell r="U2373"/>
          <cell r="V2373"/>
          <cell r="W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P2373"/>
        </row>
        <row r="2374">
          <cell r="C2374"/>
          <cell r="D2374"/>
          <cell r="E2374"/>
          <cell r="F2374"/>
          <cell r="J2374"/>
          <cell r="K2374"/>
          <cell r="L2374"/>
          <cell r="M2374"/>
          <cell r="N2374"/>
          <cell r="O2374"/>
          <cell r="P2374"/>
          <cell r="R2374"/>
          <cell r="S2374"/>
          <cell r="T2374"/>
          <cell r="U2374"/>
          <cell r="V2374"/>
          <cell r="W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P2374"/>
        </row>
        <row r="2375">
          <cell r="C2375"/>
          <cell r="D2375"/>
          <cell r="E2375"/>
          <cell r="F2375"/>
          <cell r="J2375"/>
          <cell r="K2375"/>
          <cell r="L2375"/>
          <cell r="M2375"/>
          <cell r="N2375"/>
          <cell r="O2375"/>
          <cell r="P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P2375"/>
        </row>
        <row r="2376">
          <cell r="C2376"/>
          <cell r="D2376"/>
          <cell r="E2376"/>
          <cell r="F2376"/>
          <cell r="J2376"/>
          <cell r="K2376"/>
          <cell r="L2376"/>
          <cell r="M2376"/>
          <cell r="N2376"/>
          <cell r="O2376"/>
          <cell r="P2376"/>
          <cell r="R2376"/>
          <cell r="S2376"/>
          <cell r="T2376"/>
          <cell r="U2376"/>
          <cell r="V2376"/>
          <cell r="W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P2376"/>
        </row>
        <row r="2377">
          <cell r="C2377"/>
          <cell r="D2377"/>
          <cell r="E2377"/>
          <cell r="F2377"/>
          <cell r="J2377"/>
          <cell r="K2377"/>
          <cell r="L2377"/>
          <cell r="M2377"/>
          <cell r="N2377"/>
          <cell r="O2377"/>
          <cell r="P2377"/>
          <cell r="R2377"/>
          <cell r="S2377"/>
          <cell r="T2377"/>
          <cell r="U2377"/>
          <cell r="V2377"/>
          <cell r="W2377"/>
          <cell r="Y2377"/>
          <cell r="Z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P2377"/>
        </row>
        <row r="2378">
          <cell r="C2378"/>
          <cell r="D2378"/>
          <cell r="E2378"/>
          <cell r="F2378"/>
          <cell r="J2378"/>
          <cell r="K2378"/>
          <cell r="L2378"/>
          <cell r="M2378"/>
          <cell r="N2378"/>
          <cell r="O2378"/>
          <cell r="P2378"/>
          <cell r="R2378"/>
          <cell r="S2378"/>
          <cell r="T2378"/>
          <cell r="U2378"/>
          <cell r="V2378"/>
          <cell r="W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P2378"/>
        </row>
        <row r="2379">
          <cell r="C2379"/>
          <cell r="D2379"/>
          <cell r="E2379"/>
          <cell r="F2379"/>
          <cell r="H2379"/>
          <cell r="J2379"/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</row>
        <row r="2380">
          <cell r="C2380"/>
          <cell r="D2380"/>
          <cell r="E2380"/>
          <cell r="F2380"/>
          <cell r="J2380"/>
          <cell r="K2380"/>
          <cell r="L2380"/>
          <cell r="M2380"/>
          <cell r="N2380"/>
          <cell r="O2380"/>
          <cell r="P2380"/>
          <cell r="R2380"/>
          <cell r="S2380"/>
          <cell r="T2380"/>
          <cell r="U2380"/>
          <cell r="V2380"/>
          <cell r="W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P2380"/>
        </row>
        <row r="2381">
          <cell r="C2381"/>
          <cell r="D2381"/>
          <cell r="E2381"/>
          <cell r="F2381"/>
          <cell r="J2381"/>
          <cell r="K2381"/>
          <cell r="L2381"/>
          <cell r="M2381"/>
          <cell r="N2381"/>
          <cell r="O2381"/>
          <cell r="P2381"/>
          <cell r="R2381"/>
          <cell r="S2381"/>
          <cell r="T2381"/>
          <cell r="U2381"/>
          <cell r="V2381"/>
          <cell r="W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P2381"/>
        </row>
        <row r="2382">
          <cell r="C2382"/>
          <cell r="D2382"/>
          <cell r="E2382"/>
          <cell r="F2382"/>
          <cell r="J2382"/>
          <cell r="K2382"/>
          <cell r="L2382"/>
          <cell r="M2382"/>
          <cell r="N2382"/>
          <cell r="O2382"/>
          <cell r="P2382"/>
          <cell r="R2382"/>
          <cell r="S2382"/>
          <cell r="T2382"/>
          <cell r="U2382"/>
          <cell r="V2382"/>
          <cell r="W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P2382"/>
        </row>
        <row r="2383">
          <cell r="C2383"/>
          <cell r="D2383"/>
          <cell r="E2383"/>
          <cell r="F2383"/>
          <cell r="J2383"/>
          <cell r="K2383"/>
          <cell r="L2383"/>
          <cell r="M2383"/>
          <cell r="N2383"/>
          <cell r="O2383"/>
          <cell r="P2383"/>
          <cell r="R2383"/>
          <cell r="S2383"/>
          <cell r="T2383"/>
          <cell r="U2383"/>
          <cell r="V2383"/>
          <cell r="W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P2383"/>
        </row>
        <row r="2384">
          <cell r="C2384"/>
          <cell r="D2384"/>
          <cell r="E2384"/>
          <cell r="F2384"/>
          <cell r="J2384"/>
          <cell r="K2384"/>
          <cell r="L2384"/>
          <cell r="M2384"/>
          <cell r="N2384"/>
          <cell r="O2384"/>
          <cell r="P2384"/>
          <cell r="R2384"/>
          <cell r="S2384"/>
          <cell r="T2384"/>
          <cell r="U2384"/>
          <cell r="V2384"/>
          <cell r="W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P2384"/>
        </row>
        <row r="2385">
          <cell r="C2385"/>
          <cell r="D2385"/>
          <cell r="E2385"/>
          <cell r="F2385"/>
          <cell r="J2385"/>
          <cell r="K2385"/>
          <cell r="L2385"/>
          <cell r="M2385"/>
          <cell r="N2385"/>
          <cell r="O2385"/>
          <cell r="P2385"/>
          <cell r="R2385"/>
          <cell r="S2385"/>
          <cell r="T2385"/>
          <cell r="U2385"/>
          <cell r="V2385"/>
          <cell r="W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P2385"/>
        </row>
        <row r="2386">
          <cell r="C2386"/>
          <cell r="D2386"/>
          <cell r="E2386"/>
          <cell r="F2386"/>
          <cell r="J2386"/>
          <cell r="K2386"/>
          <cell r="L2386"/>
          <cell r="M2386"/>
          <cell r="N2386"/>
          <cell r="O2386"/>
          <cell r="P2386"/>
          <cell r="R2386"/>
          <cell r="S2386"/>
          <cell r="T2386"/>
          <cell r="U2386"/>
          <cell r="V2386"/>
          <cell r="W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P2386"/>
        </row>
        <row r="2387">
          <cell r="C2387"/>
          <cell r="D2387"/>
          <cell r="E2387"/>
          <cell r="F2387"/>
          <cell r="J2387"/>
          <cell r="K2387"/>
          <cell r="L2387"/>
          <cell r="M2387"/>
          <cell r="N2387"/>
          <cell r="O2387"/>
          <cell r="P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P2387"/>
        </row>
        <row r="2388">
          <cell r="C2388"/>
          <cell r="D2388"/>
          <cell r="E2388"/>
          <cell r="F2388"/>
          <cell r="J2388"/>
          <cell r="K2388"/>
          <cell r="L2388"/>
          <cell r="M2388"/>
          <cell r="N2388"/>
          <cell r="O2388"/>
          <cell r="P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P2388"/>
        </row>
        <row r="2389">
          <cell r="C2389"/>
          <cell r="D2389"/>
          <cell r="E2389"/>
          <cell r="F2389"/>
          <cell r="J2389"/>
          <cell r="K2389"/>
          <cell r="L2389"/>
          <cell r="M2389"/>
          <cell r="N2389"/>
          <cell r="O2389"/>
          <cell r="P2389"/>
          <cell r="R2389"/>
          <cell r="S2389"/>
          <cell r="T2389"/>
          <cell r="U2389"/>
          <cell r="V2389"/>
          <cell r="W2389"/>
          <cell r="Y2389"/>
          <cell r="Z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P2389"/>
        </row>
        <row r="2390">
          <cell r="C2390"/>
          <cell r="D2390"/>
          <cell r="E2390"/>
          <cell r="F2390"/>
          <cell r="J2390"/>
          <cell r="K2390"/>
          <cell r="L2390"/>
          <cell r="M2390"/>
          <cell r="N2390"/>
          <cell r="O2390"/>
          <cell r="P2390"/>
          <cell r="R2390"/>
          <cell r="S2390"/>
          <cell r="T2390"/>
          <cell r="U2390"/>
          <cell r="V2390"/>
          <cell r="W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P2390"/>
        </row>
        <row r="2391">
          <cell r="C2391"/>
          <cell r="D2391"/>
          <cell r="E2391"/>
          <cell r="F2391"/>
          <cell r="J2391"/>
          <cell r="K2391"/>
          <cell r="L2391"/>
          <cell r="M2391"/>
          <cell r="N2391"/>
          <cell r="O2391"/>
          <cell r="P2391"/>
          <cell r="R2391"/>
          <cell r="S2391"/>
          <cell r="T2391"/>
          <cell r="U2391"/>
          <cell r="V2391"/>
          <cell r="W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P2391"/>
        </row>
        <row r="2392">
          <cell r="C2392"/>
          <cell r="D2392"/>
          <cell r="E2392"/>
          <cell r="F2392"/>
          <cell r="J2392"/>
          <cell r="K2392"/>
          <cell r="L2392"/>
          <cell r="M2392"/>
          <cell r="N2392"/>
          <cell r="O2392"/>
          <cell r="P2392"/>
          <cell r="R2392"/>
          <cell r="S2392"/>
          <cell r="T2392"/>
          <cell r="U2392"/>
          <cell r="V2392"/>
          <cell r="W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P2392"/>
        </row>
        <row r="2393">
          <cell r="C2393"/>
          <cell r="D2393"/>
          <cell r="E2393"/>
          <cell r="F2393"/>
          <cell r="J2393"/>
          <cell r="K2393"/>
          <cell r="L2393"/>
          <cell r="M2393"/>
          <cell r="N2393"/>
          <cell r="O2393"/>
          <cell r="P2393"/>
          <cell r="R2393"/>
          <cell r="S2393"/>
          <cell r="T2393"/>
          <cell r="U2393"/>
          <cell r="V2393"/>
          <cell r="W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P2393"/>
        </row>
        <row r="2394">
          <cell r="C2394"/>
          <cell r="D2394"/>
          <cell r="E2394"/>
          <cell r="F2394"/>
          <cell r="J2394"/>
          <cell r="K2394"/>
          <cell r="L2394"/>
          <cell r="M2394"/>
          <cell r="N2394"/>
          <cell r="O2394"/>
          <cell r="P2394"/>
          <cell r="R2394"/>
          <cell r="S2394"/>
          <cell r="T2394"/>
          <cell r="U2394"/>
          <cell r="V2394"/>
          <cell r="W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P2394"/>
        </row>
        <row r="2395">
          <cell r="C2395"/>
          <cell r="D2395"/>
          <cell r="E2395"/>
          <cell r="F2395"/>
          <cell r="J2395"/>
          <cell r="K2395"/>
          <cell r="L2395"/>
          <cell r="M2395"/>
          <cell r="N2395"/>
          <cell r="O2395"/>
          <cell r="P2395"/>
          <cell r="R2395"/>
          <cell r="S2395"/>
          <cell r="T2395"/>
          <cell r="U2395"/>
          <cell r="V2395"/>
          <cell r="W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P2395"/>
        </row>
        <row r="2396">
          <cell r="C2396"/>
          <cell r="D2396"/>
          <cell r="E2396"/>
          <cell r="F2396"/>
          <cell r="J2396"/>
          <cell r="K2396"/>
          <cell r="L2396"/>
          <cell r="M2396"/>
          <cell r="N2396"/>
          <cell r="O2396"/>
          <cell r="P2396"/>
          <cell r="R2396"/>
          <cell r="S2396"/>
          <cell r="T2396"/>
          <cell r="U2396"/>
          <cell r="V2396"/>
          <cell r="W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P2396"/>
        </row>
        <row r="2397">
          <cell r="C2397"/>
          <cell r="D2397"/>
          <cell r="E2397"/>
          <cell r="F2397"/>
          <cell r="J2397"/>
          <cell r="K2397"/>
          <cell r="L2397"/>
          <cell r="M2397"/>
          <cell r="N2397"/>
          <cell r="O2397"/>
          <cell r="P2397"/>
          <cell r="R2397"/>
          <cell r="S2397"/>
          <cell r="T2397"/>
          <cell r="U2397"/>
          <cell r="V2397"/>
          <cell r="W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P2397"/>
        </row>
        <row r="2398">
          <cell r="C2398"/>
          <cell r="D2398"/>
          <cell r="E2398"/>
          <cell r="F2398"/>
          <cell r="J2398"/>
          <cell r="K2398"/>
          <cell r="L2398"/>
          <cell r="M2398"/>
          <cell r="N2398"/>
          <cell r="O2398"/>
          <cell r="P2398"/>
          <cell r="R2398"/>
          <cell r="S2398"/>
          <cell r="T2398"/>
          <cell r="U2398"/>
          <cell r="V2398"/>
          <cell r="W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P2398"/>
        </row>
        <row r="2399">
          <cell r="C2399"/>
          <cell r="D2399"/>
          <cell r="E2399"/>
          <cell r="F2399"/>
          <cell r="J2399"/>
          <cell r="K2399"/>
          <cell r="L2399"/>
          <cell r="M2399"/>
          <cell r="N2399"/>
          <cell r="O2399"/>
          <cell r="P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P2399"/>
        </row>
        <row r="2400">
          <cell r="C2400"/>
          <cell r="D2400"/>
          <cell r="E2400"/>
          <cell r="F2400"/>
          <cell r="J2400"/>
          <cell r="K2400"/>
          <cell r="L2400"/>
          <cell r="M2400"/>
          <cell r="N2400"/>
          <cell r="O2400"/>
          <cell r="P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P2400"/>
        </row>
        <row r="2401">
          <cell r="C2401"/>
          <cell r="D2401"/>
          <cell r="E2401"/>
          <cell r="F2401"/>
          <cell r="J2401"/>
          <cell r="K2401"/>
          <cell r="L2401"/>
          <cell r="M2401"/>
          <cell r="N2401"/>
          <cell r="O2401"/>
          <cell r="P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P2401"/>
        </row>
        <row r="2402">
          <cell r="C2402"/>
          <cell r="D2402"/>
          <cell r="E2402"/>
          <cell r="F2402"/>
          <cell r="J2402"/>
          <cell r="K2402"/>
          <cell r="L2402"/>
          <cell r="M2402"/>
          <cell r="N2402"/>
          <cell r="O2402"/>
          <cell r="P2402"/>
          <cell r="R2402"/>
          <cell r="S2402"/>
          <cell r="T2402"/>
          <cell r="U2402"/>
          <cell r="V2402"/>
          <cell r="W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P2402"/>
        </row>
        <row r="2403">
          <cell r="C2403"/>
          <cell r="D2403"/>
          <cell r="E2403"/>
          <cell r="F2403"/>
          <cell r="J2403"/>
          <cell r="K2403"/>
          <cell r="L2403"/>
          <cell r="M2403"/>
          <cell r="N2403"/>
          <cell r="O2403"/>
          <cell r="P2403"/>
          <cell r="R2403"/>
          <cell r="S2403"/>
          <cell r="T2403"/>
          <cell r="U2403"/>
          <cell r="V2403"/>
          <cell r="W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P2403"/>
        </row>
        <row r="2404">
          <cell r="C2404"/>
          <cell r="D2404"/>
          <cell r="E2404"/>
          <cell r="F2404"/>
          <cell r="J2404"/>
          <cell r="K2404"/>
          <cell r="L2404"/>
          <cell r="M2404"/>
          <cell r="N2404"/>
          <cell r="O2404"/>
          <cell r="P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P2404"/>
        </row>
        <row r="2405">
          <cell r="C2405"/>
          <cell r="D2405"/>
          <cell r="E2405"/>
          <cell r="F2405"/>
          <cell r="J2405"/>
          <cell r="K2405"/>
          <cell r="L2405"/>
          <cell r="M2405"/>
          <cell r="N2405"/>
          <cell r="O2405"/>
          <cell r="P2405"/>
          <cell r="R2405"/>
          <cell r="S2405"/>
          <cell r="T2405"/>
          <cell r="U2405"/>
          <cell r="V2405"/>
          <cell r="W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P2405"/>
        </row>
        <row r="2406">
          <cell r="C2406"/>
          <cell r="D2406"/>
          <cell r="E2406"/>
          <cell r="F2406"/>
          <cell r="J2406"/>
          <cell r="K2406"/>
          <cell r="L2406"/>
          <cell r="M2406"/>
          <cell r="N2406"/>
          <cell r="O2406"/>
          <cell r="P2406"/>
          <cell r="R2406"/>
          <cell r="S2406"/>
          <cell r="T2406"/>
          <cell r="U2406"/>
          <cell r="V2406"/>
          <cell r="W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P2406"/>
        </row>
        <row r="2407">
          <cell r="C2407"/>
          <cell r="D2407"/>
          <cell r="E2407"/>
          <cell r="F2407"/>
          <cell r="J2407"/>
          <cell r="K2407"/>
          <cell r="L2407"/>
          <cell r="M2407"/>
          <cell r="N2407"/>
          <cell r="O2407"/>
          <cell r="P2407"/>
          <cell r="R2407"/>
          <cell r="S2407"/>
          <cell r="T2407"/>
          <cell r="U2407"/>
          <cell r="V2407"/>
          <cell r="W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P2407"/>
        </row>
        <row r="2408">
          <cell r="C2408"/>
          <cell r="D2408"/>
          <cell r="E2408"/>
          <cell r="F2408"/>
          <cell r="J2408"/>
          <cell r="K2408"/>
          <cell r="L2408"/>
          <cell r="M2408"/>
          <cell r="N2408"/>
          <cell r="O2408"/>
          <cell r="P2408"/>
          <cell r="R2408"/>
          <cell r="S2408"/>
          <cell r="T2408"/>
          <cell r="U2408"/>
          <cell r="V2408"/>
          <cell r="W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P2408"/>
        </row>
        <row r="2409">
          <cell r="C2409"/>
          <cell r="D2409"/>
          <cell r="E2409"/>
          <cell r="F2409"/>
          <cell r="J2409"/>
          <cell r="K2409"/>
          <cell r="L2409"/>
          <cell r="M2409"/>
          <cell r="N2409"/>
          <cell r="O2409"/>
          <cell r="P2409"/>
          <cell r="R2409"/>
          <cell r="S2409"/>
          <cell r="T2409"/>
          <cell r="U2409"/>
          <cell r="V2409"/>
          <cell r="W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P2409"/>
        </row>
        <row r="2410">
          <cell r="C2410"/>
          <cell r="D2410"/>
          <cell r="E2410"/>
          <cell r="F2410"/>
          <cell r="J2410"/>
          <cell r="K2410"/>
          <cell r="L2410"/>
          <cell r="M2410"/>
          <cell r="N2410"/>
          <cell r="O2410"/>
          <cell r="P2410"/>
          <cell r="R2410"/>
          <cell r="S2410"/>
          <cell r="T2410"/>
          <cell r="U2410"/>
          <cell r="V2410"/>
          <cell r="W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P2410"/>
        </row>
        <row r="2411">
          <cell r="C2411"/>
          <cell r="D2411"/>
          <cell r="E2411"/>
          <cell r="F2411"/>
          <cell r="J2411"/>
          <cell r="K2411"/>
          <cell r="L2411"/>
          <cell r="M2411"/>
          <cell r="N2411"/>
          <cell r="O2411"/>
          <cell r="P2411"/>
          <cell r="R2411"/>
          <cell r="S2411"/>
          <cell r="T2411"/>
          <cell r="U2411"/>
          <cell r="V2411"/>
          <cell r="W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P2411"/>
        </row>
        <row r="2412">
          <cell r="C2412"/>
          <cell r="D2412"/>
          <cell r="E2412"/>
          <cell r="F2412"/>
          <cell r="J2412"/>
          <cell r="K2412"/>
          <cell r="L2412"/>
          <cell r="M2412"/>
          <cell r="N2412"/>
          <cell r="O2412"/>
          <cell r="P2412"/>
          <cell r="R2412"/>
          <cell r="S2412"/>
          <cell r="T2412"/>
          <cell r="U2412"/>
          <cell r="V2412"/>
          <cell r="W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P2412"/>
        </row>
        <row r="2413">
          <cell r="C2413"/>
          <cell r="D2413"/>
          <cell r="E2413"/>
          <cell r="F2413"/>
          <cell r="J2413"/>
          <cell r="K2413"/>
          <cell r="L2413"/>
          <cell r="M2413"/>
          <cell r="N2413"/>
          <cell r="O2413"/>
          <cell r="P2413"/>
          <cell r="R2413"/>
          <cell r="S2413"/>
          <cell r="T2413"/>
          <cell r="U2413"/>
          <cell r="V2413"/>
          <cell r="W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P2413"/>
        </row>
        <row r="2414">
          <cell r="C2414"/>
          <cell r="D2414"/>
          <cell r="E2414"/>
          <cell r="F2414"/>
          <cell r="J2414"/>
          <cell r="K2414"/>
          <cell r="L2414"/>
          <cell r="M2414"/>
          <cell r="N2414"/>
          <cell r="O2414"/>
          <cell r="P2414"/>
          <cell r="R2414"/>
          <cell r="S2414"/>
          <cell r="T2414"/>
          <cell r="U2414"/>
          <cell r="V2414"/>
          <cell r="W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P2414"/>
        </row>
        <row r="2415">
          <cell r="C2415"/>
          <cell r="D2415"/>
          <cell r="E2415"/>
          <cell r="F2415"/>
          <cell r="J2415"/>
          <cell r="K2415"/>
          <cell r="L2415"/>
          <cell r="M2415"/>
          <cell r="N2415"/>
          <cell r="O2415"/>
          <cell r="P2415"/>
          <cell r="R2415"/>
          <cell r="S2415"/>
          <cell r="T2415"/>
          <cell r="U2415"/>
          <cell r="V2415"/>
          <cell r="W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P2415"/>
        </row>
        <row r="2416">
          <cell r="C2416"/>
          <cell r="D2416"/>
          <cell r="E2416"/>
          <cell r="F2416"/>
          <cell r="J2416"/>
          <cell r="K2416"/>
          <cell r="L2416"/>
          <cell r="M2416"/>
          <cell r="N2416"/>
          <cell r="O2416"/>
          <cell r="P2416"/>
          <cell r="R2416"/>
          <cell r="S2416"/>
          <cell r="T2416"/>
          <cell r="U2416"/>
          <cell r="V2416"/>
          <cell r="W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P2416"/>
        </row>
        <row r="2417">
          <cell r="C2417"/>
          <cell r="D2417"/>
          <cell r="E2417"/>
          <cell r="F2417"/>
          <cell r="J2417"/>
          <cell r="K2417"/>
          <cell r="L2417"/>
          <cell r="M2417"/>
          <cell r="N2417"/>
          <cell r="O2417"/>
          <cell r="P2417"/>
          <cell r="R2417"/>
          <cell r="S2417"/>
          <cell r="T2417"/>
          <cell r="U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P2417"/>
        </row>
        <row r="2418">
          <cell r="C2418"/>
          <cell r="D2418"/>
          <cell r="E2418"/>
          <cell r="F2418"/>
          <cell r="J2418"/>
          <cell r="K2418"/>
          <cell r="L2418"/>
          <cell r="M2418"/>
          <cell r="N2418"/>
          <cell r="O2418"/>
          <cell r="P2418"/>
          <cell r="R2418"/>
          <cell r="S2418"/>
          <cell r="T2418"/>
          <cell r="U2418"/>
          <cell r="V2418"/>
          <cell r="W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P2418"/>
        </row>
        <row r="2419">
          <cell r="C2419"/>
          <cell r="D2419"/>
          <cell r="E2419"/>
          <cell r="F2419"/>
          <cell r="J2419"/>
          <cell r="K2419"/>
          <cell r="L2419"/>
          <cell r="M2419"/>
          <cell r="N2419"/>
          <cell r="O2419"/>
          <cell r="P2419"/>
          <cell r="R2419"/>
          <cell r="S2419"/>
          <cell r="T2419"/>
          <cell r="U2419"/>
          <cell r="V2419"/>
          <cell r="W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P2419"/>
        </row>
        <row r="2420">
          <cell r="C2420"/>
          <cell r="D2420"/>
          <cell r="E2420"/>
          <cell r="F2420"/>
          <cell r="J2420"/>
          <cell r="K2420"/>
          <cell r="L2420"/>
          <cell r="M2420"/>
          <cell r="N2420"/>
          <cell r="O2420"/>
          <cell r="P2420"/>
          <cell r="R2420"/>
          <cell r="S2420"/>
          <cell r="T2420"/>
          <cell r="U2420"/>
          <cell r="V2420"/>
          <cell r="W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P2420"/>
        </row>
        <row r="2421">
          <cell r="C2421"/>
          <cell r="D2421"/>
          <cell r="E2421"/>
          <cell r="F2421"/>
          <cell r="J2421"/>
          <cell r="K2421"/>
          <cell r="L2421"/>
          <cell r="M2421"/>
          <cell r="N2421"/>
          <cell r="O2421"/>
          <cell r="P2421"/>
          <cell r="R2421"/>
          <cell r="S2421"/>
          <cell r="T2421"/>
          <cell r="U2421"/>
          <cell r="V2421"/>
          <cell r="W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P2421"/>
        </row>
        <row r="2422">
          <cell r="C2422"/>
          <cell r="D2422"/>
          <cell r="E2422"/>
          <cell r="F2422"/>
          <cell r="J2422"/>
          <cell r="K2422"/>
          <cell r="L2422"/>
          <cell r="M2422"/>
          <cell r="N2422"/>
          <cell r="O2422"/>
          <cell r="P2422"/>
          <cell r="R2422"/>
          <cell r="S2422"/>
          <cell r="T2422"/>
          <cell r="U2422"/>
          <cell r="V2422"/>
          <cell r="W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P2422"/>
        </row>
        <row r="2423">
          <cell r="C2423"/>
          <cell r="D2423"/>
          <cell r="E2423"/>
          <cell r="F2423"/>
          <cell r="J2423"/>
          <cell r="K2423"/>
          <cell r="L2423"/>
          <cell r="M2423"/>
          <cell r="N2423"/>
          <cell r="O2423"/>
          <cell r="P2423"/>
          <cell r="R2423"/>
          <cell r="S2423"/>
          <cell r="T2423"/>
          <cell r="U2423"/>
          <cell r="V2423"/>
          <cell r="W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P2423"/>
        </row>
        <row r="2424">
          <cell r="C2424"/>
          <cell r="D2424"/>
          <cell r="E2424"/>
          <cell r="F2424"/>
          <cell r="J2424"/>
          <cell r="K2424"/>
          <cell r="L2424"/>
          <cell r="M2424"/>
          <cell r="N2424"/>
          <cell r="O2424"/>
          <cell r="P2424"/>
          <cell r="R2424"/>
          <cell r="S2424"/>
          <cell r="T2424"/>
          <cell r="U2424"/>
          <cell r="V2424"/>
          <cell r="W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P2424"/>
        </row>
        <row r="2425">
          <cell r="C2425"/>
          <cell r="D2425"/>
          <cell r="E2425"/>
          <cell r="F2425"/>
          <cell r="J2425"/>
          <cell r="K2425"/>
          <cell r="L2425"/>
          <cell r="M2425"/>
          <cell r="N2425"/>
          <cell r="O2425"/>
          <cell r="P2425"/>
          <cell r="R2425"/>
          <cell r="S2425"/>
          <cell r="T2425"/>
          <cell r="U2425"/>
          <cell r="V2425"/>
          <cell r="W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P2425"/>
        </row>
        <row r="2426">
          <cell r="C2426"/>
          <cell r="D2426"/>
          <cell r="E2426"/>
          <cell r="F2426"/>
          <cell r="J2426"/>
          <cell r="K2426"/>
          <cell r="L2426"/>
          <cell r="M2426"/>
          <cell r="N2426"/>
          <cell r="O2426"/>
          <cell r="P2426"/>
          <cell r="R2426"/>
          <cell r="S2426"/>
          <cell r="T2426"/>
          <cell r="U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P2426"/>
        </row>
        <row r="2427">
          <cell r="C2427"/>
          <cell r="D2427"/>
          <cell r="E2427"/>
          <cell r="F2427"/>
          <cell r="J2427"/>
          <cell r="K2427"/>
          <cell r="L2427"/>
          <cell r="M2427"/>
          <cell r="N2427"/>
          <cell r="O2427"/>
          <cell r="P2427"/>
          <cell r="R2427"/>
          <cell r="S2427"/>
          <cell r="T2427"/>
          <cell r="U2427"/>
          <cell r="V2427"/>
          <cell r="W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P2427"/>
        </row>
        <row r="2428">
          <cell r="C2428"/>
          <cell r="D2428"/>
          <cell r="E2428"/>
          <cell r="F2428"/>
          <cell r="J2428"/>
          <cell r="K2428"/>
          <cell r="L2428"/>
          <cell r="M2428"/>
          <cell r="N2428"/>
          <cell r="O2428"/>
          <cell r="P2428"/>
          <cell r="R2428"/>
          <cell r="S2428"/>
          <cell r="T2428"/>
          <cell r="U2428"/>
          <cell r="V2428"/>
          <cell r="W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P2428"/>
        </row>
        <row r="2429">
          <cell r="C2429"/>
          <cell r="D2429"/>
          <cell r="E2429"/>
          <cell r="F2429"/>
          <cell r="J2429"/>
          <cell r="K2429"/>
          <cell r="L2429"/>
          <cell r="M2429"/>
          <cell r="N2429"/>
          <cell r="O2429"/>
          <cell r="P2429"/>
          <cell r="R2429"/>
          <cell r="S2429"/>
          <cell r="T2429"/>
          <cell r="U2429"/>
          <cell r="V2429"/>
          <cell r="W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P2429"/>
        </row>
        <row r="2430">
          <cell r="C2430"/>
          <cell r="D2430"/>
          <cell r="E2430"/>
          <cell r="F2430"/>
          <cell r="J2430"/>
          <cell r="K2430"/>
          <cell r="L2430"/>
          <cell r="M2430"/>
          <cell r="N2430"/>
          <cell r="O2430"/>
          <cell r="P2430"/>
          <cell r="R2430"/>
          <cell r="S2430"/>
          <cell r="T2430"/>
          <cell r="U2430"/>
          <cell r="V2430"/>
          <cell r="W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P2430"/>
        </row>
        <row r="2431">
          <cell r="C2431"/>
          <cell r="D2431"/>
          <cell r="E2431"/>
          <cell r="F2431"/>
          <cell r="J2431"/>
          <cell r="K2431"/>
          <cell r="L2431"/>
          <cell r="M2431"/>
          <cell r="N2431"/>
          <cell r="O2431"/>
          <cell r="P2431"/>
          <cell r="R2431"/>
          <cell r="S2431"/>
          <cell r="T2431"/>
          <cell r="U2431"/>
          <cell r="V2431"/>
          <cell r="W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P2431"/>
        </row>
        <row r="2432">
          <cell r="C2432"/>
          <cell r="D2432"/>
          <cell r="E2432"/>
          <cell r="F2432"/>
          <cell r="J2432"/>
          <cell r="K2432"/>
          <cell r="L2432"/>
          <cell r="M2432"/>
          <cell r="N2432"/>
          <cell r="O2432"/>
          <cell r="P2432"/>
          <cell r="R2432"/>
          <cell r="S2432"/>
          <cell r="T2432"/>
          <cell r="U2432"/>
          <cell r="V2432"/>
          <cell r="W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P2432"/>
        </row>
        <row r="2433">
          <cell r="C2433"/>
          <cell r="D2433"/>
          <cell r="E2433"/>
          <cell r="F2433"/>
          <cell r="J2433"/>
          <cell r="K2433"/>
          <cell r="L2433"/>
          <cell r="M2433"/>
          <cell r="N2433"/>
          <cell r="O2433"/>
          <cell r="P2433"/>
          <cell r="R2433"/>
          <cell r="S2433"/>
          <cell r="T2433"/>
          <cell r="U2433"/>
          <cell r="V2433"/>
          <cell r="W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P2433"/>
        </row>
        <row r="2434">
          <cell r="C2434"/>
          <cell r="D2434"/>
          <cell r="E2434"/>
          <cell r="F2434"/>
          <cell r="J2434"/>
          <cell r="K2434"/>
          <cell r="L2434"/>
          <cell r="M2434"/>
          <cell r="N2434"/>
          <cell r="O2434"/>
          <cell r="P2434"/>
          <cell r="R2434"/>
          <cell r="S2434"/>
          <cell r="T2434"/>
          <cell r="U2434"/>
          <cell r="V2434"/>
          <cell r="W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P2434"/>
        </row>
        <row r="2435">
          <cell r="C2435"/>
          <cell r="D2435"/>
          <cell r="E2435"/>
          <cell r="F2435"/>
          <cell r="J2435"/>
          <cell r="K2435"/>
          <cell r="L2435"/>
          <cell r="M2435"/>
          <cell r="N2435"/>
          <cell r="O2435"/>
          <cell r="P2435"/>
          <cell r="R2435"/>
          <cell r="S2435"/>
          <cell r="T2435"/>
          <cell r="U2435"/>
          <cell r="V2435"/>
          <cell r="W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P2435"/>
        </row>
        <row r="2436">
          <cell r="C2436"/>
          <cell r="D2436"/>
          <cell r="E2436"/>
          <cell r="F2436"/>
          <cell r="J2436"/>
          <cell r="K2436"/>
          <cell r="L2436"/>
          <cell r="M2436"/>
          <cell r="N2436"/>
          <cell r="O2436"/>
          <cell r="P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P2436"/>
        </row>
        <row r="2437">
          <cell r="C2437"/>
          <cell r="D2437"/>
          <cell r="F2437"/>
          <cell r="J2437"/>
          <cell r="K2437"/>
          <cell r="L2437"/>
          <cell r="M2437"/>
          <cell r="N2437"/>
          <cell r="O2437"/>
          <cell r="P2437"/>
          <cell r="R2437"/>
          <cell r="S2437"/>
          <cell r="T2437"/>
          <cell r="U2437"/>
          <cell r="Y2437"/>
          <cell r="Z2437"/>
          <cell r="AA2437"/>
          <cell r="AB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P2437"/>
        </row>
        <row r="2438">
          <cell r="C2438"/>
          <cell r="D2438"/>
          <cell r="E2438"/>
          <cell r="F2438"/>
          <cell r="J2438"/>
          <cell r="K2438"/>
          <cell r="L2438"/>
          <cell r="M2438"/>
          <cell r="N2438"/>
          <cell r="O2438"/>
          <cell r="P2438"/>
          <cell r="R2438"/>
          <cell r="S2438"/>
          <cell r="T2438"/>
          <cell r="U2438"/>
          <cell r="V2438"/>
          <cell r="W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P2438"/>
        </row>
        <row r="2439">
          <cell r="C2439"/>
          <cell r="D2439"/>
          <cell r="E2439"/>
          <cell r="F2439"/>
          <cell r="J2439"/>
          <cell r="K2439"/>
          <cell r="L2439"/>
          <cell r="M2439"/>
          <cell r="N2439"/>
          <cell r="O2439"/>
          <cell r="P2439"/>
          <cell r="R2439"/>
          <cell r="S2439"/>
          <cell r="T2439"/>
          <cell r="U2439"/>
          <cell r="V2439"/>
          <cell r="W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P2439"/>
        </row>
        <row r="2440">
          <cell r="C2440"/>
          <cell r="D2440"/>
          <cell r="E2440"/>
          <cell r="F2440"/>
          <cell r="J2440"/>
          <cell r="K2440"/>
          <cell r="L2440"/>
          <cell r="M2440"/>
          <cell r="N2440"/>
          <cell r="O2440"/>
          <cell r="P2440"/>
          <cell r="R2440"/>
          <cell r="S2440"/>
          <cell r="T2440"/>
          <cell r="U2440"/>
          <cell r="V2440"/>
          <cell r="W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P2440"/>
        </row>
        <row r="2441">
          <cell r="C2441"/>
          <cell r="D2441"/>
          <cell r="E2441"/>
          <cell r="F2441"/>
          <cell r="J2441"/>
          <cell r="K2441"/>
          <cell r="L2441"/>
          <cell r="M2441"/>
          <cell r="N2441"/>
          <cell r="O2441"/>
          <cell r="P2441"/>
          <cell r="R2441"/>
          <cell r="S2441"/>
          <cell r="T2441"/>
          <cell r="U2441"/>
          <cell r="V2441"/>
          <cell r="W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P2441"/>
        </row>
        <row r="2442">
          <cell r="C2442"/>
          <cell r="D2442"/>
          <cell r="E2442"/>
          <cell r="F2442"/>
          <cell r="J2442"/>
          <cell r="K2442"/>
          <cell r="L2442"/>
          <cell r="M2442"/>
          <cell r="N2442"/>
          <cell r="O2442"/>
          <cell r="P2442"/>
          <cell r="R2442"/>
          <cell r="S2442"/>
          <cell r="T2442"/>
          <cell r="U2442"/>
          <cell r="V2442"/>
          <cell r="W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P2442"/>
        </row>
        <row r="2443">
          <cell r="C2443"/>
          <cell r="D2443"/>
          <cell r="E2443"/>
          <cell r="F2443"/>
          <cell r="J2443"/>
          <cell r="K2443"/>
          <cell r="L2443"/>
          <cell r="M2443"/>
          <cell r="N2443"/>
          <cell r="O2443"/>
          <cell r="P2443"/>
          <cell r="R2443"/>
          <cell r="S2443"/>
          <cell r="T2443"/>
          <cell r="U2443"/>
          <cell r="V2443"/>
          <cell r="W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P2443"/>
        </row>
        <row r="2444">
          <cell r="C2444"/>
          <cell r="D2444"/>
          <cell r="E2444"/>
          <cell r="F2444"/>
          <cell r="J2444"/>
          <cell r="K2444"/>
          <cell r="L2444"/>
          <cell r="M2444"/>
          <cell r="N2444"/>
          <cell r="O2444"/>
          <cell r="P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P2444"/>
        </row>
        <row r="2445">
          <cell r="C2445"/>
          <cell r="D2445"/>
          <cell r="E2445"/>
          <cell r="F2445"/>
          <cell r="J2445"/>
          <cell r="K2445"/>
          <cell r="L2445"/>
          <cell r="M2445"/>
          <cell r="N2445"/>
          <cell r="O2445"/>
          <cell r="P2445"/>
          <cell r="R2445"/>
          <cell r="S2445"/>
          <cell r="T2445"/>
          <cell r="U2445"/>
          <cell r="V2445"/>
          <cell r="W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P2445"/>
        </row>
        <row r="2446">
          <cell r="C2446"/>
          <cell r="D2446"/>
          <cell r="E2446"/>
          <cell r="F2446"/>
          <cell r="J2446"/>
          <cell r="K2446"/>
          <cell r="L2446"/>
          <cell r="M2446"/>
          <cell r="N2446"/>
          <cell r="O2446"/>
          <cell r="P2446"/>
          <cell r="R2446"/>
          <cell r="S2446"/>
          <cell r="T2446"/>
          <cell r="U2446"/>
          <cell r="V2446"/>
          <cell r="W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P2446"/>
        </row>
        <row r="2447">
          <cell r="C2447"/>
          <cell r="D2447"/>
          <cell r="E2447"/>
          <cell r="F2447"/>
          <cell r="J2447"/>
          <cell r="K2447"/>
          <cell r="L2447"/>
          <cell r="M2447"/>
          <cell r="N2447"/>
          <cell r="O2447"/>
          <cell r="P2447"/>
          <cell r="R2447"/>
          <cell r="S2447"/>
          <cell r="T2447"/>
          <cell r="U2447"/>
          <cell r="V2447"/>
          <cell r="W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P2447"/>
        </row>
        <row r="2448">
          <cell r="C2448"/>
          <cell r="D2448"/>
          <cell r="E2448"/>
          <cell r="F2448"/>
          <cell r="J2448"/>
          <cell r="K2448"/>
          <cell r="L2448"/>
          <cell r="M2448"/>
          <cell r="N2448"/>
          <cell r="O2448"/>
          <cell r="P2448"/>
          <cell r="R2448"/>
          <cell r="S2448"/>
          <cell r="T2448"/>
          <cell r="U2448"/>
          <cell r="V2448"/>
          <cell r="W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P2448"/>
        </row>
        <row r="2449">
          <cell r="C2449"/>
          <cell r="D2449"/>
          <cell r="E2449"/>
          <cell r="F2449"/>
          <cell r="J2449"/>
          <cell r="K2449"/>
          <cell r="L2449"/>
          <cell r="M2449"/>
          <cell r="N2449"/>
          <cell r="O2449"/>
          <cell r="P2449"/>
          <cell r="R2449"/>
          <cell r="S2449"/>
          <cell r="T2449"/>
          <cell r="U2449"/>
          <cell r="V2449"/>
          <cell r="W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P2449"/>
        </row>
        <row r="2450">
          <cell r="C2450"/>
          <cell r="D2450"/>
          <cell r="F2450"/>
          <cell r="J2450"/>
          <cell r="K2450"/>
          <cell r="L2450"/>
          <cell r="M2450"/>
          <cell r="N2450"/>
          <cell r="O2450"/>
          <cell r="P2450"/>
          <cell r="R2450"/>
          <cell r="S2450"/>
          <cell r="T2450"/>
          <cell r="U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P2450"/>
        </row>
        <row r="2451">
          <cell r="C2451"/>
          <cell r="D2451"/>
          <cell r="E2451"/>
          <cell r="F2451"/>
          <cell r="J2451"/>
          <cell r="K2451"/>
          <cell r="L2451"/>
          <cell r="M2451"/>
          <cell r="N2451"/>
          <cell r="O2451"/>
          <cell r="P2451"/>
          <cell r="R2451"/>
          <cell r="S2451"/>
          <cell r="T2451"/>
          <cell r="U2451"/>
          <cell r="V2451"/>
          <cell r="W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P2451"/>
        </row>
        <row r="2452">
          <cell r="C2452"/>
          <cell r="D2452"/>
          <cell r="E2452"/>
          <cell r="F2452"/>
          <cell r="J2452"/>
          <cell r="K2452"/>
          <cell r="L2452"/>
          <cell r="M2452"/>
          <cell r="N2452"/>
          <cell r="O2452"/>
          <cell r="P2452"/>
          <cell r="R2452"/>
          <cell r="S2452"/>
          <cell r="T2452"/>
          <cell r="U2452"/>
          <cell r="V2452"/>
          <cell r="W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P2452"/>
        </row>
        <row r="2453">
          <cell r="C2453"/>
          <cell r="D2453"/>
          <cell r="E2453"/>
          <cell r="F2453"/>
          <cell r="J2453"/>
          <cell r="K2453"/>
          <cell r="L2453"/>
          <cell r="M2453"/>
          <cell r="N2453"/>
          <cell r="O2453"/>
          <cell r="P2453"/>
          <cell r="R2453"/>
          <cell r="S2453"/>
          <cell r="T2453"/>
          <cell r="U2453"/>
          <cell r="V2453"/>
          <cell r="W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P2453"/>
        </row>
        <row r="2454">
          <cell r="C2454"/>
          <cell r="D2454"/>
          <cell r="E2454"/>
          <cell r="F2454"/>
          <cell r="J2454"/>
          <cell r="K2454"/>
          <cell r="L2454"/>
          <cell r="M2454"/>
          <cell r="N2454"/>
          <cell r="O2454"/>
          <cell r="P2454"/>
          <cell r="R2454"/>
          <cell r="S2454"/>
          <cell r="T2454"/>
          <cell r="U2454"/>
          <cell r="V2454"/>
          <cell r="W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P2454"/>
        </row>
        <row r="2455">
          <cell r="C2455"/>
          <cell r="D2455"/>
          <cell r="E2455"/>
          <cell r="F2455"/>
          <cell r="J2455"/>
          <cell r="K2455"/>
          <cell r="L2455"/>
          <cell r="M2455"/>
          <cell r="N2455"/>
          <cell r="O2455"/>
          <cell r="P2455"/>
          <cell r="R2455"/>
          <cell r="S2455"/>
          <cell r="T2455"/>
          <cell r="U2455"/>
          <cell r="V2455"/>
          <cell r="W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P2455"/>
        </row>
        <row r="2456">
          <cell r="C2456"/>
          <cell r="D2456"/>
          <cell r="E2456"/>
          <cell r="F2456"/>
          <cell r="J2456"/>
          <cell r="K2456"/>
          <cell r="L2456"/>
          <cell r="M2456"/>
          <cell r="N2456"/>
          <cell r="O2456"/>
          <cell r="P2456"/>
          <cell r="R2456"/>
          <cell r="S2456"/>
          <cell r="T2456"/>
          <cell r="U2456"/>
          <cell r="V2456"/>
          <cell r="W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P2456"/>
        </row>
        <row r="2457">
          <cell r="C2457"/>
          <cell r="D2457"/>
          <cell r="E2457"/>
          <cell r="F2457"/>
          <cell r="J2457"/>
          <cell r="K2457"/>
          <cell r="L2457"/>
          <cell r="M2457"/>
          <cell r="N2457"/>
          <cell r="O2457"/>
          <cell r="P2457"/>
          <cell r="R2457"/>
          <cell r="S2457"/>
          <cell r="T2457"/>
          <cell r="U2457"/>
          <cell r="V2457"/>
          <cell r="W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P2457"/>
        </row>
        <row r="2458">
          <cell r="C2458"/>
          <cell r="D2458"/>
          <cell r="E2458"/>
          <cell r="F2458"/>
          <cell r="J2458"/>
          <cell r="K2458"/>
          <cell r="L2458"/>
          <cell r="M2458"/>
          <cell r="N2458"/>
          <cell r="O2458"/>
          <cell r="P2458"/>
          <cell r="R2458"/>
          <cell r="S2458"/>
          <cell r="T2458"/>
          <cell r="U2458"/>
          <cell r="V2458"/>
          <cell r="W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P2458"/>
        </row>
        <row r="2459">
          <cell r="C2459"/>
          <cell r="D2459"/>
          <cell r="E2459"/>
          <cell r="F2459"/>
          <cell r="J2459"/>
          <cell r="K2459"/>
          <cell r="L2459"/>
          <cell r="M2459"/>
          <cell r="N2459"/>
          <cell r="O2459"/>
          <cell r="P2459"/>
          <cell r="R2459"/>
          <cell r="S2459"/>
          <cell r="T2459"/>
          <cell r="U2459"/>
          <cell r="V2459"/>
          <cell r="W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P2459"/>
        </row>
        <row r="2460">
          <cell r="C2460"/>
          <cell r="D2460"/>
          <cell r="F2460"/>
          <cell r="J2460"/>
          <cell r="K2460"/>
          <cell r="L2460"/>
          <cell r="M2460"/>
          <cell r="N2460"/>
          <cell r="O2460"/>
          <cell r="P2460"/>
          <cell r="R2460"/>
          <cell r="S2460"/>
          <cell r="T2460"/>
          <cell r="U2460"/>
          <cell r="Y2460"/>
          <cell r="Z2460"/>
          <cell r="AA2460"/>
          <cell r="AB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P2460"/>
        </row>
        <row r="2461">
          <cell r="C2461"/>
          <cell r="D2461"/>
          <cell r="E2461"/>
          <cell r="F2461"/>
          <cell r="J2461"/>
          <cell r="K2461"/>
          <cell r="L2461"/>
          <cell r="M2461"/>
          <cell r="N2461"/>
          <cell r="O2461"/>
          <cell r="P2461"/>
          <cell r="R2461"/>
          <cell r="S2461"/>
          <cell r="T2461"/>
          <cell r="U2461"/>
          <cell r="V2461"/>
          <cell r="W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P2461"/>
        </row>
        <row r="2462">
          <cell r="C2462"/>
          <cell r="D2462"/>
          <cell r="E2462"/>
          <cell r="F2462"/>
          <cell r="J2462"/>
          <cell r="K2462"/>
          <cell r="L2462"/>
          <cell r="M2462"/>
          <cell r="N2462"/>
          <cell r="O2462"/>
          <cell r="P2462"/>
          <cell r="R2462"/>
          <cell r="S2462"/>
          <cell r="T2462"/>
          <cell r="U2462"/>
          <cell r="V2462"/>
          <cell r="W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P2462"/>
        </row>
        <row r="2463">
          <cell r="C2463"/>
          <cell r="D2463"/>
          <cell r="E2463"/>
          <cell r="F2463"/>
          <cell r="J2463"/>
          <cell r="K2463"/>
          <cell r="L2463"/>
          <cell r="M2463"/>
          <cell r="N2463"/>
          <cell r="O2463"/>
          <cell r="P2463"/>
          <cell r="R2463"/>
          <cell r="S2463"/>
          <cell r="T2463"/>
          <cell r="U2463"/>
          <cell r="V2463"/>
          <cell r="W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P2463"/>
        </row>
        <row r="2464">
          <cell r="C2464"/>
          <cell r="D2464"/>
          <cell r="E2464"/>
          <cell r="F2464"/>
          <cell r="J2464"/>
          <cell r="K2464"/>
          <cell r="L2464"/>
          <cell r="M2464"/>
          <cell r="N2464"/>
          <cell r="O2464"/>
          <cell r="P2464"/>
          <cell r="R2464"/>
          <cell r="S2464"/>
          <cell r="T2464"/>
          <cell r="U2464"/>
          <cell r="V2464"/>
          <cell r="W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P2464"/>
        </row>
        <row r="2465">
          <cell r="C2465"/>
          <cell r="D2465"/>
          <cell r="E2465"/>
          <cell r="F2465"/>
          <cell r="J2465"/>
          <cell r="K2465"/>
          <cell r="L2465"/>
          <cell r="M2465"/>
          <cell r="N2465"/>
          <cell r="O2465"/>
          <cell r="P2465"/>
          <cell r="R2465"/>
          <cell r="S2465"/>
          <cell r="T2465"/>
          <cell r="U2465"/>
          <cell r="V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P2465"/>
        </row>
        <row r="2466">
          <cell r="C2466"/>
          <cell r="D2466"/>
          <cell r="E2466"/>
          <cell r="F2466"/>
          <cell r="J2466"/>
          <cell r="K2466"/>
          <cell r="L2466"/>
          <cell r="M2466"/>
          <cell r="N2466"/>
          <cell r="O2466"/>
          <cell r="P2466"/>
          <cell r="R2466"/>
          <cell r="S2466"/>
          <cell r="T2466"/>
          <cell r="U2466"/>
          <cell r="V2466"/>
          <cell r="W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P2466"/>
        </row>
        <row r="2467">
          <cell r="C2467"/>
          <cell r="D2467"/>
          <cell r="E2467"/>
          <cell r="F2467"/>
          <cell r="J2467"/>
          <cell r="K2467"/>
          <cell r="L2467"/>
          <cell r="M2467"/>
          <cell r="N2467"/>
          <cell r="O2467"/>
          <cell r="P2467"/>
          <cell r="R2467"/>
          <cell r="S2467"/>
          <cell r="T2467"/>
          <cell r="U2467"/>
          <cell r="V2467"/>
          <cell r="W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P2467"/>
        </row>
        <row r="2468">
          <cell r="C2468"/>
          <cell r="D2468"/>
          <cell r="E2468"/>
          <cell r="F2468"/>
          <cell r="J2468"/>
          <cell r="K2468"/>
          <cell r="L2468"/>
          <cell r="M2468"/>
          <cell r="N2468"/>
          <cell r="O2468"/>
          <cell r="P2468"/>
          <cell r="R2468"/>
          <cell r="S2468"/>
          <cell r="T2468"/>
          <cell r="U2468"/>
          <cell r="V2468"/>
          <cell r="W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P2468"/>
        </row>
        <row r="2469">
          <cell r="C2469"/>
          <cell r="D2469"/>
          <cell r="E2469"/>
          <cell r="F2469"/>
          <cell r="J2469"/>
          <cell r="K2469"/>
          <cell r="L2469"/>
          <cell r="M2469"/>
          <cell r="N2469"/>
          <cell r="O2469"/>
          <cell r="P2469"/>
          <cell r="R2469"/>
          <cell r="S2469"/>
          <cell r="T2469"/>
          <cell r="U2469"/>
          <cell r="V2469"/>
          <cell r="W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P2469"/>
        </row>
        <row r="2470">
          <cell r="C2470"/>
          <cell r="D2470"/>
          <cell r="E2470"/>
          <cell r="F2470"/>
          <cell r="J2470"/>
          <cell r="K2470"/>
          <cell r="L2470"/>
          <cell r="M2470"/>
          <cell r="N2470"/>
          <cell r="O2470"/>
          <cell r="P2470"/>
          <cell r="R2470"/>
          <cell r="S2470"/>
          <cell r="T2470"/>
          <cell r="U2470"/>
          <cell r="V2470"/>
          <cell r="W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P2470"/>
        </row>
        <row r="2471">
          <cell r="C2471"/>
          <cell r="D2471"/>
          <cell r="E2471"/>
          <cell r="F2471"/>
          <cell r="J2471"/>
          <cell r="K2471"/>
          <cell r="L2471"/>
          <cell r="M2471"/>
          <cell r="N2471"/>
          <cell r="O2471"/>
          <cell r="P2471"/>
          <cell r="R2471"/>
          <cell r="S2471"/>
          <cell r="T2471"/>
          <cell r="U2471"/>
          <cell r="V2471"/>
          <cell r="W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P2471"/>
        </row>
        <row r="2472">
          <cell r="C2472"/>
          <cell r="D2472"/>
          <cell r="E2472"/>
          <cell r="F2472"/>
          <cell r="J2472"/>
          <cell r="K2472"/>
          <cell r="L2472"/>
          <cell r="M2472"/>
          <cell r="N2472"/>
          <cell r="O2472"/>
          <cell r="P2472"/>
          <cell r="R2472"/>
          <cell r="S2472"/>
          <cell r="T2472"/>
          <cell r="U2472"/>
          <cell r="V2472"/>
          <cell r="W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P2472"/>
        </row>
        <row r="2473">
          <cell r="C2473"/>
          <cell r="D2473"/>
          <cell r="E2473"/>
          <cell r="F2473"/>
          <cell r="J2473"/>
          <cell r="K2473"/>
          <cell r="L2473"/>
          <cell r="M2473"/>
          <cell r="N2473"/>
          <cell r="O2473"/>
          <cell r="P2473"/>
          <cell r="R2473"/>
          <cell r="S2473"/>
          <cell r="T2473"/>
          <cell r="U2473"/>
          <cell r="V2473"/>
          <cell r="W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P2473"/>
        </row>
        <row r="2474">
          <cell r="C2474"/>
          <cell r="D2474"/>
          <cell r="E2474"/>
          <cell r="F2474"/>
          <cell r="J2474"/>
          <cell r="K2474"/>
          <cell r="L2474"/>
          <cell r="M2474"/>
          <cell r="N2474"/>
          <cell r="O2474"/>
          <cell r="P2474"/>
          <cell r="R2474"/>
          <cell r="S2474"/>
          <cell r="T2474"/>
          <cell r="U2474"/>
          <cell r="V2474"/>
          <cell r="W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P2474"/>
        </row>
        <row r="2475">
          <cell r="C2475"/>
          <cell r="D2475"/>
          <cell r="E2475"/>
          <cell r="F2475"/>
          <cell r="J2475"/>
          <cell r="K2475"/>
          <cell r="L2475"/>
          <cell r="M2475"/>
          <cell r="N2475"/>
          <cell r="O2475"/>
          <cell r="P2475"/>
          <cell r="R2475"/>
          <cell r="S2475"/>
          <cell r="T2475"/>
          <cell r="U2475"/>
          <cell r="V2475"/>
          <cell r="W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P2475"/>
        </row>
        <row r="2476">
          <cell r="C2476"/>
          <cell r="D2476"/>
          <cell r="E2476"/>
          <cell r="F2476"/>
          <cell r="J2476"/>
          <cell r="K2476"/>
          <cell r="L2476"/>
          <cell r="M2476"/>
          <cell r="N2476"/>
          <cell r="O2476"/>
          <cell r="P2476"/>
          <cell r="R2476"/>
          <cell r="S2476"/>
          <cell r="T2476"/>
          <cell r="U2476"/>
          <cell r="V2476"/>
          <cell r="W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P2476"/>
        </row>
        <row r="2477">
          <cell r="C2477"/>
          <cell r="D2477"/>
          <cell r="E2477"/>
          <cell r="F2477"/>
          <cell r="J2477"/>
          <cell r="K2477"/>
          <cell r="L2477"/>
          <cell r="M2477"/>
          <cell r="N2477"/>
          <cell r="O2477"/>
          <cell r="P2477"/>
          <cell r="R2477"/>
          <cell r="S2477"/>
          <cell r="T2477"/>
          <cell r="U2477"/>
          <cell r="V2477"/>
          <cell r="W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P2477"/>
        </row>
        <row r="2478">
          <cell r="C2478"/>
          <cell r="D2478"/>
          <cell r="E2478"/>
          <cell r="F2478"/>
          <cell r="J2478"/>
          <cell r="K2478"/>
          <cell r="L2478"/>
          <cell r="M2478"/>
          <cell r="N2478"/>
          <cell r="O2478"/>
          <cell r="P2478"/>
          <cell r="R2478"/>
          <cell r="S2478"/>
          <cell r="T2478"/>
          <cell r="U2478"/>
          <cell r="V2478"/>
          <cell r="W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P2478"/>
        </row>
        <row r="2479">
          <cell r="C2479"/>
          <cell r="D2479"/>
          <cell r="E2479"/>
          <cell r="F2479"/>
          <cell r="J2479"/>
          <cell r="K2479"/>
          <cell r="L2479"/>
          <cell r="M2479"/>
          <cell r="N2479"/>
          <cell r="O2479"/>
          <cell r="P2479"/>
          <cell r="R2479"/>
          <cell r="S2479"/>
          <cell r="T2479"/>
          <cell r="U2479"/>
          <cell r="V2479"/>
          <cell r="W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P2479"/>
        </row>
        <row r="2480">
          <cell r="C2480"/>
          <cell r="D2480"/>
          <cell r="E2480"/>
          <cell r="F2480"/>
          <cell r="J2480"/>
          <cell r="K2480"/>
          <cell r="L2480"/>
          <cell r="M2480"/>
          <cell r="N2480"/>
          <cell r="O2480"/>
          <cell r="P2480"/>
          <cell r="R2480"/>
          <cell r="S2480"/>
          <cell r="T2480"/>
          <cell r="U2480"/>
          <cell r="V2480"/>
          <cell r="W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P2480"/>
        </row>
        <row r="2481">
          <cell r="C2481"/>
          <cell r="D2481"/>
          <cell r="E2481"/>
          <cell r="F2481"/>
          <cell r="J2481"/>
          <cell r="K2481"/>
          <cell r="L2481"/>
          <cell r="M2481"/>
          <cell r="N2481"/>
          <cell r="O2481"/>
          <cell r="P2481"/>
          <cell r="R2481"/>
          <cell r="S2481"/>
          <cell r="T2481"/>
          <cell r="U2481"/>
          <cell r="V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P2481"/>
        </row>
        <row r="2482">
          <cell r="C2482"/>
          <cell r="D2482"/>
          <cell r="E2482"/>
          <cell r="F2482"/>
          <cell r="J2482"/>
          <cell r="K2482"/>
          <cell r="L2482"/>
          <cell r="M2482"/>
          <cell r="N2482"/>
          <cell r="O2482"/>
          <cell r="P2482"/>
          <cell r="R2482"/>
          <cell r="S2482"/>
          <cell r="T2482"/>
          <cell r="U2482"/>
          <cell r="V2482"/>
          <cell r="W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P2482"/>
        </row>
        <row r="2483">
          <cell r="C2483"/>
          <cell r="D2483"/>
          <cell r="F2483"/>
          <cell r="J2483"/>
          <cell r="K2483"/>
          <cell r="L2483"/>
          <cell r="M2483"/>
          <cell r="N2483"/>
          <cell r="O2483"/>
          <cell r="P2483"/>
          <cell r="R2483"/>
          <cell r="S2483"/>
          <cell r="T2483"/>
          <cell r="U2483"/>
          <cell r="Y2483"/>
          <cell r="Z2483"/>
          <cell r="AA2483"/>
          <cell r="AB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P2483"/>
        </row>
        <row r="2484">
          <cell r="C2484"/>
          <cell r="D2484"/>
          <cell r="F2484"/>
          <cell r="J2484"/>
          <cell r="K2484"/>
          <cell r="L2484"/>
          <cell r="M2484"/>
          <cell r="N2484"/>
          <cell r="O2484"/>
          <cell r="P2484"/>
          <cell r="R2484"/>
          <cell r="S2484"/>
          <cell r="T2484"/>
          <cell r="U2484"/>
          <cell r="Y2484"/>
          <cell r="Z2484"/>
          <cell r="AA2484"/>
          <cell r="AB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P2484"/>
        </row>
        <row r="2485">
          <cell r="C2485"/>
          <cell r="D2485"/>
          <cell r="E2485"/>
          <cell r="F2485"/>
          <cell r="J2485"/>
          <cell r="K2485"/>
          <cell r="L2485"/>
          <cell r="M2485"/>
          <cell r="N2485"/>
          <cell r="O2485"/>
          <cell r="P2485"/>
          <cell r="R2485"/>
          <cell r="S2485"/>
          <cell r="T2485"/>
          <cell r="U2485"/>
          <cell r="V2485"/>
          <cell r="W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P2485"/>
        </row>
        <row r="2486">
          <cell r="C2486"/>
          <cell r="D2486"/>
          <cell r="E2486"/>
          <cell r="F2486"/>
          <cell r="J2486"/>
          <cell r="K2486"/>
          <cell r="L2486"/>
          <cell r="M2486"/>
          <cell r="N2486"/>
          <cell r="O2486"/>
          <cell r="P2486"/>
          <cell r="R2486"/>
          <cell r="S2486"/>
          <cell r="T2486"/>
          <cell r="U2486"/>
          <cell r="V2486"/>
          <cell r="W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P2486"/>
        </row>
        <row r="2487">
          <cell r="C2487"/>
          <cell r="D2487"/>
          <cell r="E2487"/>
          <cell r="F2487"/>
          <cell r="J2487"/>
          <cell r="K2487"/>
          <cell r="L2487"/>
          <cell r="M2487"/>
          <cell r="N2487"/>
          <cell r="O2487"/>
          <cell r="P2487"/>
          <cell r="R2487"/>
          <cell r="S2487"/>
          <cell r="T2487"/>
          <cell r="U2487"/>
          <cell r="V2487"/>
          <cell r="W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P2487"/>
        </row>
        <row r="2488">
          <cell r="C2488"/>
          <cell r="D2488"/>
          <cell r="E2488"/>
          <cell r="F2488"/>
          <cell r="J2488"/>
          <cell r="K2488"/>
          <cell r="L2488"/>
          <cell r="M2488"/>
          <cell r="N2488"/>
          <cell r="O2488"/>
          <cell r="P2488"/>
          <cell r="R2488"/>
          <cell r="S2488"/>
          <cell r="T2488"/>
          <cell r="U2488"/>
          <cell r="V2488"/>
          <cell r="W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P2488"/>
        </row>
        <row r="2489">
          <cell r="C2489"/>
          <cell r="D2489"/>
          <cell r="E2489"/>
          <cell r="F2489"/>
          <cell r="J2489"/>
          <cell r="K2489"/>
          <cell r="L2489"/>
          <cell r="M2489"/>
          <cell r="N2489"/>
          <cell r="O2489"/>
          <cell r="P2489"/>
          <cell r="R2489"/>
          <cell r="S2489"/>
          <cell r="T2489"/>
          <cell r="U2489"/>
          <cell r="V2489"/>
          <cell r="W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P2489"/>
        </row>
        <row r="2490">
          <cell r="C2490"/>
          <cell r="D2490"/>
          <cell r="E2490"/>
          <cell r="F2490"/>
          <cell r="J2490"/>
          <cell r="K2490"/>
          <cell r="L2490"/>
          <cell r="M2490"/>
          <cell r="N2490"/>
          <cell r="O2490"/>
          <cell r="P2490"/>
          <cell r="R2490"/>
          <cell r="S2490"/>
          <cell r="T2490"/>
          <cell r="U2490"/>
          <cell r="V2490"/>
          <cell r="W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P2490"/>
        </row>
        <row r="2491">
          <cell r="C2491"/>
          <cell r="D2491"/>
          <cell r="E2491"/>
          <cell r="F2491"/>
          <cell r="J2491"/>
          <cell r="K2491"/>
          <cell r="L2491"/>
          <cell r="M2491"/>
          <cell r="N2491"/>
          <cell r="O2491"/>
          <cell r="P2491"/>
          <cell r="R2491"/>
          <cell r="S2491"/>
          <cell r="T2491"/>
          <cell r="U2491"/>
          <cell r="V2491"/>
          <cell r="W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P2491"/>
        </row>
        <row r="2492">
          <cell r="C2492"/>
          <cell r="D2492"/>
          <cell r="E2492"/>
          <cell r="F2492"/>
          <cell r="J2492"/>
          <cell r="K2492"/>
          <cell r="L2492"/>
          <cell r="M2492"/>
          <cell r="N2492"/>
          <cell r="O2492"/>
          <cell r="P2492"/>
          <cell r="R2492"/>
          <cell r="S2492"/>
          <cell r="T2492"/>
          <cell r="U2492"/>
          <cell r="V2492"/>
          <cell r="W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P2492"/>
        </row>
        <row r="2493">
          <cell r="C2493"/>
          <cell r="D2493"/>
          <cell r="E2493"/>
          <cell r="F2493"/>
          <cell r="J2493"/>
          <cell r="K2493"/>
          <cell r="L2493"/>
          <cell r="M2493"/>
          <cell r="N2493"/>
          <cell r="O2493"/>
          <cell r="P2493"/>
          <cell r="R2493"/>
          <cell r="S2493"/>
          <cell r="T2493"/>
          <cell r="U2493"/>
          <cell r="V2493"/>
          <cell r="W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P2493"/>
        </row>
        <row r="2494">
          <cell r="C2494"/>
          <cell r="D2494"/>
          <cell r="E2494"/>
          <cell r="F2494"/>
          <cell r="J2494"/>
          <cell r="K2494"/>
          <cell r="L2494"/>
          <cell r="M2494"/>
          <cell r="N2494"/>
          <cell r="O2494"/>
          <cell r="P2494"/>
          <cell r="R2494"/>
          <cell r="S2494"/>
          <cell r="T2494"/>
          <cell r="U2494"/>
          <cell r="V2494"/>
          <cell r="W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P2494"/>
        </row>
        <row r="2495">
          <cell r="C2495"/>
          <cell r="D2495"/>
          <cell r="E2495"/>
          <cell r="F2495"/>
          <cell r="J2495"/>
          <cell r="K2495"/>
          <cell r="L2495"/>
          <cell r="M2495"/>
          <cell r="N2495"/>
          <cell r="O2495"/>
          <cell r="P2495"/>
          <cell r="R2495"/>
          <cell r="S2495"/>
          <cell r="T2495"/>
          <cell r="U2495"/>
          <cell r="V2495"/>
          <cell r="W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P2495"/>
        </row>
        <row r="2496">
          <cell r="C2496"/>
          <cell r="D2496"/>
          <cell r="E2496"/>
          <cell r="F2496"/>
          <cell r="J2496"/>
          <cell r="K2496"/>
          <cell r="L2496"/>
          <cell r="M2496"/>
          <cell r="N2496"/>
          <cell r="O2496"/>
          <cell r="P2496"/>
          <cell r="R2496"/>
          <cell r="S2496"/>
          <cell r="T2496"/>
          <cell r="U2496"/>
          <cell r="V2496"/>
          <cell r="W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P2496"/>
        </row>
        <row r="2497">
          <cell r="C2497"/>
          <cell r="D2497"/>
          <cell r="E2497"/>
          <cell r="F2497"/>
          <cell r="J2497"/>
          <cell r="K2497"/>
          <cell r="L2497"/>
          <cell r="M2497"/>
          <cell r="N2497"/>
          <cell r="O2497"/>
          <cell r="P2497"/>
          <cell r="R2497"/>
          <cell r="S2497"/>
          <cell r="T2497"/>
          <cell r="U2497"/>
          <cell r="V2497"/>
          <cell r="W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P2497"/>
        </row>
        <row r="2498">
          <cell r="C2498"/>
          <cell r="D2498"/>
          <cell r="E2498"/>
          <cell r="F2498"/>
          <cell r="J2498"/>
          <cell r="K2498"/>
          <cell r="L2498"/>
          <cell r="M2498"/>
          <cell r="N2498"/>
          <cell r="O2498"/>
          <cell r="P2498"/>
          <cell r="R2498"/>
          <cell r="S2498"/>
          <cell r="T2498"/>
          <cell r="U2498"/>
          <cell r="V2498"/>
          <cell r="W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P2498"/>
        </row>
        <row r="2499">
          <cell r="C2499"/>
          <cell r="D2499"/>
          <cell r="E2499"/>
          <cell r="F2499"/>
          <cell r="J2499"/>
          <cell r="K2499"/>
          <cell r="L2499"/>
          <cell r="M2499"/>
          <cell r="N2499"/>
          <cell r="O2499"/>
          <cell r="P2499"/>
          <cell r="R2499"/>
          <cell r="S2499"/>
          <cell r="T2499"/>
          <cell r="U2499"/>
          <cell r="V2499"/>
          <cell r="W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P2499"/>
        </row>
        <row r="2500">
          <cell r="C2500"/>
          <cell r="D2500"/>
          <cell r="E2500"/>
          <cell r="F2500"/>
          <cell r="J2500"/>
          <cell r="K2500"/>
          <cell r="L2500"/>
          <cell r="M2500"/>
          <cell r="N2500"/>
          <cell r="O2500"/>
          <cell r="P2500"/>
          <cell r="R2500"/>
          <cell r="S2500"/>
          <cell r="T2500"/>
          <cell r="U2500"/>
          <cell r="V2500"/>
          <cell r="W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P2500"/>
        </row>
        <row r="2501">
          <cell r="C2501"/>
          <cell r="D2501"/>
          <cell r="E2501"/>
          <cell r="F2501"/>
          <cell r="J2501"/>
          <cell r="K2501"/>
          <cell r="L2501"/>
          <cell r="M2501"/>
          <cell r="N2501"/>
          <cell r="O2501"/>
          <cell r="P2501"/>
          <cell r="R2501"/>
          <cell r="S2501"/>
          <cell r="T2501"/>
          <cell r="U2501"/>
          <cell r="V2501"/>
          <cell r="W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P2501"/>
        </row>
        <row r="2502">
          <cell r="C2502"/>
          <cell r="D2502"/>
          <cell r="E2502"/>
          <cell r="F2502"/>
          <cell r="J2502"/>
          <cell r="K2502"/>
          <cell r="L2502"/>
          <cell r="M2502"/>
          <cell r="N2502"/>
          <cell r="O2502"/>
          <cell r="P2502"/>
          <cell r="R2502"/>
          <cell r="S2502"/>
          <cell r="T2502"/>
          <cell r="U2502"/>
          <cell r="V2502"/>
          <cell r="W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P2502"/>
        </row>
        <row r="2503">
          <cell r="C2503"/>
          <cell r="D2503"/>
          <cell r="E2503"/>
          <cell r="F2503"/>
          <cell r="J2503"/>
          <cell r="K2503"/>
          <cell r="L2503"/>
          <cell r="M2503"/>
          <cell r="N2503"/>
          <cell r="O2503"/>
          <cell r="P2503"/>
          <cell r="R2503"/>
          <cell r="S2503"/>
          <cell r="T2503"/>
          <cell r="U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P2503"/>
        </row>
        <row r="2504">
          <cell r="C2504"/>
          <cell r="D2504"/>
          <cell r="E2504"/>
          <cell r="F2504"/>
          <cell r="J2504"/>
          <cell r="K2504"/>
          <cell r="L2504"/>
          <cell r="M2504"/>
          <cell r="N2504"/>
          <cell r="O2504"/>
          <cell r="P2504"/>
          <cell r="R2504"/>
          <cell r="S2504"/>
          <cell r="T2504"/>
          <cell r="U2504"/>
          <cell r="V2504"/>
          <cell r="W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P2504"/>
        </row>
        <row r="2505">
          <cell r="C2505"/>
          <cell r="D2505"/>
          <cell r="E2505"/>
          <cell r="F2505"/>
          <cell r="J2505"/>
          <cell r="K2505"/>
          <cell r="L2505"/>
          <cell r="M2505"/>
          <cell r="N2505"/>
          <cell r="O2505"/>
          <cell r="P2505"/>
          <cell r="R2505"/>
          <cell r="S2505"/>
          <cell r="T2505"/>
          <cell r="U2505"/>
          <cell r="V2505"/>
          <cell r="W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P2505"/>
        </row>
        <row r="2506">
          <cell r="C2506"/>
          <cell r="D2506"/>
          <cell r="E2506"/>
          <cell r="F2506"/>
          <cell r="J2506"/>
          <cell r="K2506"/>
          <cell r="L2506"/>
          <cell r="M2506"/>
          <cell r="N2506"/>
          <cell r="O2506"/>
          <cell r="P2506"/>
          <cell r="R2506"/>
          <cell r="S2506"/>
          <cell r="T2506"/>
          <cell r="U2506"/>
          <cell r="V2506"/>
          <cell r="W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P2506"/>
        </row>
        <row r="2507">
          <cell r="C2507"/>
          <cell r="D2507"/>
          <cell r="E2507"/>
          <cell r="F2507"/>
          <cell r="J2507"/>
          <cell r="K2507"/>
          <cell r="L2507"/>
          <cell r="M2507"/>
          <cell r="N2507"/>
          <cell r="O2507"/>
          <cell r="P2507"/>
          <cell r="R2507"/>
          <cell r="S2507"/>
          <cell r="T2507"/>
          <cell r="U2507"/>
          <cell r="V2507"/>
          <cell r="W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P2507"/>
        </row>
        <row r="2508">
          <cell r="C2508"/>
          <cell r="D2508"/>
          <cell r="E2508"/>
          <cell r="F2508"/>
          <cell r="J2508"/>
          <cell r="K2508"/>
          <cell r="L2508"/>
          <cell r="M2508"/>
          <cell r="N2508"/>
          <cell r="O2508"/>
          <cell r="P2508"/>
          <cell r="R2508"/>
          <cell r="S2508"/>
          <cell r="T2508"/>
          <cell r="U2508"/>
          <cell r="V2508"/>
          <cell r="W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P2508"/>
        </row>
        <row r="2509">
          <cell r="C2509"/>
          <cell r="D2509"/>
          <cell r="E2509"/>
          <cell r="F2509"/>
          <cell r="J2509"/>
          <cell r="K2509"/>
          <cell r="L2509"/>
          <cell r="M2509"/>
          <cell r="N2509"/>
          <cell r="O2509"/>
          <cell r="P2509"/>
          <cell r="R2509"/>
          <cell r="S2509"/>
          <cell r="T2509"/>
          <cell r="U2509"/>
          <cell r="V2509"/>
          <cell r="W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P2509"/>
        </row>
        <row r="2510">
          <cell r="C2510"/>
          <cell r="D2510"/>
          <cell r="E2510"/>
          <cell r="F2510"/>
          <cell r="J2510"/>
          <cell r="K2510"/>
          <cell r="L2510"/>
          <cell r="M2510"/>
          <cell r="N2510"/>
          <cell r="O2510"/>
          <cell r="P2510"/>
          <cell r="R2510"/>
          <cell r="S2510"/>
          <cell r="T2510"/>
          <cell r="U2510"/>
          <cell r="V2510"/>
          <cell r="W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P2510"/>
        </row>
        <row r="2511">
          <cell r="C2511"/>
          <cell r="D2511"/>
          <cell r="E2511"/>
          <cell r="F2511"/>
          <cell r="J2511"/>
          <cell r="K2511"/>
          <cell r="L2511"/>
          <cell r="M2511"/>
          <cell r="N2511"/>
          <cell r="O2511"/>
          <cell r="P2511"/>
          <cell r="R2511"/>
          <cell r="S2511"/>
          <cell r="T2511"/>
          <cell r="U2511"/>
          <cell r="V2511"/>
          <cell r="W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P2511"/>
        </row>
        <row r="2512">
          <cell r="C2512"/>
          <cell r="D2512"/>
          <cell r="E2512"/>
          <cell r="F2512"/>
          <cell r="J2512"/>
          <cell r="K2512"/>
          <cell r="L2512"/>
          <cell r="M2512"/>
          <cell r="N2512"/>
          <cell r="O2512"/>
          <cell r="P2512"/>
          <cell r="R2512"/>
          <cell r="S2512"/>
          <cell r="T2512"/>
          <cell r="U2512"/>
          <cell r="V2512"/>
          <cell r="W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P2512"/>
        </row>
        <row r="2513">
          <cell r="C2513"/>
          <cell r="D2513"/>
          <cell r="E2513"/>
          <cell r="F2513"/>
          <cell r="J2513"/>
          <cell r="K2513"/>
          <cell r="L2513"/>
          <cell r="M2513"/>
          <cell r="N2513"/>
          <cell r="O2513"/>
          <cell r="P2513"/>
          <cell r="R2513"/>
          <cell r="S2513"/>
          <cell r="T2513"/>
          <cell r="U2513"/>
          <cell r="V2513"/>
          <cell r="W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P2513"/>
        </row>
        <row r="2514">
          <cell r="C2514"/>
          <cell r="D2514"/>
          <cell r="E2514"/>
          <cell r="F2514"/>
          <cell r="J2514"/>
          <cell r="K2514"/>
          <cell r="L2514"/>
          <cell r="M2514"/>
          <cell r="N2514"/>
          <cell r="O2514"/>
          <cell r="P2514"/>
          <cell r="R2514"/>
          <cell r="S2514"/>
          <cell r="T2514"/>
          <cell r="U2514"/>
          <cell r="V2514"/>
          <cell r="W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P2514"/>
        </row>
        <row r="2515">
          <cell r="C2515"/>
          <cell r="D2515"/>
          <cell r="E2515"/>
          <cell r="F2515"/>
          <cell r="J2515"/>
          <cell r="K2515"/>
          <cell r="L2515"/>
          <cell r="M2515"/>
          <cell r="N2515"/>
          <cell r="O2515"/>
          <cell r="P2515"/>
          <cell r="R2515"/>
          <cell r="S2515"/>
          <cell r="T2515"/>
          <cell r="U2515"/>
          <cell r="V2515"/>
          <cell r="W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P2515"/>
        </row>
        <row r="2516">
          <cell r="C2516"/>
          <cell r="D2516"/>
          <cell r="E2516"/>
          <cell r="F2516"/>
          <cell r="J2516"/>
          <cell r="K2516"/>
          <cell r="L2516"/>
          <cell r="M2516"/>
          <cell r="N2516"/>
          <cell r="O2516"/>
          <cell r="P2516"/>
          <cell r="R2516"/>
          <cell r="S2516"/>
          <cell r="T2516"/>
          <cell r="U2516"/>
          <cell r="V2516"/>
          <cell r="W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P2516"/>
        </row>
        <row r="2517">
          <cell r="C2517"/>
          <cell r="D2517"/>
          <cell r="E2517"/>
          <cell r="F2517"/>
          <cell r="J2517"/>
          <cell r="K2517"/>
          <cell r="L2517"/>
          <cell r="M2517"/>
          <cell r="N2517"/>
          <cell r="O2517"/>
          <cell r="P2517"/>
          <cell r="R2517"/>
          <cell r="S2517"/>
          <cell r="T2517"/>
          <cell r="U2517"/>
          <cell r="V2517"/>
          <cell r="W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P2517"/>
        </row>
        <row r="2518">
          <cell r="C2518"/>
          <cell r="D2518"/>
          <cell r="E2518"/>
          <cell r="F2518"/>
          <cell r="J2518"/>
          <cell r="K2518"/>
          <cell r="L2518"/>
          <cell r="M2518"/>
          <cell r="N2518"/>
          <cell r="O2518"/>
          <cell r="P2518"/>
          <cell r="R2518"/>
          <cell r="S2518"/>
          <cell r="T2518"/>
          <cell r="U2518"/>
          <cell r="V2518"/>
          <cell r="W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P2518"/>
        </row>
        <row r="2519">
          <cell r="C2519"/>
          <cell r="D2519"/>
          <cell r="E2519"/>
          <cell r="F2519"/>
          <cell r="J2519"/>
          <cell r="K2519"/>
          <cell r="L2519"/>
          <cell r="M2519"/>
          <cell r="N2519"/>
          <cell r="O2519"/>
          <cell r="P2519"/>
          <cell r="R2519"/>
          <cell r="S2519"/>
          <cell r="T2519"/>
          <cell r="U2519"/>
          <cell r="V2519"/>
          <cell r="W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P2519"/>
        </row>
        <row r="2520">
          <cell r="C2520"/>
          <cell r="D2520"/>
          <cell r="E2520"/>
          <cell r="F2520"/>
          <cell r="J2520"/>
          <cell r="K2520"/>
          <cell r="L2520"/>
          <cell r="M2520"/>
          <cell r="N2520"/>
          <cell r="O2520"/>
          <cell r="P2520"/>
          <cell r="R2520"/>
          <cell r="S2520"/>
          <cell r="T2520"/>
          <cell r="U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P2520"/>
        </row>
        <row r="2521">
          <cell r="C2521"/>
          <cell r="D2521"/>
          <cell r="E2521"/>
          <cell r="F2521"/>
          <cell r="J2521"/>
          <cell r="K2521"/>
          <cell r="L2521"/>
          <cell r="M2521"/>
          <cell r="N2521"/>
          <cell r="O2521"/>
          <cell r="P2521"/>
          <cell r="R2521"/>
          <cell r="S2521"/>
          <cell r="T2521"/>
          <cell r="U2521"/>
          <cell r="V2521"/>
          <cell r="W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P2521"/>
        </row>
        <row r="2522">
          <cell r="C2522"/>
          <cell r="D2522"/>
          <cell r="E2522"/>
          <cell r="F2522"/>
          <cell r="J2522"/>
          <cell r="K2522"/>
          <cell r="L2522"/>
          <cell r="M2522"/>
          <cell r="N2522"/>
          <cell r="O2522"/>
          <cell r="P2522"/>
          <cell r="R2522"/>
          <cell r="S2522"/>
          <cell r="T2522"/>
          <cell r="U2522"/>
          <cell r="V2522"/>
          <cell r="W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P2522"/>
        </row>
        <row r="2523">
          <cell r="C2523"/>
          <cell r="D2523"/>
          <cell r="E2523"/>
          <cell r="F2523"/>
          <cell r="J2523"/>
          <cell r="K2523"/>
          <cell r="L2523"/>
          <cell r="M2523"/>
          <cell r="N2523"/>
          <cell r="O2523"/>
          <cell r="P2523"/>
          <cell r="R2523"/>
          <cell r="S2523"/>
          <cell r="T2523"/>
          <cell r="U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P2523"/>
        </row>
        <row r="2524">
          <cell r="C2524"/>
          <cell r="D2524"/>
          <cell r="E2524"/>
          <cell r="F2524"/>
          <cell r="J2524"/>
          <cell r="K2524"/>
          <cell r="L2524"/>
          <cell r="M2524"/>
          <cell r="N2524"/>
          <cell r="O2524"/>
          <cell r="P2524"/>
          <cell r="R2524"/>
          <cell r="S2524"/>
          <cell r="T2524"/>
          <cell r="U2524"/>
          <cell r="V2524"/>
          <cell r="W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P2524"/>
        </row>
        <row r="2525">
          <cell r="C2525"/>
          <cell r="D2525"/>
          <cell r="E2525"/>
          <cell r="F2525"/>
          <cell r="J2525"/>
          <cell r="K2525"/>
          <cell r="L2525"/>
          <cell r="M2525"/>
          <cell r="N2525"/>
          <cell r="O2525"/>
          <cell r="P2525"/>
          <cell r="R2525"/>
          <cell r="S2525"/>
          <cell r="T2525"/>
          <cell r="U2525"/>
          <cell r="V2525"/>
          <cell r="W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P2525"/>
        </row>
        <row r="2526">
          <cell r="C2526"/>
          <cell r="D2526"/>
          <cell r="E2526"/>
          <cell r="F2526"/>
          <cell r="J2526"/>
          <cell r="K2526"/>
          <cell r="L2526"/>
          <cell r="M2526"/>
          <cell r="N2526"/>
          <cell r="O2526"/>
          <cell r="P2526"/>
          <cell r="R2526"/>
          <cell r="S2526"/>
          <cell r="T2526"/>
          <cell r="U2526"/>
          <cell r="V2526"/>
          <cell r="W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P2526"/>
        </row>
        <row r="2527">
          <cell r="C2527"/>
          <cell r="D2527"/>
          <cell r="E2527"/>
          <cell r="F2527"/>
          <cell r="J2527"/>
          <cell r="K2527"/>
          <cell r="L2527"/>
          <cell r="M2527"/>
          <cell r="N2527"/>
          <cell r="O2527"/>
          <cell r="P2527"/>
          <cell r="R2527"/>
          <cell r="S2527"/>
          <cell r="T2527"/>
          <cell r="U2527"/>
          <cell r="V2527"/>
          <cell r="W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P2527"/>
        </row>
        <row r="2528">
          <cell r="C2528"/>
          <cell r="D2528"/>
          <cell r="E2528"/>
          <cell r="F2528"/>
          <cell r="J2528"/>
          <cell r="K2528"/>
          <cell r="L2528"/>
          <cell r="M2528"/>
          <cell r="N2528"/>
          <cell r="O2528"/>
          <cell r="P2528"/>
          <cell r="R2528"/>
          <cell r="S2528"/>
          <cell r="T2528"/>
          <cell r="U2528"/>
          <cell r="V2528"/>
          <cell r="W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P2528"/>
        </row>
        <row r="2529">
          <cell r="C2529"/>
          <cell r="D2529"/>
          <cell r="E2529"/>
          <cell r="F2529"/>
          <cell r="J2529"/>
          <cell r="K2529"/>
          <cell r="L2529"/>
          <cell r="M2529"/>
          <cell r="N2529"/>
          <cell r="O2529"/>
          <cell r="P2529"/>
          <cell r="R2529"/>
          <cell r="S2529"/>
          <cell r="T2529"/>
          <cell r="U2529"/>
          <cell r="V2529"/>
          <cell r="W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P2529"/>
        </row>
        <row r="2530">
          <cell r="C2530"/>
          <cell r="D2530"/>
          <cell r="E2530"/>
          <cell r="F2530"/>
          <cell r="J2530"/>
          <cell r="K2530"/>
          <cell r="L2530"/>
          <cell r="M2530"/>
          <cell r="N2530"/>
          <cell r="O2530"/>
          <cell r="P2530"/>
          <cell r="R2530"/>
          <cell r="S2530"/>
          <cell r="T2530"/>
          <cell r="U2530"/>
          <cell r="V2530"/>
          <cell r="W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P2530"/>
        </row>
        <row r="2531">
          <cell r="C2531"/>
          <cell r="D2531"/>
          <cell r="E2531"/>
          <cell r="F2531"/>
          <cell r="J2531"/>
          <cell r="K2531"/>
          <cell r="L2531"/>
          <cell r="M2531"/>
          <cell r="N2531"/>
          <cell r="O2531"/>
          <cell r="P2531"/>
          <cell r="R2531"/>
          <cell r="S2531"/>
          <cell r="T2531"/>
          <cell r="U2531"/>
          <cell r="V2531"/>
          <cell r="W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P2531"/>
        </row>
        <row r="2532">
          <cell r="C2532"/>
          <cell r="D2532"/>
          <cell r="E2532"/>
          <cell r="F2532"/>
          <cell r="J2532"/>
          <cell r="K2532"/>
          <cell r="L2532"/>
          <cell r="M2532"/>
          <cell r="N2532"/>
          <cell r="O2532"/>
          <cell r="P2532"/>
          <cell r="R2532"/>
          <cell r="S2532"/>
          <cell r="T2532"/>
          <cell r="U2532"/>
          <cell r="V2532"/>
          <cell r="W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P2532"/>
        </row>
        <row r="2533">
          <cell r="C2533"/>
          <cell r="D2533"/>
          <cell r="E2533"/>
          <cell r="F2533"/>
          <cell r="J2533"/>
          <cell r="K2533"/>
          <cell r="L2533"/>
          <cell r="M2533"/>
          <cell r="N2533"/>
          <cell r="O2533"/>
          <cell r="P2533"/>
          <cell r="R2533"/>
          <cell r="S2533"/>
          <cell r="T2533"/>
          <cell r="U2533"/>
          <cell r="V2533"/>
          <cell r="W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P2533"/>
        </row>
        <row r="2534">
          <cell r="C2534"/>
          <cell r="D2534"/>
          <cell r="E2534"/>
          <cell r="F2534"/>
          <cell r="J2534"/>
          <cell r="K2534"/>
          <cell r="L2534"/>
          <cell r="M2534"/>
          <cell r="N2534"/>
          <cell r="O2534"/>
          <cell r="P2534"/>
          <cell r="R2534"/>
          <cell r="S2534"/>
          <cell r="T2534"/>
          <cell r="U2534"/>
          <cell r="V2534"/>
          <cell r="W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P2534"/>
        </row>
        <row r="2535">
          <cell r="C2535"/>
          <cell r="D2535"/>
          <cell r="E2535"/>
          <cell r="F2535"/>
          <cell r="J2535"/>
          <cell r="K2535"/>
          <cell r="L2535"/>
          <cell r="M2535"/>
          <cell r="N2535"/>
          <cell r="O2535"/>
          <cell r="P2535"/>
          <cell r="R2535"/>
          <cell r="S2535"/>
          <cell r="T2535"/>
          <cell r="U2535"/>
          <cell r="V2535"/>
          <cell r="W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P2535"/>
        </row>
        <row r="2536">
          <cell r="C2536"/>
          <cell r="D2536"/>
          <cell r="E2536"/>
          <cell r="F2536"/>
          <cell r="J2536"/>
          <cell r="K2536"/>
          <cell r="L2536"/>
          <cell r="M2536"/>
          <cell r="N2536"/>
          <cell r="O2536"/>
          <cell r="P2536"/>
          <cell r="R2536"/>
          <cell r="S2536"/>
          <cell r="T2536"/>
          <cell r="U2536"/>
          <cell r="V2536"/>
          <cell r="W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P2536"/>
        </row>
        <row r="2537">
          <cell r="C2537"/>
          <cell r="D2537"/>
          <cell r="E2537"/>
          <cell r="F2537"/>
          <cell r="J2537"/>
          <cell r="K2537"/>
          <cell r="L2537"/>
          <cell r="M2537"/>
          <cell r="N2537"/>
          <cell r="O2537"/>
          <cell r="P2537"/>
          <cell r="R2537"/>
          <cell r="S2537"/>
          <cell r="T2537"/>
          <cell r="U2537"/>
          <cell r="V2537"/>
          <cell r="W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P2537"/>
        </row>
        <row r="2538">
          <cell r="C2538"/>
          <cell r="D2538"/>
          <cell r="E2538"/>
          <cell r="F2538"/>
          <cell r="J2538"/>
          <cell r="K2538"/>
          <cell r="L2538"/>
          <cell r="M2538"/>
          <cell r="N2538"/>
          <cell r="O2538"/>
          <cell r="P2538"/>
          <cell r="R2538"/>
          <cell r="S2538"/>
          <cell r="T2538"/>
          <cell r="U2538"/>
          <cell r="V2538"/>
          <cell r="W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P2538"/>
        </row>
        <row r="2539">
          <cell r="C2539"/>
          <cell r="D2539"/>
          <cell r="E2539"/>
          <cell r="F2539"/>
          <cell r="J2539"/>
          <cell r="K2539"/>
          <cell r="L2539"/>
          <cell r="M2539"/>
          <cell r="N2539"/>
          <cell r="O2539"/>
          <cell r="P2539"/>
          <cell r="R2539"/>
          <cell r="S2539"/>
          <cell r="T2539"/>
          <cell r="U2539"/>
          <cell r="V2539"/>
          <cell r="W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P2539"/>
        </row>
        <row r="2540">
          <cell r="C2540"/>
          <cell r="D2540"/>
          <cell r="E2540"/>
          <cell r="F2540"/>
          <cell r="J2540"/>
          <cell r="K2540"/>
          <cell r="L2540"/>
          <cell r="M2540"/>
          <cell r="N2540"/>
          <cell r="O2540"/>
          <cell r="P2540"/>
          <cell r="R2540"/>
          <cell r="S2540"/>
          <cell r="T2540"/>
          <cell r="U2540"/>
          <cell r="V2540"/>
          <cell r="W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P2540"/>
        </row>
        <row r="2541">
          <cell r="C2541"/>
          <cell r="D2541"/>
          <cell r="E2541"/>
          <cell r="F2541"/>
          <cell r="J2541"/>
          <cell r="K2541"/>
          <cell r="L2541"/>
          <cell r="M2541"/>
          <cell r="N2541"/>
          <cell r="O2541"/>
          <cell r="P2541"/>
          <cell r="R2541"/>
          <cell r="S2541"/>
          <cell r="T2541"/>
          <cell r="U2541"/>
          <cell r="V2541"/>
          <cell r="W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P2541"/>
        </row>
        <row r="2542">
          <cell r="C2542"/>
          <cell r="D2542"/>
          <cell r="E2542"/>
          <cell r="F2542"/>
          <cell r="J2542"/>
          <cell r="K2542"/>
          <cell r="L2542"/>
          <cell r="M2542"/>
          <cell r="N2542"/>
          <cell r="O2542"/>
          <cell r="P2542"/>
          <cell r="R2542"/>
          <cell r="S2542"/>
          <cell r="T2542"/>
          <cell r="U2542"/>
          <cell r="V2542"/>
          <cell r="W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P2542"/>
        </row>
        <row r="2543">
          <cell r="C2543"/>
          <cell r="D2543"/>
          <cell r="E2543"/>
          <cell r="F2543"/>
          <cell r="J2543"/>
          <cell r="K2543"/>
          <cell r="L2543"/>
          <cell r="M2543"/>
          <cell r="N2543"/>
          <cell r="O2543"/>
          <cell r="P2543"/>
          <cell r="R2543"/>
          <cell r="S2543"/>
          <cell r="T2543"/>
          <cell r="U2543"/>
          <cell r="V2543"/>
          <cell r="W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P2543"/>
        </row>
        <row r="2544">
          <cell r="C2544"/>
          <cell r="D2544"/>
          <cell r="E2544"/>
          <cell r="F2544"/>
          <cell r="J2544"/>
          <cell r="K2544"/>
          <cell r="L2544"/>
          <cell r="M2544"/>
          <cell r="N2544"/>
          <cell r="O2544"/>
          <cell r="P2544"/>
          <cell r="R2544"/>
          <cell r="S2544"/>
          <cell r="T2544"/>
          <cell r="U2544"/>
          <cell r="V2544"/>
          <cell r="W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P2544"/>
        </row>
        <row r="2545">
          <cell r="C2545"/>
          <cell r="D2545"/>
          <cell r="E2545"/>
          <cell r="F2545"/>
          <cell r="J2545"/>
          <cell r="K2545"/>
          <cell r="L2545"/>
          <cell r="M2545"/>
          <cell r="N2545"/>
          <cell r="O2545"/>
          <cell r="P2545"/>
          <cell r="R2545"/>
          <cell r="S2545"/>
          <cell r="T2545"/>
          <cell r="U2545"/>
          <cell r="V2545"/>
          <cell r="W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P2545"/>
        </row>
        <row r="2546">
          <cell r="C2546"/>
          <cell r="D2546"/>
          <cell r="E2546"/>
          <cell r="F2546"/>
          <cell r="J2546"/>
          <cell r="K2546"/>
          <cell r="L2546"/>
          <cell r="M2546"/>
          <cell r="N2546"/>
          <cell r="O2546"/>
          <cell r="P2546"/>
          <cell r="R2546"/>
          <cell r="S2546"/>
          <cell r="T2546"/>
          <cell r="U2546"/>
          <cell r="V2546"/>
          <cell r="W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P2546"/>
        </row>
        <row r="2547">
          <cell r="C2547"/>
          <cell r="D2547"/>
          <cell r="E2547"/>
          <cell r="F2547"/>
          <cell r="J2547"/>
          <cell r="K2547"/>
          <cell r="L2547"/>
          <cell r="M2547"/>
          <cell r="N2547"/>
          <cell r="O2547"/>
          <cell r="P2547"/>
          <cell r="R2547"/>
          <cell r="S2547"/>
          <cell r="T2547"/>
          <cell r="U2547"/>
          <cell r="V2547"/>
          <cell r="W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P2547"/>
        </row>
        <row r="2548">
          <cell r="C2548"/>
          <cell r="D2548"/>
          <cell r="E2548"/>
          <cell r="F2548"/>
          <cell r="J2548"/>
          <cell r="K2548"/>
          <cell r="L2548"/>
          <cell r="M2548"/>
          <cell r="N2548"/>
          <cell r="O2548"/>
          <cell r="P2548"/>
          <cell r="R2548"/>
          <cell r="S2548"/>
          <cell r="T2548"/>
          <cell r="U2548"/>
          <cell r="V2548"/>
          <cell r="W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P2548"/>
        </row>
        <row r="2549">
          <cell r="C2549"/>
          <cell r="D2549"/>
          <cell r="E2549"/>
          <cell r="F2549"/>
          <cell r="J2549"/>
          <cell r="K2549"/>
          <cell r="L2549"/>
          <cell r="M2549"/>
          <cell r="N2549"/>
          <cell r="O2549"/>
          <cell r="P2549"/>
          <cell r="R2549"/>
          <cell r="S2549"/>
          <cell r="T2549"/>
          <cell r="U2549"/>
          <cell r="V2549"/>
          <cell r="W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P2549"/>
        </row>
        <row r="2550">
          <cell r="C2550"/>
          <cell r="D2550"/>
          <cell r="E2550"/>
          <cell r="F2550"/>
          <cell r="J2550"/>
          <cell r="K2550"/>
          <cell r="L2550"/>
          <cell r="M2550"/>
          <cell r="N2550"/>
          <cell r="O2550"/>
          <cell r="P2550"/>
          <cell r="R2550"/>
          <cell r="S2550"/>
          <cell r="T2550"/>
          <cell r="U2550"/>
          <cell r="V2550"/>
          <cell r="W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P2550"/>
        </row>
        <row r="2551">
          <cell r="C2551"/>
          <cell r="D2551"/>
          <cell r="E2551"/>
          <cell r="F2551"/>
          <cell r="J2551"/>
          <cell r="K2551"/>
          <cell r="L2551"/>
          <cell r="M2551"/>
          <cell r="N2551"/>
          <cell r="O2551"/>
          <cell r="P2551"/>
          <cell r="R2551"/>
          <cell r="S2551"/>
          <cell r="T2551"/>
          <cell r="U2551"/>
          <cell r="V2551"/>
          <cell r="W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P2551"/>
        </row>
        <row r="2552">
          <cell r="C2552"/>
          <cell r="D2552"/>
          <cell r="E2552"/>
          <cell r="F2552"/>
          <cell r="J2552"/>
          <cell r="K2552"/>
          <cell r="L2552"/>
          <cell r="M2552"/>
          <cell r="N2552"/>
          <cell r="O2552"/>
          <cell r="P2552"/>
          <cell r="R2552"/>
          <cell r="S2552"/>
          <cell r="T2552"/>
          <cell r="U2552"/>
          <cell r="V2552"/>
          <cell r="W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P2552"/>
        </row>
        <row r="2553">
          <cell r="C2553"/>
          <cell r="D2553"/>
          <cell r="E2553"/>
          <cell r="F2553"/>
          <cell r="J2553"/>
          <cell r="K2553"/>
          <cell r="L2553"/>
          <cell r="M2553"/>
          <cell r="N2553"/>
          <cell r="O2553"/>
          <cell r="P2553"/>
          <cell r="R2553"/>
          <cell r="S2553"/>
          <cell r="T2553"/>
          <cell r="U2553"/>
          <cell r="V2553"/>
          <cell r="W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P2553"/>
        </row>
        <row r="2554">
          <cell r="C2554"/>
          <cell r="D2554"/>
          <cell r="E2554"/>
          <cell r="F2554"/>
          <cell r="J2554"/>
          <cell r="K2554"/>
          <cell r="L2554"/>
          <cell r="M2554"/>
          <cell r="N2554"/>
          <cell r="O2554"/>
          <cell r="P2554"/>
          <cell r="R2554"/>
          <cell r="S2554"/>
          <cell r="T2554"/>
          <cell r="U2554"/>
          <cell r="V2554"/>
          <cell r="W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P2554"/>
        </row>
        <row r="2555">
          <cell r="C2555"/>
          <cell r="D2555"/>
          <cell r="E2555"/>
          <cell r="F2555"/>
          <cell r="J2555"/>
          <cell r="K2555"/>
          <cell r="L2555"/>
          <cell r="M2555"/>
          <cell r="N2555"/>
          <cell r="O2555"/>
          <cell r="P2555"/>
          <cell r="R2555"/>
          <cell r="S2555"/>
          <cell r="T2555"/>
          <cell r="U2555"/>
          <cell r="V2555"/>
          <cell r="W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P2555"/>
        </row>
        <row r="2556">
          <cell r="C2556"/>
          <cell r="D2556"/>
          <cell r="E2556"/>
          <cell r="F2556"/>
          <cell r="J2556"/>
          <cell r="K2556"/>
          <cell r="L2556"/>
          <cell r="M2556"/>
          <cell r="N2556"/>
          <cell r="O2556"/>
          <cell r="P2556"/>
          <cell r="R2556"/>
          <cell r="S2556"/>
          <cell r="T2556"/>
          <cell r="U2556"/>
          <cell r="V2556"/>
          <cell r="W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P2556"/>
        </row>
        <row r="2557">
          <cell r="C2557"/>
          <cell r="D2557"/>
          <cell r="E2557"/>
          <cell r="F2557"/>
          <cell r="J2557"/>
          <cell r="K2557"/>
          <cell r="L2557"/>
          <cell r="M2557"/>
          <cell r="N2557"/>
          <cell r="O2557"/>
          <cell r="P2557"/>
          <cell r="R2557"/>
          <cell r="S2557"/>
          <cell r="T2557"/>
          <cell r="U2557"/>
          <cell r="V2557"/>
          <cell r="W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P2557"/>
        </row>
        <row r="2558">
          <cell r="C2558"/>
          <cell r="D2558"/>
          <cell r="E2558"/>
          <cell r="F2558"/>
          <cell r="J2558"/>
          <cell r="K2558"/>
          <cell r="L2558"/>
          <cell r="M2558"/>
          <cell r="N2558"/>
          <cell r="O2558"/>
          <cell r="P2558"/>
          <cell r="R2558"/>
          <cell r="S2558"/>
          <cell r="T2558"/>
          <cell r="U2558"/>
          <cell r="V2558"/>
          <cell r="W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P2558"/>
        </row>
        <row r="2559">
          <cell r="C2559"/>
          <cell r="D2559"/>
          <cell r="E2559"/>
          <cell r="F2559"/>
          <cell r="J2559"/>
          <cell r="K2559"/>
          <cell r="L2559"/>
          <cell r="M2559"/>
          <cell r="N2559"/>
          <cell r="O2559"/>
          <cell r="P2559"/>
          <cell r="R2559"/>
          <cell r="S2559"/>
          <cell r="T2559"/>
          <cell r="U2559"/>
          <cell r="V2559"/>
          <cell r="W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P2559"/>
        </row>
        <row r="2560">
          <cell r="C2560"/>
          <cell r="D2560"/>
          <cell r="E2560"/>
          <cell r="F2560"/>
          <cell r="J2560"/>
          <cell r="K2560"/>
          <cell r="L2560"/>
          <cell r="M2560"/>
          <cell r="N2560"/>
          <cell r="O2560"/>
          <cell r="P2560"/>
          <cell r="R2560"/>
          <cell r="S2560"/>
          <cell r="T2560"/>
          <cell r="U2560"/>
          <cell r="V2560"/>
          <cell r="W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P2560"/>
        </row>
        <row r="2561">
          <cell r="C2561"/>
          <cell r="D2561"/>
          <cell r="E2561"/>
          <cell r="F2561"/>
          <cell r="J2561"/>
          <cell r="K2561"/>
          <cell r="L2561"/>
          <cell r="M2561"/>
          <cell r="N2561"/>
          <cell r="O2561"/>
          <cell r="P2561"/>
          <cell r="R2561"/>
          <cell r="S2561"/>
          <cell r="T2561"/>
          <cell r="U2561"/>
          <cell r="V2561"/>
          <cell r="W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P2561"/>
        </row>
        <row r="2562">
          <cell r="C2562"/>
          <cell r="D2562"/>
          <cell r="E2562"/>
          <cell r="F2562"/>
          <cell r="J2562"/>
          <cell r="K2562"/>
          <cell r="L2562"/>
          <cell r="M2562"/>
          <cell r="N2562"/>
          <cell r="O2562"/>
          <cell r="P2562"/>
          <cell r="R2562"/>
          <cell r="S2562"/>
          <cell r="T2562"/>
          <cell r="U2562"/>
          <cell r="V2562"/>
          <cell r="W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P2562"/>
        </row>
        <row r="2563">
          <cell r="C2563"/>
          <cell r="D2563"/>
          <cell r="E2563"/>
          <cell r="F2563"/>
          <cell r="J2563"/>
          <cell r="K2563"/>
          <cell r="L2563"/>
          <cell r="M2563"/>
          <cell r="N2563"/>
          <cell r="O2563"/>
          <cell r="P2563"/>
          <cell r="R2563"/>
          <cell r="S2563"/>
          <cell r="T2563"/>
          <cell r="U2563"/>
          <cell r="V2563"/>
          <cell r="W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P2563"/>
        </row>
        <row r="2564">
          <cell r="C2564"/>
          <cell r="D2564"/>
          <cell r="E2564"/>
          <cell r="F2564"/>
          <cell r="J2564"/>
          <cell r="K2564"/>
          <cell r="L2564"/>
          <cell r="M2564"/>
          <cell r="N2564"/>
          <cell r="O2564"/>
          <cell r="P2564"/>
          <cell r="R2564"/>
          <cell r="S2564"/>
          <cell r="T2564"/>
          <cell r="U2564"/>
          <cell r="V2564"/>
          <cell r="W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P2564"/>
        </row>
        <row r="2565">
          <cell r="C2565"/>
          <cell r="D2565"/>
          <cell r="E2565"/>
          <cell r="F2565"/>
          <cell r="J2565"/>
          <cell r="K2565"/>
          <cell r="L2565"/>
          <cell r="M2565"/>
          <cell r="N2565"/>
          <cell r="O2565"/>
          <cell r="P2565"/>
          <cell r="R2565"/>
          <cell r="S2565"/>
          <cell r="T2565"/>
          <cell r="U2565"/>
          <cell r="V2565"/>
          <cell r="W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P2565"/>
        </row>
        <row r="2566">
          <cell r="C2566"/>
          <cell r="D2566"/>
          <cell r="E2566"/>
          <cell r="F2566"/>
          <cell r="J2566"/>
          <cell r="K2566"/>
          <cell r="L2566"/>
          <cell r="M2566"/>
          <cell r="N2566"/>
          <cell r="O2566"/>
          <cell r="P2566"/>
          <cell r="R2566"/>
          <cell r="S2566"/>
          <cell r="T2566"/>
          <cell r="U2566"/>
          <cell r="V2566"/>
          <cell r="W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P2566"/>
        </row>
        <row r="2567">
          <cell r="C2567"/>
          <cell r="D2567"/>
          <cell r="E2567"/>
          <cell r="F2567"/>
          <cell r="J2567"/>
          <cell r="K2567"/>
          <cell r="L2567"/>
          <cell r="M2567"/>
          <cell r="N2567"/>
          <cell r="O2567"/>
          <cell r="P2567"/>
          <cell r="R2567"/>
          <cell r="S2567"/>
          <cell r="T2567"/>
          <cell r="U2567"/>
          <cell r="V2567"/>
          <cell r="W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P2567"/>
        </row>
        <row r="2568">
          <cell r="C2568"/>
          <cell r="D2568"/>
          <cell r="E2568"/>
          <cell r="F2568"/>
          <cell r="J2568"/>
          <cell r="K2568"/>
          <cell r="L2568"/>
          <cell r="M2568"/>
          <cell r="N2568"/>
          <cell r="O2568"/>
          <cell r="P2568"/>
          <cell r="R2568"/>
          <cell r="S2568"/>
          <cell r="T2568"/>
          <cell r="U2568"/>
          <cell r="V2568"/>
          <cell r="W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P2568"/>
        </row>
        <row r="2569">
          <cell r="C2569"/>
          <cell r="D2569"/>
          <cell r="E2569"/>
          <cell r="F2569"/>
          <cell r="J2569"/>
          <cell r="K2569"/>
          <cell r="L2569"/>
          <cell r="M2569"/>
          <cell r="N2569"/>
          <cell r="O2569"/>
          <cell r="P2569"/>
          <cell r="R2569"/>
          <cell r="S2569"/>
          <cell r="T2569"/>
          <cell r="U2569"/>
          <cell r="V2569"/>
          <cell r="W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P2569"/>
        </row>
        <row r="2570">
          <cell r="C2570"/>
          <cell r="D2570"/>
          <cell r="E2570"/>
          <cell r="F2570"/>
          <cell r="J2570"/>
          <cell r="K2570"/>
          <cell r="L2570"/>
          <cell r="M2570"/>
          <cell r="N2570"/>
          <cell r="O2570"/>
          <cell r="P2570"/>
          <cell r="R2570"/>
          <cell r="S2570"/>
          <cell r="T2570"/>
          <cell r="U2570"/>
          <cell r="V2570"/>
          <cell r="W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P2570"/>
        </row>
        <row r="2571">
          <cell r="C2571"/>
          <cell r="D2571"/>
          <cell r="E2571"/>
          <cell r="F2571"/>
          <cell r="J2571"/>
          <cell r="K2571"/>
          <cell r="L2571"/>
          <cell r="M2571"/>
          <cell r="N2571"/>
          <cell r="O2571"/>
          <cell r="P2571"/>
          <cell r="R2571"/>
          <cell r="S2571"/>
          <cell r="T2571"/>
          <cell r="U2571"/>
          <cell r="V2571"/>
          <cell r="W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P2571"/>
        </row>
        <row r="2572">
          <cell r="C2572"/>
          <cell r="D2572"/>
          <cell r="E2572"/>
          <cell r="F2572"/>
          <cell r="J2572"/>
          <cell r="K2572"/>
          <cell r="L2572"/>
          <cell r="M2572"/>
          <cell r="N2572"/>
          <cell r="O2572"/>
          <cell r="P2572"/>
          <cell r="R2572"/>
          <cell r="S2572"/>
          <cell r="T2572"/>
          <cell r="U2572"/>
          <cell r="V2572"/>
          <cell r="W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P2572"/>
        </row>
        <row r="2573">
          <cell r="C2573"/>
          <cell r="D2573"/>
          <cell r="E2573"/>
          <cell r="F2573"/>
          <cell r="J2573"/>
          <cell r="K2573"/>
          <cell r="L2573"/>
          <cell r="M2573"/>
          <cell r="N2573"/>
          <cell r="O2573"/>
          <cell r="P2573"/>
          <cell r="R2573"/>
          <cell r="S2573"/>
          <cell r="T2573"/>
          <cell r="U2573"/>
          <cell r="V2573"/>
          <cell r="W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P2573"/>
        </row>
        <row r="2574">
          <cell r="C2574"/>
          <cell r="D2574"/>
          <cell r="E2574"/>
          <cell r="F2574"/>
          <cell r="J2574"/>
          <cell r="K2574"/>
          <cell r="L2574"/>
          <cell r="M2574"/>
          <cell r="N2574"/>
          <cell r="O2574"/>
          <cell r="P2574"/>
          <cell r="R2574"/>
          <cell r="S2574"/>
          <cell r="T2574"/>
          <cell r="U2574"/>
          <cell r="V2574"/>
          <cell r="W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P2574"/>
        </row>
        <row r="2575">
          <cell r="C2575"/>
          <cell r="D2575"/>
          <cell r="E2575"/>
          <cell r="F2575"/>
          <cell r="J2575"/>
          <cell r="K2575"/>
          <cell r="L2575"/>
          <cell r="M2575"/>
          <cell r="N2575"/>
          <cell r="O2575"/>
          <cell r="P2575"/>
          <cell r="R2575"/>
          <cell r="S2575"/>
          <cell r="T2575"/>
          <cell r="U2575"/>
          <cell r="V2575"/>
          <cell r="W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P2575"/>
        </row>
        <row r="2576">
          <cell r="C2576"/>
          <cell r="D2576"/>
          <cell r="E2576"/>
          <cell r="F2576"/>
          <cell r="J2576"/>
          <cell r="K2576"/>
          <cell r="L2576"/>
          <cell r="M2576"/>
          <cell r="N2576"/>
          <cell r="O2576"/>
          <cell r="P2576"/>
          <cell r="R2576"/>
          <cell r="S2576"/>
          <cell r="T2576"/>
          <cell r="U2576"/>
          <cell r="V2576"/>
          <cell r="W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P2576"/>
        </row>
        <row r="2577">
          <cell r="C2577"/>
          <cell r="D2577"/>
          <cell r="E2577"/>
          <cell r="F2577"/>
          <cell r="J2577"/>
          <cell r="K2577"/>
          <cell r="L2577"/>
          <cell r="M2577"/>
          <cell r="N2577"/>
          <cell r="O2577"/>
          <cell r="P2577"/>
          <cell r="R2577"/>
          <cell r="S2577"/>
          <cell r="T2577"/>
          <cell r="U2577"/>
          <cell r="V2577"/>
          <cell r="W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P2577"/>
        </row>
        <row r="2578">
          <cell r="C2578"/>
          <cell r="D2578"/>
          <cell r="E2578"/>
          <cell r="F2578"/>
          <cell r="J2578"/>
          <cell r="K2578"/>
          <cell r="L2578"/>
          <cell r="M2578"/>
          <cell r="N2578"/>
          <cell r="O2578"/>
          <cell r="P2578"/>
          <cell r="R2578"/>
          <cell r="S2578"/>
          <cell r="T2578"/>
          <cell r="U2578"/>
          <cell r="V2578"/>
          <cell r="W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P2578"/>
        </row>
        <row r="2579">
          <cell r="C2579"/>
          <cell r="D2579"/>
          <cell r="E2579"/>
          <cell r="F2579"/>
          <cell r="J2579"/>
          <cell r="K2579"/>
          <cell r="L2579"/>
          <cell r="M2579"/>
          <cell r="N2579"/>
          <cell r="O2579"/>
          <cell r="P2579"/>
          <cell r="R2579"/>
          <cell r="S2579"/>
          <cell r="T2579"/>
          <cell r="U2579"/>
          <cell r="V2579"/>
          <cell r="W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P2579"/>
        </row>
        <row r="2580">
          <cell r="C2580"/>
          <cell r="D2580"/>
          <cell r="E2580"/>
          <cell r="F2580"/>
          <cell r="J2580"/>
          <cell r="K2580"/>
          <cell r="L2580"/>
          <cell r="M2580"/>
          <cell r="N2580"/>
          <cell r="O2580"/>
          <cell r="P2580"/>
          <cell r="R2580"/>
          <cell r="S2580"/>
          <cell r="T2580"/>
          <cell r="U2580"/>
          <cell r="V2580"/>
          <cell r="W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P2580"/>
        </row>
        <row r="2581">
          <cell r="C2581"/>
          <cell r="D2581"/>
          <cell r="E2581"/>
          <cell r="F2581"/>
          <cell r="J2581"/>
          <cell r="K2581"/>
          <cell r="L2581"/>
          <cell r="M2581"/>
          <cell r="N2581"/>
          <cell r="O2581"/>
          <cell r="P2581"/>
          <cell r="R2581"/>
          <cell r="S2581"/>
          <cell r="T2581"/>
          <cell r="U2581"/>
          <cell r="V2581"/>
          <cell r="W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P2581"/>
        </row>
        <row r="2582">
          <cell r="C2582"/>
          <cell r="D2582"/>
          <cell r="E2582"/>
          <cell r="F2582"/>
          <cell r="J2582"/>
          <cell r="K2582"/>
          <cell r="L2582"/>
          <cell r="M2582"/>
          <cell r="N2582"/>
          <cell r="O2582"/>
          <cell r="P2582"/>
          <cell r="R2582"/>
          <cell r="S2582"/>
          <cell r="T2582"/>
          <cell r="U2582"/>
          <cell r="V2582"/>
          <cell r="W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P2582"/>
        </row>
        <row r="2583">
          <cell r="C2583"/>
          <cell r="D2583"/>
          <cell r="E2583"/>
          <cell r="F2583"/>
          <cell r="J2583"/>
          <cell r="K2583"/>
          <cell r="L2583"/>
          <cell r="M2583"/>
          <cell r="N2583"/>
          <cell r="O2583"/>
          <cell r="P2583"/>
          <cell r="R2583"/>
          <cell r="S2583"/>
          <cell r="T2583"/>
          <cell r="U2583"/>
          <cell r="V2583"/>
          <cell r="W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P2583"/>
        </row>
        <row r="2584">
          <cell r="C2584"/>
          <cell r="D2584"/>
          <cell r="E2584"/>
          <cell r="F2584"/>
          <cell r="J2584"/>
          <cell r="K2584"/>
          <cell r="L2584"/>
          <cell r="M2584"/>
          <cell r="N2584"/>
          <cell r="O2584"/>
          <cell r="P2584"/>
          <cell r="R2584"/>
          <cell r="S2584"/>
          <cell r="T2584"/>
          <cell r="U2584"/>
          <cell r="V2584"/>
          <cell r="W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P2584"/>
        </row>
        <row r="2585">
          <cell r="C2585"/>
          <cell r="D2585"/>
          <cell r="E2585"/>
          <cell r="F2585"/>
          <cell r="J2585"/>
          <cell r="K2585"/>
          <cell r="L2585"/>
          <cell r="M2585"/>
          <cell r="N2585"/>
          <cell r="O2585"/>
          <cell r="P2585"/>
          <cell r="R2585"/>
          <cell r="S2585"/>
          <cell r="T2585"/>
          <cell r="U2585"/>
          <cell r="V2585"/>
          <cell r="W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P2585"/>
        </row>
        <row r="2586">
          <cell r="C2586"/>
          <cell r="D2586"/>
          <cell r="E2586"/>
          <cell r="F2586"/>
          <cell r="J2586"/>
          <cell r="K2586"/>
          <cell r="L2586"/>
          <cell r="M2586"/>
          <cell r="N2586"/>
          <cell r="O2586"/>
          <cell r="P2586"/>
          <cell r="R2586"/>
          <cell r="S2586"/>
          <cell r="T2586"/>
          <cell r="U2586"/>
          <cell r="V2586"/>
          <cell r="W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P2586"/>
        </row>
        <row r="2587">
          <cell r="C2587"/>
          <cell r="D2587"/>
          <cell r="E2587"/>
          <cell r="F2587"/>
          <cell r="J2587"/>
          <cell r="K2587"/>
          <cell r="L2587"/>
          <cell r="M2587"/>
          <cell r="N2587"/>
          <cell r="O2587"/>
          <cell r="P2587"/>
          <cell r="R2587"/>
          <cell r="S2587"/>
          <cell r="T2587"/>
          <cell r="U2587"/>
          <cell r="V2587"/>
          <cell r="W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P2587"/>
        </row>
        <row r="2588">
          <cell r="C2588"/>
          <cell r="D2588"/>
          <cell r="E2588"/>
          <cell r="F2588"/>
          <cell r="J2588"/>
          <cell r="K2588"/>
          <cell r="L2588"/>
          <cell r="M2588"/>
          <cell r="N2588"/>
          <cell r="O2588"/>
          <cell r="P2588"/>
          <cell r="R2588"/>
          <cell r="S2588"/>
          <cell r="T2588"/>
          <cell r="U2588"/>
          <cell r="V2588"/>
          <cell r="W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P2588"/>
        </row>
        <row r="2589">
          <cell r="C2589"/>
          <cell r="D2589"/>
          <cell r="E2589"/>
          <cell r="F2589"/>
          <cell r="J2589"/>
          <cell r="K2589"/>
          <cell r="L2589"/>
          <cell r="M2589"/>
          <cell r="N2589"/>
          <cell r="O2589"/>
          <cell r="P2589"/>
          <cell r="R2589"/>
          <cell r="S2589"/>
          <cell r="T2589"/>
          <cell r="U2589"/>
          <cell r="V2589"/>
          <cell r="W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P2589"/>
        </row>
        <row r="2590">
          <cell r="C2590"/>
          <cell r="D2590"/>
          <cell r="E2590"/>
          <cell r="F2590"/>
          <cell r="J2590"/>
          <cell r="K2590"/>
          <cell r="L2590"/>
          <cell r="M2590"/>
          <cell r="N2590"/>
          <cell r="O2590"/>
          <cell r="P2590"/>
          <cell r="R2590"/>
          <cell r="S2590"/>
          <cell r="T2590"/>
          <cell r="U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P2590"/>
        </row>
        <row r="2591">
          <cell r="C2591"/>
          <cell r="D2591"/>
          <cell r="E2591"/>
          <cell r="F2591"/>
          <cell r="J2591"/>
          <cell r="K2591"/>
          <cell r="L2591"/>
          <cell r="M2591"/>
          <cell r="N2591"/>
          <cell r="O2591"/>
          <cell r="P2591"/>
          <cell r="R2591"/>
          <cell r="S2591"/>
          <cell r="T2591"/>
          <cell r="U2591"/>
          <cell r="V2591"/>
          <cell r="W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P2591"/>
        </row>
        <row r="2592">
          <cell r="C2592"/>
          <cell r="D2592"/>
          <cell r="E2592"/>
          <cell r="F2592"/>
          <cell r="J2592"/>
          <cell r="K2592"/>
          <cell r="L2592"/>
          <cell r="M2592"/>
          <cell r="N2592"/>
          <cell r="O2592"/>
          <cell r="P2592"/>
          <cell r="R2592"/>
          <cell r="S2592"/>
          <cell r="T2592"/>
          <cell r="U2592"/>
          <cell r="V2592"/>
          <cell r="W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P2592"/>
        </row>
        <row r="2593">
          <cell r="C2593"/>
          <cell r="D2593"/>
          <cell r="E2593"/>
          <cell r="F2593"/>
          <cell r="J2593"/>
          <cell r="K2593"/>
          <cell r="L2593"/>
          <cell r="M2593"/>
          <cell r="N2593"/>
          <cell r="O2593"/>
          <cell r="P2593"/>
          <cell r="R2593"/>
          <cell r="S2593"/>
          <cell r="T2593"/>
          <cell r="U2593"/>
          <cell r="V2593"/>
          <cell r="W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P2593"/>
        </row>
        <row r="2594">
          <cell r="C2594"/>
          <cell r="D2594"/>
          <cell r="E2594"/>
          <cell r="F2594"/>
          <cell r="J2594"/>
          <cell r="K2594"/>
          <cell r="L2594"/>
          <cell r="M2594"/>
          <cell r="N2594"/>
          <cell r="O2594"/>
          <cell r="P2594"/>
          <cell r="R2594"/>
          <cell r="S2594"/>
          <cell r="T2594"/>
          <cell r="U2594"/>
          <cell r="V2594"/>
          <cell r="W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P2594"/>
        </row>
        <row r="2595">
          <cell r="C2595"/>
          <cell r="D2595"/>
          <cell r="E2595"/>
          <cell r="F2595"/>
          <cell r="J2595"/>
          <cell r="K2595"/>
          <cell r="L2595"/>
          <cell r="M2595"/>
          <cell r="N2595"/>
          <cell r="O2595"/>
          <cell r="P2595"/>
          <cell r="R2595"/>
          <cell r="S2595"/>
          <cell r="T2595"/>
          <cell r="U2595"/>
          <cell r="V2595"/>
          <cell r="W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P2595"/>
        </row>
        <row r="2596">
          <cell r="C2596"/>
          <cell r="D2596"/>
          <cell r="E2596"/>
          <cell r="F2596"/>
          <cell r="J2596"/>
          <cell r="K2596"/>
          <cell r="L2596"/>
          <cell r="M2596"/>
          <cell r="N2596"/>
          <cell r="O2596"/>
          <cell r="P2596"/>
          <cell r="R2596"/>
          <cell r="S2596"/>
          <cell r="T2596"/>
          <cell r="U2596"/>
          <cell r="V2596"/>
          <cell r="W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P2596"/>
        </row>
        <row r="2597">
          <cell r="C2597"/>
          <cell r="D2597"/>
          <cell r="E2597"/>
          <cell r="F2597"/>
          <cell r="G2597"/>
          <cell r="I2597"/>
          <cell r="J2597"/>
          <cell r="K2597"/>
          <cell r="L2597"/>
          <cell r="M2597"/>
          <cell r="N2597"/>
          <cell r="O2597"/>
          <cell r="P2597"/>
          <cell r="R2597"/>
          <cell r="S2597"/>
          <cell r="T2597"/>
          <cell r="U2597"/>
          <cell r="V2597"/>
          <cell r="W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</row>
        <row r="2598">
          <cell r="C2598"/>
          <cell r="D2598"/>
          <cell r="E2598"/>
          <cell r="F2598"/>
          <cell r="J2598"/>
          <cell r="K2598"/>
          <cell r="L2598"/>
          <cell r="M2598"/>
          <cell r="N2598"/>
          <cell r="O2598"/>
          <cell r="P2598"/>
          <cell r="R2598"/>
          <cell r="S2598"/>
          <cell r="T2598"/>
          <cell r="U2598"/>
          <cell r="V2598"/>
          <cell r="W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P2598"/>
        </row>
        <row r="2599">
          <cell r="C2599"/>
          <cell r="D2599"/>
          <cell r="E2599"/>
          <cell r="F2599"/>
          <cell r="J2599"/>
          <cell r="K2599"/>
          <cell r="L2599"/>
          <cell r="M2599"/>
          <cell r="N2599"/>
          <cell r="O2599"/>
          <cell r="P2599"/>
          <cell r="R2599"/>
          <cell r="S2599"/>
          <cell r="T2599"/>
          <cell r="U2599"/>
          <cell r="V2599"/>
          <cell r="W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P2599"/>
        </row>
        <row r="2600">
          <cell r="C2600"/>
          <cell r="D2600"/>
          <cell r="E2600"/>
          <cell r="F2600"/>
          <cell r="J2600"/>
          <cell r="K2600"/>
          <cell r="L2600"/>
          <cell r="M2600"/>
          <cell r="N2600"/>
          <cell r="O2600"/>
          <cell r="P2600"/>
          <cell r="R2600"/>
          <cell r="S2600"/>
          <cell r="T2600"/>
          <cell r="U2600"/>
          <cell r="V2600"/>
          <cell r="W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P2600"/>
        </row>
        <row r="2601">
          <cell r="C2601"/>
          <cell r="D2601"/>
          <cell r="E2601"/>
          <cell r="F2601"/>
          <cell r="J2601"/>
          <cell r="K2601"/>
          <cell r="L2601"/>
          <cell r="M2601"/>
          <cell r="N2601"/>
          <cell r="O2601"/>
          <cell r="P2601"/>
          <cell r="R2601"/>
          <cell r="S2601"/>
          <cell r="T2601"/>
          <cell r="U2601"/>
          <cell r="V2601"/>
          <cell r="W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P2601"/>
        </row>
        <row r="2602">
          <cell r="C2602"/>
          <cell r="D2602"/>
          <cell r="E2602"/>
          <cell r="F2602"/>
          <cell r="J2602"/>
          <cell r="K2602"/>
          <cell r="L2602"/>
          <cell r="M2602"/>
          <cell r="N2602"/>
          <cell r="O2602"/>
          <cell r="P2602"/>
          <cell r="R2602"/>
          <cell r="S2602"/>
          <cell r="T2602"/>
          <cell r="U2602"/>
          <cell r="V2602"/>
          <cell r="W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P2602"/>
        </row>
        <row r="2603">
          <cell r="C2603"/>
          <cell r="D2603"/>
          <cell r="E2603"/>
          <cell r="F2603"/>
          <cell r="J2603"/>
          <cell r="K2603"/>
          <cell r="L2603"/>
          <cell r="M2603"/>
          <cell r="N2603"/>
          <cell r="O2603"/>
          <cell r="P2603"/>
          <cell r="R2603"/>
          <cell r="S2603"/>
          <cell r="T2603"/>
          <cell r="U2603"/>
          <cell r="V2603"/>
          <cell r="W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P2603"/>
        </row>
        <row r="2604">
          <cell r="C2604"/>
          <cell r="D2604"/>
          <cell r="E2604"/>
          <cell r="F2604"/>
          <cell r="J2604"/>
          <cell r="K2604"/>
          <cell r="L2604"/>
          <cell r="M2604"/>
          <cell r="N2604"/>
          <cell r="O2604"/>
          <cell r="P2604"/>
          <cell r="R2604"/>
          <cell r="S2604"/>
          <cell r="T2604"/>
          <cell r="U2604"/>
          <cell r="V2604"/>
          <cell r="W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P2604"/>
        </row>
        <row r="2605">
          <cell r="C2605"/>
          <cell r="D2605"/>
          <cell r="E2605"/>
          <cell r="F2605"/>
          <cell r="J2605"/>
          <cell r="K2605"/>
          <cell r="L2605"/>
          <cell r="M2605"/>
          <cell r="N2605"/>
          <cell r="O2605"/>
          <cell r="P2605"/>
          <cell r="R2605"/>
          <cell r="S2605"/>
          <cell r="T2605"/>
          <cell r="U2605"/>
          <cell r="V2605"/>
          <cell r="W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P2605"/>
        </row>
        <row r="2606">
          <cell r="C2606"/>
          <cell r="D2606"/>
          <cell r="E2606"/>
          <cell r="F2606"/>
          <cell r="J2606"/>
          <cell r="K2606"/>
          <cell r="L2606"/>
          <cell r="M2606"/>
          <cell r="N2606"/>
          <cell r="O2606"/>
          <cell r="P2606"/>
          <cell r="R2606"/>
          <cell r="S2606"/>
          <cell r="T2606"/>
          <cell r="U2606"/>
          <cell r="V2606"/>
          <cell r="W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P2606"/>
        </row>
        <row r="2607">
          <cell r="C2607"/>
          <cell r="D2607"/>
          <cell r="E2607"/>
          <cell r="F2607"/>
          <cell r="J2607"/>
          <cell r="K2607"/>
          <cell r="L2607"/>
          <cell r="M2607"/>
          <cell r="N2607"/>
          <cell r="O2607"/>
          <cell r="P2607"/>
          <cell r="R2607"/>
          <cell r="S2607"/>
          <cell r="T2607"/>
          <cell r="U2607"/>
          <cell r="V2607"/>
          <cell r="W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P2607"/>
        </row>
        <row r="2608">
          <cell r="C2608"/>
          <cell r="D2608"/>
          <cell r="E2608"/>
          <cell r="F2608"/>
          <cell r="J2608"/>
          <cell r="K2608"/>
          <cell r="L2608"/>
          <cell r="M2608"/>
          <cell r="N2608"/>
          <cell r="O2608"/>
          <cell r="P2608"/>
          <cell r="R2608"/>
          <cell r="S2608"/>
          <cell r="T2608"/>
          <cell r="U2608"/>
          <cell r="V2608"/>
          <cell r="W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P2608"/>
        </row>
        <row r="2609">
          <cell r="C2609"/>
          <cell r="D2609"/>
          <cell r="E2609"/>
          <cell r="F2609"/>
          <cell r="J2609"/>
          <cell r="K2609"/>
          <cell r="L2609"/>
          <cell r="M2609"/>
          <cell r="N2609"/>
          <cell r="O2609"/>
          <cell r="P2609"/>
          <cell r="R2609"/>
          <cell r="S2609"/>
          <cell r="T2609"/>
          <cell r="U2609"/>
          <cell r="V2609"/>
          <cell r="W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P2609"/>
        </row>
        <row r="2610">
          <cell r="C2610"/>
          <cell r="D2610"/>
          <cell r="E2610"/>
          <cell r="F2610"/>
          <cell r="J2610"/>
          <cell r="K2610"/>
          <cell r="L2610"/>
          <cell r="M2610"/>
          <cell r="N2610"/>
          <cell r="O2610"/>
          <cell r="P2610"/>
          <cell r="R2610"/>
          <cell r="S2610"/>
          <cell r="T2610"/>
          <cell r="U2610"/>
          <cell r="V2610"/>
          <cell r="W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P2610"/>
        </row>
        <row r="2611">
          <cell r="C2611"/>
          <cell r="D2611"/>
          <cell r="E2611"/>
          <cell r="F2611"/>
          <cell r="J2611"/>
          <cell r="K2611"/>
          <cell r="L2611"/>
          <cell r="M2611"/>
          <cell r="N2611"/>
          <cell r="O2611"/>
          <cell r="P2611"/>
          <cell r="R2611"/>
          <cell r="S2611"/>
          <cell r="T2611"/>
          <cell r="U2611"/>
          <cell r="V2611"/>
          <cell r="W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P2611"/>
        </row>
        <row r="2612">
          <cell r="C2612"/>
          <cell r="D2612"/>
          <cell r="E2612"/>
          <cell r="F2612"/>
          <cell r="J2612"/>
          <cell r="K2612"/>
          <cell r="L2612"/>
          <cell r="M2612"/>
          <cell r="N2612"/>
          <cell r="O2612"/>
          <cell r="P2612"/>
          <cell r="R2612"/>
          <cell r="S2612"/>
          <cell r="T2612"/>
          <cell r="U2612"/>
          <cell r="V2612"/>
          <cell r="W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P2612"/>
        </row>
        <row r="2613">
          <cell r="C2613"/>
          <cell r="D2613"/>
          <cell r="E2613"/>
          <cell r="F2613"/>
          <cell r="J2613"/>
          <cell r="K2613"/>
          <cell r="L2613"/>
          <cell r="M2613"/>
          <cell r="N2613"/>
          <cell r="O2613"/>
          <cell r="P2613"/>
          <cell r="R2613"/>
          <cell r="S2613"/>
          <cell r="T2613"/>
          <cell r="U2613"/>
          <cell r="V2613"/>
          <cell r="W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P2613"/>
        </row>
        <row r="2614">
          <cell r="C2614"/>
          <cell r="D2614"/>
          <cell r="E2614"/>
          <cell r="F2614"/>
          <cell r="J2614"/>
          <cell r="K2614"/>
          <cell r="L2614"/>
          <cell r="M2614"/>
          <cell r="N2614"/>
          <cell r="O2614"/>
          <cell r="P2614"/>
          <cell r="R2614"/>
          <cell r="S2614"/>
          <cell r="T2614"/>
          <cell r="U2614"/>
          <cell r="V2614"/>
          <cell r="W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P2614"/>
        </row>
        <row r="2615">
          <cell r="C2615"/>
          <cell r="D2615"/>
          <cell r="E2615"/>
          <cell r="F2615"/>
          <cell r="J2615"/>
          <cell r="K2615"/>
          <cell r="L2615"/>
          <cell r="M2615"/>
          <cell r="N2615"/>
          <cell r="O2615"/>
          <cell r="P2615"/>
          <cell r="R2615"/>
          <cell r="S2615"/>
          <cell r="T2615"/>
          <cell r="U2615"/>
          <cell r="V2615"/>
          <cell r="W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P2615"/>
        </row>
        <row r="2616">
          <cell r="C2616"/>
          <cell r="D2616"/>
          <cell r="E2616"/>
          <cell r="F2616"/>
          <cell r="J2616"/>
          <cell r="K2616"/>
          <cell r="L2616"/>
          <cell r="M2616"/>
          <cell r="N2616"/>
          <cell r="O2616"/>
          <cell r="P2616"/>
          <cell r="R2616"/>
          <cell r="S2616"/>
          <cell r="T2616"/>
          <cell r="U2616"/>
          <cell r="V2616"/>
          <cell r="W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P2616"/>
        </row>
        <row r="2617">
          <cell r="C2617"/>
          <cell r="D2617"/>
          <cell r="E2617"/>
          <cell r="F2617"/>
          <cell r="J2617"/>
          <cell r="K2617"/>
          <cell r="L2617"/>
          <cell r="M2617"/>
          <cell r="N2617"/>
          <cell r="O2617"/>
          <cell r="P2617"/>
          <cell r="R2617"/>
          <cell r="S2617"/>
          <cell r="T2617"/>
          <cell r="U2617"/>
          <cell r="V2617"/>
          <cell r="W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P2617"/>
        </row>
        <row r="2618">
          <cell r="C2618"/>
          <cell r="D2618"/>
          <cell r="E2618"/>
          <cell r="F2618"/>
          <cell r="J2618"/>
          <cell r="K2618"/>
          <cell r="L2618"/>
          <cell r="M2618"/>
          <cell r="N2618"/>
          <cell r="O2618"/>
          <cell r="P2618"/>
          <cell r="R2618"/>
          <cell r="S2618"/>
          <cell r="T2618"/>
          <cell r="U2618"/>
          <cell r="V2618"/>
          <cell r="W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P2618"/>
        </row>
        <row r="2619">
          <cell r="C2619"/>
          <cell r="D2619"/>
          <cell r="E2619"/>
          <cell r="F2619"/>
          <cell r="J2619"/>
          <cell r="K2619"/>
          <cell r="L2619"/>
          <cell r="M2619"/>
          <cell r="N2619"/>
          <cell r="O2619"/>
          <cell r="P2619"/>
          <cell r="R2619"/>
          <cell r="S2619"/>
          <cell r="T2619"/>
          <cell r="U2619"/>
          <cell r="V2619"/>
          <cell r="W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P2619"/>
        </row>
        <row r="2620">
          <cell r="C2620"/>
          <cell r="D2620"/>
          <cell r="E2620"/>
          <cell r="F2620"/>
          <cell r="J2620"/>
          <cell r="K2620"/>
          <cell r="L2620"/>
          <cell r="M2620"/>
          <cell r="N2620"/>
          <cell r="O2620"/>
          <cell r="P2620"/>
          <cell r="R2620"/>
          <cell r="S2620"/>
          <cell r="T2620"/>
          <cell r="U2620"/>
          <cell r="V2620"/>
          <cell r="W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P2620"/>
        </row>
        <row r="2621">
          <cell r="C2621"/>
          <cell r="D2621"/>
          <cell r="E2621"/>
          <cell r="F2621"/>
          <cell r="J2621"/>
          <cell r="K2621"/>
          <cell r="L2621"/>
          <cell r="M2621"/>
          <cell r="N2621"/>
          <cell r="O2621"/>
          <cell r="P2621"/>
          <cell r="R2621"/>
          <cell r="S2621"/>
          <cell r="T2621"/>
          <cell r="U2621"/>
          <cell r="V2621"/>
          <cell r="W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P2621"/>
        </row>
        <row r="2622">
          <cell r="C2622"/>
          <cell r="D2622"/>
          <cell r="E2622"/>
          <cell r="F2622"/>
          <cell r="J2622"/>
          <cell r="K2622"/>
          <cell r="L2622"/>
          <cell r="M2622"/>
          <cell r="N2622"/>
          <cell r="O2622"/>
          <cell r="P2622"/>
          <cell r="R2622"/>
          <cell r="S2622"/>
          <cell r="T2622"/>
          <cell r="U2622"/>
          <cell r="V2622"/>
          <cell r="W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P2622"/>
        </row>
        <row r="2623">
          <cell r="C2623"/>
          <cell r="D2623"/>
          <cell r="E2623"/>
          <cell r="F2623"/>
          <cell r="J2623"/>
          <cell r="K2623"/>
          <cell r="L2623"/>
          <cell r="M2623"/>
          <cell r="N2623"/>
          <cell r="O2623"/>
          <cell r="P2623"/>
          <cell r="R2623"/>
          <cell r="S2623"/>
          <cell r="T2623"/>
          <cell r="U2623"/>
          <cell r="V2623"/>
          <cell r="W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P2623"/>
        </row>
        <row r="2624">
          <cell r="C2624"/>
          <cell r="D2624"/>
          <cell r="E2624"/>
          <cell r="F2624"/>
          <cell r="J2624"/>
          <cell r="K2624"/>
          <cell r="L2624"/>
          <cell r="M2624"/>
          <cell r="N2624"/>
          <cell r="O2624"/>
          <cell r="P2624"/>
          <cell r="R2624"/>
          <cell r="S2624"/>
          <cell r="T2624"/>
          <cell r="U2624"/>
          <cell r="V2624"/>
          <cell r="W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P2624"/>
        </row>
        <row r="2625">
          <cell r="C2625"/>
          <cell r="D2625"/>
          <cell r="E2625"/>
          <cell r="F2625"/>
          <cell r="J2625"/>
          <cell r="K2625"/>
          <cell r="L2625"/>
          <cell r="M2625"/>
          <cell r="N2625"/>
          <cell r="O2625"/>
          <cell r="P2625"/>
          <cell r="R2625"/>
          <cell r="S2625"/>
          <cell r="T2625"/>
          <cell r="U2625"/>
          <cell r="V2625"/>
          <cell r="W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P2625"/>
        </row>
        <row r="2626">
          <cell r="C2626"/>
          <cell r="D2626"/>
          <cell r="E2626"/>
          <cell r="F2626"/>
          <cell r="J2626"/>
          <cell r="K2626"/>
          <cell r="L2626"/>
          <cell r="M2626"/>
          <cell r="N2626"/>
          <cell r="O2626"/>
          <cell r="P2626"/>
          <cell r="R2626"/>
          <cell r="S2626"/>
          <cell r="T2626"/>
          <cell r="U2626"/>
          <cell r="V2626"/>
          <cell r="W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P2626"/>
        </row>
        <row r="2627">
          <cell r="C2627"/>
          <cell r="D2627"/>
          <cell r="E2627"/>
          <cell r="F2627"/>
          <cell r="J2627"/>
          <cell r="K2627"/>
          <cell r="L2627"/>
          <cell r="M2627"/>
          <cell r="N2627"/>
          <cell r="O2627"/>
          <cell r="P2627"/>
          <cell r="R2627"/>
          <cell r="S2627"/>
          <cell r="T2627"/>
          <cell r="U2627"/>
          <cell r="V2627"/>
          <cell r="W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P2627"/>
        </row>
        <row r="2628">
          <cell r="C2628"/>
          <cell r="D2628"/>
          <cell r="E2628"/>
          <cell r="F2628"/>
          <cell r="J2628"/>
          <cell r="K2628"/>
          <cell r="L2628"/>
          <cell r="M2628"/>
          <cell r="N2628"/>
          <cell r="O2628"/>
          <cell r="P2628"/>
          <cell r="R2628"/>
          <cell r="S2628"/>
          <cell r="T2628"/>
          <cell r="U2628"/>
          <cell r="V2628"/>
          <cell r="W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P2628"/>
        </row>
        <row r="2629">
          <cell r="C2629"/>
          <cell r="D2629"/>
          <cell r="E2629"/>
          <cell r="F2629"/>
          <cell r="J2629"/>
          <cell r="K2629"/>
          <cell r="L2629"/>
          <cell r="M2629"/>
          <cell r="N2629"/>
          <cell r="O2629"/>
          <cell r="P2629"/>
          <cell r="R2629"/>
          <cell r="S2629"/>
          <cell r="T2629"/>
          <cell r="U2629"/>
          <cell r="V2629"/>
          <cell r="W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P2629"/>
        </row>
        <row r="2630">
          <cell r="C2630"/>
          <cell r="D2630"/>
          <cell r="E2630"/>
          <cell r="F2630"/>
          <cell r="J2630"/>
          <cell r="K2630"/>
          <cell r="L2630"/>
          <cell r="M2630"/>
          <cell r="N2630"/>
          <cell r="O2630"/>
          <cell r="P2630"/>
          <cell r="R2630"/>
          <cell r="S2630"/>
          <cell r="T2630"/>
          <cell r="U2630"/>
          <cell r="V2630"/>
          <cell r="W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P2630"/>
        </row>
        <row r="2631">
          <cell r="C2631"/>
          <cell r="D2631"/>
          <cell r="E2631"/>
          <cell r="F2631"/>
          <cell r="J2631"/>
          <cell r="K2631"/>
          <cell r="L2631"/>
          <cell r="M2631"/>
          <cell r="N2631"/>
          <cell r="O2631"/>
          <cell r="P2631"/>
          <cell r="R2631"/>
          <cell r="S2631"/>
          <cell r="T2631"/>
          <cell r="U2631"/>
          <cell r="V2631"/>
          <cell r="W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P2631"/>
        </row>
        <row r="2632">
          <cell r="C2632"/>
          <cell r="D2632"/>
          <cell r="E2632"/>
          <cell r="F2632"/>
          <cell r="J2632"/>
          <cell r="K2632"/>
          <cell r="L2632"/>
          <cell r="M2632"/>
          <cell r="N2632"/>
          <cell r="O2632"/>
          <cell r="P2632"/>
          <cell r="R2632"/>
          <cell r="S2632"/>
          <cell r="T2632"/>
          <cell r="U2632"/>
          <cell r="V2632"/>
          <cell r="W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P2632"/>
        </row>
        <row r="2633">
          <cell r="C2633"/>
          <cell r="D2633"/>
          <cell r="E2633"/>
          <cell r="F2633"/>
          <cell r="J2633"/>
          <cell r="K2633"/>
          <cell r="L2633"/>
          <cell r="M2633"/>
          <cell r="N2633"/>
          <cell r="O2633"/>
          <cell r="P2633"/>
          <cell r="R2633"/>
          <cell r="S2633"/>
          <cell r="T2633"/>
          <cell r="U2633"/>
          <cell r="V2633"/>
          <cell r="W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P2633"/>
        </row>
        <row r="2634">
          <cell r="C2634"/>
          <cell r="D2634"/>
          <cell r="E2634"/>
          <cell r="F2634"/>
          <cell r="J2634"/>
          <cell r="K2634"/>
          <cell r="L2634"/>
          <cell r="M2634"/>
          <cell r="N2634"/>
          <cell r="O2634"/>
          <cell r="P2634"/>
          <cell r="R2634"/>
          <cell r="S2634"/>
          <cell r="T2634"/>
          <cell r="U2634"/>
          <cell r="V2634"/>
          <cell r="W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P2634"/>
        </row>
        <row r="2635">
          <cell r="C2635"/>
          <cell r="D2635"/>
          <cell r="E2635"/>
          <cell r="F2635"/>
          <cell r="J2635"/>
          <cell r="K2635"/>
          <cell r="L2635"/>
          <cell r="M2635"/>
          <cell r="N2635"/>
          <cell r="O2635"/>
          <cell r="P2635"/>
          <cell r="R2635"/>
          <cell r="S2635"/>
          <cell r="T2635"/>
          <cell r="U2635"/>
          <cell r="V2635"/>
          <cell r="W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P2635"/>
        </row>
        <row r="2636">
          <cell r="C2636"/>
          <cell r="D2636"/>
          <cell r="E2636"/>
          <cell r="F2636"/>
          <cell r="J2636"/>
          <cell r="K2636"/>
          <cell r="L2636"/>
          <cell r="M2636"/>
          <cell r="N2636"/>
          <cell r="O2636"/>
          <cell r="P2636"/>
          <cell r="R2636"/>
          <cell r="S2636"/>
          <cell r="T2636"/>
          <cell r="U2636"/>
          <cell r="V2636"/>
          <cell r="W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P2636"/>
        </row>
        <row r="2637">
          <cell r="C2637"/>
          <cell r="D2637"/>
          <cell r="E2637"/>
          <cell r="F2637"/>
          <cell r="J2637"/>
          <cell r="K2637"/>
          <cell r="L2637"/>
          <cell r="M2637"/>
          <cell r="N2637"/>
          <cell r="O2637"/>
          <cell r="P2637"/>
          <cell r="R2637"/>
          <cell r="S2637"/>
          <cell r="T2637"/>
          <cell r="U2637"/>
          <cell r="V2637"/>
          <cell r="W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P2637"/>
        </row>
        <row r="2638">
          <cell r="C2638"/>
          <cell r="D2638"/>
          <cell r="E2638"/>
          <cell r="F2638"/>
          <cell r="J2638"/>
          <cell r="K2638"/>
          <cell r="L2638"/>
          <cell r="M2638"/>
          <cell r="N2638"/>
          <cell r="O2638"/>
          <cell r="P2638"/>
          <cell r="R2638"/>
          <cell r="S2638"/>
          <cell r="T2638"/>
          <cell r="U2638"/>
          <cell r="V2638"/>
          <cell r="W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P2638"/>
        </row>
        <row r="2639">
          <cell r="C2639"/>
          <cell r="D2639"/>
          <cell r="E2639"/>
          <cell r="F2639"/>
          <cell r="J2639"/>
          <cell r="K2639"/>
          <cell r="L2639"/>
          <cell r="M2639"/>
          <cell r="N2639"/>
          <cell r="O2639"/>
          <cell r="P2639"/>
          <cell r="R2639"/>
          <cell r="S2639"/>
          <cell r="T2639"/>
          <cell r="U2639"/>
          <cell r="V2639"/>
          <cell r="W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P2639"/>
        </row>
        <row r="2640">
          <cell r="C2640"/>
          <cell r="D2640"/>
          <cell r="E2640"/>
          <cell r="F2640"/>
          <cell r="J2640"/>
          <cell r="K2640"/>
          <cell r="L2640"/>
          <cell r="M2640"/>
          <cell r="N2640"/>
          <cell r="O2640"/>
          <cell r="P2640"/>
          <cell r="R2640"/>
          <cell r="S2640"/>
          <cell r="T2640"/>
          <cell r="U2640"/>
          <cell r="V2640"/>
          <cell r="W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P2640"/>
        </row>
        <row r="2641">
          <cell r="C2641"/>
          <cell r="D2641"/>
          <cell r="E2641"/>
          <cell r="F2641"/>
          <cell r="J2641"/>
          <cell r="K2641"/>
          <cell r="L2641"/>
          <cell r="M2641"/>
          <cell r="N2641"/>
          <cell r="O2641"/>
          <cell r="P2641"/>
          <cell r="R2641"/>
          <cell r="S2641"/>
          <cell r="T2641"/>
          <cell r="U2641"/>
          <cell r="V2641"/>
          <cell r="W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P2641"/>
        </row>
        <row r="2642">
          <cell r="C2642"/>
          <cell r="D2642"/>
          <cell r="E2642"/>
          <cell r="F2642"/>
          <cell r="J2642"/>
          <cell r="K2642"/>
          <cell r="L2642"/>
          <cell r="M2642"/>
          <cell r="N2642"/>
          <cell r="O2642"/>
          <cell r="P2642"/>
          <cell r="R2642"/>
          <cell r="S2642"/>
          <cell r="T2642"/>
          <cell r="U2642"/>
          <cell r="V2642"/>
          <cell r="W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P2642"/>
        </row>
        <row r="2643">
          <cell r="C2643"/>
          <cell r="D2643"/>
          <cell r="E2643"/>
          <cell r="F2643"/>
          <cell r="J2643"/>
          <cell r="K2643"/>
          <cell r="L2643"/>
          <cell r="M2643"/>
          <cell r="N2643"/>
          <cell r="O2643"/>
          <cell r="P2643"/>
          <cell r="R2643"/>
          <cell r="S2643"/>
          <cell r="T2643"/>
          <cell r="U2643"/>
          <cell r="V2643"/>
          <cell r="W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P2643"/>
        </row>
        <row r="2644">
          <cell r="C2644"/>
          <cell r="D2644"/>
          <cell r="E2644"/>
          <cell r="F2644"/>
          <cell r="J2644"/>
          <cell r="K2644"/>
          <cell r="L2644"/>
          <cell r="M2644"/>
          <cell r="N2644"/>
          <cell r="O2644"/>
          <cell r="P2644"/>
          <cell r="R2644"/>
          <cell r="S2644"/>
          <cell r="T2644"/>
          <cell r="U2644"/>
          <cell r="V2644"/>
          <cell r="W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P2644"/>
        </row>
        <row r="2645">
          <cell r="C2645"/>
          <cell r="D2645"/>
          <cell r="E2645"/>
          <cell r="F2645"/>
          <cell r="J2645"/>
          <cell r="K2645"/>
          <cell r="L2645"/>
          <cell r="M2645"/>
          <cell r="N2645"/>
          <cell r="O2645"/>
          <cell r="P2645"/>
          <cell r="R2645"/>
          <cell r="S2645"/>
          <cell r="T2645"/>
          <cell r="U2645"/>
          <cell r="V2645"/>
          <cell r="W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P2645"/>
        </row>
        <row r="2646">
          <cell r="C2646"/>
          <cell r="D2646"/>
          <cell r="E2646"/>
          <cell r="F2646"/>
          <cell r="J2646"/>
          <cell r="K2646"/>
          <cell r="L2646"/>
          <cell r="M2646"/>
          <cell r="N2646"/>
          <cell r="O2646"/>
          <cell r="P2646"/>
          <cell r="R2646"/>
          <cell r="S2646"/>
          <cell r="T2646"/>
          <cell r="U2646"/>
          <cell r="V2646"/>
          <cell r="W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P2646"/>
        </row>
        <row r="2647">
          <cell r="C2647"/>
          <cell r="D2647"/>
          <cell r="E2647"/>
          <cell r="F2647"/>
          <cell r="J2647"/>
          <cell r="K2647"/>
          <cell r="L2647"/>
          <cell r="M2647"/>
          <cell r="N2647"/>
          <cell r="O2647"/>
          <cell r="P2647"/>
          <cell r="R2647"/>
          <cell r="S2647"/>
          <cell r="T2647"/>
          <cell r="U2647"/>
          <cell r="V2647"/>
          <cell r="W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P2647"/>
        </row>
        <row r="2648">
          <cell r="C2648"/>
          <cell r="D2648"/>
          <cell r="E2648"/>
          <cell r="F2648"/>
          <cell r="J2648"/>
          <cell r="K2648"/>
          <cell r="L2648"/>
          <cell r="M2648"/>
          <cell r="N2648"/>
          <cell r="O2648"/>
          <cell r="P2648"/>
          <cell r="R2648"/>
          <cell r="S2648"/>
          <cell r="T2648"/>
          <cell r="U2648"/>
          <cell r="V2648"/>
          <cell r="W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P2648"/>
        </row>
        <row r="2649">
          <cell r="C2649"/>
          <cell r="D2649"/>
          <cell r="E2649"/>
          <cell r="F2649"/>
          <cell r="J2649"/>
          <cell r="K2649"/>
          <cell r="L2649"/>
          <cell r="M2649"/>
          <cell r="N2649"/>
          <cell r="O2649"/>
          <cell r="P2649"/>
          <cell r="R2649"/>
          <cell r="S2649"/>
          <cell r="T2649"/>
          <cell r="U2649"/>
          <cell r="V2649"/>
          <cell r="W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P2649"/>
        </row>
        <row r="2650">
          <cell r="C2650"/>
          <cell r="D2650"/>
          <cell r="E2650"/>
          <cell r="F2650"/>
          <cell r="J2650"/>
          <cell r="K2650"/>
          <cell r="L2650"/>
          <cell r="M2650"/>
          <cell r="N2650"/>
          <cell r="O2650"/>
          <cell r="P2650"/>
          <cell r="R2650"/>
          <cell r="S2650"/>
          <cell r="T2650"/>
          <cell r="U2650"/>
          <cell r="V2650"/>
          <cell r="W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P2650"/>
        </row>
        <row r="2651">
          <cell r="C2651"/>
          <cell r="D2651"/>
          <cell r="E2651"/>
          <cell r="F2651"/>
          <cell r="J2651"/>
          <cell r="K2651"/>
          <cell r="L2651"/>
          <cell r="M2651"/>
          <cell r="N2651"/>
          <cell r="O2651"/>
          <cell r="P2651"/>
          <cell r="R2651"/>
          <cell r="S2651"/>
          <cell r="T2651"/>
          <cell r="U2651"/>
          <cell r="V2651"/>
          <cell r="W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P2651"/>
        </row>
        <row r="2652">
          <cell r="C2652"/>
          <cell r="D2652"/>
          <cell r="E2652"/>
          <cell r="F2652"/>
          <cell r="J2652"/>
          <cell r="K2652"/>
          <cell r="L2652"/>
          <cell r="M2652"/>
          <cell r="N2652"/>
          <cell r="O2652"/>
          <cell r="P2652"/>
          <cell r="R2652"/>
          <cell r="S2652"/>
          <cell r="T2652"/>
          <cell r="U2652"/>
          <cell r="V2652"/>
          <cell r="W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P2652"/>
        </row>
        <row r="2653">
          <cell r="C2653"/>
          <cell r="D2653"/>
          <cell r="E2653"/>
          <cell r="F2653"/>
          <cell r="J2653"/>
          <cell r="K2653"/>
          <cell r="L2653"/>
          <cell r="M2653"/>
          <cell r="N2653"/>
          <cell r="O2653"/>
          <cell r="P2653"/>
          <cell r="R2653"/>
          <cell r="S2653"/>
          <cell r="T2653"/>
          <cell r="U2653"/>
          <cell r="V2653"/>
          <cell r="W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P2653"/>
        </row>
        <row r="2654">
          <cell r="C2654"/>
          <cell r="D2654"/>
          <cell r="E2654"/>
          <cell r="F2654"/>
          <cell r="J2654"/>
          <cell r="K2654"/>
          <cell r="L2654"/>
          <cell r="M2654"/>
          <cell r="N2654"/>
          <cell r="O2654"/>
          <cell r="P2654"/>
          <cell r="R2654"/>
          <cell r="S2654"/>
          <cell r="T2654"/>
          <cell r="U2654"/>
          <cell r="V2654"/>
          <cell r="W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P2654"/>
        </row>
        <row r="2655">
          <cell r="C2655"/>
          <cell r="D2655"/>
          <cell r="E2655"/>
          <cell r="F2655"/>
          <cell r="J2655"/>
          <cell r="K2655"/>
          <cell r="L2655"/>
          <cell r="M2655"/>
          <cell r="N2655"/>
          <cell r="O2655"/>
          <cell r="P2655"/>
          <cell r="R2655"/>
          <cell r="S2655"/>
          <cell r="T2655"/>
          <cell r="U2655"/>
          <cell r="V2655"/>
          <cell r="W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P2655"/>
        </row>
        <row r="2656">
          <cell r="C2656"/>
          <cell r="D2656"/>
          <cell r="E2656"/>
          <cell r="F2656"/>
          <cell r="J2656"/>
          <cell r="K2656"/>
          <cell r="L2656"/>
          <cell r="M2656"/>
          <cell r="N2656"/>
          <cell r="O2656"/>
          <cell r="P2656"/>
          <cell r="R2656"/>
          <cell r="S2656"/>
          <cell r="T2656"/>
          <cell r="U2656"/>
          <cell r="V2656"/>
          <cell r="W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P2656"/>
        </row>
        <row r="2657">
          <cell r="C2657"/>
          <cell r="D2657"/>
          <cell r="E2657"/>
          <cell r="F2657"/>
          <cell r="J2657"/>
          <cell r="K2657"/>
          <cell r="L2657"/>
          <cell r="M2657"/>
          <cell r="N2657"/>
          <cell r="O2657"/>
          <cell r="P2657"/>
          <cell r="R2657"/>
          <cell r="S2657"/>
          <cell r="T2657"/>
          <cell r="U2657"/>
          <cell r="V2657"/>
          <cell r="W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P2657"/>
        </row>
        <row r="2658">
          <cell r="C2658"/>
          <cell r="D2658"/>
          <cell r="E2658"/>
          <cell r="F2658"/>
          <cell r="J2658"/>
          <cell r="K2658"/>
          <cell r="L2658"/>
          <cell r="M2658"/>
          <cell r="N2658"/>
          <cell r="O2658"/>
          <cell r="P2658"/>
          <cell r="R2658"/>
          <cell r="S2658"/>
          <cell r="T2658"/>
          <cell r="U2658"/>
          <cell r="V2658"/>
          <cell r="W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P2658"/>
        </row>
        <row r="2659">
          <cell r="C2659"/>
          <cell r="D2659"/>
          <cell r="E2659"/>
          <cell r="F2659"/>
          <cell r="J2659"/>
          <cell r="K2659"/>
          <cell r="L2659"/>
          <cell r="M2659"/>
          <cell r="N2659"/>
          <cell r="O2659"/>
          <cell r="P2659"/>
          <cell r="R2659"/>
          <cell r="S2659"/>
          <cell r="T2659"/>
          <cell r="U2659"/>
          <cell r="V2659"/>
          <cell r="W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P2659"/>
        </row>
        <row r="2660">
          <cell r="C2660"/>
          <cell r="D2660"/>
          <cell r="E2660"/>
          <cell r="F2660"/>
          <cell r="J2660"/>
          <cell r="K2660"/>
          <cell r="L2660"/>
          <cell r="M2660"/>
          <cell r="N2660"/>
          <cell r="O2660"/>
          <cell r="P2660"/>
          <cell r="R2660"/>
          <cell r="S2660"/>
          <cell r="T2660"/>
          <cell r="U2660"/>
          <cell r="V2660"/>
          <cell r="W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P2660"/>
        </row>
        <row r="2661">
          <cell r="C2661"/>
          <cell r="D2661"/>
          <cell r="E2661"/>
          <cell r="F2661"/>
          <cell r="J2661"/>
          <cell r="K2661"/>
          <cell r="L2661"/>
          <cell r="M2661"/>
          <cell r="N2661"/>
          <cell r="O2661"/>
          <cell r="P2661"/>
          <cell r="R2661"/>
          <cell r="S2661"/>
          <cell r="T2661"/>
          <cell r="U2661"/>
          <cell r="V2661"/>
          <cell r="W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P2661"/>
        </row>
        <row r="2662">
          <cell r="C2662"/>
          <cell r="D2662"/>
          <cell r="E2662"/>
          <cell r="F2662"/>
          <cell r="J2662"/>
          <cell r="K2662"/>
          <cell r="L2662"/>
          <cell r="M2662"/>
          <cell r="N2662"/>
          <cell r="O2662"/>
          <cell r="P2662"/>
          <cell r="R2662"/>
          <cell r="S2662"/>
          <cell r="T2662"/>
          <cell r="U2662"/>
          <cell r="V2662"/>
          <cell r="W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P2662"/>
        </row>
        <row r="2663">
          <cell r="C2663"/>
          <cell r="D2663"/>
          <cell r="E2663"/>
          <cell r="F2663"/>
          <cell r="J2663"/>
          <cell r="K2663"/>
          <cell r="L2663"/>
          <cell r="M2663"/>
          <cell r="N2663"/>
          <cell r="O2663"/>
          <cell r="P2663"/>
          <cell r="R2663"/>
          <cell r="S2663"/>
          <cell r="T2663"/>
          <cell r="U2663"/>
          <cell r="V2663"/>
          <cell r="W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P2663"/>
        </row>
        <row r="2664">
          <cell r="C2664"/>
          <cell r="D2664"/>
          <cell r="E2664"/>
          <cell r="F2664"/>
          <cell r="J2664"/>
          <cell r="K2664"/>
          <cell r="L2664"/>
          <cell r="M2664"/>
          <cell r="N2664"/>
          <cell r="O2664"/>
          <cell r="P2664"/>
          <cell r="R2664"/>
          <cell r="S2664"/>
          <cell r="T2664"/>
          <cell r="U2664"/>
          <cell r="V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P2664"/>
        </row>
        <row r="2665">
          <cell r="C2665"/>
          <cell r="D2665"/>
          <cell r="E2665"/>
          <cell r="F2665"/>
          <cell r="J2665"/>
          <cell r="K2665"/>
          <cell r="L2665"/>
          <cell r="M2665"/>
          <cell r="N2665"/>
          <cell r="O2665"/>
          <cell r="P2665"/>
          <cell r="R2665"/>
          <cell r="S2665"/>
          <cell r="T2665"/>
          <cell r="U2665"/>
          <cell r="V2665"/>
          <cell r="W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P2665"/>
        </row>
        <row r="2666">
          <cell r="C2666"/>
          <cell r="D2666"/>
          <cell r="E2666"/>
          <cell r="F2666"/>
          <cell r="J2666"/>
          <cell r="K2666"/>
          <cell r="L2666"/>
          <cell r="M2666"/>
          <cell r="N2666"/>
          <cell r="O2666"/>
          <cell r="P2666"/>
          <cell r="R2666"/>
          <cell r="S2666"/>
          <cell r="T2666"/>
          <cell r="U2666"/>
          <cell r="V2666"/>
          <cell r="W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P2666"/>
        </row>
        <row r="2667">
          <cell r="C2667"/>
          <cell r="D2667"/>
          <cell r="E2667"/>
          <cell r="F2667"/>
          <cell r="J2667"/>
          <cell r="K2667"/>
          <cell r="L2667"/>
          <cell r="M2667"/>
          <cell r="N2667"/>
          <cell r="O2667"/>
          <cell r="P2667"/>
          <cell r="R2667"/>
          <cell r="S2667"/>
          <cell r="T2667"/>
          <cell r="U2667"/>
          <cell r="V2667"/>
          <cell r="W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P2667"/>
        </row>
        <row r="2668">
          <cell r="C2668"/>
          <cell r="D2668"/>
          <cell r="E2668"/>
          <cell r="F2668"/>
          <cell r="J2668"/>
          <cell r="K2668"/>
          <cell r="L2668"/>
          <cell r="M2668"/>
          <cell r="N2668"/>
          <cell r="O2668"/>
          <cell r="P2668"/>
          <cell r="R2668"/>
          <cell r="S2668"/>
          <cell r="T2668"/>
          <cell r="U2668"/>
          <cell r="V2668"/>
          <cell r="W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P2668"/>
        </row>
        <row r="2669">
          <cell r="C2669"/>
          <cell r="D2669"/>
          <cell r="E2669"/>
          <cell r="F2669"/>
          <cell r="J2669"/>
          <cell r="K2669"/>
          <cell r="L2669"/>
          <cell r="M2669"/>
          <cell r="N2669"/>
          <cell r="O2669"/>
          <cell r="P2669"/>
          <cell r="R2669"/>
          <cell r="S2669"/>
          <cell r="T2669"/>
          <cell r="U2669"/>
          <cell r="V2669"/>
          <cell r="W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P2669"/>
        </row>
        <row r="2670">
          <cell r="C2670"/>
          <cell r="D2670"/>
          <cell r="E2670"/>
          <cell r="F2670"/>
          <cell r="J2670"/>
          <cell r="K2670"/>
          <cell r="L2670"/>
          <cell r="M2670"/>
          <cell r="N2670"/>
          <cell r="O2670"/>
          <cell r="P2670"/>
          <cell r="R2670"/>
          <cell r="S2670"/>
          <cell r="T2670"/>
          <cell r="U2670"/>
          <cell r="V2670"/>
          <cell r="W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P2670"/>
        </row>
        <row r="2671">
          <cell r="C2671"/>
          <cell r="D2671"/>
          <cell r="E2671"/>
          <cell r="F2671"/>
          <cell r="J2671"/>
          <cell r="K2671"/>
          <cell r="L2671"/>
          <cell r="M2671"/>
          <cell r="N2671"/>
          <cell r="O2671"/>
          <cell r="P2671"/>
          <cell r="R2671"/>
          <cell r="S2671"/>
          <cell r="T2671"/>
          <cell r="U2671"/>
          <cell r="V2671"/>
          <cell r="W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P2671"/>
        </row>
        <row r="2672">
          <cell r="C2672"/>
          <cell r="D2672"/>
          <cell r="E2672"/>
          <cell r="F2672"/>
          <cell r="J2672"/>
          <cell r="K2672"/>
          <cell r="L2672"/>
          <cell r="M2672"/>
          <cell r="N2672"/>
          <cell r="O2672"/>
          <cell r="P2672"/>
          <cell r="R2672"/>
          <cell r="S2672"/>
          <cell r="T2672"/>
          <cell r="U2672"/>
          <cell r="V2672"/>
          <cell r="W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P2672"/>
        </row>
        <row r="2673">
          <cell r="C2673"/>
          <cell r="D2673"/>
          <cell r="E2673"/>
          <cell r="F2673"/>
          <cell r="J2673"/>
          <cell r="K2673"/>
          <cell r="L2673"/>
          <cell r="M2673"/>
          <cell r="N2673"/>
          <cell r="O2673"/>
          <cell r="P2673"/>
          <cell r="R2673"/>
          <cell r="S2673"/>
          <cell r="T2673"/>
          <cell r="U2673"/>
          <cell r="V2673"/>
          <cell r="W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P2673"/>
        </row>
        <row r="2674">
          <cell r="C2674"/>
          <cell r="D2674"/>
          <cell r="E2674"/>
          <cell r="F2674"/>
          <cell r="J2674"/>
          <cell r="K2674"/>
          <cell r="L2674"/>
          <cell r="M2674"/>
          <cell r="N2674"/>
          <cell r="O2674"/>
          <cell r="P2674"/>
          <cell r="R2674"/>
          <cell r="S2674"/>
          <cell r="T2674"/>
          <cell r="U2674"/>
          <cell r="V2674"/>
          <cell r="W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P2674"/>
        </row>
        <row r="2675">
          <cell r="C2675"/>
          <cell r="D2675"/>
          <cell r="E2675"/>
          <cell r="F2675"/>
          <cell r="J2675"/>
          <cell r="K2675"/>
          <cell r="L2675"/>
          <cell r="M2675"/>
          <cell r="N2675"/>
          <cell r="O2675"/>
          <cell r="P2675"/>
          <cell r="R2675"/>
          <cell r="S2675"/>
          <cell r="T2675"/>
          <cell r="U2675"/>
          <cell r="V2675"/>
          <cell r="W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P2675"/>
        </row>
        <row r="2676">
          <cell r="C2676"/>
          <cell r="D2676"/>
          <cell r="E2676"/>
          <cell r="F2676"/>
          <cell r="J2676"/>
          <cell r="K2676"/>
          <cell r="L2676"/>
          <cell r="M2676"/>
          <cell r="N2676"/>
          <cell r="O2676"/>
          <cell r="P2676"/>
          <cell r="R2676"/>
          <cell r="S2676"/>
          <cell r="T2676"/>
          <cell r="U2676"/>
          <cell r="V2676"/>
          <cell r="W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P2676"/>
        </row>
        <row r="2677">
          <cell r="C2677"/>
          <cell r="D2677"/>
          <cell r="E2677"/>
          <cell r="F2677"/>
          <cell r="J2677"/>
          <cell r="K2677"/>
          <cell r="L2677"/>
          <cell r="M2677"/>
          <cell r="N2677"/>
          <cell r="O2677"/>
          <cell r="P2677"/>
          <cell r="R2677"/>
          <cell r="S2677"/>
          <cell r="T2677"/>
          <cell r="U2677"/>
          <cell r="V2677"/>
          <cell r="W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P2677"/>
        </row>
        <row r="2678">
          <cell r="C2678"/>
          <cell r="D2678"/>
          <cell r="E2678"/>
          <cell r="F2678"/>
          <cell r="J2678"/>
          <cell r="K2678"/>
          <cell r="L2678"/>
          <cell r="M2678"/>
          <cell r="N2678"/>
          <cell r="O2678"/>
          <cell r="P2678"/>
          <cell r="R2678"/>
          <cell r="S2678"/>
          <cell r="T2678"/>
          <cell r="U2678"/>
          <cell r="V2678"/>
          <cell r="W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P2678"/>
        </row>
        <row r="2679">
          <cell r="C2679"/>
          <cell r="D2679"/>
          <cell r="E2679"/>
          <cell r="F2679"/>
          <cell r="J2679"/>
          <cell r="K2679"/>
          <cell r="L2679"/>
          <cell r="M2679"/>
          <cell r="N2679"/>
          <cell r="O2679"/>
          <cell r="P2679"/>
          <cell r="R2679"/>
          <cell r="S2679"/>
          <cell r="T2679"/>
          <cell r="U2679"/>
          <cell r="V2679"/>
          <cell r="W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P2679"/>
        </row>
        <row r="2680">
          <cell r="C2680"/>
          <cell r="D2680"/>
          <cell r="E2680"/>
          <cell r="F2680"/>
          <cell r="J2680"/>
          <cell r="K2680"/>
          <cell r="L2680"/>
          <cell r="M2680"/>
          <cell r="N2680"/>
          <cell r="O2680"/>
          <cell r="P2680"/>
          <cell r="R2680"/>
          <cell r="S2680"/>
          <cell r="T2680"/>
          <cell r="U2680"/>
          <cell r="V2680"/>
          <cell r="W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P2680"/>
        </row>
        <row r="2681">
          <cell r="C2681"/>
          <cell r="D2681"/>
          <cell r="E2681"/>
          <cell r="F2681"/>
          <cell r="J2681"/>
          <cell r="K2681"/>
          <cell r="L2681"/>
          <cell r="M2681"/>
          <cell r="N2681"/>
          <cell r="O2681"/>
          <cell r="P2681"/>
          <cell r="R2681"/>
          <cell r="S2681"/>
          <cell r="T2681"/>
          <cell r="U2681"/>
          <cell r="V2681"/>
          <cell r="W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P2681"/>
        </row>
        <row r="2682">
          <cell r="C2682"/>
          <cell r="D2682"/>
          <cell r="E2682"/>
          <cell r="F2682"/>
          <cell r="J2682"/>
          <cell r="K2682"/>
          <cell r="L2682"/>
          <cell r="M2682"/>
          <cell r="N2682"/>
          <cell r="O2682"/>
          <cell r="P2682"/>
          <cell r="R2682"/>
          <cell r="S2682"/>
          <cell r="T2682"/>
          <cell r="U2682"/>
          <cell r="V2682"/>
          <cell r="W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P2682"/>
        </row>
        <row r="2683">
          <cell r="C2683"/>
          <cell r="D2683"/>
          <cell r="E2683"/>
          <cell r="F2683"/>
          <cell r="J2683"/>
          <cell r="K2683"/>
          <cell r="L2683"/>
          <cell r="M2683"/>
          <cell r="N2683"/>
          <cell r="O2683"/>
          <cell r="P2683"/>
          <cell r="R2683"/>
          <cell r="S2683"/>
          <cell r="T2683"/>
          <cell r="U2683"/>
          <cell r="V2683"/>
          <cell r="W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P2683"/>
        </row>
        <row r="2684">
          <cell r="C2684"/>
          <cell r="D2684"/>
          <cell r="E2684"/>
          <cell r="F2684"/>
          <cell r="J2684"/>
          <cell r="K2684"/>
          <cell r="L2684"/>
          <cell r="M2684"/>
          <cell r="N2684"/>
          <cell r="O2684"/>
          <cell r="P2684"/>
          <cell r="R2684"/>
          <cell r="S2684"/>
          <cell r="T2684"/>
          <cell r="U2684"/>
          <cell r="V2684"/>
          <cell r="W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P2684"/>
        </row>
        <row r="2685">
          <cell r="C2685"/>
          <cell r="D2685"/>
          <cell r="E2685"/>
          <cell r="F2685"/>
          <cell r="J2685"/>
          <cell r="K2685"/>
          <cell r="L2685"/>
          <cell r="M2685"/>
          <cell r="N2685"/>
          <cell r="O2685"/>
          <cell r="P2685"/>
          <cell r="R2685"/>
          <cell r="S2685"/>
          <cell r="T2685"/>
          <cell r="U2685"/>
          <cell r="V2685"/>
          <cell r="W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P2685"/>
        </row>
        <row r="2686">
          <cell r="C2686"/>
          <cell r="D2686"/>
          <cell r="E2686"/>
          <cell r="F2686"/>
          <cell r="J2686"/>
          <cell r="K2686"/>
          <cell r="L2686"/>
          <cell r="M2686"/>
          <cell r="N2686"/>
          <cell r="O2686"/>
          <cell r="P2686"/>
          <cell r="R2686"/>
          <cell r="S2686"/>
          <cell r="T2686"/>
          <cell r="U2686"/>
          <cell r="V2686"/>
          <cell r="W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P2686"/>
        </row>
        <row r="2687">
          <cell r="C2687"/>
          <cell r="D2687"/>
          <cell r="E2687"/>
          <cell r="F2687"/>
          <cell r="J2687"/>
          <cell r="K2687"/>
          <cell r="L2687"/>
          <cell r="M2687"/>
          <cell r="N2687"/>
          <cell r="O2687"/>
          <cell r="P2687"/>
          <cell r="R2687"/>
          <cell r="S2687"/>
          <cell r="T2687"/>
          <cell r="U2687"/>
          <cell r="V2687"/>
          <cell r="W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P2687"/>
        </row>
        <row r="2688">
          <cell r="C2688"/>
          <cell r="D2688"/>
          <cell r="E2688"/>
          <cell r="F2688"/>
          <cell r="J2688"/>
          <cell r="K2688"/>
          <cell r="L2688"/>
          <cell r="M2688"/>
          <cell r="N2688"/>
          <cell r="O2688"/>
          <cell r="P2688"/>
          <cell r="R2688"/>
          <cell r="S2688"/>
          <cell r="T2688"/>
          <cell r="U2688"/>
          <cell r="V2688"/>
          <cell r="W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P2688"/>
        </row>
        <row r="2689">
          <cell r="C2689"/>
          <cell r="D2689"/>
          <cell r="E2689"/>
          <cell r="F2689"/>
          <cell r="J2689"/>
          <cell r="K2689"/>
          <cell r="L2689"/>
          <cell r="M2689"/>
          <cell r="N2689"/>
          <cell r="O2689"/>
          <cell r="P2689"/>
          <cell r="R2689"/>
          <cell r="S2689"/>
          <cell r="T2689"/>
          <cell r="U2689"/>
          <cell r="V2689"/>
          <cell r="W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P2689"/>
        </row>
        <row r="2690">
          <cell r="C2690"/>
          <cell r="D2690"/>
          <cell r="E2690"/>
          <cell r="F2690"/>
          <cell r="J2690"/>
          <cell r="K2690"/>
          <cell r="L2690"/>
          <cell r="M2690"/>
          <cell r="N2690"/>
          <cell r="O2690"/>
          <cell r="P2690"/>
          <cell r="R2690"/>
          <cell r="S2690"/>
          <cell r="T2690"/>
          <cell r="U2690"/>
          <cell r="V2690"/>
          <cell r="W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P2690"/>
        </row>
        <row r="2691">
          <cell r="C2691"/>
          <cell r="D2691"/>
          <cell r="E2691"/>
          <cell r="F2691"/>
          <cell r="J2691"/>
          <cell r="K2691"/>
          <cell r="L2691"/>
          <cell r="M2691"/>
          <cell r="N2691"/>
          <cell r="O2691"/>
          <cell r="P2691"/>
          <cell r="R2691"/>
          <cell r="S2691"/>
          <cell r="T2691"/>
          <cell r="U2691"/>
          <cell r="V2691"/>
          <cell r="W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P2691"/>
        </row>
        <row r="2692">
          <cell r="C2692"/>
          <cell r="D2692"/>
          <cell r="E2692"/>
          <cell r="F2692"/>
          <cell r="J2692"/>
          <cell r="K2692"/>
          <cell r="L2692"/>
          <cell r="M2692"/>
          <cell r="N2692"/>
          <cell r="O2692"/>
          <cell r="P2692"/>
          <cell r="R2692"/>
          <cell r="S2692"/>
          <cell r="T2692"/>
          <cell r="U2692"/>
          <cell r="V2692"/>
          <cell r="W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P2692"/>
        </row>
        <row r="2693">
          <cell r="C2693"/>
          <cell r="D2693"/>
          <cell r="E2693"/>
          <cell r="F2693"/>
          <cell r="J2693"/>
          <cell r="K2693"/>
          <cell r="L2693"/>
          <cell r="M2693"/>
          <cell r="N2693"/>
          <cell r="O2693"/>
          <cell r="P2693"/>
          <cell r="R2693"/>
          <cell r="S2693"/>
          <cell r="T2693"/>
          <cell r="U2693"/>
          <cell r="V2693"/>
          <cell r="W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P2693"/>
        </row>
        <row r="2694">
          <cell r="C2694"/>
          <cell r="D2694"/>
          <cell r="E2694"/>
          <cell r="F2694"/>
          <cell r="J2694"/>
          <cell r="K2694"/>
          <cell r="L2694"/>
          <cell r="M2694"/>
          <cell r="N2694"/>
          <cell r="O2694"/>
          <cell r="P2694"/>
          <cell r="R2694"/>
          <cell r="S2694"/>
          <cell r="T2694"/>
          <cell r="U2694"/>
          <cell r="V2694"/>
          <cell r="W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P2694"/>
        </row>
        <row r="2695">
          <cell r="C2695"/>
          <cell r="D2695"/>
          <cell r="E2695"/>
          <cell r="F2695"/>
          <cell r="J2695"/>
          <cell r="K2695"/>
          <cell r="L2695"/>
          <cell r="M2695"/>
          <cell r="N2695"/>
          <cell r="O2695"/>
          <cell r="P2695"/>
          <cell r="R2695"/>
          <cell r="S2695"/>
          <cell r="T2695"/>
          <cell r="U2695"/>
          <cell r="V2695"/>
          <cell r="W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P2695"/>
        </row>
        <row r="2696">
          <cell r="C2696"/>
          <cell r="D2696"/>
          <cell r="E2696"/>
          <cell r="F2696"/>
          <cell r="J2696"/>
          <cell r="K2696"/>
          <cell r="L2696"/>
          <cell r="M2696"/>
          <cell r="N2696"/>
          <cell r="O2696"/>
          <cell r="P2696"/>
          <cell r="R2696"/>
          <cell r="S2696"/>
          <cell r="T2696"/>
          <cell r="U2696"/>
          <cell r="V2696"/>
          <cell r="W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P2696"/>
        </row>
        <row r="2697">
          <cell r="C2697"/>
          <cell r="D2697"/>
          <cell r="E2697"/>
          <cell r="F2697"/>
          <cell r="J2697"/>
          <cell r="K2697"/>
          <cell r="L2697"/>
          <cell r="M2697"/>
          <cell r="N2697"/>
          <cell r="O2697"/>
          <cell r="P2697"/>
          <cell r="R2697"/>
          <cell r="S2697"/>
          <cell r="T2697"/>
          <cell r="U2697"/>
          <cell r="V2697"/>
          <cell r="W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P2697"/>
        </row>
        <row r="2698">
          <cell r="C2698"/>
          <cell r="D2698"/>
          <cell r="E2698"/>
          <cell r="F2698"/>
          <cell r="J2698"/>
          <cell r="K2698"/>
          <cell r="L2698"/>
          <cell r="M2698"/>
          <cell r="N2698"/>
          <cell r="O2698"/>
          <cell r="P2698"/>
          <cell r="R2698"/>
          <cell r="S2698"/>
          <cell r="T2698"/>
          <cell r="U2698"/>
          <cell r="V2698"/>
          <cell r="W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P2698"/>
        </row>
        <row r="2699">
          <cell r="C2699"/>
          <cell r="D2699"/>
          <cell r="E2699"/>
          <cell r="F2699"/>
          <cell r="J2699"/>
          <cell r="K2699"/>
          <cell r="L2699"/>
          <cell r="M2699"/>
          <cell r="N2699"/>
          <cell r="O2699"/>
          <cell r="P2699"/>
          <cell r="R2699"/>
          <cell r="S2699"/>
          <cell r="T2699"/>
          <cell r="U2699"/>
          <cell r="V2699"/>
          <cell r="W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P2699"/>
        </row>
        <row r="2700">
          <cell r="C2700"/>
          <cell r="D2700"/>
          <cell r="E2700"/>
          <cell r="F2700"/>
          <cell r="J2700"/>
          <cell r="K2700"/>
          <cell r="L2700"/>
          <cell r="M2700"/>
          <cell r="N2700"/>
          <cell r="O2700"/>
          <cell r="P2700"/>
          <cell r="R2700"/>
          <cell r="S2700"/>
          <cell r="T2700"/>
          <cell r="U2700"/>
          <cell r="V2700"/>
          <cell r="W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P2700"/>
        </row>
        <row r="2701">
          <cell r="C2701"/>
          <cell r="D2701"/>
          <cell r="E2701"/>
          <cell r="F2701"/>
          <cell r="J2701"/>
          <cell r="K2701"/>
          <cell r="L2701"/>
          <cell r="M2701"/>
          <cell r="N2701"/>
          <cell r="O2701"/>
          <cell r="P2701"/>
          <cell r="R2701"/>
          <cell r="S2701"/>
          <cell r="T2701"/>
          <cell r="U2701"/>
          <cell r="V2701"/>
          <cell r="W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P2701"/>
        </row>
        <row r="2702">
          <cell r="C2702"/>
          <cell r="D2702"/>
          <cell r="E2702"/>
          <cell r="F2702"/>
          <cell r="J2702"/>
          <cell r="K2702"/>
          <cell r="L2702"/>
          <cell r="M2702"/>
          <cell r="N2702"/>
          <cell r="O2702"/>
          <cell r="P2702"/>
          <cell r="R2702"/>
          <cell r="S2702"/>
          <cell r="T2702"/>
          <cell r="U2702"/>
          <cell r="V2702"/>
          <cell r="W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P2702"/>
        </row>
        <row r="2703">
          <cell r="C2703"/>
          <cell r="D2703"/>
          <cell r="E2703"/>
          <cell r="F2703"/>
          <cell r="J2703"/>
          <cell r="K2703"/>
          <cell r="L2703"/>
          <cell r="M2703"/>
          <cell r="N2703"/>
          <cell r="O2703"/>
          <cell r="P2703"/>
          <cell r="R2703"/>
          <cell r="S2703"/>
          <cell r="T2703"/>
          <cell r="U2703"/>
          <cell r="V2703"/>
          <cell r="W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P2703"/>
        </row>
        <row r="2704">
          <cell r="C2704"/>
          <cell r="D2704"/>
          <cell r="E2704"/>
          <cell r="F2704"/>
          <cell r="J2704"/>
          <cell r="K2704"/>
          <cell r="L2704"/>
          <cell r="M2704"/>
          <cell r="N2704"/>
          <cell r="O2704"/>
          <cell r="P2704"/>
          <cell r="R2704"/>
          <cell r="S2704"/>
          <cell r="T2704"/>
          <cell r="U2704"/>
          <cell r="V2704"/>
          <cell r="W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P2704"/>
        </row>
        <row r="2705">
          <cell r="C2705"/>
          <cell r="D2705"/>
          <cell r="E2705"/>
          <cell r="F2705"/>
          <cell r="J2705"/>
          <cell r="K2705"/>
          <cell r="L2705"/>
          <cell r="M2705"/>
          <cell r="N2705"/>
          <cell r="O2705"/>
          <cell r="P2705"/>
          <cell r="R2705"/>
          <cell r="S2705"/>
          <cell r="T2705"/>
          <cell r="U2705"/>
          <cell r="V2705"/>
          <cell r="W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P2705"/>
        </row>
        <row r="2706">
          <cell r="C2706"/>
          <cell r="D2706"/>
          <cell r="E2706"/>
          <cell r="F2706"/>
          <cell r="J2706"/>
          <cell r="K2706"/>
          <cell r="L2706"/>
          <cell r="M2706"/>
          <cell r="N2706"/>
          <cell r="O2706"/>
          <cell r="P2706"/>
          <cell r="R2706"/>
          <cell r="S2706"/>
          <cell r="T2706"/>
          <cell r="U2706"/>
          <cell r="V2706"/>
          <cell r="W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P2706"/>
        </row>
        <row r="2707">
          <cell r="C2707"/>
          <cell r="D2707"/>
          <cell r="E2707"/>
          <cell r="F2707"/>
          <cell r="J2707"/>
          <cell r="K2707"/>
          <cell r="L2707"/>
          <cell r="M2707"/>
          <cell r="N2707"/>
          <cell r="O2707"/>
          <cell r="P2707"/>
          <cell r="R2707"/>
          <cell r="S2707"/>
          <cell r="T2707"/>
          <cell r="U2707"/>
          <cell r="V2707"/>
          <cell r="W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P2707"/>
        </row>
        <row r="2708">
          <cell r="C2708"/>
          <cell r="D2708"/>
          <cell r="E2708"/>
          <cell r="F2708"/>
          <cell r="J2708"/>
          <cell r="K2708"/>
          <cell r="L2708"/>
          <cell r="M2708"/>
          <cell r="N2708"/>
          <cell r="O2708"/>
          <cell r="P2708"/>
          <cell r="R2708"/>
          <cell r="S2708"/>
          <cell r="T2708"/>
          <cell r="U2708"/>
          <cell r="V2708"/>
          <cell r="W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P2708"/>
        </row>
        <row r="2709">
          <cell r="C2709"/>
          <cell r="D2709"/>
          <cell r="E2709"/>
          <cell r="F2709"/>
          <cell r="J2709"/>
          <cell r="K2709"/>
          <cell r="L2709"/>
          <cell r="M2709"/>
          <cell r="N2709"/>
          <cell r="O2709"/>
          <cell r="P2709"/>
          <cell r="R2709"/>
          <cell r="S2709"/>
          <cell r="T2709"/>
          <cell r="U2709"/>
          <cell r="V2709"/>
          <cell r="W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P2709"/>
        </row>
        <row r="2710">
          <cell r="C2710"/>
          <cell r="D2710"/>
          <cell r="E2710"/>
          <cell r="F2710"/>
          <cell r="J2710"/>
          <cell r="K2710"/>
          <cell r="L2710"/>
          <cell r="M2710"/>
          <cell r="N2710"/>
          <cell r="O2710"/>
          <cell r="P2710"/>
          <cell r="R2710"/>
          <cell r="S2710"/>
          <cell r="T2710"/>
          <cell r="U2710"/>
          <cell r="V2710"/>
          <cell r="W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P2710"/>
        </row>
        <row r="2711">
          <cell r="C2711"/>
          <cell r="D2711"/>
          <cell r="E2711"/>
          <cell r="F2711"/>
          <cell r="J2711"/>
          <cell r="K2711"/>
          <cell r="L2711"/>
          <cell r="M2711"/>
          <cell r="N2711"/>
          <cell r="O2711"/>
          <cell r="P2711"/>
          <cell r="R2711"/>
          <cell r="S2711"/>
          <cell r="T2711"/>
          <cell r="U2711"/>
          <cell r="V2711"/>
          <cell r="W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P2711"/>
        </row>
        <row r="2712">
          <cell r="C2712"/>
          <cell r="D2712"/>
          <cell r="E2712"/>
          <cell r="F2712"/>
          <cell r="J2712"/>
          <cell r="K2712"/>
          <cell r="L2712"/>
          <cell r="M2712"/>
          <cell r="N2712"/>
          <cell r="O2712"/>
          <cell r="P2712"/>
          <cell r="R2712"/>
          <cell r="S2712"/>
          <cell r="T2712"/>
          <cell r="U2712"/>
          <cell r="V2712"/>
          <cell r="W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P2712"/>
        </row>
        <row r="2713">
          <cell r="C2713"/>
          <cell r="D2713"/>
          <cell r="E2713"/>
          <cell r="F2713"/>
          <cell r="J2713"/>
          <cell r="K2713"/>
          <cell r="L2713"/>
          <cell r="M2713"/>
          <cell r="N2713"/>
          <cell r="O2713"/>
          <cell r="P2713"/>
          <cell r="R2713"/>
          <cell r="S2713"/>
          <cell r="T2713"/>
          <cell r="U2713"/>
          <cell r="V2713"/>
          <cell r="W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P2713"/>
        </row>
        <row r="2714">
          <cell r="C2714"/>
          <cell r="D2714"/>
          <cell r="E2714"/>
          <cell r="F2714"/>
          <cell r="J2714"/>
          <cell r="K2714"/>
          <cell r="L2714"/>
          <cell r="M2714"/>
          <cell r="N2714"/>
          <cell r="O2714"/>
          <cell r="P2714"/>
          <cell r="R2714"/>
          <cell r="S2714"/>
          <cell r="T2714"/>
          <cell r="U2714"/>
          <cell r="V2714"/>
          <cell r="W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P2714"/>
        </row>
        <row r="2715">
          <cell r="C2715"/>
          <cell r="D2715"/>
          <cell r="E2715"/>
          <cell r="F2715"/>
          <cell r="J2715"/>
          <cell r="K2715"/>
          <cell r="L2715"/>
          <cell r="M2715"/>
          <cell r="N2715"/>
          <cell r="O2715"/>
          <cell r="P2715"/>
          <cell r="R2715"/>
          <cell r="S2715"/>
          <cell r="T2715"/>
          <cell r="U2715"/>
          <cell r="V2715"/>
          <cell r="W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P2715"/>
        </row>
        <row r="2716">
          <cell r="C2716"/>
          <cell r="D2716"/>
          <cell r="E2716"/>
          <cell r="F2716"/>
          <cell r="J2716"/>
          <cell r="K2716"/>
          <cell r="L2716"/>
          <cell r="M2716"/>
          <cell r="N2716"/>
          <cell r="O2716"/>
          <cell r="P2716"/>
          <cell r="R2716"/>
          <cell r="S2716"/>
          <cell r="T2716"/>
          <cell r="U2716"/>
          <cell r="V2716"/>
          <cell r="W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P2716"/>
        </row>
        <row r="2717">
          <cell r="C2717"/>
          <cell r="D2717"/>
          <cell r="E2717"/>
          <cell r="F2717"/>
          <cell r="J2717"/>
          <cell r="K2717"/>
          <cell r="L2717"/>
          <cell r="M2717"/>
          <cell r="N2717"/>
          <cell r="O2717"/>
          <cell r="P2717"/>
          <cell r="R2717"/>
          <cell r="S2717"/>
          <cell r="T2717"/>
          <cell r="U2717"/>
          <cell r="V2717"/>
          <cell r="W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P2717"/>
        </row>
        <row r="2718">
          <cell r="C2718"/>
          <cell r="D2718"/>
          <cell r="E2718"/>
          <cell r="F2718"/>
          <cell r="J2718"/>
          <cell r="K2718"/>
          <cell r="L2718"/>
          <cell r="M2718"/>
          <cell r="N2718"/>
          <cell r="O2718"/>
          <cell r="P2718"/>
          <cell r="R2718"/>
          <cell r="S2718"/>
          <cell r="T2718"/>
          <cell r="U2718"/>
          <cell r="V2718"/>
          <cell r="W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P2718"/>
        </row>
        <row r="2719">
          <cell r="C2719"/>
          <cell r="D2719"/>
          <cell r="E2719"/>
          <cell r="F2719"/>
          <cell r="J2719"/>
          <cell r="K2719"/>
          <cell r="L2719"/>
          <cell r="M2719"/>
          <cell r="N2719"/>
          <cell r="O2719"/>
          <cell r="P2719"/>
          <cell r="R2719"/>
          <cell r="S2719"/>
          <cell r="T2719"/>
          <cell r="U2719"/>
          <cell r="V2719"/>
          <cell r="W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P2719"/>
        </row>
        <row r="2720">
          <cell r="C2720"/>
          <cell r="D2720"/>
          <cell r="E2720"/>
          <cell r="F2720"/>
          <cell r="J2720"/>
          <cell r="K2720"/>
          <cell r="L2720"/>
          <cell r="M2720"/>
          <cell r="N2720"/>
          <cell r="O2720"/>
          <cell r="P2720"/>
          <cell r="R2720"/>
          <cell r="S2720"/>
          <cell r="T2720"/>
          <cell r="U2720"/>
          <cell r="V2720"/>
          <cell r="W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P2720"/>
        </row>
        <row r="2721">
          <cell r="C2721"/>
          <cell r="D2721"/>
          <cell r="E2721"/>
          <cell r="F2721"/>
          <cell r="J2721"/>
          <cell r="K2721"/>
          <cell r="L2721"/>
          <cell r="M2721"/>
          <cell r="N2721"/>
          <cell r="O2721"/>
          <cell r="P2721"/>
          <cell r="R2721"/>
          <cell r="S2721"/>
          <cell r="T2721"/>
          <cell r="U2721"/>
          <cell r="V2721"/>
          <cell r="W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P2721"/>
        </row>
        <row r="2722">
          <cell r="C2722"/>
          <cell r="D2722"/>
          <cell r="E2722"/>
          <cell r="F2722"/>
          <cell r="J2722"/>
          <cell r="K2722"/>
          <cell r="L2722"/>
          <cell r="M2722"/>
          <cell r="N2722"/>
          <cell r="O2722"/>
          <cell r="P2722"/>
          <cell r="R2722"/>
          <cell r="S2722"/>
          <cell r="T2722"/>
          <cell r="U2722"/>
          <cell r="V2722"/>
          <cell r="W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P2722"/>
        </row>
        <row r="2723">
          <cell r="C2723"/>
          <cell r="D2723"/>
          <cell r="E2723"/>
          <cell r="F2723"/>
          <cell r="J2723"/>
          <cell r="K2723"/>
          <cell r="L2723"/>
          <cell r="M2723"/>
          <cell r="N2723"/>
          <cell r="O2723"/>
          <cell r="P2723"/>
          <cell r="R2723"/>
          <cell r="S2723"/>
          <cell r="T2723"/>
          <cell r="U2723"/>
          <cell r="V2723"/>
          <cell r="W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P2723"/>
        </row>
        <row r="2724">
          <cell r="C2724"/>
          <cell r="D2724"/>
          <cell r="E2724"/>
          <cell r="F2724"/>
          <cell r="J2724"/>
          <cell r="K2724"/>
          <cell r="L2724"/>
          <cell r="M2724"/>
          <cell r="N2724"/>
          <cell r="O2724"/>
          <cell r="P2724"/>
          <cell r="R2724"/>
          <cell r="S2724"/>
          <cell r="T2724"/>
          <cell r="U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P2724"/>
        </row>
        <row r="2725">
          <cell r="C2725"/>
          <cell r="D2725"/>
          <cell r="E2725"/>
          <cell r="F2725"/>
          <cell r="J2725"/>
          <cell r="K2725"/>
          <cell r="L2725"/>
          <cell r="M2725"/>
          <cell r="N2725"/>
          <cell r="O2725"/>
          <cell r="P2725"/>
          <cell r="R2725"/>
          <cell r="S2725"/>
          <cell r="T2725"/>
          <cell r="U2725"/>
          <cell r="V2725"/>
          <cell r="W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P2725"/>
        </row>
        <row r="2726">
          <cell r="C2726"/>
          <cell r="D2726"/>
          <cell r="E2726"/>
          <cell r="F2726"/>
          <cell r="J2726"/>
          <cell r="K2726"/>
          <cell r="L2726"/>
          <cell r="M2726"/>
          <cell r="N2726"/>
          <cell r="O2726"/>
          <cell r="P2726"/>
          <cell r="R2726"/>
          <cell r="S2726"/>
          <cell r="T2726"/>
          <cell r="U2726"/>
          <cell r="V2726"/>
          <cell r="W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P2726"/>
        </row>
        <row r="2727">
          <cell r="C2727"/>
          <cell r="D2727"/>
          <cell r="E2727"/>
          <cell r="F2727"/>
          <cell r="J2727"/>
          <cell r="K2727"/>
          <cell r="L2727"/>
          <cell r="M2727"/>
          <cell r="N2727"/>
          <cell r="O2727"/>
          <cell r="P2727"/>
          <cell r="R2727"/>
          <cell r="S2727"/>
          <cell r="T2727"/>
          <cell r="U2727"/>
          <cell r="V2727"/>
          <cell r="W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P2727"/>
        </row>
        <row r="2728">
          <cell r="C2728"/>
          <cell r="D2728"/>
          <cell r="E2728"/>
          <cell r="F2728"/>
          <cell r="J2728"/>
          <cell r="K2728"/>
          <cell r="L2728"/>
          <cell r="M2728"/>
          <cell r="N2728"/>
          <cell r="O2728"/>
          <cell r="P2728"/>
          <cell r="R2728"/>
          <cell r="S2728"/>
          <cell r="T2728"/>
          <cell r="U2728"/>
          <cell r="V2728"/>
          <cell r="W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P2728"/>
        </row>
        <row r="2729">
          <cell r="C2729"/>
          <cell r="D2729"/>
          <cell r="E2729"/>
          <cell r="F2729"/>
          <cell r="J2729"/>
          <cell r="K2729"/>
          <cell r="L2729"/>
          <cell r="M2729"/>
          <cell r="N2729"/>
          <cell r="O2729"/>
          <cell r="P2729"/>
          <cell r="R2729"/>
          <cell r="S2729"/>
          <cell r="T2729"/>
          <cell r="U2729"/>
          <cell r="V2729"/>
          <cell r="W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P2729"/>
        </row>
        <row r="2730">
          <cell r="C2730"/>
          <cell r="D2730"/>
          <cell r="E2730"/>
          <cell r="F2730"/>
          <cell r="J2730"/>
          <cell r="K2730"/>
          <cell r="L2730"/>
          <cell r="M2730"/>
          <cell r="N2730"/>
          <cell r="O2730"/>
          <cell r="P2730"/>
          <cell r="R2730"/>
          <cell r="S2730"/>
          <cell r="T2730"/>
          <cell r="U2730"/>
          <cell r="V2730"/>
          <cell r="W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P2730"/>
        </row>
        <row r="2731">
          <cell r="C2731"/>
          <cell r="D2731"/>
          <cell r="E2731"/>
          <cell r="F2731"/>
          <cell r="J2731"/>
          <cell r="K2731"/>
          <cell r="L2731"/>
          <cell r="M2731"/>
          <cell r="N2731"/>
          <cell r="O2731"/>
          <cell r="P2731"/>
          <cell r="R2731"/>
          <cell r="S2731"/>
          <cell r="T2731"/>
          <cell r="U2731"/>
          <cell r="V2731"/>
          <cell r="W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P2731"/>
        </row>
        <row r="2732">
          <cell r="C2732"/>
          <cell r="D2732"/>
          <cell r="E2732"/>
          <cell r="F2732"/>
          <cell r="J2732"/>
          <cell r="K2732"/>
          <cell r="L2732"/>
          <cell r="M2732"/>
          <cell r="N2732"/>
          <cell r="O2732"/>
          <cell r="P2732"/>
          <cell r="R2732"/>
          <cell r="S2732"/>
          <cell r="T2732"/>
          <cell r="U2732"/>
          <cell r="V2732"/>
          <cell r="W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P2732"/>
        </row>
        <row r="2733">
          <cell r="C2733"/>
          <cell r="D2733"/>
          <cell r="E2733"/>
          <cell r="F2733"/>
          <cell r="J2733"/>
          <cell r="K2733"/>
          <cell r="L2733"/>
          <cell r="M2733"/>
          <cell r="N2733"/>
          <cell r="O2733"/>
          <cell r="P2733"/>
          <cell r="R2733"/>
          <cell r="S2733"/>
          <cell r="T2733"/>
          <cell r="U2733"/>
          <cell r="V2733"/>
          <cell r="W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P2733"/>
        </row>
        <row r="2734">
          <cell r="C2734"/>
          <cell r="D2734"/>
          <cell r="E2734"/>
          <cell r="F2734"/>
          <cell r="J2734"/>
          <cell r="K2734"/>
          <cell r="L2734"/>
          <cell r="M2734"/>
          <cell r="N2734"/>
          <cell r="O2734"/>
          <cell r="P2734"/>
          <cell r="R2734"/>
          <cell r="S2734"/>
          <cell r="T2734"/>
          <cell r="U2734"/>
          <cell r="V2734"/>
          <cell r="W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P2734"/>
        </row>
        <row r="2735">
          <cell r="C2735"/>
          <cell r="D2735"/>
          <cell r="E2735"/>
          <cell r="F2735"/>
          <cell r="J2735"/>
          <cell r="K2735"/>
          <cell r="L2735"/>
          <cell r="M2735"/>
          <cell r="N2735"/>
          <cell r="O2735"/>
          <cell r="P2735"/>
          <cell r="R2735"/>
          <cell r="S2735"/>
          <cell r="T2735"/>
          <cell r="U2735"/>
          <cell r="V2735"/>
          <cell r="W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P2735"/>
        </row>
        <row r="2736">
          <cell r="C2736"/>
          <cell r="D2736"/>
          <cell r="E2736"/>
          <cell r="F2736"/>
          <cell r="J2736"/>
          <cell r="K2736"/>
          <cell r="L2736"/>
          <cell r="M2736"/>
          <cell r="N2736"/>
          <cell r="O2736"/>
          <cell r="P2736"/>
          <cell r="R2736"/>
          <cell r="S2736"/>
          <cell r="T2736"/>
          <cell r="U2736"/>
          <cell r="V2736"/>
          <cell r="W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P2736"/>
        </row>
        <row r="2737">
          <cell r="C2737"/>
          <cell r="D2737"/>
          <cell r="E2737"/>
          <cell r="F2737"/>
          <cell r="J2737"/>
          <cell r="K2737"/>
          <cell r="L2737"/>
          <cell r="M2737"/>
          <cell r="N2737"/>
          <cell r="O2737"/>
          <cell r="P2737"/>
          <cell r="R2737"/>
          <cell r="S2737"/>
          <cell r="T2737"/>
          <cell r="U2737"/>
          <cell r="V2737"/>
          <cell r="W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P2737"/>
        </row>
        <row r="2738">
          <cell r="C2738"/>
          <cell r="D2738"/>
          <cell r="E2738"/>
          <cell r="F2738"/>
          <cell r="J2738"/>
          <cell r="K2738"/>
          <cell r="L2738"/>
          <cell r="M2738"/>
          <cell r="N2738"/>
          <cell r="O2738"/>
          <cell r="P2738"/>
          <cell r="R2738"/>
          <cell r="S2738"/>
          <cell r="T2738"/>
          <cell r="U2738"/>
          <cell r="V2738"/>
          <cell r="W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P2738"/>
        </row>
        <row r="2739">
          <cell r="C2739"/>
          <cell r="D2739"/>
          <cell r="E2739"/>
          <cell r="F2739"/>
          <cell r="J2739"/>
          <cell r="K2739"/>
          <cell r="L2739"/>
          <cell r="M2739"/>
          <cell r="N2739"/>
          <cell r="O2739"/>
          <cell r="P2739"/>
          <cell r="R2739"/>
          <cell r="S2739"/>
          <cell r="T2739"/>
          <cell r="U2739"/>
          <cell r="V2739"/>
          <cell r="W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P2739"/>
        </row>
        <row r="2740">
          <cell r="C2740"/>
          <cell r="D2740"/>
          <cell r="E2740"/>
          <cell r="F2740"/>
          <cell r="J2740"/>
          <cell r="K2740"/>
          <cell r="L2740"/>
          <cell r="M2740"/>
          <cell r="N2740"/>
          <cell r="O2740"/>
          <cell r="P2740"/>
          <cell r="R2740"/>
          <cell r="S2740"/>
          <cell r="T2740"/>
          <cell r="U2740"/>
          <cell r="V2740"/>
          <cell r="W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P2740"/>
        </row>
        <row r="2741">
          <cell r="C2741"/>
          <cell r="D2741"/>
          <cell r="E2741"/>
          <cell r="F2741"/>
          <cell r="J2741"/>
          <cell r="K2741"/>
          <cell r="L2741"/>
          <cell r="M2741"/>
          <cell r="N2741"/>
          <cell r="O2741"/>
          <cell r="P2741"/>
          <cell r="R2741"/>
          <cell r="S2741"/>
          <cell r="T2741"/>
          <cell r="U2741"/>
          <cell r="V2741"/>
          <cell r="W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P2741"/>
        </row>
        <row r="2742">
          <cell r="C2742"/>
          <cell r="D2742"/>
          <cell r="E2742"/>
          <cell r="F2742"/>
          <cell r="J2742"/>
          <cell r="K2742"/>
          <cell r="L2742"/>
          <cell r="M2742"/>
          <cell r="N2742"/>
          <cell r="O2742"/>
          <cell r="P2742"/>
          <cell r="R2742"/>
          <cell r="S2742"/>
          <cell r="T2742"/>
          <cell r="U2742"/>
          <cell r="V2742"/>
          <cell r="W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P2742"/>
        </row>
        <row r="2743">
          <cell r="C2743"/>
          <cell r="D2743"/>
          <cell r="E2743"/>
          <cell r="F2743"/>
          <cell r="J2743"/>
          <cell r="K2743"/>
          <cell r="L2743"/>
          <cell r="M2743"/>
          <cell r="N2743"/>
          <cell r="O2743"/>
          <cell r="P2743"/>
          <cell r="R2743"/>
          <cell r="S2743"/>
          <cell r="T2743"/>
          <cell r="U2743"/>
          <cell r="V2743"/>
          <cell r="W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P2743"/>
        </row>
        <row r="2744">
          <cell r="C2744"/>
          <cell r="D2744"/>
          <cell r="E2744"/>
          <cell r="F2744"/>
          <cell r="J2744"/>
          <cell r="K2744"/>
          <cell r="L2744"/>
          <cell r="M2744"/>
          <cell r="N2744"/>
          <cell r="O2744"/>
          <cell r="P2744"/>
          <cell r="R2744"/>
          <cell r="S2744"/>
          <cell r="T2744"/>
          <cell r="U2744"/>
          <cell r="V2744"/>
          <cell r="W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P2744"/>
        </row>
        <row r="2745">
          <cell r="C2745"/>
          <cell r="D2745"/>
          <cell r="E2745"/>
          <cell r="F2745"/>
          <cell r="J2745"/>
          <cell r="K2745"/>
          <cell r="L2745"/>
          <cell r="M2745"/>
          <cell r="N2745"/>
          <cell r="O2745"/>
          <cell r="P2745"/>
          <cell r="R2745"/>
          <cell r="S2745"/>
          <cell r="T2745"/>
          <cell r="U2745"/>
          <cell r="V2745"/>
          <cell r="W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P2745"/>
        </row>
        <row r="2746">
          <cell r="C2746"/>
          <cell r="D2746"/>
          <cell r="E2746"/>
          <cell r="F2746"/>
          <cell r="J2746"/>
          <cell r="K2746"/>
          <cell r="L2746"/>
          <cell r="M2746"/>
          <cell r="N2746"/>
          <cell r="O2746"/>
          <cell r="P2746"/>
          <cell r="R2746"/>
          <cell r="S2746"/>
          <cell r="T2746"/>
          <cell r="U2746"/>
          <cell r="V2746"/>
          <cell r="W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P2746"/>
        </row>
        <row r="2747">
          <cell r="C2747"/>
          <cell r="D2747"/>
          <cell r="E2747"/>
          <cell r="F2747"/>
          <cell r="J2747"/>
          <cell r="K2747"/>
          <cell r="L2747"/>
          <cell r="M2747"/>
          <cell r="N2747"/>
          <cell r="O2747"/>
          <cell r="P2747"/>
          <cell r="R2747"/>
          <cell r="S2747"/>
          <cell r="T2747"/>
          <cell r="U2747"/>
          <cell r="V2747"/>
          <cell r="W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P2747"/>
        </row>
        <row r="2748">
          <cell r="C2748"/>
          <cell r="D2748"/>
          <cell r="E2748"/>
          <cell r="F2748"/>
          <cell r="J2748"/>
          <cell r="K2748"/>
          <cell r="L2748"/>
          <cell r="M2748"/>
          <cell r="N2748"/>
          <cell r="O2748"/>
          <cell r="P2748"/>
          <cell r="R2748"/>
          <cell r="S2748"/>
          <cell r="T2748"/>
          <cell r="U2748"/>
          <cell r="V2748"/>
          <cell r="W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P2748"/>
        </row>
        <row r="2749">
          <cell r="C2749"/>
          <cell r="D2749"/>
          <cell r="E2749"/>
          <cell r="F2749"/>
          <cell r="J2749"/>
          <cell r="K2749"/>
          <cell r="L2749"/>
          <cell r="M2749"/>
          <cell r="N2749"/>
          <cell r="O2749"/>
          <cell r="P2749"/>
          <cell r="R2749"/>
          <cell r="S2749"/>
          <cell r="T2749"/>
          <cell r="U2749"/>
          <cell r="V2749"/>
          <cell r="W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P2749"/>
        </row>
        <row r="2750">
          <cell r="C2750"/>
          <cell r="D2750"/>
          <cell r="E2750"/>
          <cell r="F2750"/>
          <cell r="J2750"/>
          <cell r="K2750"/>
          <cell r="L2750"/>
          <cell r="M2750"/>
          <cell r="N2750"/>
          <cell r="O2750"/>
          <cell r="P2750"/>
          <cell r="R2750"/>
          <cell r="S2750"/>
          <cell r="T2750"/>
          <cell r="U2750"/>
          <cell r="V2750"/>
          <cell r="W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P2750"/>
        </row>
        <row r="2751">
          <cell r="C2751"/>
          <cell r="D2751"/>
          <cell r="E2751"/>
          <cell r="F2751"/>
          <cell r="J2751"/>
          <cell r="K2751"/>
          <cell r="L2751"/>
          <cell r="M2751"/>
          <cell r="N2751"/>
          <cell r="O2751"/>
          <cell r="P2751"/>
          <cell r="R2751"/>
          <cell r="S2751"/>
          <cell r="T2751"/>
          <cell r="U2751"/>
          <cell r="V2751"/>
          <cell r="W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P2751"/>
        </row>
        <row r="2752">
          <cell r="C2752"/>
          <cell r="D2752"/>
          <cell r="E2752"/>
          <cell r="F2752"/>
          <cell r="J2752"/>
          <cell r="K2752"/>
          <cell r="L2752"/>
          <cell r="M2752"/>
          <cell r="N2752"/>
          <cell r="O2752"/>
          <cell r="P2752"/>
          <cell r="R2752"/>
          <cell r="S2752"/>
          <cell r="T2752"/>
          <cell r="U2752"/>
          <cell r="V2752"/>
          <cell r="W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P2752"/>
        </row>
        <row r="2753"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</row>
        <row r="2754">
          <cell r="C2754"/>
          <cell r="D2754"/>
          <cell r="E2754"/>
          <cell r="F2754"/>
          <cell r="J2754"/>
          <cell r="K2754"/>
          <cell r="L2754"/>
          <cell r="M2754"/>
          <cell r="N2754"/>
          <cell r="O2754"/>
          <cell r="P2754"/>
          <cell r="R2754"/>
          <cell r="S2754"/>
          <cell r="T2754"/>
          <cell r="U2754"/>
          <cell r="V2754"/>
          <cell r="W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P2754"/>
        </row>
        <row r="2755">
          <cell r="C2755"/>
          <cell r="D2755"/>
          <cell r="E2755"/>
          <cell r="F2755"/>
          <cell r="J2755"/>
          <cell r="K2755"/>
          <cell r="L2755"/>
          <cell r="M2755"/>
          <cell r="N2755"/>
          <cell r="O2755"/>
          <cell r="P2755"/>
          <cell r="R2755"/>
          <cell r="S2755"/>
          <cell r="T2755"/>
          <cell r="U2755"/>
          <cell r="V2755"/>
          <cell r="W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P2755"/>
        </row>
        <row r="2756">
          <cell r="C2756"/>
          <cell r="D2756"/>
          <cell r="E2756"/>
          <cell r="F2756"/>
          <cell r="J2756"/>
          <cell r="K2756"/>
          <cell r="L2756"/>
          <cell r="M2756"/>
          <cell r="N2756"/>
          <cell r="O2756"/>
          <cell r="P2756"/>
          <cell r="R2756"/>
          <cell r="S2756"/>
          <cell r="T2756"/>
          <cell r="U2756"/>
          <cell r="V2756"/>
          <cell r="W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P2756"/>
        </row>
        <row r="2757">
          <cell r="C2757"/>
          <cell r="D2757"/>
          <cell r="E2757"/>
          <cell r="F2757"/>
          <cell r="J2757"/>
          <cell r="K2757"/>
          <cell r="L2757"/>
          <cell r="M2757"/>
          <cell r="N2757"/>
          <cell r="O2757"/>
          <cell r="P2757"/>
          <cell r="R2757"/>
          <cell r="S2757"/>
          <cell r="T2757"/>
          <cell r="U2757"/>
          <cell r="V2757"/>
          <cell r="W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P2757"/>
        </row>
        <row r="2758">
          <cell r="C2758"/>
          <cell r="D2758"/>
          <cell r="E2758"/>
          <cell r="F2758"/>
          <cell r="J2758"/>
          <cell r="K2758"/>
          <cell r="L2758"/>
          <cell r="M2758"/>
          <cell r="N2758"/>
          <cell r="O2758"/>
          <cell r="P2758"/>
          <cell r="R2758"/>
          <cell r="S2758"/>
          <cell r="T2758"/>
          <cell r="U2758"/>
          <cell r="V2758"/>
          <cell r="W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P2758"/>
        </row>
        <row r="2759">
          <cell r="C2759"/>
          <cell r="D2759"/>
          <cell r="E2759"/>
          <cell r="F2759"/>
          <cell r="J2759"/>
          <cell r="K2759"/>
          <cell r="L2759"/>
          <cell r="M2759"/>
          <cell r="N2759"/>
          <cell r="O2759"/>
          <cell r="P2759"/>
          <cell r="R2759"/>
          <cell r="S2759"/>
          <cell r="T2759"/>
          <cell r="U2759"/>
          <cell r="V2759"/>
          <cell r="W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P2759"/>
        </row>
        <row r="2760">
          <cell r="C2760"/>
          <cell r="D2760"/>
          <cell r="E2760"/>
          <cell r="F2760"/>
          <cell r="J2760"/>
          <cell r="K2760"/>
          <cell r="L2760"/>
          <cell r="M2760"/>
          <cell r="N2760"/>
          <cell r="O2760"/>
          <cell r="P2760"/>
          <cell r="R2760"/>
          <cell r="S2760"/>
          <cell r="T2760"/>
          <cell r="U2760"/>
          <cell r="V2760"/>
          <cell r="W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P2760"/>
        </row>
        <row r="2761"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</row>
        <row r="2762">
          <cell r="C2762"/>
          <cell r="D2762"/>
          <cell r="E2762"/>
          <cell r="F2762"/>
          <cell r="J2762"/>
          <cell r="K2762"/>
          <cell r="L2762"/>
          <cell r="M2762"/>
          <cell r="N2762"/>
          <cell r="O2762"/>
          <cell r="P2762"/>
          <cell r="R2762"/>
          <cell r="S2762"/>
          <cell r="T2762"/>
          <cell r="U2762"/>
          <cell r="V2762"/>
          <cell r="W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P2762"/>
        </row>
        <row r="2763">
          <cell r="C2763"/>
          <cell r="D2763"/>
          <cell r="E2763"/>
          <cell r="F2763"/>
          <cell r="J2763"/>
          <cell r="K2763"/>
          <cell r="L2763"/>
          <cell r="M2763"/>
          <cell r="N2763"/>
          <cell r="O2763"/>
          <cell r="P2763"/>
          <cell r="R2763"/>
          <cell r="S2763"/>
          <cell r="T2763"/>
          <cell r="U2763"/>
          <cell r="V2763"/>
          <cell r="W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P2763"/>
        </row>
        <row r="2764">
          <cell r="C2764"/>
          <cell r="D2764"/>
          <cell r="E2764"/>
          <cell r="F2764"/>
          <cell r="J2764"/>
          <cell r="K2764"/>
          <cell r="L2764"/>
          <cell r="M2764"/>
          <cell r="N2764"/>
          <cell r="O2764"/>
          <cell r="P2764"/>
          <cell r="R2764"/>
          <cell r="S2764"/>
          <cell r="T2764"/>
          <cell r="U2764"/>
          <cell r="V2764"/>
          <cell r="W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P2764"/>
        </row>
        <row r="2765">
          <cell r="C2765"/>
          <cell r="D2765"/>
          <cell r="E2765"/>
          <cell r="F2765"/>
          <cell r="J2765"/>
          <cell r="K2765"/>
          <cell r="L2765"/>
          <cell r="M2765"/>
          <cell r="N2765"/>
          <cell r="O2765"/>
          <cell r="P2765"/>
          <cell r="R2765"/>
          <cell r="S2765"/>
          <cell r="T2765"/>
          <cell r="U2765"/>
          <cell r="V2765"/>
          <cell r="W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P2765"/>
        </row>
        <row r="2766">
          <cell r="C2766"/>
          <cell r="D2766"/>
          <cell r="E2766"/>
          <cell r="F2766"/>
          <cell r="J2766"/>
          <cell r="K2766"/>
          <cell r="L2766"/>
          <cell r="M2766"/>
          <cell r="N2766"/>
          <cell r="O2766"/>
          <cell r="P2766"/>
          <cell r="R2766"/>
          <cell r="S2766"/>
          <cell r="T2766"/>
          <cell r="U2766"/>
          <cell r="V2766"/>
          <cell r="W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P2766"/>
        </row>
        <row r="2767">
          <cell r="C2767"/>
          <cell r="D2767"/>
          <cell r="E2767"/>
          <cell r="F2767"/>
          <cell r="J2767"/>
          <cell r="K2767"/>
          <cell r="L2767"/>
          <cell r="M2767"/>
          <cell r="N2767"/>
          <cell r="O2767"/>
          <cell r="P2767"/>
          <cell r="R2767"/>
          <cell r="S2767"/>
          <cell r="T2767"/>
          <cell r="U2767"/>
          <cell r="V2767"/>
          <cell r="W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P2767"/>
        </row>
        <row r="2768">
          <cell r="C2768"/>
          <cell r="D2768"/>
          <cell r="E2768"/>
          <cell r="F2768"/>
          <cell r="J2768"/>
          <cell r="K2768"/>
          <cell r="L2768"/>
          <cell r="M2768"/>
          <cell r="N2768"/>
          <cell r="O2768"/>
          <cell r="P2768"/>
          <cell r="R2768"/>
          <cell r="S2768"/>
          <cell r="T2768"/>
          <cell r="U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P2768"/>
        </row>
        <row r="2769">
          <cell r="C2769"/>
          <cell r="D2769"/>
          <cell r="E2769"/>
          <cell r="F2769"/>
          <cell r="J2769"/>
          <cell r="K2769"/>
          <cell r="L2769"/>
          <cell r="M2769"/>
          <cell r="N2769"/>
          <cell r="O2769"/>
          <cell r="P2769"/>
          <cell r="R2769"/>
          <cell r="S2769"/>
          <cell r="T2769"/>
          <cell r="U2769"/>
          <cell r="V2769"/>
          <cell r="W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P2769"/>
        </row>
        <row r="2770">
          <cell r="C2770"/>
          <cell r="D2770"/>
          <cell r="E2770"/>
          <cell r="F2770"/>
          <cell r="J2770"/>
          <cell r="K2770"/>
          <cell r="L2770"/>
          <cell r="M2770"/>
          <cell r="N2770"/>
          <cell r="O2770"/>
          <cell r="P2770"/>
          <cell r="R2770"/>
          <cell r="S2770"/>
          <cell r="T2770"/>
          <cell r="U2770"/>
          <cell r="V2770"/>
          <cell r="W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P2770"/>
        </row>
        <row r="2771">
          <cell r="C2771"/>
          <cell r="D2771"/>
          <cell r="E2771"/>
          <cell r="F2771"/>
          <cell r="J2771"/>
          <cell r="K2771"/>
          <cell r="L2771"/>
          <cell r="M2771"/>
          <cell r="N2771"/>
          <cell r="O2771"/>
          <cell r="P2771"/>
          <cell r="R2771"/>
          <cell r="S2771"/>
          <cell r="T2771"/>
          <cell r="U2771"/>
          <cell r="V2771"/>
          <cell r="W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P2771"/>
        </row>
        <row r="2772">
          <cell r="C2772"/>
          <cell r="D2772"/>
          <cell r="E2772"/>
          <cell r="F2772"/>
          <cell r="J2772"/>
          <cell r="K2772"/>
          <cell r="L2772"/>
          <cell r="M2772"/>
          <cell r="N2772"/>
          <cell r="O2772"/>
          <cell r="P2772"/>
          <cell r="R2772"/>
          <cell r="S2772"/>
          <cell r="T2772"/>
          <cell r="U2772"/>
          <cell r="V2772"/>
          <cell r="W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P2772"/>
        </row>
        <row r="2773">
          <cell r="C2773"/>
          <cell r="D2773"/>
          <cell r="E2773"/>
          <cell r="F2773"/>
          <cell r="J2773"/>
          <cell r="K2773"/>
          <cell r="L2773"/>
          <cell r="M2773"/>
          <cell r="N2773"/>
          <cell r="O2773"/>
          <cell r="P2773"/>
          <cell r="R2773"/>
          <cell r="S2773"/>
          <cell r="T2773"/>
          <cell r="U2773"/>
          <cell r="V2773"/>
          <cell r="W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P2773"/>
        </row>
        <row r="2774">
          <cell r="C2774"/>
          <cell r="D2774"/>
          <cell r="E2774"/>
          <cell r="F2774"/>
          <cell r="J2774"/>
          <cell r="K2774"/>
          <cell r="L2774"/>
          <cell r="M2774"/>
          <cell r="N2774"/>
          <cell r="O2774"/>
          <cell r="P2774"/>
          <cell r="R2774"/>
          <cell r="S2774"/>
          <cell r="T2774"/>
          <cell r="U2774"/>
          <cell r="V2774"/>
          <cell r="W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P2774"/>
        </row>
        <row r="2775">
          <cell r="C2775"/>
          <cell r="D2775"/>
          <cell r="E2775"/>
          <cell r="F2775"/>
          <cell r="J2775"/>
          <cell r="K2775"/>
          <cell r="L2775"/>
          <cell r="M2775"/>
          <cell r="N2775"/>
          <cell r="O2775"/>
          <cell r="P2775"/>
          <cell r="R2775"/>
          <cell r="S2775"/>
          <cell r="T2775"/>
          <cell r="U2775"/>
          <cell r="V2775"/>
          <cell r="W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P2775"/>
        </row>
        <row r="2776">
          <cell r="C2776"/>
          <cell r="D2776"/>
          <cell r="E2776"/>
          <cell r="F2776"/>
          <cell r="J2776"/>
          <cell r="K2776"/>
          <cell r="L2776"/>
          <cell r="M2776"/>
          <cell r="N2776"/>
          <cell r="O2776"/>
          <cell r="P2776"/>
          <cell r="R2776"/>
          <cell r="S2776"/>
          <cell r="T2776"/>
          <cell r="U2776"/>
          <cell r="V2776"/>
          <cell r="W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P2776"/>
        </row>
        <row r="2777">
          <cell r="C2777"/>
          <cell r="D2777"/>
          <cell r="E2777"/>
          <cell r="F2777"/>
          <cell r="J2777"/>
          <cell r="K2777"/>
          <cell r="L2777"/>
          <cell r="M2777"/>
          <cell r="N2777"/>
          <cell r="O2777"/>
          <cell r="P2777"/>
          <cell r="R2777"/>
          <cell r="S2777"/>
          <cell r="T2777"/>
          <cell r="U2777"/>
          <cell r="V2777"/>
          <cell r="W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P2777"/>
        </row>
        <row r="2778">
          <cell r="C2778"/>
          <cell r="D2778"/>
          <cell r="E2778"/>
          <cell r="F2778"/>
          <cell r="J2778"/>
          <cell r="K2778"/>
          <cell r="L2778"/>
          <cell r="M2778"/>
          <cell r="N2778"/>
          <cell r="O2778"/>
          <cell r="P2778"/>
          <cell r="R2778"/>
          <cell r="S2778"/>
          <cell r="T2778"/>
          <cell r="U2778"/>
          <cell r="V2778"/>
          <cell r="W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P2778"/>
        </row>
        <row r="2779">
          <cell r="C2779"/>
          <cell r="D2779"/>
          <cell r="E2779"/>
          <cell r="F2779"/>
          <cell r="J2779"/>
          <cell r="K2779"/>
          <cell r="L2779"/>
          <cell r="M2779"/>
          <cell r="N2779"/>
          <cell r="O2779"/>
          <cell r="P2779"/>
          <cell r="R2779"/>
          <cell r="S2779"/>
          <cell r="T2779"/>
          <cell r="U2779"/>
          <cell r="V2779"/>
          <cell r="W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P2779"/>
        </row>
        <row r="2780">
          <cell r="C2780"/>
          <cell r="D2780"/>
          <cell r="E2780"/>
          <cell r="F2780"/>
          <cell r="J2780"/>
          <cell r="K2780"/>
          <cell r="L2780"/>
          <cell r="M2780"/>
          <cell r="N2780"/>
          <cell r="O2780"/>
          <cell r="P2780"/>
          <cell r="R2780"/>
          <cell r="S2780"/>
          <cell r="T2780"/>
          <cell r="U2780"/>
          <cell r="V2780"/>
          <cell r="W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P2780"/>
        </row>
        <row r="2781">
          <cell r="C2781"/>
          <cell r="D2781"/>
          <cell r="E2781"/>
          <cell r="F2781"/>
          <cell r="J2781"/>
          <cell r="K2781"/>
          <cell r="L2781"/>
          <cell r="M2781"/>
          <cell r="N2781"/>
          <cell r="O2781"/>
          <cell r="P2781"/>
          <cell r="R2781"/>
          <cell r="S2781"/>
          <cell r="T2781"/>
          <cell r="U2781"/>
          <cell r="V2781"/>
          <cell r="W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P2781"/>
        </row>
        <row r="2782">
          <cell r="C2782"/>
          <cell r="D2782"/>
          <cell r="E2782"/>
          <cell r="F2782"/>
          <cell r="J2782"/>
          <cell r="K2782"/>
          <cell r="L2782"/>
          <cell r="M2782"/>
          <cell r="N2782"/>
          <cell r="O2782"/>
          <cell r="P2782"/>
          <cell r="R2782"/>
          <cell r="S2782"/>
          <cell r="T2782"/>
          <cell r="U2782"/>
          <cell r="V2782"/>
          <cell r="W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P2782"/>
        </row>
        <row r="2783">
          <cell r="C2783"/>
          <cell r="D2783"/>
          <cell r="E2783"/>
          <cell r="F2783"/>
          <cell r="J2783"/>
          <cell r="K2783"/>
          <cell r="L2783"/>
          <cell r="M2783"/>
          <cell r="N2783"/>
          <cell r="O2783"/>
          <cell r="P2783"/>
          <cell r="R2783"/>
          <cell r="S2783"/>
          <cell r="T2783"/>
          <cell r="U2783"/>
          <cell r="V2783"/>
          <cell r="W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P2783"/>
        </row>
        <row r="2784">
          <cell r="C2784"/>
          <cell r="D2784"/>
          <cell r="E2784"/>
          <cell r="F2784"/>
          <cell r="J2784"/>
          <cell r="K2784"/>
          <cell r="L2784"/>
          <cell r="M2784"/>
          <cell r="N2784"/>
          <cell r="O2784"/>
          <cell r="P2784"/>
          <cell r="R2784"/>
          <cell r="S2784"/>
          <cell r="T2784"/>
          <cell r="U2784"/>
          <cell r="V2784"/>
          <cell r="W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P2784"/>
        </row>
        <row r="2785">
          <cell r="C2785"/>
          <cell r="D2785"/>
          <cell r="E2785"/>
          <cell r="F2785"/>
          <cell r="J2785"/>
          <cell r="K2785"/>
          <cell r="L2785"/>
          <cell r="M2785"/>
          <cell r="N2785"/>
          <cell r="O2785"/>
          <cell r="P2785"/>
          <cell r="R2785"/>
          <cell r="S2785"/>
          <cell r="T2785"/>
          <cell r="U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P2785"/>
        </row>
        <row r="2786">
          <cell r="C2786"/>
          <cell r="D2786"/>
          <cell r="E2786"/>
          <cell r="F2786"/>
          <cell r="J2786"/>
          <cell r="K2786"/>
          <cell r="L2786"/>
          <cell r="M2786"/>
          <cell r="N2786"/>
          <cell r="O2786"/>
          <cell r="P2786"/>
          <cell r="R2786"/>
          <cell r="S2786"/>
          <cell r="T2786"/>
          <cell r="U2786"/>
          <cell r="V2786"/>
          <cell r="W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P2786"/>
        </row>
        <row r="2787">
          <cell r="C2787"/>
          <cell r="D2787"/>
          <cell r="E2787"/>
          <cell r="F2787"/>
          <cell r="J2787"/>
          <cell r="K2787"/>
          <cell r="L2787"/>
          <cell r="M2787"/>
          <cell r="N2787"/>
          <cell r="O2787"/>
          <cell r="P2787"/>
          <cell r="R2787"/>
          <cell r="S2787"/>
          <cell r="T2787"/>
          <cell r="U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P2787"/>
        </row>
        <row r="2788">
          <cell r="C2788"/>
          <cell r="D2788"/>
          <cell r="E2788"/>
          <cell r="F2788"/>
          <cell r="J2788"/>
          <cell r="K2788"/>
          <cell r="L2788"/>
          <cell r="M2788"/>
          <cell r="N2788"/>
          <cell r="O2788"/>
          <cell r="P2788"/>
          <cell r="R2788"/>
          <cell r="S2788"/>
          <cell r="T2788"/>
          <cell r="U2788"/>
          <cell r="V2788"/>
          <cell r="W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P2788"/>
        </row>
        <row r="2789">
          <cell r="C2789"/>
          <cell r="D2789"/>
          <cell r="E2789"/>
          <cell r="F2789"/>
          <cell r="J2789"/>
          <cell r="K2789"/>
          <cell r="L2789"/>
          <cell r="M2789"/>
          <cell r="N2789"/>
          <cell r="O2789"/>
          <cell r="P2789"/>
          <cell r="R2789"/>
          <cell r="S2789"/>
          <cell r="T2789"/>
          <cell r="U2789"/>
          <cell r="V2789"/>
          <cell r="W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P2789"/>
        </row>
        <row r="2790">
          <cell r="C2790"/>
          <cell r="D2790"/>
          <cell r="E2790"/>
          <cell r="F2790"/>
          <cell r="J2790"/>
          <cell r="K2790"/>
          <cell r="L2790"/>
          <cell r="M2790"/>
          <cell r="N2790"/>
          <cell r="O2790"/>
          <cell r="P2790"/>
          <cell r="R2790"/>
          <cell r="S2790"/>
          <cell r="T2790"/>
          <cell r="U2790"/>
          <cell r="V2790"/>
          <cell r="W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P2790"/>
        </row>
        <row r="2791">
          <cell r="C2791"/>
          <cell r="D2791"/>
          <cell r="E2791"/>
          <cell r="F2791"/>
          <cell r="J2791"/>
          <cell r="K2791"/>
          <cell r="L2791"/>
          <cell r="M2791"/>
          <cell r="N2791"/>
          <cell r="O2791"/>
          <cell r="P2791"/>
          <cell r="R2791"/>
          <cell r="S2791"/>
          <cell r="T2791"/>
          <cell r="U2791"/>
          <cell r="V2791"/>
          <cell r="W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P2791"/>
        </row>
        <row r="2792">
          <cell r="C2792"/>
          <cell r="D2792"/>
          <cell r="E2792"/>
          <cell r="F2792"/>
          <cell r="J2792"/>
          <cell r="K2792"/>
          <cell r="L2792"/>
          <cell r="M2792"/>
          <cell r="N2792"/>
          <cell r="O2792"/>
          <cell r="P2792"/>
          <cell r="R2792"/>
          <cell r="S2792"/>
          <cell r="T2792"/>
          <cell r="U2792"/>
          <cell r="V2792"/>
          <cell r="W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P2792"/>
        </row>
        <row r="2793">
          <cell r="C2793"/>
          <cell r="D2793"/>
          <cell r="E2793"/>
          <cell r="F2793"/>
          <cell r="J2793"/>
          <cell r="K2793"/>
          <cell r="L2793"/>
          <cell r="M2793"/>
          <cell r="N2793"/>
          <cell r="O2793"/>
          <cell r="P2793"/>
          <cell r="R2793"/>
          <cell r="S2793"/>
          <cell r="T2793"/>
          <cell r="U2793"/>
          <cell r="V2793"/>
          <cell r="W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P2793"/>
        </row>
        <row r="2794">
          <cell r="C2794"/>
          <cell r="D2794"/>
          <cell r="E2794"/>
          <cell r="F2794"/>
          <cell r="J2794"/>
          <cell r="K2794"/>
          <cell r="L2794"/>
          <cell r="M2794"/>
          <cell r="N2794"/>
          <cell r="O2794"/>
          <cell r="P2794"/>
          <cell r="R2794"/>
          <cell r="S2794"/>
          <cell r="T2794"/>
          <cell r="U2794"/>
          <cell r="V2794"/>
          <cell r="W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P2794"/>
        </row>
        <row r="2795">
          <cell r="C2795"/>
          <cell r="D2795"/>
          <cell r="E2795"/>
          <cell r="F2795"/>
          <cell r="J2795"/>
          <cell r="K2795"/>
          <cell r="L2795"/>
          <cell r="M2795"/>
          <cell r="N2795"/>
          <cell r="O2795"/>
          <cell r="P2795"/>
          <cell r="R2795"/>
          <cell r="S2795"/>
          <cell r="T2795"/>
          <cell r="U2795"/>
          <cell r="V2795"/>
          <cell r="W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P2795"/>
        </row>
        <row r="2796"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</row>
        <row r="2797">
          <cell r="C2797"/>
          <cell r="D2797"/>
          <cell r="E2797"/>
          <cell r="F2797"/>
          <cell r="J2797"/>
          <cell r="K2797"/>
          <cell r="L2797"/>
          <cell r="M2797"/>
          <cell r="N2797"/>
          <cell r="O2797"/>
          <cell r="P2797"/>
          <cell r="R2797"/>
          <cell r="S2797"/>
          <cell r="T2797"/>
          <cell r="U2797"/>
          <cell r="V2797"/>
          <cell r="W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P2797"/>
        </row>
        <row r="2798">
          <cell r="C2798"/>
          <cell r="D2798"/>
          <cell r="E2798"/>
          <cell r="F2798"/>
          <cell r="J2798"/>
          <cell r="K2798"/>
          <cell r="L2798"/>
          <cell r="M2798"/>
          <cell r="N2798"/>
          <cell r="O2798"/>
          <cell r="P2798"/>
          <cell r="R2798"/>
          <cell r="S2798"/>
          <cell r="T2798"/>
          <cell r="U2798"/>
          <cell r="V2798"/>
          <cell r="W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P2798"/>
        </row>
        <row r="2799">
          <cell r="C2799"/>
          <cell r="D2799"/>
          <cell r="E2799"/>
          <cell r="F2799"/>
          <cell r="J2799"/>
          <cell r="K2799"/>
          <cell r="L2799"/>
          <cell r="M2799"/>
          <cell r="N2799"/>
          <cell r="O2799"/>
          <cell r="P2799"/>
          <cell r="R2799"/>
          <cell r="S2799"/>
          <cell r="T2799"/>
          <cell r="U2799"/>
          <cell r="V2799"/>
          <cell r="W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P2799"/>
        </row>
        <row r="2800">
          <cell r="C2800"/>
          <cell r="D2800"/>
          <cell r="E2800"/>
          <cell r="F2800"/>
          <cell r="J2800"/>
          <cell r="K2800"/>
          <cell r="L2800"/>
          <cell r="M2800"/>
          <cell r="N2800"/>
          <cell r="O2800"/>
          <cell r="P2800"/>
          <cell r="R2800"/>
          <cell r="S2800"/>
          <cell r="T2800"/>
          <cell r="U2800"/>
          <cell r="V2800"/>
          <cell r="W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P2800"/>
        </row>
        <row r="2801">
          <cell r="C2801"/>
          <cell r="D2801"/>
          <cell r="E2801"/>
          <cell r="F2801"/>
          <cell r="J2801"/>
          <cell r="K2801"/>
          <cell r="L2801"/>
          <cell r="M2801"/>
          <cell r="N2801"/>
          <cell r="O2801"/>
          <cell r="P2801"/>
          <cell r="R2801"/>
          <cell r="S2801"/>
          <cell r="T2801"/>
          <cell r="U2801"/>
          <cell r="V2801"/>
          <cell r="W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P2801"/>
        </row>
        <row r="2802">
          <cell r="C2802"/>
          <cell r="D2802"/>
          <cell r="E2802"/>
          <cell r="F2802"/>
          <cell r="J2802"/>
          <cell r="K2802"/>
          <cell r="L2802"/>
          <cell r="M2802"/>
          <cell r="N2802"/>
          <cell r="O2802"/>
          <cell r="P2802"/>
          <cell r="R2802"/>
          <cell r="S2802"/>
          <cell r="T2802"/>
          <cell r="U2802"/>
          <cell r="V2802"/>
          <cell r="W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P2802"/>
        </row>
        <row r="2803">
          <cell r="C2803"/>
          <cell r="D2803"/>
          <cell r="E2803"/>
          <cell r="F2803"/>
          <cell r="J2803"/>
          <cell r="K2803"/>
          <cell r="L2803"/>
          <cell r="M2803"/>
          <cell r="N2803"/>
          <cell r="O2803"/>
          <cell r="P2803"/>
          <cell r="R2803"/>
          <cell r="S2803"/>
          <cell r="T2803"/>
          <cell r="U2803"/>
          <cell r="V2803"/>
          <cell r="W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P2803"/>
        </row>
        <row r="2804">
          <cell r="C2804"/>
          <cell r="D2804"/>
          <cell r="E2804"/>
          <cell r="F2804"/>
          <cell r="J2804"/>
          <cell r="K2804"/>
          <cell r="L2804"/>
          <cell r="M2804"/>
          <cell r="N2804"/>
          <cell r="O2804"/>
          <cell r="P2804"/>
          <cell r="R2804"/>
          <cell r="S2804"/>
          <cell r="T2804"/>
          <cell r="U2804"/>
          <cell r="V2804"/>
          <cell r="W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P2804"/>
        </row>
        <row r="2805">
          <cell r="C2805"/>
          <cell r="D2805"/>
          <cell r="E2805"/>
          <cell r="F2805"/>
          <cell r="J2805"/>
          <cell r="K2805"/>
          <cell r="L2805"/>
          <cell r="M2805"/>
          <cell r="N2805"/>
          <cell r="O2805"/>
          <cell r="P2805"/>
          <cell r="R2805"/>
          <cell r="S2805"/>
          <cell r="T2805"/>
          <cell r="U2805"/>
          <cell r="V2805"/>
          <cell r="W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P2805"/>
        </row>
        <row r="2806">
          <cell r="C2806"/>
          <cell r="D2806"/>
          <cell r="E2806"/>
          <cell r="F2806"/>
          <cell r="J2806"/>
          <cell r="K2806"/>
          <cell r="L2806"/>
          <cell r="M2806"/>
          <cell r="N2806"/>
          <cell r="O2806"/>
          <cell r="P2806"/>
          <cell r="R2806"/>
          <cell r="S2806"/>
          <cell r="T2806"/>
          <cell r="U2806"/>
          <cell r="V2806"/>
          <cell r="W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P2806"/>
        </row>
        <row r="2807">
          <cell r="C2807"/>
          <cell r="D2807"/>
          <cell r="E2807"/>
          <cell r="F2807"/>
          <cell r="J2807"/>
          <cell r="K2807"/>
          <cell r="L2807"/>
          <cell r="M2807"/>
          <cell r="N2807"/>
          <cell r="O2807"/>
          <cell r="P2807"/>
          <cell r="R2807"/>
          <cell r="S2807"/>
          <cell r="T2807"/>
          <cell r="U2807"/>
          <cell r="V2807"/>
          <cell r="W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P2807"/>
        </row>
        <row r="2808">
          <cell r="C2808"/>
          <cell r="D2808"/>
          <cell r="E2808"/>
          <cell r="F2808"/>
          <cell r="J2808"/>
          <cell r="K2808"/>
          <cell r="L2808"/>
          <cell r="M2808"/>
          <cell r="N2808"/>
          <cell r="O2808"/>
          <cell r="P2808"/>
          <cell r="R2808"/>
          <cell r="S2808"/>
          <cell r="T2808"/>
          <cell r="U2808"/>
          <cell r="V2808"/>
          <cell r="W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P2808"/>
        </row>
        <row r="2809">
          <cell r="C2809"/>
          <cell r="D2809"/>
          <cell r="E2809"/>
          <cell r="F2809"/>
          <cell r="J2809"/>
          <cell r="K2809"/>
          <cell r="L2809"/>
          <cell r="M2809"/>
          <cell r="N2809"/>
          <cell r="O2809"/>
          <cell r="P2809"/>
          <cell r="R2809"/>
          <cell r="S2809"/>
          <cell r="T2809"/>
          <cell r="U2809"/>
          <cell r="V2809"/>
          <cell r="W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P2809"/>
        </row>
        <row r="2810">
          <cell r="C2810"/>
          <cell r="D2810"/>
          <cell r="E2810"/>
          <cell r="F2810"/>
          <cell r="J2810"/>
          <cell r="K2810"/>
          <cell r="L2810"/>
          <cell r="M2810"/>
          <cell r="N2810"/>
          <cell r="O2810"/>
          <cell r="P2810"/>
          <cell r="R2810"/>
          <cell r="S2810"/>
          <cell r="T2810"/>
          <cell r="U2810"/>
          <cell r="V2810"/>
          <cell r="W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P2810"/>
        </row>
        <row r="2811">
          <cell r="C2811"/>
          <cell r="D2811"/>
          <cell r="E2811"/>
          <cell r="F2811"/>
          <cell r="J2811"/>
          <cell r="K2811"/>
          <cell r="L2811"/>
          <cell r="M2811"/>
          <cell r="N2811"/>
          <cell r="O2811"/>
          <cell r="P2811"/>
          <cell r="R2811"/>
          <cell r="S2811"/>
          <cell r="T2811"/>
          <cell r="U2811"/>
          <cell r="V2811"/>
          <cell r="W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P2811"/>
        </row>
        <row r="2812">
          <cell r="C2812"/>
          <cell r="D2812"/>
          <cell r="E2812"/>
          <cell r="F2812"/>
          <cell r="J2812"/>
          <cell r="K2812"/>
          <cell r="L2812"/>
          <cell r="M2812"/>
          <cell r="N2812"/>
          <cell r="O2812"/>
          <cell r="P2812"/>
          <cell r="R2812"/>
          <cell r="S2812"/>
          <cell r="T2812"/>
          <cell r="U2812"/>
          <cell r="V2812"/>
          <cell r="W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P2812"/>
        </row>
        <row r="2813">
          <cell r="C2813"/>
          <cell r="D2813"/>
          <cell r="E2813"/>
          <cell r="F2813"/>
          <cell r="J2813"/>
          <cell r="K2813"/>
          <cell r="L2813"/>
          <cell r="M2813"/>
          <cell r="N2813"/>
          <cell r="O2813"/>
          <cell r="P2813"/>
          <cell r="R2813"/>
          <cell r="S2813"/>
          <cell r="T2813"/>
          <cell r="U2813"/>
          <cell r="V2813"/>
          <cell r="W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P2813"/>
        </row>
        <row r="2814">
          <cell r="C2814"/>
          <cell r="D2814"/>
          <cell r="E2814"/>
          <cell r="F2814"/>
          <cell r="J2814"/>
          <cell r="K2814"/>
          <cell r="L2814"/>
          <cell r="M2814"/>
          <cell r="N2814"/>
          <cell r="O2814"/>
          <cell r="P2814"/>
          <cell r="R2814"/>
          <cell r="S2814"/>
          <cell r="T2814"/>
          <cell r="U2814"/>
          <cell r="V2814"/>
          <cell r="W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P2814"/>
        </row>
        <row r="2815">
          <cell r="C2815"/>
          <cell r="D2815"/>
          <cell r="E2815"/>
          <cell r="F2815"/>
          <cell r="J2815"/>
          <cell r="K2815"/>
          <cell r="L2815"/>
          <cell r="M2815"/>
          <cell r="N2815"/>
          <cell r="O2815"/>
          <cell r="P2815"/>
          <cell r="R2815"/>
          <cell r="S2815"/>
          <cell r="T2815"/>
          <cell r="U2815"/>
          <cell r="V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P2815"/>
        </row>
        <row r="2816">
          <cell r="C2816"/>
          <cell r="D2816"/>
          <cell r="E2816"/>
          <cell r="F2816"/>
          <cell r="J2816"/>
          <cell r="K2816"/>
          <cell r="L2816"/>
          <cell r="M2816"/>
          <cell r="N2816"/>
          <cell r="O2816"/>
          <cell r="P2816"/>
          <cell r="R2816"/>
          <cell r="S2816"/>
          <cell r="T2816"/>
          <cell r="U2816"/>
          <cell r="V2816"/>
          <cell r="W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P2816"/>
        </row>
        <row r="2817">
          <cell r="C2817"/>
          <cell r="D2817"/>
          <cell r="E2817"/>
          <cell r="F2817"/>
          <cell r="J2817"/>
          <cell r="K2817"/>
          <cell r="L2817"/>
          <cell r="M2817"/>
          <cell r="N2817"/>
          <cell r="O2817"/>
          <cell r="P2817"/>
          <cell r="R2817"/>
          <cell r="S2817"/>
          <cell r="T2817"/>
          <cell r="U2817"/>
          <cell r="V2817"/>
          <cell r="W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P2817"/>
        </row>
        <row r="2818">
          <cell r="C2818"/>
          <cell r="D2818"/>
          <cell r="E2818"/>
          <cell r="F2818"/>
          <cell r="J2818"/>
          <cell r="K2818"/>
          <cell r="L2818"/>
          <cell r="M2818"/>
          <cell r="N2818"/>
          <cell r="O2818"/>
          <cell r="P2818"/>
          <cell r="R2818"/>
          <cell r="S2818"/>
          <cell r="T2818"/>
          <cell r="U2818"/>
          <cell r="V2818"/>
          <cell r="W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P2818"/>
        </row>
        <row r="2819">
          <cell r="C2819"/>
          <cell r="D2819"/>
          <cell r="E2819"/>
          <cell r="F2819"/>
          <cell r="J2819"/>
          <cell r="K2819"/>
          <cell r="L2819"/>
          <cell r="M2819"/>
          <cell r="N2819"/>
          <cell r="O2819"/>
          <cell r="P2819"/>
          <cell r="R2819"/>
          <cell r="S2819"/>
          <cell r="T2819"/>
          <cell r="U2819"/>
          <cell r="V2819"/>
          <cell r="W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P2819"/>
        </row>
        <row r="2820">
          <cell r="C2820"/>
          <cell r="D2820"/>
          <cell r="E2820"/>
          <cell r="F2820"/>
          <cell r="J2820"/>
          <cell r="K2820"/>
          <cell r="L2820"/>
          <cell r="M2820"/>
          <cell r="N2820"/>
          <cell r="O2820"/>
          <cell r="P2820"/>
          <cell r="R2820"/>
          <cell r="S2820"/>
          <cell r="T2820"/>
          <cell r="U2820"/>
          <cell r="V2820"/>
          <cell r="W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P2820"/>
        </row>
        <row r="2821">
          <cell r="C2821"/>
          <cell r="D2821"/>
          <cell r="E2821"/>
          <cell r="F2821"/>
          <cell r="J2821"/>
          <cell r="K2821"/>
          <cell r="L2821"/>
          <cell r="M2821"/>
          <cell r="N2821"/>
          <cell r="O2821"/>
          <cell r="P2821"/>
          <cell r="R2821"/>
          <cell r="S2821"/>
          <cell r="T2821"/>
          <cell r="U2821"/>
          <cell r="V2821"/>
          <cell r="W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P2821"/>
        </row>
        <row r="2822">
          <cell r="C2822"/>
          <cell r="D2822"/>
          <cell r="E2822"/>
          <cell r="F2822"/>
          <cell r="J2822"/>
          <cell r="K2822"/>
          <cell r="L2822"/>
          <cell r="M2822"/>
          <cell r="N2822"/>
          <cell r="O2822"/>
          <cell r="P2822"/>
          <cell r="R2822"/>
          <cell r="S2822"/>
          <cell r="T2822"/>
          <cell r="U2822"/>
          <cell r="V2822"/>
          <cell r="W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P2822"/>
        </row>
        <row r="2823">
          <cell r="C2823"/>
          <cell r="D2823"/>
          <cell r="E2823"/>
          <cell r="F2823"/>
          <cell r="J2823"/>
          <cell r="K2823"/>
          <cell r="L2823"/>
          <cell r="M2823"/>
          <cell r="N2823"/>
          <cell r="O2823"/>
          <cell r="P2823"/>
          <cell r="R2823"/>
          <cell r="S2823"/>
          <cell r="T2823"/>
          <cell r="U2823"/>
          <cell r="V2823"/>
          <cell r="W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P2823"/>
        </row>
        <row r="2824">
          <cell r="C2824"/>
          <cell r="D2824"/>
          <cell r="E2824"/>
          <cell r="F2824"/>
          <cell r="J2824"/>
          <cell r="K2824"/>
          <cell r="L2824"/>
          <cell r="M2824"/>
          <cell r="N2824"/>
          <cell r="O2824"/>
          <cell r="P2824"/>
          <cell r="R2824"/>
          <cell r="S2824"/>
          <cell r="T2824"/>
          <cell r="U2824"/>
          <cell r="V2824"/>
          <cell r="W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P2824"/>
        </row>
        <row r="2825">
          <cell r="C2825"/>
          <cell r="D2825"/>
          <cell r="E2825"/>
          <cell r="F2825"/>
          <cell r="J2825"/>
          <cell r="K2825"/>
          <cell r="L2825"/>
          <cell r="M2825"/>
          <cell r="N2825"/>
          <cell r="O2825"/>
          <cell r="P2825"/>
          <cell r="R2825"/>
          <cell r="S2825"/>
          <cell r="T2825"/>
          <cell r="U2825"/>
          <cell r="V2825"/>
          <cell r="W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P2825"/>
        </row>
        <row r="2826">
          <cell r="C2826"/>
          <cell r="D2826"/>
          <cell r="E2826"/>
          <cell r="F2826"/>
          <cell r="J2826"/>
          <cell r="K2826"/>
          <cell r="L2826"/>
          <cell r="M2826"/>
          <cell r="N2826"/>
          <cell r="O2826"/>
          <cell r="P2826"/>
          <cell r="R2826"/>
          <cell r="S2826"/>
          <cell r="T2826"/>
          <cell r="U2826"/>
          <cell r="V2826"/>
          <cell r="W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P2826"/>
        </row>
        <row r="2827">
          <cell r="C2827"/>
          <cell r="D2827"/>
          <cell r="E2827"/>
          <cell r="F2827"/>
          <cell r="J2827"/>
          <cell r="K2827"/>
          <cell r="L2827"/>
          <cell r="M2827"/>
          <cell r="N2827"/>
          <cell r="O2827"/>
          <cell r="P2827"/>
          <cell r="R2827"/>
          <cell r="S2827"/>
          <cell r="T2827"/>
          <cell r="U2827"/>
          <cell r="V2827"/>
          <cell r="W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P2827"/>
        </row>
        <row r="2828">
          <cell r="C2828"/>
          <cell r="D2828"/>
          <cell r="E2828"/>
          <cell r="F2828"/>
          <cell r="J2828"/>
          <cell r="K2828"/>
          <cell r="L2828"/>
          <cell r="M2828"/>
          <cell r="N2828"/>
          <cell r="O2828"/>
          <cell r="P2828"/>
          <cell r="R2828"/>
          <cell r="S2828"/>
          <cell r="T2828"/>
          <cell r="U2828"/>
          <cell r="V2828"/>
          <cell r="W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P2828"/>
        </row>
        <row r="2829">
          <cell r="C2829"/>
          <cell r="D2829"/>
          <cell r="E2829"/>
          <cell r="F2829"/>
          <cell r="J2829"/>
          <cell r="K2829"/>
          <cell r="L2829"/>
          <cell r="M2829"/>
          <cell r="N2829"/>
          <cell r="O2829"/>
          <cell r="P2829"/>
          <cell r="R2829"/>
          <cell r="S2829"/>
          <cell r="T2829"/>
          <cell r="U2829"/>
          <cell r="V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P2829"/>
        </row>
        <row r="2830">
          <cell r="C2830"/>
          <cell r="D2830"/>
          <cell r="E2830"/>
          <cell r="F2830"/>
          <cell r="J2830"/>
          <cell r="K2830"/>
          <cell r="L2830"/>
          <cell r="M2830"/>
          <cell r="N2830"/>
          <cell r="O2830"/>
          <cell r="P2830"/>
          <cell r="R2830"/>
          <cell r="S2830"/>
          <cell r="T2830"/>
          <cell r="U2830"/>
          <cell r="V2830"/>
          <cell r="W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P2830"/>
        </row>
        <row r="2831">
          <cell r="C2831"/>
          <cell r="D2831"/>
          <cell r="E2831"/>
          <cell r="F2831"/>
          <cell r="J2831"/>
          <cell r="K2831"/>
          <cell r="L2831"/>
          <cell r="M2831"/>
          <cell r="N2831"/>
          <cell r="O2831"/>
          <cell r="P2831"/>
          <cell r="R2831"/>
          <cell r="S2831"/>
          <cell r="T2831"/>
          <cell r="U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P2831"/>
        </row>
        <row r="2832">
          <cell r="C2832"/>
          <cell r="D2832"/>
          <cell r="E2832"/>
          <cell r="F2832"/>
          <cell r="J2832"/>
          <cell r="K2832"/>
          <cell r="L2832"/>
          <cell r="M2832"/>
          <cell r="N2832"/>
          <cell r="O2832"/>
          <cell r="P2832"/>
          <cell r="R2832"/>
          <cell r="S2832"/>
          <cell r="T2832"/>
          <cell r="U2832"/>
          <cell r="V2832"/>
          <cell r="W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P2832"/>
        </row>
        <row r="2833">
          <cell r="C2833"/>
          <cell r="D2833"/>
          <cell r="E2833"/>
          <cell r="F2833"/>
          <cell r="J2833"/>
          <cell r="K2833"/>
          <cell r="L2833"/>
          <cell r="M2833"/>
          <cell r="N2833"/>
          <cell r="O2833"/>
          <cell r="P2833"/>
          <cell r="R2833"/>
          <cell r="S2833"/>
          <cell r="T2833"/>
          <cell r="U2833"/>
          <cell r="V2833"/>
          <cell r="W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P2833"/>
        </row>
        <row r="2834">
          <cell r="C2834"/>
          <cell r="D2834"/>
          <cell r="E2834"/>
          <cell r="F2834"/>
          <cell r="J2834"/>
          <cell r="K2834"/>
          <cell r="L2834"/>
          <cell r="M2834"/>
          <cell r="N2834"/>
          <cell r="O2834"/>
          <cell r="P2834"/>
          <cell r="R2834"/>
          <cell r="S2834"/>
          <cell r="T2834"/>
          <cell r="U2834"/>
          <cell r="V2834"/>
          <cell r="W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P2834"/>
        </row>
        <row r="2835">
          <cell r="C2835"/>
          <cell r="D2835"/>
          <cell r="E2835"/>
          <cell r="F2835"/>
          <cell r="J2835"/>
          <cell r="K2835"/>
          <cell r="L2835"/>
          <cell r="M2835"/>
          <cell r="N2835"/>
          <cell r="O2835"/>
          <cell r="P2835"/>
          <cell r="R2835"/>
          <cell r="S2835"/>
          <cell r="T2835"/>
          <cell r="U2835"/>
          <cell r="V2835"/>
          <cell r="W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P2835"/>
        </row>
        <row r="2836">
          <cell r="C2836"/>
          <cell r="D2836"/>
          <cell r="E2836"/>
          <cell r="F2836"/>
          <cell r="J2836"/>
          <cell r="K2836"/>
          <cell r="L2836"/>
          <cell r="M2836"/>
          <cell r="N2836"/>
          <cell r="O2836"/>
          <cell r="P2836"/>
          <cell r="R2836"/>
          <cell r="S2836"/>
          <cell r="T2836"/>
          <cell r="U2836"/>
          <cell r="V2836"/>
          <cell r="W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P2836"/>
        </row>
        <row r="2837">
          <cell r="C2837"/>
          <cell r="D2837"/>
          <cell r="E2837"/>
          <cell r="F2837"/>
          <cell r="J2837"/>
          <cell r="K2837"/>
          <cell r="L2837"/>
          <cell r="M2837"/>
          <cell r="N2837"/>
          <cell r="O2837"/>
          <cell r="P2837"/>
          <cell r="R2837"/>
          <cell r="S2837"/>
          <cell r="T2837"/>
          <cell r="U2837"/>
          <cell r="V2837"/>
          <cell r="W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P2837"/>
        </row>
        <row r="2838">
          <cell r="C2838"/>
          <cell r="D2838"/>
          <cell r="E2838"/>
          <cell r="F2838"/>
          <cell r="J2838"/>
          <cell r="K2838"/>
          <cell r="L2838"/>
          <cell r="M2838"/>
          <cell r="N2838"/>
          <cell r="O2838"/>
          <cell r="P2838"/>
          <cell r="R2838"/>
          <cell r="S2838"/>
          <cell r="T2838"/>
          <cell r="U2838"/>
          <cell r="V2838"/>
          <cell r="W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P2838"/>
        </row>
        <row r="2839">
          <cell r="C2839"/>
          <cell r="D2839"/>
          <cell r="E2839"/>
          <cell r="F2839"/>
          <cell r="J2839"/>
          <cell r="K2839"/>
          <cell r="L2839"/>
          <cell r="M2839"/>
          <cell r="N2839"/>
          <cell r="O2839"/>
          <cell r="P2839"/>
          <cell r="R2839"/>
          <cell r="S2839"/>
          <cell r="T2839"/>
          <cell r="U2839"/>
          <cell r="V2839"/>
          <cell r="W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P2839"/>
        </row>
        <row r="2840">
          <cell r="C2840"/>
          <cell r="D2840"/>
          <cell r="E2840"/>
          <cell r="F2840"/>
          <cell r="J2840"/>
          <cell r="K2840"/>
          <cell r="L2840"/>
          <cell r="M2840"/>
          <cell r="N2840"/>
          <cell r="O2840"/>
          <cell r="P2840"/>
          <cell r="R2840"/>
          <cell r="S2840"/>
          <cell r="T2840"/>
          <cell r="U2840"/>
          <cell r="V2840"/>
          <cell r="W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P2840"/>
        </row>
        <row r="2841">
          <cell r="C2841"/>
          <cell r="D2841"/>
          <cell r="E2841"/>
          <cell r="F2841"/>
          <cell r="J2841"/>
          <cell r="K2841"/>
          <cell r="L2841"/>
          <cell r="M2841"/>
          <cell r="N2841"/>
          <cell r="O2841"/>
          <cell r="P2841"/>
          <cell r="R2841"/>
          <cell r="S2841"/>
          <cell r="T2841"/>
          <cell r="U2841"/>
          <cell r="V2841"/>
          <cell r="W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P2841"/>
        </row>
        <row r="2842">
          <cell r="C2842"/>
          <cell r="D2842"/>
          <cell r="E2842"/>
          <cell r="F2842"/>
          <cell r="J2842"/>
          <cell r="K2842"/>
          <cell r="L2842"/>
          <cell r="M2842"/>
          <cell r="N2842"/>
          <cell r="O2842"/>
          <cell r="P2842"/>
          <cell r="R2842"/>
          <cell r="S2842"/>
          <cell r="T2842"/>
          <cell r="U2842"/>
          <cell r="V2842"/>
          <cell r="W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P2842"/>
        </row>
        <row r="2843">
          <cell r="C2843"/>
          <cell r="D2843"/>
          <cell r="E2843"/>
          <cell r="F2843"/>
          <cell r="J2843"/>
          <cell r="K2843"/>
          <cell r="L2843"/>
          <cell r="M2843"/>
          <cell r="N2843"/>
          <cell r="O2843"/>
          <cell r="P2843"/>
          <cell r="R2843"/>
          <cell r="S2843"/>
          <cell r="T2843"/>
          <cell r="U2843"/>
          <cell r="V2843"/>
          <cell r="W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P2843"/>
        </row>
        <row r="2844">
          <cell r="C2844"/>
          <cell r="D2844"/>
          <cell r="E2844"/>
          <cell r="F2844"/>
          <cell r="J2844"/>
          <cell r="K2844"/>
          <cell r="L2844"/>
          <cell r="M2844"/>
          <cell r="N2844"/>
          <cell r="O2844"/>
          <cell r="P2844"/>
          <cell r="R2844"/>
          <cell r="S2844"/>
          <cell r="T2844"/>
          <cell r="U2844"/>
          <cell r="V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P2844"/>
        </row>
        <row r="2845">
          <cell r="C2845"/>
          <cell r="D2845"/>
          <cell r="E2845"/>
          <cell r="F2845"/>
          <cell r="J2845"/>
          <cell r="K2845"/>
          <cell r="L2845"/>
          <cell r="M2845"/>
          <cell r="N2845"/>
          <cell r="O2845"/>
          <cell r="P2845"/>
          <cell r="R2845"/>
          <cell r="S2845"/>
          <cell r="T2845"/>
          <cell r="U2845"/>
          <cell r="V2845"/>
          <cell r="W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P2845"/>
        </row>
        <row r="2846">
          <cell r="C2846"/>
          <cell r="D2846"/>
          <cell r="E2846"/>
          <cell r="F2846"/>
          <cell r="J2846"/>
          <cell r="K2846"/>
          <cell r="L2846"/>
          <cell r="M2846"/>
          <cell r="N2846"/>
          <cell r="O2846"/>
          <cell r="P2846"/>
          <cell r="R2846"/>
          <cell r="S2846"/>
          <cell r="T2846"/>
          <cell r="U2846"/>
          <cell r="V2846"/>
          <cell r="W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P2846"/>
        </row>
        <row r="2847">
          <cell r="C2847"/>
          <cell r="D2847"/>
          <cell r="E2847"/>
          <cell r="F2847"/>
          <cell r="J2847"/>
          <cell r="K2847"/>
          <cell r="L2847"/>
          <cell r="M2847"/>
          <cell r="N2847"/>
          <cell r="O2847"/>
          <cell r="P2847"/>
          <cell r="R2847"/>
          <cell r="S2847"/>
          <cell r="T2847"/>
          <cell r="U2847"/>
          <cell r="V2847"/>
          <cell r="W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P2847"/>
        </row>
        <row r="2848">
          <cell r="C2848"/>
          <cell r="D2848"/>
          <cell r="E2848"/>
          <cell r="F2848"/>
          <cell r="J2848"/>
          <cell r="K2848"/>
          <cell r="L2848"/>
          <cell r="M2848"/>
          <cell r="N2848"/>
          <cell r="O2848"/>
          <cell r="P2848"/>
          <cell r="R2848"/>
          <cell r="S2848"/>
          <cell r="T2848"/>
          <cell r="U2848"/>
          <cell r="V2848"/>
          <cell r="W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P2848"/>
        </row>
        <row r="2849">
          <cell r="C2849"/>
          <cell r="D2849"/>
          <cell r="E2849"/>
          <cell r="F2849"/>
          <cell r="J2849"/>
          <cell r="K2849"/>
          <cell r="L2849"/>
          <cell r="M2849"/>
          <cell r="N2849"/>
          <cell r="O2849"/>
          <cell r="P2849"/>
          <cell r="R2849"/>
          <cell r="S2849"/>
          <cell r="T2849"/>
          <cell r="U2849"/>
          <cell r="V2849"/>
          <cell r="W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P2849"/>
        </row>
        <row r="2850">
          <cell r="C2850"/>
          <cell r="D2850"/>
          <cell r="E2850"/>
          <cell r="F2850"/>
          <cell r="J2850"/>
          <cell r="K2850"/>
          <cell r="L2850"/>
          <cell r="M2850"/>
          <cell r="N2850"/>
          <cell r="O2850"/>
          <cell r="P2850"/>
          <cell r="R2850"/>
          <cell r="S2850"/>
          <cell r="T2850"/>
          <cell r="U2850"/>
          <cell r="V2850"/>
          <cell r="W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P2850"/>
        </row>
        <row r="2851">
          <cell r="C2851"/>
          <cell r="D2851"/>
          <cell r="E2851"/>
          <cell r="F2851"/>
          <cell r="J2851"/>
          <cell r="K2851"/>
          <cell r="L2851"/>
          <cell r="M2851"/>
          <cell r="N2851"/>
          <cell r="O2851"/>
          <cell r="P2851"/>
          <cell r="R2851"/>
          <cell r="S2851"/>
          <cell r="T2851"/>
          <cell r="U2851"/>
          <cell r="V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P2851"/>
        </row>
        <row r="2852">
          <cell r="C2852"/>
          <cell r="D2852"/>
          <cell r="E2852"/>
          <cell r="F2852"/>
          <cell r="J2852"/>
          <cell r="K2852"/>
          <cell r="L2852"/>
          <cell r="M2852"/>
          <cell r="N2852"/>
          <cell r="O2852"/>
          <cell r="P2852"/>
          <cell r="R2852"/>
          <cell r="S2852"/>
          <cell r="T2852"/>
          <cell r="U2852"/>
          <cell r="V2852"/>
          <cell r="W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P2852"/>
        </row>
        <row r="2853">
          <cell r="C2853"/>
          <cell r="D2853"/>
          <cell r="E2853"/>
          <cell r="F2853"/>
          <cell r="J2853"/>
          <cell r="K2853"/>
          <cell r="L2853"/>
          <cell r="M2853"/>
          <cell r="N2853"/>
          <cell r="O2853"/>
          <cell r="P2853"/>
          <cell r="R2853"/>
          <cell r="S2853"/>
          <cell r="T2853"/>
          <cell r="U2853"/>
          <cell r="V2853"/>
          <cell r="W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P2853"/>
        </row>
        <row r="2854">
          <cell r="C2854"/>
          <cell r="D2854"/>
          <cell r="E2854"/>
          <cell r="F2854"/>
          <cell r="J2854"/>
          <cell r="K2854"/>
          <cell r="L2854"/>
          <cell r="M2854"/>
          <cell r="N2854"/>
          <cell r="O2854"/>
          <cell r="P2854"/>
          <cell r="R2854"/>
          <cell r="S2854"/>
          <cell r="T2854"/>
          <cell r="U2854"/>
          <cell r="V2854"/>
          <cell r="W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P2854"/>
        </row>
        <row r="2855">
          <cell r="C2855"/>
          <cell r="D2855"/>
          <cell r="E2855"/>
          <cell r="F2855"/>
          <cell r="J2855"/>
          <cell r="K2855"/>
          <cell r="L2855"/>
          <cell r="M2855"/>
          <cell r="N2855"/>
          <cell r="O2855"/>
          <cell r="P2855"/>
          <cell r="R2855"/>
          <cell r="S2855"/>
          <cell r="T2855"/>
          <cell r="U2855"/>
          <cell r="V2855"/>
          <cell r="W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P2855"/>
        </row>
        <row r="2856">
          <cell r="C2856"/>
          <cell r="D2856"/>
          <cell r="E2856"/>
          <cell r="F2856"/>
          <cell r="J2856"/>
          <cell r="K2856"/>
          <cell r="L2856"/>
          <cell r="M2856"/>
          <cell r="N2856"/>
          <cell r="O2856"/>
          <cell r="P2856"/>
          <cell r="R2856"/>
          <cell r="S2856"/>
          <cell r="T2856"/>
          <cell r="U2856"/>
          <cell r="V2856"/>
          <cell r="W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P2856"/>
        </row>
        <row r="2857">
          <cell r="C2857"/>
          <cell r="D2857"/>
          <cell r="E2857"/>
          <cell r="F2857"/>
          <cell r="J2857"/>
          <cell r="K2857"/>
          <cell r="L2857"/>
          <cell r="M2857"/>
          <cell r="N2857"/>
          <cell r="O2857"/>
          <cell r="P2857"/>
          <cell r="R2857"/>
          <cell r="S2857"/>
          <cell r="T2857"/>
          <cell r="U2857"/>
          <cell r="V2857"/>
          <cell r="W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P2857"/>
        </row>
        <row r="2858">
          <cell r="C2858"/>
          <cell r="D2858"/>
          <cell r="E2858"/>
          <cell r="F2858"/>
          <cell r="J2858"/>
          <cell r="K2858"/>
          <cell r="L2858"/>
          <cell r="M2858"/>
          <cell r="N2858"/>
          <cell r="O2858"/>
          <cell r="P2858"/>
          <cell r="R2858"/>
          <cell r="S2858"/>
          <cell r="T2858"/>
          <cell r="U2858"/>
          <cell r="V2858"/>
          <cell r="W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P2858"/>
        </row>
        <row r="2859">
          <cell r="C2859"/>
          <cell r="D2859"/>
          <cell r="E2859"/>
          <cell r="F2859"/>
          <cell r="J2859"/>
          <cell r="K2859"/>
          <cell r="L2859"/>
          <cell r="M2859"/>
          <cell r="N2859"/>
          <cell r="O2859"/>
          <cell r="P2859"/>
          <cell r="R2859"/>
          <cell r="S2859"/>
          <cell r="T2859"/>
          <cell r="U2859"/>
          <cell r="V2859"/>
          <cell r="W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P2859"/>
        </row>
        <row r="2860">
          <cell r="C2860"/>
          <cell r="D2860"/>
          <cell r="E2860"/>
          <cell r="F2860"/>
          <cell r="J2860"/>
          <cell r="K2860"/>
          <cell r="L2860"/>
          <cell r="M2860"/>
          <cell r="N2860"/>
          <cell r="O2860"/>
          <cell r="P2860"/>
          <cell r="R2860"/>
          <cell r="S2860"/>
          <cell r="T2860"/>
          <cell r="U2860"/>
          <cell r="V2860"/>
          <cell r="W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P2860"/>
        </row>
        <row r="2861">
          <cell r="C2861"/>
          <cell r="D2861"/>
          <cell r="E2861"/>
          <cell r="F2861"/>
          <cell r="J2861"/>
          <cell r="K2861"/>
          <cell r="L2861"/>
          <cell r="M2861"/>
          <cell r="N2861"/>
          <cell r="O2861"/>
          <cell r="P2861"/>
          <cell r="R2861"/>
          <cell r="S2861"/>
          <cell r="T2861"/>
          <cell r="U2861"/>
          <cell r="V2861"/>
          <cell r="W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P2861"/>
        </row>
        <row r="2862">
          <cell r="C2862"/>
          <cell r="D2862"/>
          <cell r="E2862"/>
          <cell r="F2862"/>
          <cell r="J2862"/>
          <cell r="K2862"/>
          <cell r="L2862"/>
          <cell r="M2862"/>
          <cell r="N2862"/>
          <cell r="O2862"/>
          <cell r="P2862"/>
          <cell r="R2862"/>
          <cell r="S2862"/>
          <cell r="T2862"/>
          <cell r="U2862"/>
          <cell r="V2862"/>
          <cell r="W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P2862"/>
        </row>
        <row r="2863">
          <cell r="C2863"/>
          <cell r="D2863"/>
          <cell r="E2863"/>
          <cell r="F2863"/>
          <cell r="J2863"/>
          <cell r="K2863"/>
          <cell r="L2863"/>
          <cell r="M2863"/>
          <cell r="N2863"/>
          <cell r="O2863"/>
          <cell r="P2863"/>
          <cell r="R2863"/>
          <cell r="S2863"/>
          <cell r="T2863"/>
          <cell r="U2863"/>
          <cell r="V2863"/>
          <cell r="W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P2863"/>
        </row>
        <row r="2864">
          <cell r="C2864"/>
          <cell r="D2864"/>
          <cell r="E2864"/>
          <cell r="F2864"/>
          <cell r="J2864"/>
          <cell r="K2864"/>
          <cell r="L2864"/>
          <cell r="M2864"/>
          <cell r="N2864"/>
          <cell r="O2864"/>
          <cell r="P2864"/>
          <cell r="R2864"/>
          <cell r="S2864"/>
          <cell r="T2864"/>
          <cell r="U2864"/>
          <cell r="V2864"/>
          <cell r="W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P2864"/>
        </row>
        <row r="2865">
          <cell r="C2865"/>
          <cell r="D2865"/>
          <cell r="E2865"/>
          <cell r="F2865"/>
          <cell r="J2865"/>
          <cell r="K2865"/>
          <cell r="L2865"/>
          <cell r="M2865"/>
          <cell r="N2865"/>
          <cell r="O2865"/>
          <cell r="P2865"/>
          <cell r="R2865"/>
          <cell r="S2865"/>
          <cell r="T2865"/>
          <cell r="U2865"/>
          <cell r="V2865"/>
          <cell r="W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P2865"/>
        </row>
        <row r="2866">
          <cell r="C2866"/>
          <cell r="D2866"/>
          <cell r="E2866"/>
          <cell r="F2866"/>
          <cell r="J2866"/>
          <cell r="K2866"/>
          <cell r="L2866"/>
          <cell r="M2866"/>
          <cell r="N2866"/>
          <cell r="O2866"/>
          <cell r="P2866"/>
          <cell r="R2866"/>
          <cell r="S2866"/>
          <cell r="T2866"/>
          <cell r="U2866"/>
          <cell r="V2866"/>
          <cell r="W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P2866"/>
        </row>
        <row r="2867">
          <cell r="C2867"/>
          <cell r="D2867"/>
          <cell r="E2867"/>
          <cell r="F2867"/>
          <cell r="J2867"/>
          <cell r="K2867"/>
          <cell r="L2867"/>
          <cell r="M2867"/>
          <cell r="N2867"/>
          <cell r="O2867"/>
          <cell r="P2867"/>
          <cell r="R2867"/>
          <cell r="S2867"/>
          <cell r="T2867"/>
          <cell r="U2867"/>
          <cell r="V2867"/>
          <cell r="W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P2867"/>
        </row>
        <row r="2868">
          <cell r="C2868"/>
          <cell r="D2868"/>
          <cell r="E2868"/>
          <cell r="F2868"/>
          <cell r="J2868"/>
          <cell r="K2868"/>
          <cell r="L2868"/>
          <cell r="M2868"/>
          <cell r="N2868"/>
          <cell r="O2868"/>
          <cell r="P2868"/>
          <cell r="R2868"/>
          <cell r="S2868"/>
          <cell r="T2868"/>
          <cell r="U2868"/>
          <cell r="V2868"/>
          <cell r="W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P2868"/>
        </row>
        <row r="2869">
          <cell r="C2869"/>
          <cell r="D2869"/>
          <cell r="E2869"/>
          <cell r="F2869"/>
          <cell r="J2869"/>
          <cell r="K2869"/>
          <cell r="L2869"/>
          <cell r="M2869"/>
          <cell r="N2869"/>
          <cell r="O2869"/>
          <cell r="P2869"/>
          <cell r="R2869"/>
          <cell r="S2869"/>
          <cell r="T2869"/>
          <cell r="U2869"/>
          <cell r="V2869"/>
          <cell r="W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P2869"/>
        </row>
        <row r="2870">
          <cell r="C2870"/>
          <cell r="D2870"/>
          <cell r="E2870"/>
          <cell r="F2870"/>
          <cell r="J2870"/>
          <cell r="K2870"/>
          <cell r="L2870"/>
          <cell r="M2870"/>
          <cell r="N2870"/>
          <cell r="O2870"/>
          <cell r="P2870"/>
          <cell r="R2870"/>
          <cell r="S2870"/>
          <cell r="T2870"/>
          <cell r="U2870"/>
          <cell r="V2870"/>
          <cell r="W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P2870"/>
        </row>
        <row r="2871">
          <cell r="C2871"/>
          <cell r="D2871"/>
          <cell r="E2871"/>
          <cell r="F2871"/>
          <cell r="J2871"/>
          <cell r="K2871"/>
          <cell r="L2871"/>
          <cell r="M2871"/>
          <cell r="N2871"/>
          <cell r="O2871"/>
          <cell r="P2871"/>
          <cell r="R2871"/>
          <cell r="S2871"/>
          <cell r="T2871"/>
          <cell r="U2871"/>
          <cell r="V2871"/>
          <cell r="W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P2871"/>
        </row>
        <row r="2872">
          <cell r="C2872"/>
          <cell r="D2872"/>
          <cell r="E2872"/>
          <cell r="F2872"/>
          <cell r="J2872"/>
          <cell r="K2872"/>
          <cell r="L2872"/>
          <cell r="M2872"/>
          <cell r="N2872"/>
          <cell r="O2872"/>
          <cell r="P2872"/>
          <cell r="R2872"/>
          <cell r="S2872"/>
          <cell r="T2872"/>
          <cell r="U2872"/>
          <cell r="V2872"/>
          <cell r="W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P2872"/>
        </row>
        <row r="2873">
          <cell r="C2873"/>
          <cell r="D2873"/>
          <cell r="E2873"/>
          <cell r="F2873"/>
          <cell r="J2873"/>
          <cell r="K2873"/>
          <cell r="L2873"/>
          <cell r="M2873"/>
          <cell r="N2873"/>
          <cell r="O2873"/>
          <cell r="P2873"/>
          <cell r="R2873"/>
          <cell r="S2873"/>
          <cell r="T2873"/>
          <cell r="U2873"/>
          <cell r="V2873"/>
          <cell r="W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P2873"/>
        </row>
        <row r="2874">
          <cell r="C2874"/>
          <cell r="D2874"/>
          <cell r="E2874"/>
          <cell r="F2874"/>
          <cell r="J2874"/>
          <cell r="K2874"/>
          <cell r="L2874"/>
          <cell r="M2874"/>
          <cell r="N2874"/>
          <cell r="O2874"/>
          <cell r="P2874"/>
          <cell r="R2874"/>
          <cell r="S2874"/>
          <cell r="T2874"/>
          <cell r="U2874"/>
          <cell r="V2874"/>
          <cell r="W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P2874"/>
        </row>
        <row r="2875">
          <cell r="C2875"/>
          <cell r="D2875"/>
          <cell r="E2875"/>
          <cell r="F2875"/>
          <cell r="J2875"/>
          <cell r="K2875"/>
          <cell r="L2875"/>
          <cell r="M2875"/>
          <cell r="N2875"/>
          <cell r="O2875"/>
          <cell r="P2875"/>
          <cell r="R2875"/>
          <cell r="S2875"/>
          <cell r="T2875"/>
          <cell r="U2875"/>
          <cell r="V2875"/>
          <cell r="W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P2875"/>
        </row>
        <row r="2876">
          <cell r="C2876"/>
          <cell r="D2876"/>
          <cell r="E2876"/>
          <cell r="F2876"/>
          <cell r="J2876"/>
          <cell r="K2876"/>
          <cell r="L2876"/>
          <cell r="M2876"/>
          <cell r="N2876"/>
          <cell r="O2876"/>
          <cell r="P2876"/>
          <cell r="R2876"/>
          <cell r="S2876"/>
          <cell r="T2876"/>
          <cell r="U2876"/>
          <cell r="V2876"/>
          <cell r="W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P2876"/>
        </row>
        <row r="2877">
          <cell r="C2877"/>
          <cell r="D2877"/>
          <cell r="E2877"/>
          <cell r="F2877"/>
          <cell r="J2877"/>
          <cell r="K2877"/>
          <cell r="L2877"/>
          <cell r="M2877"/>
          <cell r="N2877"/>
          <cell r="O2877"/>
          <cell r="P2877"/>
          <cell r="R2877"/>
          <cell r="S2877"/>
          <cell r="T2877"/>
          <cell r="U2877"/>
          <cell r="V2877"/>
          <cell r="W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P2877"/>
        </row>
        <row r="2878">
          <cell r="C2878"/>
          <cell r="D2878"/>
          <cell r="E2878"/>
          <cell r="F2878"/>
          <cell r="J2878"/>
          <cell r="K2878"/>
          <cell r="L2878"/>
          <cell r="M2878"/>
          <cell r="N2878"/>
          <cell r="O2878"/>
          <cell r="P2878"/>
          <cell r="R2878"/>
          <cell r="S2878"/>
          <cell r="T2878"/>
          <cell r="U2878"/>
          <cell r="V2878"/>
          <cell r="W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P2878"/>
        </row>
        <row r="2879">
          <cell r="C2879"/>
          <cell r="D2879"/>
          <cell r="E2879"/>
          <cell r="F2879"/>
          <cell r="J2879"/>
          <cell r="K2879"/>
          <cell r="L2879"/>
          <cell r="M2879"/>
          <cell r="N2879"/>
          <cell r="O2879"/>
          <cell r="P2879"/>
          <cell r="R2879"/>
          <cell r="S2879"/>
          <cell r="T2879"/>
          <cell r="U2879"/>
          <cell r="V2879"/>
          <cell r="W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P2879"/>
        </row>
        <row r="2880">
          <cell r="C2880"/>
          <cell r="D2880"/>
          <cell r="E2880"/>
          <cell r="F2880"/>
          <cell r="J2880"/>
          <cell r="K2880"/>
          <cell r="L2880"/>
          <cell r="M2880"/>
          <cell r="N2880"/>
          <cell r="O2880"/>
          <cell r="P2880"/>
          <cell r="R2880"/>
          <cell r="S2880"/>
          <cell r="T2880"/>
          <cell r="U2880"/>
          <cell r="V2880"/>
          <cell r="W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P2880"/>
        </row>
        <row r="2881">
          <cell r="C2881"/>
          <cell r="D2881"/>
          <cell r="E2881"/>
          <cell r="F2881"/>
          <cell r="J2881"/>
          <cell r="K2881"/>
          <cell r="L2881"/>
          <cell r="M2881"/>
          <cell r="N2881"/>
          <cell r="O2881"/>
          <cell r="P2881"/>
          <cell r="R2881"/>
          <cell r="S2881"/>
          <cell r="T2881"/>
          <cell r="U2881"/>
          <cell r="V2881"/>
          <cell r="W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P2881"/>
        </row>
        <row r="2882">
          <cell r="C2882"/>
          <cell r="D2882"/>
          <cell r="E2882"/>
          <cell r="F2882"/>
          <cell r="J2882"/>
          <cell r="K2882"/>
          <cell r="L2882"/>
          <cell r="M2882"/>
          <cell r="N2882"/>
          <cell r="O2882"/>
          <cell r="P2882"/>
          <cell r="R2882"/>
          <cell r="S2882"/>
          <cell r="T2882"/>
          <cell r="U2882"/>
          <cell r="V2882"/>
          <cell r="W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P2882"/>
        </row>
        <row r="2883">
          <cell r="C2883"/>
          <cell r="D2883"/>
          <cell r="E2883"/>
          <cell r="F2883"/>
          <cell r="J2883"/>
          <cell r="K2883"/>
          <cell r="L2883"/>
          <cell r="M2883"/>
          <cell r="N2883"/>
          <cell r="O2883"/>
          <cell r="P2883"/>
          <cell r="R2883"/>
          <cell r="S2883"/>
          <cell r="T2883"/>
          <cell r="U2883"/>
          <cell r="V2883"/>
          <cell r="W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P2883"/>
        </row>
        <row r="2884">
          <cell r="C2884"/>
          <cell r="D2884"/>
          <cell r="E2884"/>
          <cell r="F2884"/>
          <cell r="J2884"/>
          <cell r="K2884"/>
          <cell r="L2884"/>
          <cell r="M2884"/>
          <cell r="N2884"/>
          <cell r="O2884"/>
          <cell r="P2884"/>
          <cell r="R2884"/>
          <cell r="S2884"/>
          <cell r="T2884"/>
          <cell r="U2884"/>
          <cell r="V2884"/>
          <cell r="W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P2884"/>
        </row>
        <row r="2885">
          <cell r="C2885"/>
          <cell r="D2885"/>
          <cell r="E2885"/>
          <cell r="F2885"/>
          <cell r="J2885"/>
          <cell r="K2885"/>
          <cell r="L2885"/>
          <cell r="M2885"/>
          <cell r="N2885"/>
          <cell r="O2885"/>
          <cell r="P2885"/>
          <cell r="R2885"/>
          <cell r="S2885"/>
          <cell r="T2885"/>
          <cell r="U2885"/>
          <cell r="V2885"/>
          <cell r="W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P2885"/>
        </row>
        <row r="2886">
          <cell r="C2886"/>
          <cell r="D2886"/>
          <cell r="E2886"/>
          <cell r="F2886"/>
          <cell r="J2886"/>
          <cell r="K2886"/>
          <cell r="L2886"/>
          <cell r="M2886"/>
          <cell r="N2886"/>
          <cell r="O2886"/>
          <cell r="P2886"/>
          <cell r="R2886"/>
          <cell r="S2886"/>
          <cell r="T2886"/>
          <cell r="U2886"/>
          <cell r="V2886"/>
          <cell r="W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P2886"/>
        </row>
        <row r="2887">
          <cell r="C2887"/>
          <cell r="D2887"/>
          <cell r="E2887"/>
          <cell r="F2887"/>
          <cell r="J2887"/>
          <cell r="K2887"/>
          <cell r="L2887"/>
          <cell r="M2887"/>
          <cell r="N2887"/>
          <cell r="O2887"/>
          <cell r="P2887"/>
          <cell r="R2887"/>
          <cell r="S2887"/>
          <cell r="T2887"/>
          <cell r="U2887"/>
          <cell r="V2887"/>
          <cell r="W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P2887"/>
        </row>
        <row r="2888">
          <cell r="C2888"/>
          <cell r="D2888"/>
          <cell r="E2888"/>
          <cell r="F2888"/>
          <cell r="J2888"/>
          <cell r="K2888"/>
          <cell r="L2888"/>
          <cell r="M2888"/>
          <cell r="N2888"/>
          <cell r="O2888"/>
          <cell r="P2888"/>
          <cell r="R2888"/>
          <cell r="S2888"/>
          <cell r="T2888"/>
          <cell r="U2888"/>
          <cell r="V2888"/>
          <cell r="W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P2888"/>
        </row>
        <row r="2889">
          <cell r="C2889"/>
          <cell r="D2889"/>
          <cell r="E2889"/>
          <cell r="F2889"/>
          <cell r="J2889"/>
          <cell r="K2889"/>
          <cell r="L2889"/>
          <cell r="M2889"/>
          <cell r="N2889"/>
          <cell r="O2889"/>
          <cell r="P2889"/>
          <cell r="R2889"/>
          <cell r="S2889"/>
          <cell r="T2889"/>
          <cell r="U2889"/>
          <cell r="V2889"/>
          <cell r="W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P2889"/>
        </row>
        <row r="2890">
          <cell r="C2890"/>
          <cell r="D2890"/>
          <cell r="E2890"/>
          <cell r="F2890"/>
          <cell r="J2890"/>
          <cell r="K2890"/>
          <cell r="L2890"/>
          <cell r="M2890"/>
          <cell r="N2890"/>
          <cell r="O2890"/>
          <cell r="P2890"/>
          <cell r="R2890"/>
          <cell r="S2890"/>
          <cell r="T2890"/>
          <cell r="U2890"/>
          <cell r="V2890"/>
          <cell r="W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P2890"/>
        </row>
        <row r="2891">
          <cell r="C2891"/>
          <cell r="D2891"/>
          <cell r="E2891"/>
          <cell r="F2891"/>
          <cell r="J2891"/>
          <cell r="K2891"/>
          <cell r="L2891"/>
          <cell r="M2891"/>
          <cell r="N2891"/>
          <cell r="O2891"/>
          <cell r="P2891"/>
          <cell r="R2891"/>
          <cell r="S2891"/>
          <cell r="T2891"/>
          <cell r="U2891"/>
          <cell r="V2891"/>
          <cell r="W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P2891"/>
        </row>
        <row r="2892">
          <cell r="C2892"/>
          <cell r="D2892"/>
          <cell r="E2892"/>
          <cell r="F2892"/>
          <cell r="J2892"/>
          <cell r="K2892"/>
          <cell r="L2892"/>
          <cell r="M2892"/>
          <cell r="N2892"/>
          <cell r="O2892"/>
          <cell r="P2892"/>
          <cell r="R2892"/>
          <cell r="S2892"/>
          <cell r="T2892"/>
          <cell r="U2892"/>
          <cell r="V2892"/>
          <cell r="W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P2892"/>
        </row>
        <row r="2893">
          <cell r="C2893"/>
          <cell r="D2893"/>
          <cell r="E2893"/>
          <cell r="F2893"/>
          <cell r="J2893"/>
          <cell r="K2893"/>
          <cell r="L2893"/>
          <cell r="M2893"/>
          <cell r="N2893"/>
          <cell r="O2893"/>
          <cell r="P2893"/>
          <cell r="R2893"/>
          <cell r="S2893"/>
          <cell r="T2893"/>
          <cell r="U2893"/>
          <cell r="V2893"/>
          <cell r="W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P2893"/>
        </row>
        <row r="2894">
          <cell r="C2894"/>
          <cell r="D2894"/>
          <cell r="E2894"/>
          <cell r="F2894"/>
          <cell r="J2894"/>
          <cell r="K2894"/>
          <cell r="L2894"/>
          <cell r="M2894"/>
          <cell r="N2894"/>
          <cell r="O2894"/>
          <cell r="P2894"/>
          <cell r="R2894"/>
          <cell r="S2894"/>
          <cell r="T2894"/>
          <cell r="U2894"/>
          <cell r="V2894"/>
          <cell r="W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P2894"/>
        </row>
        <row r="2895">
          <cell r="C2895"/>
          <cell r="D2895"/>
          <cell r="E2895"/>
          <cell r="F2895"/>
          <cell r="J2895"/>
          <cell r="K2895"/>
          <cell r="L2895"/>
          <cell r="M2895"/>
          <cell r="N2895"/>
          <cell r="O2895"/>
          <cell r="P2895"/>
          <cell r="R2895"/>
          <cell r="S2895"/>
          <cell r="T2895"/>
          <cell r="U2895"/>
          <cell r="V2895"/>
          <cell r="W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P2895"/>
        </row>
        <row r="2896">
          <cell r="C2896"/>
          <cell r="D2896"/>
          <cell r="E2896"/>
          <cell r="F2896"/>
          <cell r="J2896"/>
          <cell r="K2896"/>
          <cell r="L2896"/>
          <cell r="M2896"/>
          <cell r="N2896"/>
          <cell r="O2896"/>
          <cell r="P2896"/>
          <cell r="R2896"/>
          <cell r="S2896"/>
          <cell r="T2896"/>
          <cell r="U2896"/>
          <cell r="V2896"/>
          <cell r="W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P2896"/>
        </row>
        <row r="2897">
          <cell r="C2897"/>
          <cell r="D2897"/>
          <cell r="E2897"/>
          <cell r="F2897"/>
          <cell r="J2897"/>
          <cell r="K2897"/>
          <cell r="L2897"/>
          <cell r="M2897"/>
          <cell r="N2897"/>
          <cell r="O2897"/>
          <cell r="P2897"/>
          <cell r="R2897"/>
          <cell r="S2897"/>
          <cell r="T2897"/>
          <cell r="U2897"/>
          <cell r="V2897"/>
          <cell r="W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P2897"/>
        </row>
        <row r="2898">
          <cell r="C2898"/>
          <cell r="D2898"/>
          <cell r="E2898"/>
          <cell r="F2898"/>
          <cell r="J2898"/>
          <cell r="K2898"/>
          <cell r="L2898"/>
          <cell r="M2898"/>
          <cell r="N2898"/>
          <cell r="O2898"/>
          <cell r="P2898"/>
          <cell r="R2898"/>
          <cell r="S2898"/>
          <cell r="T2898"/>
          <cell r="U2898"/>
          <cell r="V2898"/>
          <cell r="W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P2898"/>
        </row>
        <row r="2899">
          <cell r="C2899"/>
          <cell r="D2899"/>
          <cell r="E2899"/>
          <cell r="F2899"/>
          <cell r="J2899"/>
          <cell r="K2899"/>
          <cell r="L2899"/>
          <cell r="M2899"/>
          <cell r="N2899"/>
          <cell r="O2899"/>
          <cell r="P2899"/>
          <cell r="R2899"/>
          <cell r="S2899"/>
          <cell r="T2899"/>
          <cell r="U2899"/>
          <cell r="V2899"/>
          <cell r="W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P2899"/>
        </row>
        <row r="2900">
          <cell r="C2900"/>
          <cell r="D2900"/>
          <cell r="E2900"/>
          <cell r="F2900"/>
          <cell r="J2900"/>
          <cell r="K2900"/>
          <cell r="L2900"/>
          <cell r="M2900"/>
          <cell r="N2900"/>
          <cell r="O2900"/>
          <cell r="P2900"/>
          <cell r="R2900"/>
          <cell r="S2900"/>
          <cell r="T2900"/>
          <cell r="U2900"/>
          <cell r="V2900"/>
          <cell r="W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P2900"/>
        </row>
        <row r="2901">
          <cell r="C2901"/>
          <cell r="D2901"/>
          <cell r="E2901"/>
          <cell r="F2901"/>
          <cell r="J2901"/>
          <cell r="K2901"/>
          <cell r="L2901"/>
          <cell r="M2901"/>
          <cell r="N2901"/>
          <cell r="O2901"/>
          <cell r="P2901"/>
          <cell r="R2901"/>
          <cell r="S2901"/>
          <cell r="T2901"/>
          <cell r="U2901"/>
          <cell r="V2901"/>
          <cell r="W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P2901"/>
        </row>
        <row r="2902">
          <cell r="C2902"/>
          <cell r="D2902"/>
          <cell r="E2902"/>
          <cell r="F2902"/>
          <cell r="J2902"/>
          <cell r="K2902"/>
          <cell r="L2902"/>
          <cell r="M2902"/>
          <cell r="N2902"/>
          <cell r="O2902"/>
          <cell r="P2902"/>
          <cell r="R2902"/>
          <cell r="S2902"/>
          <cell r="T2902"/>
          <cell r="U2902"/>
          <cell r="V2902"/>
          <cell r="W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P2902"/>
        </row>
        <row r="2903">
          <cell r="C2903"/>
          <cell r="D2903"/>
          <cell r="E2903"/>
          <cell r="F2903"/>
          <cell r="J2903"/>
          <cell r="K2903"/>
          <cell r="L2903"/>
          <cell r="M2903"/>
          <cell r="N2903"/>
          <cell r="O2903"/>
          <cell r="P2903"/>
          <cell r="R2903"/>
          <cell r="S2903"/>
          <cell r="T2903"/>
          <cell r="U2903"/>
          <cell r="V2903"/>
          <cell r="W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P2903"/>
        </row>
        <row r="2904">
          <cell r="C2904"/>
          <cell r="D2904"/>
          <cell r="E2904"/>
          <cell r="F2904"/>
          <cell r="J2904"/>
          <cell r="K2904"/>
          <cell r="L2904"/>
          <cell r="M2904"/>
          <cell r="N2904"/>
          <cell r="O2904"/>
          <cell r="P2904"/>
          <cell r="R2904"/>
          <cell r="S2904"/>
          <cell r="T2904"/>
          <cell r="U2904"/>
          <cell r="V2904"/>
          <cell r="W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P2904"/>
        </row>
        <row r="2905">
          <cell r="C2905"/>
          <cell r="D2905"/>
          <cell r="E2905"/>
          <cell r="F2905"/>
          <cell r="J2905"/>
          <cell r="K2905"/>
          <cell r="L2905"/>
          <cell r="M2905"/>
          <cell r="N2905"/>
          <cell r="O2905"/>
          <cell r="P2905"/>
          <cell r="R2905"/>
          <cell r="S2905"/>
          <cell r="T2905"/>
          <cell r="U2905"/>
          <cell r="V2905"/>
          <cell r="W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P2905"/>
        </row>
        <row r="2906">
          <cell r="C2906"/>
          <cell r="D2906"/>
          <cell r="E2906"/>
          <cell r="F2906"/>
          <cell r="J2906"/>
          <cell r="K2906"/>
          <cell r="L2906"/>
          <cell r="M2906"/>
          <cell r="N2906"/>
          <cell r="O2906"/>
          <cell r="P2906"/>
          <cell r="R2906"/>
          <cell r="S2906"/>
          <cell r="T2906"/>
          <cell r="U2906"/>
          <cell r="V2906"/>
          <cell r="W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P2906"/>
        </row>
        <row r="2907">
          <cell r="C2907"/>
          <cell r="D2907"/>
          <cell r="E2907"/>
          <cell r="F2907"/>
          <cell r="J2907"/>
          <cell r="K2907"/>
          <cell r="L2907"/>
          <cell r="M2907"/>
          <cell r="N2907"/>
          <cell r="O2907"/>
          <cell r="P2907"/>
          <cell r="R2907"/>
          <cell r="S2907"/>
          <cell r="T2907"/>
          <cell r="U2907"/>
          <cell r="V2907"/>
          <cell r="W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P2907"/>
        </row>
        <row r="2908">
          <cell r="C2908"/>
          <cell r="D2908"/>
          <cell r="E2908"/>
          <cell r="F2908"/>
          <cell r="J2908"/>
          <cell r="K2908"/>
          <cell r="L2908"/>
          <cell r="M2908"/>
          <cell r="N2908"/>
          <cell r="O2908"/>
          <cell r="P2908"/>
          <cell r="R2908"/>
          <cell r="S2908"/>
          <cell r="T2908"/>
          <cell r="U2908"/>
          <cell r="V2908"/>
          <cell r="W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P2908"/>
        </row>
        <row r="2909">
          <cell r="C2909"/>
          <cell r="D2909"/>
          <cell r="E2909"/>
          <cell r="F2909"/>
          <cell r="J2909"/>
          <cell r="K2909"/>
          <cell r="L2909"/>
          <cell r="M2909"/>
          <cell r="N2909"/>
          <cell r="O2909"/>
          <cell r="P2909"/>
          <cell r="R2909"/>
          <cell r="S2909"/>
          <cell r="T2909"/>
          <cell r="U2909"/>
          <cell r="V2909"/>
          <cell r="W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P2909"/>
        </row>
        <row r="2910">
          <cell r="C2910"/>
          <cell r="D2910"/>
          <cell r="E2910"/>
          <cell r="F2910"/>
          <cell r="J2910"/>
          <cell r="K2910"/>
          <cell r="L2910"/>
          <cell r="M2910"/>
          <cell r="N2910"/>
          <cell r="O2910"/>
          <cell r="P2910"/>
          <cell r="R2910"/>
          <cell r="S2910"/>
          <cell r="T2910"/>
          <cell r="U2910"/>
          <cell r="V2910"/>
          <cell r="W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P2910"/>
        </row>
        <row r="2911">
          <cell r="C2911"/>
          <cell r="D2911"/>
          <cell r="E2911"/>
          <cell r="F2911"/>
          <cell r="J2911"/>
          <cell r="K2911"/>
          <cell r="L2911"/>
          <cell r="M2911"/>
          <cell r="N2911"/>
          <cell r="O2911"/>
          <cell r="P2911"/>
          <cell r="R2911"/>
          <cell r="S2911"/>
          <cell r="T2911"/>
          <cell r="U2911"/>
          <cell r="V2911"/>
          <cell r="W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P2911"/>
        </row>
        <row r="2912">
          <cell r="C2912"/>
          <cell r="D2912"/>
          <cell r="E2912"/>
          <cell r="F2912"/>
          <cell r="J2912"/>
          <cell r="K2912"/>
          <cell r="L2912"/>
          <cell r="M2912"/>
          <cell r="N2912"/>
          <cell r="O2912"/>
          <cell r="P2912"/>
          <cell r="R2912"/>
          <cell r="S2912"/>
          <cell r="T2912"/>
          <cell r="U2912"/>
          <cell r="V2912"/>
          <cell r="W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P2912"/>
        </row>
        <row r="2913">
          <cell r="C2913"/>
          <cell r="D2913"/>
          <cell r="E2913"/>
          <cell r="F2913"/>
          <cell r="J2913"/>
          <cell r="K2913"/>
          <cell r="L2913"/>
          <cell r="M2913"/>
          <cell r="N2913"/>
          <cell r="O2913"/>
          <cell r="P2913"/>
          <cell r="R2913"/>
          <cell r="S2913"/>
          <cell r="T2913"/>
          <cell r="U2913"/>
          <cell r="V2913"/>
          <cell r="W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P2913"/>
        </row>
        <row r="2914">
          <cell r="C2914"/>
          <cell r="D2914"/>
          <cell r="E2914"/>
          <cell r="F2914"/>
          <cell r="J2914"/>
          <cell r="K2914"/>
          <cell r="L2914"/>
          <cell r="M2914"/>
          <cell r="N2914"/>
          <cell r="O2914"/>
          <cell r="P2914"/>
          <cell r="R2914"/>
          <cell r="S2914"/>
          <cell r="T2914"/>
          <cell r="U2914"/>
          <cell r="V2914"/>
          <cell r="W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P2914"/>
        </row>
        <row r="2915">
          <cell r="C2915"/>
          <cell r="D2915"/>
          <cell r="E2915"/>
          <cell r="F2915"/>
          <cell r="J2915"/>
          <cell r="K2915"/>
          <cell r="L2915"/>
          <cell r="M2915"/>
          <cell r="N2915"/>
          <cell r="O2915"/>
          <cell r="P2915"/>
          <cell r="R2915"/>
          <cell r="S2915"/>
          <cell r="T2915"/>
          <cell r="U2915"/>
          <cell r="Y2915"/>
          <cell r="Z2915"/>
          <cell r="AB2915"/>
          <cell r="AD2915"/>
          <cell r="AE2915"/>
          <cell r="AF2915"/>
          <cell r="AG2915"/>
          <cell r="AH2915"/>
          <cell r="AI2915"/>
          <cell r="AK2915"/>
          <cell r="AL2915"/>
          <cell r="AM2915"/>
          <cell r="AN2915"/>
          <cell r="AP2915"/>
        </row>
        <row r="2916">
          <cell r="C2916"/>
          <cell r="D2916"/>
          <cell r="E2916"/>
          <cell r="F2916"/>
          <cell r="J2916"/>
          <cell r="K2916"/>
          <cell r="L2916"/>
          <cell r="M2916"/>
          <cell r="N2916"/>
          <cell r="O2916"/>
          <cell r="P2916"/>
          <cell r="R2916"/>
          <cell r="S2916"/>
          <cell r="T2916"/>
          <cell r="U2916"/>
          <cell r="V2916"/>
          <cell r="W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P2916"/>
        </row>
        <row r="2917">
          <cell r="C2917"/>
          <cell r="D2917"/>
          <cell r="E2917"/>
          <cell r="F2917"/>
          <cell r="J2917"/>
          <cell r="K2917"/>
          <cell r="L2917"/>
          <cell r="M2917"/>
          <cell r="N2917"/>
          <cell r="O2917"/>
          <cell r="P2917"/>
          <cell r="R2917"/>
          <cell r="S2917"/>
          <cell r="T2917"/>
          <cell r="U2917"/>
          <cell r="V2917"/>
          <cell r="W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P2917"/>
        </row>
        <row r="2918">
          <cell r="C2918"/>
          <cell r="D2918"/>
          <cell r="E2918"/>
          <cell r="F2918"/>
          <cell r="J2918"/>
          <cell r="K2918"/>
          <cell r="L2918"/>
          <cell r="M2918"/>
          <cell r="N2918"/>
          <cell r="O2918"/>
          <cell r="P2918"/>
          <cell r="R2918"/>
          <cell r="S2918"/>
          <cell r="T2918"/>
          <cell r="U2918"/>
          <cell r="V2918"/>
          <cell r="W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P2918"/>
        </row>
        <row r="2919">
          <cell r="C2919"/>
          <cell r="D2919"/>
          <cell r="E2919"/>
          <cell r="F2919"/>
          <cell r="J2919"/>
          <cell r="K2919"/>
          <cell r="L2919"/>
          <cell r="M2919"/>
          <cell r="N2919"/>
          <cell r="O2919"/>
          <cell r="P2919"/>
          <cell r="R2919"/>
          <cell r="S2919"/>
          <cell r="T2919"/>
          <cell r="U2919"/>
          <cell r="V2919"/>
          <cell r="W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P2919"/>
        </row>
        <row r="2920">
          <cell r="C2920"/>
          <cell r="D2920"/>
          <cell r="E2920"/>
          <cell r="F2920"/>
          <cell r="J2920"/>
          <cell r="K2920"/>
          <cell r="L2920"/>
          <cell r="M2920"/>
          <cell r="N2920"/>
          <cell r="O2920"/>
          <cell r="P2920"/>
          <cell r="R2920"/>
          <cell r="S2920"/>
          <cell r="T2920"/>
          <cell r="U2920"/>
          <cell r="V2920"/>
          <cell r="W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P2920"/>
        </row>
        <row r="2921">
          <cell r="C2921"/>
          <cell r="D2921"/>
          <cell r="E2921"/>
          <cell r="F2921"/>
          <cell r="J2921"/>
          <cell r="K2921"/>
          <cell r="L2921"/>
          <cell r="M2921"/>
          <cell r="N2921"/>
          <cell r="O2921"/>
          <cell r="P2921"/>
          <cell r="R2921"/>
          <cell r="S2921"/>
          <cell r="T2921"/>
          <cell r="U2921"/>
          <cell r="V2921"/>
          <cell r="W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P2921"/>
        </row>
        <row r="2922">
          <cell r="C2922"/>
          <cell r="D2922"/>
          <cell r="E2922"/>
          <cell r="F2922"/>
          <cell r="J2922"/>
          <cell r="K2922"/>
          <cell r="L2922"/>
          <cell r="M2922"/>
          <cell r="N2922"/>
          <cell r="O2922"/>
          <cell r="P2922"/>
          <cell r="R2922"/>
          <cell r="S2922"/>
          <cell r="T2922"/>
          <cell r="U2922"/>
          <cell r="V2922"/>
          <cell r="W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P2922"/>
        </row>
        <row r="2923">
          <cell r="C2923"/>
          <cell r="D2923"/>
          <cell r="E2923"/>
          <cell r="F2923"/>
          <cell r="J2923"/>
          <cell r="K2923"/>
          <cell r="L2923"/>
          <cell r="M2923"/>
          <cell r="N2923"/>
          <cell r="O2923"/>
          <cell r="P2923"/>
          <cell r="R2923"/>
          <cell r="S2923"/>
          <cell r="T2923"/>
          <cell r="U2923"/>
          <cell r="V2923"/>
          <cell r="W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P2923"/>
        </row>
        <row r="2924">
          <cell r="C2924"/>
          <cell r="D2924"/>
          <cell r="E2924"/>
          <cell r="F2924"/>
          <cell r="J2924"/>
          <cell r="K2924"/>
          <cell r="L2924"/>
          <cell r="M2924"/>
          <cell r="N2924"/>
          <cell r="O2924"/>
          <cell r="P2924"/>
          <cell r="R2924"/>
          <cell r="S2924"/>
          <cell r="T2924"/>
          <cell r="U2924"/>
          <cell r="V2924"/>
          <cell r="W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P2924"/>
        </row>
        <row r="2925">
          <cell r="C2925"/>
          <cell r="D2925"/>
          <cell r="E2925"/>
          <cell r="F2925"/>
          <cell r="J2925"/>
          <cell r="K2925"/>
          <cell r="L2925"/>
          <cell r="M2925"/>
          <cell r="N2925"/>
          <cell r="O2925"/>
          <cell r="P2925"/>
          <cell r="R2925"/>
          <cell r="S2925"/>
          <cell r="T2925"/>
          <cell r="U2925"/>
          <cell r="V2925"/>
          <cell r="W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P2925"/>
        </row>
        <row r="2926">
          <cell r="C2926"/>
          <cell r="D2926"/>
          <cell r="E2926"/>
          <cell r="F2926"/>
          <cell r="J2926"/>
          <cell r="K2926"/>
          <cell r="L2926"/>
          <cell r="M2926"/>
          <cell r="N2926"/>
          <cell r="O2926"/>
          <cell r="P2926"/>
          <cell r="R2926"/>
          <cell r="S2926"/>
          <cell r="T2926"/>
          <cell r="U2926"/>
          <cell r="V2926"/>
          <cell r="W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P2926"/>
        </row>
        <row r="2927">
          <cell r="C2927"/>
          <cell r="D2927"/>
          <cell r="E2927"/>
          <cell r="F2927"/>
          <cell r="J2927"/>
          <cell r="K2927"/>
          <cell r="L2927"/>
          <cell r="M2927"/>
          <cell r="N2927"/>
          <cell r="O2927"/>
          <cell r="P2927"/>
          <cell r="R2927"/>
          <cell r="S2927"/>
          <cell r="T2927"/>
          <cell r="U2927"/>
          <cell r="V2927"/>
          <cell r="W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P2927"/>
        </row>
        <row r="2928">
          <cell r="C2928"/>
          <cell r="D2928"/>
          <cell r="E2928"/>
          <cell r="F2928"/>
          <cell r="J2928"/>
          <cell r="K2928"/>
          <cell r="L2928"/>
          <cell r="M2928"/>
          <cell r="N2928"/>
          <cell r="O2928"/>
          <cell r="P2928"/>
          <cell r="R2928"/>
          <cell r="S2928"/>
          <cell r="T2928"/>
          <cell r="U2928"/>
          <cell r="V2928"/>
          <cell r="W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P2928"/>
        </row>
        <row r="2929">
          <cell r="C2929"/>
          <cell r="D2929"/>
          <cell r="E2929"/>
          <cell r="F2929"/>
          <cell r="J2929"/>
          <cell r="K2929"/>
          <cell r="L2929"/>
          <cell r="M2929"/>
          <cell r="N2929"/>
          <cell r="O2929"/>
          <cell r="P2929"/>
          <cell r="R2929"/>
          <cell r="S2929"/>
          <cell r="T2929"/>
          <cell r="U2929"/>
          <cell r="V2929"/>
          <cell r="W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P2929"/>
        </row>
        <row r="2930">
          <cell r="C2930"/>
          <cell r="D2930"/>
          <cell r="E2930"/>
          <cell r="F2930"/>
          <cell r="J2930"/>
          <cell r="K2930"/>
          <cell r="L2930"/>
          <cell r="M2930"/>
          <cell r="N2930"/>
          <cell r="O2930"/>
          <cell r="P2930"/>
          <cell r="R2930"/>
          <cell r="S2930"/>
          <cell r="T2930"/>
          <cell r="U2930"/>
          <cell r="V2930"/>
          <cell r="W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P2930"/>
        </row>
        <row r="2931">
          <cell r="C2931"/>
          <cell r="D2931"/>
          <cell r="E2931"/>
          <cell r="F2931"/>
          <cell r="J2931"/>
          <cell r="K2931"/>
          <cell r="L2931"/>
          <cell r="M2931"/>
          <cell r="N2931"/>
          <cell r="O2931"/>
          <cell r="P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P2931"/>
        </row>
        <row r="2932">
          <cell r="C2932"/>
          <cell r="D2932"/>
          <cell r="E2932"/>
          <cell r="F2932"/>
          <cell r="J2932"/>
          <cell r="K2932"/>
          <cell r="L2932"/>
          <cell r="M2932"/>
          <cell r="N2932"/>
          <cell r="O2932"/>
          <cell r="P2932"/>
          <cell r="R2932"/>
          <cell r="S2932"/>
          <cell r="T2932"/>
          <cell r="U2932"/>
          <cell r="V2932"/>
          <cell r="W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P2932"/>
        </row>
        <row r="2933">
          <cell r="C2933"/>
          <cell r="D2933"/>
          <cell r="E2933"/>
          <cell r="F2933"/>
          <cell r="J2933"/>
          <cell r="K2933"/>
          <cell r="L2933"/>
          <cell r="M2933"/>
          <cell r="N2933"/>
          <cell r="O2933"/>
          <cell r="P2933"/>
          <cell r="R2933"/>
          <cell r="S2933"/>
          <cell r="T2933"/>
          <cell r="U2933"/>
          <cell r="V2933"/>
          <cell r="W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P2933"/>
        </row>
        <row r="2934">
          <cell r="C2934"/>
          <cell r="D2934"/>
          <cell r="E2934"/>
          <cell r="F2934"/>
          <cell r="J2934"/>
          <cell r="K2934"/>
          <cell r="L2934"/>
          <cell r="M2934"/>
          <cell r="N2934"/>
          <cell r="O2934"/>
          <cell r="P2934"/>
          <cell r="R2934"/>
          <cell r="S2934"/>
          <cell r="T2934"/>
          <cell r="U2934"/>
          <cell r="V2934"/>
          <cell r="W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P2934"/>
        </row>
        <row r="2935">
          <cell r="C2935"/>
          <cell r="D2935"/>
          <cell r="E2935"/>
          <cell r="F2935"/>
          <cell r="J2935"/>
          <cell r="K2935"/>
          <cell r="L2935"/>
          <cell r="M2935"/>
          <cell r="N2935"/>
          <cell r="O2935"/>
          <cell r="P2935"/>
          <cell r="R2935"/>
          <cell r="S2935"/>
          <cell r="T2935"/>
          <cell r="U2935"/>
          <cell r="V2935"/>
          <cell r="W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P2935"/>
        </row>
        <row r="2936">
          <cell r="C2936"/>
          <cell r="D2936"/>
          <cell r="E2936"/>
          <cell r="F2936"/>
          <cell r="J2936"/>
          <cell r="K2936"/>
          <cell r="L2936"/>
          <cell r="M2936"/>
          <cell r="N2936"/>
          <cell r="O2936"/>
          <cell r="P2936"/>
          <cell r="R2936"/>
          <cell r="S2936"/>
          <cell r="T2936"/>
          <cell r="U2936"/>
          <cell r="V2936"/>
          <cell r="W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P2936"/>
        </row>
        <row r="2937">
          <cell r="C2937"/>
          <cell r="D2937"/>
          <cell r="E2937"/>
          <cell r="F2937"/>
          <cell r="J2937"/>
          <cell r="K2937"/>
          <cell r="L2937"/>
          <cell r="M2937"/>
          <cell r="N2937"/>
          <cell r="O2937"/>
          <cell r="P2937"/>
          <cell r="R2937"/>
          <cell r="S2937"/>
          <cell r="T2937"/>
          <cell r="U2937"/>
          <cell r="V2937"/>
          <cell r="W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P2937"/>
        </row>
        <row r="2938">
          <cell r="C2938"/>
          <cell r="D2938"/>
          <cell r="E2938"/>
          <cell r="F2938"/>
          <cell r="J2938"/>
          <cell r="K2938"/>
          <cell r="L2938"/>
          <cell r="M2938"/>
          <cell r="N2938"/>
          <cell r="O2938"/>
          <cell r="P2938"/>
          <cell r="R2938"/>
          <cell r="S2938"/>
          <cell r="T2938"/>
          <cell r="U2938"/>
          <cell r="V2938"/>
          <cell r="W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P2938"/>
        </row>
        <row r="2939">
          <cell r="C2939"/>
          <cell r="D2939"/>
          <cell r="E2939"/>
          <cell r="F2939"/>
          <cell r="J2939"/>
          <cell r="K2939"/>
          <cell r="L2939"/>
          <cell r="M2939"/>
          <cell r="N2939"/>
          <cell r="O2939"/>
          <cell r="P2939"/>
          <cell r="R2939"/>
          <cell r="S2939"/>
          <cell r="T2939"/>
          <cell r="U2939"/>
          <cell r="V2939"/>
          <cell r="W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P2939"/>
        </row>
        <row r="2940">
          <cell r="C2940"/>
          <cell r="D2940"/>
          <cell r="E2940"/>
          <cell r="F2940"/>
          <cell r="J2940"/>
          <cell r="K2940"/>
          <cell r="L2940"/>
          <cell r="M2940"/>
          <cell r="N2940"/>
          <cell r="O2940"/>
          <cell r="P2940"/>
          <cell r="R2940"/>
          <cell r="S2940"/>
          <cell r="T2940"/>
          <cell r="U2940"/>
          <cell r="V2940"/>
          <cell r="W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P2940"/>
        </row>
        <row r="2941">
          <cell r="C2941"/>
          <cell r="D2941"/>
          <cell r="E2941"/>
          <cell r="F2941"/>
          <cell r="J2941"/>
          <cell r="K2941"/>
          <cell r="L2941"/>
          <cell r="M2941"/>
          <cell r="N2941"/>
          <cell r="O2941"/>
          <cell r="P2941"/>
          <cell r="R2941"/>
          <cell r="S2941"/>
          <cell r="T2941"/>
          <cell r="U2941"/>
          <cell r="V2941"/>
          <cell r="W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P2941"/>
        </row>
        <row r="2942">
          <cell r="C2942"/>
          <cell r="D2942"/>
          <cell r="E2942"/>
          <cell r="F2942"/>
          <cell r="J2942"/>
          <cell r="K2942"/>
          <cell r="L2942"/>
          <cell r="M2942"/>
          <cell r="N2942"/>
          <cell r="O2942"/>
          <cell r="P2942"/>
          <cell r="R2942"/>
          <cell r="S2942"/>
          <cell r="T2942"/>
          <cell r="U2942"/>
          <cell r="V2942"/>
          <cell r="W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P2942"/>
        </row>
        <row r="2943">
          <cell r="C2943"/>
          <cell r="D2943"/>
          <cell r="E2943"/>
          <cell r="F2943"/>
          <cell r="J2943"/>
          <cell r="K2943"/>
          <cell r="L2943"/>
          <cell r="M2943"/>
          <cell r="N2943"/>
          <cell r="O2943"/>
          <cell r="P2943"/>
          <cell r="R2943"/>
          <cell r="S2943"/>
          <cell r="T2943"/>
          <cell r="U2943"/>
          <cell r="V2943"/>
          <cell r="W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P2943"/>
        </row>
        <row r="2944">
          <cell r="C2944"/>
          <cell r="D2944"/>
          <cell r="E2944"/>
          <cell r="F2944"/>
          <cell r="J2944"/>
          <cell r="K2944"/>
          <cell r="L2944"/>
          <cell r="M2944"/>
          <cell r="N2944"/>
          <cell r="O2944"/>
          <cell r="P2944"/>
          <cell r="R2944"/>
          <cell r="S2944"/>
          <cell r="T2944"/>
          <cell r="U2944"/>
          <cell r="V2944"/>
          <cell r="W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P2944"/>
        </row>
        <row r="2945">
          <cell r="C2945"/>
          <cell r="D2945"/>
          <cell r="E2945"/>
          <cell r="F2945"/>
          <cell r="J2945"/>
          <cell r="K2945"/>
          <cell r="L2945"/>
          <cell r="M2945"/>
          <cell r="N2945"/>
          <cell r="O2945"/>
          <cell r="P2945"/>
          <cell r="R2945"/>
          <cell r="S2945"/>
          <cell r="T2945"/>
          <cell r="U2945"/>
          <cell r="V2945"/>
          <cell r="W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P2945"/>
        </row>
        <row r="2946">
          <cell r="C2946"/>
          <cell r="D2946"/>
          <cell r="E2946"/>
          <cell r="F2946"/>
          <cell r="J2946"/>
          <cell r="K2946"/>
          <cell r="L2946"/>
          <cell r="M2946"/>
          <cell r="N2946"/>
          <cell r="O2946"/>
          <cell r="P2946"/>
          <cell r="R2946"/>
          <cell r="S2946"/>
          <cell r="T2946"/>
          <cell r="U2946"/>
          <cell r="V2946"/>
          <cell r="W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P2946"/>
        </row>
        <row r="2947">
          <cell r="C2947"/>
          <cell r="D2947"/>
          <cell r="E2947"/>
          <cell r="F2947"/>
          <cell r="J2947"/>
          <cell r="K2947"/>
          <cell r="L2947"/>
          <cell r="M2947"/>
          <cell r="N2947"/>
          <cell r="O2947"/>
          <cell r="P2947"/>
          <cell r="R2947"/>
          <cell r="S2947"/>
          <cell r="T2947"/>
          <cell r="U2947"/>
          <cell r="V2947"/>
          <cell r="W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P2947"/>
        </row>
        <row r="2948">
          <cell r="C2948"/>
          <cell r="D2948"/>
          <cell r="E2948"/>
          <cell r="F2948"/>
          <cell r="J2948"/>
          <cell r="K2948"/>
          <cell r="L2948"/>
          <cell r="M2948"/>
          <cell r="N2948"/>
          <cell r="O2948"/>
          <cell r="P2948"/>
          <cell r="R2948"/>
          <cell r="S2948"/>
          <cell r="T2948"/>
          <cell r="U2948"/>
          <cell r="V2948"/>
          <cell r="W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P2948"/>
        </row>
        <row r="2949">
          <cell r="C2949"/>
          <cell r="D2949"/>
          <cell r="E2949"/>
          <cell r="F2949"/>
          <cell r="J2949"/>
          <cell r="K2949"/>
          <cell r="L2949"/>
          <cell r="M2949"/>
          <cell r="N2949"/>
          <cell r="O2949"/>
          <cell r="P2949"/>
          <cell r="R2949"/>
          <cell r="S2949"/>
          <cell r="T2949"/>
          <cell r="U2949"/>
          <cell r="V2949"/>
          <cell r="W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P2949"/>
        </row>
        <row r="2950">
          <cell r="C2950"/>
          <cell r="D2950"/>
          <cell r="E2950"/>
          <cell r="F2950"/>
          <cell r="J2950"/>
          <cell r="K2950"/>
          <cell r="L2950"/>
          <cell r="M2950"/>
          <cell r="N2950"/>
          <cell r="O2950"/>
          <cell r="P2950"/>
          <cell r="R2950"/>
          <cell r="S2950"/>
          <cell r="T2950"/>
          <cell r="U2950"/>
          <cell r="V2950"/>
          <cell r="W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P2950"/>
        </row>
        <row r="2951">
          <cell r="C2951"/>
          <cell r="D2951"/>
          <cell r="E2951"/>
          <cell r="F2951"/>
          <cell r="J2951"/>
          <cell r="K2951"/>
          <cell r="L2951"/>
          <cell r="M2951"/>
          <cell r="N2951"/>
          <cell r="O2951"/>
          <cell r="P2951"/>
          <cell r="R2951"/>
          <cell r="S2951"/>
          <cell r="T2951"/>
          <cell r="U2951"/>
          <cell r="V2951"/>
          <cell r="W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P2951"/>
        </row>
        <row r="2952">
          <cell r="C2952"/>
          <cell r="D2952"/>
          <cell r="E2952"/>
          <cell r="F2952"/>
          <cell r="J2952"/>
          <cell r="K2952"/>
          <cell r="L2952"/>
          <cell r="M2952"/>
          <cell r="N2952"/>
          <cell r="O2952"/>
          <cell r="P2952"/>
          <cell r="R2952"/>
          <cell r="S2952"/>
          <cell r="T2952"/>
          <cell r="U2952"/>
          <cell r="V2952"/>
          <cell r="W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P2952"/>
        </row>
        <row r="2953">
          <cell r="C2953"/>
          <cell r="D2953"/>
          <cell r="E2953"/>
          <cell r="F2953"/>
          <cell r="J2953"/>
          <cell r="K2953"/>
          <cell r="L2953"/>
          <cell r="M2953"/>
          <cell r="N2953"/>
          <cell r="O2953"/>
          <cell r="P2953"/>
          <cell r="R2953"/>
          <cell r="S2953"/>
          <cell r="T2953"/>
          <cell r="U2953"/>
          <cell r="V2953"/>
          <cell r="W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P2953"/>
        </row>
        <row r="2954">
          <cell r="C2954"/>
          <cell r="D2954"/>
          <cell r="E2954"/>
          <cell r="F2954"/>
          <cell r="J2954"/>
          <cell r="K2954"/>
          <cell r="L2954"/>
          <cell r="M2954"/>
          <cell r="N2954"/>
          <cell r="O2954"/>
          <cell r="P2954"/>
          <cell r="R2954"/>
          <cell r="S2954"/>
          <cell r="T2954"/>
          <cell r="U2954"/>
          <cell r="V2954"/>
          <cell r="W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P2954"/>
        </row>
        <row r="2955">
          <cell r="C2955"/>
          <cell r="D2955"/>
          <cell r="E2955"/>
          <cell r="F2955"/>
          <cell r="J2955"/>
          <cell r="K2955"/>
          <cell r="L2955"/>
          <cell r="M2955"/>
          <cell r="N2955"/>
          <cell r="O2955"/>
          <cell r="P2955"/>
          <cell r="R2955"/>
          <cell r="S2955"/>
          <cell r="T2955"/>
          <cell r="U2955"/>
          <cell r="V2955"/>
          <cell r="W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P2955"/>
        </row>
        <row r="2956">
          <cell r="C2956"/>
          <cell r="D2956"/>
          <cell r="E2956"/>
          <cell r="F2956"/>
          <cell r="J2956"/>
          <cell r="K2956"/>
          <cell r="L2956"/>
          <cell r="M2956"/>
          <cell r="N2956"/>
          <cell r="O2956"/>
          <cell r="P2956"/>
          <cell r="R2956"/>
          <cell r="S2956"/>
          <cell r="T2956"/>
          <cell r="U2956"/>
          <cell r="V2956"/>
          <cell r="W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P2956"/>
        </row>
        <row r="2957">
          <cell r="C2957"/>
          <cell r="D2957"/>
          <cell r="E2957"/>
          <cell r="F2957"/>
          <cell r="J2957"/>
          <cell r="K2957"/>
          <cell r="L2957"/>
          <cell r="M2957"/>
          <cell r="N2957"/>
          <cell r="O2957"/>
          <cell r="P2957"/>
          <cell r="R2957"/>
          <cell r="S2957"/>
          <cell r="T2957"/>
          <cell r="U2957"/>
          <cell r="V2957"/>
          <cell r="W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P2957"/>
        </row>
        <row r="2958">
          <cell r="C2958"/>
          <cell r="D2958"/>
          <cell r="E2958"/>
          <cell r="F2958"/>
          <cell r="J2958"/>
          <cell r="K2958"/>
          <cell r="L2958"/>
          <cell r="M2958"/>
          <cell r="N2958"/>
          <cell r="O2958"/>
          <cell r="P2958"/>
          <cell r="R2958"/>
          <cell r="S2958"/>
          <cell r="T2958"/>
          <cell r="U2958"/>
          <cell r="V2958"/>
          <cell r="W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P2958"/>
        </row>
        <row r="2959">
          <cell r="C2959"/>
          <cell r="D2959"/>
          <cell r="E2959"/>
          <cell r="F2959"/>
          <cell r="J2959"/>
          <cell r="K2959"/>
          <cell r="L2959"/>
          <cell r="M2959"/>
          <cell r="N2959"/>
          <cell r="O2959"/>
          <cell r="P2959"/>
          <cell r="R2959"/>
          <cell r="S2959"/>
          <cell r="T2959"/>
          <cell r="U2959"/>
          <cell r="V2959"/>
          <cell r="W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P2959"/>
        </row>
        <row r="2960">
          <cell r="C2960"/>
          <cell r="D2960"/>
          <cell r="E2960"/>
          <cell r="F2960"/>
          <cell r="J2960"/>
          <cell r="K2960"/>
          <cell r="L2960"/>
          <cell r="M2960"/>
          <cell r="N2960"/>
          <cell r="O2960"/>
          <cell r="P2960"/>
          <cell r="R2960"/>
          <cell r="S2960"/>
          <cell r="T2960"/>
          <cell r="U2960"/>
          <cell r="V2960"/>
          <cell r="W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P2960"/>
        </row>
        <row r="2961">
          <cell r="C2961"/>
          <cell r="D2961"/>
          <cell r="E2961"/>
          <cell r="F2961"/>
          <cell r="J2961"/>
          <cell r="K2961"/>
          <cell r="L2961"/>
          <cell r="M2961"/>
          <cell r="N2961"/>
          <cell r="O2961"/>
          <cell r="P2961"/>
          <cell r="R2961"/>
          <cell r="S2961"/>
          <cell r="T2961"/>
          <cell r="U2961"/>
          <cell r="V2961"/>
          <cell r="W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P2961"/>
        </row>
        <row r="2962">
          <cell r="C2962"/>
          <cell r="D2962"/>
          <cell r="E2962"/>
          <cell r="F2962"/>
          <cell r="J2962"/>
          <cell r="K2962"/>
          <cell r="L2962"/>
          <cell r="M2962"/>
          <cell r="N2962"/>
          <cell r="O2962"/>
          <cell r="P2962"/>
          <cell r="R2962"/>
          <cell r="S2962"/>
          <cell r="T2962"/>
          <cell r="U2962"/>
          <cell r="V2962"/>
          <cell r="W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P2962"/>
        </row>
        <row r="2963">
          <cell r="C2963"/>
          <cell r="D2963"/>
          <cell r="E2963"/>
          <cell r="F2963"/>
          <cell r="J2963"/>
          <cell r="K2963"/>
          <cell r="L2963"/>
          <cell r="M2963"/>
          <cell r="N2963"/>
          <cell r="O2963"/>
          <cell r="P2963"/>
          <cell r="R2963"/>
          <cell r="S2963"/>
          <cell r="T2963"/>
          <cell r="U2963"/>
          <cell r="V2963"/>
          <cell r="W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P2963"/>
        </row>
        <row r="2964">
          <cell r="C2964"/>
          <cell r="D2964"/>
          <cell r="E2964"/>
          <cell r="F2964"/>
          <cell r="J2964"/>
          <cell r="K2964"/>
          <cell r="L2964"/>
          <cell r="M2964"/>
          <cell r="N2964"/>
          <cell r="O2964"/>
          <cell r="P2964"/>
          <cell r="R2964"/>
          <cell r="S2964"/>
          <cell r="T2964"/>
          <cell r="U2964"/>
          <cell r="V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P2964"/>
        </row>
        <row r="2965">
          <cell r="C2965"/>
          <cell r="D2965"/>
          <cell r="E2965"/>
          <cell r="F2965"/>
          <cell r="J2965"/>
          <cell r="K2965"/>
          <cell r="L2965"/>
          <cell r="M2965"/>
          <cell r="N2965"/>
          <cell r="O2965"/>
          <cell r="P2965"/>
          <cell r="R2965"/>
          <cell r="S2965"/>
          <cell r="T2965"/>
          <cell r="U2965"/>
          <cell r="V2965"/>
          <cell r="W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P2965"/>
        </row>
        <row r="2966">
          <cell r="C2966"/>
          <cell r="D2966"/>
          <cell r="E2966"/>
          <cell r="F2966"/>
          <cell r="J2966"/>
          <cell r="K2966"/>
          <cell r="L2966"/>
          <cell r="M2966"/>
          <cell r="N2966"/>
          <cell r="O2966"/>
          <cell r="P2966"/>
          <cell r="R2966"/>
          <cell r="S2966"/>
          <cell r="T2966"/>
          <cell r="U2966"/>
          <cell r="V2966"/>
          <cell r="W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P2966"/>
        </row>
        <row r="2967">
          <cell r="C2967"/>
          <cell r="D2967"/>
          <cell r="E2967"/>
          <cell r="F2967"/>
          <cell r="J2967"/>
          <cell r="K2967"/>
          <cell r="L2967"/>
          <cell r="M2967"/>
          <cell r="N2967"/>
          <cell r="O2967"/>
          <cell r="P2967"/>
          <cell r="R2967"/>
          <cell r="S2967"/>
          <cell r="T2967"/>
          <cell r="U2967"/>
          <cell r="V2967"/>
          <cell r="W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P2967"/>
        </row>
        <row r="2968">
          <cell r="C2968"/>
          <cell r="D2968"/>
          <cell r="E2968"/>
          <cell r="F2968"/>
          <cell r="J2968"/>
          <cell r="K2968"/>
          <cell r="L2968"/>
          <cell r="M2968"/>
          <cell r="N2968"/>
          <cell r="O2968"/>
          <cell r="P2968"/>
          <cell r="R2968"/>
          <cell r="S2968"/>
          <cell r="T2968"/>
          <cell r="U2968"/>
          <cell r="V2968"/>
          <cell r="W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P2968"/>
        </row>
        <row r="2969">
          <cell r="C2969"/>
          <cell r="D2969"/>
          <cell r="E2969"/>
          <cell r="F2969"/>
          <cell r="J2969"/>
          <cell r="K2969"/>
          <cell r="L2969"/>
          <cell r="M2969"/>
          <cell r="N2969"/>
          <cell r="O2969"/>
          <cell r="P2969"/>
          <cell r="R2969"/>
          <cell r="S2969"/>
          <cell r="T2969"/>
          <cell r="U2969"/>
          <cell r="V2969"/>
          <cell r="W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P2969"/>
        </row>
        <row r="2970">
          <cell r="C2970"/>
          <cell r="D2970"/>
          <cell r="E2970"/>
          <cell r="F2970"/>
          <cell r="J2970"/>
          <cell r="K2970"/>
          <cell r="L2970"/>
          <cell r="M2970"/>
          <cell r="N2970"/>
          <cell r="O2970"/>
          <cell r="P2970"/>
          <cell r="R2970"/>
          <cell r="S2970"/>
          <cell r="T2970"/>
          <cell r="U2970"/>
          <cell r="V2970"/>
          <cell r="W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P2970"/>
        </row>
        <row r="2971">
          <cell r="C2971"/>
          <cell r="D2971"/>
          <cell r="E2971"/>
          <cell r="F2971"/>
          <cell r="J2971"/>
          <cell r="K2971"/>
          <cell r="L2971"/>
          <cell r="M2971"/>
          <cell r="N2971"/>
          <cell r="O2971"/>
          <cell r="P2971"/>
          <cell r="R2971"/>
          <cell r="S2971"/>
          <cell r="T2971"/>
          <cell r="U2971"/>
          <cell r="V2971"/>
          <cell r="W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P2971"/>
        </row>
        <row r="2972">
          <cell r="C2972"/>
          <cell r="D2972"/>
          <cell r="E2972"/>
          <cell r="F2972"/>
          <cell r="J2972"/>
          <cell r="K2972"/>
          <cell r="L2972"/>
          <cell r="M2972"/>
          <cell r="N2972"/>
          <cell r="O2972"/>
          <cell r="P2972"/>
          <cell r="R2972"/>
          <cell r="S2972"/>
          <cell r="T2972"/>
          <cell r="U2972"/>
          <cell r="V2972"/>
          <cell r="W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P2972"/>
        </row>
        <row r="2973">
          <cell r="C2973"/>
          <cell r="D2973"/>
          <cell r="E2973"/>
          <cell r="F2973"/>
          <cell r="J2973"/>
          <cell r="K2973"/>
          <cell r="L2973"/>
          <cell r="M2973"/>
          <cell r="N2973"/>
          <cell r="O2973"/>
          <cell r="P2973"/>
          <cell r="R2973"/>
          <cell r="S2973"/>
          <cell r="T2973"/>
          <cell r="U2973"/>
          <cell r="V2973"/>
          <cell r="W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P2973"/>
        </row>
        <row r="2974">
          <cell r="C2974"/>
          <cell r="D2974"/>
          <cell r="E2974"/>
          <cell r="F2974"/>
          <cell r="J2974"/>
          <cell r="K2974"/>
          <cell r="L2974"/>
          <cell r="M2974"/>
          <cell r="N2974"/>
          <cell r="O2974"/>
          <cell r="P2974"/>
          <cell r="R2974"/>
          <cell r="S2974"/>
          <cell r="T2974"/>
          <cell r="U2974"/>
          <cell r="V2974"/>
          <cell r="W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P2974"/>
        </row>
        <row r="2975">
          <cell r="C2975"/>
          <cell r="D2975"/>
          <cell r="E2975"/>
          <cell r="F2975"/>
          <cell r="J2975"/>
          <cell r="K2975"/>
          <cell r="L2975"/>
          <cell r="M2975"/>
          <cell r="N2975"/>
          <cell r="O2975"/>
          <cell r="P2975"/>
          <cell r="R2975"/>
          <cell r="S2975"/>
          <cell r="T2975"/>
          <cell r="U2975"/>
          <cell r="V2975"/>
          <cell r="W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P2975"/>
        </row>
        <row r="2976">
          <cell r="C2976"/>
          <cell r="D2976"/>
          <cell r="E2976"/>
          <cell r="F2976"/>
          <cell r="J2976"/>
          <cell r="K2976"/>
          <cell r="L2976"/>
          <cell r="M2976"/>
          <cell r="N2976"/>
          <cell r="O2976"/>
          <cell r="P2976"/>
          <cell r="R2976"/>
          <cell r="S2976"/>
          <cell r="T2976"/>
          <cell r="U2976"/>
          <cell r="V2976"/>
          <cell r="W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P2976"/>
        </row>
        <row r="2977">
          <cell r="C2977"/>
          <cell r="D2977"/>
          <cell r="E2977"/>
          <cell r="F2977"/>
          <cell r="J2977"/>
          <cell r="K2977"/>
          <cell r="L2977"/>
          <cell r="M2977"/>
          <cell r="N2977"/>
          <cell r="O2977"/>
          <cell r="P2977"/>
          <cell r="R2977"/>
          <cell r="S2977"/>
          <cell r="T2977"/>
          <cell r="U2977"/>
          <cell r="V2977"/>
          <cell r="W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P2977"/>
        </row>
        <row r="2978">
          <cell r="C2978"/>
          <cell r="D2978"/>
          <cell r="E2978"/>
          <cell r="F2978"/>
          <cell r="J2978"/>
          <cell r="K2978"/>
          <cell r="L2978"/>
          <cell r="M2978"/>
          <cell r="N2978"/>
          <cell r="O2978"/>
          <cell r="P2978"/>
          <cell r="R2978"/>
          <cell r="S2978"/>
          <cell r="T2978"/>
          <cell r="U2978"/>
          <cell r="V2978"/>
          <cell r="W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P2978"/>
        </row>
        <row r="2979">
          <cell r="C2979"/>
          <cell r="D2979"/>
          <cell r="E2979"/>
          <cell r="F2979"/>
          <cell r="J2979"/>
          <cell r="K2979"/>
          <cell r="L2979"/>
          <cell r="M2979"/>
          <cell r="N2979"/>
          <cell r="O2979"/>
          <cell r="P2979"/>
          <cell r="R2979"/>
          <cell r="S2979"/>
          <cell r="T2979"/>
          <cell r="U2979"/>
          <cell r="V2979"/>
          <cell r="W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P2979"/>
        </row>
        <row r="2980">
          <cell r="C2980"/>
          <cell r="D2980"/>
          <cell r="E2980"/>
          <cell r="F2980"/>
          <cell r="J2980"/>
          <cell r="K2980"/>
          <cell r="L2980"/>
          <cell r="M2980"/>
          <cell r="N2980"/>
          <cell r="O2980"/>
          <cell r="P2980"/>
          <cell r="R2980"/>
          <cell r="S2980"/>
          <cell r="T2980"/>
          <cell r="U2980"/>
          <cell r="V2980"/>
          <cell r="W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P2980"/>
        </row>
        <row r="2981">
          <cell r="C2981"/>
          <cell r="D2981"/>
          <cell r="E2981"/>
          <cell r="F2981"/>
          <cell r="J2981"/>
          <cell r="K2981"/>
          <cell r="L2981"/>
          <cell r="M2981"/>
          <cell r="N2981"/>
          <cell r="O2981"/>
          <cell r="P2981"/>
          <cell r="R2981"/>
          <cell r="S2981"/>
          <cell r="T2981"/>
          <cell r="U2981"/>
          <cell r="V2981"/>
          <cell r="W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P2981"/>
        </row>
        <row r="2982">
          <cell r="C2982"/>
          <cell r="D2982"/>
          <cell r="E2982"/>
          <cell r="F2982"/>
          <cell r="J2982"/>
          <cell r="K2982"/>
          <cell r="L2982"/>
          <cell r="M2982"/>
          <cell r="N2982"/>
          <cell r="O2982"/>
          <cell r="P2982"/>
          <cell r="R2982"/>
          <cell r="S2982"/>
          <cell r="T2982"/>
          <cell r="U2982"/>
          <cell r="V2982"/>
          <cell r="W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P2982"/>
        </row>
        <row r="2983">
          <cell r="C2983"/>
          <cell r="D2983"/>
          <cell r="E2983"/>
          <cell r="F2983"/>
          <cell r="J2983"/>
          <cell r="K2983"/>
          <cell r="L2983"/>
          <cell r="M2983"/>
          <cell r="N2983"/>
          <cell r="O2983"/>
          <cell r="P2983"/>
          <cell r="R2983"/>
          <cell r="S2983"/>
          <cell r="T2983"/>
          <cell r="U2983"/>
          <cell r="V2983"/>
          <cell r="W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P2983"/>
        </row>
        <row r="2984">
          <cell r="C2984"/>
          <cell r="D2984"/>
          <cell r="E2984"/>
          <cell r="F2984"/>
          <cell r="J2984"/>
          <cell r="K2984"/>
          <cell r="L2984"/>
          <cell r="M2984"/>
          <cell r="N2984"/>
          <cell r="O2984"/>
          <cell r="P2984"/>
          <cell r="R2984"/>
          <cell r="S2984"/>
          <cell r="T2984"/>
          <cell r="U2984"/>
          <cell r="V2984"/>
          <cell r="W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P2984"/>
        </row>
        <row r="2985">
          <cell r="C2985"/>
          <cell r="D2985"/>
          <cell r="E2985"/>
          <cell r="F2985"/>
          <cell r="J2985"/>
          <cell r="K2985"/>
          <cell r="L2985"/>
          <cell r="M2985"/>
          <cell r="N2985"/>
          <cell r="O2985"/>
          <cell r="P2985"/>
          <cell r="R2985"/>
          <cell r="S2985"/>
          <cell r="T2985"/>
          <cell r="U2985"/>
          <cell r="V2985"/>
          <cell r="W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P2985"/>
        </row>
        <row r="2986">
          <cell r="C2986"/>
          <cell r="D2986"/>
          <cell r="E2986"/>
          <cell r="F2986"/>
          <cell r="J2986"/>
          <cell r="K2986"/>
          <cell r="L2986"/>
          <cell r="M2986"/>
          <cell r="N2986"/>
          <cell r="O2986"/>
          <cell r="P2986"/>
          <cell r="R2986"/>
          <cell r="S2986"/>
          <cell r="T2986"/>
          <cell r="U2986"/>
          <cell r="V2986"/>
          <cell r="W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P2986"/>
        </row>
        <row r="2987">
          <cell r="C2987"/>
          <cell r="D2987"/>
          <cell r="E2987"/>
          <cell r="F2987"/>
          <cell r="J2987"/>
          <cell r="K2987"/>
          <cell r="L2987"/>
          <cell r="M2987"/>
          <cell r="N2987"/>
          <cell r="O2987"/>
          <cell r="P2987"/>
          <cell r="R2987"/>
          <cell r="S2987"/>
          <cell r="T2987"/>
          <cell r="U2987"/>
          <cell r="V2987"/>
          <cell r="W2987"/>
          <cell r="Y2987"/>
          <cell r="Z2987"/>
          <cell r="AA2987"/>
          <cell r="AB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P2987"/>
        </row>
        <row r="2988">
          <cell r="C2988"/>
          <cell r="D2988"/>
          <cell r="E2988"/>
          <cell r="F2988"/>
          <cell r="J2988"/>
          <cell r="K2988"/>
          <cell r="L2988"/>
          <cell r="M2988"/>
          <cell r="N2988"/>
          <cell r="O2988"/>
          <cell r="P2988"/>
          <cell r="R2988"/>
          <cell r="S2988"/>
          <cell r="T2988"/>
          <cell r="U2988"/>
          <cell r="V2988"/>
          <cell r="W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P2988"/>
        </row>
        <row r="2989">
          <cell r="C2989"/>
          <cell r="D2989"/>
          <cell r="E2989"/>
          <cell r="F2989"/>
          <cell r="J2989"/>
          <cell r="K2989"/>
          <cell r="L2989"/>
          <cell r="M2989"/>
          <cell r="N2989"/>
          <cell r="O2989"/>
          <cell r="P2989"/>
          <cell r="R2989"/>
          <cell r="S2989"/>
          <cell r="T2989"/>
          <cell r="U2989"/>
          <cell r="V2989"/>
          <cell r="W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P2989"/>
        </row>
        <row r="2990">
          <cell r="C2990"/>
          <cell r="D2990"/>
          <cell r="E2990"/>
          <cell r="F2990"/>
          <cell r="J2990"/>
          <cell r="K2990"/>
          <cell r="L2990"/>
          <cell r="M2990"/>
          <cell r="N2990"/>
          <cell r="O2990"/>
          <cell r="P2990"/>
          <cell r="R2990"/>
          <cell r="S2990"/>
          <cell r="T2990"/>
          <cell r="U2990"/>
          <cell r="V2990"/>
          <cell r="W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P2990"/>
        </row>
        <row r="2991">
          <cell r="C2991"/>
          <cell r="D2991"/>
          <cell r="E2991"/>
          <cell r="F2991"/>
          <cell r="J2991"/>
          <cell r="K2991"/>
          <cell r="L2991"/>
          <cell r="M2991"/>
          <cell r="N2991"/>
          <cell r="O2991"/>
          <cell r="P2991"/>
          <cell r="R2991"/>
          <cell r="S2991"/>
          <cell r="T2991"/>
          <cell r="U2991"/>
          <cell r="V2991"/>
          <cell r="W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P2991"/>
        </row>
        <row r="2992">
          <cell r="C2992"/>
          <cell r="D2992"/>
          <cell r="E2992"/>
          <cell r="F2992"/>
          <cell r="J2992"/>
          <cell r="K2992"/>
          <cell r="L2992"/>
          <cell r="M2992"/>
          <cell r="N2992"/>
          <cell r="O2992"/>
          <cell r="P2992"/>
          <cell r="R2992"/>
          <cell r="S2992"/>
          <cell r="T2992"/>
          <cell r="U2992"/>
          <cell r="V2992"/>
          <cell r="W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P2992"/>
        </row>
        <row r="2993">
          <cell r="C2993"/>
          <cell r="D2993"/>
          <cell r="E2993"/>
          <cell r="F2993"/>
          <cell r="J2993"/>
          <cell r="K2993"/>
          <cell r="L2993"/>
          <cell r="M2993"/>
          <cell r="N2993"/>
          <cell r="O2993"/>
          <cell r="P2993"/>
          <cell r="R2993"/>
          <cell r="S2993"/>
          <cell r="T2993"/>
          <cell r="U2993"/>
          <cell r="V2993"/>
          <cell r="W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P2993"/>
        </row>
        <row r="2994">
          <cell r="C2994"/>
          <cell r="D2994"/>
          <cell r="E2994"/>
          <cell r="F2994"/>
          <cell r="J2994"/>
          <cell r="K2994"/>
          <cell r="L2994"/>
          <cell r="M2994"/>
          <cell r="N2994"/>
          <cell r="O2994"/>
          <cell r="P2994"/>
          <cell r="R2994"/>
          <cell r="S2994"/>
          <cell r="T2994"/>
          <cell r="U2994"/>
          <cell r="V2994"/>
          <cell r="W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P2994"/>
        </row>
        <row r="2995">
          <cell r="C2995"/>
          <cell r="D2995"/>
          <cell r="E2995"/>
          <cell r="F2995"/>
          <cell r="J2995"/>
          <cell r="K2995"/>
          <cell r="L2995"/>
          <cell r="M2995"/>
          <cell r="N2995"/>
          <cell r="O2995"/>
          <cell r="P2995"/>
          <cell r="R2995"/>
          <cell r="S2995"/>
          <cell r="T2995"/>
          <cell r="U2995"/>
          <cell r="V2995"/>
          <cell r="W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P2995"/>
        </row>
        <row r="2996">
          <cell r="C2996"/>
          <cell r="D2996"/>
          <cell r="E2996"/>
          <cell r="F2996"/>
          <cell r="J2996"/>
          <cell r="K2996"/>
          <cell r="L2996"/>
          <cell r="M2996"/>
          <cell r="N2996"/>
          <cell r="O2996"/>
          <cell r="P2996"/>
          <cell r="R2996"/>
          <cell r="S2996"/>
          <cell r="T2996"/>
          <cell r="U2996"/>
          <cell r="V2996"/>
          <cell r="W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P2996"/>
        </row>
        <row r="2997">
          <cell r="C2997"/>
          <cell r="D2997"/>
          <cell r="E2997"/>
          <cell r="F2997"/>
          <cell r="J2997"/>
          <cell r="K2997"/>
          <cell r="L2997"/>
          <cell r="M2997"/>
          <cell r="N2997"/>
          <cell r="O2997"/>
          <cell r="P2997"/>
          <cell r="R2997"/>
          <cell r="S2997"/>
          <cell r="T2997"/>
          <cell r="U2997"/>
          <cell r="V2997"/>
          <cell r="W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P2997"/>
        </row>
        <row r="2998">
          <cell r="C2998"/>
          <cell r="D2998"/>
          <cell r="E2998"/>
          <cell r="F2998"/>
          <cell r="J2998"/>
          <cell r="K2998"/>
          <cell r="L2998"/>
          <cell r="M2998"/>
          <cell r="N2998"/>
          <cell r="O2998"/>
          <cell r="P2998"/>
          <cell r="R2998"/>
          <cell r="S2998"/>
          <cell r="T2998"/>
          <cell r="U2998"/>
          <cell r="V2998"/>
          <cell r="W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P2998"/>
        </row>
        <row r="2999">
          <cell r="C2999"/>
          <cell r="D2999"/>
          <cell r="E2999"/>
          <cell r="F2999"/>
          <cell r="J2999"/>
          <cell r="K2999"/>
          <cell r="L2999"/>
          <cell r="M2999"/>
          <cell r="N2999"/>
          <cell r="O2999"/>
          <cell r="P2999"/>
          <cell r="R2999"/>
          <cell r="S2999"/>
          <cell r="T2999"/>
          <cell r="U2999"/>
          <cell r="V2999"/>
          <cell r="W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P2999"/>
        </row>
        <row r="3000">
          <cell r="C3000"/>
          <cell r="D3000"/>
          <cell r="E3000"/>
          <cell r="F3000"/>
          <cell r="J3000"/>
          <cell r="K3000"/>
          <cell r="L3000"/>
          <cell r="M3000"/>
          <cell r="N3000"/>
          <cell r="O3000"/>
          <cell r="P3000"/>
          <cell r="R3000"/>
          <cell r="S3000"/>
          <cell r="T3000"/>
          <cell r="U3000"/>
          <cell r="V3000"/>
          <cell r="W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P3000"/>
        </row>
        <row r="3001">
          <cell r="C3001"/>
          <cell r="D3001"/>
          <cell r="E3001"/>
          <cell r="F3001"/>
          <cell r="J3001"/>
          <cell r="K3001"/>
          <cell r="L3001"/>
          <cell r="M3001"/>
          <cell r="N3001"/>
          <cell r="O3001"/>
          <cell r="P3001"/>
          <cell r="R3001"/>
          <cell r="S3001"/>
          <cell r="T3001"/>
          <cell r="U3001"/>
          <cell r="V3001"/>
          <cell r="W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P3001"/>
        </row>
        <row r="3002">
          <cell r="C3002"/>
          <cell r="D3002"/>
          <cell r="E3002"/>
          <cell r="F3002"/>
          <cell r="J3002"/>
          <cell r="K3002"/>
          <cell r="L3002"/>
          <cell r="M3002"/>
          <cell r="N3002"/>
          <cell r="O3002"/>
          <cell r="P3002"/>
          <cell r="R3002"/>
          <cell r="S3002"/>
          <cell r="T3002"/>
          <cell r="U3002"/>
          <cell r="V3002"/>
          <cell r="W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P3002"/>
        </row>
        <row r="3003">
          <cell r="C3003"/>
          <cell r="D3003"/>
          <cell r="E3003"/>
          <cell r="F3003"/>
          <cell r="J3003"/>
          <cell r="K3003"/>
          <cell r="L3003"/>
          <cell r="M3003"/>
          <cell r="N3003"/>
          <cell r="O3003"/>
          <cell r="P3003"/>
          <cell r="R3003"/>
          <cell r="S3003"/>
          <cell r="T3003"/>
          <cell r="U3003"/>
          <cell r="V3003"/>
          <cell r="W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P3003"/>
        </row>
        <row r="3004">
          <cell r="C3004"/>
          <cell r="D3004"/>
          <cell r="E3004"/>
          <cell r="F3004"/>
          <cell r="J3004"/>
          <cell r="K3004"/>
          <cell r="L3004"/>
          <cell r="M3004"/>
          <cell r="N3004"/>
          <cell r="O3004"/>
          <cell r="P3004"/>
          <cell r="R3004"/>
          <cell r="S3004"/>
          <cell r="T3004"/>
          <cell r="U3004"/>
          <cell r="V3004"/>
          <cell r="W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P3004"/>
        </row>
        <row r="3005">
          <cell r="C3005"/>
          <cell r="D3005"/>
          <cell r="E3005"/>
          <cell r="F3005"/>
          <cell r="J3005"/>
          <cell r="K3005"/>
          <cell r="L3005"/>
          <cell r="M3005"/>
          <cell r="N3005"/>
          <cell r="O3005"/>
          <cell r="P3005"/>
          <cell r="R3005"/>
          <cell r="S3005"/>
          <cell r="T3005"/>
          <cell r="U3005"/>
          <cell r="V3005"/>
          <cell r="W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P3005"/>
        </row>
        <row r="3006">
          <cell r="C3006"/>
          <cell r="D3006"/>
          <cell r="E3006"/>
          <cell r="F3006"/>
          <cell r="J3006"/>
          <cell r="K3006"/>
          <cell r="L3006"/>
          <cell r="M3006"/>
          <cell r="N3006"/>
          <cell r="O3006"/>
          <cell r="P3006"/>
          <cell r="R3006"/>
          <cell r="S3006"/>
          <cell r="T3006"/>
          <cell r="U3006"/>
          <cell r="V3006"/>
          <cell r="W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P3006"/>
        </row>
        <row r="3007">
          <cell r="C3007"/>
          <cell r="D3007"/>
          <cell r="E3007"/>
          <cell r="F3007"/>
          <cell r="J3007"/>
          <cell r="K3007"/>
          <cell r="L3007"/>
          <cell r="M3007"/>
          <cell r="N3007"/>
          <cell r="O3007"/>
          <cell r="P3007"/>
          <cell r="R3007"/>
          <cell r="S3007"/>
          <cell r="T3007"/>
          <cell r="U3007"/>
          <cell r="V3007"/>
          <cell r="W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P3007"/>
        </row>
        <row r="3008">
          <cell r="C3008"/>
          <cell r="D3008"/>
          <cell r="E3008"/>
          <cell r="F3008"/>
          <cell r="J3008"/>
          <cell r="K3008"/>
          <cell r="L3008"/>
          <cell r="M3008"/>
          <cell r="N3008"/>
          <cell r="O3008"/>
          <cell r="P3008"/>
          <cell r="R3008"/>
          <cell r="S3008"/>
          <cell r="T3008"/>
          <cell r="U3008"/>
          <cell r="V3008"/>
          <cell r="W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P3008"/>
        </row>
        <row r="3009">
          <cell r="C3009"/>
          <cell r="D3009"/>
          <cell r="E3009"/>
          <cell r="F3009"/>
          <cell r="J3009"/>
          <cell r="K3009"/>
          <cell r="L3009"/>
          <cell r="M3009"/>
          <cell r="N3009"/>
          <cell r="O3009"/>
          <cell r="P3009"/>
          <cell r="R3009"/>
          <cell r="S3009"/>
          <cell r="T3009"/>
          <cell r="U3009"/>
          <cell r="V3009"/>
          <cell r="W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P3009"/>
        </row>
        <row r="3010">
          <cell r="C3010"/>
          <cell r="D3010"/>
          <cell r="E3010"/>
          <cell r="F3010"/>
          <cell r="J3010"/>
          <cell r="K3010"/>
          <cell r="L3010"/>
          <cell r="M3010"/>
          <cell r="N3010"/>
          <cell r="O3010"/>
          <cell r="P3010"/>
          <cell r="R3010"/>
          <cell r="S3010"/>
          <cell r="T3010"/>
          <cell r="U3010"/>
          <cell r="V3010"/>
          <cell r="W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P3010"/>
        </row>
        <row r="3011">
          <cell r="C3011"/>
          <cell r="D3011"/>
          <cell r="E3011"/>
          <cell r="F3011"/>
          <cell r="J3011"/>
          <cell r="K3011"/>
          <cell r="L3011"/>
          <cell r="M3011"/>
          <cell r="N3011"/>
          <cell r="O3011"/>
          <cell r="P3011"/>
          <cell r="R3011"/>
          <cell r="S3011"/>
          <cell r="T3011"/>
          <cell r="U3011"/>
          <cell r="V3011"/>
          <cell r="W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P3011"/>
        </row>
        <row r="3012">
          <cell r="C3012"/>
          <cell r="D3012"/>
          <cell r="E3012"/>
          <cell r="F3012"/>
          <cell r="J3012"/>
          <cell r="K3012"/>
          <cell r="L3012"/>
          <cell r="M3012"/>
          <cell r="N3012"/>
          <cell r="O3012"/>
          <cell r="P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P3012"/>
        </row>
        <row r="3013">
          <cell r="C3013"/>
          <cell r="D3013"/>
          <cell r="E3013"/>
          <cell r="F3013"/>
          <cell r="J3013"/>
          <cell r="K3013"/>
          <cell r="L3013"/>
          <cell r="M3013"/>
          <cell r="N3013"/>
          <cell r="O3013"/>
          <cell r="P3013"/>
          <cell r="R3013"/>
          <cell r="S3013"/>
          <cell r="T3013"/>
          <cell r="U3013"/>
          <cell r="V3013"/>
          <cell r="W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P3013"/>
        </row>
        <row r="3014">
          <cell r="C3014"/>
          <cell r="D3014"/>
          <cell r="E3014"/>
          <cell r="F3014"/>
          <cell r="J3014"/>
          <cell r="K3014"/>
          <cell r="L3014"/>
          <cell r="M3014"/>
          <cell r="N3014"/>
          <cell r="O3014"/>
          <cell r="P3014"/>
          <cell r="R3014"/>
          <cell r="S3014"/>
          <cell r="T3014"/>
          <cell r="U3014"/>
          <cell r="V3014"/>
          <cell r="W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P3014"/>
        </row>
        <row r="3015">
          <cell r="C3015"/>
          <cell r="D3015"/>
          <cell r="E3015"/>
          <cell r="F3015"/>
          <cell r="J3015"/>
          <cell r="K3015"/>
          <cell r="L3015"/>
          <cell r="M3015"/>
          <cell r="N3015"/>
          <cell r="O3015"/>
          <cell r="P3015"/>
          <cell r="R3015"/>
          <cell r="S3015"/>
          <cell r="T3015"/>
          <cell r="U3015"/>
          <cell r="V3015"/>
          <cell r="W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P3015"/>
        </row>
        <row r="3016">
          <cell r="C3016"/>
          <cell r="D3016"/>
          <cell r="E3016"/>
          <cell r="F3016"/>
          <cell r="J3016"/>
          <cell r="K3016"/>
          <cell r="L3016"/>
          <cell r="M3016"/>
          <cell r="N3016"/>
          <cell r="O3016"/>
          <cell r="P3016"/>
          <cell r="R3016"/>
          <cell r="S3016"/>
          <cell r="T3016"/>
          <cell r="U3016"/>
          <cell r="V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P3016"/>
        </row>
        <row r="3017">
          <cell r="C3017"/>
          <cell r="D3017"/>
          <cell r="E3017"/>
          <cell r="F3017"/>
          <cell r="J3017"/>
          <cell r="K3017"/>
          <cell r="L3017"/>
          <cell r="M3017"/>
          <cell r="N3017"/>
          <cell r="O3017"/>
          <cell r="P3017"/>
          <cell r="R3017"/>
          <cell r="S3017"/>
          <cell r="T3017"/>
          <cell r="U3017"/>
          <cell r="V3017"/>
          <cell r="W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P3017"/>
        </row>
        <row r="3018">
          <cell r="C3018"/>
          <cell r="D3018"/>
          <cell r="E3018"/>
          <cell r="F3018"/>
          <cell r="J3018"/>
          <cell r="K3018"/>
          <cell r="L3018"/>
          <cell r="M3018"/>
          <cell r="N3018"/>
          <cell r="O3018"/>
          <cell r="P3018"/>
          <cell r="R3018"/>
          <cell r="S3018"/>
          <cell r="T3018"/>
          <cell r="U3018"/>
          <cell r="V3018"/>
          <cell r="W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P3018"/>
        </row>
        <row r="3019">
          <cell r="C3019"/>
          <cell r="D3019"/>
          <cell r="E3019"/>
          <cell r="F3019"/>
          <cell r="J3019"/>
          <cell r="K3019"/>
          <cell r="L3019"/>
          <cell r="M3019"/>
          <cell r="N3019"/>
          <cell r="O3019"/>
          <cell r="P3019"/>
          <cell r="R3019"/>
          <cell r="S3019"/>
          <cell r="T3019"/>
          <cell r="U3019"/>
          <cell r="V3019"/>
          <cell r="W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P3019"/>
        </row>
        <row r="3020">
          <cell r="C3020"/>
          <cell r="D3020"/>
          <cell r="E3020"/>
          <cell r="F3020"/>
          <cell r="J3020"/>
          <cell r="K3020"/>
          <cell r="L3020"/>
          <cell r="M3020"/>
          <cell r="N3020"/>
          <cell r="O3020"/>
          <cell r="P3020"/>
          <cell r="R3020"/>
          <cell r="S3020"/>
          <cell r="T3020"/>
          <cell r="U3020"/>
          <cell r="V3020"/>
          <cell r="W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P3020"/>
        </row>
        <row r="3021">
          <cell r="C3021"/>
          <cell r="D3021"/>
          <cell r="E3021"/>
          <cell r="F3021"/>
          <cell r="J3021"/>
          <cell r="K3021"/>
          <cell r="L3021"/>
          <cell r="M3021"/>
          <cell r="N3021"/>
          <cell r="O3021"/>
          <cell r="P3021"/>
          <cell r="R3021"/>
          <cell r="S3021"/>
          <cell r="T3021"/>
          <cell r="U3021"/>
          <cell r="V3021"/>
          <cell r="W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P3021"/>
        </row>
        <row r="3022">
          <cell r="C3022"/>
          <cell r="D3022"/>
          <cell r="E3022"/>
          <cell r="F3022"/>
          <cell r="J3022"/>
          <cell r="K3022"/>
          <cell r="L3022"/>
          <cell r="M3022"/>
          <cell r="N3022"/>
          <cell r="O3022"/>
          <cell r="P3022"/>
          <cell r="R3022"/>
          <cell r="S3022"/>
          <cell r="T3022"/>
          <cell r="U3022"/>
          <cell r="V3022"/>
          <cell r="W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P3022"/>
        </row>
        <row r="3023">
          <cell r="C3023"/>
          <cell r="D3023"/>
          <cell r="E3023"/>
          <cell r="F3023"/>
          <cell r="J3023"/>
          <cell r="K3023"/>
          <cell r="L3023"/>
          <cell r="M3023"/>
          <cell r="N3023"/>
          <cell r="O3023"/>
          <cell r="P3023"/>
          <cell r="R3023"/>
          <cell r="S3023"/>
          <cell r="T3023"/>
          <cell r="U3023"/>
          <cell r="V3023"/>
          <cell r="W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P3023"/>
        </row>
        <row r="3024">
          <cell r="C3024"/>
          <cell r="D3024"/>
          <cell r="E3024"/>
          <cell r="F3024"/>
          <cell r="J3024"/>
          <cell r="K3024"/>
          <cell r="L3024"/>
          <cell r="M3024"/>
          <cell r="N3024"/>
          <cell r="O3024"/>
          <cell r="P3024"/>
          <cell r="R3024"/>
          <cell r="S3024"/>
          <cell r="T3024"/>
          <cell r="U3024"/>
          <cell r="V3024"/>
          <cell r="W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P3024"/>
        </row>
        <row r="3025">
          <cell r="C3025"/>
          <cell r="D3025"/>
          <cell r="E3025"/>
          <cell r="F3025"/>
          <cell r="J3025"/>
          <cell r="K3025"/>
          <cell r="L3025"/>
          <cell r="M3025"/>
          <cell r="N3025"/>
          <cell r="O3025"/>
          <cell r="P3025"/>
          <cell r="R3025"/>
          <cell r="S3025"/>
          <cell r="T3025"/>
          <cell r="U3025"/>
          <cell r="V3025"/>
          <cell r="W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P3025"/>
        </row>
        <row r="3026">
          <cell r="C3026"/>
          <cell r="D3026"/>
          <cell r="E3026"/>
          <cell r="F3026"/>
          <cell r="J3026"/>
          <cell r="K3026"/>
          <cell r="L3026"/>
          <cell r="M3026"/>
          <cell r="N3026"/>
          <cell r="O3026"/>
          <cell r="P3026"/>
          <cell r="R3026"/>
          <cell r="S3026"/>
          <cell r="T3026"/>
          <cell r="U3026"/>
          <cell r="V3026"/>
          <cell r="W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P3026"/>
        </row>
        <row r="3027">
          <cell r="C3027"/>
          <cell r="D3027"/>
          <cell r="E3027"/>
          <cell r="F3027"/>
          <cell r="J3027"/>
          <cell r="K3027"/>
          <cell r="L3027"/>
          <cell r="M3027"/>
          <cell r="N3027"/>
          <cell r="O3027"/>
          <cell r="P3027"/>
          <cell r="R3027"/>
          <cell r="S3027"/>
          <cell r="T3027"/>
          <cell r="U3027"/>
          <cell r="V3027"/>
          <cell r="W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P3027"/>
        </row>
        <row r="3028">
          <cell r="C3028"/>
          <cell r="D3028"/>
          <cell r="E3028"/>
          <cell r="F3028"/>
          <cell r="J3028"/>
          <cell r="K3028"/>
          <cell r="L3028"/>
          <cell r="M3028"/>
          <cell r="N3028"/>
          <cell r="O3028"/>
          <cell r="P3028"/>
          <cell r="R3028"/>
          <cell r="S3028"/>
          <cell r="T3028"/>
          <cell r="U3028"/>
          <cell r="V3028"/>
          <cell r="W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P3028"/>
        </row>
        <row r="3029">
          <cell r="C3029"/>
          <cell r="D3029"/>
          <cell r="E3029"/>
          <cell r="F3029"/>
          <cell r="J3029"/>
          <cell r="K3029"/>
          <cell r="L3029"/>
          <cell r="M3029"/>
          <cell r="N3029"/>
          <cell r="O3029"/>
          <cell r="P3029"/>
          <cell r="R3029"/>
          <cell r="S3029"/>
          <cell r="T3029"/>
          <cell r="U3029"/>
          <cell r="V3029"/>
          <cell r="W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P3029"/>
        </row>
        <row r="3030">
          <cell r="C3030"/>
          <cell r="D3030"/>
          <cell r="E3030"/>
          <cell r="F3030"/>
          <cell r="J3030"/>
          <cell r="K3030"/>
          <cell r="L3030"/>
          <cell r="M3030"/>
          <cell r="N3030"/>
          <cell r="O3030"/>
          <cell r="P3030"/>
          <cell r="R3030"/>
          <cell r="S3030"/>
          <cell r="T3030"/>
          <cell r="U3030"/>
          <cell r="V3030"/>
          <cell r="W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P3030"/>
        </row>
        <row r="3031">
          <cell r="C3031"/>
          <cell r="D3031"/>
          <cell r="E3031"/>
          <cell r="F3031"/>
          <cell r="J3031"/>
          <cell r="K3031"/>
          <cell r="L3031"/>
          <cell r="M3031"/>
          <cell r="N3031"/>
          <cell r="O3031"/>
          <cell r="P3031"/>
          <cell r="R3031"/>
          <cell r="S3031"/>
          <cell r="T3031"/>
          <cell r="U3031"/>
          <cell r="V3031"/>
          <cell r="W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P3031"/>
        </row>
        <row r="3032">
          <cell r="C3032"/>
          <cell r="D3032"/>
          <cell r="E3032"/>
          <cell r="F3032"/>
          <cell r="J3032"/>
          <cell r="K3032"/>
          <cell r="L3032"/>
          <cell r="M3032"/>
          <cell r="N3032"/>
          <cell r="O3032"/>
          <cell r="P3032"/>
          <cell r="R3032"/>
          <cell r="S3032"/>
          <cell r="T3032"/>
          <cell r="U3032"/>
          <cell r="V3032"/>
          <cell r="W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P3032"/>
        </row>
        <row r="3033">
          <cell r="C3033"/>
          <cell r="D3033"/>
          <cell r="E3033"/>
          <cell r="F3033"/>
          <cell r="J3033"/>
          <cell r="K3033"/>
          <cell r="L3033"/>
          <cell r="M3033"/>
          <cell r="N3033"/>
          <cell r="O3033"/>
          <cell r="P3033"/>
          <cell r="R3033"/>
          <cell r="S3033"/>
          <cell r="T3033"/>
          <cell r="U3033"/>
          <cell r="V3033"/>
          <cell r="W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P3033"/>
        </row>
        <row r="3034">
          <cell r="C3034"/>
          <cell r="D3034"/>
          <cell r="E3034"/>
          <cell r="F3034"/>
          <cell r="J3034"/>
          <cell r="K3034"/>
          <cell r="L3034"/>
          <cell r="M3034"/>
          <cell r="N3034"/>
          <cell r="O3034"/>
          <cell r="P3034"/>
          <cell r="R3034"/>
          <cell r="S3034"/>
          <cell r="T3034"/>
          <cell r="U3034"/>
          <cell r="V3034"/>
          <cell r="W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P3034"/>
        </row>
        <row r="3035">
          <cell r="C3035"/>
          <cell r="D3035"/>
          <cell r="E3035"/>
          <cell r="F3035"/>
          <cell r="J3035"/>
          <cell r="K3035"/>
          <cell r="L3035"/>
          <cell r="M3035"/>
          <cell r="N3035"/>
          <cell r="O3035"/>
          <cell r="P3035"/>
          <cell r="R3035"/>
          <cell r="S3035"/>
          <cell r="T3035"/>
          <cell r="U3035"/>
          <cell r="V3035"/>
          <cell r="W3035"/>
          <cell r="Y3035"/>
          <cell r="Z3035"/>
          <cell r="AA3035"/>
          <cell r="AB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P3035"/>
        </row>
        <row r="3036">
          <cell r="C3036"/>
          <cell r="D3036"/>
          <cell r="E3036"/>
          <cell r="F3036"/>
          <cell r="J3036"/>
          <cell r="K3036"/>
          <cell r="L3036"/>
          <cell r="M3036"/>
          <cell r="N3036"/>
          <cell r="O3036"/>
          <cell r="P3036"/>
          <cell r="R3036"/>
          <cell r="S3036"/>
          <cell r="T3036"/>
          <cell r="U3036"/>
          <cell r="V3036"/>
          <cell r="W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P3036"/>
        </row>
        <row r="3037">
          <cell r="C3037"/>
          <cell r="D3037"/>
          <cell r="E3037"/>
          <cell r="F3037"/>
          <cell r="J3037"/>
          <cell r="K3037"/>
          <cell r="L3037"/>
          <cell r="M3037"/>
          <cell r="N3037"/>
          <cell r="O3037"/>
          <cell r="P3037"/>
          <cell r="R3037"/>
          <cell r="S3037"/>
          <cell r="T3037"/>
          <cell r="U3037"/>
          <cell r="V3037"/>
          <cell r="W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P3037"/>
        </row>
        <row r="3038">
          <cell r="C3038"/>
          <cell r="D3038"/>
          <cell r="E3038"/>
          <cell r="F3038"/>
          <cell r="J3038"/>
          <cell r="K3038"/>
          <cell r="L3038"/>
          <cell r="M3038"/>
          <cell r="N3038"/>
          <cell r="O3038"/>
          <cell r="P3038"/>
          <cell r="R3038"/>
          <cell r="S3038"/>
          <cell r="T3038"/>
          <cell r="U3038"/>
          <cell r="V3038"/>
          <cell r="W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P3038"/>
        </row>
        <row r="3039">
          <cell r="C3039"/>
          <cell r="D3039"/>
          <cell r="E3039"/>
          <cell r="F3039"/>
          <cell r="J3039"/>
          <cell r="K3039"/>
          <cell r="L3039"/>
          <cell r="M3039"/>
          <cell r="N3039"/>
          <cell r="O3039"/>
          <cell r="P3039"/>
          <cell r="R3039"/>
          <cell r="S3039"/>
          <cell r="T3039"/>
          <cell r="U3039"/>
          <cell r="V3039"/>
          <cell r="W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P3039"/>
        </row>
        <row r="3040">
          <cell r="C3040"/>
          <cell r="D3040"/>
          <cell r="E3040"/>
          <cell r="F3040"/>
          <cell r="J3040"/>
          <cell r="K3040"/>
          <cell r="L3040"/>
          <cell r="M3040"/>
          <cell r="N3040"/>
          <cell r="O3040"/>
          <cell r="P3040"/>
          <cell r="R3040"/>
          <cell r="S3040"/>
          <cell r="T3040"/>
          <cell r="U3040"/>
          <cell r="V3040"/>
          <cell r="W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P3040"/>
        </row>
        <row r="3041">
          <cell r="C3041"/>
          <cell r="D3041"/>
          <cell r="E3041"/>
          <cell r="F3041"/>
          <cell r="J3041"/>
          <cell r="K3041"/>
          <cell r="L3041"/>
          <cell r="M3041"/>
          <cell r="N3041"/>
          <cell r="O3041"/>
          <cell r="P3041"/>
          <cell r="R3041"/>
          <cell r="S3041"/>
          <cell r="T3041"/>
          <cell r="U3041"/>
          <cell r="V3041"/>
          <cell r="W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P3041"/>
        </row>
        <row r="3042">
          <cell r="C3042"/>
          <cell r="D3042"/>
          <cell r="E3042"/>
          <cell r="F3042"/>
          <cell r="J3042"/>
          <cell r="K3042"/>
          <cell r="L3042"/>
          <cell r="M3042"/>
          <cell r="N3042"/>
          <cell r="O3042"/>
          <cell r="P3042"/>
          <cell r="R3042"/>
          <cell r="S3042"/>
          <cell r="T3042"/>
          <cell r="U3042"/>
          <cell r="V3042"/>
          <cell r="W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P3042"/>
        </row>
        <row r="3043">
          <cell r="C3043"/>
          <cell r="D3043"/>
          <cell r="E3043"/>
          <cell r="F3043"/>
          <cell r="J3043"/>
          <cell r="K3043"/>
          <cell r="L3043"/>
          <cell r="M3043"/>
          <cell r="N3043"/>
          <cell r="O3043"/>
          <cell r="P3043"/>
          <cell r="R3043"/>
          <cell r="S3043"/>
          <cell r="T3043"/>
          <cell r="U3043"/>
          <cell r="V3043"/>
          <cell r="W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P3043"/>
        </row>
        <row r="3044">
          <cell r="C3044"/>
          <cell r="D3044"/>
          <cell r="E3044"/>
          <cell r="F3044"/>
          <cell r="J3044"/>
          <cell r="K3044"/>
          <cell r="L3044"/>
          <cell r="M3044"/>
          <cell r="N3044"/>
          <cell r="O3044"/>
          <cell r="P3044"/>
          <cell r="R3044"/>
          <cell r="S3044"/>
          <cell r="T3044"/>
          <cell r="U3044"/>
          <cell r="V3044"/>
          <cell r="W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P3044"/>
        </row>
        <row r="3045">
          <cell r="C3045"/>
          <cell r="D3045"/>
          <cell r="E3045"/>
          <cell r="F3045"/>
          <cell r="J3045"/>
          <cell r="K3045"/>
          <cell r="L3045"/>
          <cell r="M3045"/>
          <cell r="N3045"/>
          <cell r="O3045"/>
          <cell r="P3045"/>
          <cell r="R3045"/>
          <cell r="S3045"/>
          <cell r="T3045"/>
          <cell r="U3045"/>
          <cell r="V3045"/>
          <cell r="W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P3045"/>
        </row>
        <row r="3046">
          <cell r="C3046"/>
          <cell r="D3046"/>
          <cell r="E3046"/>
          <cell r="F3046"/>
          <cell r="J3046"/>
          <cell r="K3046"/>
          <cell r="L3046"/>
          <cell r="M3046"/>
          <cell r="N3046"/>
          <cell r="O3046"/>
          <cell r="P3046"/>
          <cell r="R3046"/>
          <cell r="S3046"/>
          <cell r="T3046"/>
          <cell r="U3046"/>
          <cell r="V3046"/>
          <cell r="W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P3046"/>
        </row>
        <row r="3047">
          <cell r="C3047"/>
          <cell r="D3047"/>
          <cell r="E3047"/>
          <cell r="F3047"/>
          <cell r="J3047"/>
          <cell r="K3047"/>
          <cell r="L3047"/>
          <cell r="M3047"/>
          <cell r="N3047"/>
          <cell r="O3047"/>
          <cell r="P3047"/>
          <cell r="R3047"/>
          <cell r="S3047"/>
          <cell r="T3047"/>
          <cell r="U3047"/>
          <cell r="V3047"/>
          <cell r="W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P3047"/>
        </row>
        <row r="3048">
          <cell r="C3048"/>
          <cell r="D3048"/>
          <cell r="E3048"/>
          <cell r="F3048"/>
          <cell r="J3048"/>
          <cell r="K3048"/>
          <cell r="L3048"/>
          <cell r="M3048"/>
          <cell r="N3048"/>
          <cell r="O3048"/>
          <cell r="P3048"/>
          <cell r="R3048"/>
          <cell r="S3048"/>
          <cell r="T3048"/>
          <cell r="U3048"/>
          <cell r="V3048"/>
          <cell r="W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P3048"/>
        </row>
        <row r="3049">
          <cell r="C3049"/>
          <cell r="D3049"/>
          <cell r="E3049"/>
          <cell r="F3049"/>
          <cell r="J3049"/>
          <cell r="K3049"/>
          <cell r="L3049"/>
          <cell r="M3049"/>
          <cell r="N3049"/>
          <cell r="O3049"/>
          <cell r="P3049"/>
          <cell r="R3049"/>
          <cell r="S3049"/>
          <cell r="T3049"/>
          <cell r="U3049"/>
          <cell r="V3049"/>
          <cell r="W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P3049"/>
        </row>
        <row r="3050">
          <cell r="C3050"/>
          <cell r="D3050"/>
          <cell r="E3050"/>
          <cell r="F3050"/>
          <cell r="J3050"/>
          <cell r="K3050"/>
          <cell r="L3050"/>
          <cell r="M3050"/>
          <cell r="N3050"/>
          <cell r="O3050"/>
          <cell r="P3050"/>
          <cell r="R3050"/>
          <cell r="S3050"/>
          <cell r="T3050"/>
          <cell r="U3050"/>
          <cell r="V3050"/>
          <cell r="W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P3050"/>
        </row>
        <row r="3051">
          <cell r="C3051"/>
          <cell r="D3051"/>
          <cell r="E3051"/>
          <cell r="F3051"/>
          <cell r="J3051"/>
          <cell r="K3051"/>
          <cell r="L3051"/>
          <cell r="M3051"/>
          <cell r="N3051"/>
          <cell r="O3051"/>
          <cell r="P3051"/>
          <cell r="R3051"/>
          <cell r="S3051"/>
          <cell r="T3051"/>
          <cell r="U3051"/>
          <cell r="V3051"/>
          <cell r="W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P3051"/>
        </row>
        <row r="3052">
          <cell r="C3052"/>
          <cell r="D3052"/>
          <cell r="E3052"/>
          <cell r="F3052"/>
          <cell r="J3052"/>
          <cell r="K3052"/>
          <cell r="L3052"/>
          <cell r="M3052"/>
          <cell r="N3052"/>
          <cell r="O3052"/>
          <cell r="P3052"/>
          <cell r="R3052"/>
          <cell r="S3052"/>
          <cell r="T3052"/>
          <cell r="U3052"/>
          <cell r="V3052"/>
          <cell r="W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P3052"/>
        </row>
        <row r="3053">
          <cell r="C3053"/>
          <cell r="D3053"/>
          <cell r="E3053"/>
          <cell r="F3053"/>
          <cell r="J3053"/>
          <cell r="K3053"/>
          <cell r="L3053"/>
          <cell r="M3053"/>
          <cell r="N3053"/>
          <cell r="O3053"/>
          <cell r="P3053"/>
          <cell r="R3053"/>
          <cell r="S3053"/>
          <cell r="T3053"/>
          <cell r="U3053"/>
          <cell r="V3053"/>
          <cell r="W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P3053"/>
        </row>
        <row r="3054">
          <cell r="C3054"/>
          <cell r="D3054"/>
          <cell r="E3054"/>
          <cell r="F3054"/>
          <cell r="J3054"/>
          <cell r="K3054"/>
          <cell r="L3054"/>
          <cell r="M3054"/>
          <cell r="N3054"/>
          <cell r="O3054"/>
          <cell r="P3054"/>
          <cell r="R3054"/>
          <cell r="S3054"/>
          <cell r="T3054"/>
          <cell r="U3054"/>
          <cell r="V3054"/>
          <cell r="W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P3054"/>
        </row>
        <row r="3055">
          <cell r="C3055"/>
          <cell r="D3055"/>
          <cell r="E3055"/>
          <cell r="F3055"/>
          <cell r="J3055"/>
          <cell r="K3055"/>
          <cell r="L3055"/>
          <cell r="M3055"/>
          <cell r="N3055"/>
          <cell r="O3055"/>
          <cell r="P3055"/>
          <cell r="R3055"/>
          <cell r="S3055"/>
          <cell r="T3055"/>
          <cell r="U3055"/>
          <cell r="V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P3055"/>
        </row>
        <row r="3056">
          <cell r="C3056"/>
          <cell r="D3056"/>
          <cell r="E3056"/>
          <cell r="F3056"/>
          <cell r="J3056"/>
          <cell r="K3056"/>
          <cell r="L3056"/>
          <cell r="M3056"/>
          <cell r="N3056"/>
          <cell r="O3056"/>
          <cell r="P3056"/>
          <cell r="R3056"/>
          <cell r="S3056"/>
          <cell r="T3056"/>
          <cell r="U3056"/>
          <cell r="V3056"/>
          <cell r="W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P3056"/>
        </row>
        <row r="3057">
          <cell r="C3057"/>
          <cell r="D3057"/>
          <cell r="E3057"/>
          <cell r="F3057"/>
          <cell r="J3057"/>
          <cell r="K3057"/>
          <cell r="L3057"/>
          <cell r="M3057"/>
          <cell r="N3057"/>
          <cell r="O3057"/>
          <cell r="P3057"/>
          <cell r="R3057"/>
          <cell r="S3057"/>
          <cell r="T3057"/>
          <cell r="U3057"/>
          <cell r="V3057"/>
          <cell r="W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P3057"/>
        </row>
        <row r="3058">
          <cell r="C3058"/>
          <cell r="D3058"/>
          <cell r="E3058"/>
          <cell r="F3058"/>
          <cell r="J3058"/>
          <cell r="K3058"/>
          <cell r="L3058"/>
          <cell r="M3058"/>
          <cell r="N3058"/>
          <cell r="O3058"/>
          <cell r="P3058"/>
          <cell r="R3058"/>
          <cell r="S3058"/>
          <cell r="T3058"/>
          <cell r="U3058"/>
          <cell r="V3058"/>
          <cell r="W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P3058"/>
        </row>
        <row r="3059">
          <cell r="C3059"/>
          <cell r="D3059"/>
          <cell r="E3059"/>
          <cell r="F3059"/>
          <cell r="J3059"/>
          <cell r="K3059"/>
          <cell r="L3059"/>
          <cell r="M3059"/>
          <cell r="N3059"/>
          <cell r="O3059"/>
          <cell r="P3059"/>
          <cell r="R3059"/>
          <cell r="S3059"/>
          <cell r="T3059"/>
          <cell r="U3059"/>
          <cell r="V3059"/>
          <cell r="W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P3059"/>
        </row>
        <row r="3060">
          <cell r="C3060"/>
          <cell r="D3060"/>
          <cell r="E3060"/>
          <cell r="F3060"/>
          <cell r="J3060"/>
          <cell r="K3060"/>
          <cell r="L3060"/>
          <cell r="M3060"/>
          <cell r="N3060"/>
          <cell r="O3060"/>
          <cell r="P3060"/>
          <cell r="R3060"/>
          <cell r="S3060"/>
          <cell r="T3060"/>
          <cell r="U3060"/>
          <cell r="V3060"/>
          <cell r="W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P3060"/>
        </row>
        <row r="3061">
          <cell r="C3061"/>
          <cell r="D3061"/>
          <cell r="E3061"/>
          <cell r="F3061"/>
          <cell r="J3061"/>
          <cell r="K3061"/>
          <cell r="L3061"/>
          <cell r="M3061"/>
          <cell r="N3061"/>
          <cell r="O3061"/>
          <cell r="P3061"/>
          <cell r="R3061"/>
          <cell r="S3061"/>
          <cell r="T3061"/>
          <cell r="U3061"/>
          <cell r="V3061"/>
          <cell r="W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P3061"/>
        </row>
        <row r="3062">
          <cell r="C3062"/>
          <cell r="D3062"/>
          <cell r="E3062"/>
          <cell r="F3062"/>
          <cell r="J3062"/>
          <cell r="K3062"/>
          <cell r="L3062"/>
          <cell r="M3062"/>
          <cell r="N3062"/>
          <cell r="O3062"/>
          <cell r="P3062"/>
          <cell r="R3062"/>
          <cell r="S3062"/>
          <cell r="T3062"/>
          <cell r="U3062"/>
          <cell r="V3062"/>
          <cell r="W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P3062"/>
        </row>
        <row r="3063">
          <cell r="C3063"/>
          <cell r="D3063"/>
          <cell r="E3063"/>
          <cell r="F3063"/>
          <cell r="J3063"/>
          <cell r="K3063"/>
          <cell r="L3063"/>
          <cell r="M3063"/>
          <cell r="N3063"/>
          <cell r="O3063"/>
          <cell r="P3063"/>
          <cell r="R3063"/>
          <cell r="S3063"/>
          <cell r="T3063"/>
          <cell r="U3063"/>
          <cell r="V3063"/>
          <cell r="W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P3063"/>
        </row>
        <row r="3064">
          <cell r="C3064"/>
          <cell r="D3064"/>
          <cell r="E3064"/>
          <cell r="F3064"/>
          <cell r="J3064"/>
          <cell r="K3064"/>
          <cell r="L3064"/>
          <cell r="M3064"/>
          <cell r="N3064"/>
          <cell r="O3064"/>
          <cell r="P3064"/>
          <cell r="R3064"/>
          <cell r="S3064"/>
          <cell r="T3064"/>
          <cell r="U3064"/>
          <cell r="V3064"/>
          <cell r="W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P3064"/>
        </row>
        <row r="3065">
          <cell r="C3065"/>
          <cell r="D3065"/>
          <cell r="E3065"/>
          <cell r="F3065"/>
          <cell r="J3065"/>
          <cell r="K3065"/>
          <cell r="L3065"/>
          <cell r="M3065"/>
          <cell r="N3065"/>
          <cell r="O3065"/>
          <cell r="P3065"/>
          <cell r="R3065"/>
          <cell r="S3065"/>
          <cell r="T3065"/>
          <cell r="U3065"/>
          <cell r="V3065"/>
          <cell r="W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P3065"/>
        </row>
        <row r="3066">
          <cell r="C3066"/>
          <cell r="D3066"/>
          <cell r="E3066"/>
          <cell r="F3066"/>
          <cell r="J3066"/>
          <cell r="K3066"/>
          <cell r="L3066"/>
          <cell r="M3066"/>
          <cell r="N3066"/>
          <cell r="O3066"/>
          <cell r="P3066"/>
          <cell r="R3066"/>
          <cell r="S3066"/>
          <cell r="T3066"/>
          <cell r="U3066"/>
          <cell r="V3066"/>
          <cell r="W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P3066"/>
        </row>
        <row r="3067">
          <cell r="C3067"/>
          <cell r="D3067"/>
          <cell r="E3067"/>
          <cell r="F3067"/>
          <cell r="J3067"/>
          <cell r="K3067"/>
          <cell r="L3067"/>
          <cell r="M3067"/>
          <cell r="N3067"/>
          <cell r="O3067"/>
          <cell r="P3067"/>
          <cell r="R3067"/>
          <cell r="S3067"/>
          <cell r="T3067"/>
          <cell r="U3067"/>
          <cell r="V3067"/>
          <cell r="W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P3067"/>
        </row>
        <row r="3068">
          <cell r="C3068"/>
          <cell r="D3068"/>
          <cell r="E3068"/>
          <cell r="F3068"/>
          <cell r="J3068"/>
          <cell r="K3068"/>
          <cell r="L3068"/>
          <cell r="M3068"/>
          <cell r="N3068"/>
          <cell r="O3068"/>
          <cell r="P3068"/>
          <cell r="R3068"/>
          <cell r="S3068"/>
          <cell r="T3068"/>
          <cell r="U3068"/>
          <cell r="V3068"/>
          <cell r="W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P3068"/>
        </row>
        <row r="3069">
          <cell r="C3069"/>
          <cell r="D3069"/>
          <cell r="E3069"/>
          <cell r="F3069"/>
          <cell r="J3069"/>
          <cell r="K3069"/>
          <cell r="L3069"/>
          <cell r="M3069"/>
          <cell r="N3069"/>
          <cell r="O3069"/>
          <cell r="P3069"/>
          <cell r="R3069"/>
          <cell r="S3069"/>
          <cell r="T3069"/>
          <cell r="U3069"/>
          <cell r="V3069"/>
          <cell r="W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P3069"/>
        </row>
        <row r="3070">
          <cell r="C3070"/>
          <cell r="D3070"/>
          <cell r="E3070"/>
          <cell r="F3070"/>
          <cell r="J3070"/>
          <cell r="K3070"/>
          <cell r="L3070"/>
          <cell r="M3070"/>
          <cell r="N3070"/>
          <cell r="O3070"/>
          <cell r="P3070"/>
          <cell r="R3070"/>
          <cell r="S3070"/>
          <cell r="T3070"/>
          <cell r="U3070"/>
          <cell r="V3070"/>
          <cell r="W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P3070"/>
        </row>
        <row r="3071">
          <cell r="C3071"/>
          <cell r="D3071"/>
          <cell r="E3071"/>
          <cell r="F3071"/>
          <cell r="J3071"/>
          <cell r="K3071"/>
          <cell r="L3071"/>
          <cell r="M3071"/>
          <cell r="N3071"/>
          <cell r="O3071"/>
          <cell r="P3071"/>
          <cell r="R3071"/>
          <cell r="S3071"/>
          <cell r="T3071"/>
          <cell r="U3071"/>
          <cell r="V3071"/>
          <cell r="W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P3071"/>
        </row>
        <row r="3072">
          <cell r="C3072"/>
          <cell r="D3072"/>
          <cell r="E3072"/>
          <cell r="F3072"/>
          <cell r="J3072"/>
          <cell r="K3072"/>
          <cell r="L3072"/>
          <cell r="M3072"/>
          <cell r="N3072"/>
          <cell r="O3072"/>
          <cell r="P3072"/>
          <cell r="R3072"/>
          <cell r="S3072"/>
          <cell r="T3072"/>
          <cell r="U3072"/>
          <cell r="V3072"/>
          <cell r="W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P3072"/>
        </row>
        <row r="3073">
          <cell r="C3073"/>
          <cell r="D3073"/>
          <cell r="E3073"/>
          <cell r="F3073"/>
          <cell r="J3073"/>
          <cell r="K3073"/>
          <cell r="L3073"/>
          <cell r="M3073"/>
          <cell r="N3073"/>
          <cell r="O3073"/>
          <cell r="P3073"/>
          <cell r="R3073"/>
          <cell r="S3073"/>
          <cell r="T3073"/>
          <cell r="U3073"/>
          <cell r="V3073"/>
          <cell r="W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P3073"/>
        </row>
        <row r="3074">
          <cell r="C3074"/>
          <cell r="D3074"/>
          <cell r="E3074"/>
          <cell r="F3074"/>
          <cell r="J3074"/>
          <cell r="K3074"/>
          <cell r="L3074"/>
          <cell r="M3074"/>
          <cell r="N3074"/>
          <cell r="O3074"/>
          <cell r="P3074"/>
          <cell r="R3074"/>
          <cell r="S3074"/>
          <cell r="T3074"/>
          <cell r="U3074"/>
          <cell r="V3074"/>
          <cell r="W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P3074"/>
        </row>
        <row r="3075">
          <cell r="C3075"/>
          <cell r="D3075"/>
          <cell r="E3075"/>
          <cell r="F3075"/>
          <cell r="J3075"/>
          <cell r="K3075"/>
          <cell r="L3075"/>
          <cell r="M3075"/>
          <cell r="N3075"/>
          <cell r="O3075"/>
          <cell r="P3075"/>
          <cell r="R3075"/>
          <cell r="S3075"/>
          <cell r="T3075"/>
          <cell r="U3075"/>
          <cell r="V3075"/>
          <cell r="W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P3075"/>
        </row>
        <row r="3076">
          <cell r="C3076"/>
          <cell r="D3076"/>
          <cell r="E3076"/>
          <cell r="F3076"/>
          <cell r="J3076"/>
          <cell r="K3076"/>
          <cell r="L3076"/>
          <cell r="M3076"/>
          <cell r="N3076"/>
          <cell r="O3076"/>
          <cell r="P3076"/>
          <cell r="R3076"/>
          <cell r="S3076"/>
          <cell r="T3076"/>
          <cell r="U3076"/>
          <cell r="V3076"/>
          <cell r="W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P3076"/>
        </row>
        <row r="3077">
          <cell r="C3077"/>
          <cell r="D3077"/>
          <cell r="E3077"/>
          <cell r="F3077"/>
          <cell r="J3077"/>
          <cell r="K3077"/>
          <cell r="L3077"/>
          <cell r="M3077"/>
          <cell r="N3077"/>
          <cell r="O3077"/>
          <cell r="P3077"/>
          <cell r="R3077"/>
          <cell r="S3077"/>
          <cell r="T3077"/>
          <cell r="U3077"/>
          <cell r="V3077"/>
          <cell r="W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P3077"/>
        </row>
        <row r="3078">
          <cell r="C3078"/>
          <cell r="D3078"/>
          <cell r="E3078"/>
          <cell r="F3078"/>
          <cell r="J3078"/>
          <cell r="K3078"/>
          <cell r="L3078"/>
          <cell r="M3078"/>
          <cell r="N3078"/>
          <cell r="O3078"/>
          <cell r="P3078"/>
          <cell r="R3078"/>
          <cell r="S3078"/>
          <cell r="T3078"/>
          <cell r="U3078"/>
          <cell r="V3078"/>
          <cell r="W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P3078"/>
        </row>
        <row r="3079">
          <cell r="C3079"/>
          <cell r="D3079"/>
          <cell r="E3079"/>
          <cell r="F3079"/>
          <cell r="J3079"/>
          <cell r="K3079"/>
          <cell r="L3079"/>
          <cell r="M3079"/>
          <cell r="N3079"/>
          <cell r="O3079"/>
          <cell r="P3079"/>
          <cell r="R3079"/>
          <cell r="S3079"/>
          <cell r="T3079"/>
          <cell r="U3079"/>
          <cell r="V3079"/>
          <cell r="W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P3079"/>
        </row>
        <row r="3080">
          <cell r="C3080"/>
          <cell r="D3080"/>
          <cell r="E3080"/>
          <cell r="F3080"/>
          <cell r="J3080"/>
          <cell r="K3080"/>
          <cell r="L3080"/>
          <cell r="M3080"/>
          <cell r="N3080"/>
          <cell r="O3080"/>
          <cell r="P3080"/>
          <cell r="R3080"/>
          <cell r="S3080"/>
          <cell r="T3080"/>
          <cell r="U3080"/>
          <cell r="V3080"/>
          <cell r="W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P3080"/>
        </row>
        <row r="3081">
          <cell r="C3081"/>
          <cell r="D3081"/>
          <cell r="E3081"/>
          <cell r="F3081"/>
          <cell r="J3081"/>
          <cell r="K3081"/>
          <cell r="L3081"/>
          <cell r="M3081"/>
          <cell r="N3081"/>
          <cell r="O3081"/>
          <cell r="P3081"/>
          <cell r="R3081"/>
          <cell r="S3081"/>
          <cell r="T3081"/>
          <cell r="U3081"/>
          <cell r="V3081"/>
          <cell r="W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P3081"/>
        </row>
        <row r="3082">
          <cell r="C3082"/>
          <cell r="D3082"/>
          <cell r="E3082"/>
          <cell r="F3082"/>
          <cell r="J3082"/>
          <cell r="K3082"/>
          <cell r="L3082"/>
          <cell r="M3082"/>
          <cell r="N3082"/>
          <cell r="O3082"/>
          <cell r="P3082"/>
          <cell r="R3082"/>
          <cell r="S3082"/>
          <cell r="T3082"/>
          <cell r="U3082"/>
          <cell r="V3082"/>
          <cell r="W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P3082"/>
        </row>
        <row r="3083">
          <cell r="C3083"/>
          <cell r="D3083"/>
          <cell r="E3083"/>
          <cell r="F3083"/>
          <cell r="J3083"/>
          <cell r="K3083"/>
          <cell r="L3083"/>
          <cell r="M3083"/>
          <cell r="N3083"/>
          <cell r="O3083"/>
          <cell r="P3083"/>
          <cell r="R3083"/>
          <cell r="S3083"/>
          <cell r="T3083"/>
          <cell r="U3083"/>
          <cell r="V3083"/>
          <cell r="W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P3083"/>
        </row>
        <row r="3084">
          <cell r="C3084"/>
          <cell r="D3084"/>
          <cell r="E3084"/>
          <cell r="F3084"/>
          <cell r="J3084"/>
          <cell r="K3084"/>
          <cell r="L3084"/>
          <cell r="M3084"/>
          <cell r="N3084"/>
          <cell r="O3084"/>
          <cell r="P3084"/>
          <cell r="R3084"/>
          <cell r="S3084"/>
          <cell r="T3084"/>
          <cell r="U3084"/>
          <cell r="V3084"/>
          <cell r="W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P3084"/>
        </row>
        <row r="3085">
          <cell r="C3085"/>
          <cell r="D3085"/>
          <cell r="E3085"/>
          <cell r="F3085"/>
          <cell r="J3085"/>
          <cell r="K3085"/>
          <cell r="L3085"/>
          <cell r="M3085"/>
          <cell r="N3085"/>
          <cell r="O3085"/>
          <cell r="P3085"/>
          <cell r="R3085"/>
          <cell r="S3085"/>
          <cell r="T3085"/>
          <cell r="U3085"/>
          <cell r="V3085"/>
          <cell r="W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P3085"/>
        </row>
        <row r="3086">
          <cell r="C3086"/>
          <cell r="D3086"/>
          <cell r="E3086"/>
          <cell r="F3086"/>
          <cell r="J3086"/>
          <cell r="K3086"/>
          <cell r="L3086"/>
          <cell r="M3086"/>
          <cell r="N3086"/>
          <cell r="O3086"/>
          <cell r="P3086"/>
          <cell r="R3086"/>
          <cell r="S3086"/>
          <cell r="T3086"/>
          <cell r="U3086"/>
          <cell r="V3086"/>
          <cell r="W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P3086"/>
        </row>
        <row r="3087">
          <cell r="C3087"/>
          <cell r="D3087"/>
          <cell r="E3087"/>
          <cell r="F3087"/>
          <cell r="J3087"/>
          <cell r="K3087"/>
          <cell r="L3087"/>
          <cell r="M3087"/>
          <cell r="N3087"/>
          <cell r="O3087"/>
          <cell r="P3087"/>
          <cell r="R3087"/>
          <cell r="S3087"/>
          <cell r="T3087"/>
          <cell r="U3087"/>
          <cell r="V3087"/>
          <cell r="W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P3087"/>
        </row>
        <row r="3088">
          <cell r="C3088"/>
          <cell r="D3088"/>
          <cell r="E3088"/>
          <cell r="F3088"/>
          <cell r="J3088"/>
          <cell r="K3088"/>
          <cell r="L3088"/>
          <cell r="M3088"/>
          <cell r="N3088"/>
          <cell r="O3088"/>
          <cell r="P3088"/>
          <cell r="R3088"/>
          <cell r="S3088"/>
          <cell r="T3088"/>
          <cell r="U3088"/>
          <cell r="V3088"/>
          <cell r="W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P3088"/>
        </row>
        <row r="3089">
          <cell r="C3089"/>
          <cell r="D3089"/>
          <cell r="E3089"/>
          <cell r="F3089"/>
          <cell r="J3089"/>
          <cell r="K3089"/>
          <cell r="L3089"/>
          <cell r="M3089"/>
          <cell r="N3089"/>
          <cell r="O3089"/>
          <cell r="P3089"/>
          <cell r="R3089"/>
          <cell r="S3089"/>
          <cell r="T3089"/>
          <cell r="U3089"/>
          <cell r="V3089"/>
          <cell r="W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P3089"/>
        </row>
        <row r="3090">
          <cell r="C3090"/>
          <cell r="D3090"/>
          <cell r="E3090"/>
          <cell r="F3090"/>
          <cell r="J3090"/>
          <cell r="K3090"/>
          <cell r="L3090"/>
          <cell r="M3090"/>
          <cell r="N3090"/>
          <cell r="O3090"/>
          <cell r="P3090"/>
          <cell r="R3090"/>
          <cell r="S3090"/>
          <cell r="T3090"/>
          <cell r="U3090"/>
          <cell r="V3090"/>
          <cell r="W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P3090"/>
        </row>
        <row r="3091">
          <cell r="C3091"/>
          <cell r="D3091"/>
          <cell r="E3091"/>
          <cell r="F3091"/>
          <cell r="J3091"/>
          <cell r="K3091"/>
          <cell r="L3091"/>
          <cell r="M3091"/>
          <cell r="N3091"/>
          <cell r="O3091"/>
          <cell r="P3091"/>
          <cell r="R3091"/>
          <cell r="S3091"/>
          <cell r="T3091"/>
          <cell r="U3091"/>
          <cell r="V3091"/>
          <cell r="W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P3091"/>
        </row>
        <row r="3092">
          <cell r="C3092"/>
          <cell r="D3092"/>
          <cell r="E3092"/>
          <cell r="F3092"/>
          <cell r="J3092"/>
          <cell r="K3092"/>
          <cell r="L3092"/>
          <cell r="M3092"/>
          <cell r="N3092"/>
          <cell r="O3092"/>
          <cell r="P3092"/>
          <cell r="R3092"/>
          <cell r="S3092"/>
          <cell r="T3092"/>
          <cell r="U3092"/>
          <cell r="V3092"/>
          <cell r="W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P3092"/>
        </row>
        <row r="3093">
          <cell r="C3093"/>
          <cell r="D3093"/>
          <cell r="E3093"/>
          <cell r="F3093"/>
          <cell r="J3093"/>
          <cell r="K3093"/>
          <cell r="L3093"/>
          <cell r="M3093"/>
          <cell r="N3093"/>
          <cell r="O3093"/>
          <cell r="P3093"/>
          <cell r="R3093"/>
          <cell r="S3093"/>
          <cell r="T3093"/>
          <cell r="U3093"/>
          <cell r="V3093"/>
          <cell r="W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P3093"/>
        </row>
        <row r="3094">
          <cell r="C3094"/>
          <cell r="D3094"/>
          <cell r="E3094"/>
          <cell r="F3094"/>
          <cell r="J3094"/>
          <cell r="K3094"/>
          <cell r="L3094"/>
          <cell r="M3094"/>
          <cell r="N3094"/>
          <cell r="O3094"/>
          <cell r="P3094"/>
          <cell r="R3094"/>
          <cell r="S3094"/>
          <cell r="T3094"/>
          <cell r="U3094"/>
          <cell r="V3094"/>
          <cell r="W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P3094"/>
        </row>
        <row r="3095">
          <cell r="C3095"/>
          <cell r="D3095"/>
          <cell r="E3095"/>
          <cell r="F3095"/>
          <cell r="J3095"/>
          <cell r="K3095"/>
          <cell r="L3095"/>
          <cell r="M3095"/>
          <cell r="N3095"/>
          <cell r="O3095"/>
          <cell r="P3095"/>
          <cell r="R3095"/>
          <cell r="S3095"/>
          <cell r="T3095"/>
          <cell r="U3095"/>
          <cell r="V3095"/>
          <cell r="W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P3095"/>
        </row>
        <row r="3096">
          <cell r="C3096"/>
          <cell r="D3096"/>
          <cell r="E3096"/>
          <cell r="F3096"/>
          <cell r="J3096"/>
          <cell r="K3096"/>
          <cell r="L3096"/>
          <cell r="M3096"/>
          <cell r="N3096"/>
          <cell r="O3096"/>
          <cell r="P3096"/>
          <cell r="R3096"/>
          <cell r="S3096"/>
          <cell r="T3096"/>
          <cell r="U3096"/>
          <cell r="V3096"/>
          <cell r="W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P3096"/>
        </row>
        <row r="3097">
          <cell r="C3097"/>
          <cell r="D3097"/>
          <cell r="E3097"/>
          <cell r="F3097"/>
          <cell r="J3097"/>
          <cell r="K3097"/>
          <cell r="L3097"/>
          <cell r="M3097"/>
          <cell r="N3097"/>
          <cell r="O3097"/>
          <cell r="P3097"/>
          <cell r="R3097"/>
          <cell r="S3097"/>
          <cell r="T3097"/>
          <cell r="U3097"/>
          <cell r="V3097"/>
          <cell r="W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P3097"/>
        </row>
        <row r="3098">
          <cell r="C3098"/>
          <cell r="D3098"/>
          <cell r="E3098"/>
          <cell r="F3098"/>
          <cell r="J3098"/>
          <cell r="K3098"/>
          <cell r="L3098"/>
          <cell r="M3098"/>
          <cell r="N3098"/>
          <cell r="O3098"/>
          <cell r="P3098"/>
          <cell r="R3098"/>
          <cell r="S3098"/>
          <cell r="T3098"/>
          <cell r="U3098"/>
          <cell r="V3098"/>
          <cell r="W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P3098"/>
        </row>
        <row r="3099">
          <cell r="C3099"/>
          <cell r="D3099"/>
          <cell r="E3099"/>
          <cell r="F3099"/>
          <cell r="J3099"/>
          <cell r="K3099"/>
          <cell r="L3099"/>
          <cell r="M3099"/>
          <cell r="N3099"/>
          <cell r="O3099"/>
          <cell r="P3099"/>
          <cell r="R3099"/>
          <cell r="S3099"/>
          <cell r="T3099"/>
          <cell r="U3099"/>
          <cell r="V3099"/>
          <cell r="W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P3099"/>
        </row>
        <row r="3100">
          <cell r="C3100"/>
          <cell r="D3100"/>
          <cell r="E3100"/>
          <cell r="F3100"/>
          <cell r="J3100"/>
          <cell r="K3100"/>
          <cell r="L3100"/>
          <cell r="M3100"/>
          <cell r="N3100"/>
          <cell r="O3100"/>
          <cell r="P3100"/>
          <cell r="R3100"/>
          <cell r="S3100"/>
          <cell r="T3100"/>
          <cell r="U3100"/>
          <cell r="V3100"/>
          <cell r="W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P3100"/>
        </row>
        <row r="3101">
          <cell r="C3101"/>
          <cell r="D3101"/>
          <cell r="E3101"/>
          <cell r="F3101"/>
          <cell r="J3101"/>
          <cell r="K3101"/>
          <cell r="L3101"/>
          <cell r="M3101"/>
          <cell r="N3101"/>
          <cell r="O3101"/>
          <cell r="P3101"/>
          <cell r="R3101"/>
          <cell r="S3101"/>
          <cell r="T3101"/>
          <cell r="U3101"/>
          <cell r="V3101"/>
          <cell r="W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P3101"/>
        </row>
        <row r="3102">
          <cell r="C3102"/>
          <cell r="D3102"/>
          <cell r="E3102"/>
          <cell r="F3102"/>
          <cell r="J3102"/>
          <cell r="K3102"/>
          <cell r="L3102"/>
          <cell r="M3102"/>
          <cell r="N3102"/>
          <cell r="O3102"/>
          <cell r="P3102"/>
          <cell r="R3102"/>
          <cell r="S3102"/>
          <cell r="T3102"/>
          <cell r="U3102"/>
          <cell r="V3102"/>
          <cell r="W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P3102"/>
        </row>
        <row r="3103">
          <cell r="C3103"/>
          <cell r="D3103"/>
          <cell r="E3103"/>
          <cell r="F3103"/>
          <cell r="J3103"/>
          <cell r="K3103"/>
          <cell r="L3103"/>
          <cell r="M3103"/>
          <cell r="N3103"/>
          <cell r="O3103"/>
          <cell r="P3103"/>
          <cell r="R3103"/>
          <cell r="S3103"/>
          <cell r="T3103"/>
          <cell r="U3103"/>
          <cell r="V3103"/>
          <cell r="W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P3103"/>
        </row>
        <row r="3104">
          <cell r="C3104"/>
          <cell r="D3104"/>
          <cell r="E3104"/>
          <cell r="F3104"/>
          <cell r="J3104"/>
          <cell r="K3104"/>
          <cell r="L3104"/>
          <cell r="M3104"/>
          <cell r="N3104"/>
          <cell r="O3104"/>
          <cell r="P3104"/>
          <cell r="R3104"/>
          <cell r="S3104"/>
          <cell r="T3104"/>
          <cell r="U3104"/>
          <cell r="V3104"/>
          <cell r="W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P3104"/>
        </row>
        <row r="3105">
          <cell r="C3105"/>
          <cell r="D3105"/>
          <cell r="E3105"/>
          <cell r="F3105"/>
          <cell r="J3105"/>
          <cell r="K3105"/>
          <cell r="L3105"/>
          <cell r="M3105"/>
          <cell r="N3105"/>
          <cell r="O3105"/>
          <cell r="P3105"/>
          <cell r="R3105"/>
          <cell r="S3105"/>
          <cell r="T3105"/>
          <cell r="U3105"/>
          <cell r="V3105"/>
          <cell r="W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P3105"/>
        </row>
        <row r="3106">
          <cell r="C3106"/>
          <cell r="D3106"/>
          <cell r="E3106"/>
          <cell r="F3106"/>
          <cell r="J3106"/>
          <cell r="K3106"/>
          <cell r="L3106"/>
          <cell r="M3106"/>
          <cell r="N3106"/>
          <cell r="O3106"/>
          <cell r="P3106"/>
          <cell r="R3106"/>
          <cell r="S3106"/>
          <cell r="T3106"/>
          <cell r="U3106"/>
          <cell r="V3106"/>
          <cell r="W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P3106"/>
        </row>
        <row r="3107">
          <cell r="C3107"/>
          <cell r="D3107"/>
          <cell r="E3107"/>
          <cell r="F3107"/>
          <cell r="J3107"/>
          <cell r="K3107"/>
          <cell r="L3107"/>
          <cell r="M3107"/>
          <cell r="N3107"/>
          <cell r="O3107"/>
          <cell r="P3107"/>
          <cell r="R3107"/>
          <cell r="S3107"/>
          <cell r="T3107"/>
          <cell r="U3107"/>
          <cell r="V3107"/>
          <cell r="W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P3107"/>
        </row>
        <row r="3108">
          <cell r="C3108"/>
          <cell r="D3108"/>
          <cell r="E3108"/>
          <cell r="F3108"/>
          <cell r="J3108"/>
          <cell r="K3108"/>
          <cell r="L3108"/>
          <cell r="M3108"/>
          <cell r="N3108"/>
          <cell r="O3108"/>
          <cell r="P3108"/>
          <cell r="R3108"/>
          <cell r="S3108"/>
          <cell r="T3108"/>
          <cell r="U3108"/>
          <cell r="V3108"/>
          <cell r="W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P3108"/>
        </row>
        <row r="3109">
          <cell r="C3109"/>
          <cell r="D3109"/>
          <cell r="E3109"/>
          <cell r="F3109"/>
          <cell r="J3109"/>
          <cell r="K3109"/>
          <cell r="L3109"/>
          <cell r="M3109"/>
          <cell r="N3109"/>
          <cell r="O3109"/>
          <cell r="P3109"/>
          <cell r="R3109"/>
          <cell r="S3109"/>
          <cell r="T3109"/>
          <cell r="U3109"/>
          <cell r="V3109"/>
          <cell r="W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P3109"/>
        </row>
        <row r="3110">
          <cell r="C3110"/>
          <cell r="D3110"/>
          <cell r="E3110"/>
          <cell r="F3110"/>
          <cell r="J3110"/>
          <cell r="K3110"/>
          <cell r="L3110"/>
          <cell r="M3110"/>
          <cell r="N3110"/>
          <cell r="O3110"/>
          <cell r="P3110"/>
          <cell r="R3110"/>
          <cell r="S3110"/>
          <cell r="T3110"/>
          <cell r="U3110"/>
          <cell r="V3110"/>
          <cell r="W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P3110"/>
        </row>
        <row r="3111">
          <cell r="C3111"/>
          <cell r="D3111"/>
          <cell r="E3111"/>
          <cell r="F3111"/>
          <cell r="J3111"/>
          <cell r="K3111"/>
          <cell r="L3111"/>
          <cell r="M3111"/>
          <cell r="N3111"/>
          <cell r="O3111"/>
          <cell r="P3111"/>
          <cell r="R3111"/>
          <cell r="S3111"/>
          <cell r="T3111"/>
          <cell r="U3111"/>
          <cell r="V3111"/>
          <cell r="W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P3111"/>
        </row>
        <row r="3112">
          <cell r="C3112"/>
          <cell r="D3112"/>
          <cell r="E3112"/>
          <cell r="F3112"/>
          <cell r="J3112"/>
          <cell r="K3112"/>
          <cell r="L3112"/>
          <cell r="M3112"/>
          <cell r="N3112"/>
          <cell r="O3112"/>
          <cell r="P3112"/>
          <cell r="R3112"/>
          <cell r="S3112"/>
          <cell r="T3112"/>
          <cell r="U3112"/>
          <cell r="V3112"/>
          <cell r="W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P3112"/>
        </row>
        <row r="3113">
          <cell r="C3113"/>
          <cell r="D3113"/>
          <cell r="E3113"/>
          <cell r="F3113"/>
          <cell r="J3113"/>
          <cell r="K3113"/>
          <cell r="L3113"/>
          <cell r="M3113"/>
          <cell r="N3113"/>
          <cell r="O3113"/>
          <cell r="P3113"/>
          <cell r="R3113"/>
          <cell r="S3113"/>
          <cell r="T3113"/>
          <cell r="U3113"/>
          <cell r="V3113"/>
          <cell r="W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P3113"/>
        </row>
        <row r="3114">
          <cell r="C3114"/>
          <cell r="D3114"/>
          <cell r="E3114"/>
          <cell r="F3114"/>
          <cell r="J3114"/>
          <cell r="K3114"/>
          <cell r="L3114"/>
          <cell r="M3114"/>
          <cell r="N3114"/>
          <cell r="O3114"/>
          <cell r="P3114"/>
          <cell r="R3114"/>
          <cell r="S3114"/>
          <cell r="T3114"/>
          <cell r="U3114"/>
          <cell r="V3114"/>
          <cell r="W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P3114"/>
        </row>
        <row r="3115">
          <cell r="C3115"/>
          <cell r="D3115"/>
          <cell r="E3115"/>
          <cell r="F3115"/>
          <cell r="J3115"/>
          <cell r="K3115"/>
          <cell r="L3115"/>
          <cell r="M3115"/>
          <cell r="N3115"/>
          <cell r="O3115"/>
          <cell r="P3115"/>
          <cell r="R3115"/>
          <cell r="S3115"/>
          <cell r="T3115"/>
          <cell r="U3115"/>
          <cell r="V3115"/>
          <cell r="W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P3115"/>
        </row>
        <row r="3116">
          <cell r="C3116"/>
          <cell r="D3116"/>
          <cell r="E3116"/>
          <cell r="F3116"/>
          <cell r="J3116"/>
          <cell r="K3116"/>
          <cell r="L3116"/>
          <cell r="M3116"/>
          <cell r="N3116"/>
          <cell r="O3116"/>
          <cell r="P3116"/>
          <cell r="R3116"/>
          <cell r="S3116"/>
          <cell r="T3116"/>
          <cell r="U3116"/>
          <cell r="V3116"/>
          <cell r="W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P3116"/>
        </row>
        <row r="3117">
          <cell r="C3117"/>
          <cell r="D3117"/>
          <cell r="E3117"/>
          <cell r="F3117"/>
          <cell r="J3117"/>
          <cell r="K3117"/>
          <cell r="L3117"/>
          <cell r="M3117"/>
          <cell r="N3117"/>
          <cell r="O3117"/>
          <cell r="P3117"/>
          <cell r="R3117"/>
          <cell r="S3117"/>
          <cell r="T3117"/>
          <cell r="U3117"/>
          <cell r="V3117"/>
          <cell r="W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P3117"/>
        </row>
        <row r="3118">
          <cell r="C3118"/>
          <cell r="D3118"/>
          <cell r="E3118"/>
          <cell r="F3118"/>
          <cell r="J3118"/>
          <cell r="K3118"/>
          <cell r="L3118"/>
          <cell r="M3118"/>
          <cell r="N3118"/>
          <cell r="O3118"/>
          <cell r="P3118"/>
          <cell r="R3118"/>
          <cell r="S3118"/>
          <cell r="T3118"/>
          <cell r="U3118"/>
          <cell r="V3118"/>
          <cell r="W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P3118"/>
        </row>
        <row r="3119">
          <cell r="C3119"/>
          <cell r="D3119"/>
          <cell r="E3119"/>
          <cell r="F3119"/>
          <cell r="J3119"/>
          <cell r="K3119"/>
          <cell r="L3119"/>
          <cell r="M3119"/>
          <cell r="N3119"/>
          <cell r="O3119"/>
          <cell r="P3119"/>
          <cell r="R3119"/>
          <cell r="S3119"/>
          <cell r="T3119"/>
          <cell r="U3119"/>
          <cell r="V3119"/>
          <cell r="W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P3119"/>
        </row>
        <row r="3120">
          <cell r="C3120"/>
          <cell r="D3120"/>
          <cell r="E3120"/>
          <cell r="F3120"/>
          <cell r="J3120"/>
          <cell r="K3120"/>
          <cell r="L3120"/>
          <cell r="M3120"/>
          <cell r="N3120"/>
          <cell r="O3120"/>
          <cell r="P3120"/>
          <cell r="R3120"/>
          <cell r="S3120"/>
          <cell r="T3120"/>
          <cell r="U3120"/>
          <cell r="V3120"/>
          <cell r="W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P3120"/>
        </row>
        <row r="3121">
          <cell r="C3121"/>
          <cell r="D3121"/>
          <cell r="E3121"/>
          <cell r="F3121"/>
          <cell r="J3121"/>
          <cell r="K3121"/>
          <cell r="L3121"/>
          <cell r="M3121"/>
          <cell r="N3121"/>
          <cell r="O3121"/>
          <cell r="P3121"/>
          <cell r="R3121"/>
          <cell r="S3121"/>
          <cell r="T3121"/>
          <cell r="U3121"/>
          <cell r="V3121"/>
          <cell r="W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P3121"/>
        </row>
        <row r="3122">
          <cell r="C3122"/>
          <cell r="D3122"/>
          <cell r="E3122"/>
          <cell r="F3122"/>
          <cell r="J3122"/>
          <cell r="K3122"/>
          <cell r="L3122"/>
          <cell r="M3122"/>
          <cell r="N3122"/>
          <cell r="O3122"/>
          <cell r="P3122"/>
          <cell r="R3122"/>
          <cell r="S3122"/>
          <cell r="T3122"/>
          <cell r="U3122"/>
          <cell r="V3122"/>
          <cell r="W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P3122"/>
        </row>
        <row r="3123">
          <cell r="C3123"/>
          <cell r="D3123"/>
          <cell r="E3123"/>
          <cell r="F3123"/>
          <cell r="J3123"/>
          <cell r="K3123"/>
          <cell r="L3123"/>
          <cell r="M3123"/>
          <cell r="N3123"/>
          <cell r="O3123"/>
          <cell r="P3123"/>
          <cell r="R3123"/>
          <cell r="S3123"/>
          <cell r="T3123"/>
          <cell r="U3123"/>
          <cell r="V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P3123"/>
        </row>
        <row r="3124">
          <cell r="C3124"/>
          <cell r="D3124"/>
          <cell r="E3124"/>
          <cell r="F3124"/>
          <cell r="J3124"/>
          <cell r="K3124"/>
          <cell r="L3124"/>
          <cell r="M3124"/>
          <cell r="N3124"/>
          <cell r="O3124"/>
          <cell r="P3124"/>
          <cell r="R3124"/>
          <cell r="S3124"/>
          <cell r="T3124"/>
          <cell r="U3124"/>
          <cell r="V3124"/>
          <cell r="W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P3124"/>
        </row>
        <row r="3125">
          <cell r="C3125"/>
          <cell r="D3125"/>
          <cell r="E3125"/>
          <cell r="F3125"/>
          <cell r="J3125"/>
          <cell r="K3125"/>
          <cell r="L3125"/>
          <cell r="M3125"/>
          <cell r="N3125"/>
          <cell r="O3125"/>
          <cell r="P3125"/>
          <cell r="R3125"/>
          <cell r="S3125"/>
          <cell r="T3125"/>
          <cell r="U3125"/>
          <cell r="V3125"/>
          <cell r="W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P3125"/>
        </row>
        <row r="3126">
          <cell r="C3126"/>
          <cell r="D3126"/>
          <cell r="E3126"/>
          <cell r="F3126"/>
          <cell r="J3126"/>
          <cell r="K3126"/>
          <cell r="L3126"/>
          <cell r="M3126"/>
          <cell r="N3126"/>
          <cell r="O3126"/>
          <cell r="P3126"/>
          <cell r="R3126"/>
          <cell r="S3126"/>
          <cell r="T3126"/>
          <cell r="U3126"/>
          <cell r="V3126"/>
          <cell r="W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P3126"/>
        </row>
        <row r="3127">
          <cell r="C3127"/>
          <cell r="D3127"/>
          <cell r="E3127"/>
          <cell r="F3127"/>
          <cell r="J3127"/>
          <cell r="K3127"/>
          <cell r="L3127"/>
          <cell r="M3127"/>
          <cell r="N3127"/>
          <cell r="O3127"/>
          <cell r="P3127"/>
          <cell r="R3127"/>
          <cell r="S3127"/>
          <cell r="T3127"/>
          <cell r="U3127"/>
          <cell r="V3127"/>
          <cell r="W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P3127"/>
        </row>
        <row r="3128">
          <cell r="C3128"/>
          <cell r="D3128"/>
          <cell r="E3128"/>
          <cell r="F3128"/>
          <cell r="J3128"/>
          <cell r="K3128"/>
          <cell r="L3128"/>
          <cell r="M3128"/>
          <cell r="N3128"/>
          <cell r="O3128"/>
          <cell r="P3128"/>
          <cell r="R3128"/>
          <cell r="S3128"/>
          <cell r="T3128"/>
          <cell r="U3128"/>
          <cell r="V3128"/>
          <cell r="W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P3128"/>
        </row>
        <row r="3129">
          <cell r="C3129"/>
          <cell r="D3129"/>
          <cell r="E3129"/>
          <cell r="F3129"/>
          <cell r="J3129"/>
          <cell r="K3129"/>
          <cell r="L3129"/>
          <cell r="M3129"/>
          <cell r="N3129"/>
          <cell r="O3129"/>
          <cell r="P3129"/>
          <cell r="R3129"/>
          <cell r="S3129"/>
          <cell r="T3129"/>
          <cell r="U3129"/>
          <cell r="V3129"/>
          <cell r="W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P3129"/>
        </row>
        <row r="3130">
          <cell r="C3130"/>
          <cell r="D3130"/>
          <cell r="E3130"/>
          <cell r="F3130"/>
          <cell r="J3130"/>
          <cell r="K3130"/>
          <cell r="L3130"/>
          <cell r="M3130"/>
          <cell r="N3130"/>
          <cell r="O3130"/>
          <cell r="P3130"/>
          <cell r="R3130"/>
          <cell r="S3130"/>
          <cell r="T3130"/>
          <cell r="U3130"/>
          <cell r="V3130"/>
          <cell r="W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P3130"/>
        </row>
        <row r="3131">
          <cell r="C3131"/>
          <cell r="D3131"/>
          <cell r="E3131"/>
          <cell r="F3131"/>
          <cell r="J3131"/>
          <cell r="K3131"/>
          <cell r="L3131"/>
          <cell r="M3131"/>
          <cell r="N3131"/>
          <cell r="O3131"/>
          <cell r="P3131"/>
          <cell r="R3131"/>
          <cell r="S3131"/>
          <cell r="T3131"/>
          <cell r="U3131"/>
          <cell r="V3131"/>
          <cell r="W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P3131"/>
        </row>
        <row r="3132">
          <cell r="C3132"/>
          <cell r="D3132"/>
          <cell r="E3132"/>
          <cell r="F3132"/>
          <cell r="J3132"/>
          <cell r="K3132"/>
          <cell r="L3132"/>
          <cell r="M3132"/>
          <cell r="N3132"/>
          <cell r="O3132"/>
          <cell r="P3132"/>
          <cell r="R3132"/>
          <cell r="S3132"/>
          <cell r="T3132"/>
          <cell r="U3132"/>
          <cell r="Y3132"/>
          <cell r="Z3132"/>
          <cell r="AA3132"/>
          <cell r="AB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N3132"/>
          <cell r="AP3132"/>
        </row>
        <row r="3133">
          <cell r="C3133"/>
          <cell r="D3133"/>
          <cell r="E3133"/>
          <cell r="F3133"/>
          <cell r="J3133"/>
          <cell r="K3133"/>
          <cell r="L3133"/>
          <cell r="M3133"/>
          <cell r="N3133"/>
          <cell r="O3133"/>
          <cell r="P3133"/>
          <cell r="R3133"/>
          <cell r="S3133"/>
          <cell r="T3133"/>
          <cell r="U3133"/>
          <cell r="V3133"/>
          <cell r="W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P3133"/>
        </row>
        <row r="3134">
          <cell r="C3134"/>
          <cell r="D3134"/>
          <cell r="E3134"/>
          <cell r="F3134"/>
          <cell r="J3134"/>
          <cell r="K3134"/>
          <cell r="L3134"/>
          <cell r="M3134"/>
          <cell r="N3134"/>
          <cell r="O3134"/>
          <cell r="P3134"/>
          <cell r="R3134"/>
          <cell r="S3134"/>
          <cell r="T3134"/>
          <cell r="U3134"/>
          <cell r="V3134"/>
          <cell r="W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P3134"/>
        </row>
        <row r="3135">
          <cell r="C3135"/>
          <cell r="D3135"/>
          <cell r="E3135"/>
          <cell r="F3135"/>
          <cell r="J3135"/>
          <cell r="K3135"/>
          <cell r="L3135"/>
          <cell r="M3135"/>
          <cell r="N3135"/>
          <cell r="O3135"/>
          <cell r="P3135"/>
          <cell r="R3135"/>
          <cell r="S3135"/>
          <cell r="T3135"/>
          <cell r="U3135"/>
          <cell r="V3135"/>
          <cell r="W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P3135"/>
        </row>
        <row r="3136">
          <cell r="C3136"/>
          <cell r="D3136"/>
          <cell r="E3136"/>
          <cell r="F3136"/>
          <cell r="J3136"/>
          <cell r="K3136"/>
          <cell r="L3136"/>
          <cell r="M3136"/>
          <cell r="N3136"/>
          <cell r="O3136"/>
          <cell r="P3136"/>
          <cell r="R3136"/>
          <cell r="S3136"/>
          <cell r="T3136"/>
          <cell r="U3136"/>
          <cell r="V3136"/>
          <cell r="W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P3136"/>
        </row>
        <row r="3137">
          <cell r="C3137"/>
          <cell r="D3137"/>
          <cell r="E3137"/>
          <cell r="F3137"/>
          <cell r="J3137"/>
          <cell r="K3137"/>
          <cell r="L3137"/>
          <cell r="M3137"/>
          <cell r="N3137"/>
          <cell r="O3137"/>
          <cell r="P3137"/>
          <cell r="R3137"/>
          <cell r="S3137"/>
          <cell r="T3137"/>
          <cell r="U3137"/>
          <cell r="V3137"/>
          <cell r="W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P3137"/>
        </row>
        <row r="3138">
          <cell r="C3138"/>
          <cell r="D3138"/>
          <cell r="E3138"/>
          <cell r="F3138"/>
          <cell r="J3138"/>
          <cell r="K3138"/>
          <cell r="L3138"/>
          <cell r="M3138"/>
          <cell r="N3138"/>
          <cell r="O3138"/>
          <cell r="P3138"/>
          <cell r="R3138"/>
          <cell r="S3138"/>
          <cell r="T3138"/>
          <cell r="U3138"/>
          <cell r="V3138"/>
          <cell r="W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P3138"/>
        </row>
        <row r="3139">
          <cell r="C3139"/>
          <cell r="D3139"/>
          <cell r="E3139"/>
          <cell r="F3139"/>
          <cell r="J3139"/>
          <cell r="K3139"/>
          <cell r="L3139"/>
          <cell r="M3139"/>
          <cell r="N3139"/>
          <cell r="O3139"/>
          <cell r="P3139"/>
          <cell r="R3139"/>
          <cell r="S3139"/>
          <cell r="T3139"/>
          <cell r="U3139"/>
          <cell r="V3139"/>
          <cell r="W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P3139"/>
        </row>
        <row r="3140">
          <cell r="C3140"/>
          <cell r="D3140"/>
          <cell r="E3140"/>
          <cell r="F3140"/>
          <cell r="J3140"/>
          <cell r="K3140"/>
          <cell r="L3140"/>
          <cell r="M3140"/>
          <cell r="N3140"/>
          <cell r="O3140"/>
          <cell r="P3140"/>
          <cell r="R3140"/>
          <cell r="S3140"/>
          <cell r="T3140"/>
          <cell r="U3140"/>
          <cell r="V3140"/>
          <cell r="W3140"/>
          <cell r="Y3140"/>
          <cell r="Z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P3140"/>
        </row>
        <row r="3141">
          <cell r="C3141"/>
          <cell r="D3141"/>
          <cell r="E3141"/>
          <cell r="F3141"/>
          <cell r="J3141"/>
          <cell r="K3141"/>
          <cell r="L3141"/>
          <cell r="M3141"/>
          <cell r="N3141"/>
          <cell r="O3141"/>
          <cell r="P3141"/>
          <cell r="R3141"/>
          <cell r="S3141"/>
          <cell r="T3141"/>
          <cell r="U3141"/>
          <cell r="V3141"/>
          <cell r="W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P3141"/>
        </row>
        <row r="3142">
          <cell r="C3142"/>
          <cell r="D3142"/>
          <cell r="E3142"/>
          <cell r="F3142"/>
          <cell r="J3142"/>
          <cell r="K3142"/>
          <cell r="L3142"/>
          <cell r="M3142"/>
          <cell r="N3142"/>
          <cell r="O3142"/>
          <cell r="P3142"/>
          <cell r="R3142"/>
          <cell r="S3142"/>
          <cell r="T3142"/>
          <cell r="U3142"/>
          <cell r="V3142"/>
          <cell r="W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P3142"/>
        </row>
        <row r="3143">
          <cell r="C3143"/>
          <cell r="D3143"/>
          <cell r="E3143"/>
          <cell r="F3143"/>
          <cell r="J3143"/>
          <cell r="K3143"/>
          <cell r="L3143"/>
          <cell r="M3143"/>
          <cell r="N3143"/>
          <cell r="O3143"/>
          <cell r="P3143"/>
          <cell r="R3143"/>
          <cell r="S3143"/>
          <cell r="T3143"/>
          <cell r="U3143"/>
          <cell r="V3143"/>
          <cell r="W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P3143"/>
        </row>
        <row r="3144">
          <cell r="C3144"/>
          <cell r="D3144"/>
          <cell r="E3144"/>
          <cell r="F3144"/>
          <cell r="J3144"/>
          <cell r="K3144"/>
          <cell r="L3144"/>
          <cell r="M3144"/>
          <cell r="N3144"/>
          <cell r="O3144"/>
          <cell r="P3144"/>
          <cell r="R3144"/>
          <cell r="S3144"/>
          <cell r="T3144"/>
          <cell r="U3144"/>
          <cell r="V3144"/>
          <cell r="W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P3144"/>
        </row>
        <row r="3145">
          <cell r="C3145"/>
          <cell r="D3145"/>
          <cell r="E3145"/>
          <cell r="F3145"/>
          <cell r="J3145"/>
          <cell r="K3145"/>
          <cell r="L3145"/>
          <cell r="M3145"/>
          <cell r="N3145"/>
          <cell r="O3145"/>
          <cell r="P3145"/>
          <cell r="R3145"/>
          <cell r="S3145"/>
          <cell r="T3145"/>
          <cell r="U3145"/>
          <cell r="V3145"/>
          <cell r="W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P3145"/>
        </row>
        <row r="3146">
          <cell r="C3146"/>
          <cell r="D3146"/>
          <cell r="E3146"/>
          <cell r="F3146"/>
          <cell r="J3146"/>
          <cell r="K3146"/>
          <cell r="L3146"/>
          <cell r="M3146"/>
          <cell r="N3146"/>
          <cell r="O3146"/>
          <cell r="P3146"/>
          <cell r="R3146"/>
          <cell r="S3146"/>
          <cell r="T3146"/>
          <cell r="U3146"/>
          <cell r="V3146"/>
          <cell r="W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P3146"/>
        </row>
        <row r="3147">
          <cell r="C3147"/>
          <cell r="D3147"/>
          <cell r="E3147"/>
          <cell r="F3147"/>
          <cell r="J3147"/>
          <cell r="K3147"/>
          <cell r="L3147"/>
          <cell r="M3147"/>
          <cell r="N3147"/>
          <cell r="O3147"/>
          <cell r="P3147"/>
          <cell r="R3147"/>
          <cell r="S3147"/>
          <cell r="T3147"/>
          <cell r="U3147"/>
          <cell r="V3147"/>
          <cell r="W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P3147"/>
        </row>
        <row r="3148">
          <cell r="C3148"/>
          <cell r="D3148"/>
          <cell r="E3148"/>
          <cell r="F3148"/>
          <cell r="J3148"/>
          <cell r="K3148"/>
          <cell r="L3148"/>
          <cell r="M3148"/>
          <cell r="N3148"/>
          <cell r="O3148"/>
          <cell r="P3148"/>
          <cell r="R3148"/>
          <cell r="S3148"/>
          <cell r="T3148"/>
          <cell r="U3148"/>
          <cell r="V3148"/>
          <cell r="W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P3148"/>
        </row>
        <row r="3149">
          <cell r="C3149"/>
          <cell r="D3149"/>
          <cell r="E3149"/>
          <cell r="F3149"/>
          <cell r="J3149"/>
          <cell r="K3149"/>
          <cell r="L3149"/>
          <cell r="M3149"/>
          <cell r="N3149"/>
          <cell r="O3149"/>
          <cell r="P3149"/>
          <cell r="R3149"/>
          <cell r="S3149"/>
          <cell r="T3149"/>
          <cell r="U3149"/>
          <cell r="V3149"/>
          <cell r="W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P3149"/>
        </row>
        <row r="3150">
          <cell r="C3150"/>
          <cell r="D3150"/>
          <cell r="E3150"/>
          <cell r="F3150"/>
          <cell r="J3150"/>
          <cell r="K3150"/>
          <cell r="L3150"/>
          <cell r="M3150"/>
          <cell r="N3150"/>
          <cell r="O3150"/>
          <cell r="P3150"/>
          <cell r="R3150"/>
          <cell r="S3150"/>
          <cell r="T3150"/>
          <cell r="U3150"/>
          <cell r="V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P3150"/>
        </row>
        <row r="3151">
          <cell r="C3151"/>
          <cell r="D3151"/>
          <cell r="E3151"/>
          <cell r="F3151"/>
          <cell r="J3151"/>
          <cell r="K3151"/>
          <cell r="L3151"/>
          <cell r="M3151"/>
          <cell r="N3151"/>
          <cell r="O3151"/>
          <cell r="P3151"/>
          <cell r="R3151"/>
          <cell r="S3151"/>
          <cell r="T3151"/>
          <cell r="U3151"/>
          <cell r="V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P3151"/>
        </row>
        <row r="3152">
          <cell r="C3152"/>
          <cell r="D3152"/>
          <cell r="E3152"/>
          <cell r="F3152"/>
          <cell r="J3152"/>
          <cell r="K3152"/>
          <cell r="L3152"/>
          <cell r="M3152"/>
          <cell r="N3152"/>
          <cell r="O3152"/>
          <cell r="P3152"/>
          <cell r="R3152"/>
          <cell r="S3152"/>
          <cell r="T3152"/>
          <cell r="U3152"/>
          <cell r="V3152"/>
          <cell r="W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P3152"/>
        </row>
        <row r="3153">
          <cell r="C3153"/>
          <cell r="D3153"/>
          <cell r="E3153"/>
          <cell r="F3153"/>
          <cell r="J3153"/>
          <cell r="K3153"/>
          <cell r="L3153"/>
          <cell r="M3153"/>
          <cell r="N3153"/>
          <cell r="O3153"/>
          <cell r="P3153"/>
          <cell r="R3153"/>
          <cell r="S3153"/>
          <cell r="T3153"/>
          <cell r="U3153"/>
          <cell r="V3153"/>
          <cell r="W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P3153"/>
        </row>
        <row r="3154">
          <cell r="C3154"/>
          <cell r="D3154"/>
          <cell r="E3154"/>
          <cell r="F3154"/>
          <cell r="J3154"/>
          <cell r="K3154"/>
          <cell r="L3154"/>
          <cell r="M3154"/>
          <cell r="N3154"/>
          <cell r="O3154"/>
          <cell r="P3154"/>
          <cell r="R3154"/>
          <cell r="S3154"/>
          <cell r="T3154"/>
          <cell r="U3154"/>
          <cell r="V3154"/>
          <cell r="W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P3154"/>
        </row>
        <row r="3155">
          <cell r="C3155"/>
          <cell r="D3155"/>
          <cell r="E3155"/>
          <cell r="F3155"/>
          <cell r="J3155"/>
          <cell r="K3155"/>
          <cell r="L3155"/>
          <cell r="M3155"/>
          <cell r="N3155"/>
          <cell r="O3155"/>
          <cell r="P3155"/>
          <cell r="R3155"/>
          <cell r="S3155"/>
          <cell r="T3155"/>
          <cell r="U3155"/>
          <cell r="V3155"/>
          <cell r="W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P3155"/>
        </row>
        <row r="3156">
          <cell r="C3156"/>
          <cell r="D3156"/>
          <cell r="E3156"/>
          <cell r="F3156"/>
          <cell r="J3156"/>
          <cell r="K3156"/>
          <cell r="L3156"/>
          <cell r="M3156"/>
          <cell r="N3156"/>
          <cell r="O3156"/>
          <cell r="P3156"/>
          <cell r="R3156"/>
          <cell r="S3156"/>
          <cell r="T3156"/>
          <cell r="U3156"/>
          <cell r="V3156"/>
          <cell r="W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P3156"/>
        </row>
        <row r="3157">
          <cell r="C3157"/>
          <cell r="D3157"/>
          <cell r="E3157"/>
          <cell r="F3157"/>
          <cell r="J3157"/>
          <cell r="K3157"/>
          <cell r="L3157"/>
          <cell r="M3157"/>
          <cell r="N3157"/>
          <cell r="O3157"/>
          <cell r="P3157"/>
          <cell r="R3157"/>
          <cell r="S3157"/>
          <cell r="T3157"/>
          <cell r="U3157"/>
          <cell r="V3157"/>
          <cell r="W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P3157"/>
        </row>
        <row r="3158">
          <cell r="C3158"/>
          <cell r="D3158"/>
          <cell r="E3158"/>
          <cell r="F3158"/>
          <cell r="J3158"/>
          <cell r="K3158"/>
          <cell r="L3158"/>
          <cell r="M3158"/>
          <cell r="N3158"/>
          <cell r="O3158"/>
          <cell r="P3158"/>
          <cell r="R3158"/>
          <cell r="S3158"/>
          <cell r="T3158"/>
          <cell r="U3158"/>
          <cell r="V3158"/>
          <cell r="W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P3158"/>
        </row>
        <row r="3159">
          <cell r="C3159"/>
          <cell r="D3159"/>
          <cell r="E3159"/>
          <cell r="F3159"/>
          <cell r="J3159"/>
          <cell r="K3159"/>
          <cell r="L3159"/>
          <cell r="M3159"/>
          <cell r="N3159"/>
          <cell r="O3159"/>
          <cell r="P3159"/>
          <cell r="R3159"/>
          <cell r="S3159"/>
          <cell r="T3159"/>
          <cell r="U3159"/>
          <cell r="V3159"/>
          <cell r="W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P3159"/>
        </row>
        <row r="3160">
          <cell r="C3160"/>
          <cell r="D3160"/>
          <cell r="E3160"/>
          <cell r="F3160"/>
          <cell r="J3160"/>
          <cell r="K3160"/>
          <cell r="L3160"/>
          <cell r="M3160"/>
          <cell r="N3160"/>
          <cell r="O3160"/>
          <cell r="P3160"/>
          <cell r="R3160"/>
          <cell r="S3160"/>
          <cell r="T3160"/>
          <cell r="U3160"/>
          <cell r="V3160"/>
          <cell r="W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P3160"/>
        </row>
        <row r="3161">
          <cell r="C3161"/>
          <cell r="D3161"/>
          <cell r="E3161"/>
          <cell r="F3161"/>
          <cell r="J3161"/>
          <cell r="K3161"/>
          <cell r="L3161"/>
          <cell r="M3161"/>
          <cell r="N3161"/>
          <cell r="O3161"/>
          <cell r="P3161"/>
          <cell r="R3161"/>
          <cell r="S3161"/>
          <cell r="T3161"/>
          <cell r="U3161"/>
          <cell r="Y3161"/>
          <cell r="Z3161"/>
          <cell r="AA3161"/>
          <cell r="AB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N3161"/>
          <cell r="AP3161"/>
        </row>
        <row r="3162">
          <cell r="C3162"/>
          <cell r="D3162"/>
          <cell r="F3162"/>
          <cell r="J3162"/>
          <cell r="K3162"/>
          <cell r="L3162"/>
          <cell r="M3162"/>
          <cell r="N3162"/>
          <cell r="O3162"/>
          <cell r="P3162"/>
          <cell r="R3162"/>
          <cell r="S3162"/>
          <cell r="T3162"/>
          <cell r="U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P3162"/>
        </row>
        <row r="3163">
          <cell r="C3163"/>
          <cell r="D3163"/>
          <cell r="E3163"/>
          <cell r="F3163"/>
          <cell r="J3163"/>
          <cell r="K3163"/>
          <cell r="L3163"/>
          <cell r="M3163"/>
          <cell r="N3163"/>
          <cell r="O3163"/>
          <cell r="P3163"/>
          <cell r="R3163"/>
          <cell r="S3163"/>
          <cell r="T3163"/>
          <cell r="U3163"/>
          <cell r="Y3163"/>
          <cell r="Z3163"/>
          <cell r="AA3163"/>
          <cell r="AB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N3163"/>
          <cell r="AP3163"/>
        </row>
        <row r="3164">
          <cell r="C3164"/>
          <cell r="D3164"/>
          <cell r="E3164"/>
          <cell r="F3164"/>
          <cell r="J3164"/>
          <cell r="K3164"/>
          <cell r="L3164"/>
          <cell r="M3164"/>
          <cell r="N3164"/>
          <cell r="O3164"/>
          <cell r="P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P3164"/>
        </row>
        <row r="3165">
          <cell r="C3165"/>
          <cell r="D3165"/>
          <cell r="E3165"/>
          <cell r="F3165"/>
          <cell r="J3165"/>
          <cell r="K3165"/>
          <cell r="L3165"/>
          <cell r="M3165"/>
          <cell r="N3165"/>
          <cell r="O3165"/>
          <cell r="P3165"/>
          <cell r="R3165"/>
          <cell r="S3165"/>
          <cell r="T3165"/>
          <cell r="U3165"/>
          <cell r="V3165"/>
          <cell r="W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P3165"/>
        </row>
        <row r="3166">
          <cell r="C3166"/>
          <cell r="D3166"/>
          <cell r="E3166"/>
          <cell r="F3166"/>
          <cell r="J3166"/>
          <cell r="K3166"/>
          <cell r="L3166"/>
          <cell r="M3166"/>
          <cell r="N3166"/>
          <cell r="O3166"/>
          <cell r="P3166"/>
          <cell r="R3166"/>
          <cell r="S3166"/>
          <cell r="T3166"/>
          <cell r="U3166"/>
          <cell r="V3166"/>
          <cell r="W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P3166"/>
        </row>
        <row r="3167">
          <cell r="C3167"/>
          <cell r="D3167"/>
          <cell r="E3167"/>
          <cell r="F3167"/>
          <cell r="J3167"/>
          <cell r="K3167"/>
          <cell r="L3167"/>
          <cell r="M3167"/>
          <cell r="N3167"/>
          <cell r="O3167"/>
          <cell r="P3167"/>
          <cell r="R3167"/>
          <cell r="S3167"/>
          <cell r="T3167"/>
          <cell r="U3167"/>
          <cell r="V3167"/>
          <cell r="W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P3167"/>
        </row>
        <row r="3168">
          <cell r="C3168"/>
          <cell r="D3168"/>
          <cell r="E3168"/>
          <cell r="F3168"/>
          <cell r="J3168"/>
          <cell r="K3168"/>
          <cell r="L3168"/>
          <cell r="M3168"/>
          <cell r="N3168"/>
          <cell r="O3168"/>
          <cell r="P3168"/>
          <cell r="R3168"/>
          <cell r="S3168"/>
          <cell r="T3168"/>
          <cell r="U3168"/>
          <cell r="V3168"/>
          <cell r="W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P3168"/>
        </row>
        <row r="3169">
          <cell r="C3169"/>
          <cell r="D3169"/>
          <cell r="E3169"/>
          <cell r="F3169"/>
          <cell r="J3169"/>
          <cell r="K3169"/>
          <cell r="L3169"/>
          <cell r="M3169"/>
          <cell r="N3169"/>
          <cell r="O3169"/>
          <cell r="P3169"/>
          <cell r="R3169"/>
          <cell r="S3169"/>
          <cell r="T3169"/>
          <cell r="U3169"/>
          <cell r="V3169"/>
          <cell r="W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P3169"/>
        </row>
        <row r="3170">
          <cell r="C3170"/>
          <cell r="D3170"/>
          <cell r="E3170"/>
          <cell r="F3170"/>
          <cell r="J3170"/>
          <cell r="K3170"/>
          <cell r="L3170"/>
          <cell r="M3170"/>
          <cell r="N3170"/>
          <cell r="O3170"/>
          <cell r="P3170"/>
          <cell r="R3170"/>
          <cell r="S3170"/>
          <cell r="T3170"/>
          <cell r="U3170"/>
          <cell r="V3170"/>
          <cell r="W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P3170"/>
        </row>
        <row r="3171">
          <cell r="C3171"/>
          <cell r="D3171"/>
          <cell r="E3171"/>
          <cell r="F3171"/>
          <cell r="J3171"/>
          <cell r="K3171"/>
          <cell r="L3171"/>
          <cell r="M3171"/>
          <cell r="N3171"/>
          <cell r="O3171"/>
          <cell r="P3171"/>
          <cell r="R3171"/>
          <cell r="S3171"/>
          <cell r="T3171"/>
          <cell r="U3171"/>
          <cell r="V3171"/>
          <cell r="W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P3171"/>
        </row>
        <row r="3172">
          <cell r="C3172"/>
          <cell r="D3172"/>
          <cell r="E3172"/>
          <cell r="F3172"/>
          <cell r="J3172"/>
          <cell r="K3172"/>
          <cell r="L3172"/>
          <cell r="M3172"/>
          <cell r="N3172"/>
          <cell r="O3172"/>
          <cell r="P3172"/>
          <cell r="R3172"/>
          <cell r="S3172"/>
          <cell r="T3172"/>
          <cell r="U3172"/>
          <cell r="V3172"/>
          <cell r="W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P3172"/>
        </row>
        <row r="3173">
          <cell r="C3173"/>
          <cell r="D3173"/>
          <cell r="E3173"/>
          <cell r="F3173"/>
          <cell r="J3173"/>
          <cell r="K3173"/>
          <cell r="L3173"/>
          <cell r="M3173"/>
          <cell r="N3173"/>
          <cell r="O3173"/>
          <cell r="P3173"/>
          <cell r="R3173"/>
          <cell r="S3173"/>
          <cell r="T3173"/>
          <cell r="U3173"/>
          <cell r="V3173"/>
          <cell r="W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P3173"/>
        </row>
        <row r="3174">
          <cell r="C3174"/>
          <cell r="D3174"/>
          <cell r="E3174"/>
          <cell r="F3174"/>
          <cell r="J3174"/>
          <cell r="K3174"/>
          <cell r="L3174"/>
          <cell r="M3174"/>
          <cell r="N3174"/>
          <cell r="O3174"/>
          <cell r="P3174"/>
          <cell r="R3174"/>
          <cell r="S3174"/>
          <cell r="T3174"/>
          <cell r="U3174"/>
          <cell r="V3174"/>
          <cell r="W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P3174"/>
        </row>
        <row r="3175">
          <cell r="C3175"/>
          <cell r="D3175"/>
          <cell r="E3175"/>
          <cell r="F3175"/>
          <cell r="J3175"/>
          <cell r="K3175"/>
          <cell r="L3175"/>
          <cell r="M3175"/>
          <cell r="N3175"/>
          <cell r="O3175"/>
          <cell r="P3175"/>
          <cell r="R3175"/>
          <cell r="S3175"/>
          <cell r="T3175"/>
          <cell r="U3175"/>
          <cell r="V3175"/>
          <cell r="W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P3175"/>
        </row>
        <row r="3176">
          <cell r="C3176"/>
          <cell r="D3176"/>
          <cell r="E3176"/>
          <cell r="F3176"/>
          <cell r="J3176"/>
          <cell r="K3176"/>
          <cell r="L3176"/>
          <cell r="M3176"/>
          <cell r="N3176"/>
          <cell r="O3176"/>
          <cell r="P3176"/>
          <cell r="R3176"/>
          <cell r="S3176"/>
          <cell r="T3176"/>
          <cell r="U3176"/>
          <cell r="V3176"/>
          <cell r="W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P3176"/>
        </row>
        <row r="3177">
          <cell r="C3177"/>
          <cell r="D3177"/>
          <cell r="E3177"/>
          <cell r="F3177"/>
          <cell r="J3177"/>
          <cell r="K3177"/>
          <cell r="L3177"/>
          <cell r="M3177"/>
          <cell r="N3177"/>
          <cell r="O3177"/>
          <cell r="P3177"/>
          <cell r="R3177"/>
          <cell r="S3177"/>
          <cell r="T3177"/>
          <cell r="U3177"/>
          <cell r="V3177"/>
          <cell r="W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P3177"/>
        </row>
        <row r="3178">
          <cell r="C3178"/>
          <cell r="D3178"/>
          <cell r="E3178"/>
          <cell r="F3178"/>
          <cell r="J3178"/>
          <cell r="K3178"/>
          <cell r="L3178"/>
          <cell r="M3178"/>
          <cell r="N3178"/>
          <cell r="O3178"/>
          <cell r="P3178"/>
          <cell r="R3178"/>
          <cell r="S3178"/>
          <cell r="T3178"/>
          <cell r="U3178"/>
          <cell r="V3178"/>
          <cell r="W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P3178"/>
        </row>
        <row r="3179">
          <cell r="C3179"/>
          <cell r="D3179"/>
          <cell r="E3179"/>
          <cell r="F3179"/>
          <cell r="J3179"/>
          <cell r="K3179"/>
          <cell r="L3179"/>
          <cell r="M3179"/>
          <cell r="N3179"/>
          <cell r="O3179"/>
          <cell r="P3179"/>
          <cell r="R3179"/>
          <cell r="S3179"/>
          <cell r="T3179"/>
          <cell r="U3179"/>
          <cell r="V3179"/>
          <cell r="W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P3179"/>
        </row>
        <row r="3180">
          <cell r="C3180"/>
          <cell r="D3180"/>
          <cell r="E3180"/>
          <cell r="F3180"/>
          <cell r="J3180"/>
          <cell r="K3180"/>
          <cell r="L3180"/>
          <cell r="M3180"/>
          <cell r="N3180"/>
          <cell r="O3180"/>
          <cell r="P3180"/>
          <cell r="R3180"/>
          <cell r="S3180"/>
          <cell r="T3180"/>
          <cell r="U3180"/>
          <cell r="V3180"/>
          <cell r="W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P3180"/>
        </row>
        <row r="3181">
          <cell r="C3181"/>
          <cell r="D3181"/>
          <cell r="E3181"/>
          <cell r="F3181"/>
          <cell r="J3181"/>
          <cell r="K3181"/>
          <cell r="L3181"/>
          <cell r="M3181"/>
          <cell r="N3181"/>
          <cell r="O3181"/>
          <cell r="P3181"/>
          <cell r="R3181"/>
          <cell r="S3181"/>
          <cell r="T3181"/>
          <cell r="U3181"/>
          <cell r="V3181"/>
          <cell r="W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P3181"/>
        </row>
        <row r="3182">
          <cell r="C3182"/>
          <cell r="D3182"/>
          <cell r="E3182"/>
          <cell r="F3182"/>
          <cell r="J3182"/>
          <cell r="K3182"/>
          <cell r="L3182"/>
          <cell r="M3182"/>
          <cell r="N3182"/>
          <cell r="O3182"/>
          <cell r="P3182"/>
          <cell r="R3182"/>
          <cell r="S3182"/>
          <cell r="T3182"/>
          <cell r="U3182"/>
          <cell r="V3182"/>
          <cell r="W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P3182"/>
        </row>
        <row r="3183">
          <cell r="C3183"/>
          <cell r="D3183"/>
          <cell r="E3183"/>
          <cell r="F3183"/>
          <cell r="J3183"/>
          <cell r="K3183"/>
          <cell r="L3183"/>
          <cell r="M3183"/>
          <cell r="N3183"/>
          <cell r="O3183"/>
          <cell r="P3183"/>
          <cell r="R3183"/>
          <cell r="S3183"/>
          <cell r="T3183"/>
          <cell r="U3183"/>
          <cell r="V3183"/>
          <cell r="W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P3183"/>
        </row>
        <row r="3184">
          <cell r="C3184"/>
          <cell r="D3184"/>
          <cell r="E3184"/>
          <cell r="F3184"/>
          <cell r="J3184"/>
          <cell r="K3184"/>
          <cell r="L3184"/>
          <cell r="M3184"/>
          <cell r="N3184"/>
          <cell r="O3184"/>
          <cell r="P3184"/>
          <cell r="R3184"/>
          <cell r="S3184"/>
          <cell r="T3184"/>
          <cell r="U3184"/>
          <cell r="V3184"/>
          <cell r="W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P3184"/>
        </row>
        <row r="3185">
          <cell r="C3185"/>
          <cell r="D3185"/>
          <cell r="F3185"/>
          <cell r="J3185"/>
          <cell r="K3185"/>
          <cell r="L3185"/>
          <cell r="M3185"/>
          <cell r="N3185"/>
          <cell r="O3185"/>
          <cell r="P3185"/>
          <cell r="R3185"/>
          <cell r="S3185"/>
          <cell r="T3185"/>
          <cell r="U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P3185"/>
        </row>
        <row r="3186">
          <cell r="C3186"/>
          <cell r="D3186"/>
          <cell r="E3186"/>
          <cell r="F3186"/>
          <cell r="J3186"/>
          <cell r="K3186"/>
          <cell r="L3186"/>
          <cell r="M3186"/>
          <cell r="N3186"/>
          <cell r="O3186"/>
          <cell r="P3186"/>
          <cell r="R3186"/>
          <cell r="S3186"/>
          <cell r="T3186"/>
          <cell r="U3186"/>
          <cell r="Y3186"/>
          <cell r="Z3186"/>
          <cell r="AA3186"/>
          <cell r="AB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P3186"/>
        </row>
        <row r="3187">
          <cell r="C3187"/>
          <cell r="D3187"/>
          <cell r="E3187"/>
          <cell r="F3187"/>
          <cell r="J3187"/>
          <cell r="K3187"/>
          <cell r="L3187"/>
          <cell r="M3187"/>
          <cell r="N3187"/>
          <cell r="O3187"/>
          <cell r="P3187"/>
          <cell r="R3187"/>
          <cell r="S3187"/>
          <cell r="T3187"/>
          <cell r="U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P3187"/>
        </row>
        <row r="3188">
          <cell r="C3188"/>
          <cell r="D3188"/>
          <cell r="E3188"/>
          <cell r="F3188"/>
          <cell r="J3188"/>
          <cell r="K3188"/>
          <cell r="L3188"/>
          <cell r="M3188"/>
          <cell r="N3188"/>
          <cell r="O3188"/>
          <cell r="P3188"/>
          <cell r="R3188"/>
          <cell r="S3188"/>
          <cell r="T3188"/>
          <cell r="U3188"/>
          <cell r="V3188"/>
          <cell r="W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P3188"/>
        </row>
        <row r="3189">
          <cell r="C3189"/>
          <cell r="D3189"/>
          <cell r="E3189"/>
          <cell r="F3189"/>
          <cell r="J3189"/>
          <cell r="K3189"/>
          <cell r="L3189"/>
          <cell r="M3189"/>
          <cell r="N3189"/>
          <cell r="O3189"/>
          <cell r="P3189"/>
          <cell r="R3189"/>
          <cell r="S3189"/>
          <cell r="T3189"/>
          <cell r="U3189"/>
          <cell r="V3189"/>
          <cell r="W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P3189"/>
        </row>
        <row r="3190">
          <cell r="C3190"/>
          <cell r="D3190"/>
          <cell r="E3190"/>
          <cell r="F3190"/>
          <cell r="J3190"/>
          <cell r="K3190"/>
          <cell r="L3190"/>
          <cell r="M3190"/>
          <cell r="N3190"/>
          <cell r="O3190"/>
          <cell r="P3190"/>
          <cell r="R3190"/>
          <cell r="S3190"/>
          <cell r="T3190"/>
          <cell r="U3190"/>
          <cell r="V3190"/>
          <cell r="W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P3190"/>
        </row>
        <row r="3191">
          <cell r="C3191"/>
          <cell r="D3191"/>
          <cell r="E3191"/>
          <cell r="F3191"/>
          <cell r="J3191"/>
          <cell r="K3191"/>
          <cell r="L3191"/>
          <cell r="M3191"/>
          <cell r="N3191"/>
          <cell r="O3191"/>
          <cell r="P3191"/>
          <cell r="R3191"/>
          <cell r="S3191"/>
          <cell r="T3191"/>
          <cell r="U3191"/>
          <cell r="V3191"/>
          <cell r="W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P3191"/>
        </row>
        <row r="3192">
          <cell r="C3192"/>
          <cell r="D3192"/>
          <cell r="E3192"/>
          <cell r="F3192"/>
          <cell r="J3192"/>
          <cell r="K3192"/>
          <cell r="L3192"/>
          <cell r="M3192"/>
          <cell r="N3192"/>
          <cell r="O3192"/>
          <cell r="P3192"/>
          <cell r="R3192"/>
          <cell r="S3192"/>
          <cell r="T3192"/>
          <cell r="U3192"/>
          <cell r="V3192"/>
          <cell r="W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P3192"/>
        </row>
        <row r="3193">
          <cell r="C3193"/>
          <cell r="D3193"/>
          <cell r="E3193"/>
          <cell r="F3193"/>
          <cell r="J3193"/>
          <cell r="K3193"/>
          <cell r="L3193"/>
          <cell r="M3193"/>
          <cell r="N3193"/>
          <cell r="O3193"/>
          <cell r="P3193"/>
          <cell r="R3193"/>
          <cell r="S3193"/>
          <cell r="T3193"/>
          <cell r="U3193"/>
          <cell r="V3193"/>
          <cell r="W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P3193"/>
        </row>
        <row r="3194">
          <cell r="C3194"/>
          <cell r="D3194"/>
          <cell r="E3194"/>
          <cell r="F3194"/>
          <cell r="J3194"/>
          <cell r="K3194"/>
          <cell r="L3194"/>
          <cell r="M3194"/>
          <cell r="N3194"/>
          <cell r="O3194"/>
          <cell r="P3194"/>
          <cell r="R3194"/>
          <cell r="S3194"/>
          <cell r="T3194"/>
          <cell r="U3194"/>
          <cell r="V3194"/>
          <cell r="W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P3194"/>
        </row>
        <row r="3195">
          <cell r="C3195"/>
          <cell r="D3195"/>
          <cell r="E3195"/>
          <cell r="F3195"/>
          <cell r="J3195"/>
          <cell r="K3195"/>
          <cell r="L3195"/>
          <cell r="M3195"/>
          <cell r="N3195"/>
          <cell r="O3195"/>
          <cell r="P3195"/>
          <cell r="R3195"/>
          <cell r="S3195"/>
          <cell r="T3195"/>
          <cell r="U3195"/>
          <cell r="V3195"/>
          <cell r="W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P3195"/>
        </row>
        <row r="3196">
          <cell r="C3196"/>
          <cell r="D3196"/>
          <cell r="E3196"/>
          <cell r="F3196"/>
          <cell r="J3196"/>
          <cell r="K3196"/>
          <cell r="L3196"/>
          <cell r="M3196"/>
          <cell r="N3196"/>
          <cell r="O3196"/>
          <cell r="P3196"/>
          <cell r="R3196"/>
          <cell r="S3196"/>
          <cell r="T3196"/>
          <cell r="U3196"/>
          <cell r="V3196"/>
          <cell r="W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P3196"/>
        </row>
        <row r="3197">
          <cell r="C3197"/>
          <cell r="D3197"/>
          <cell r="E3197"/>
          <cell r="F3197"/>
          <cell r="J3197"/>
          <cell r="K3197"/>
          <cell r="L3197"/>
          <cell r="M3197"/>
          <cell r="N3197"/>
          <cell r="O3197"/>
          <cell r="P3197"/>
          <cell r="R3197"/>
          <cell r="S3197"/>
          <cell r="T3197"/>
          <cell r="U3197"/>
          <cell r="V3197"/>
          <cell r="W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P3197"/>
        </row>
        <row r="3198">
          <cell r="C3198"/>
          <cell r="D3198"/>
          <cell r="E3198"/>
          <cell r="F3198"/>
          <cell r="J3198"/>
          <cell r="K3198"/>
          <cell r="L3198"/>
          <cell r="M3198"/>
          <cell r="N3198"/>
          <cell r="O3198"/>
          <cell r="P3198"/>
          <cell r="R3198"/>
          <cell r="S3198"/>
          <cell r="T3198"/>
          <cell r="U3198"/>
          <cell r="V3198"/>
          <cell r="W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P3198"/>
        </row>
        <row r="3199">
          <cell r="C3199"/>
          <cell r="D3199"/>
          <cell r="E3199"/>
          <cell r="F3199"/>
          <cell r="J3199"/>
          <cell r="K3199"/>
          <cell r="L3199"/>
          <cell r="M3199"/>
          <cell r="N3199"/>
          <cell r="O3199"/>
          <cell r="P3199"/>
          <cell r="R3199"/>
          <cell r="S3199"/>
          <cell r="T3199"/>
          <cell r="U3199"/>
          <cell r="V3199"/>
          <cell r="W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P3199"/>
        </row>
        <row r="3200">
          <cell r="C3200"/>
          <cell r="D3200"/>
          <cell r="E3200"/>
          <cell r="F3200"/>
          <cell r="J3200"/>
          <cell r="K3200"/>
          <cell r="L3200"/>
          <cell r="M3200"/>
          <cell r="N3200"/>
          <cell r="O3200"/>
          <cell r="P3200"/>
          <cell r="R3200"/>
          <cell r="S3200"/>
          <cell r="T3200"/>
          <cell r="U3200"/>
          <cell r="V3200"/>
          <cell r="W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P3200"/>
        </row>
        <row r="3201">
          <cell r="C3201"/>
          <cell r="D3201"/>
          <cell r="E3201"/>
          <cell r="F3201"/>
          <cell r="J3201"/>
          <cell r="K3201"/>
          <cell r="L3201"/>
          <cell r="M3201"/>
          <cell r="N3201"/>
          <cell r="O3201"/>
          <cell r="P3201"/>
          <cell r="R3201"/>
          <cell r="S3201"/>
          <cell r="T3201"/>
          <cell r="U3201"/>
          <cell r="V3201"/>
          <cell r="W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P3201"/>
        </row>
        <row r="3202">
          <cell r="C3202"/>
          <cell r="D3202"/>
          <cell r="E3202"/>
          <cell r="F3202"/>
          <cell r="J3202"/>
          <cell r="K3202"/>
          <cell r="L3202"/>
          <cell r="M3202"/>
          <cell r="N3202"/>
          <cell r="O3202"/>
          <cell r="P3202"/>
          <cell r="R3202"/>
          <cell r="S3202"/>
          <cell r="T3202"/>
          <cell r="U3202"/>
          <cell r="V3202"/>
          <cell r="W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P3202"/>
        </row>
        <row r="3203">
          <cell r="C3203"/>
          <cell r="D3203"/>
          <cell r="E3203"/>
          <cell r="F3203"/>
          <cell r="J3203"/>
          <cell r="K3203"/>
          <cell r="L3203"/>
          <cell r="M3203"/>
          <cell r="N3203"/>
          <cell r="O3203"/>
          <cell r="P3203"/>
          <cell r="R3203"/>
          <cell r="S3203"/>
          <cell r="T3203"/>
          <cell r="U3203"/>
          <cell r="V3203"/>
          <cell r="W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P3203"/>
        </row>
        <row r="3204">
          <cell r="C3204"/>
          <cell r="D3204"/>
          <cell r="E3204"/>
          <cell r="F3204"/>
          <cell r="J3204"/>
          <cell r="K3204"/>
          <cell r="L3204"/>
          <cell r="M3204"/>
          <cell r="N3204"/>
          <cell r="O3204"/>
          <cell r="P3204"/>
          <cell r="R3204"/>
          <cell r="S3204"/>
          <cell r="T3204"/>
          <cell r="U3204"/>
          <cell r="V3204"/>
          <cell r="W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P3204"/>
        </row>
        <row r="3205">
          <cell r="C3205"/>
          <cell r="D3205"/>
          <cell r="E3205"/>
          <cell r="F3205"/>
          <cell r="J3205"/>
          <cell r="K3205"/>
          <cell r="L3205"/>
          <cell r="M3205"/>
          <cell r="N3205"/>
          <cell r="O3205"/>
          <cell r="P3205"/>
          <cell r="R3205"/>
          <cell r="S3205"/>
          <cell r="T3205"/>
          <cell r="U3205"/>
          <cell r="V3205"/>
          <cell r="W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P3205"/>
        </row>
        <row r="3206">
          <cell r="C3206"/>
          <cell r="D3206"/>
          <cell r="E3206"/>
          <cell r="F3206"/>
          <cell r="J3206"/>
          <cell r="K3206"/>
          <cell r="L3206"/>
          <cell r="M3206"/>
          <cell r="N3206"/>
          <cell r="O3206"/>
          <cell r="P3206"/>
          <cell r="R3206"/>
          <cell r="S3206"/>
          <cell r="T3206"/>
          <cell r="U3206"/>
          <cell r="V3206"/>
          <cell r="W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P3206"/>
        </row>
        <row r="3207">
          <cell r="C3207"/>
          <cell r="D3207"/>
          <cell r="E3207"/>
          <cell r="F3207"/>
          <cell r="J3207"/>
          <cell r="K3207"/>
          <cell r="L3207"/>
          <cell r="M3207"/>
          <cell r="N3207"/>
          <cell r="O3207"/>
          <cell r="P3207"/>
          <cell r="R3207"/>
          <cell r="S3207"/>
          <cell r="T3207"/>
          <cell r="U3207"/>
          <cell r="V3207"/>
          <cell r="W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P3207"/>
        </row>
        <row r="3208">
          <cell r="C3208"/>
          <cell r="D3208"/>
          <cell r="E3208"/>
          <cell r="F3208"/>
          <cell r="J3208"/>
          <cell r="K3208"/>
          <cell r="L3208"/>
          <cell r="M3208"/>
          <cell r="N3208"/>
          <cell r="O3208"/>
          <cell r="P3208"/>
          <cell r="R3208"/>
          <cell r="S3208"/>
          <cell r="T3208"/>
          <cell r="U3208"/>
          <cell r="V3208"/>
          <cell r="W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P3208"/>
        </row>
        <row r="3209">
          <cell r="C3209"/>
          <cell r="D3209"/>
          <cell r="E3209"/>
          <cell r="F3209"/>
          <cell r="J3209"/>
          <cell r="K3209"/>
          <cell r="L3209"/>
          <cell r="M3209"/>
          <cell r="N3209"/>
          <cell r="O3209"/>
          <cell r="P3209"/>
          <cell r="R3209"/>
          <cell r="S3209"/>
          <cell r="T3209"/>
          <cell r="U3209"/>
          <cell r="V3209"/>
          <cell r="W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P3209"/>
        </row>
        <row r="3210">
          <cell r="C3210"/>
          <cell r="D3210"/>
          <cell r="E3210"/>
          <cell r="F3210"/>
          <cell r="J3210"/>
          <cell r="K3210"/>
          <cell r="L3210"/>
          <cell r="M3210"/>
          <cell r="N3210"/>
          <cell r="O3210"/>
          <cell r="P3210"/>
          <cell r="R3210"/>
          <cell r="S3210"/>
          <cell r="T3210"/>
          <cell r="U3210"/>
          <cell r="V3210"/>
          <cell r="W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P3210"/>
        </row>
        <row r="3211">
          <cell r="C3211"/>
          <cell r="D3211"/>
          <cell r="E3211"/>
          <cell r="F3211"/>
          <cell r="J3211"/>
          <cell r="K3211"/>
          <cell r="L3211"/>
          <cell r="M3211"/>
          <cell r="N3211"/>
          <cell r="O3211"/>
          <cell r="P3211"/>
          <cell r="R3211"/>
          <cell r="S3211"/>
          <cell r="T3211"/>
          <cell r="U3211"/>
          <cell r="V3211"/>
          <cell r="W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P3211"/>
        </row>
        <row r="3212">
          <cell r="C3212"/>
          <cell r="D3212"/>
          <cell r="E3212"/>
          <cell r="F3212"/>
          <cell r="J3212"/>
          <cell r="K3212"/>
          <cell r="L3212"/>
          <cell r="M3212"/>
          <cell r="N3212"/>
          <cell r="O3212"/>
          <cell r="P3212"/>
          <cell r="R3212"/>
          <cell r="S3212"/>
          <cell r="T3212"/>
          <cell r="U3212"/>
          <cell r="V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P3212"/>
        </row>
        <row r="3213">
          <cell r="C3213"/>
          <cell r="D3213"/>
          <cell r="E3213"/>
          <cell r="F3213"/>
          <cell r="J3213"/>
          <cell r="K3213"/>
          <cell r="L3213"/>
          <cell r="M3213"/>
          <cell r="N3213"/>
          <cell r="O3213"/>
          <cell r="P3213"/>
          <cell r="R3213"/>
          <cell r="S3213"/>
          <cell r="T3213"/>
          <cell r="U3213"/>
          <cell r="V3213"/>
          <cell r="W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P3213"/>
        </row>
        <row r="3214">
          <cell r="C3214"/>
          <cell r="D3214"/>
          <cell r="E3214"/>
          <cell r="F3214"/>
          <cell r="J3214"/>
          <cell r="K3214"/>
          <cell r="L3214"/>
          <cell r="M3214"/>
          <cell r="N3214"/>
          <cell r="O3214"/>
          <cell r="P3214"/>
          <cell r="R3214"/>
          <cell r="S3214"/>
          <cell r="T3214"/>
          <cell r="U3214"/>
          <cell r="V3214"/>
          <cell r="W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P3214"/>
        </row>
        <row r="3215">
          <cell r="C3215"/>
          <cell r="D3215"/>
          <cell r="E3215"/>
          <cell r="F3215"/>
          <cell r="J3215"/>
          <cell r="K3215"/>
          <cell r="L3215"/>
          <cell r="M3215"/>
          <cell r="N3215"/>
          <cell r="O3215"/>
          <cell r="P3215"/>
          <cell r="R3215"/>
          <cell r="S3215"/>
          <cell r="T3215"/>
          <cell r="U3215"/>
          <cell r="V3215"/>
          <cell r="W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P3215"/>
        </row>
        <row r="3216">
          <cell r="C3216"/>
          <cell r="D3216"/>
          <cell r="E3216"/>
          <cell r="F3216"/>
          <cell r="J3216"/>
          <cell r="K3216"/>
          <cell r="L3216"/>
          <cell r="M3216"/>
          <cell r="N3216"/>
          <cell r="O3216"/>
          <cell r="P3216"/>
          <cell r="R3216"/>
          <cell r="S3216"/>
          <cell r="T3216"/>
          <cell r="U3216"/>
          <cell r="V3216"/>
          <cell r="W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P3216"/>
        </row>
        <row r="3217">
          <cell r="C3217"/>
          <cell r="D3217"/>
          <cell r="E3217"/>
          <cell r="F3217"/>
          <cell r="J3217"/>
          <cell r="K3217"/>
          <cell r="L3217"/>
          <cell r="M3217"/>
          <cell r="N3217"/>
          <cell r="O3217"/>
          <cell r="P3217"/>
          <cell r="R3217"/>
          <cell r="S3217"/>
          <cell r="T3217"/>
          <cell r="U3217"/>
          <cell r="V3217"/>
          <cell r="W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P3217"/>
        </row>
        <row r="3218">
          <cell r="C3218"/>
          <cell r="D3218"/>
          <cell r="E3218"/>
          <cell r="F3218"/>
          <cell r="J3218"/>
          <cell r="K3218"/>
          <cell r="L3218"/>
          <cell r="M3218"/>
          <cell r="N3218"/>
          <cell r="O3218"/>
          <cell r="P3218"/>
          <cell r="R3218"/>
          <cell r="S3218"/>
          <cell r="T3218"/>
          <cell r="U3218"/>
          <cell r="V3218"/>
          <cell r="W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P3218"/>
        </row>
        <row r="3219">
          <cell r="C3219"/>
          <cell r="D3219"/>
          <cell r="E3219"/>
          <cell r="F3219"/>
          <cell r="J3219"/>
          <cell r="K3219"/>
          <cell r="L3219"/>
          <cell r="M3219"/>
          <cell r="N3219"/>
          <cell r="O3219"/>
          <cell r="P3219"/>
          <cell r="R3219"/>
          <cell r="S3219"/>
          <cell r="T3219"/>
          <cell r="U3219"/>
          <cell r="V3219"/>
          <cell r="W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P3219"/>
        </row>
        <row r="3220">
          <cell r="C3220"/>
          <cell r="D3220"/>
          <cell r="E3220"/>
          <cell r="F3220"/>
          <cell r="J3220"/>
          <cell r="K3220"/>
          <cell r="L3220"/>
          <cell r="M3220"/>
          <cell r="N3220"/>
          <cell r="O3220"/>
          <cell r="P3220"/>
          <cell r="R3220"/>
          <cell r="S3220"/>
          <cell r="T3220"/>
          <cell r="U3220"/>
          <cell r="V3220"/>
          <cell r="W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P3220"/>
        </row>
        <row r="3221">
          <cell r="C3221"/>
          <cell r="D3221"/>
          <cell r="E3221"/>
          <cell r="F3221"/>
          <cell r="J3221"/>
          <cell r="K3221"/>
          <cell r="L3221"/>
          <cell r="M3221"/>
          <cell r="N3221"/>
          <cell r="O3221"/>
          <cell r="P3221"/>
          <cell r="R3221"/>
          <cell r="S3221"/>
          <cell r="T3221"/>
          <cell r="U3221"/>
          <cell r="Y3221"/>
          <cell r="Z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P3221"/>
        </row>
        <row r="3222">
          <cell r="C3222"/>
          <cell r="D3222"/>
          <cell r="E3222"/>
          <cell r="F3222"/>
          <cell r="J3222"/>
          <cell r="K3222"/>
          <cell r="L3222"/>
          <cell r="M3222"/>
          <cell r="N3222"/>
          <cell r="O3222"/>
          <cell r="P3222"/>
          <cell r="R3222"/>
          <cell r="S3222"/>
          <cell r="T3222"/>
          <cell r="U3222"/>
          <cell r="V3222"/>
          <cell r="W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P3222"/>
        </row>
        <row r="3223">
          <cell r="C3223"/>
          <cell r="D3223"/>
          <cell r="E3223"/>
          <cell r="F3223"/>
          <cell r="J3223"/>
          <cell r="K3223"/>
          <cell r="L3223"/>
          <cell r="M3223"/>
          <cell r="N3223"/>
          <cell r="O3223"/>
          <cell r="P3223"/>
          <cell r="R3223"/>
          <cell r="S3223"/>
          <cell r="T3223"/>
          <cell r="U3223"/>
          <cell r="V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P3223"/>
        </row>
        <row r="3224">
          <cell r="C3224"/>
          <cell r="D3224"/>
          <cell r="E3224"/>
          <cell r="F3224"/>
          <cell r="J3224"/>
          <cell r="K3224"/>
          <cell r="L3224"/>
          <cell r="M3224"/>
          <cell r="N3224"/>
          <cell r="O3224"/>
          <cell r="P3224"/>
          <cell r="R3224"/>
          <cell r="S3224"/>
          <cell r="T3224"/>
          <cell r="U3224"/>
          <cell r="V3224"/>
          <cell r="W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P3224"/>
        </row>
        <row r="3225">
          <cell r="C3225"/>
          <cell r="D3225"/>
          <cell r="E3225"/>
          <cell r="F3225"/>
          <cell r="J3225"/>
          <cell r="K3225"/>
          <cell r="L3225"/>
          <cell r="M3225"/>
          <cell r="N3225"/>
          <cell r="O3225"/>
          <cell r="P3225"/>
          <cell r="R3225"/>
          <cell r="S3225"/>
          <cell r="T3225"/>
          <cell r="U3225"/>
          <cell r="V3225"/>
          <cell r="W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P3225"/>
        </row>
        <row r="3226">
          <cell r="C3226"/>
          <cell r="D3226"/>
          <cell r="E3226"/>
          <cell r="F3226"/>
          <cell r="J3226"/>
          <cell r="K3226"/>
          <cell r="L3226"/>
          <cell r="M3226"/>
          <cell r="N3226"/>
          <cell r="O3226"/>
          <cell r="P3226"/>
          <cell r="R3226"/>
          <cell r="S3226"/>
          <cell r="T3226"/>
          <cell r="U3226"/>
          <cell r="Y3226"/>
          <cell r="Z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P3226"/>
        </row>
        <row r="3227">
          <cell r="C3227"/>
          <cell r="D3227"/>
          <cell r="E3227"/>
          <cell r="F3227"/>
          <cell r="J3227"/>
          <cell r="K3227"/>
          <cell r="L3227"/>
          <cell r="M3227"/>
          <cell r="N3227"/>
          <cell r="O3227"/>
          <cell r="P3227"/>
          <cell r="R3227"/>
          <cell r="S3227"/>
          <cell r="T3227"/>
          <cell r="U3227"/>
          <cell r="V3227"/>
          <cell r="W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P3227"/>
        </row>
        <row r="3228">
          <cell r="C3228"/>
          <cell r="D3228"/>
          <cell r="E3228"/>
          <cell r="F3228"/>
          <cell r="J3228"/>
          <cell r="K3228"/>
          <cell r="L3228"/>
          <cell r="M3228"/>
          <cell r="N3228"/>
          <cell r="O3228"/>
          <cell r="P3228"/>
          <cell r="R3228"/>
          <cell r="S3228"/>
          <cell r="T3228"/>
          <cell r="U3228"/>
          <cell r="V3228"/>
          <cell r="W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P3228"/>
        </row>
        <row r="3229">
          <cell r="C3229"/>
          <cell r="D3229"/>
          <cell r="E3229"/>
          <cell r="F3229"/>
          <cell r="J3229"/>
          <cell r="K3229"/>
          <cell r="L3229"/>
          <cell r="M3229"/>
          <cell r="N3229"/>
          <cell r="O3229"/>
          <cell r="P3229"/>
          <cell r="R3229"/>
          <cell r="S3229"/>
          <cell r="T3229"/>
          <cell r="U3229"/>
          <cell r="V3229"/>
          <cell r="W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P3229"/>
        </row>
        <row r="3230">
          <cell r="C3230"/>
          <cell r="D3230"/>
          <cell r="E3230"/>
          <cell r="F3230"/>
          <cell r="J3230"/>
          <cell r="K3230"/>
          <cell r="L3230"/>
          <cell r="M3230"/>
          <cell r="N3230"/>
          <cell r="O3230"/>
          <cell r="P3230"/>
          <cell r="R3230"/>
          <cell r="S3230"/>
          <cell r="T3230"/>
          <cell r="U3230"/>
          <cell r="V3230"/>
          <cell r="W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P3230"/>
        </row>
        <row r="3231">
          <cell r="C3231"/>
          <cell r="D3231"/>
          <cell r="E3231"/>
          <cell r="F3231"/>
          <cell r="J3231"/>
          <cell r="K3231"/>
          <cell r="L3231"/>
          <cell r="M3231"/>
          <cell r="N3231"/>
          <cell r="O3231"/>
          <cell r="P3231"/>
          <cell r="R3231"/>
          <cell r="S3231"/>
          <cell r="T3231"/>
          <cell r="U3231"/>
          <cell r="V3231"/>
          <cell r="W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P3231"/>
        </row>
        <row r="3232">
          <cell r="C3232"/>
          <cell r="D3232"/>
          <cell r="E3232"/>
          <cell r="F3232"/>
          <cell r="J3232"/>
          <cell r="K3232"/>
          <cell r="L3232"/>
          <cell r="M3232"/>
          <cell r="N3232"/>
          <cell r="O3232"/>
          <cell r="P3232"/>
          <cell r="R3232"/>
          <cell r="S3232"/>
          <cell r="T3232"/>
          <cell r="U3232"/>
          <cell r="V3232"/>
          <cell r="W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P3232"/>
        </row>
        <row r="3233">
          <cell r="C3233"/>
          <cell r="D3233"/>
          <cell r="E3233"/>
          <cell r="F3233"/>
          <cell r="J3233"/>
          <cell r="K3233"/>
          <cell r="L3233"/>
          <cell r="M3233"/>
          <cell r="N3233"/>
          <cell r="O3233"/>
          <cell r="P3233"/>
          <cell r="R3233"/>
          <cell r="S3233"/>
          <cell r="T3233"/>
          <cell r="U3233"/>
          <cell r="V3233"/>
          <cell r="W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P3233"/>
        </row>
        <row r="3234">
          <cell r="C3234"/>
          <cell r="D3234"/>
          <cell r="E3234"/>
          <cell r="F3234"/>
          <cell r="J3234"/>
          <cell r="K3234"/>
          <cell r="L3234"/>
          <cell r="M3234"/>
          <cell r="N3234"/>
          <cell r="O3234"/>
          <cell r="P3234"/>
          <cell r="R3234"/>
          <cell r="S3234"/>
          <cell r="T3234"/>
          <cell r="U3234"/>
          <cell r="V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P3234"/>
        </row>
        <row r="3235">
          <cell r="C3235"/>
          <cell r="D3235"/>
          <cell r="E3235"/>
          <cell r="F3235"/>
          <cell r="J3235"/>
          <cell r="K3235"/>
          <cell r="L3235"/>
          <cell r="M3235"/>
          <cell r="N3235"/>
          <cell r="O3235"/>
          <cell r="P3235"/>
          <cell r="R3235"/>
          <cell r="S3235"/>
          <cell r="T3235"/>
          <cell r="U3235"/>
          <cell r="V3235"/>
          <cell r="W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P3235"/>
        </row>
        <row r="3236">
          <cell r="C3236"/>
          <cell r="D3236"/>
          <cell r="E3236"/>
          <cell r="F3236"/>
          <cell r="J3236"/>
          <cell r="K3236"/>
          <cell r="L3236"/>
          <cell r="M3236"/>
          <cell r="N3236"/>
          <cell r="O3236"/>
          <cell r="P3236"/>
          <cell r="R3236"/>
          <cell r="S3236"/>
          <cell r="T3236"/>
          <cell r="U3236"/>
          <cell r="V3236"/>
          <cell r="W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P3236"/>
        </row>
        <row r="3237">
          <cell r="C3237"/>
          <cell r="D3237"/>
          <cell r="E3237"/>
          <cell r="F3237"/>
          <cell r="J3237"/>
          <cell r="K3237"/>
          <cell r="L3237"/>
          <cell r="M3237"/>
          <cell r="N3237"/>
          <cell r="O3237"/>
          <cell r="P3237"/>
          <cell r="R3237"/>
          <cell r="S3237"/>
          <cell r="T3237"/>
          <cell r="U3237"/>
          <cell r="V3237"/>
          <cell r="W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P3237"/>
        </row>
        <row r="3238">
          <cell r="C3238"/>
          <cell r="D3238"/>
          <cell r="E3238"/>
          <cell r="F3238"/>
          <cell r="J3238"/>
          <cell r="K3238"/>
          <cell r="L3238"/>
          <cell r="M3238"/>
          <cell r="N3238"/>
          <cell r="O3238"/>
          <cell r="P3238"/>
          <cell r="R3238"/>
          <cell r="S3238"/>
          <cell r="T3238"/>
          <cell r="U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P3238"/>
        </row>
        <row r="3239">
          <cell r="C3239"/>
          <cell r="D3239"/>
          <cell r="E3239"/>
          <cell r="F3239"/>
          <cell r="J3239"/>
          <cell r="K3239"/>
          <cell r="L3239"/>
          <cell r="M3239"/>
          <cell r="N3239"/>
          <cell r="O3239"/>
          <cell r="P3239"/>
          <cell r="R3239"/>
          <cell r="S3239"/>
          <cell r="T3239"/>
          <cell r="U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P3239"/>
        </row>
        <row r="3240">
          <cell r="C3240"/>
          <cell r="D3240"/>
          <cell r="E3240"/>
          <cell r="F3240"/>
          <cell r="J3240"/>
          <cell r="K3240"/>
          <cell r="L3240"/>
          <cell r="M3240"/>
          <cell r="N3240"/>
          <cell r="O3240"/>
          <cell r="P3240"/>
          <cell r="R3240"/>
          <cell r="S3240"/>
          <cell r="T3240"/>
          <cell r="U3240"/>
          <cell r="V3240"/>
          <cell r="W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P3240"/>
        </row>
        <row r="3241">
          <cell r="C3241"/>
          <cell r="D3241"/>
          <cell r="E3241"/>
          <cell r="F3241"/>
          <cell r="J3241"/>
          <cell r="K3241"/>
          <cell r="L3241"/>
          <cell r="M3241"/>
          <cell r="N3241"/>
          <cell r="O3241"/>
          <cell r="P3241"/>
          <cell r="R3241"/>
          <cell r="S3241"/>
          <cell r="T3241"/>
          <cell r="U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P3241"/>
        </row>
        <row r="3242">
          <cell r="C3242"/>
          <cell r="D3242"/>
          <cell r="E3242"/>
          <cell r="F3242"/>
          <cell r="J3242"/>
          <cell r="K3242"/>
          <cell r="L3242"/>
          <cell r="M3242"/>
          <cell r="N3242"/>
          <cell r="O3242"/>
          <cell r="P3242"/>
          <cell r="R3242"/>
          <cell r="S3242"/>
          <cell r="T3242"/>
          <cell r="U3242"/>
          <cell r="V3242"/>
          <cell r="W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P3242"/>
        </row>
        <row r="3243">
          <cell r="C3243"/>
          <cell r="D3243"/>
          <cell r="E3243"/>
          <cell r="F3243"/>
          <cell r="J3243"/>
          <cell r="K3243"/>
          <cell r="L3243"/>
          <cell r="M3243"/>
          <cell r="N3243"/>
          <cell r="O3243"/>
          <cell r="P3243"/>
          <cell r="R3243"/>
          <cell r="S3243"/>
          <cell r="T3243"/>
          <cell r="U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P3243"/>
        </row>
        <row r="3244">
          <cell r="C3244"/>
          <cell r="D3244"/>
          <cell r="E3244"/>
          <cell r="F3244"/>
          <cell r="J3244"/>
          <cell r="K3244"/>
          <cell r="L3244"/>
          <cell r="M3244"/>
          <cell r="N3244"/>
          <cell r="O3244"/>
          <cell r="P3244"/>
          <cell r="R3244"/>
          <cell r="S3244"/>
          <cell r="T3244"/>
          <cell r="U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P3244"/>
        </row>
        <row r="3245">
          <cell r="C3245"/>
          <cell r="D3245"/>
          <cell r="E3245"/>
          <cell r="F3245"/>
          <cell r="J3245"/>
          <cell r="K3245"/>
          <cell r="L3245"/>
          <cell r="M3245"/>
          <cell r="N3245"/>
          <cell r="O3245"/>
          <cell r="P3245"/>
          <cell r="R3245"/>
          <cell r="S3245"/>
          <cell r="T3245"/>
          <cell r="U3245"/>
          <cell r="V3245"/>
          <cell r="W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P3245"/>
        </row>
        <row r="3246">
          <cell r="C3246"/>
          <cell r="D3246"/>
          <cell r="E3246"/>
          <cell r="F3246"/>
          <cell r="J3246"/>
          <cell r="K3246"/>
          <cell r="L3246"/>
          <cell r="M3246"/>
          <cell r="N3246"/>
          <cell r="O3246"/>
          <cell r="P3246"/>
          <cell r="R3246"/>
          <cell r="S3246"/>
          <cell r="T3246"/>
          <cell r="U3246"/>
          <cell r="V3246"/>
          <cell r="W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P3246"/>
        </row>
        <row r="3247">
          <cell r="C3247"/>
          <cell r="D3247"/>
          <cell r="E3247"/>
          <cell r="F3247"/>
          <cell r="J3247"/>
          <cell r="K3247"/>
          <cell r="L3247"/>
          <cell r="M3247"/>
          <cell r="N3247"/>
          <cell r="O3247"/>
          <cell r="P3247"/>
          <cell r="R3247"/>
          <cell r="S3247"/>
          <cell r="T3247"/>
          <cell r="U3247"/>
          <cell r="V3247"/>
          <cell r="W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P3247"/>
        </row>
        <row r="3248">
          <cell r="C3248"/>
          <cell r="D3248"/>
          <cell r="E3248"/>
          <cell r="F3248"/>
          <cell r="J3248"/>
          <cell r="K3248"/>
          <cell r="L3248"/>
          <cell r="M3248"/>
          <cell r="N3248"/>
          <cell r="O3248"/>
          <cell r="P3248"/>
          <cell r="R3248"/>
          <cell r="S3248"/>
          <cell r="T3248"/>
          <cell r="U3248"/>
          <cell r="V3248"/>
          <cell r="W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P3248"/>
        </row>
        <row r="3249">
          <cell r="C3249"/>
          <cell r="D3249"/>
          <cell r="E3249"/>
          <cell r="F3249"/>
          <cell r="J3249"/>
          <cell r="K3249"/>
          <cell r="L3249"/>
          <cell r="M3249"/>
          <cell r="N3249"/>
          <cell r="O3249"/>
          <cell r="P3249"/>
          <cell r="R3249"/>
          <cell r="S3249"/>
          <cell r="T3249"/>
          <cell r="U3249"/>
          <cell r="V3249"/>
          <cell r="W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P3249"/>
        </row>
        <row r="3250">
          <cell r="C3250"/>
          <cell r="D3250"/>
          <cell r="F3250"/>
          <cell r="J3250"/>
          <cell r="K3250"/>
          <cell r="L3250"/>
          <cell r="M3250"/>
          <cell r="N3250"/>
          <cell r="O3250"/>
          <cell r="P3250"/>
          <cell r="R3250"/>
          <cell r="S3250"/>
          <cell r="T3250"/>
          <cell r="U3250"/>
          <cell r="V3250"/>
          <cell r="W3250"/>
          <cell r="Y3250"/>
          <cell r="Z3250"/>
          <cell r="AA3250"/>
          <cell r="AB3250"/>
          <cell r="AI3250"/>
          <cell r="AJ3250"/>
          <cell r="AK3250"/>
          <cell r="AL3250"/>
          <cell r="AN3250"/>
          <cell r="AP3250"/>
        </row>
        <row r="3251">
          <cell r="C3251"/>
          <cell r="D3251"/>
          <cell r="E3251"/>
          <cell r="F3251"/>
          <cell r="J3251"/>
          <cell r="K3251"/>
          <cell r="L3251"/>
          <cell r="M3251"/>
          <cell r="N3251"/>
          <cell r="O3251"/>
          <cell r="P3251"/>
          <cell r="R3251"/>
          <cell r="S3251"/>
          <cell r="T3251"/>
          <cell r="U3251"/>
          <cell r="V3251"/>
          <cell r="W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P3251"/>
        </row>
        <row r="3252">
          <cell r="C3252"/>
          <cell r="D3252"/>
          <cell r="E3252"/>
          <cell r="F3252"/>
          <cell r="J3252"/>
          <cell r="K3252"/>
          <cell r="L3252"/>
          <cell r="M3252"/>
          <cell r="N3252"/>
          <cell r="O3252"/>
          <cell r="P3252"/>
          <cell r="R3252"/>
          <cell r="S3252"/>
          <cell r="T3252"/>
          <cell r="U3252"/>
          <cell r="V3252"/>
          <cell r="W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P3252"/>
        </row>
        <row r="3253">
          <cell r="C3253"/>
          <cell r="D3253"/>
          <cell r="E3253"/>
          <cell r="F3253"/>
          <cell r="J3253"/>
          <cell r="K3253"/>
          <cell r="L3253"/>
          <cell r="M3253"/>
          <cell r="N3253"/>
          <cell r="O3253"/>
          <cell r="P3253"/>
          <cell r="R3253"/>
          <cell r="S3253"/>
          <cell r="T3253"/>
          <cell r="U3253"/>
          <cell r="V3253"/>
          <cell r="W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P3253"/>
        </row>
        <row r="3254">
          <cell r="C3254"/>
          <cell r="D3254"/>
          <cell r="E3254"/>
          <cell r="F3254"/>
          <cell r="J3254"/>
          <cell r="K3254"/>
          <cell r="L3254"/>
          <cell r="M3254"/>
          <cell r="N3254"/>
          <cell r="O3254"/>
          <cell r="P3254"/>
          <cell r="R3254"/>
          <cell r="S3254"/>
          <cell r="T3254"/>
          <cell r="U3254"/>
          <cell r="V3254"/>
          <cell r="W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P3254"/>
        </row>
        <row r="3255">
          <cell r="C3255"/>
          <cell r="D3255"/>
          <cell r="E3255"/>
          <cell r="F3255"/>
          <cell r="J3255"/>
          <cell r="K3255"/>
          <cell r="L3255"/>
          <cell r="M3255"/>
          <cell r="N3255"/>
          <cell r="O3255"/>
          <cell r="P3255"/>
          <cell r="R3255"/>
          <cell r="S3255"/>
          <cell r="T3255"/>
          <cell r="U3255"/>
          <cell r="V3255"/>
          <cell r="W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P3255"/>
        </row>
        <row r="3256">
          <cell r="C3256"/>
          <cell r="D3256"/>
          <cell r="E3256"/>
          <cell r="F3256"/>
          <cell r="J3256"/>
          <cell r="K3256"/>
          <cell r="L3256"/>
          <cell r="M3256"/>
          <cell r="N3256"/>
          <cell r="O3256"/>
          <cell r="P3256"/>
          <cell r="R3256"/>
          <cell r="S3256"/>
          <cell r="T3256"/>
          <cell r="U3256"/>
          <cell r="V3256"/>
          <cell r="W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P3256"/>
        </row>
        <row r="3257">
          <cell r="C3257"/>
          <cell r="D3257"/>
          <cell r="E3257"/>
          <cell r="F3257"/>
          <cell r="J3257"/>
          <cell r="K3257"/>
          <cell r="L3257"/>
          <cell r="M3257"/>
          <cell r="N3257"/>
          <cell r="O3257"/>
          <cell r="P3257"/>
          <cell r="R3257"/>
          <cell r="S3257"/>
          <cell r="T3257"/>
          <cell r="U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P3257"/>
        </row>
        <row r="3258">
          <cell r="C3258"/>
          <cell r="D3258"/>
          <cell r="E3258"/>
          <cell r="F3258"/>
          <cell r="J3258"/>
          <cell r="K3258"/>
          <cell r="L3258"/>
          <cell r="M3258"/>
          <cell r="N3258"/>
          <cell r="O3258"/>
          <cell r="P3258"/>
          <cell r="R3258"/>
          <cell r="S3258"/>
          <cell r="T3258"/>
          <cell r="U3258"/>
          <cell r="V3258"/>
          <cell r="W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P3258"/>
        </row>
        <row r="3259">
          <cell r="C3259"/>
          <cell r="D3259"/>
          <cell r="E3259"/>
          <cell r="F3259"/>
          <cell r="J3259"/>
          <cell r="K3259"/>
          <cell r="L3259"/>
          <cell r="M3259"/>
          <cell r="N3259"/>
          <cell r="O3259"/>
          <cell r="P3259"/>
          <cell r="R3259"/>
          <cell r="S3259"/>
          <cell r="T3259"/>
          <cell r="U3259"/>
          <cell r="V3259"/>
          <cell r="W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P3259"/>
        </row>
        <row r="3260">
          <cell r="C3260"/>
          <cell r="D3260"/>
          <cell r="E3260"/>
          <cell r="F3260"/>
          <cell r="J3260"/>
          <cell r="K3260"/>
          <cell r="L3260"/>
          <cell r="M3260"/>
          <cell r="N3260"/>
          <cell r="O3260"/>
          <cell r="P3260"/>
          <cell r="R3260"/>
          <cell r="S3260"/>
          <cell r="T3260"/>
          <cell r="U3260"/>
          <cell r="V3260"/>
          <cell r="W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P3260"/>
        </row>
        <row r="3261">
          <cell r="C3261"/>
          <cell r="D3261"/>
          <cell r="E3261"/>
          <cell r="F3261"/>
          <cell r="J3261"/>
          <cell r="K3261"/>
          <cell r="L3261"/>
          <cell r="M3261"/>
          <cell r="N3261"/>
          <cell r="O3261"/>
          <cell r="P3261"/>
          <cell r="R3261"/>
          <cell r="S3261"/>
          <cell r="T3261"/>
          <cell r="U3261"/>
          <cell r="V3261"/>
          <cell r="W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P3261"/>
        </row>
        <row r="3262">
          <cell r="C3262"/>
          <cell r="D3262"/>
          <cell r="E3262"/>
          <cell r="F3262"/>
          <cell r="J3262"/>
          <cell r="K3262"/>
          <cell r="L3262"/>
          <cell r="M3262"/>
          <cell r="N3262"/>
          <cell r="O3262"/>
          <cell r="P3262"/>
          <cell r="R3262"/>
          <cell r="S3262"/>
          <cell r="T3262"/>
          <cell r="U3262"/>
          <cell r="V3262"/>
          <cell r="W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P3262"/>
        </row>
        <row r="3263">
          <cell r="C3263"/>
          <cell r="D3263"/>
          <cell r="E3263"/>
          <cell r="F3263"/>
          <cell r="J3263"/>
          <cell r="K3263"/>
          <cell r="L3263"/>
          <cell r="M3263"/>
          <cell r="N3263"/>
          <cell r="O3263"/>
          <cell r="P3263"/>
          <cell r="R3263"/>
          <cell r="S3263"/>
          <cell r="T3263"/>
          <cell r="U3263"/>
          <cell r="V3263"/>
          <cell r="W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P3263"/>
        </row>
        <row r="3264">
          <cell r="C3264"/>
          <cell r="D3264"/>
          <cell r="E3264"/>
          <cell r="F3264"/>
          <cell r="J3264"/>
          <cell r="K3264"/>
          <cell r="L3264"/>
          <cell r="M3264"/>
          <cell r="N3264"/>
          <cell r="O3264"/>
          <cell r="P3264"/>
          <cell r="R3264"/>
          <cell r="S3264"/>
          <cell r="T3264"/>
          <cell r="U3264"/>
          <cell r="V3264"/>
          <cell r="W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P3264"/>
        </row>
        <row r="3265">
          <cell r="C3265"/>
          <cell r="D3265"/>
          <cell r="E3265"/>
          <cell r="F3265"/>
          <cell r="J3265"/>
          <cell r="K3265"/>
          <cell r="L3265"/>
          <cell r="M3265"/>
          <cell r="N3265"/>
          <cell r="O3265"/>
          <cell r="P3265"/>
          <cell r="R3265"/>
          <cell r="S3265"/>
          <cell r="T3265"/>
          <cell r="U3265"/>
          <cell r="V3265"/>
          <cell r="W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P3265"/>
        </row>
        <row r="3266">
          <cell r="C3266"/>
          <cell r="D3266"/>
          <cell r="E3266"/>
          <cell r="F3266"/>
          <cell r="J3266"/>
          <cell r="K3266"/>
          <cell r="L3266"/>
          <cell r="M3266"/>
          <cell r="N3266"/>
          <cell r="O3266"/>
          <cell r="P3266"/>
          <cell r="R3266"/>
          <cell r="S3266"/>
          <cell r="T3266"/>
          <cell r="U3266"/>
          <cell r="V3266"/>
          <cell r="W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P3266"/>
        </row>
        <row r="3267">
          <cell r="C3267"/>
          <cell r="D3267"/>
          <cell r="E3267"/>
          <cell r="F3267"/>
          <cell r="J3267"/>
          <cell r="K3267"/>
          <cell r="L3267"/>
          <cell r="M3267"/>
          <cell r="N3267"/>
          <cell r="O3267"/>
          <cell r="P3267"/>
          <cell r="R3267"/>
          <cell r="S3267"/>
          <cell r="T3267"/>
          <cell r="U3267"/>
          <cell r="V3267"/>
          <cell r="W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P3267"/>
        </row>
        <row r="3268">
          <cell r="C3268"/>
          <cell r="D3268"/>
          <cell r="E3268"/>
          <cell r="F3268"/>
          <cell r="J3268"/>
          <cell r="K3268"/>
          <cell r="L3268"/>
          <cell r="M3268"/>
          <cell r="N3268"/>
          <cell r="O3268"/>
          <cell r="P3268"/>
          <cell r="R3268"/>
          <cell r="S3268"/>
          <cell r="T3268"/>
          <cell r="U3268"/>
          <cell r="V3268"/>
          <cell r="W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P3268"/>
        </row>
        <row r="3269">
          <cell r="C3269"/>
          <cell r="D3269"/>
          <cell r="E3269"/>
          <cell r="F3269"/>
          <cell r="J3269"/>
          <cell r="K3269"/>
          <cell r="L3269"/>
          <cell r="M3269"/>
          <cell r="N3269"/>
          <cell r="O3269"/>
          <cell r="P3269"/>
          <cell r="R3269"/>
          <cell r="S3269"/>
          <cell r="T3269"/>
          <cell r="U3269"/>
          <cell r="V3269"/>
          <cell r="W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P3269"/>
        </row>
        <row r="3270">
          <cell r="C3270"/>
          <cell r="D3270"/>
          <cell r="E3270"/>
          <cell r="F3270"/>
          <cell r="J3270"/>
          <cell r="K3270"/>
          <cell r="L3270"/>
          <cell r="M3270"/>
          <cell r="N3270"/>
          <cell r="O3270"/>
          <cell r="P3270"/>
          <cell r="R3270"/>
          <cell r="S3270"/>
          <cell r="T3270"/>
          <cell r="U3270"/>
          <cell r="V3270"/>
          <cell r="W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P3270"/>
        </row>
        <row r="3271">
          <cell r="C3271"/>
          <cell r="D3271"/>
          <cell r="E3271"/>
          <cell r="F3271"/>
          <cell r="J3271"/>
          <cell r="K3271"/>
          <cell r="L3271"/>
          <cell r="M3271"/>
          <cell r="N3271"/>
          <cell r="O3271"/>
          <cell r="P3271"/>
          <cell r="R3271"/>
          <cell r="S3271"/>
          <cell r="T3271"/>
          <cell r="U3271"/>
          <cell r="V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P3271"/>
        </row>
        <row r="3272">
          <cell r="C3272"/>
          <cell r="D3272"/>
          <cell r="E3272"/>
          <cell r="F3272"/>
          <cell r="J3272"/>
          <cell r="K3272"/>
          <cell r="L3272"/>
          <cell r="M3272"/>
          <cell r="N3272"/>
          <cell r="O3272"/>
          <cell r="P3272"/>
          <cell r="R3272"/>
          <cell r="S3272"/>
          <cell r="T3272"/>
          <cell r="U3272"/>
          <cell r="V3272"/>
          <cell r="W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P3272"/>
        </row>
        <row r="3273">
          <cell r="C3273"/>
          <cell r="D3273"/>
          <cell r="E3273"/>
          <cell r="F3273"/>
          <cell r="J3273"/>
          <cell r="K3273"/>
          <cell r="L3273"/>
          <cell r="M3273"/>
          <cell r="N3273"/>
          <cell r="O3273"/>
          <cell r="P3273"/>
          <cell r="R3273"/>
          <cell r="S3273"/>
          <cell r="T3273"/>
          <cell r="U3273"/>
          <cell r="V3273"/>
          <cell r="W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P3273"/>
        </row>
        <row r="3274">
          <cell r="C3274"/>
          <cell r="D3274"/>
          <cell r="E3274"/>
          <cell r="F3274"/>
          <cell r="J3274"/>
          <cell r="K3274"/>
          <cell r="L3274"/>
          <cell r="M3274"/>
          <cell r="N3274"/>
          <cell r="O3274"/>
          <cell r="P3274"/>
          <cell r="R3274"/>
          <cell r="S3274"/>
          <cell r="T3274"/>
          <cell r="U3274"/>
          <cell r="V3274"/>
          <cell r="W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P3274"/>
        </row>
        <row r="3275">
          <cell r="C3275"/>
          <cell r="D3275"/>
          <cell r="E3275"/>
          <cell r="F3275"/>
          <cell r="J3275"/>
          <cell r="K3275"/>
          <cell r="L3275"/>
          <cell r="M3275"/>
          <cell r="N3275"/>
          <cell r="O3275"/>
          <cell r="P3275"/>
          <cell r="R3275"/>
          <cell r="S3275"/>
          <cell r="T3275"/>
          <cell r="U3275"/>
          <cell r="V3275"/>
          <cell r="W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P3275"/>
        </row>
        <row r="3276">
          <cell r="C3276"/>
          <cell r="D3276"/>
          <cell r="E3276"/>
          <cell r="F3276"/>
          <cell r="J3276"/>
          <cell r="K3276"/>
          <cell r="L3276"/>
          <cell r="M3276"/>
          <cell r="N3276"/>
          <cell r="O3276"/>
          <cell r="P3276"/>
          <cell r="R3276"/>
          <cell r="S3276"/>
          <cell r="T3276"/>
          <cell r="U3276"/>
          <cell r="V3276"/>
          <cell r="W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P3276"/>
        </row>
        <row r="3277">
          <cell r="C3277"/>
          <cell r="D3277"/>
          <cell r="E3277"/>
          <cell r="F3277"/>
          <cell r="J3277"/>
          <cell r="K3277"/>
          <cell r="L3277"/>
          <cell r="M3277"/>
          <cell r="N3277"/>
          <cell r="O3277"/>
          <cell r="P3277"/>
          <cell r="R3277"/>
          <cell r="S3277"/>
          <cell r="T3277"/>
          <cell r="U3277"/>
          <cell r="V3277"/>
          <cell r="W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P3277"/>
        </row>
        <row r="3278">
          <cell r="C3278"/>
          <cell r="D3278"/>
          <cell r="E3278"/>
          <cell r="F3278"/>
          <cell r="J3278"/>
          <cell r="K3278"/>
          <cell r="L3278"/>
          <cell r="M3278"/>
          <cell r="N3278"/>
          <cell r="O3278"/>
          <cell r="P3278"/>
          <cell r="R3278"/>
          <cell r="S3278"/>
          <cell r="T3278"/>
          <cell r="U3278"/>
          <cell r="V3278"/>
          <cell r="W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P3278"/>
        </row>
        <row r="3279">
          <cell r="C3279"/>
          <cell r="D3279"/>
          <cell r="E3279"/>
          <cell r="F3279"/>
          <cell r="J3279"/>
          <cell r="K3279"/>
          <cell r="L3279"/>
          <cell r="M3279"/>
          <cell r="N3279"/>
          <cell r="O3279"/>
          <cell r="P3279"/>
          <cell r="R3279"/>
          <cell r="S3279"/>
          <cell r="T3279"/>
          <cell r="U3279"/>
          <cell r="V3279"/>
          <cell r="W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P3279"/>
        </row>
        <row r="3280">
          <cell r="C3280"/>
          <cell r="D3280"/>
          <cell r="E3280"/>
          <cell r="F3280"/>
          <cell r="J3280"/>
          <cell r="K3280"/>
          <cell r="L3280"/>
          <cell r="M3280"/>
          <cell r="N3280"/>
          <cell r="O3280"/>
          <cell r="P3280"/>
          <cell r="R3280"/>
          <cell r="S3280"/>
          <cell r="T3280"/>
          <cell r="U3280"/>
          <cell r="V3280"/>
          <cell r="W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P3280"/>
        </row>
        <row r="3281">
          <cell r="C3281"/>
          <cell r="D3281"/>
          <cell r="E3281"/>
          <cell r="F3281"/>
          <cell r="J3281"/>
          <cell r="K3281"/>
          <cell r="L3281"/>
          <cell r="M3281"/>
          <cell r="N3281"/>
          <cell r="O3281"/>
          <cell r="P3281"/>
          <cell r="R3281"/>
          <cell r="S3281"/>
          <cell r="T3281"/>
          <cell r="U3281"/>
          <cell r="V3281"/>
          <cell r="W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P3281"/>
        </row>
        <row r="3282">
          <cell r="C3282"/>
          <cell r="D3282"/>
          <cell r="F3282"/>
          <cell r="J3282"/>
          <cell r="K3282"/>
          <cell r="L3282"/>
          <cell r="M3282"/>
          <cell r="N3282"/>
          <cell r="O3282"/>
          <cell r="P3282"/>
          <cell r="R3282"/>
          <cell r="S3282"/>
          <cell r="T3282"/>
          <cell r="U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P3282"/>
        </row>
        <row r="3283">
          <cell r="C3283"/>
          <cell r="D3283"/>
          <cell r="E3283"/>
          <cell r="F3283"/>
          <cell r="J3283"/>
          <cell r="K3283"/>
          <cell r="L3283"/>
          <cell r="M3283"/>
          <cell r="N3283"/>
          <cell r="O3283"/>
          <cell r="P3283"/>
          <cell r="R3283"/>
          <cell r="S3283"/>
          <cell r="T3283"/>
          <cell r="U3283"/>
          <cell r="Y3283"/>
          <cell r="Z3283"/>
          <cell r="AA3283"/>
          <cell r="AB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P3283"/>
        </row>
        <row r="3284">
          <cell r="C3284"/>
          <cell r="D3284"/>
          <cell r="E3284"/>
          <cell r="F3284"/>
          <cell r="J3284"/>
          <cell r="K3284"/>
          <cell r="L3284"/>
          <cell r="M3284"/>
          <cell r="N3284"/>
          <cell r="O3284"/>
          <cell r="P3284"/>
          <cell r="R3284"/>
          <cell r="S3284"/>
          <cell r="T3284"/>
          <cell r="U3284"/>
          <cell r="V3284"/>
          <cell r="W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P3284"/>
        </row>
        <row r="3285">
          <cell r="C3285"/>
          <cell r="D3285"/>
          <cell r="E3285"/>
          <cell r="F3285"/>
          <cell r="J3285"/>
          <cell r="K3285"/>
          <cell r="L3285"/>
          <cell r="M3285"/>
          <cell r="N3285"/>
          <cell r="O3285"/>
          <cell r="P3285"/>
          <cell r="R3285"/>
          <cell r="S3285"/>
          <cell r="T3285"/>
          <cell r="U3285"/>
          <cell r="V3285"/>
          <cell r="W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P3285"/>
        </row>
        <row r="3286">
          <cell r="C3286"/>
          <cell r="D3286"/>
          <cell r="E3286"/>
          <cell r="F3286"/>
          <cell r="J3286"/>
          <cell r="K3286"/>
          <cell r="L3286"/>
          <cell r="M3286"/>
          <cell r="N3286"/>
          <cell r="O3286"/>
          <cell r="P3286"/>
          <cell r="R3286"/>
          <cell r="S3286"/>
          <cell r="T3286"/>
          <cell r="U3286"/>
          <cell r="V3286"/>
          <cell r="W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P3286"/>
        </row>
        <row r="3287">
          <cell r="C3287"/>
          <cell r="D3287"/>
          <cell r="E3287"/>
          <cell r="F3287"/>
          <cell r="J3287"/>
          <cell r="K3287"/>
          <cell r="L3287"/>
          <cell r="M3287"/>
          <cell r="N3287"/>
          <cell r="O3287"/>
          <cell r="P3287"/>
          <cell r="R3287"/>
          <cell r="S3287"/>
          <cell r="T3287"/>
          <cell r="U3287"/>
          <cell r="V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P3287"/>
        </row>
        <row r="3288">
          <cell r="C3288"/>
          <cell r="D3288"/>
          <cell r="E3288"/>
          <cell r="F3288"/>
          <cell r="J3288"/>
          <cell r="K3288"/>
          <cell r="L3288"/>
          <cell r="M3288"/>
          <cell r="N3288"/>
          <cell r="O3288"/>
          <cell r="P3288"/>
          <cell r="R3288"/>
          <cell r="S3288"/>
          <cell r="T3288"/>
          <cell r="U3288"/>
          <cell r="V3288"/>
          <cell r="W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P3288"/>
        </row>
        <row r="3289">
          <cell r="C3289"/>
          <cell r="D3289"/>
          <cell r="E3289"/>
          <cell r="F3289"/>
          <cell r="J3289"/>
          <cell r="K3289"/>
          <cell r="L3289"/>
          <cell r="M3289"/>
          <cell r="N3289"/>
          <cell r="O3289"/>
          <cell r="P3289"/>
          <cell r="R3289"/>
          <cell r="S3289"/>
          <cell r="T3289"/>
          <cell r="U3289"/>
          <cell r="V3289"/>
          <cell r="W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P3289"/>
        </row>
        <row r="3290">
          <cell r="C3290"/>
          <cell r="D3290"/>
          <cell r="E3290"/>
          <cell r="F3290"/>
          <cell r="J3290"/>
          <cell r="K3290"/>
          <cell r="L3290"/>
          <cell r="M3290"/>
          <cell r="N3290"/>
          <cell r="O3290"/>
          <cell r="P3290"/>
          <cell r="R3290"/>
          <cell r="S3290"/>
          <cell r="T3290"/>
          <cell r="U3290"/>
          <cell r="V3290"/>
          <cell r="W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P3290"/>
        </row>
        <row r="3291">
          <cell r="C3291"/>
          <cell r="D3291"/>
          <cell r="E3291"/>
          <cell r="F3291"/>
          <cell r="J3291"/>
          <cell r="K3291"/>
          <cell r="L3291"/>
          <cell r="M3291"/>
          <cell r="N3291"/>
          <cell r="O3291"/>
          <cell r="P3291"/>
          <cell r="R3291"/>
          <cell r="S3291"/>
          <cell r="T3291"/>
          <cell r="U3291"/>
          <cell r="V3291"/>
          <cell r="W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P3291"/>
        </row>
        <row r="3292">
          <cell r="C3292"/>
          <cell r="D3292"/>
          <cell r="E3292"/>
          <cell r="F3292"/>
          <cell r="J3292"/>
          <cell r="K3292"/>
          <cell r="L3292"/>
          <cell r="M3292"/>
          <cell r="N3292"/>
          <cell r="O3292"/>
          <cell r="P3292"/>
          <cell r="R3292"/>
          <cell r="S3292"/>
          <cell r="T3292"/>
          <cell r="U3292"/>
          <cell r="V3292"/>
          <cell r="W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P3292"/>
        </row>
        <row r="3293">
          <cell r="C3293"/>
          <cell r="D3293"/>
          <cell r="E3293"/>
          <cell r="F3293"/>
          <cell r="J3293"/>
          <cell r="K3293"/>
          <cell r="L3293"/>
          <cell r="M3293"/>
          <cell r="N3293"/>
          <cell r="O3293"/>
          <cell r="P3293"/>
          <cell r="R3293"/>
          <cell r="S3293"/>
          <cell r="T3293"/>
          <cell r="U3293"/>
          <cell r="V3293"/>
          <cell r="W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P3293"/>
        </row>
        <row r="3294">
          <cell r="C3294"/>
          <cell r="D3294"/>
          <cell r="E3294"/>
          <cell r="F3294"/>
          <cell r="J3294"/>
          <cell r="K3294"/>
          <cell r="L3294"/>
          <cell r="M3294"/>
          <cell r="N3294"/>
          <cell r="O3294"/>
          <cell r="P3294"/>
          <cell r="R3294"/>
          <cell r="S3294"/>
          <cell r="T3294"/>
          <cell r="U3294"/>
          <cell r="V3294"/>
          <cell r="W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P3294"/>
        </row>
        <row r="3295">
          <cell r="C3295"/>
          <cell r="D3295"/>
          <cell r="E3295"/>
          <cell r="F3295"/>
          <cell r="J3295"/>
          <cell r="K3295"/>
          <cell r="L3295"/>
          <cell r="M3295"/>
          <cell r="N3295"/>
          <cell r="O3295"/>
          <cell r="P3295"/>
          <cell r="R3295"/>
          <cell r="S3295"/>
          <cell r="T3295"/>
          <cell r="U3295"/>
          <cell r="V3295"/>
          <cell r="W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P3295"/>
        </row>
        <row r="3296">
          <cell r="C3296"/>
          <cell r="D3296"/>
          <cell r="E3296"/>
          <cell r="F3296"/>
          <cell r="J3296"/>
          <cell r="K3296"/>
          <cell r="L3296"/>
          <cell r="M3296"/>
          <cell r="N3296"/>
          <cell r="O3296"/>
          <cell r="P3296"/>
          <cell r="R3296"/>
          <cell r="S3296"/>
          <cell r="T3296"/>
          <cell r="U3296"/>
          <cell r="V3296"/>
          <cell r="W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P3296"/>
        </row>
        <row r="3297">
          <cell r="C3297"/>
          <cell r="D3297"/>
          <cell r="E3297"/>
          <cell r="F3297"/>
          <cell r="J3297"/>
          <cell r="K3297"/>
          <cell r="L3297"/>
          <cell r="M3297"/>
          <cell r="N3297"/>
          <cell r="O3297"/>
          <cell r="P3297"/>
          <cell r="R3297"/>
          <cell r="S3297"/>
          <cell r="T3297"/>
          <cell r="U3297"/>
          <cell r="V3297"/>
          <cell r="W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P3297"/>
        </row>
        <row r="3298">
          <cell r="C3298"/>
          <cell r="D3298"/>
          <cell r="E3298"/>
          <cell r="F3298"/>
          <cell r="J3298"/>
          <cell r="K3298"/>
          <cell r="L3298"/>
          <cell r="M3298"/>
          <cell r="N3298"/>
          <cell r="O3298"/>
          <cell r="P3298"/>
          <cell r="R3298"/>
          <cell r="S3298"/>
          <cell r="T3298"/>
          <cell r="U3298"/>
          <cell r="V3298"/>
          <cell r="W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P3298"/>
        </row>
        <row r="3299">
          <cell r="C3299"/>
          <cell r="D3299"/>
          <cell r="E3299"/>
          <cell r="F3299"/>
          <cell r="J3299"/>
          <cell r="K3299"/>
          <cell r="L3299"/>
          <cell r="M3299"/>
          <cell r="N3299"/>
          <cell r="O3299"/>
          <cell r="P3299"/>
          <cell r="R3299"/>
          <cell r="S3299"/>
          <cell r="T3299"/>
          <cell r="U3299"/>
          <cell r="V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P3299"/>
        </row>
        <row r="3300">
          <cell r="C3300"/>
          <cell r="D3300"/>
          <cell r="E3300"/>
          <cell r="F3300"/>
          <cell r="J3300"/>
          <cell r="K3300"/>
          <cell r="L3300"/>
          <cell r="M3300"/>
          <cell r="N3300"/>
          <cell r="O3300"/>
          <cell r="P3300"/>
          <cell r="R3300"/>
          <cell r="S3300"/>
          <cell r="T3300"/>
          <cell r="U3300"/>
          <cell r="V3300"/>
          <cell r="W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P3300"/>
        </row>
        <row r="3301">
          <cell r="C3301"/>
          <cell r="D3301"/>
          <cell r="E3301"/>
          <cell r="F3301"/>
          <cell r="J3301"/>
          <cell r="K3301"/>
          <cell r="L3301"/>
          <cell r="M3301"/>
          <cell r="N3301"/>
          <cell r="O3301"/>
          <cell r="P3301"/>
          <cell r="R3301"/>
          <cell r="S3301"/>
          <cell r="T3301"/>
          <cell r="U3301"/>
          <cell r="V3301"/>
          <cell r="W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P3301"/>
        </row>
        <row r="3302">
          <cell r="C3302"/>
          <cell r="D3302"/>
          <cell r="E3302"/>
          <cell r="F3302"/>
          <cell r="J3302"/>
          <cell r="K3302"/>
          <cell r="L3302"/>
          <cell r="M3302"/>
          <cell r="N3302"/>
          <cell r="O3302"/>
          <cell r="P3302"/>
          <cell r="R3302"/>
          <cell r="S3302"/>
          <cell r="T3302"/>
          <cell r="U3302"/>
          <cell r="V3302"/>
          <cell r="W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P3302"/>
        </row>
        <row r="3303">
          <cell r="C3303"/>
          <cell r="D3303"/>
          <cell r="E3303"/>
          <cell r="F3303"/>
          <cell r="J3303"/>
          <cell r="K3303"/>
          <cell r="L3303"/>
          <cell r="M3303"/>
          <cell r="N3303"/>
          <cell r="O3303"/>
          <cell r="P3303"/>
          <cell r="R3303"/>
          <cell r="S3303"/>
          <cell r="T3303"/>
          <cell r="U3303"/>
          <cell r="V3303"/>
          <cell r="W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P3303"/>
        </row>
        <row r="3304">
          <cell r="C3304"/>
          <cell r="D3304"/>
          <cell r="E3304"/>
          <cell r="F3304"/>
          <cell r="J3304"/>
          <cell r="K3304"/>
          <cell r="L3304"/>
          <cell r="M3304"/>
          <cell r="N3304"/>
          <cell r="O3304"/>
          <cell r="P3304"/>
          <cell r="R3304"/>
          <cell r="S3304"/>
          <cell r="T3304"/>
          <cell r="U3304"/>
          <cell r="V3304"/>
          <cell r="W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P3304"/>
        </row>
        <row r="3305">
          <cell r="C3305"/>
          <cell r="D3305"/>
          <cell r="E3305"/>
          <cell r="F3305"/>
          <cell r="J3305"/>
          <cell r="K3305"/>
          <cell r="L3305"/>
          <cell r="M3305"/>
          <cell r="N3305"/>
          <cell r="O3305"/>
          <cell r="P3305"/>
          <cell r="R3305"/>
          <cell r="S3305"/>
          <cell r="T3305"/>
          <cell r="U3305"/>
          <cell r="V3305"/>
          <cell r="W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P3305"/>
        </row>
        <row r="3306">
          <cell r="C3306"/>
          <cell r="D3306"/>
          <cell r="E3306"/>
          <cell r="F3306"/>
          <cell r="J3306"/>
          <cell r="K3306"/>
          <cell r="L3306"/>
          <cell r="M3306"/>
          <cell r="N3306"/>
          <cell r="O3306"/>
          <cell r="P3306"/>
          <cell r="R3306"/>
          <cell r="S3306"/>
          <cell r="T3306"/>
          <cell r="U3306"/>
          <cell r="V3306"/>
          <cell r="W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P3306"/>
        </row>
        <row r="3307">
          <cell r="C3307"/>
          <cell r="D3307"/>
          <cell r="E3307"/>
          <cell r="F3307"/>
          <cell r="J3307"/>
          <cell r="K3307"/>
          <cell r="L3307"/>
          <cell r="M3307"/>
          <cell r="N3307"/>
          <cell r="O3307"/>
          <cell r="P3307"/>
          <cell r="R3307"/>
          <cell r="S3307"/>
          <cell r="T3307"/>
          <cell r="U3307"/>
          <cell r="V3307"/>
          <cell r="W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P3307"/>
        </row>
        <row r="3308">
          <cell r="C3308"/>
          <cell r="D3308"/>
          <cell r="E3308"/>
          <cell r="F3308"/>
          <cell r="J3308"/>
          <cell r="K3308"/>
          <cell r="L3308"/>
          <cell r="M3308"/>
          <cell r="N3308"/>
          <cell r="O3308"/>
          <cell r="P3308"/>
          <cell r="R3308"/>
          <cell r="S3308"/>
          <cell r="T3308"/>
          <cell r="U3308"/>
          <cell r="V3308"/>
          <cell r="W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P3308"/>
        </row>
        <row r="3309">
          <cell r="C3309"/>
          <cell r="D3309"/>
          <cell r="E3309"/>
          <cell r="F3309"/>
          <cell r="J3309"/>
          <cell r="K3309"/>
          <cell r="L3309"/>
          <cell r="M3309"/>
          <cell r="N3309"/>
          <cell r="O3309"/>
          <cell r="P3309"/>
          <cell r="R3309"/>
          <cell r="S3309"/>
          <cell r="T3309"/>
          <cell r="U3309"/>
          <cell r="V3309"/>
          <cell r="W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P3309"/>
        </row>
        <row r="3310">
          <cell r="C3310"/>
          <cell r="D3310"/>
          <cell r="E3310"/>
          <cell r="F3310"/>
          <cell r="J3310"/>
          <cell r="K3310"/>
          <cell r="L3310"/>
          <cell r="M3310"/>
          <cell r="N3310"/>
          <cell r="O3310"/>
          <cell r="P3310"/>
          <cell r="R3310"/>
          <cell r="S3310"/>
          <cell r="T3310"/>
          <cell r="U3310"/>
          <cell r="V3310"/>
          <cell r="W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P3310"/>
        </row>
        <row r="3311">
          <cell r="C3311"/>
          <cell r="D3311"/>
          <cell r="E3311"/>
          <cell r="F3311"/>
          <cell r="J3311"/>
          <cell r="K3311"/>
          <cell r="L3311"/>
          <cell r="M3311"/>
          <cell r="N3311"/>
          <cell r="O3311"/>
          <cell r="P3311"/>
          <cell r="R3311"/>
          <cell r="S3311"/>
          <cell r="T3311"/>
          <cell r="U3311"/>
          <cell r="V3311"/>
          <cell r="W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P3311"/>
        </row>
        <row r="3312">
          <cell r="C3312"/>
          <cell r="D3312"/>
          <cell r="E3312"/>
          <cell r="F3312"/>
          <cell r="J3312"/>
          <cell r="K3312"/>
          <cell r="L3312"/>
          <cell r="M3312"/>
          <cell r="N3312"/>
          <cell r="O3312"/>
          <cell r="P3312"/>
          <cell r="R3312"/>
          <cell r="S3312"/>
          <cell r="T3312"/>
          <cell r="U3312"/>
          <cell r="V3312"/>
          <cell r="W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P3312"/>
        </row>
        <row r="3313">
          <cell r="C3313"/>
          <cell r="D3313"/>
          <cell r="E3313"/>
          <cell r="F3313"/>
          <cell r="J3313"/>
          <cell r="K3313"/>
          <cell r="L3313"/>
          <cell r="M3313"/>
          <cell r="N3313"/>
          <cell r="O3313"/>
          <cell r="P3313"/>
          <cell r="R3313"/>
          <cell r="S3313"/>
          <cell r="T3313"/>
          <cell r="U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P3313"/>
        </row>
        <row r="3314">
          <cell r="C3314"/>
          <cell r="D3314"/>
          <cell r="E3314"/>
          <cell r="F3314"/>
          <cell r="J3314"/>
          <cell r="K3314"/>
          <cell r="L3314"/>
          <cell r="M3314"/>
          <cell r="N3314"/>
          <cell r="O3314"/>
          <cell r="P3314"/>
          <cell r="R3314"/>
          <cell r="S3314"/>
          <cell r="T3314"/>
          <cell r="U3314"/>
          <cell r="V3314"/>
          <cell r="W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P3314"/>
        </row>
        <row r="3315">
          <cell r="C3315"/>
          <cell r="D3315"/>
          <cell r="E3315"/>
          <cell r="F3315"/>
          <cell r="J3315"/>
          <cell r="K3315"/>
          <cell r="L3315"/>
          <cell r="M3315"/>
          <cell r="N3315"/>
          <cell r="O3315"/>
          <cell r="P3315"/>
          <cell r="R3315"/>
          <cell r="S3315"/>
          <cell r="T3315"/>
          <cell r="U3315"/>
          <cell r="V3315"/>
          <cell r="W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P3315"/>
        </row>
        <row r="3316">
          <cell r="C3316"/>
          <cell r="D3316"/>
          <cell r="E3316"/>
          <cell r="F3316"/>
          <cell r="J3316"/>
          <cell r="K3316"/>
          <cell r="L3316"/>
          <cell r="M3316"/>
          <cell r="N3316"/>
          <cell r="O3316"/>
          <cell r="P3316"/>
          <cell r="R3316"/>
          <cell r="S3316"/>
          <cell r="T3316"/>
          <cell r="U3316"/>
          <cell r="V3316"/>
          <cell r="W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P3316"/>
        </row>
        <row r="3317">
          <cell r="C3317"/>
          <cell r="D3317"/>
          <cell r="E3317"/>
          <cell r="F3317"/>
          <cell r="J3317"/>
          <cell r="K3317"/>
          <cell r="L3317"/>
          <cell r="M3317"/>
          <cell r="N3317"/>
          <cell r="O3317"/>
          <cell r="P3317"/>
          <cell r="R3317"/>
          <cell r="S3317"/>
          <cell r="T3317"/>
          <cell r="U3317"/>
          <cell r="V3317"/>
          <cell r="W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P3317"/>
        </row>
        <row r="3318">
          <cell r="C3318"/>
          <cell r="D3318"/>
          <cell r="E3318"/>
          <cell r="F3318"/>
          <cell r="J3318"/>
          <cell r="K3318"/>
          <cell r="L3318"/>
          <cell r="M3318"/>
          <cell r="N3318"/>
          <cell r="O3318"/>
          <cell r="P3318"/>
          <cell r="R3318"/>
          <cell r="S3318"/>
          <cell r="T3318"/>
          <cell r="U3318"/>
          <cell r="V3318"/>
          <cell r="W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P3318"/>
        </row>
        <row r="3319">
          <cell r="C3319"/>
          <cell r="D3319"/>
          <cell r="E3319"/>
          <cell r="F3319"/>
          <cell r="J3319"/>
          <cell r="K3319"/>
          <cell r="L3319"/>
          <cell r="M3319"/>
          <cell r="N3319"/>
          <cell r="O3319"/>
          <cell r="P3319"/>
          <cell r="R3319"/>
          <cell r="S3319"/>
          <cell r="T3319"/>
          <cell r="U3319"/>
          <cell r="V3319"/>
          <cell r="W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P3319"/>
        </row>
        <row r="3320">
          <cell r="C3320"/>
          <cell r="D3320"/>
          <cell r="E3320"/>
          <cell r="F3320"/>
          <cell r="J3320"/>
          <cell r="K3320"/>
          <cell r="L3320"/>
          <cell r="M3320"/>
          <cell r="N3320"/>
          <cell r="O3320"/>
          <cell r="P3320"/>
          <cell r="R3320"/>
          <cell r="S3320"/>
          <cell r="T3320"/>
          <cell r="U3320"/>
          <cell r="V3320"/>
          <cell r="W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P3320"/>
        </row>
        <row r="3321">
          <cell r="C3321"/>
          <cell r="D3321"/>
          <cell r="E3321"/>
          <cell r="F3321"/>
          <cell r="J3321"/>
          <cell r="K3321"/>
          <cell r="L3321"/>
          <cell r="M3321"/>
          <cell r="N3321"/>
          <cell r="O3321"/>
          <cell r="P3321"/>
          <cell r="R3321"/>
          <cell r="S3321"/>
          <cell r="T3321"/>
          <cell r="U3321"/>
          <cell r="V3321"/>
          <cell r="W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P3321"/>
        </row>
        <row r="3322">
          <cell r="C3322"/>
          <cell r="D3322"/>
          <cell r="E3322"/>
          <cell r="F3322"/>
          <cell r="J3322"/>
          <cell r="K3322"/>
          <cell r="L3322"/>
          <cell r="M3322"/>
          <cell r="N3322"/>
          <cell r="O3322"/>
          <cell r="P3322"/>
          <cell r="R3322"/>
          <cell r="S3322"/>
          <cell r="T3322"/>
          <cell r="U3322"/>
          <cell r="V3322"/>
          <cell r="W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P3322"/>
        </row>
        <row r="3323">
          <cell r="C3323"/>
          <cell r="D3323"/>
          <cell r="E3323"/>
          <cell r="F3323"/>
          <cell r="J3323"/>
          <cell r="K3323"/>
          <cell r="L3323"/>
          <cell r="M3323"/>
          <cell r="N3323"/>
          <cell r="O3323"/>
          <cell r="P3323"/>
          <cell r="R3323"/>
          <cell r="S3323"/>
          <cell r="T3323"/>
          <cell r="U3323"/>
          <cell r="V3323"/>
          <cell r="W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P3323"/>
        </row>
        <row r="3324">
          <cell r="C3324"/>
          <cell r="D3324"/>
          <cell r="E3324"/>
          <cell r="F3324"/>
          <cell r="J3324"/>
          <cell r="K3324"/>
          <cell r="L3324"/>
          <cell r="M3324"/>
          <cell r="N3324"/>
          <cell r="O3324"/>
          <cell r="P3324"/>
          <cell r="R3324"/>
          <cell r="S3324"/>
          <cell r="T3324"/>
          <cell r="U3324"/>
          <cell r="V3324"/>
          <cell r="W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P3324"/>
        </row>
        <row r="3325">
          <cell r="C3325"/>
          <cell r="D3325"/>
          <cell r="E3325"/>
          <cell r="F3325"/>
          <cell r="J3325"/>
          <cell r="K3325"/>
          <cell r="L3325"/>
          <cell r="M3325"/>
          <cell r="N3325"/>
          <cell r="O3325"/>
          <cell r="P3325"/>
          <cell r="R3325"/>
          <cell r="S3325"/>
          <cell r="T3325"/>
          <cell r="U3325"/>
          <cell r="V3325"/>
          <cell r="W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P3325"/>
        </row>
        <row r="3326">
          <cell r="C3326"/>
          <cell r="D3326"/>
          <cell r="E3326"/>
          <cell r="F3326"/>
          <cell r="J3326"/>
          <cell r="K3326"/>
          <cell r="L3326"/>
          <cell r="M3326"/>
          <cell r="N3326"/>
          <cell r="O3326"/>
          <cell r="P3326"/>
          <cell r="R3326"/>
          <cell r="S3326"/>
          <cell r="T3326"/>
          <cell r="U3326"/>
          <cell r="V3326"/>
          <cell r="W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P3326"/>
        </row>
        <row r="3327">
          <cell r="C3327"/>
          <cell r="D3327"/>
          <cell r="E3327"/>
          <cell r="F3327"/>
          <cell r="J3327"/>
          <cell r="K3327"/>
          <cell r="L3327"/>
          <cell r="M3327"/>
          <cell r="N3327"/>
          <cell r="O3327"/>
          <cell r="P3327"/>
          <cell r="R3327"/>
          <cell r="S3327"/>
          <cell r="T3327"/>
          <cell r="U3327"/>
          <cell r="V3327"/>
          <cell r="W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P3327"/>
        </row>
        <row r="3328">
          <cell r="C3328"/>
          <cell r="D3328"/>
          <cell r="E3328"/>
          <cell r="F3328"/>
          <cell r="J3328"/>
          <cell r="K3328"/>
          <cell r="L3328"/>
          <cell r="M3328"/>
          <cell r="N3328"/>
          <cell r="O3328"/>
          <cell r="P3328"/>
          <cell r="R3328"/>
          <cell r="S3328"/>
          <cell r="T3328"/>
          <cell r="U3328"/>
          <cell r="V3328"/>
          <cell r="W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P3328"/>
        </row>
        <row r="3329">
          <cell r="C3329"/>
          <cell r="D3329"/>
          <cell r="E3329"/>
          <cell r="F3329"/>
          <cell r="J3329"/>
          <cell r="K3329"/>
          <cell r="L3329"/>
          <cell r="M3329"/>
          <cell r="N3329"/>
          <cell r="O3329"/>
          <cell r="P3329"/>
          <cell r="R3329"/>
          <cell r="S3329"/>
          <cell r="T3329"/>
          <cell r="U3329"/>
          <cell r="V3329"/>
          <cell r="W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P3329"/>
        </row>
        <row r="3330">
          <cell r="C3330"/>
          <cell r="D3330"/>
          <cell r="E3330"/>
          <cell r="F3330"/>
          <cell r="J3330"/>
          <cell r="K3330"/>
          <cell r="L3330"/>
          <cell r="M3330"/>
          <cell r="N3330"/>
          <cell r="O3330"/>
          <cell r="P3330"/>
          <cell r="R3330"/>
          <cell r="S3330"/>
          <cell r="T3330"/>
          <cell r="U3330"/>
          <cell r="V3330"/>
          <cell r="W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P3330"/>
        </row>
        <row r="3331">
          <cell r="C3331"/>
          <cell r="D3331"/>
          <cell r="E3331"/>
          <cell r="F3331"/>
          <cell r="J3331"/>
          <cell r="K3331"/>
          <cell r="L3331"/>
          <cell r="M3331"/>
          <cell r="N3331"/>
          <cell r="O3331"/>
          <cell r="P3331"/>
          <cell r="R3331"/>
          <cell r="S3331"/>
          <cell r="T3331"/>
          <cell r="U3331"/>
          <cell r="V3331"/>
          <cell r="W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P3331"/>
        </row>
        <row r="3332">
          <cell r="C3332"/>
          <cell r="D3332"/>
          <cell r="E3332"/>
          <cell r="F3332"/>
          <cell r="J3332"/>
          <cell r="K3332"/>
          <cell r="L3332"/>
          <cell r="M3332"/>
          <cell r="N3332"/>
          <cell r="O3332"/>
          <cell r="P3332"/>
          <cell r="R3332"/>
          <cell r="S3332"/>
          <cell r="T3332"/>
          <cell r="U3332"/>
          <cell r="V3332"/>
          <cell r="W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P3332"/>
        </row>
        <row r="3333">
          <cell r="C3333"/>
          <cell r="D3333"/>
          <cell r="E3333"/>
          <cell r="F3333"/>
          <cell r="J3333"/>
          <cell r="K3333"/>
          <cell r="L3333"/>
          <cell r="M3333"/>
          <cell r="N3333"/>
          <cell r="O3333"/>
          <cell r="P3333"/>
          <cell r="R3333"/>
          <cell r="S3333"/>
          <cell r="T3333"/>
          <cell r="U3333"/>
          <cell r="V3333"/>
          <cell r="W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P3333"/>
        </row>
        <row r="3334">
          <cell r="C3334"/>
          <cell r="D3334"/>
          <cell r="E3334"/>
          <cell r="F3334"/>
          <cell r="J3334"/>
          <cell r="K3334"/>
          <cell r="L3334"/>
          <cell r="M3334"/>
          <cell r="N3334"/>
          <cell r="O3334"/>
          <cell r="P3334"/>
          <cell r="R3334"/>
          <cell r="S3334"/>
          <cell r="T3334"/>
          <cell r="U3334"/>
          <cell r="V3334"/>
          <cell r="W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P3334"/>
        </row>
        <row r="3335">
          <cell r="C3335"/>
          <cell r="D3335"/>
          <cell r="E3335"/>
          <cell r="F3335"/>
          <cell r="J3335"/>
          <cell r="K3335"/>
          <cell r="L3335"/>
          <cell r="M3335"/>
          <cell r="N3335"/>
          <cell r="O3335"/>
          <cell r="P3335"/>
          <cell r="R3335"/>
          <cell r="S3335"/>
          <cell r="T3335"/>
          <cell r="U3335"/>
          <cell r="V3335"/>
          <cell r="W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P3335"/>
        </row>
        <row r="3336">
          <cell r="C3336"/>
          <cell r="D3336"/>
          <cell r="E3336"/>
          <cell r="F3336"/>
          <cell r="J3336"/>
          <cell r="K3336"/>
          <cell r="L3336"/>
          <cell r="M3336"/>
          <cell r="N3336"/>
          <cell r="O3336"/>
          <cell r="P3336"/>
          <cell r="R3336"/>
          <cell r="S3336"/>
          <cell r="T3336"/>
          <cell r="U3336"/>
          <cell r="V3336"/>
          <cell r="W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P3336"/>
        </row>
        <row r="3337">
          <cell r="C3337"/>
          <cell r="D3337"/>
          <cell r="E3337"/>
          <cell r="F3337"/>
          <cell r="J3337"/>
          <cell r="K3337"/>
          <cell r="L3337"/>
          <cell r="M3337"/>
          <cell r="N3337"/>
          <cell r="O3337"/>
          <cell r="P3337"/>
          <cell r="R3337"/>
          <cell r="S3337"/>
          <cell r="T3337"/>
          <cell r="U3337"/>
          <cell r="V3337"/>
          <cell r="W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P3337"/>
        </row>
        <row r="3338">
          <cell r="C3338"/>
          <cell r="D3338"/>
          <cell r="E3338"/>
          <cell r="F3338"/>
          <cell r="J3338"/>
          <cell r="K3338"/>
          <cell r="L3338"/>
          <cell r="M3338"/>
          <cell r="N3338"/>
          <cell r="O3338"/>
          <cell r="P3338"/>
          <cell r="R3338"/>
          <cell r="S3338"/>
          <cell r="T3338"/>
          <cell r="U3338"/>
          <cell r="V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P3338"/>
        </row>
        <row r="3339">
          <cell r="C3339"/>
          <cell r="D3339"/>
          <cell r="E3339"/>
          <cell r="F3339"/>
          <cell r="J3339"/>
          <cell r="K3339"/>
          <cell r="L3339"/>
          <cell r="M3339"/>
          <cell r="N3339"/>
          <cell r="O3339"/>
          <cell r="P3339"/>
          <cell r="R3339"/>
          <cell r="S3339"/>
          <cell r="T3339"/>
          <cell r="U3339"/>
          <cell r="V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P3339"/>
        </row>
        <row r="3340">
          <cell r="C3340"/>
          <cell r="D3340"/>
          <cell r="E3340"/>
          <cell r="F3340"/>
          <cell r="J3340"/>
          <cell r="K3340"/>
          <cell r="L3340"/>
          <cell r="M3340"/>
          <cell r="N3340"/>
          <cell r="O3340"/>
          <cell r="P3340"/>
          <cell r="R3340"/>
          <cell r="S3340"/>
          <cell r="T3340"/>
          <cell r="U3340"/>
          <cell r="V3340"/>
          <cell r="W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P3340"/>
        </row>
        <row r="3341">
          <cell r="C3341"/>
          <cell r="D3341"/>
          <cell r="E3341"/>
          <cell r="F3341"/>
          <cell r="J3341"/>
          <cell r="K3341"/>
          <cell r="L3341"/>
          <cell r="M3341"/>
          <cell r="N3341"/>
          <cell r="O3341"/>
          <cell r="P3341"/>
          <cell r="R3341"/>
          <cell r="S3341"/>
          <cell r="T3341"/>
          <cell r="U3341"/>
          <cell r="V3341"/>
          <cell r="W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P3341"/>
        </row>
        <row r="3342">
          <cell r="C3342"/>
          <cell r="D3342"/>
          <cell r="E3342"/>
          <cell r="F3342"/>
          <cell r="J3342"/>
          <cell r="K3342"/>
          <cell r="L3342"/>
          <cell r="M3342"/>
          <cell r="N3342"/>
          <cell r="O3342"/>
          <cell r="P3342"/>
          <cell r="R3342"/>
          <cell r="S3342"/>
          <cell r="T3342"/>
          <cell r="U3342"/>
          <cell r="V3342"/>
          <cell r="W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P3342"/>
        </row>
        <row r="3343">
          <cell r="C3343"/>
          <cell r="D3343"/>
          <cell r="E3343"/>
          <cell r="F3343"/>
          <cell r="J3343"/>
          <cell r="K3343"/>
          <cell r="L3343"/>
          <cell r="M3343"/>
          <cell r="N3343"/>
          <cell r="O3343"/>
          <cell r="P3343"/>
          <cell r="R3343"/>
          <cell r="S3343"/>
          <cell r="T3343"/>
          <cell r="U3343"/>
          <cell r="V3343"/>
          <cell r="W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P3343"/>
        </row>
        <row r="3344">
          <cell r="C3344"/>
          <cell r="D3344"/>
          <cell r="E3344"/>
          <cell r="F3344"/>
          <cell r="J3344"/>
          <cell r="K3344"/>
          <cell r="L3344"/>
          <cell r="M3344"/>
          <cell r="N3344"/>
          <cell r="O3344"/>
          <cell r="P3344"/>
          <cell r="R3344"/>
          <cell r="S3344"/>
          <cell r="T3344"/>
          <cell r="U3344"/>
          <cell r="V3344"/>
          <cell r="W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P3344"/>
        </row>
        <row r="3345">
          <cell r="C3345"/>
          <cell r="D3345"/>
          <cell r="E3345"/>
          <cell r="F3345"/>
          <cell r="J3345"/>
          <cell r="K3345"/>
          <cell r="L3345"/>
          <cell r="M3345"/>
          <cell r="N3345"/>
          <cell r="O3345"/>
          <cell r="P3345"/>
          <cell r="R3345"/>
          <cell r="S3345"/>
          <cell r="T3345"/>
          <cell r="U3345"/>
          <cell r="V3345"/>
          <cell r="W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P3345"/>
        </row>
        <row r="3346">
          <cell r="C3346"/>
          <cell r="D3346"/>
          <cell r="E3346"/>
          <cell r="F3346"/>
          <cell r="J3346"/>
          <cell r="K3346"/>
          <cell r="L3346"/>
          <cell r="M3346"/>
          <cell r="N3346"/>
          <cell r="O3346"/>
          <cell r="P3346"/>
          <cell r="R3346"/>
          <cell r="S3346"/>
          <cell r="T3346"/>
          <cell r="U3346"/>
          <cell r="V3346"/>
          <cell r="W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P3346"/>
        </row>
        <row r="3347">
          <cell r="C3347"/>
          <cell r="D3347"/>
          <cell r="E3347"/>
          <cell r="F3347"/>
          <cell r="J3347"/>
          <cell r="K3347"/>
          <cell r="L3347"/>
          <cell r="M3347"/>
          <cell r="N3347"/>
          <cell r="O3347"/>
          <cell r="P3347"/>
          <cell r="R3347"/>
          <cell r="S3347"/>
          <cell r="T3347"/>
          <cell r="U3347"/>
          <cell r="V3347"/>
          <cell r="W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P3347"/>
        </row>
        <row r="3348">
          <cell r="C3348"/>
          <cell r="D3348"/>
          <cell r="E3348"/>
          <cell r="F3348"/>
          <cell r="J3348"/>
          <cell r="K3348"/>
          <cell r="L3348"/>
          <cell r="M3348"/>
          <cell r="N3348"/>
          <cell r="O3348"/>
          <cell r="P3348"/>
          <cell r="R3348"/>
          <cell r="S3348"/>
          <cell r="T3348"/>
          <cell r="U3348"/>
          <cell r="V3348"/>
          <cell r="W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P3348"/>
        </row>
        <row r="3349">
          <cell r="C3349"/>
          <cell r="D3349"/>
          <cell r="E3349"/>
          <cell r="F3349"/>
          <cell r="J3349"/>
          <cell r="K3349"/>
          <cell r="L3349"/>
          <cell r="M3349"/>
          <cell r="N3349"/>
          <cell r="O3349"/>
          <cell r="P3349"/>
          <cell r="R3349"/>
          <cell r="S3349"/>
          <cell r="T3349"/>
          <cell r="U3349"/>
          <cell r="V3349"/>
          <cell r="W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P3349"/>
        </row>
        <row r="3350">
          <cell r="C3350"/>
          <cell r="D3350"/>
          <cell r="E3350"/>
          <cell r="F3350"/>
          <cell r="J3350"/>
          <cell r="K3350"/>
          <cell r="L3350"/>
          <cell r="M3350"/>
          <cell r="N3350"/>
          <cell r="O3350"/>
          <cell r="P3350"/>
          <cell r="R3350"/>
          <cell r="S3350"/>
          <cell r="T3350"/>
          <cell r="U3350"/>
          <cell r="V3350"/>
          <cell r="W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P3350"/>
        </row>
        <row r="3351">
          <cell r="C3351"/>
          <cell r="D3351"/>
          <cell r="E3351"/>
          <cell r="F3351"/>
          <cell r="J3351"/>
          <cell r="K3351"/>
          <cell r="L3351"/>
          <cell r="M3351"/>
          <cell r="N3351"/>
          <cell r="O3351"/>
          <cell r="P3351"/>
          <cell r="R3351"/>
          <cell r="S3351"/>
          <cell r="T3351"/>
          <cell r="U3351"/>
          <cell r="V3351"/>
          <cell r="W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P3351"/>
        </row>
        <row r="3352">
          <cell r="C3352"/>
          <cell r="D3352"/>
          <cell r="E3352"/>
          <cell r="F3352"/>
          <cell r="J3352"/>
          <cell r="K3352"/>
          <cell r="L3352"/>
          <cell r="M3352"/>
          <cell r="N3352"/>
          <cell r="O3352"/>
          <cell r="P3352"/>
          <cell r="R3352"/>
          <cell r="S3352"/>
          <cell r="T3352"/>
          <cell r="U3352"/>
          <cell r="V3352"/>
          <cell r="W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P3352"/>
        </row>
        <row r="3353">
          <cell r="C3353"/>
          <cell r="D3353"/>
          <cell r="E3353"/>
          <cell r="F3353"/>
          <cell r="J3353"/>
          <cell r="K3353"/>
          <cell r="L3353"/>
          <cell r="M3353"/>
          <cell r="N3353"/>
          <cell r="O3353"/>
          <cell r="P3353"/>
          <cell r="R3353"/>
          <cell r="S3353"/>
          <cell r="T3353"/>
          <cell r="U3353"/>
          <cell r="V3353"/>
          <cell r="W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P3353"/>
        </row>
        <row r="3354">
          <cell r="C3354"/>
          <cell r="D3354"/>
          <cell r="E3354"/>
          <cell r="F3354"/>
          <cell r="J3354"/>
          <cell r="K3354"/>
          <cell r="L3354"/>
          <cell r="M3354"/>
          <cell r="N3354"/>
          <cell r="O3354"/>
          <cell r="P3354"/>
          <cell r="R3354"/>
          <cell r="S3354"/>
          <cell r="T3354"/>
          <cell r="U3354"/>
          <cell r="V3354"/>
          <cell r="W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P3354"/>
        </row>
        <row r="3355">
          <cell r="C3355"/>
          <cell r="D3355"/>
          <cell r="E3355"/>
          <cell r="F3355"/>
          <cell r="J3355"/>
          <cell r="K3355"/>
          <cell r="L3355"/>
          <cell r="M3355"/>
          <cell r="N3355"/>
          <cell r="O3355"/>
          <cell r="P3355"/>
          <cell r="R3355"/>
          <cell r="S3355"/>
          <cell r="T3355"/>
          <cell r="U3355"/>
          <cell r="V3355"/>
          <cell r="W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P3355"/>
        </row>
        <row r="3356">
          <cell r="C3356"/>
          <cell r="D3356"/>
          <cell r="E3356"/>
          <cell r="F3356"/>
          <cell r="J3356"/>
          <cell r="K3356"/>
          <cell r="L3356"/>
          <cell r="M3356"/>
          <cell r="N3356"/>
          <cell r="O3356"/>
          <cell r="P3356"/>
          <cell r="R3356"/>
          <cell r="S3356"/>
          <cell r="T3356"/>
          <cell r="U3356"/>
          <cell r="V3356"/>
          <cell r="W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P3356"/>
        </row>
        <row r="3357">
          <cell r="C3357"/>
          <cell r="D3357"/>
          <cell r="E3357"/>
          <cell r="F3357"/>
          <cell r="J3357"/>
          <cell r="K3357"/>
          <cell r="L3357"/>
          <cell r="M3357"/>
          <cell r="N3357"/>
          <cell r="O3357"/>
          <cell r="P3357"/>
          <cell r="R3357"/>
          <cell r="S3357"/>
          <cell r="T3357"/>
          <cell r="U3357"/>
          <cell r="V3357"/>
          <cell r="W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P3357"/>
        </row>
        <row r="3358">
          <cell r="C3358"/>
          <cell r="D3358"/>
          <cell r="E3358"/>
          <cell r="F3358"/>
          <cell r="J3358"/>
          <cell r="K3358"/>
          <cell r="L3358"/>
          <cell r="M3358"/>
          <cell r="N3358"/>
          <cell r="O3358"/>
          <cell r="P3358"/>
          <cell r="R3358"/>
          <cell r="S3358"/>
          <cell r="T3358"/>
          <cell r="U3358"/>
          <cell r="V3358"/>
          <cell r="W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P3358"/>
        </row>
        <row r="3359">
          <cell r="C3359"/>
          <cell r="D3359"/>
          <cell r="E3359"/>
          <cell r="F3359"/>
          <cell r="J3359"/>
          <cell r="K3359"/>
          <cell r="L3359"/>
          <cell r="M3359"/>
          <cell r="N3359"/>
          <cell r="O3359"/>
          <cell r="P3359"/>
          <cell r="R3359"/>
          <cell r="S3359"/>
          <cell r="T3359"/>
          <cell r="U3359"/>
          <cell r="V3359"/>
          <cell r="W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P3359"/>
        </row>
        <row r="3360">
          <cell r="C3360"/>
          <cell r="D3360"/>
          <cell r="E3360"/>
          <cell r="F3360"/>
          <cell r="J3360"/>
          <cell r="K3360"/>
          <cell r="L3360"/>
          <cell r="M3360"/>
          <cell r="N3360"/>
          <cell r="O3360"/>
          <cell r="P3360"/>
          <cell r="R3360"/>
          <cell r="S3360"/>
          <cell r="T3360"/>
          <cell r="U3360"/>
          <cell r="V3360"/>
          <cell r="W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P3360"/>
        </row>
        <row r="3361">
          <cell r="C3361"/>
          <cell r="D3361"/>
          <cell r="E3361"/>
          <cell r="F3361"/>
          <cell r="J3361"/>
          <cell r="K3361"/>
          <cell r="L3361"/>
          <cell r="M3361"/>
          <cell r="N3361"/>
          <cell r="O3361"/>
          <cell r="P3361"/>
          <cell r="R3361"/>
          <cell r="S3361"/>
          <cell r="T3361"/>
          <cell r="U3361"/>
          <cell r="V3361"/>
          <cell r="W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P3361"/>
        </row>
        <row r="3362">
          <cell r="C3362"/>
          <cell r="D3362"/>
          <cell r="E3362"/>
          <cell r="F3362"/>
          <cell r="J3362"/>
          <cell r="K3362"/>
          <cell r="L3362"/>
          <cell r="M3362"/>
          <cell r="N3362"/>
          <cell r="O3362"/>
          <cell r="P3362"/>
          <cell r="R3362"/>
          <cell r="S3362"/>
          <cell r="T3362"/>
          <cell r="U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P3362"/>
        </row>
        <row r="3363">
          <cell r="C3363"/>
          <cell r="D3363"/>
          <cell r="E3363"/>
          <cell r="F3363"/>
          <cell r="J3363"/>
          <cell r="K3363"/>
          <cell r="L3363"/>
          <cell r="M3363"/>
          <cell r="N3363"/>
          <cell r="O3363"/>
          <cell r="P3363"/>
          <cell r="R3363"/>
          <cell r="S3363"/>
          <cell r="T3363"/>
          <cell r="U3363"/>
          <cell r="V3363"/>
          <cell r="W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P3363"/>
        </row>
        <row r="3364">
          <cell r="C3364"/>
          <cell r="D3364"/>
          <cell r="E3364"/>
          <cell r="F3364"/>
          <cell r="J3364"/>
          <cell r="K3364"/>
          <cell r="L3364"/>
          <cell r="M3364"/>
          <cell r="N3364"/>
          <cell r="O3364"/>
          <cell r="P3364"/>
          <cell r="R3364"/>
          <cell r="S3364"/>
          <cell r="T3364"/>
          <cell r="U3364"/>
          <cell r="V3364"/>
          <cell r="W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P3364"/>
        </row>
        <row r="3365">
          <cell r="C3365"/>
          <cell r="D3365"/>
          <cell r="E3365"/>
          <cell r="F3365"/>
          <cell r="J3365"/>
          <cell r="K3365"/>
          <cell r="L3365"/>
          <cell r="M3365"/>
          <cell r="N3365"/>
          <cell r="O3365"/>
          <cell r="P3365"/>
          <cell r="R3365"/>
          <cell r="S3365"/>
          <cell r="T3365"/>
          <cell r="U3365"/>
          <cell r="V3365"/>
          <cell r="W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P3365"/>
        </row>
        <row r="3366">
          <cell r="C3366"/>
          <cell r="D3366"/>
          <cell r="E3366"/>
          <cell r="F3366"/>
          <cell r="J3366"/>
          <cell r="K3366"/>
          <cell r="L3366"/>
          <cell r="M3366"/>
          <cell r="N3366"/>
          <cell r="O3366"/>
          <cell r="P3366"/>
          <cell r="R3366"/>
          <cell r="S3366"/>
          <cell r="T3366"/>
          <cell r="U3366"/>
          <cell r="V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P3366"/>
        </row>
        <row r="3367">
          <cell r="C3367"/>
          <cell r="D3367"/>
          <cell r="E3367"/>
          <cell r="F3367"/>
          <cell r="J3367"/>
          <cell r="K3367"/>
          <cell r="L3367"/>
          <cell r="M3367"/>
          <cell r="N3367"/>
          <cell r="O3367"/>
          <cell r="P3367"/>
          <cell r="R3367"/>
          <cell r="S3367"/>
          <cell r="T3367"/>
          <cell r="U3367"/>
          <cell r="V3367"/>
          <cell r="W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P3367"/>
        </row>
        <row r="3368">
          <cell r="C3368"/>
          <cell r="D3368"/>
          <cell r="E3368"/>
          <cell r="F3368"/>
          <cell r="J3368"/>
          <cell r="K3368"/>
          <cell r="L3368"/>
          <cell r="M3368"/>
          <cell r="N3368"/>
          <cell r="O3368"/>
          <cell r="P3368"/>
          <cell r="R3368"/>
          <cell r="S3368"/>
          <cell r="T3368"/>
          <cell r="U3368"/>
          <cell r="V3368"/>
          <cell r="W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P3368"/>
        </row>
        <row r="3369">
          <cell r="C3369"/>
          <cell r="D3369"/>
          <cell r="E3369"/>
          <cell r="F3369"/>
          <cell r="J3369"/>
          <cell r="K3369"/>
          <cell r="L3369"/>
          <cell r="M3369"/>
          <cell r="N3369"/>
          <cell r="O3369"/>
          <cell r="P3369"/>
          <cell r="R3369"/>
          <cell r="S3369"/>
          <cell r="T3369"/>
          <cell r="U3369"/>
          <cell r="V3369"/>
          <cell r="W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P3369"/>
        </row>
        <row r="3370">
          <cell r="C3370"/>
          <cell r="D3370"/>
          <cell r="E3370"/>
          <cell r="F3370"/>
          <cell r="J3370"/>
          <cell r="K3370"/>
          <cell r="L3370"/>
          <cell r="M3370"/>
          <cell r="N3370"/>
          <cell r="O3370"/>
          <cell r="P3370"/>
          <cell r="R3370"/>
          <cell r="S3370"/>
          <cell r="T3370"/>
          <cell r="U3370"/>
          <cell r="V3370"/>
          <cell r="W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P3370"/>
        </row>
        <row r="3371">
          <cell r="C3371"/>
          <cell r="D3371"/>
          <cell r="E3371"/>
          <cell r="F3371"/>
          <cell r="J3371"/>
          <cell r="K3371"/>
          <cell r="L3371"/>
          <cell r="M3371"/>
          <cell r="N3371"/>
          <cell r="O3371"/>
          <cell r="P3371"/>
          <cell r="R3371"/>
          <cell r="S3371"/>
          <cell r="T3371"/>
          <cell r="U3371"/>
          <cell r="V3371"/>
          <cell r="W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P3371"/>
        </row>
        <row r="3372">
          <cell r="C3372"/>
          <cell r="D3372"/>
          <cell r="E3372"/>
          <cell r="F3372"/>
          <cell r="J3372"/>
          <cell r="K3372"/>
          <cell r="L3372"/>
          <cell r="M3372"/>
          <cell r="N3372"/>
          <cell r="O3372"/>
          <cell r="P3372"/>
          <cell r="R3372"/>
          <cell r="S3372"/>
          <cell r="T3372"/>
          <cell r="U3372"/>
          <cell r="V3372"/>
          <cell r="W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P3372"/>
        </row>
        <row r="3373">
          <cell r="C3373"/>
          <cell r="D3373"/>
          <cell r="E3373"/>
          <cell r="F3373"/>
          <cell r="J3373"/>
          <cell r="K3373"/>
          <cell r="L3373"/>
          <cell r="M3373"/>
          <cell r="N3373"/>
          <cell r="O3373"/>
          <cell r="P3373"/>
          <cell r="R3373"/>
          <cell r="S3373"/>
          <cell r="T3373"/>
          <cell r="U3373"/>
          <cell r="V3373"/>
          <cell r="W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P3373"/>
        </row>
        <row r="3374">
          <cell r="C3374"/>
          <cell r="D3374"/>
          <cell r="E3374"/>
          <cell r="F3374"/>
          <cell r="J3374"/>
          <cell r="K3374"/>
          <cell r="L3374"/>
          <cell r="M3374"/>
          <cell r="N3374"/>
          <cell r="O3374"/>
          <cell r="P3374"/>
          <cell r="R3374"/>
          <cell r="S3374"/>
          <cell r="T3374"/>
          <cell r="U3374"/>
          <cell r="V3374"/>
          <cell r="W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P3374"/>
        </row>
        <row r="3375">
          <cell r="C3375"/>
          <cell r="D3375"/>
          <cell r="E3375"/>
          <cell r="F3375"/>
          <cell r="J3375"/>
          <cell r="K3375"/>
          <cell r="L3375"/>
          <cell r="M3375"/>
          <cell r="N3375"/>
          <cell r="O3375"/>
          <cell r="P3375"/>
          <cell r="R3375"/>
          <cell r="S3375"/>
          <cell r="T3375"/>
          <cell r="U3375"/>
          <cell r="V3375"/>
          <cell r="W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P3375"/>
        </row>
        <row r="3376">
          <cell r="C3376"/>
          <cell r="D3376"/>
          <cell r="E3376"/>
          <cell r="F3376"/>
          <cell r="J3376"/>
          <cell r="K3376"/>
          <cell r="L3376"/>
          <cell r="M3376"/>
          <cell r="N3376"/>
          <cell r="O3376"/>
          <cell r="P3376"/>
          <cell r="R3376"/>
          <cell r="S3376"/>
          <cell r="T3376"/>
          <cell r="U3376"/>
          <cell r="V3376"/>
          <cell r="W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P3376"/>
        </row>
        <row r="3377">
          <cell r="C3377"/>
          <cell r="D3377"/>
          <cell r="E3377"/>
          <cell r="F3377"/>
          <cell r="J3377"/>
          <cell r="K3377"/>
          <cell r="L3377"/>
          <cell r="M3377"/>
          <cell r="N3377"/>
          <cell r="O3377"/>
          <cell r="P3377"/>
          <cell r="R3377"/>
          <cell r="S3377"/>
          <cell r="T3377"/>
          <cell r="U3377"/>
          <cell r="V3377"/>
          <cell r="W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P3377"/>
        </row>
        <row r="3378">
          <cell r="C3378"/>
          <cell r="D3378"/>
          <cell r="E3378"/>
          <cell r="F3378"/>
          <cell r="J3378"/>
          <cell r="K3378"/>
          <cell r="L3378"/>
          <cell r="M3378"/>
          <cell r="N3378"/>
          <cell r="O3378"/>
          <cell r="P3378"/>
          <cell r="R3378"/>
          <cell r="S3378"/>
          <cell r="T3378"/>
          <cell r="U3378"/>
          <cell r="V3378"/>
          <cell r="W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P3378"/>
        </row>
        <row r="3379">
          <cell r="C3379"/>
          <cell r="D3379"/>
          <cell r="E3379"/>
          <cell r="F3379"/>
          <cell r="J3379"/>
          <cell r="K3379"/>
          <cell r="L3379"/>
          <cell r="M3379"/>
          <cell r="N3379"/>
          <cell r="O3379"/>
          <cell r="P3379"/>
          <cell r="R3379"/>
          <cell r="S3379"/>
          <cell r="T3379"/>
          <cell r="U3379"/>
          <cell r="V3379"/>
          <cell r="W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P3379"/>
        </row>
        <row r="3380">
          <cell r="C3380"/>
          <cell r="D3380"/>
          <cell r="E3380"/>
          <cell r="F3380"/>
          <cell r="J3380"/>
          <cell r="K3380"/>
          <cell r="L3380"/>
          <cell r="M3380"/>
          <cell r="N3380"/>
          <cell r="O3380"/>
          <cell r="P3380"/>
          <cell r="R3380"/>
          <cell r="S3380"/>
          <cell r="T3380"/>
          <cell r="U3380"/>
          <cell r="V3380"/>
          <cell r="W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P3380"/>
        </row>
        <row r="3381">
          <cell r="C3381"/>
          <cell r="D3381"/>
          <cell r="E3381"/>
          <cell r="F3381"/>
          <cell r="J3381"/>
          <cell r="K3381"/>
          <cell r="L3381"/>
          <cell r="M3381"/>
          <cell r="N3381"/>
          <cell r="O3381"/>
          <cell r="P3381"/>
          <cell r="R3381"/>
          <cell r="S3381"/>
          <cell r="T3381"/>
          <cell r="U3381"/>
          <cell r="V3381"/>
          <cell r="W3381"/>
          <cell r="Y3381"/>
          <cell r="Z3381"/>
          <cell r="AA3381"/>
          <cell r="AB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P3381"/>
        </row>
        <row r="3382">
          <cell r="C3382"/>
          <cell r="D3382"/>
          <cell r="E3382"/>
          <cell r="F3382"/>
          <cell r="J3382"/>
          <cell r="K3382"/>
          <cell r="L3382"/>
          <cell r="M3382"/>
          <cell r="N3382"/>
          <cell r="O3382"/>
          <cell r="P3382"/>
          <cell r="R3382"/>
          <cell r="S3382"/>
          <cell r="T3382"/>
          <cell r="U3382"/>
          <cell r="V3382"/>
          <cell r="W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P3382"/>
        </row>
        <row r="3383">
          <cell r="C3383"/>
          <cell r="D3383"/>
          <cell r="E3383"/>
          <cell r="F3383"/>
          <cell r="J3383"/>
          <cell r="K3383"/>
          <cell r="L3383"/>
          <cell r="M3383"/>
          <cell r="N3383"/>
          <cell r="O3383"/>
          <cell r="P3383"/>
          <cell r="R3383"/>
          <cell r="S3383"/>
          <cell r="T3383"/>
          <cell r="U3383"/>
          <cell r="V3383"/>
          <cell r="W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P3383"/>
        </row>
        <row r="3384">
          <cell r="C3384"/>
          <cell r="D3384"/>
          <cell r="E3384"/>
          <cell r="F3384"/>
          <cell r="J3384"/>
          <cell r="K3384"/>
          <cell r="L3384"/>
          <cell r="M3384"/>
          <cell r="N3384"/>
          <cell r="O3384"/>
          <cell r="P3384"/>
          <cell r="R3384"/>
          <cell r="S3384"/>
          <cell r="T3384"/>
          <cell r="U3384"/>
          <cell r="V3384"/>
          <cell r="W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P3384"/>
        </row>
        <row r="3385">
          <cell r="C3385"/>
          <cell r="D3385"/>
          <cell r="E3385"/>
          <cell r="F3385"/>
          <cell r="J3385"/>
          <cell r="K3385"/>
          <cell r="L3385"/>
          <cell r="M3385"/>
          <cell r="N3385"/>
          <cell r="O3385"/>
          <cell r="P3385"/>
          <cell r="R3385"/>
          <cell r="S3385"/>
          <cell r="T3385"/>
          <cell r="U3385"/>
          <cell r="V3385"/>
          <cell r="W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P3385"/>
        </row>
        <row r="3386">
          <cell r="C3386"/>
          <cell r="D3386"/>
          <cell r="E3386"/>
          <cell r="F3386"/>
          <cell r="J3386"/>
          <cell r="K3386"/>
          <cell r="L3386"/>
          <cell r="M3386"/>
          <cell r="N3386"/>
          <cell r="O3386"/>
          <cell r="P3386"/>
          <cell r="R3386"/>
          <cell r="S3386"/>
          <cell r="T3386"/>
          <cell r="U3386"/>
          <cell r="V3386"/>
          <cell r="W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P3386"/>
        </row>
        <row r="3387">
          <cell r="C3387"/>
          <cell r="D3387"/>
          <cell r="E3387"/>
          <cell r="F3387"/>
          <cell r="J3387"/>
          <cell r="K3387"/>
          <cell r="L3387"/>
          <cell r="M3387"/>
          <cell r="N3387"/>
          <cell r="O3387"/>
          <cell r="P3387"/>
          <cell r="R3387"/>
          <cell r="S3387"/>
          <cell r="T3387"/>
          <cell r="U3387"/>
          <cell r="V3387"/>
          <cell r="W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P3387"/>
        </row>
        <row r="3388">
          <cell r="C3388"/>
          <cell r="D3388"/>
          <cell r="E3388"/>
          <cell r="F3388"/>
          <cell r="J3388"/>
          <cell r="K3388"/>
          <cell r="L3388"/>
          <cell r="M3388"/>
          <cell r="N3388"/>
          <cell r="O3388"/>
          <cell r="P3388"/>
          <cell r="R3388"/>
          <cell r="S3388"/>
          <cell r="T3388"/>
          <cell r="U3388"/>
          <cell r="V3388"/>
          <cell r="W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P3388"/>
        </row>
        <row r="3389">
          <cell r="C3389"/>
          <cell r="D3389"/>
          <cell r="E3389"/>
          <cell r="F3389"/>
          <cell r="J3389"/>
          <cell r="K3389"/>
          <cell r="L3389"/>
          <cell r="M3389"/>
          <cell r="N3389"/>
          <cell r="O3389"/>
          <cell r="P3389"/>
          <cell r="R3389"/>
          <cell r="S3389"/>
          <cell r="T3389"/>
          <cell r="U3389"/>
          <cell r="V3389"/>
          <cell r="W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P3389"/>
        </row>
        <row r="3390">
          <cell r="C3390"/>
          <cell r="D3390"/>
          <cell r="E3390"/>
          <cell r="F3390"/>
          <cell r="J3390"/>
          <cell r="K3390"/>
          <cell r="L3390"/>
          <cell r="M3390"/>
          <cell r="N3390"/>
          <cell r="O3390"/>
          <cell r="P3390"/>
          <cell r="R3390"/>
          <cell r="S3390"/>
          <cell r="T3390"/>
          <cell r="U3390"/>
          <cell r="V3390"/>
          <cell r="W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P3390"/>
        </row>
        <row r="3391">
          <cell r="C3391"/>
          <cell r="D3391"/>
          <cell r="E3391"/>
          <cell r="F3391"/>
          <cell r="J3391"/>
          <cell r="K3391"/>
          <cell r="L3391"/>
          <cell r="M3391"/>
          <cell r="N3391"/>
          <cell r="O3391"/>
          <cell r="P3391"/>
          <cell r="R3391"/>
          <cell r="S3391"/>
          <cell r="T3391"/>
          <cell r="U3391"/>
          <cell r="V3391"/>
          <cell r="W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P3391"/>
        </row>
        <row r="3392">
          <cell r="C3392"/>
          <cell r="D3392"/>
          <cell r="E3392"/>
          <cell r="F3392"/>
          <cell r="J3392"/>
          <cell r="K3392"/>
          <cell r="L3392"/>
          <cell r="M3392"/>
          <cell r="N3392"/>
          <cell r="O3392"/>
          <cell r="P3392"/>
          <cell r="R3392"/>
          <cell r="S3392"/>
          <cell r="T3392"/>
          <cell r="U3392"/>
          <cell r="V3392"/>
          <cell r="W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P3392"/>
        </row>
        <row r="3393">
          <cell r="C3393"/>
          <cell r="D3393"/>
          <cell r="E3393"/>
          <cell r="F3393"/>
          <cell r="J3393"/>
          <cell r="K3393"/>
          <cell r="L3393"/>
          <cell r="M3393"/>
          <cell r="N3393"/>
          <cell r="O3393"/>
          <cell r="P3393"/>
          <cell r="R3393"/>
          <cell r="S3393"/>
          <cell r="T3393"/>
          <cell r="U3393"/>
          <cell r="V3393"/>
          <cell r="W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P3393"/>
        </row>
        <row r="3394">
          <cell r="C3394"/>
          <cell r="D3394"/>
          <cell r="E3394"/>
          <cell r="F3394"/>
          <cell r="J3394"/>
          <cell r="K3394"/>
          <cell r="L3394"/>
          <cell r="M3394"/>
          <cell r="N3394"/>
          <cell r="O3394"/>
          <cell r="P3394"/>
          <cell r="R3394"/>
          <cell r="S3394"/>
          <cell r="T3394"/>
          <cell r="U3394"/>
          <cell r="V3394"/>
          <cell r="W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P3394"/>
        </row>
        <row r="3395">
          <cell r="C3395"/>
          <cell r="D3395"/>
          <cell r="E3395"/>
          <cell r="F3395"/>
          <cell r="J3395"/>
          <cell r="K3395"/>
          <cell r="L3395"/>
          <cell r="M3395"/>
          <cell r="N3395"/>
          <cell r="O3395"/>
          <cell r="P3395"/>
          <cell r="R3395"/>
          <cell r="S3395"/>
          <cell r="T3395"/>
          <cell r="U3395"/>
          <cell r="V3395"/>
          <cell r="W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P3395"/>
        </row>
        <row r="3396">
          <cell r="C3396"/>
          <cell r="D3396"/>
          <cell r="E3396"/>
          <cell r="F3396"/>
          <cell r="J3396"/>
          <cell r="K3396"/>
          <cell r="L3396"/>
          <cell r="M3396"/>
          <cell r="N3396"/>
          <cell r="O3396"/>
          <cell r="P3396"/>
          <cell r="R3396"/>
          <cell r="S3396"/>
          <cell r="T3396"/>
          <cell r="U3396"/>
          <cell r="V3396"/>
          <cell r="W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P3396"/>
        </row>
        <row r="3397">
          <cell r="C3397"/>
          <cell r="D3397"/>
          <cell r="E3397"/>
          <cell r="F3397"/>
          <cell r="J3397"/>
          <cell r="K3397"/>
          <cell r="L3397"/>
          <cell r="M3397"/>
          <cell r="N3397"/>
          <cell r="O3397"/>
          <cell r="P3397"/>
          <cell r="R3397"/>
          <cell r="S3397"/>
          <cell r="T3397"/>
          <cell r="U3397"/>
          <cell r="V3397"/>
          <cell r="W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P3397"/>
        </row>
        <row r="3398">
          <cell r="C3398"/>
          <cell r="D3398"/>
          <cell r="E3398"/>
          <cell r="F3398"/>
          <cell r="J3398"/>
          <cell r="K3398"/>
          <cell r="L3398"/>
          <cell r="M3398"/>
          <cell r="N3398"/>
          <cell r="O3398"/>
          <cell r="P3398"/>
          <cell r="R3398"/>
          <cell r="S3398"/>
          <cell r="T3398"/>
          <cell r="U3398"/>
          <cell r="V3398"/>
          <cell r="W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P3398"/>
        </row>
        <row r="3399">
          <cell r="C3399"/>
          <cell r="D3399"/>
          <cell r="E3399"/>
          <cell r="F3399"/>
          <cell r="J3399"/>
          <cell r="K3399"/>
          <cell r="L3399"/>
          <cell r="M3399"/>
          <cell r="N3399"/>
          <cell r="O3399"/>
          <cell r="P3399"/>
          <cell r="R3399"/>
          <cell r="S3399"/>
          <cell r="T3399"/>
          <cell r="U3399"/>
          <cell r="V3399"/>
          <cell r="W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P3399"/>
        </row>
        <row r="3400">
          <cell r="C3400"/>
          <cell r="D3400"/>
          <cell r="E3400"/>
          <cell r="F3400"/>
          <cell r="J3400"/>
          <cell r="K3400"/>
          <cell r="L3400"/>
          <cell r="M3400"/>
          <cell r="N3400"/>
          <cell r="O3400"/>
          <cell r="P3400"/>
          <cell r="R3400"/>
          <cell r="S3400"/>
          <cell r="T3400"/>
          <cell r="U3400"/>
          <cell r="V3400"/>
          <cell r="W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P3400"/>
        </row>
        <row r="3401">
          <cell r="C3401"/>
          <cell r="D3401"/>
          <cell r="E3401"/>
          <cell r="F3401"/>
          <cell r="J3401"/>
          <cell r="K3401"/>
          <cell r="L3401"/>
          <cell r="M3401"/>
          <cell r="N3401"/>
          <cell r="O3401"/>
          <cell r="P3401"/>
          <cell r="R3401"/>
          <cell r="S3401"/>
          <cell r="T3401"/>
          <cell r="U3401"/>
          <cell r="V3401"/>
          <cell r="W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P3401"/>
        </row>
        <row r="3402">
          <cell r="C3402"/>
          <cell r="D3402"/>
          <cell r="E3402"/>
          <cell r="F3402"/>
          <cell r="J3402"/>
          <cell r="K3402"/>
          <cell r="L3402"/>
          <cell r="M3402"/>
          <cell r="N3402"/>
          <cell r="O3402"/>
          <cell r="P3402"/>
          <cell r="R3402"/>
          <cell r="S3402"/>
          <cell r="T3402"/>
          <cell r="U3402"/>
          <cell r="V3402"/>
          <cell r="W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P3402"/>
        </row>
        <row r="3403">
          <cell r="C3403"/>
          <cell r="D3403"/>
          <cell r="E3403"/>
          <cell r="F3403"/>
          <cell r="J3403"/>
          <cell r="K3403"/>
          <cell r="L3403"/>
          <cell r="M3403"/>
          <cell r="N3403"/>
          <cell r="O3403"/>
          <cell r="P3403"/>
          <cell r="R3403"/>
          <cell r="S3403"/>
          <cell r="T3403"/>
          <cell r="U3403"/>
          <cell r="V3403"/>
          <cell r="W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P3403"/>
        </row>
        <row r="3404">
          <cell r="C3404"/>
          <cell r="D3404"/>
          <cell r="E3404"/>
          <cell r="F3404"/>
          <cell r="J3404"/>
          <cell r="K3404"/>
          <cell r="L3404"/>
          <cell r="M3404"/>
          <cell r="N3404"/>
          <cell r="O3404"/>
          <cell r="P3404"/>
          <cell r="R3404"/>
          <cell r="S3404"/>
          <cell r="T3404"/>
          <cell r="U3404"/>
          <cell r="V3404"/>
          <cell r="W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P3404"/>
        </row>
        <row r="3405">
          <cell r="C3405"/>
          <cell r="D3405"/>
          <cell r="E3405"/>
          <cell r="F3405"/>
          <cell r="J3405"/>
          <cell r="K3405"/>
          <cell r="L3405"/>
          <cell r="M3405"/>
          <cell r="N3405"/>
          <cell r="O3405"/>
          <cell r="P3405"/>
          <cell r="R3405"/>
          <cell r="S3405"/>
          <cell r="T3405"/>
          <cell r="U3405"/>
          <cell r="V3405"/>
          <cell r="W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P3405"/>
        </row>
        <row r="3406">
          <cell r="C3406"/>
          <cell r="D3406"/>
          <cell r="E3406"/>
          <cell r="F3406"/>
          <cell r="J3406"/>
          <cell r="K3406"/>
          <cell r="L3406"/>
          <cell r="M3406"/>
          <cell r="N3406"/>
          <cell r="O3406"/>
          <cell r="P3406"/>
          <cell r="R3406"/>
          <cell r="S3406"/>
          <cell r="T3406"/>
          <cell r="U3406"/>
          <cell r="V3406"/>
          <cell r="W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P3406"/>
        </row>
        <row r="3407">
          <cell r="C3407"/>
          <cell r="D3407"/>
          <cell r="E3407"/>
          <cell r="F3407"/>
          <cell r="J3407"/>
          <cell r="K3407"/>
          <cell r="L3407"/>
          <cell r="M3407"/>
          <cell r="N3407"/>
          <cell r="O3407"/>
          <cell r="P3407"/>
          <cell r="R3407"/>
          <cell r="S3407"/>
          <cell r="T3407"/>
          <cell r="U3407"/>
          <cell r="V3407"/>
          <cell r="W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P3407"/>
        </row>
        <row r="3408">
          <cell r="C3408"/>
          <cell r="D3408"/>
          <cell r="E3408"/>
          <cell r="F3408"/>
          <cell r="J3408"/>
          <cell r="K3408"/>
          <cell r="L3408"/>
          <cell r="M3408"/>
          <cell r="N3408"/>
          <cell r="O3408"/>
          <cell r="P3408"/>
          <cell r="R3408"/>
          <cell r="S3408"/>
          <cell r="T3408"/>
          <cell r="U3408"/>
          <cell r="V3408"/>
          <cell r="W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P3408"/>
        </row>
        <row r="3409">
          <cell r="C3409"/>
          <cell r="D3409"/>
          <cell r="E3409"/>
          <cell r="F3409"/>
          <cell r="J3409"/>
          <cell r="K3409"/>
          <cell r="L3409"/>
          <cell r="M3409"/>
          <cell r="N3409"/>
          <cell r="O3409"/>
          <cell r="P3409"/>
          <cell r="R3409"/>
          <cell r="S3409"/>
          <cell r="T3409"/>
          <cell r="U3409"/>
          <cell r="V3409"/>
          <cell r="W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P3409"/>
        </row>
        <row r="3410">
          <cell r="C3410"/>
          <cell r="D3410"/>
          <cell r="E3410"/>
          <cell r="F3410"/>
          <cell r="J3410"/>
          <cell r="K3410"/>
          <cell r="L3410"/>
          <cell r="M3410"/>
          <cell r="N3410"/>
          <cell r="O3410"/>
          <cell r="P3410"/>
          <cell r="R3410"/>
          <cell r="S3410"/>
          <cell r="T3410"/>
          <cell r="U3410"/>
          <cell r="V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P3410"/>
        </row>
        <row r="3411">
          <cell r="C3411"/>
          <cell r="D3411"/>
          <cell r="E3411"/>
          <cell r="F3411"/>
          <cell r="J3411"/>
          <cell r="K3411"/>
          <cell r="L3411"/>
          <cell r="M3411"/>
          <cell r="N3411"/>
          <cell r="O3411"/>
          <cell r="P3411"/>
          <cell r="R3411"/>
          <cell r="S3411"/>
          <cell r="T3411"/>
          <cell r="U3411"/>
          <cell r="V3411"/>
          <cell r="W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P3411"/>
        </row>
        <row r="3412">
          <cell r="C3412"/>
          <cell r="D3412"/>
          <cell r="E3412"/>
          <cell r="F3412"/>
          <cell r="J3412"/>
          <cell r="K3412"/>
          <cell r="L3412"/>
          <cell r="M3412"/>
          <cell r="N3412"/>
          <cell r="O3412"/>
          <cell r="P3412"/>
          <cell r="R3412"/>
          <cell r="S3412"/>
          <cell r="T3412"/>
          <cell r="U3412"/>
          <cell r="V3412"/>
          <cell r="W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P3412"/>
        </row>
        <row r="3413">
          <cell r="C3413"/>
          <cell r="D3413"/>
          <cell r="E3413"/>
          <cell r="F3413"/>
          <cell r="J3413"/>
          <cell r="K3413"/>
          <cell r="L3413"/>
          <cell r="M3413"/>
          <cell r="N3413"/>
          <cell r="O3413"/>
          <cell r="P3413"/>
          <cell r="R3413"/>
          <cell r="S3413"/>
          <cell r="T3413"/>
          <cell r="U3413"/>
          <cell r="V3413"/>
          <cell r="W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P3413"/>
        </row>
        <row r="3414">
          <cell r="C3414"/>
          <cell r="D3414"/>
          <cell r="E3414"/>
          <cell r="F3414"/>
          <cell r="J3414"/>
          <cell r="K3414"/>
          <cell r="L3414"/>
          <cell r="M3414"/>
          <cell r="N3414"/>
          <cell r="O3414"/>
          <cell r="P3414"/>
          <cell r="R3414"/>
          <cell r="S3414"/>
          <cell r="T3414"/>
          <cell r="U3414"/>
          <cell r="V3414"/>
          <cell r="W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P3414"/>
        </row>
        <row r="3415">
          <cell r="C3415"/>
          <cell r="D3415"/>
          <cell r="E3415"/>
          <cell r="F3415"/>
          <cell r="J3415"/>
          <cell r="K3415"/>
          <cell r="L3415"/>
          <cell r="M3415"/>
          <cell r="N3415"/>
          <cell r="O3415"/>
          <cell r="P3415"/>
          <cell r="R3415"/>
          <cell r="S3415"/>
          <cell r="T3415"/>
          <cell r="U3415"/>
          <cell r="V3415"/>
          <cell r="W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P3415"/>
        </row>
        <row r="3416">
          <cell r="C3416"/>
          <cell r="D3416"/>
          <cell r="E3416"/>
          <cell r="F3416"/>
          <cell r="J3416"/>
          <cell r="K3416"/>
          <cell r="L3416"/>
          <cell r="M3416"/>
          <cell r="N3416"/>
          <cell r="O3416"/>
          <cell r="P3416"/>
          <cell r="R3416"/>
          <cell r="S3416"/>
          <cell r="T3416"/>
          <cell r="U3416"/>
          <cell r="V3416"/>
          <cell r="W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P3416"/>
        </row>
        <row r="3417">
          <cell r="C3417"/>
          <cell r="D3417"/>
          <cell r="E3417"/>
          <cell r="F3417"/>
          <cell r="J3417"/>
          <cell r="K3417"/>
          <cell r="L3417"/>
          <cell r="M3417"/>
          <cell r="N3417"/>
          <cell r="O3417"/>
          <cell r="P3417"/>
          <cell r="R3417"/>
          <cell r="S3417"/>
          <cell r="T3417"/>
          <cell r="U3417"/>
          <cell r="V3417"/>
          <cell r="W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P3417"/>
        </row>
        <row r="3418">
          <cell r="C3418"/>
          <cell r="D3418"/>
          <cell r="E3418"/>
          <cell r="F3418"/>
          <cell r="J3418"/>
          <cell r="K3418"/>
          <cell r="L3418"/>
          <cell r="M3418"/>
          <cell r="N3418"/>
          <cell r="O3418"/>
          <cell r="P3418"/>
          <cell r="R3418"/>
          <cell r="S3418"/>
          <cell r="T3418"/>
          <cell r="U3418"/>
          <cell r="V3418"/>
          <cell r="W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P3418"/>
        </row>
        <row r="3419">
          <cell r="C3419"/>
          <cell r="D3419"/>
          <cell r="E3419"/>
          <cell r="F3419"/>
          <cell r="J3419"/>
          <cell r="K3419"/>
          <cell r="L3419"/>
          <cell r="M3419"/>
          <cell r="N3419"/>
          <cell r="O3419"/>
          <cell r="P3419"/>
          <cell r="R3419"/>
          <cell r="S3419"/>
          <cell r="T3419"/>
          <cell r="U3419"/>
          <cell r="V3419"/>
          <cell r="W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P3419"/>
        </row>
        <row r="3420">
          <cell r="C3420"/>
          <cell r="D3420"/>
          <cell r="E3420"/>
          <cell r="F3420"/>
          <cell r="J3420"/>
          <cell r="K3420"/>
          <cell r="L3420"/>
          <cell r="M3420"/>
          <cell r="N3420"/>
          <cell r="O3420"/>
          <cell r="P3420"/>
          <cell r="R3420"/>
          <cell r="S3420"/>
          <cell r="T3420"/>
          <cell r="U3420"/>
          <cell r="V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P3420"/>
        </row>
        <row r="3421">
          <cell r="C3421"/>
          <cell r="D3421"/>
          <cell r="E3421"/>
          <cell r="F3421"/>
          <cell r="J3421"/>
          <cell r="K3421"/>
          <cell r="L3421"/>
          <cell r="M3421"/>
          <cell r="N3421"/>
          <cell r="O3421"/>
          <cell r="P3421"/>
          <cell r="R3421"/>
          <cell r="S3421"/>
          <cell r="T3421"/>
          <cell r="U3421"/>
          <cell r="V3421"/>
          <cell r="W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P3421"/>
        </row>
        <row r="3422">
          <cell r="C3422"/>
          <cell r="D3422"/>
          <cell r="E3422"/>
          <cell r="F3422"/>
          <cell r="J3422"/>
          <cell r="K3422"/>
          <cell r="L3422"/>
          <cell r="M3422"/>
          <cell r="N3422"/>
          <cell r="O3422"/>
          <cell r="P3422"/>
          <cell r="R3422"/>
          <cell r="S3422"/>
          <cell r="T3422"/>
          <cell r="U3422"/>
          <cell r="V3422"/>
          <cell r="W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P3422"/>
        </row>
        <row r="3423">
          <cell r="C3423"/>
          <cell r="D3423"/>
          <cell r="E3423"/>
          <cell r="F3423"/>
          <cell r="J3423"/>
          <cell r="K3423"/>
          <cell r="L3423"/>
          <cell r="M3423"/>
          <cell r="N3423"/>
          <cell r="O3423"/>
          <cell r="P3423"/>
          <cell r="R3423"/>
          <cell r="S3423"/>
          <cell r="T3423"/>
          <cell r="U3423"/>
          <cell r="V3423"/>
          <cell r="W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P3423"/>
        </row>
        <row r="3424">
          <cell r="C3424"/>
          <cell r="D3424"/>
          <cell r="E3424"/>
          <cell r="F3424"/>
          <cell r="J3424"/>
          <cell r="K3424"/>
          <cell r="L3424"/>
          <cell r="M3424"/>
          <cell r="N3424"/>
          <cell r="O3424"/>
          <cell r="P3424"/>
          <cell r="R3424"/>
          <cell r="S3424"/>
          <cell r="T3424"/>
          <cell r="U3424"/>
          <cell r="V3424"/>
          <cell r="W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P3424"/>
        </row>
        <row r="3425">
          <cell r="C3425"/>
          <cell r="D3425"/>
          <cell r="E3425"/>
          <cell r="F3425"/>
          <cell r="J3425"/>
          <cell r="K3425"/>
          <cell r="L3425"/>
          <cell r="M3425"/>
          <cell r="N3425"/>
          <cell r="O3425"/>
          <cell r="P3425"/>
          <cell r="R3425"/>
          <cell r="S3425"/>
          <cell r="T3425"/>
          <cell r="U3425"/>
          <cell r="V3425"/>
          <cell r="W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P3425"/>
        </row>
        <row r="3426">
          <cell r="C3426"/>
          <cell r="D3426"/>
          <cell r="E3426"/>
          <cell r="F3426"/>
          <cell r="J3426"/>
          <cell r="K3426"/>
          <cell r="L3426"/>
          <cell r="M3426"/>
          <cell r="N3426"/>
          <cell r="O3426"/>
          <cell r="P3426"/>
          <cell r="R3426"/>
          <cell r="S3426"/>
          <cell r="T3426"/>
          <cell r="U3426"/>
          <cell r="V3426"/>
          <cell r="W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P3426"/>
        </row>
        <row r="3427">
          <cell r="C3427"/>
          <cell r="D3427"/>
          <cell r="E3427"/>
          <cell r="F3427"/>
          <cell r="J3427"/>
          <cell r="K3427"/>
          <cell r="L3427"/>
          <cell r="M3427"/>
          <cell r="N3427"/>
          <cell r="O3427"/>
          <cell r="P3427"/>
          <cell r="R3427"/>
          <cell r="S3427"/>
          <cell r="T3427"/>
          <cell r="U3427"/>
          <cell r="V3427"/>
          <cell r="W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P3427"/>
        </row>
        <row r="3428">
          <cell r="C3428"/>
          <cell r="D3428"/>
          <cell r="E3428"/>
          <cell r="F3428"/>
          <cell r="J3428"/>
          <cell r="K3428"/>
          <cell r="L3428"/>
          <cell r="M3428"/>
          <cell r="N3428"/>
          <cell r="O3428"/>
          <cell r="P3428"/>
          <cell r="R3428"/>
          <cell r="S3428"/>
          <cell r="T3428"/>
          <cell r="U3428"/>
          <cell r="V3428"/>
          <cell r="W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P3428"/>
        </row>
        <row r="3429">
          <cell r="C3429"/>
          <cell r="D3429"/>
          <cell r="E3429"/>
          <cell r="F3429"/>
          <cell r="J3429"/>
          <cell r="K3429"/>
          <cell r="L3429"/>
          <cell r="M3429"/>
          <cell r="N3429"/>
          <cell r="O3429"/>
          <cell r="P3429"/>
          <cell r="R3429"/>
          <cell r="S3429"/>
          <cell r="T3429"/>
          <cell r="U3429"/>
          <cell r="V3429"/>
          <cell r="W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P3429"/>
        </row>
        <row r="3430">
          <cell r="C3430"/>
          <cell r="D3430"/>
          <cell r="E3430"/>
          <cell r="F3430"/>
          <cell r="J3430"/>
          <cell r="K3430"/>
          <cell r="L3430"/>
          <cell r="M3430"/>
          <cell r="N3430"/>
          <cell r="O3430"/>
          <cell r="P3430"/>
          <cell r="R3430"/>
          <cell r="S3430"/>
          <cell r="T3430"/>
          <cell r="U3430"/>
          <cell r="V3430"/>
          <cell r="W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P3430"/>
        </row>
        <row r="3431">
          <cell r="C3431"/>
          <cell r="D3431"/>
          <cell r="E3431"/>
          <cell r="F3431"/>
          <cell r="J3431"/>
          <cell r="K3431"/>
          <cell r="L3431"/>
          <cell r="M3431"/>
          <cell r="N3431"/>
          <cell r="O3431"/>
          <cell r="P3431"/>
          <cell r="R3431"/>
          <cell r="S3431"/>
          <cell r="T3431"/>
          <cell r="U3431"/>
          <cell r="V3431"/>
          <cell r="W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P3431"/>
        </row>
        <row r="3432">
          <cell r="C3432"/>
          <cell r="D3432"/>
          <cell r="E3432"/>
          <cell r="F3432"/>
          <cell r="J3432"/>
          <cell r="K3432"/>
          <cell r="L3432"/>
          <cell r="M3432"/>
          <cell r="N3432"/>
          <cell r="O3432"/>
          <cell r="P3432"/>
          <cell r="R3432"/>
          <cell r="S3432"/>
          <cell r="T3432"/>
          <cell r="U3432"/>
          <cell r="V3432"/>
          <cell r="W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P3432"/>
        </row>
        <row r="3433">
          <cell r="C3433"/>
          <cell r="D3433"/>
          <cell r="E3433"/>
          <cell r="F3433"/>
          <cell r="J3433"/>
          <cell r="K3433"/>
          <cell r="L3433"/>
          <cell r="M3433"/>
          <cell r="N3433"/>
          <cell r="O3433"/>
          <cell r="P3433"/>
          <cell r="R3433"/>
          <cell r="S3433"/>
          <cell r="T3433"/>
          <cell r="U3433"/>
          <cell r="V3433"/>
          <cell r="W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P3433"/>
        </row>
        <row r="3434">
          <cell r="C3434"/>
          <cell r="D3434"/>
          <cell r="E3434"/>
          <cell r="F3434"/>
          <cell r="J3434"/>
          <cell r="K3434"/>
          <cell r="L3434"/>
          <cell r="M3434"/>
          <cell r="N3434"/>
          <cell r="O3434"/>
          <cell r="P3434"/>
          <cell r="R3434"/>
          <cell r="S3434"/>
          <cell r="T3434"/>
          <cell r="U3434"/>
          <cell r="V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P3434"/>
        </row>
        <row r="3435">
          <cell r="C3435"/>
          <cell r="D3435"/>
          <cell r="E3435"/>
          <cell r="F3435"/>
          <cell r="J3435"/>
          <cell r="K3435"/>
          <cell r="L3435"/>
          <cell r="M3435"/>
          <cell r="N3435"/>
          <cell r="O3435"/>
          <cell r="P3435"/>
          <cell r="R3435"/>
          <cell r="S3435"/>
          <cell r="T3435"/>
          <cell r="U3435"/>
          <cell r="V3435"/>
          <cell r="W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P3435"/>
        </row>
        <row r="3436">
          <cell r="C3436"/>
          <cell r="D3436"/>
          <cell r="E3436"/>
          <cell r="F3436"/>
          <cell r="J3436"/>
          <cell r="K3436"/>
          <cell r="L3436"/>
          <cell r="M3436"/>
          <cell r="N3436"/>
          <cell r="O3436"/>
          <cell r="P3436"/>
          <cell r="R3436"/>
          <cell r="S3436"/>
          <cell r="T3436"/>
          <cell r="U3436"/>
          <cell r="V3436"/>
          <cell r="W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P3436"/>
        </row>
        <row r="3437">
          <cell r="C3437"/>
          <cell r="D3437"/>
          <cell r="E3437"/>
          <cell r="F3437"/>
          <cell r="J3437"/>
          <cell r="K3437"/>
          <cell r="L3437"/>
          <cell r="M3437"/>
          <cell r="N3437"/>
          <cell r="O3437"/>
          <cell r="P3437"/>
          <cell r="R3437"/>
          <cell r="S3437"/>
          <cell r="T3437"/>
          <cell r="U3437"/>
          <cell r="V3437"/>
          <cell r="W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P3437"/>
        </row>
        <row r="3438">
          <cell r="C3438"/>
          <cell r="D3438"/>
          <cell r="E3438"/>
          <cell r="F3438"/>
          <cell r="J3438"/>
          <cell r="K3438"/>
          <cell r="L3438"/>
          <cell r="M3438"/>
          <cell r="N3438"/>
          <cell r="O3438"/>
          <cell r="P3438"/>
          <cell r="R3438"/>
          <cell r="S3438"/>
          <cell r="T3438"/>
          <cell r="U3438"/>
          <cell r="V3438"/>
          <cell r="W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P3438"/>
        </row>
        <row r="3439">
          <cell r="C3439"/>
          <cell r="D3439"/>
          <cell r="E3439"/>
          <cell r="F3439"/>
          <cell r="J3439"/>
          <cell r="K3439"/>
          <cell r="L3439"/>
          <cell r="M3439"/>
          <cell r="N3439"/>
          <cell r="O3439"/>
          <cell r="P3439"/>
          <cell r="R3439"/>
          <cell r="S3439"/>
          <cell r="T3439"/>
          <cell r="U3439"/>
          <cell r="V3439"/>
          <cell r="W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P3439"/>
        </row>
        <row r="3440">
          <cell r="C3440"/>
          <cell r="D3440"/>
          <cell r="E3440"/>
          <cell r="F3440"/>
          <cell r="J3440"/>
          <cell r="K3440"/>
          <cell r="L3440"/>
          <cell r="M3440"/>
          <cell r="N3440"/>
          <cell r="O3440"/>
          <cell r="P3440"/>
          <cell r="R3440"/>
          <cell r="S3440"/>
          <cell r="T3440"/>
          <cell r="U3440"/>
          <cell r="V3440"/>
          <cell r="W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P3440"/>
        </row>
        <row r="3441">
          <cell r="C3441"/>
          <cell r="D3441"/>
          <cell r="E3441"/>
          <cell r="F3441"/>
          <cell r="J3441"/>
          <cell r="K3441"/>
          <cell r="L3441"/>
          <cell r="M3441"/>
          <cell r="N3441"/>
          <cell r="O3441"/>
          <cell r="P3441"/>
          <cell r="R3441"/>
          <cell r="S3441"/>
          <cell r="T3441"/>
          <cell r="U3441"/>
          <cell r="V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P3441"/>
        </row>
        <row r="3442">
          <cell r="C3442"/>
          <cell r="D3442"/>
          <cell r="E3442"/>
          <cell r="F3442"/>
          <cell r="J3442"/>
          <cell r="K3442"/>
          <cell r="L3442"/>
          <cell r="M3442"/>
          <cell r="N3442"/>
          <cell r="O3442"/>
          <cell r="P3442"/>
          <cell r="R3442"/>
          <cell r="S3442"/>
          <cell r="T3442"/>
          <cell r="U3442"/>
          <cell r="V3442"/>
          <cell r="W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P3442"/>
        </row>
        <row r="3443">
          <cell r="C3443"/>
          <cell r="D3443"/>
          <cell r="E3443"/>
          <cell r="F3443"/>
          <cell r="J3443"/>
          <cell r="K3443"/>
          <cell r="L3443"/>
          <cell r="M3443"/>
          <cell r="N3443"/>
          <cell r="O3443"/>
          <cell r="P3443"/>
          <cell r="R3443"/>
          <cell r="S3443"/>
          <cell r="T3443"/>
          <cell r="U3443"/>
          <cell r="V3443"/>
          <cell r="W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P3443"/>
        </row>
        <row r="3444">
          <cell r="C3444"/>
          <cell r="D3444"/>
          <cell r="E3444"/>
          <cell r="F3444"/>
          <cell r="J3444"/>
          <cell r="K3444"/>
          <cell r="L3444"/>
          <cell r="M3444"/>
          <cell r="N3444"/>
          <cell r="O3444"/>
          <cell r="P3444"/>
          <cell r="R3444"/>
          <cell r="S3444"/>
          <cell r="T3444"/>
          <cell r="U3444"/>
          <cell r="V3444"/>
          <cell r="W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P3444"/>
        </row>
        <row r="3445">
          <cell r="C3445"/>
          <cell r="D3445"/>
          <cell r="E3445"/>
          <cell r="F3445"/>
          <cell r="J3445"/>
          <cell r="K3445"/>
          <cell r="L3445"/>
          <cell r="M3445"/>
          <cell r="N3445"/>
          <cell r="O3445"/>
          <cell r="P3445"/>
          <cell r="R3445"/>
          <cell r="S3445"/>
          <cell r="T3445"/>
          <cell r="U3445"/>
          <cell r="V3445"/>
          <cell r="W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P3445"/>
        </row>
        <row r="3446">
          <cell r="C3446"/>
          <cell r="D3446"/>
          <cell r="E3446"/>
          <cell r="F3446"/>
          <cell r="J3446"/>
          <cell r="K3446"/>
          <cell r="L3446"/>
          <cell r="M3446"/>
          <cell r="N3446"/>
          <cell r="O3446"/>
          <cell r="P3446"/>
          <cell r="R3446"/>
          <cell r="S3446"/>
          <cell r="T3446"/>
          <cell r="U3446"/>
          <cell r="V3446"/>
          <cell r="W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P3446"/>
        </row>
        <row r="3447">
          <cell r="C3447"/>
          <cell r="D3447"/>
          <cell r="E3447"/>
          <cell r="F3447"/>
          <cell r="J3447"/>
          <cell r="K3447"/>
          <cell r="L3447"/>
          <cell r="M3447"/>
          <cell r="N3447"/>
          <cell r="O3447"/>
          <cell r="P3447"/>
          <cell r="R3447"/>
          <cell r="S3447"/>
          <cell r="T3447"/>
          <cell r="U3447"/>
          <cell r="V3447"/>
          <cell r="W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P3447"/>
        </row>
        <row r="3448">
          <cell r="C3448"/>
          <cell r="D3448"/>
          <cell r="E3448"/>
          <cell r="F3448"/>
          <cell r="J3448"/>
          <cell r="K3448"/>
          <cell r="L3448"/>
          <cell r="M3448"/>
          <cell r="N3448"/>
          <cell r="O3448"/>
          <cell r="P3448"/>
          <cell r="R3448"/>
          <cell r="S3448"/>
          <cell r="T3448"/>
          <cell r="U3448"/>
          <cell r="V3448"/>
          <cell r="W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P3448"/>
        </row>
        <row r="3449">
          <cell r="C3449"/>
          <cell r="D3449"/>
          <cell r="E3449"/>
          <cell r="F3449"/>
          <cell r="J3449"/>
          <cell r="K3449"/>
          <cell r="L3449"/>
          <cell r="M3449"/>
          <cell r="N3449"/>
          <cell r="O3449"/>
          <cell r="P3449"/>
          <cell r="R3449"/>
          <cell r="S3449"/>
          <cell r="T3449"/>
          <cell r="U3449"/>
          <cell r="V3449"/>
          <cell r="W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P3449"/>
        </row>
        <row r="3450">
          <cell r="C3450"/>
          <cell r="D3450"/>
          <cell r="E3450"/>
          <cell r="F3450"/>
          <cell r="J3450"/>
          <cell r="K3450"/>
          <cell r="L3450"/>
          <cell r="M3450"/>
          <cell r="N3450"/>
          <cell r="O3450"/>
          <cell r="P3450"/>
          <cell r="R3450"/>
          <cell r="S3450"/>
          <cell r="T3450"/>
          <cell r="U3450"/>
          <cell r="V3450"/>
          <cell r="W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P3450"/>
        </row>
        <row r="3451">
          <cell r="C3451"/>
          <cell r="D3451"/>
          <cell r="E3451"/>
          <cell r="F3451"/>
          <cell r="J3451"/>
          <cell r="K3451"/>
          <cell r="L3451"/>
          <cell r="M3451"/>
          <cell r="N3451"/>
          <cell r="O3451"/>
          <cell r="P3451"/>
          <cell r="R3451"/>
          <cell r="S3451"/>
          <cell r="T3451"/>
          <cell r="U3451"/>
          <cell r="V3451"/>
          <cell r="W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P3451"/>
        </row>
        <row r="3452">
          <cell r="C3452"/>
          <cell r="D3452"/>
          <cell r="E3452"/>
          <cell r="F3452"/>
          <cell r="J3452"/>
          <cell r="K3452"/>
          <cell r="L3452"/>
          <cell r="M3452"/>
          <cell r="N3452"/>
          <cell r="O3452"/>
          <cell r="P3452"/>
          <cell r="R3452"/>
          <cell r="S3452"/>
          <cell r="T3452"/>
          <cell r="U3452"/>
          <cell r="V3452"/>
          <cell r="W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P3452"/>
        </row>
        <row r="3453">
          <cell r="C3453"/>
          <cell r="D3453"/>
          <cell r="E3453"/>
          <cell r="F3453"/>
          <cell r="J3453"/>
          <cell r="K3453"/>
          <cell r="L3453"/>
          <cell r="M3453"/>
          <cell r="N3453"/>
          <cell r="O3453"/>
          <cell r="P3453"/>
          <cell r="R3453"/>
          <cell r="S3453"/>
          <cell r="T3453"/>
          <cell r="U3453"/>
          <cell r="V3453"/>
          <cell r="W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P3453"/>
        </row>
        <row r="3454">
          <cell r="C3454"/>
          <cell r="D3454"/>
          <cell r="E3454"/>
          <cell r="F3454"/>
          <cell r="J3454"/>
          <cell r="K3454"/>
          <cell r="L3454"/>
          <cell r="M3454"/>
          <cell r="N3454"/>
          <cell r="O3454"/>
          <cell r="P3454"/>
          <cell r="R3454"/>
          <cell r="S3454"/>
          <cell r="T3454"/>
          <cell r="U3454"/>
          <cell r="V3454"/>
          <cell r="W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P3454"/>
        </row>
        <row r="3455">
          <cell r="C3455"/>
          <cell r="D3455"/>
          <cell r="E3455"/>
          <cell r="F3455"/>
          <cell r="J3455"/>
          <cell r="K3455"/>
          <cell r="L3455"/>
          <cell r="M3455"/>
          <cell r="N3455"/>
          <cell r="O3455"/>
          <cell r="P3455"/>
          <cell r="R3455"/>
          <cell r="S3455"/>
          <cell r="T3455"/>
          <cell r="U3455"/>
          <cell r="V3455"/>
          <cell r="W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P3455"/>
        </row>
        <row r="3456">
          <cell r="C3456"/>
          <cell r="D3456"/>
          <cell r="E3456"/>
          <cell r="F3456"/>
          <cell r="J3456"/>
          <cell r="K3456"/>
          <cell r="L3456"/>
          <cell r="M3456"/>
          <cell r="N3456"/>
          <cell r="O3456"/>
          <cell r="P3456"/>
          <cell r="R3456"/>
          <cell r="S3456"/>
          <cell r="T3456"/>
          <cell r="U3456"/>
          <cell r="V3456"/>
          <cell r="W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P3456"/>
        </row>
        <row r="3457">
          <cell r="C3457"/>
          <cell r="D3457"/>
          <cell r="E3457"/>
          <cell r="F3457"/>
          <cell r="J3457"/>
          <cell r="K3457"/>
          <cell r="L3457"/>
          <cell r="M3457"/>
          <cell r="N3457"/>
          <cell r="O3457"/>
          <cell r="P3457"/>
          <cell r="R3457"/>
          <cell r="S3457"/>
          <cell r="T3457"/>
          <cell r="U3457"/>
          <cell r="V3457"/>
          <cell r="W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P3457"/>
        </row>
        <row r="3458">
          <cell r="C3458"/>
          <cell r="D3458"/>
          <cell r="E3458"/>
          <cell r="F3458"/>
          <cell r="J3458"/>
          <cell r="K3458"/>
          <cell r="L3458"/>
          <cell r="M3458"/>
          <cell r="N3458"/>
          <cell r="O3458"/>
          <cell r="P3458"/>
          <cell r="R3458"/>
          <cell r="S3458"/>
          <cell r="T3458"/>
          <cell r="U3458"/>
          <cell r="V3458"/>
          <cell r="W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P3458"/>
        </row>
        <row r="3459">
          <cell r="C3459"/>
          <cell r="D3459"/>
          <cell r="E3459"/>
          <cell r="F3459"/>
          <cell r="J3459"/>
          <cell r="K3459"/>
          <cell r="L3459"/>
          <cell r="M3459"/>
          <cell r="N3459"/>
          <cell r="O3459"/>
          <cell r="P3459"/>
          <cell r="R3459"/>
          <cell r="S3459"/>
          <cell r="T3459"/>
          <cell r="U3459"/>
          <cell r="V3459"/>
          <cell r="W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P3459"/>
        </row>
        <row r="3460">
          <cell r="C3460"/>
          <cell r="D3460"/>
          <cell r="E3460"/>
          <cell r="F3460"/>
          <cell r="J3460"/>
          <cell r="K3460"/>
          <cell r="L3460"/>
          <cell r="M3460"/>
          <cell r="N3460"/>
          <cell r="O3460"/>
          <cell r="P3460"/>
          <cell r="R3460"/>
          <cell r="S3460"/>
          <cell r="T3460"/>
          <cell r="U3460"/>
          <cell r="V3460"/>
          <cell r="W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P3460"/>
        </row>
        <row r="3461">
          <cell r="C3461"/>
          <cell r="D3461"/>
          <cell r="E3461"/>
          <cell r="F3461"/>
          <cell r="J3461"/>
          <cell r="K3461"/>
          <cell r="L3461"/>
          <cell r="M3461"/>
          <cell r="N3461"/>
          <cell r="O3461"/>
          <cell r="P3461"/>
          <cell r="R3461"/>
          <cell r="S3461"/>
          <cell r="T3461"/>
          <cell r="U3461"/>
          <cell r="V3461"/>
          <cell r="W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P3461"/>
        </row>
        <row r="3462">
          <cell r="C3462"/>
          <cell r="D3462"/>
          <cell r="E3462"/>
          <cell r="F3462"/>
          <cell r="J3462"/>
          <cell r="K3462"/>
          <cell r="L3462"/>
          <cell r="M3462"/>
          <cell r="N3462"/>
          <cell r="O3462"/>
          <cell r="P3462"/>
          <cell r="R3462"/>
          <cell r="S3462"/>
          <cell r="T3462"/>
          <cell r="U3462"/>
          <cell r="V3462"/>
          <cell r="W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P3462"/>
        </row>
        <row r="3463">
          <cell r="C3463"/>
          <cell r="D3463"/>
          <cell r="E3463"/>
          <cell r="F3463"/>
          <cell r="J3463"/>
          <cell r="K3463"/>
          <cell r="L3463"/>
          <cell r="M3463"/>
          <cell r="N3463"/>
          <cell r="O3463"/>
          <cell r="P3463"/>
          <cell r="R3463"/>
          <cell r="S3463"/>
          <cell r="T3463"/>
          <cell r="U3463"/>
          <cell r="V3463"/>
          <cell r="W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P3463"/>
        </row>
        <row r="3464">
          <cell r="C3464"/>
          <cell r="D3464"/>
          <cell r="E3464"/>
          <cell r="F3464"/>
          <cell r="J3464"/>
          <cell r="K3464"/>
          <cell r="L3464"/>
          <cell r="M3464"/>
          <cell r="N3464"/>
          <cell r="O3464"/>
          <cell r="P3464"/>
          <cell r="R3464"/>
          <cell r="S3464"/>
          <cell r="T3464"/>
          <cell r="U3464"/>
          <cell r="V3464"/>
          <cell r="W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P3464"/>
        </row>
        <row r="3465">
          <cell r="C3465"/>
          <cell r="D3465"/>
          <cell r="E3465"/>
          <cell r="F3465"/>
          <cell r="J3465"/>
          <cell r="K3465"/>
          <cell r="L3465"/>
          <cell r="M3465"/>
          <cell r="N3465"/>
          <cell r="O3465"/>
          <cell r="P3465"/>
          <cell r="R3465"/>
          <cell r="S3465"/>
          <cell r="T3465"/>
          <cell r="U3465"/>
          <cell r="V3465"/>
          <cell r="W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P3465"/>
        </row>
        <row r="3466">
          <cell r="C3466"/>
          <cell r="D3466"/>
          <cell r="E3466"/>
          <cell r="F3466"/>
          <cell r="J3466"/>
          <cell r="K3466"/>
          <cell r="L3466"/>
          <cell r="M3466"/>
          <cell r="N3466"/>
          <cell r="O3466"/>
          <cell r="P3466"/>
          <cell r="R3466"/>
          <cell r="S3466"/>
          <cell r="T3466"/>
          <cell r="U3466"/>
          <cell r="V3466"/>
          <cell r="W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P3466"/>
        </row>
        <row r="3467">
          <cell r="C3467"/>
          <cell r="D3467"/>
          <cell r="E3467"/>
          <cell r="F3467"/>
          <cell r="J3467"/>
          <cell r="K3467"/>
          <cell r="L3467"/>
          <cell r="M3467"/>
          <cell r="N3467"/>
          <cell r="O3467"/>
          <cell r="P3467"/>
          <cell r="R3467"/>
          <cell r="S3467"/>
          <cell r="T3467"/>
          <cell r="U3467"/>
          <cell r="V3467"/>
          <cell r="W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P3467"/>
        </row>
        <row r="3468">
          <cell r="C3468"/>
          <cell r="D3468"/>
          <cell r="E3468"/>
          <cell r="F3468"/>
          <cell r="J3468"/>
          <cell r="K3468"/>
          <cell r="L3468"/>
          <cell r="M3468"/>
          <cell r="N3468"/>
          <cell r="O3468"/>
          <cell r="P3468"/>
          <cell r="R3468"/>
          <cell r="S3468"/>
          <cell r="T3468"/>
          <cell r="U3468"/>
          <cell r="V3468"/>
          <cell r="W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P3468"/>
        </row>
        <row r="3469">
          <cell r="C3469"/>
          <cell r="D3469"/>
          <cell r="E3469"/>
          <cell r="F3469"/>
          <cell r="J3469"/>
          <cell r="K3469"/>
          <cell r="L3469"/>
          <cell r="M3469"/>
          <cell r="N3469"/>
          <cell r="O3469"/>
          <cell r="P3469"/>
          <cell r="R3469"/>
          <cell r="S3469"/>
          <cell r="T3469"/>
          <cell r="U3469"/>
          <cell r="V3469"/>
          <cell r="W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P3469"/>
        </row>
        <row r="3470">
          <cell r="C3470"/>
          <cell r="D3470"/>
          <cell r="E3470"/>
          <cell r="F3470"/>
          <cell r="J3470"/>
          <cell r="K3470"/>
          <cell r="L3470"/>
          <cell r="M3470"/>
          <cell r="N3470"/>
          <cell r="O3470"/>
          <cell r="P3470"/>
          <cell r="R3470"/>
          <cell r="S3470"/>
          <cell r="T3470"/>
          <cell r="U3470"/>
          <cell r="V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P3470"/>
        </row>
        <row r="3471">
          <cell r="C3471"/>
          <cell r="D3471"/>
          <cell r="E3471"/>
          <cell r="F3471"/>
          <cell r="J3471"/>
          <cell r="K3471"/>
          <cell r="L3471"/>
          <cell r="M3471"/>
          <cell r="N3471"/>
          <cell r="O3471"/>
          <cell r="P3471"/>
          <cell r="R3471"/>
          <cell r="S3471"/>
          <cell r="T3471"/>
          <cell r="U3471"/>
          <cell r="V3471"/>
          <cell r="W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P3471"/>
        </row>
        <row r="3472">
          <cell r="C3472"/>
          <cell r="D3472"/>
          <cell r="E3472"/>
          <cell r="F3472"/>
          <cell r="J3472"/>
          <cell r="K3472"/>
          <cell r="L3472"/>
          <cell r="M3472"/>
          <cell r="N3472"/>
          <cell r="O3472"/>
          <cell r="P3472"/>
          <cell r="R3472"/>
          <cell r="S3472"/>
          <cell r="T3472"/>
          <cell r="U3472"/>
          <cell r="V3472"/>
          <cell r="W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P3472"/>
        </row>
        <row r="3473">
          <cell r="C3473"/>
          <cell r="D3473"/>
          <cell r="E3473"/>
          <cell r="F3473"/>
          <cell r="J3473"/>
          <cell r="K3473"/>
          <cell r="L3473"/>
          <cell r="M3473"/>
          <cell r="N3473"/>
          <cell r="O3473"/>
          <cell r="P3473"/>
          <cell r="R3473"/>
          <cell r="S3473"/>
          <cell r="T3473"/>
          <cell r="U3473"/>
          <cell r="V3473"/>
          <cell r="W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P3473"/>
        </row>
        <row r="3474">
          <cell r="C3474"/>
          <cell r="D3474"/>
          <cell r="E3474"/>
          <cell r="F3474"/>
          <cell r="J3474"/>
          <cell r="K3474"/>
          <cell r="L3474"/>
          <cell r="M3474"/>
          <cell r="N3474"/>
          <cell r="O3474"/>
          <cell r="P3474"/>
          <cell r="R3474"/>
          <cell r="S3474"/>
          <cell r="T3474"/>
          <cell r="U3474"/>
          <cell r="V3474"/>
          <cell r="W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P3474"/>
        </row>
        <row r="3475">
          <cell r="C3475"/>
          <cell r="D3475"/>
          <cell r="E3475"/>
          <cell r="F3475"/>
          <cell r="J3475"/>
          <cell r="K3475"/>
          <cell r="L3475"/>
          <cell r="M3475"/>
          <cell r="N3475"/>
          <cell r="O3475"/>
          <cell r="P3475"/>
          <cell r="R3475"/>
          <cell r="S3475"/>
          <cell r="T3475"/>
          <cell r="U3475"/>
          <cell r="V3475"/>
          <cell r="W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P3475"/>
        </row>
        <row r="3476">
          <cell r="C3476"/>
          <cell r="D3476"/>
          <cell r="E3476"/>
          <cell r="F3476"/>
          <cell r="J3476"/>
          <cell r="K3476"/>
          <cell r="L3476"/>
          <cell r="M3476"/>
          <cell r="N3476"/>
          <cell r="O3476"/>
          <cell r="P3476"/>
          <cell r="R3476"/>
          <cell r="S3476"/>
          <cell r="T3476"/>
          <cell r="U3476"/>
          <cell r="V3476"/>
          <cell r="W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P3476"/>
        </row>
        <row r="3477">
          <cell r="C3477"/>
          <cell r="D3477"/>
          <cell r="E3477"/>
          <cell r="F3477"/>
          <cell r="J3477"/>
          <cell r="K3477"/>
          <cell r="L3477"/>
          <cell r="M3477"/>
          <cell r="N3477"/>
          <cell r="O3477"/>
          <cell r="P3477"/>
          <cell r="R3477"/>
          <cell r="S3477"/>
          <cell r="T3477"/>
          <cell r="U3477"/>
          <cell r="V3477"/>
          <cell r="W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P3477"/>
        </row>
        <row r="3478">
          <cell r="C3478"/>
          <cell r="D3478"/>
          <cell r="E3478"/>
          <cell r="F3478"/>
          <cell r="J3478"/>
          <cell r="K3478"/>
          <cell r="L3478"/>
          <cell r="M3478"/>
          <cell r="N3478"/>
          <cell r="O3478"/>
          <cell r="P3478"/>
          <cell r="R3478"/>
          <cell r="S3478"/>
          <cell r="T3478"/>
          <cell r="U3478"/>
          <cell r="V3478"/>
          <cell r="W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P3478"/>
        </row>
        <row r="3479">
          <cell r="C3479"/>
          <cell r="D3479"/>
          <cell r="E3479"/>
          <cell r="F3479"/>
          <cell r="J3479"/>
          <cell r="K3479"/>
          <cell r="L3479"/>
          <cell r="M3479"/>
          <cell r="N3479"/>
          <cell r="O3479"/>
          <cell r="P3479"/>
          <cell r="R3479"/>
          <cell r="S3479"/>
          <cell r="T3479"/>
          <cell r="U3479"/>
          <cell r="V3479"/>
          <cell r="W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P3479"/>
        </row>
        <row r="3480">
          <cell r="C3480"/>
          <cell r="D3480"/>
          <cell r="E3480"/>
          <cell r="F3480"/>
          <cell r="J3480"/>
          <cell r="K3480"/>
          <cell r="L3480"/>
          <cell r="M3480"/>
          <cell r="N3480"/>
          <cell r="O3480"/>
          <cell r="P3480"/>
          <cell r="R3480"/>
          <cell r="S3480"/>
          <cell r="T3480"/>
          <cell r="U3480"/>
          <cell r="V3480"/>
          <cell r="W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P3480"/>
        </row>
        <row r="3481">
          <cell r="C3481"/>
          <cell r="D3481"/>
          <cell r="E3481"/>
          <cell r="F3481"/>
          <cell r="J3481"/>
          <cell r="K3481"/>
          <cell r="L3481"/>
          <cell r="M3481"/>
          <cell r="N3481"/>
          <cell r="O3481"/>
          <cell r="P3481"/>
          <cell r="R3481"/>
          <cell r="S3481"/>
          <cell r="T3481"/>
          <cell r="U3481"/>
          <cell r="V3481"/>
          <cell r="W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P3481"/>
        </row>
        <row r="3482">
          <cell r="C3482"/>
          <cell r="D3482"/>
          <cell r="E3482"/>
          <cell r="F3482"/>
          <cell r="J3482"/>
          <cell r="K3482"/>
          <cell r="L3482"/>
          <cell r="M3482"/>
          <cell r="N3482"/>
          <cell r="O3482"/>
          <cell r="P3482"/>
          <cell r="R3482"/>
          <cell r="S3482"/>
          <cell r="T3482"/>
          <cell r="U3482"/>
          <cell r="V3482"/>
          <cell r="W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P3482"/>
        </row>
        <row r="3483">
          <cell r="C3483"/>
          <cell r="D3483"/>
          <cell r="E3483"/>
          <cell r="F3483"/>
          <cell r="J3483"/>
          <cell r="K3483"/>
          <cell r="L3483"/>
          <cell r="M3483"/>
          <cell r="N3483"/>
          <cell r="O3483"/>
          <cell r="P3483"/>
          <cell r="R3483"/>
          <cell r="S3483"/>
          <cell r="T3483"/>
          <cell r="U3483"/>
          <cell r="V3483"/>
          <cell r="W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P3483"/>
        </row>
        <row r="3484">
          <cell r="C3484"/>
          <cell r="D3484"/>
          <cell r="E3484"/>
          <cell r="F3484"/>
          <cell r="J3484"/>
          <cell r="K3484"/>
          <cell r="L3484"/>
          <cell r="M3484"/>
          <cell r="N3484"/>
          <cell r="O3484"/>
          <cell r="P3484"/>
          <cell r="R3484"/>
          <cell r="S3484"/>
          <cell r="T3484"/>
          <cell r="U3484"/>
          <cell r="V3484"/>
          <cell r="W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P3484"/>
        </row>
        <row r="3485">
          <cell r="C3485"/>
          <cell r="D3485"/>
          <cell r="E3485"/>
          <cell r="F3485"/>
          <cell r="J3485"/>
          <cell r="K3485"/>
          <cell r="L3485"/>
          <cell r="M3485"/>
          <cell r="N3485"/>
          <cell r="O3485"/>
          <cell r="P3485"/>
          <cell r="R3485"/>
          <cell r="S3485"/>
          <cell r="T3485"/>
          <cell r="U3485"/>
          <cell r="V3485"/>
          <cell r="W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P3485"/>
        </row>
        <row r="3486">
          <cell r="C3486"/>
          <cell r="D3486"/>
          <cell r="E3486"/>
          <cell r="F3486"/>
          <cell r="J3486"/>
          <cell r="K3486"/>
          <cell r="L3486"/>
          <cell r="M3486"/>
          <cell r="N3486"/>
          <cell r="O3486"/>
          <cell r="P3486"/>
          <cell r="R3486"/>
          <cell r="S3486"/>
          <cell r="T3486"/>
          <cell r="U3486"/>
          <cell r="V3486"/>
          <cell r="W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P3486"/>
        </row>
        <row r="3487">
          <cell r="C3487"/>
          <cell r="D3487"/>
          <cell r="E3487"/>
          <cell r="F3487"/>
          <cell r="J3487"/>
          <cell r="K3487"/>
          <cell r="L3487"/>
          <cell r="M3487"/>
          <cell r="N3487"/>
          <cell r="O3487"/>
          <cell r="P3487"/>
          <cell r="R3487"/>
          <cell r="S3487"/>
          <cell r="T3487"/>
          <cell r="U3487"/>
          <cell r="V3487"/>
          <cell r="W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P3487"/>
        </row>
        <row r="3488">
          <cell r="C3488"/>
          <cell r="D3488"/>
          <cell r="E3488"/>
          <cell r="F3488"/>
          <cell r="J3488"/>
          <cell r="K3488"/>
          <cell r="L3488"/>
          <cell r="M3488"/>
          <cell r="N3488"/>
          <cell r="O3488"/>
          <cell r="P3488"/>
          <cell r="R3488"/>
          <cell r="S3488"/>
          <cell r="T3488"/>
          <cell r="U3488"/>
          <cell r="V3488"/>
          <cell r="W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P3488"/>
        </row>
        <row r="3489">
          <cell r="C3489"/>
          <cell r="D3489"/>
          <cell r="E3489"/>
          <cell r="F3489"/>
          <cell r="J3489"/>
          <cell r="K3489"/>
          <cell r="L3489"/>
          <cell r="M3489"/>
          <cell r="N3489"/>
          <cell r="O3489"/>
          <cell r="P3489"/>
          <cell r="R3489"/>
          <cell r="S3489"/>
          <cell r="T3489"/>
          <cell r="U3489"/>
          <cell r="V3489"/>
          <cell r="W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P3489"/>
        </row>
        <row r="3490">
          <cell r="C3490"/>
          <cell r="D3490"/>
          <cell r="E3490"/>
          <cell r="F3490"/>
          <cell r="J3490"/>
          <cell r="K3490"/>
          <cell r="L3490"/>
          <cell r="M3490"/>
          <cell r="N3490"/>
          <cell r="O3490"/>
          <cell r="P3490"/>
          <cell r="R3490"/>
          <cell r="S3490"/>
          <cell r="T3490"/>
          <cell r="U3490"/>
          <cell r="V3490"/>
          <cell r="W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P3490"/>
        </row>
        <row r="3491">
          <cell r="C3491"/>
          <cell r="D3491"/>
          <cell r="E3491"/>
          <cell r="F3491"/>
          <cell r="J3491"/>
          <cell r="K3491"/>
          <cell r="L3491"/>
          <cell r="M3491"/>
          <cell r="N3491"/>
          <cell r="O3491"/>
          <cell r="P3491"/>
          <cell r="R3491"/>
          <cell r="S3491"/>
          <cell r="T3491"/>
          <cell r="U3491"/>
          <cell r="V3491"/>
          <cell r="W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P3491"/>
        </row>
        <row r="3492">
          <cell r="C3492"/>
          <cell r="D3492"/>
          <cell r="E3492"/>
          <cell r="F3492"/>
          <cell r="J3492"/>
          <cell r="K3492"/>
          <cell r="L3492"/>
          <cell r="M3492"/>
          <cell r="N3492"/>
          <cell r="O3492"/>
          <cell r="P3492"/>
          <cell r="R3492"/>
          <cell r="S3492"/>
          <cell r="T3492"/>
          <cell r="U3492"/>
          <cell r="V3492"/>
          <cell r="W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P3492"/>
        </row>
        <row r="3493">
          <cell r="C3493"/>
          <cell r="D3493"/>
          <cell r="E3493"/>
          <cell r="F3493"/>
          <cell r="J3493"/>
          <cell r="K3493"/>
          <cell r="L3493"/>
          <cell r="M3493"/>
          <cell r="N3493"/>
          <cell r="O3493"/>
          <cell r="P3493"/>
          <cell r="R3493"/>
          <cell r="S3493"/>
          <cell r="T3493"/>
          <cell r="U3493"/>
          <cell r="V3493"/>
          <cell r="W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P3493"/>
        </row>
        <row r="3494">
          <cell r="C3494"/>
          <cell r="D3494"/>
          <cell r="E3494"/>
          <cell r="F3494"/>
          <cell r="J3494"/>
          <cell r="K3494"/>
          <cell r="L3494"/>
          <cell r="M3494"/>
          <cell r="N3494"/>
          <cell r="O3494"/>
          <cell r="P3494"/>
          <cell r="R3494"/>
          <cell r="S3494"/>
          <cell r="T3494"/>
          <cell r="U3494"/>
          <cell r="V3494"/>
          <cell r="W3494"/>
          <cell r="Y3494"/>
          <cell r="Z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P3494"/>
        </row>
        <row r="3495">
          <cell r="C3495"/>
          <cell r="D3495"/>
          <cell r="E3495"/>
          <cell r="F3495"/>
          <cell r="J3495"/>
          <cell r="K3495"/>
          <cell r="L3495"/>
          <cell r="M3495"/>
          <cell r="N3495"/>
          <cell r="O3495"/>
          <cell r="P3495"/>
          <cell r="R3495"/>
          <cell r="S3495"/>
          <cell r="T3495"/>
          <cell r="U3495"/>
          <cell r="V3495"/>
          <cell r="W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P3495"/>
        </row>
        <row r="3496">
          <cell r="C3496"/>
          <cell r="D3496"/>
          <cell r="E3496"/>
          <cell r="F3496"/>
          <cell r="J3496"/>
          <cell r="K3496"/>
          <cell r="L3496"/>
          <cell r="M3496"/>
          <cell r="N3496"/>
          <cell r="O3496"/>
          <cell r="P3496"/>
          <cell r="R3496"/>
          <cell r="S3496"/>
          <cell r="T3496"/>
          <cell r="U3496"/>
          <cell r="V3496"/>
          <cell r="W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P3496"/>
        </row>
        <row r="3497">
          <cell r="C3497"/>
          <cell r="D3497"/>
          <cell r="E3497"/>
          <cell r="F3497"/>
          <cell r="J3497"/>
          <cell r="K3497"/>
          <cell r="L3497"/>
          <cell r="M3497"/>
          <cell r="N3497"/>
          <cell r="O3497"/>
          <cell r="P3497"/>
          <cell r="R3497"/>
          <cell r="S3497"/>
          <cell r="T3497"/>
          <cell r="U3497"/>
          <cell r="V3497"/>
          <cell r="W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P3497"/>
        </row>
        <row r="3498">
          <cell r="C3498"/>
          <cell r="D3498"/>
          <cell r="E3498"/>
          <cell r="F3498"/>
          <cell r="J3498"/>
          <cell r="K3498"/>
          <cell r="L3498"/>
          <cell r="M3498"/>
          <cell r="N3498"/>
          <cell r="O3498"/>
          <cell r="P3498"/>
          <cell r="R3498"/>
          <cell r="S3498"/>
          <cell r="T3498"/>
          <cell r="U3498"/>
          <cell r="V3498"/>
          <cell r="W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P3498"/>
        </row>
        <row r="3499">
          <cell r="C3499"/>
          <cell r="D3499"/>
          <cell r="E3499"/>
          <cell r="F3499"/>
          <cell r="J3499"/>
          <cell r="K3499"/>
          <cell r="L3499"/>
          <cell r="M3499"/>
          <cell r="N3499"/>
          <cell r="O3499"/>
          <cell r="P3499"/>
          <cell r="R3499"/>
          <cell r="S3499"/>
          <cell r="T3499"/>
          <cell r="U3499"/>
          <cell r="V3499"/>
          <cell r="W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P3499"/>
        </row>
        <row r="3500">
          <cell r="C3500"/>
          <cell r="D3500"/>
          <cell r="E3500"/>
          <cell r="F3500"/>
          <cell r="J3500"/>
          <cell r="K3500"/>
          <cell r="L3500"/>
          <cell r="M3500"/>
          <cell r="N3500"/>
          <cell r="O3500"/>
          <cell r="P3500"/>
          <cell r="R3500"/>
          <cell r="S3500"/>
          <cell r="T3500"/>
          <cell r="U3500"/>
          <cell r="V3500"/>
          <cell r="W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P3500"/>
        </row>
        <row r="3501">
          <cell r="C3501"/>
          <cell r="D3501"/>
          <cell r="E3501"/>
          <cell r="F3501"/>
          <cell r="J3501"/>
          <cell r="K3501"/>
          <cell r="L3501"/>
          <cell r="M3501"/>
          <cell r="N3501"/>
          <cell r="O3501"/>
          <cell r="P3501"/>
          <cell r="R3501"/>
          <cell r="S3501"/>
          <cell r="T3501"/>
          <cell r="U3501"/>
          <cell r="V3501"/>
          <cell r="W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P3501"/>
        </row>
        <row r="3502">
          <cell r="C3502"/>
          <cell r="D3502"/>
          <cell r="E3502"/>
          <cell r="F3502"/>
          <cell r="J3502"/>
          <cell r="K3502"/>
          <cell r="L3502"/>
          <cell r="M3502"/>
          <cell r="N3502"/>
          <cell r="O3502"/>
          <cell r="P3502"/>
          <cell r="R3502"/>
          <cell r="S3502"/>
          <cell r="T3502"/>
          <cell r="U3502"/>
          <cell r="V3502"/>
          <cell r="W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P3502"/>
        </row>
        <row r="3503">
          <cell r="C3503"/>
          <cell r="D3503"/>
          <cell r="E3503"/>
          <cell r="F3503"/>
          <cell r="J3503"/>
          <cell r="K3503"/>
          <cell r="L3503"/>
          <cell r="M3503"/>
          <cell r="N3503"/>
          <cell r="O3503"/>
          <cell r="P3503"/>
          <cell r="R3503"/>
          <cell r="S3503"/>
          <cell r="T3503"/>
          <cell r="U3503"/>
          <cell r="V3503"/>
          <cell r="W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P3503"/>
        </row>
        <row r="3504">
          <cell r="C3504"/>
          <cell r="D3504"/>
          <cell r="E3504"/>
          <cell r="F3504"/>
          <cell r="J3504"/>
          <cell r="K3504"/>
          <cell r="L3504"/>
          <cell r="M3504"/>
          <cell r="N3504"/>
          <cell r="O3504"/>
          <cell r="P3504"/>
          <cell r="R3504"/>
          <cell r="S3504"/>
          <cell r="T3504"/>
          <cell r="U3504"/>
          <cell r="V3504"/>
          <cell r="W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P3504"/>
        </row>
        <row r="3505">
          <cell r="C3505"/>
          <cell r="D3505"/>
          <cell r="E3505"/>
          <cell r="F3505"/>
          <cell r="J3505"/>
          <cell r="K3505"/>
          <cell r="L3505"/>
          <cell r="M3505"/>
          <cell r="N3505"/>
          <cell r="O3505"/>
          <cell r="P3505"/>
          <cell r="R3505"/>
          <cell r="S3505"/>
          <cell r="T3505"/>
          <cell r="U3505"/>
          <cell r="V3505"/>
          <cell r="W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P3505"/>
        </row>
        <row r="3506">
          <cell r="C3506"/>
          <cell r="D3506"/>
          <cell r="E3506"/>
          <cell r="F3506"/>
          <cell r="J3506"/>
          <cell r="K3506"/>
          <cell r="L3506"/>
          <cell r="M3506"/>
          <cell r="N3506"/>
          <cell r="O3506"/>
          <cell r="P3506"/>
          <cell r="R3506"/>
          <cell r="S3506"/>
          <cell r="T3506"/>
          <cell r="U3506"/>
          <cell r="V3506"/>
          <cell r="W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P3506"/>
        </row>
        <row r="3507">
          <cell r="C3507"/>
          <cell r="D3507"/>
          <cell r="E3507"/>
          <cell r="F3507"/>
          <cell r="J3507"/>
          <cell r="K3507"/>
          <cell r="L3507"/>
          <cell r="M3507"/>
          <cell r="N3507"/>
          <cell r="O3507"/>
          <cell r="P3507"/>
          <cell r="R3507"/>
          <cell r="S3507"/>
          <cell r="T3507"/>
          <cell r="U3507"/>
          <cell r="V3507"/>
          <cell r="W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P3507"/>
        </row>
        <row r="3508">
          <cell r="C3508"/>
          <cell r="D3508"/>
          <cell r="E3508"/>
          <cell r="F3508"/>
          <cell r="J3508"/>
          <cell r="K3508"/>
          <cell r="L3508"/>
          <cell r="M3508"/>
          <cell r="N3508"/>
          <cell r="O3508"/>
          <cell r="P3508"/>
          <cell r="R3508"/>
          <cell r="S3508"/>
          <cell r="T3508"/>
          <cell r="U3508"/>
          <cell r="V3508"/>
          <cell r="W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P3508"/>
        </row>
        <row r="3509">
          <cell r="C3509"/>
          <cell r="D3509"/>
          <cell r="E3509"/>
          <cell r="F3509"/>
          <cell r="J3509"/>
          <cell r="K3509"/>
          <cell r="L3509"/>
          <cell r="M3509"/>
          <cell r="N3509"/>
          <cell r="O3509"/>
          <cell r="P3509"/>
          <cell r="R3509"/>
          <cell r="S3509"/>
          <cell r="T3509"/>
          <cell r="U3509"/>
          <cell r="V3509"/>
          <cell r="W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P3509"/>
        </row>
        <row r="3510">
          <cell r="C3510"/>
          <cell r="D3510"/>
          <cell r="E3510"/>
          <cell r="F3510"/>
          <cell r="J3510"/>
          <cell r="K3510"/>
          <cell r="L3510"/>
          <cell r="M3510"/>
          <cell r="N3510"/>
          <cell r="O3510"/>
          <cell r="P3510"/>
          <cell r="R3510"/>
          <cell r="S3510"/>
          <cell r="T3510"/>
          <cell r="U3510"/>
          <cell r="V3510"/>
          <cell r="W3510"/>
          <cell r="Y3510"/>
          <cell r="Z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P3510"/>
        </row>
        <row r="3511">
          <cell r="C3511"/>
          <cell r="D3511"/>
          <cell r="E3511"/>
          <cell r="F3511"/>
          <cell r="J3511"/>
          <cell r="K3511"/>
          <cell r="L3511"/>
          <cell r="M3511"/>
          <cell r="N3511"/>
          <cell r="O3511"/>
          <cell r="P3511"/>
          <cell r="R3511"/>
          <cell r="S3511"/>
          <cell r="T3511"/>
          <cell r="U3511"/>
          <cell r="V3511"/>
          <cell r="W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P3511"/>
        </row>
        <row r="3512">
          <cell r="C3512"/>
          <cell r="D3512"/>
          <cell r="E3512"/>
          <cell r="F3512"/>
          <cell r="J3512"/>
          <cell r="K3512"/>
          <cell r="L3512"/>
          <cell r="M3512"/>
          <cell r="N3512"/>
          <cell r="O3512"/>
          <cell r="P3512"/>
          <cell r="R3512"/>
          <cell r="S3512"/>
          <cell r="T3512"/>
          <cell r="U3512"/>
          <cell r="V3512"/>
          <cell r="W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P3512"/>
        </row>
        <row r="3513">
          <cell r="C3513"/>
          <cell r="D3513"/>
          <cell r="E3513"/>
          <cell r="F3513"/>
          <cell r="J3513"/>
          <cell r="K3513"/>
          <cell r="L3513"/>
          <cell r="M3513"/>
          <cell r="N3513"/>
          <cell r="O3513"/>
          <cell r="P3513"/>
          <cell r="R3513"/>
          <cell r="S3513"/>
          <cell r="T3513"/>
          <cell r="U3513"/>
          <cell r="V3513"/>
          <cell r="W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P3513"/>
        </row>
        <row r="3514">
          <cell r="C3514"/>
          <cell r="D3514"/>
          <cell r="E3514"/>
          <cell r="F3514"/>
          <cell r="J3514"/>
          <cell r="K3514"/>
          <cell r="L3514"/>
          <cell r="M3514"/>
          <cell r="N3514"/>
          <cell r="O3514"/>
          <cell r="P3514"/>
          <cell r="R3514"/>
          <cell r="S3514"/>
          <cell r="T3514"/>
          <cell r="U3514"/>
          <cell r="V3514"/>
          <cell r="W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P3514"/>
        </row>
        <row r="3515">
          <cell r="C3515"/>
          <cell r="D3515"/>
          <cell r="E3515"/>
          <cell r="F3515"/>
          <cell r="J3515"/>
          <cell r="K3515"/>
          <cell r="L3515"/>
          <cell r="M3515"/>
          <cell r="N3515"/>
          <cell r="O3515"/>
          <cell r="P3515"/>
          <cell r="R3515"/>
          <cell r="S3515"/>
          <cell r="T3515"/>
          <cell r="U3515"/>
          <cell r="V3515"/>
          <cell r="W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P3515"/>
        </row>
        <row r="3516">
          <cell r="C3516"/>
          <cell r="D3516"/>
          <cell r="E3516"/>
          <cell r="F3516"/>
          <cell r="J3516"/>
          <cell r="K3516"/>
          <cell r="L3516"/>
          <cell r="M3516"/>
          <cell r="N3516"/>
          <cell r="O3516"/>
          <cell r="P3516"/>
          <cell r="R3516"/>
          <cell r="S3516"/>
          <cell r="T3516"/>
          <cell r="U3516"/>
          <cell r="V3516"/>
          <cell r="W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P3516"/>
        </row>
        <row r="3517">
          <cell r="C3517"/>
          <cell r="D3517"/>
          <cell r="E3517"/>
          <cell r="F3517"/>
          <cell r="J3517"/>
          <cell r="K3517"/>
          <cell r="L3517"/>
          <cell r="M3517"/>
          <cell r="N3517"/>
          <cell r="O3517"/>
          <cell r="P3517"/>
          <cell r="R3517"/>
          <cell r="S3517"/>
          <cell r="T3517"/>
          <cell r="U3517"/>
          <cell r="V3517"/>
          <cell r="W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P3517"/>
        </row>
        <row r="3518">
          <cell r="C3518"/>
          <cell r="D3518"/>
          <cell r="E3518"/>
          <cell r="F3518"/>
          <cell r="J3518"/>
          <cell r="K3518"/>
          <cell r="L3518"/>
          <cell r="M3518"/>
          <cell r="N3518"/>
          <cell r="O3518"/>
          <cell r="P3518"/>
          <cell r="R3518"/>
          <cell r="S3518"/>
          <cell r="T3518"/>
          <cell r="U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P3518"/>
        </row>
        <row r="3519">
          <cell r="C3519"/>
          <cell r="D3519"/>
          <cell r="E3519"/>
          <cell r="F3519"/>
          <cell r="J3519"/>
          <cell r="K3519"/>
          <cell r="L3519"/>
          <cell r="M3519"/>
          <cell r="N3519"/>
          <cell r="O3519"/>
          <cell r="P3519"/>
          <cell r="R3519"/>
          <cell r="S3519"/>
          <cell r="T3519"/>
          <cell r="U3519"/>
          <cell r="V3519"/>
          <cell r="W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P3519"/>
        </row>
        <row r="3520">
          <cell r="C3520"/>
          <cell r="D3520"/>
          <cell r="E3520"/>
          <cell r="F3520"/>
          <cell r="J3520"/>
          <cell r="K3520"/>
          <cell r="L3520"/>
          <cell r="M3520"/>
          <cell r="N3520"/>
          <cell r="O3520"/>
          <cell r="P3520"/>
          <cell r="R3520"/>
          <cell r="S3520"/>
          <cell r="T3520"/>
          <cell r="U3520"/>
          <cell r="V3520"/>
          <cell r="W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P3520"/>
        </row>
        <row r="3521">
          <cell r="C3521"/>
          <cell r="D3521"/>
          <cell r="E3521"/>
          <cell r="F3521"/>
          <cell r="J3521"/>
          <cell r="K3521"/>
          <cell r="L3521"/>
          <cell r="M3521"/>
          <cell r="N3521"/>
          <cell r="O3521"/>
          <cell r="P3521"/>
          <cell r="R3521"/>
          <cell r="S3521"/>
          <cell r="T3521"/>
          <cell r="U3521"/>
          <cell r="V3521"/>
          <cell r="W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P3521"/>
        </row>
        <row r="3522">
          <cell r="C3522"/>
          <cell r="D3522"/>
          <cell r="E3522"/>
          <cell r="F3522"/>
          <cell r="J3522"/>
          <cell r="K3522"/>
          <cell r="L3522"/>
          <cell r="M3522"/>
          <cell r="N3522"/>
          <cell r="O3522"/>
          <cell r="P3522"/>
          <cell r="R3522"/>
          <cell r="S3522"/>
          <cell r="T3522"/>
          <cell r="U3522"/>
          <cell r="V3522"/>
          <cell r="W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P3522"/>
        </row>
        <row r="3523">
          <cell r="C3523"/>
          <cell r="D3523"/>
          <cell r="E3523"/>
          <cell r="F3523"/>
          <cell r="J3523"/>
          <cell r="K3523"/>
          <cell r="L3523"/>
          <cell r="M3523"/>
          <cell r="N3523"/>
          <cell r="O3523"/>
          <cell r="P3523"/>
          <cell r="R3523"/>
          <cell r="S3523"/>
          <cell r="T3523"/>
          <cell r="U3523"/>
          <cell r="V3523"/>
          <cell r="W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P3523"/>
        </row>
        <row r="3524">
          <cell r="C3524"/>
          <cell r="D3524"/>
          <cell r="E3524"/>
          <cell r="F3524"/>
          <cell r="J3524"/>
          <cell r="K3524"/>
          <cell r="L3524"/>
          <cell r="M3524"/>
          <cell r="N3524"/>
          <cell r="O3524"/>
          <cell r="P3524"/>
          <cell r="R3524"/>
          <cell r="S3524"/>
          <cell r="T3524"/>
          <cell r="U3524"/>
          <cell r="V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P3524"/>
        </row>
        <row r="3525">
          <cell r="C3525"/>
          <cell r="D3525"/>
          <cell r="E3525"/>
          <cell r="F3525"/>
          <cell r="J3525"/>
          <cell r="K3525"/>
          <cell r="L3525"/>
          <cell r="M3525"/>
          <cell r="N3525"/>
          <cell r="O3525"/>
          <cell r="P3525"/>
          <cell r="R3525"/>
          <cell r="S3525"/>
          <cell r="T3525"/>
          <cell r="U3525"/>
          <cell r="V3525"/>
          <cell r="W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P3525"/>
        </row>
        <row r="3526">
          <cell r="C3526"/>
          <cell r="D3526"/>
          <cell r="E3526"/>
          <cell r="F3526"/>
          <cell r="J3526"/>
          <cell r="K3526"/>
          <cell r="L3526"/>
          <cell r="M3526"/>
          <cell r="N3526"/>
          <cell r="O3526"/>
          <cell r="P3526"/>
          <cell r="R3526"/>
          <cell r="S3526"/>
          <cell r="T3526"/>
          <cell r="U3526"/>
          <cell r="V3526"/>
          <cell r="W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P3526"/>
        </row>
        <row r="3527">
          <cell r="C3527"/>
          <cell r="D3527"/>
          <cell r="E3527"/>
          <cell r="F3527"/>
          <cell r="J3527"/>
          <cell r="K3527"/>
          <cell r="L3527"/>
          <cell r="M3527"/>
          <cell r="N3527"/>
          <cell r="O3527"/>
          <cell r="P3527"/>
          <cell r="R3527"/>
          <cell r="S3527"/>
          <cell r="T3527"/>
          <cell r="U3527"/>
          <cell r="V3527"/>
          <cell r="W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P3527"/>
        </row>
        <row r="3528">
          <cell r="C3528"/>
          <cell r="D3528"/>
          <cell r="E3528"/>
          <cell r="F3528"/>
          <cell r="J3528"/>
          <cell r="K3528"/>
          <cell r="L3528"/>
          <cell r="M3528"/>
          <cell r="N3528"/>
          <cell r="O3528"/>
          <cell r="P3528"/>
          <cell r="R3528"/>
          <cell r="S3528"/>
          <cell r="T3528"/>
          <cell r="U3528"/>
          <cell r="V3528"/>
          <cell r="W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P3528"/>
        </row>
        <row r="3529">
          <cell r="C3529"/>
          <cell r="D3529"/>
          <cell r="E3529"/>
          <cell r="F3529"/>
          <cell r="J3529"/>
          <cell r="K3529"/>
          <cell r="L3529"/>
          <cell r="M3529"/>
          <cell r="N3529"/>
          <cell r="O3529"/>
          <cell r="P3529"/>
          <cell r="R3529"/>
          <cell r="S3529"/>
          <cell r="T3529"/>
          <cell r="U3529"/>
          <cell r="V3529"/>
          <cell r="W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P3529"/>
        </row>
        <row r="3530">
          <cell r="C3530"/>
          <cell r="D3530"/>
          <cell r="E3530"/>
          <cell r="F3530"/>
          <cell r="J3530"/>
          <cell r="K3530"/>
          <cell r="L3530"/>
          <cell r="M3530"/>
          <cell r="N3530"/>
          <cell r="O3530"/>
          <cell r="P3530"/>
          <cell r="R3530"/>
          <cell r="S3530"/>
          <cell r="T3530"/>
          <cell r="U3530"/>
          <cell r="V3530"/>
          <cell r="W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P3530"/>
        </row>
        <row r="3531">
          <cell r="C3531"/>
          <cell r="D3531"/>
          <cell r="E3531"/>
          <cell r="F3531"/>
          <cell r="J3531"/>
          <cell r="K3531"/>
          <cell r="L3531"/>
          <cell r="M3531"/>
          <cell r="N3531"/>
          <cell r="O3531"/>
          <cell r="P3531"/>
          <cell r="R3531"/>
          <cell r="S3531"/>
          <cell r="T3531"/>
          <cell r="U3531"/>
          <cell r="V3531"/>
          <cell r="W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P3531"/>
        </row>
        <row r="3532">
          <cell r="C3532"/>
          <cell r="D3532"/>
          <cell r="E3532"/>
          <cell r="F3532"/>
          <cell r="J3532"/>
          <cell r="K3532"/>
          <cell r="L3532"/>
          <cell r="M3532"/>
          <cell r="N3532"/>
          <cell r="O3532"/>
          <cell r="P3532"/>
          <cell r="R3532"/>
          <cell r="S3532"/>
          <cell r="T3532"/>
          <cell r="U3532"/>
          <cell r="V3532"/>
          <cell r="W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P3532"/>
        </row>
        <row r="3533">
          <cell r="C3533"/>
          <cell r="D3533"/>
          <cell r="E3533"/>
          <cell r="F3533"/>
          <cell r="J3533"/>
          <cell r="K3533"/>
          <cell r="L3533"/>
          <cell r="M3533"/>
          <cell r="N3533"/>
          <cell r="O3533"/>
          <cell r="P3533"/>
          <cell r="R3533"/>
          <cell r="S3533"/>
          <cell r="T3533"/>
          <cell r="U3533"/>
          <cell r="V3533"/>
          <cell r="W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P3533"/>
        </row>
        <row r="3534">
          <cell r="C3534"/>
          <cell r="D3534"/>
          <cell r="E3534"/>
          <cell r="F3534"/>
          <cell r="J3534"/>
          <cell r="K3534"/>
          <cell r="L3534"/>
          <cell r="M3534"/>
          <cell r="N3534"/>
          <cell r="O3534"/>
          <cell r="P3534"/>
          <cell r="R3534"/>
          <cell r="S3534"/>
          <cell r="T3534"/>
          <cell r="U3534"/>
          <cell r="V3534"/>
          <cell r="W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P3534"/>
        </row>
        <row r="3535">
          <cell r="C3535"/>
          <cell r="D3535"/>
          <cell r="E3535"/>
          <cell r="F3535"/>
          <cell r="J3535"/>
          <cell r="K3535"/>
          <cell r="L3535"/>
          <cell r="M3535"/>
          <cell r="N3535"/>
          <cell r="O3535"/>
          <cell r="P3535"/>
          <cell r="R3535"/>
          <cell r="S3535"/>
          <cell r="T3535"/>
          <cell r="U3535"/>
          <cell r="V3535"/>
          <cell r="W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P3535"/>
        </row>
        <row r="3536">
          <cell r="C3536"/>
          <cell r="D3536"/>
          <cell r="E3536"/>
          <cell r="F3536"/>
          <cell r="J3536"/>
          <cell r="K3536"/>
          <cell r="L3536"/>
          <cell r="M3536"/>
          <cell r="N3536"/>
          <cell r="O3536"/>
          <cell r="P3536"/>
          <cell r="R3536"/>
          <cell r="S3536"/>
          <cell r="T3536"/>
          <cell r="U3536"/>
          <cell r="V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P3536"/>
        </row>
        <row r="3537">
          <cell r="C3537"/>
          <cell r="D3537"/>
          <cell r="E3537"/>
          <cell r="F3537"/>
          <cell r="J3537"/>
          <cell r="K3537"/>
          <cell r="L3537"/>
          <cell r="M3537"/>
          <cell r="N3537"/>
          <cell r="O3537"/>
          <cell r="P3537"/>
          <cell r="R3537"/>
          <cell r="S3537"/>
          <cell r="T3537"/>
          <cell r="U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P3537"/>
        </row>
        <row r="3538">
          <cell r="C3538"/>
          <cell r="D3538"/>
          <cell r="E3538"/>
          <cell r="F3538"/>
          <cell r="J3538"/>
          <cell r="K3538"/>
          <cell r="L3538"/>
          <cell r="M3538"/>
          <cell r="N3538"/>
          <cell r="O3538"/>
          <cell r="P3538"/>
          <cell r="R3538"/>
          <cell r="S3538"/>
          <cell r="T3538"/>
          <cell r="U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P3538"/>
        </row>
        <row r="3539">
          <cell r="C3539"/>
          <cell r="D3539"/>
          <cell r="E3539"/>
          <cell r="F3539"/>
          <cell r="J3539"/>
          <cell r="K3539"/>
          <cell r="L3539"/>
          <cell r="M3539"/>
          <cell r="N3539"/>
          <cell r="O3539"/>
          <cell r="P3539"/>
          <cell r="R3539"/>
          <cell r="S3539"/>
          <cell r="T3539"/>
          <cell r="U3539"/>
          <cell r="V3539"/>
          <cell r="W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P3539"/>
        </row>
        <row r="3540">
          <cell r="C3540"/>
          <cell r="D3540"/>
          <cell r="F3540"/>
          <cell r="J3540"/>
          <cell r="K3540"/>
          <cell r="L3540"/>
          <cell r="M3540"/>
          <cell r="N3540"/>
          <cell r="O3540"/>
          <cell r="P3540"/>
          <cell r="R3540"/>
          <cell r="S3540"/>
          <cell r="T3540"/>
          <cell r="U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P3540"/>
        </row>
        <row r="3541">
          <cell r="C3541"/>
          <cell r="D3541"/>
          <cell r="E3541"/>
          <cell r="F3541"/>
          <cell r="J3541"/>
          <cell r="K3541"/>
          <cell r="L3541"/>
          <cell r="M3541"/>
          <cell r="N3541"/>
          <cell r="O3541"/>
          <cell r="P3541"/>
          <cell r="R3541"/>
          <cell r="S3541"/>
          <cell r="T3541"/>
          <cell r="U3541"/>
          <cell r="Y3541"/>
          <cell r="Z3541"/>
          <cell r="AA3541"/>
          <cell r="AB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P3541"/>
        </row>
        <row r="3542">
          <cell r="C3542"/>
          <cell r="D3542"/>
          <cell r="E3542"/>
          <cell r="F3542"/>
          <cell r="J3542"/>
          <cell r="K3542"/>
          <cell r="L3542"/>
          <cell r="M3542"/>
          <cell r="N3542"/>
          <cell r="O3542"/>
          <cell r="P3542"/>
          <cell r="R3542"/>
          <cell r="S3542"/>
          <cell r="T3542"/>
          <cell r="U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P3542"/>
        </row>
        <row r="3543">
          <cell r="C3543"/>
          <cell r="D3543"/>
          <cell r="F3543"/>
          <cell r="J3543"/>
          <cell r="K3543"/>
          <cell r="L3543"/>
          <cell r="M3543"/>
          <cell r="N3543"/>
          <cell r="O3543"/>
          <cell r="P3543"/>
          <cell r="R3543"/>
          <cell r="S3543"/>
          <cell r="T3543"/>
          <cell r="U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P3543"/>
        </row>
        <row r="3544">
          <cell r="C3544"/>
          <cell r="D3544"/>
          <cell r="E3544"/>
          <cell r="F3544"/>
          <cell r="J3544"/>
          <cell r="K3544"/>
          <cell r="L3544"/>
          <cell r="M3544"/>
          <cell r="N3544"/>
          <cell r="O3544"/>
          <cell r="P3544"/>
          <cell r="R3544"/>
          <cell r="S3544"/>
          <cell r="T3544"/>
          <cell r="U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P3544"/>
        </row>
        <row r="3545">
          <cell r="C3545"/>
          <cell r="D3545"/>
          <cell r="E3545"/>
          <cell r="F3545"/>
          <cell r="J3545"/>
          <cell r="K3545"/>
          <cell r="L3545"/>
          <cell r="M3545"/>
          <cell r="N3545"/>
          <cell r="O3545"/>
          <cell r="P3545"/>
          <cell r="R3545"/>
          <cell r="S3545"/>
          <cell r="T3545"/>
          <cell r="U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P3545"/>
        </row>
        <row r="3546">
          <cell r="C3546"/>
          <cell r="D3546"/>
          <cell r="E3546"/>
          <cell r="F3546"/>
          <cell r="J3546"/>
          <cell r="K3546"/>
          <cell r="L3546"/>
          <cell r="M3546"/>
          <cell r="N3546"/>
          <cell r="O3546"/>
          <cell r="P3546"/>
          <cell r="R3546"/>
          <cell r="S3546"/>
          <cell r="T3546"/>
          <cell r="U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P3546"/>
        </row>
        <row r="3547">
          <cell r="C3547"/>
          <cell r="D3547"/>
          <cell r="E3547"/>
          <cell r="F3547"/>
          <cell r="J3547"/>
          <cell r="K3547"/>
          <cell r="L3547"/>
          <cell r="M3547"/>
          <cell r="N3547"/>
          <cell r="O3547"/>
          <cell r="P3547"/>
          <cell r="R3547"/>
          <cell r="S3547"/>
          <cell r="T3547"/>
          <cell r="U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P3547"/>
        </row>
        <row r="3548">
          <cell r="C3548"/>
          <cell r="D3548"/>
          <cell r="E3548"/>
          <cell r="F3548"/>
          <cell r="J3548"/>
          <cell r="K3548"/>
          <cell r="L3548"/>
          <cell r="M3548"/>
          <cell r="N3548"/>
          <cell r="O3548"/>
          <cell r="P3548"/>
          <cell r="R3548"/>
          <cell r="S3548"/>
          <cell r="T3548"/>
          <cell r="U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P3548"/>
        </row>
        <row r="3549">
          <cell r="C3549"/>
          <cell r="D3549"/>
          <cell r="F3549"/>
          <cell r="J3549"/>
          <cell r="K3549"/>
          <cell r="L3549"/>
          <cell r="M3549"/>
          <cell r="N3549"/>
          <cell r="O3549"/>
          <cell r="P3549"/>
          <cell r="R3549"/>
          <cell r="S3549"/>
          <cell r="T3549"/>
          <cell r="U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P3549"/>
        </row>
        <row r="3550">
          <cell r="C3550"/>
          <cell r="D3550"/>
          <cell r="E3550"/>
          <cell r="F3550"/>
          <cell r="J3550"/>
          <cell r="K3550"/>
          <cell r="L3550"/>
          <cell r="M3550"/>
          <cell r="N3550"/>
          <cell r="O3550"/>
          <cell r="P3550"/>
          <cell r="R3550"/>
          <cell r="S3550"/>
          <cell r="T3550"/>
          <cell r="U3550"/>
          <cell r="Y3550"/>
          <cell r="Z3550"/>
          <cell r="AA3550"/>
          <cell r="AB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P3550"/>
        </row>
        <row r="3551">
          <cell r="C3551"/>
          <cell r="D3551"/>
          <cell r="F3551"/>
          <cell r="J3551"/>
          <cell r="K3551"/>
          <cell r="L3551"/>
          <cell r="M3551"/>
          <cell r="N3551"/>
          <cell r="O3551"/>
          <cell r="P3551"/>
          <cell r="R3551"/>
          <cell r="S3551"/>
          <cell r="T3551"/>
          <cell r="U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P3551"/>
        </row>
        <row r="3552">
          <cell r="C3552"/>
          <cell r="D3552"/>
          <cell r="F3552"/>
          <cell r="J3552"/>
          <cell r="K3552"/>
          <cell r="L3552"/>
          <cell r="M3552"/>
          <cell r="N3552"/>
          <cell r="O3552"/>
          <cell r="P3552"/>
          <cell r="R3552"/>
          <cell r="S3552"/>
          <cell r="T3552"/>
          <cell r="U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P3552"/>
        </row>
        <row r="3553">
          <cell r="C3553"/>
          <cell r="D3553"/>
          <cell r="E3553"/>
          <cell r="F3553"/>
          <cell r="J3553"/>
          <cell r="K3553"/>
          <cell r="L3553"/>
          <cell r="M3553"/>
          <cell r="N3553"/>
          <cell r="O3553"/>
          <cell r="P3553"/>
          <cell r="R3553"/>
          <cell r="S3553"/>
          <cell r="T3553"/>
          <cell r="U3553"/>
          <cell r="V3553"/>
          <cell r="W3553"/>
          <cell r="Y3553"/>
          <cell r="Z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P3553"/>
        </row>
        <row r="3554">
          <cell r="C3554"/>
          <cell r="D3554"/>
          <cell r="E3554"/>
          <cell r="F3554"/>
          <cell r="J3554"/>
          <cell r="K3554"/>
          <cell r="L3554"/>
          <cell r="M3554"/>
          <cell r="N3554"/>
          <cell r="O3554"/>
          <cell r="P3554"/>
          <cell r="R3554"/>
          <cell r="S3554"/>
          <cell r="T3554"/>
          <cell r="U3554"/>
          <cell r="V3554"/>
          <cell r="W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P3554"/>
        </row>
        <row r="3555">
          <cell r="C3555"/>
          <cell r="D3555"/>
          <cell r="E3555"/>
          <cell r="F3555"/>
          <cell r="J3555"/>
          <cell r="K3555"/>
          <cell r="L3555"/>
          <cell r="M3555"/>
          <cell r="N3555"/>
          <cell r="O3555"/>
          <cell r="P3555"/>
          <cell r="R3555"/>
          <cell r="S3555"/>
          <cell r="T3555"/>
          <cell r="U3555"/>
          <cell r="V3555"/>
          <cell r="W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P3555"/>
        </row>
        <row r="3556">
          <cell r="C3556"/>
          <cell r="D3556"/>
          <cell r="E3556"/>
          <cell r="F3556"/>
          <cell r="J3556"/>
          <cell r="K3556"/>
          <cell r="L3556"/>
          <cell r="M3556"/>
          <cell r="N3556"/>
          <cell r="O3556"/>
          <cell r="P3556"/>
          <cell r="R3556"/>
          <cell r="S3556"/>
          <cell r="T3556"/>
          <cell r="U3556"/>
          <cell r="V3556"/>
          <cell r="W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P3556"/>
        </row>
        <row r="3557">
          <cell r="C3557"/>
          <cell r="D3557"/>
          <cell r="E3557"/>
          <cell r="F3557"/>
          <cell r="J3557"/>
          <cell r="K3557"/>
          <cell r="L3557"/>
          <cell r="M3557"/>
          <cell r="N3557"/>
          <cell r="O3557"/>
          <cell r="P3557"/>
          <cell r="R3557"/>
          <cell r="S3557"/>
          <cell r="T3557"/>
          <cell r="U3557"/>
          <cell r="V3557"/>
          <cell r="W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P3557"/>
        </row>
        <row r="3558">
          <cell r="C3558"/>
          <cell r="D3558"/>
          <cell r="E3558"/>
          <cell r="F3558"/>
          <cell r="J3558"/>
          <cell r="K3558"/>
          <cell r="L3558"/>
          <cell r="M3558"/>
          <cell r="N3558"/>
          <cell r="O3558"/>
          <cell r="P3558"/>
          <cell r="R3558"/>
          <cell r="S3558"/>
          <cell r="T3558"/>
          <cell r="U3558"/>
          <cell r="V3558"/>
          <cell r="W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P3558"/>
        </row>
        <row r="3559">
          <cell r="C3559"/>
          <cell r="D3559"/>
          <cell r="E3559"/>
          <cell r="F3559"/>
          <cell r="J3559"/>
          <cell r="K3559"/>
          <cell r="L3559"/>
          <cell r="M3559"/>
          <cell r="N3559"/>
          <cell r="O3559"/>
          <cell r="P3559"/>
          <cell r="R3559"/>
          <cell r="S3559"/>
          <cell r="T3559"/>
          <cell r="U3559"/>
          <cell r="V3559"/>
          <cell r="W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P3559"/>
        </row>
        <row r="3560">
          <cell r="C3560"/>
          <cell r="D3560"/>
          <cell r="E3560"/>
          <cell r="F3560"/>
          <cell r="J3560"/>
          <cell r="K3560"/>
          <cell r="L3560"/>
          <cell r="M3560"/>
          <cell r="N3560"/>
          <cell r="O3560"/>
          <cell r="P3560"/>
          <cell r="R3560"/>
          <cell r="S3560"/>
          <cell r="T3560"/>
          <cell r="U3560"/>
          <cell r="V3560"/>
          <cell r="W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P3560"/>
        </row>
        <row r="3561">
          <cell r="C3561"/>
          <cell r="D3561"/>
          <cell r="E3561"/>
          <cell r="F3561"/>
          <cell r="J3561"/>
          <cell r="K3561"/>
          <cell r="L3561"/>
          <cell r="M3561"/>
          <cell r="N3561"/>
          <cell r="O3561"/>
          <cell r="P3561"/>
          <cell r="R3561"/>
          <cell r="S3561"/>
          <cell r="T3561"/>
          <cell r="U3561"/>
          <cell r="V3561"/>
          <cell r="W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P3561"/>
        </row>
        <row r="3562">
          <cell r="C3562"/>
          <cell r="D3562"/>
          <cell r="E3562"/>
          <cell r="F3562"/>
          <cell r="J3562"/>
          <cell r="K3562"/>
          <cell r="L3562"/>
          <cell r="M3562"/>
          <cell r="N3562"/>
          <cell r="O3562"/>
          <cell r="P3562"/>
          <cell r="R3562"/>
          <cell r="S3562"/>
          <cell r="T3562"/>
          <cell r="U3562"/>
          <cell r="V3562"/>
          <cell r="W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P3562"/>
        </row>
        <row r="3563">
          <cell r="C3563"/>
          <cell r="D3563"/>
          <cell r="E3563"/>
          <cell r="F3563"/>
          <cell r="J3563"/>
          <cell r="K3563"/>
          <cell r="L3563"/>
          <cell r="M3563"/>
          <cell r="N3563"/>
          <cell r="O3563"/>
          <cell r="P3563"/>
          <cell r="R3563"/>
          <cell r="S3563"/>
          <cell r="T3563"/>
          <cell r="U3563"/>
          <cell r="V3563"/>
          <cell r="W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P3563"/>
        </row>
        <row r="3564">
          <cell r="C3564"/>
          <cell r="D3564"/>
          <cell r="E3564"/>
          <cell r="F3564"/>
          <cell r="J3564"/>
          <cell r="K3564"/>
          <cell r="L3564"/>
          <cell r="M3564"/>
          <cell r="N3564"/>
          <cell r="O3564"/>
          <cell r="P3564"/>
          <cell r="R3564"/>
          <cell r="S3564"/>
          <cell r="T3564"/>
          <cell r="U3564"/>
          <cell r="V3564"/>
          <cell r="W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P3564"/>
        </row>
        <row r="3565">
          <cell r="C3565"/>
          <cell r="D3565"/>
          <cell r="E3565"/>
          <cell r="F3565"/>
          <cell r="J3565"/>
          <cell r="K3565"/>
          <cell r="L3565"/>
          <cell r="M3565"/>
          <cell r="N3565"/>
          <cell r="O3565"/>
          <cell r="P3565"/>
          <cell r="R3565"/>
          <cell r="S3565"/>
          <cell r="T3565"/>
          <cell r="U3565"/>
          <cell r="V3565"/>
          <cell r="W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P3565"/>
        </row>
        <row r="3566">
          <cell r="C3566"/>
          <cell r="D3566"/>
          <cell r="E3566"/>
          <cell r="F3566"/>
          <cell r="J3566"/>
          <cell r="K3566"/>
          <cell r="L3566"/>
          <cell r="M3566"/>
          <cell r="N3566"/>
          <cell r="O3566"/>
          <cell r="P3566"/>
          <cell r="R3566"/>
          <cell r="S3566"/>
          <cell r="T3566"/>
          <cell r="U3566"/>
          <cell r="V3566"/>
          <cell r="W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P3566"/>
        </row>
        <row r="3567">
          <cell r="C3567"/>
          <cell r="D3567"/>
          <cell r="E3567"/>
          <cell r="F3567"/>
          <cell r="J3567"/>
          <cell r="K3567"/>
          <cell r="L3567"/>
          <cell r="M3567"/>
          <cell r="N3567"/>
          <cell r="O3567"/>
          <cell r="P3567"/>
          <cell r="R3567"/>
          <cell r="S3567"/>
          <cell r="T3567"/>
          <cell r="U3567"/>
          <cell r="V3567"/>
          <cell r="W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P3567"/>
        </row>
        <row r="3568">
          <cell r="C3568"/>
          <cell r="D3568"/>
          <cell r="E3568"/>
          <cell r="F3568"/>
          <cell r="J3568"/>
          <cell r="K3568"/>
          <cell r="L3568"/>
          <cell r="M3568"/>
          <cell r="N3568"/>
          <cell r="O3568"/>
          <cell r="P3568"/>
          <cell r="R3568"/>
          <cell r="S3568"/>
          <cell r="T3568"/>
          <cell r="U3568"/>
          <cell r="V3568"/>
          <cell r="W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P3568"/>
        </row>
        <row r="3569">
          <cell r="C3569"/>
          <cell r="D3569"/>
          <cell r="E3569"/>
          <cell r="F3569"/>
          <cell r="J3569"/>
          <cell r="K3569"/>
          <cell r="L3569"/>
          <cell r="M3569"/>
          <cell r="N3569"/>
          <cell r="O3569"/>
          <cell r="P3569"/>
          <cell r="R3569"/>
          <cell r="S3569"/>
          <cell r="T3569"/>
          <cell r="U3569"/>
          <cell r="V3569"/>
          <cell r="W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P3569"/>
        </row>
        <row r="3570">
          <cell r="C3570"/>
          <cell r="D3570"/>
          <cell r="E3570"/>
          <cell r="F3570"/>
          <cell r="J3570"/>
          <cell r="K3570"/>
          <cell r="L3570"/>
          <cell r="M3570"/>
          <cell r="N3570"/>
          <cell r="O3570"/>
          <cell r="P3570"/>
          <cell r="R3570"/>
          <cell r="S3570"/>
          <cell r="T3570"/>
          <cell r="U3570"/>
          <cell r="V3570"/>
          <cell r="W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P3570"/>
        </row>
        <row r="3571">
          <cell r="C3571"/>
          <cell r="D3571"/>
          <cell r="E3571"/>
          <cell r="F3571"/>
          <cell r="J3571"/>
          <cell r="K3571"/>
          <cell r="L3571"/>
          <cell r="M3571"/>
          <cell r="N3571"/>
          <cell r="O3571"/>
          <cell r="P3571"/>
          <cell r="R3571"/>
          <cell r="S3571"/>
          <cell r="T3571"/>
          <cell r="U3571"/>
          <cell r="V3571"/>
          <cell r="W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P3571"/>
        </row>
        <row r="3572">
          <cell r="C3572"/>
          <cell r="D3572"/>
          <cell r="E3572"/>
          <cell r="F3572"/>
          <cell r="J3572"/>
          <cell r="K3572"/>
          <cell r="L3572"/>
          <cell r="M3572"/>
          <cell r="N3572"/>
          <cell r="O3572"/>
          <cell r="P3572"/>
          <cell r="R3572"/>
          <cell r="S3572"/>
          <cell r="T3572"/>
          <cell r="U3572"/>
          <cell r="V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P3572"/>
        </row>
        <row r="3573">
          <cell r="C3573"/>
          <cell r="D3573"/>
          <cell r="E3573"/>
          <cell r="F3573"/>
          <cell r="J3573"/>
          <cell r="K3573"/>
          <cell r="L3573"/>
          <cell r="M3573"/>
          <cell r="N3573"/>
          <cell r="O3573"/>
          <cell r="P3573"/>
          <cell r="R3573"/>
          <cell r="S3573"/>
          <cell r="T3573"/>
          <cell r="U3573"/>
          <cell r="V3573"/>
          <cell r="W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P3573"/>
        </row>
        <row r="3574">
          <cell r="C3574"/>
          <cell r="D3574"/>
          <cell r="E3574"/>
          <cell r="F3574"/>
          <cell r="J3574"/>
          <cell r="K3574"/>
          <cell r="L3574"/>
          <cell r="M3574"/>
          <cell r="N3574"/>
          <cell r="O3574"/>
          <cell r="P3574"/>
          <cell r="R3574"/>
          <cell r="S3574"/>
          <cell r="T3574"/>
          <cell r="U3574"/>
          <cell r="V3574"/>
          <cell r="W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P3574"/>
        </row>
        <row r="3575">
          <cell r="C3575"/>
          <cell r="D3575"/>
          <cell r="E3575"/>
          <cell r="F3575"/>
          <cell r="J3575"/>
          <cell r="K3575"/>
          <cell r="L3575"/>
          <cell r="M3575"/>
          <cell r="N3575"/>
          <cell r="O3575"/>
          <cell r="P3575"/>
          <cell r="R3575"/>
          <cell r="S3575"/>
          <cell r="T3575"/>
          <cell r="U3575"/>
          <cell r="V3575"/>
          <cell r="W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P3575"/>
        </row>
        <row r="3576">
          <cell r="C3576"/>
          <cell r="D3576"/>
          <cell r="E3576"/>
          <cell r="F3576"/>
          <cell r="J3576"/>
          <cell r="K3576"/>
          <cell r="L3576"/>
          <cell r="M3576"/>
          <cell r="N3576"/>
          <cell r="O3576"/>
          <cell r="P3576"/>
          <cell r="R3576"/>
          <cell r="S3576"/>
          <cell r="T3576"/>
          <cell r="U3576"/>
          <cell r="V3576"/>
          <cell r="W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P3576"/>
        </row>
        <row r="3577">
          <cell r="C3577"/>
          <cell r="D3577"/>
          <cell r="E3577"/>
          <cell r="F3577"/>
          <cell r="J3577"/>
          <cell r="K3577"/>
          <cell r="L3577"/>
          <cell r="M3577"/>
          <cell r="N3577"/>
          <cell r="O3577"/>
          <cell r="P3577"/>
          <cell r="R3577"/>
          <cell r="S3577"/>
          <cell r="T3577"/>
          <cell r="U3577"/>
          <cell r="V3577"/>
          <cell r="W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P3577"/>
        </row>
        <row r="3578">
          <cell r="C3578"/>
          <cell r="D3578"/>
          <cell r="E3578"/>
          <cell r="F3578"/>
          <cell r="J3578"/>
          <cell r="K3578"/>
          <cell r="L3578"/>
          <cell r="M3578"/>
          <cell r="N3578"/>
          <cell r="O3578"/>
          <cell r="P3578"/>
          <cell r="R3578"/>
          <cell r="S3578"/>
          <cell r="T3578"/>
          <cell r="U3578"/>
          <cell r="V3578"/>
          <cell r="W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P3578"/>
        </row>
        <row r="3579">
          <cell r="C3579"/>
          <cell r="D3579"/>
          <cell r="E3579"/>
          <cell r="F3579"/>
          <cell r="J3579"/>
          <cell r="K3579"/>
          <cell r="L3579"/>
          <cell r="M3579"/>
          <cell r="N3579"/>
          <cell r="O3579"/>
          <cell r="P3579"/>
          <cell r="R3579"/>
          <cell r="S3579"/>
          <cell r="T3579"/>
          <cell r="U3579"/>
          <cell r="V3579"/>
          <cell r="W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P3579"/>
        </row>
        <row r="3580">
          <cell r="C3580"/>
          <cell r="D3580"/>
          <cell r="E3580"/>
          <cell r="F3580"/>
          <cell r="J3580"/>
          <cell r="K3580"/>
          <cell r="L3580"/>
          <cell r="M3580"/>
          <cell r="N3580"/>
          <cell r="O3580"/>
          <cell r="P3580"/>
          <cell r="R3580"/>
          <cell r="S3580"/>
          <cell r="T3580"/>
          <cell r="U3580"/>
          <cell r="V3580"/>
          <cell r="W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P3580"/>
        </row>
        <row r="3581">
          <cell r="C3581"/>
          <cell r="D3581"/>
          <cell r="E3581"/>
          <cell r="F3581"/>
          <cell r="J3581"/>
          <cell r="K3581"/>
          <cell r="L3581"/>
          <cell r="M3581"/>
          <cell r="N3581"/>
          <cell r="O3581"/>
          <cell r="P3581"/>
          <cell r="R3581"/>
          <cell r="S3581"/>
          <cell r="T3581"/>
          <cell r="U3581"/>
          <cell r="V3581"/>
          <cell r="W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P3581"/>
        </row>
        <row r="3582">
          <cell r="C3582"/>
          <cell r="D3582"/>
          <cell r="E3582"/>
          <cell r="F3582"/>
          <cell r="J3582"/>
          <cell r="K3582"/>
          <cell r="L3582"/>
          <cell r="M3582"/>
          <cell r="N3582"/>
          <cell r="O3582"/>
          <cell r="P3582"/>
          <cell r="R3582"/>
          <cell r="S3582"/>
          <cell r="T3582"/>
          <cell r="U3582"/>
          <cell r="V3582"/>
          <cell r="W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P3582"/>
        </row>
        <row r="3583">
          <cell r="C3583"/>
          <cell r="D3583"/>
          <cell r="E3583"/>
          <cell r="F3583"/>
          <cell r="J3583"/>
          <cell r="K3583"/>
          <cell r="L3583"/>
          <cell r="M3583"/>
          <cell r="N3583"/>
          <cell r="O3583"/>
          <cell r="P3583"/>
          <cell r="R3583"/>
          <cell r="S3583"/>
          <cell r="T3583"/>
          <cell r="U3583"/>
          <cell r="V3583"/>
          <cell r="W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P3583"/>
        </row>
        <row r="3584">
          <cell r="C3584"/>
          <cell r="D3584"/>
          <cell r="E3584"/>
          <cell r="F3584"/>
          <cell r="J3584"/>
          <cell r="K3584"/>
          <cell r="L3584"/>
          <cell r="M3584"/>
          <cell r="N3584"/>
          <cell r="O3584"/>
          <cell r="P3584"/>
          <cell r="R3584"/>
          <cell r="S3584"/>
          <cell r="T3584"/>
          <cell r="U3584"/>
          <cell r="V3584"/>
          <cell r="W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P3584"/>
        </row>
        <row r="3585">
          <cell r="C3585"/>
          <cell r="D3585"/>
          <cell r="E3585"/>
          <cell r="F3585"/>
          <cell r="J3585"/>
          <cell r="K3585"/>
          <cell r="L3585"/>
          <cell r="M3585"/>
          <cell r="N3585"/>
          <cell r="O3585"/>
          <cell r="P3585"/>
          <cell r="R3585"/>
          <cell r="S3585"/>
          <cell r="T3585"/>
          <cell r="U3585"/>
          <cell r="V3585"/>
          <cell r="W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P3585"/>
        </row>
        <row r="3586">
          <cell r="C3586"/>
          <cell r="D3586"/>
          <cell r="E3586"/>
          <cell r="F3586"/>
          <cell r="J3586"/>
          <cell r="K3586"/>
          <cell r="L3586"/>
          <cell r="M3586"/>
          <cell r="N3586"/>
          <cell r="O3586"/>
          <cell r="P3586"/>
          <cell r="R3586"/>
          <cell r="S3586"/>
          <cell r="T3586"/>
          <cell r="U3586"/>
          <cell r="V3586"/>
          <cell r="W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P3586"/>
        </row>
        <row r="3587">
          <cell r="C3587"/>
          <cell r="D3587"/>
          <cell r="E3587"/>
          <cell r="F3587"/>
          <cell r="J3587"/>
          <cell r="K3587"/>
          <cell r="L3587"/>
          <cell r="M3587"/>
          <cell r="N3587"/>
          <cell r="O3587"/>
          <cell r="P3587"/>
          <cell r="R3587"/>
          <cell r="S3587"/>
          <cell r="T3587"/>
          <cell r="U3587"/>
          <cell r="V3587"/>
          <cell r="W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P3587"/>
        </row>
        <row r="3588">
          <cell r="C3588"/>
          <cell r="D3588"/>
          <cell r="E3588"/>
          <cell r="F3588"/>
          <cell r="J3588"/>
          <cell r="K3588"/>
          <cell r="L3588"/>
          <cell r="M3588"/>
          <cell r="N3588"/>
          <cell r="O3588"/>
          <cell r="P3588"/>
          <cell r="R3588"/>
          <cell r="S3588"/>
          <cell r="T3588"/>
          <cell r="U3588"/>
          <cell r="V3588"/>
          <cell r="W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P3588"/>
        </row>
        <row r="3589">
          <cell r="C3589"/>
          <cell r="D3589"/>
          <cell r="E3589"/>
          <cell r="F3589"/>
          <cell r="J3589"/>
          <cell r="K3589"/>
          <cell r="L3589"/>
          <cell r="M3589"/>
          <cell r="N3589"/>
          <cell r="O3589"/>
          <cell r="P3589"/>
          <cell r="R3589"/>
          <cell r="S3589"/>
          <cell r="T3589"/>
          <cell r="U3589"/>
          <cell r="V3589"/>
          <cell r="W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P3589"/>
        </row>
        <row r="3590">
          <cell r="C3590"/>
          <cell r="D3590"/>
          <cell r="E3590"/>
          <cell r="F3590"/>
          <cell r="J3590"/>
          <cell r="K3590"/>
          <cell r="L3590"/>
          <cell r="M3590"/>
          <cell r="N3590"/>
          <cell r="O3590"/>
          <cell r="P3590"/>
          <cell r="R3590"/>
          <cell r="S3590"/>
          <cell r="T3590"/>
          <cell r="U3590"/>
          <cell r="V3590"/>
          <cell r="W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P3590"/>
        </row>
        <row r="3591">
          <cell r="C3591"/>
          <cell r="D3591"/>
          <cell r="E3591"/>
          <cell r="F3591"/>
          <cell r="J3591"/>
          <cell r="K3591"/>
          <cell r="L3591"/>
          <cell r="M3591"/>
          <cell r="N3591"/>
          <cell r="O3591"/>
          <cell r="P3591"/>
          <cell r="R3591"/>
          <cell r="S3591"/>
          <cell r="T3591"/>
          <cell r="U3591"/>
          <cell r="V3591"/>
          <cell r="W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P3591"/>
        </row>
        <row r="3592">
          <cell r="C3592"/>
          <cell r="D3592"/>
          <cell r="E3592"/>
          <cell r="F3592"/>
          <cell r="J3592"/>
          <cell r="K3592"/>
          <cell r="L3592"/>
          <cell r="M3592"/>
          <cell r="N3592"/>
          <cell r="O3592"/>
          <cell r="P3592"/>
          <cell r="R3592"/>
          <cell r="S3592"/>
          <cell r="T3592"/>
          <cell r="U3592"/>
          <cell r="V3592"/>
          <cell r="W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P3592"/>
        </row>
        <row r="3593">
          <cell r="C3593"/>
          <cell r="D3593"/>
          <cell r="E3593"/>
          <cell r="F3593"/>
          <cell r="J3593"/>
          <cell r="K3593"/>
          <cell r="L3593"/>
          <cell r="M3593"/>
          <cell r="N3593"/>
          <cell r="O3593"/>
          <cell r="P3593"/>
          <cell r="R3593"/>
          <cell r="S3593"/>
          <cell r="T3593"/>
          <cell r="U3593"/>
          <cell r="V3593"/>
          <cell r="W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P3593"/>
        </row>
        <row r="3594">
          <cell r="C3594"/>
          <cell r="D3594"/>
          <cell r="E3594"/>
          <cell r="F3594"/>
          <cell r="J3594"/>
          <cell r="K3594"/>
          <cell r="L3594"/>
          <cell r="M3594"/>
          <cell r="N3594"/>
          <cell r="O3594"/>
          <cell r="P3594"/>
          <cell r="R3594"/>
          <cell r="S3594"/>
          <cell r="T3594"/>
          <cell r="U3594"/>
          <cell r="V3594"/>
          <cell r="W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P3594"/>
        </row>
        <row r="3595">
          <cell r="C3595"/>
          <cell r="D3595"/>
          <cell r="E3595"/>
          <cell r="F3595"/>
          <cell r="J3595"/>
          <cell r="K3595"/>
          <cell r="L3595"/>
          <cell r="M3595"/>
          <cell r="N3595"/>
          <cell r="O3595"/>
          <cell r="P3595"/>
          <cell r="R3595"/>
          <cell r="S3595"/>
          <cell r="T3595"/>
          <cell r="U3595"/>
          <cell r="V3595"/>
          <cell r="W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P3595"/>
        </row>
        <row r="3596">
          <cell r="C3596"/>
          <cell r="D3596"/>
          <cell r="E3596"/>
          <cell r="F3596"/>
          <cell r="J3596"/>
          <cell r="K3596"/>
          <cell r="L3596"/>
          <cell r="M3596"/>
          <cell r="N3596"/>
          <cell r="O3596"/>
          <cell r="P3596"/>
          <cell r="R3596"/>
          <cell r="S3596"/>
          <cell r="T3596"/>
          <cell r="U3596"/>
          <cell r="V3596"/>
          <cell r="W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P3596"/>
        </row>
        <row r="3597">
          <cell r="C3597"/>
          <cell r="D3597"/>
          <cell r="E3597"/>
          <cell r="F3597"/>
          <cell r="J3597"/>
          <cell r="K3597"/>
          <cell r="L3597"/>
          <cell r="M3597"/>
          <cell r="N3597"/>
          <cell r="O3597"/>
          <cell r="P3597"/>
          <cell r="R3597"/>
          <cell r="S3597"/>
          <cell r="T3597"/>
          <cell r="U3597"/>
          <cell r="V3597"/>
          <cell r="W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P3597"/>
        </row>
        <row r="3598">
          <cell r="C3598"/>
          <cell r="D3598"/>
          <cell r="E3598"/>
          <cell r="F3598"/>
          <cell r="J3598"/>
          <cell r="K3598"/>
          <cell r="L3598"/>
          <cell r="M3598"/>
          <cell r="N3598"/>
          <cell r="O3598"/>
          <cell r="P3598"/>
          <cell r="R3598"/>
          <cell r="S3598"/>
          <cell r="T3598"/>
          <cell r="U3598"/>
          <cell r="V3598"/>
          <cell r="W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P3598"/>
        </row>
        <row r="3599">
          <cell r="C3599"/>
          <cell r="D3599"/>
          <cell r="E3599"/>
          <cell r="F3599"/>
          <cell r="J3599"/>
          <cell r="K3599"/>
          <cell r="L3599"/>
          <cell r="M3599"/>
          <cell r="N3599"/>
          <cell r="O3599"/>
          <cell r="P3599"/>
          <cell r="R3599"/>
          <cell r="S3599"/>
          <cell r="T3599"/>
          <cell r="U3599"/>
          <cell r="V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P3599"/>
        </row>
        <row r="3600">
          <cell r="C3600"/>
          <cell r="D3600"/>
          <cell r="E3600"/>
          <cell r="F3600"/>
          <cell r="J3600"/>
          <cell r="K3600"/>
          <cell r="L3600"/>
          <cell r="M3600"/>
          <cell r="N3600"/>
          <cell r="O3600"/>
          <cell r="P3600"/>
          <cell r="R3600"/>
          <cell r="S3600"/>
          <cell r="T3600"/>
          <cell r="U3600"/>
          <cell r="V3600"/>
          <cell r="W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P3600"/>
        </row>
        <row r="3601">
          <cell r="C3601"/>
          <cell r="D3601"/>
          <cell r="E3601"/>
          <cell r="F3601"/>
          <cell r="J3601"/>
          <cell r="K3601"/>
          <cell r="L3601"/>
          <cell r="M3601"/>
          <cell r="N3601"/>
          <cell r="O3601"/>
          <cell r="P3601"/>
          <cell r="R3601"/>
          <cell r="S3601"/>
          <cell r="T3601"/>
          <cell r="U3601"/>
          <cell r="V3601"/>
          <cell r="W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P3601"/>
        </row>
        <row r="3602">
          <cell r="C3602"/>
          <cell r="D3602"/>
          <cell r="E3602"/>
          <cell r="F3602"/>
          <cell r="J3602"/>
          <cell r="K3602"/>
          <cell r="L3602"/>
          <cell r="M3602"/>
          <cell r="N3602"/>
          <cell r="O3602"/>
          <cell r="P3602"/>
          <cell r="R3602"/>
          <cell r="S3602"/>
          <cell r="T3602"/>
          <cell r="U3602"/>
          <cell r="V3602"/>
          <cell r="W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P3602"/>
        </row>
        <row r="3603">
          <cell r="C3603"/>
          <cell r="D3603"/>
          <cell r="E3603"/>
          <cell r="F3603"/>
          <cell r="J3603"/>
          <cell r="K3603"/>
          <cell r="L3603"/>
          <cell r="M3603"/>
          <cell r="N3603"/>
          <cell r="O3603"/>
          <cell r="P3603"/>
          <cell r="R3603"/>
          <cell r="S3603"/>
          <cell r="T3603"/>
          <cell r="U3603"/>
          <cell r="V3603"/>
          <cell r="W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P3603"/>
        </row>
        <row r="3604">
          <cell r="C3604"/>
          <cell r="D3604"/>
          <cell r="E3604"/>
          <cell r="F3604"/>
          <cell r="J3604"/>
          <cell r="K3604"/>
          <cell r="L3604"/>
          <cell r="M3604"/>
          <cell r="N3604"/>
          <cell r="O3604"/>
          <cell r="P3604"/>
          <cell r="R3604"/>
          <cell r="S3604"/>
          <cell r="T3604"/>
          <cell r="U3604"/>
          <cell r="V3604"/>
          <cell r="W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P3604"/>
        </row>
        <row r="3605">
          <cell r="C3605"/>
          <cell r="D3605"/>
          <cell r="E3605"/>
          <cell r="F3605"/>
          <cell r="J3605"/>
          <cell r="K3605"/>
          <cell r="L3605"/>
          <cell r="M3605"/>
          <cell r="N3605"/>
          <cell r="O3605"/>
          <cell r="P3605"/>
          <cell r="R3605"/>
          <cell r="S3605"/>
          <cell r="T3605"/>
          <cell r="U3605"/>
          <cell r="V3605"/>
          <cell r="W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P3605"/>
        </row>
        <row r="3606">
          <cell r="C3606"/>
          <cell r="D3606"/>
          <cell r="E3606"/>
          <cell r="F3606"/>
          <cell r="J3606"/>
          <cell r="K3606"/>
          <cell r="L3606"/>
          <cell r="M3606"/>
          <cell r="N3606"/>
          <cell r="O3606"/>
          <cell r="P3606"/>
          <cell r="R3606"/>
          <cell r="S3606"/>
          <cell r="T3606"/>
          <cell r="U3606"/>
          <cell r="V3606"/>
          <cell r="W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P3606"/>
        </row>
        <row r="3607">
          <cell r="C3607"/>
          <cell r="D3607"/>
          <cell r="E3607"/>
          <cell r="F3607"/>
          <cell r="J3607"/>
          <cell r="K3607"/>
          <cell r="L3607"/>
          <cell r="M3607"/>
          <cell r="N3607"/>
          <cell r="O3607"/>
          <cell r="P3607"/>
          <cell r="R3607"/>
          <cell r="S3607"/>
          <cell r="T3607"/>
          <cell r="U3607"/>
          <cell r="V3607"/>
          <cell r="W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P3607"/>
        </row>
        <row r="3608">
          <cell r="C3608"/>
          <cell r="D3608"/>
          <cell r="E3608"/>
          <cell r="F3608"/>
          <cell r="J3608"/>
          <cell r="K3608"/>
          <cell r="L3608"/>
          <cell r="M3608"/>
          <cell r="N3608"/>
          <cell r="O3608"/>
          <cell r="P3608"/>
          <cell r="R3608"/>
          <cell r="S3608"/>
          <cell r="T3608"/>
          <cell r="U3608"/>
          <cell r="V3608"/>
          <cell r="W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P3608"/>
        </row>
        <row r="3609">
          <cell r="C3609"/>
          <cell r="D3609"/>
          <cell r="E3609"/>
          <cell r="F3609"/>
          <cell r="J3609"/>
          <cell r="K3609"/>
          <cell r="L3609"/>
          <cell r="M3609"/>
          <cell r="N3609"/>
          <cell r="O3609"/>
          <cell r="P3609"/>
          <cell r="R3609"/>
          <cell r="S3609"/>
          <cell r="T3609"/>
          <cell r="U3609"/>
          <cell r="V3609"/>
          <cell r="W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P3609"/>
        </row>
        <row r="3610">
          <cell r="C3610"/>
          <cell r="D3610"/>
          <cell r="E3610"/>
          <cell r="F3610"/>
          <cell r="J3610"/>
          <cell r="K3610"/>
          <cell r="L3610"/>
          <cell r="M3610"/>
          <cell r="N3610"/>
          <cell r="O3610"/>
          <cell r="P3610"/>
          <cell r="R3610"/>
          <cell r="S3610"/>
          <cell r="T3610"/>
          <cell r="U3610"/>
          <cell r="V3610"/>
          <cell r="W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P3610"/>
        </row>
        <row r="3611">
          <cell r="C3611"/>
          <cell r="D3611"/>
          <cell r="E3611"/>
          <cell r="F3611"/>
          <cell r="J3611"/>
          <cell r="K3611"/>
          <cell r="L3611"/>
          <cell r="M3611"/>
          <cell r="N3611"/>
          <cell r="O3611"/>
          <cell r="P3611"/>
          <cell r="R3611"/>
          <cell r="S3611"/>
          <cell r="T3611"/>
          <cell r="U3611"/>
          <cell r="V3611"/>
          <cell r="W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P3611"/>
        </row>
        <row r="3612">
          <cell r="C3612"/>
          <cell r="D3612"/>
          <cell r="E3612"/>
          <cell r="F3612"/>
          <cell r="J3612"/>
          <cell r="K3612"/>
          <cell r="L3612"/>
          <cell r="M3612"/>
          <cell r="N3612"/>
          <cell r="O3612"/>
          <cell r="P3612"/>
          <cell r="R3612"/>
          <cell r="S3612"/>
          <cell r="T3612"/>
          <cell r="U3612"/>
          <cell r="V3612"/>
          <cell r="W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P3612"/>
        </row>
        <row r="3613">
          <cell r="C3613"/>
          <cell r="D3613"/>
          <cell r="E3613"/>
          <cell r="F3613"/>
          <cell r="J3613"/>
          <cell r="K3613"/>
          <cell r="L3613"/>
          <cell r="M3613"/>
          <cell r="N3613"/>
          <cell r="O3613"/>
          <cell r="P3613"/>
          <cell r="R3613"/>
          <cell r="S3613"/>
          <cell r="T3613"/>
          <cell r="U3613"/>
          <cell r="V3613"/>
          <cell r="W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P3613"/>
        </row>
        <row r="3614">
          <cell r="C3614"/>
          <cell r="D3614"/>
          <cell r="E3614"/>
          <cell r="F3614"/>
          <cell r="J3614"/>
          <cell r="K3614"/>
          <cell r="L3614"/>
          <cell r="M3614"/>
          <cell r="N3614"/>
          <cell r="O3614"/>
          <cell r="P3614"/>
          <cell r="R3614"/>
          <cell r="S3614"/>
          <cell r="T3614"/>
          <cell r="U3614"/>
          <cell r="V3614"/>
          <cell r="W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P3614"/>
        </row>
        <row r="3615">
          <cell r="C3615"/>
          <cell r="D3615"/>
          <cell r="E3615"/>
          <cell r="F3615"/>
          <cell r="J3615"/>
          <cell r="K3615"/>
          <cell r="L3615"/>
          <cell r="M3615"/>
          <cell r="N3615"/>
          <cell r="O3615"/>
          <cell r="P3615"/>
          <cell r="R3615"/>
          <cell r="S3615"/>
          <cell r="T3615"/>
          <cell r="U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P3615"/>
        </row>
        <row r="3616">
          <cell r="C3616"/>
          <cell r="D3616"/>
          <cell r="E3616"/>
          <cell r="F3616"/>
          <cell r="J3616"/>
          <cell r="K3616"/>
          <cell r="L3616"/>
          <cell r="M3616"/>
          <cell r="N3616"/>
          <cell r="O3616"/>
          <cell r="P3616"/>
          <cell r="R3616"/>
          <cell r="S3616"/>
          <cell r="T3616"/>
          <cell r="U3616"/>
          <cell r="V3616"/>
          <cell r="W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P3616"/>
        </row>
        <row r="3617">
          <cell r="C3617"/>
          <cell r="D3617"/>
          <cell r="E3617"/>
          <cell r="F3617"/>
          <cell r="J3617"/>
          <cell r="K3617"/>
          <cell r="L3617"/>
          <cell r="M3617"/>
          <cell r="N3617"/>
          <cell r="O3617"/>
          <cell r="P3617"/>
          <cell r="R3617"/>
          <cell r="S3617"/>
          <cell r="T3617"/>
          <cell r="U3617"/>
          <cell r="V3617"/>
          <cell r="W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P3617"/>
        </row>
        <row r="3618">
          <cell r="C3618"/>
          <cell r="D3618"/>
          <cell r="E3618"/>
          <cell r="F3618"/>
          <cell r="J3618"/>
          <cell r="K3618"/>
          <cell r="L3618"/>
          <cell r="M3618"/>
          <cell r="N3618"/>
          <cell r="O3618"/>
          <cell r="P3618"/>
          <cell r="R3618"/>
          <cell r="S3618"/>
          <cell r="T3618"/>
          <cell r="U3618"/>
          <cell r="V3618"/>
          <cell r="W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P3618"/>
        </row>
        <row r="3619">
          <cell r="C3619"/>
          <cell r="D3619"/>
          <cell r="E3619"/>
          <cell r="F3619"/>
          <cell r="J3619"/>
          <cell r="K3619"/>
          <cell r="L3619"/>
          <cell r="M3619"/>
          <cell r="N3619"/>
          <cell r="O3619"/>
          <cell r="P3619"/>
          <cell r="R3619"/>
          <cell r="S3619"/>
          <cell r="T3619"/>
          <cell r="U3619"/>
          <cell r="V3619"/>
          <cell r="W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P3619"/>
        </row>
        <row r="3620">
          <cell r="C3620"/>
          <cell r="D3620"/>
          <cell r="E3620"/>
          <cell r="F3620"/>
          <cell r="J3620"/>
          <cell r="K3620"/>
          <cell r="L3620"/>
          <cell r="M3620"/>
          <cell r="N3620"/>
          <cell r="O3620"/>
          <cell r="P3620"/>
          <cell r="R3620"/>
          <cell r="S3620"/>
          <cell r="T3620"/>
          <cell r="U3620"/>
          <cell r="V3620"/>
          <cell r="W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P3620"/>
        </row>
        <row r="3621">
          <cell r="C3621"/>
          <cell r="D3621"/>
          <cell r="E3621"/>
          <cell r="F3621"/>
          <cell r="J3621"/>
          <cell r="K3621"/>
          <cell r="L3621"/>
          <cell r="M3621"/>
          <cell r="N3621"/>
          <cell r="O3621"/>
          <cell r="P3621"/>
          <cell r="R3621"/>
          <cell r="S3621"/>
          <cell r="T3621"/>
          <cell r="U3621"/>
          <cell r="V3621"/>
          <cell r="W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P3621"/>
        </row>
        <row r="3622">
          <cell r="C3622"/>
          <cell r="D3622"/>
          <cell r="E3622"/>
          <cell r="F3622"/>
          <cell r="J3622"/>
          <cell r="K3622"/>
          <cell r="L3622"/>
          <cell r="M3622"/>
          <cell r="N3622"/>
          <cell r="O3622"/>
          <cell r="P3622"/>
          <cell r="R3622"/>
          <cell r="S3622"/>
          <cell r="T3622"/>
          <cell r="U3622"/>
          <cell r="V3622"/>
          <cell r="W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P3622"/>
        </row>
        <row r="3623">
          <cell r="C3623"/>
          <cell r="D3623"/>
          <cell r="E3623"/>
          <cell r="F3623"/>
          <cell r="J3623"/>
          <cell r="K3623"/>
          <cell r="L3623"/>
          <cell r="M3623"/>
          <cell r="N3623"/>
          <cell r="O3623"/>
          <cell r="P3623"/>
          <cell r="R3623"/>
          <cell r="S3623"/>
          <cell r="T3623"/>
          <cell r="U3623"/>
          <cell r="V3623"/>
          <cell r="W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P3623"/>
        </row>
        <row r="3624">
          <cell r="C3624"/>
          <cell r="D3624"/>
          <cell r="E3624"/>
          <cell r="F3624"/>
          <cell r="J3624"/>
          <cell r="K3624"/>
          <cell r="L3624"/>
          <cell r="M3624"/>
          <cell r="N3624"/>
          <cell r="O3624"/>
          <cell r="P3624"/>
          <cell r="R3624"/>
          <cell r="S3624"/>
          <cell r="T3624"/>
          <cell r="U3624"/>
          <cell r="V3624"/>
          <cell r="W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P3624"/>
        </row>
        <row r="3625">
          <cell r="C3625"/>
          <cell r="D3625"/>
          <cell r="E3625"/>
          <cell r="F3625"/>
          <cell r="J3625"/>
          <cell r="K3625"/>
          <cell r="L3625"/>
          <cell r="M3625"/>
          <cell r="N3625"/>
          <cell r="O3625"/>
          <cell r="P3625"/>
          <cell r="R3625"/>
          <cell r="S3625"/>
          <cell r="T3625"/>
          <cell r="U3625"/>
          <cell r="V3625"/>
          <cell r="W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P3625"/>
        </row>
        <row r="3626">
          <cell r="C3626"/>
          <cell r="D3626"/>
          <cell r="E3626"/>
          <cell r="F3626"/>
          <cell r="J3626"/>
          <cell r="K3626"/>
          <cell r="L3626"/>
          <cell r="M3626"/>
          <cell r="N3626"/>
          <cell r="O3626"/>
          <cell r="P3626"/>
          <cell r="R3626"/>
          <cell r="S3626"/>
          <cell r="T3626"/>
          <cell r="U3626"/>
          <cell r="V3626"/>
          <cell r="W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P3626"/>
        </row>
        <row r="3627">
          <cell r="C3627"/>
          <cell r="D3627"/>
          <cell r="E3627"/>
          <cell r="F3627"/>
          <cell r="J3627"/>
          <cell r="K3627"/>
          <cell r="L3627"/>
          <cell r="M3627"/>
          <cell r="N3627"/>
          <cell r="O3627"/>
          <cell r="P3627"/>
          <cell r="R3627"/>
          <cell r="S3627"/>
          <cell r="T3627"/>
          <cell r="U3627"/>
          <cell r="V3627"/>
          <cell r="W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P3627"/>
        </row>
        <row r="3628">
          <cell r="C3628"/>
          <cell r="D3628"/>
          <cell r="E3628"/>
          <cell r="F3628"/>
          <cell r="J3628"/>
          <cell r="K3628"/>
          <cell r="L3628"/>
          <cell r="M3628"/>
          <cell r="N3628"/>
          <cell r="O3628"/>
          <cell r="P3628"/>
          <cell r="R3628"/>
          <cell r="S3628"/>
          <cell r="T3628"/>
          <cell r="U3628"/>
          <cell r="V3628"/>
          <cell r="W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P3628"/>
        </row>
        <row r="3629">
          <cell r="C3629"/>
          <cell r="D3629"/>
          <cell r="E3629"/>
          <cell r="F3629"/>
          <cell r="J3629"/>
          <cell r="K3629"/>
          <cell r="L3629"/>
          <cell r="M3629"/>
          <cell r="N3629"/>
          <cell r="O3629"/>
          <cell r="P3629"/>
          <cell r="R3629"/>
          <cell r="S3629"/>
          <cell r="T3629"/>
          <cell r="U3629"/>
          <cell r="V3629"/>
          <cell r="W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P3629"/>
        </row>
        <row r="3630">
          <cell r="C3630"/>
          <cell r="D3630"/>
          <cell r="E3630"/>
          <cell r="F3630"/>
          <cell r="J3630"/>
          <cell r="K3630"/>
          <cell r="L3630"/>
          <cell r="M3630"/>
          <cell r="N3630"/>
          <cell r="O3630"/>
          <cell r="P3630"/>
          <cell r="R3630"/>
          <cell r="S3630"/>
          <cell r="T3630"/>
          <cell r="U3630"/>
          <cell r="V3630"/>
          <cell r="W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P3630"/>
        </row>
        <row r="3631">
          <cell r="C3631"/>
          <cell r="D3631"/>
          <cell r="E3631"/>
          <cell r="F3631"/>
          <cell r="J3631"/>
          <cell r="K3631"/>
          <cell r="L3631"/>
          <cell r="M3631"/>
          <cell r="N3631"/>
          <cell r="O3631"/>
          <cell r="P3631"/>
          <cell r="R3631"/>
          <cell r="S3631"/>
          <cell r="T3631"/>
          <cell r="U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P3631"/>
        </row>
        <row r="3632">
          <cell r="C3632"/>
          <cell r="D3632"/>
          <cell r="E3632"/>
          <cell r="F3632"/>
          <cell r="J3632"/>
          <cell r="K3632"/>
          <cell r="L3632"/>
          <cell r="M3632"/>
          <cell r="N3632"/>
          <cell r="O3632"/>
          <cell r="P3632"/>
          <cell r="R3632"/>
          <cell r="S3632"/>
          <cell r="T3632"/>
          <cell r="U3632"/>
          <cell r="V3632"/>
          <cell r="W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P3632"/>
        </row>
        <row r="3633">
          <cell r="C3633"/>
          <cell r="D3633"/>
          <cell r="E3633"/>
          <cell r="F3633"/>
          <cell r="J3633"/>
          <cell r="K3633"/>
          <cell r="L3633"/>
          <cell r="M3633"/>
          <cell r="N3633"/>
          <cell r="O3633"/>
          <cell r="P3633"/>
          <cell r="R3633"/>
          <cell r="S3633"/>
          <cell r="T3633"/>
          <cell r="U3633"/>
          <cell r="V3633"/>
          <cell r="W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P3633"/>
        </row>
        <row r="3634">
          <cell r="C3634"/>
          <cell r="D3634"/>
          <cell r="E3634"/>
          <cell r="F3634"/>
          <cell r="J3634"/>
          <cell r="K3634"/>
          <cell r="L3634"/>
          <cell r="M3634"/>
          <cell r="N3634"/>
          <cell r="O3634"/>
          <cell r="P3634"/>
          <cell r="R3634"/>
          <cell r="S3634"/>
          <cell r="T3634"/>
          <cell r="U3634"/>
          <cell r="V3634"/>
          <cell r="W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P3634"/>
        </row>
        <row r="3635">
          <cell r="C3635"/>
          <cell r="D3635"/>
          <cell r="E3635"/>
          <cell r="F3635"/>
          <cell r="J3635"/>
          <cell r="K3635"/>
          <cell r="L3635"/>
          <cell r="M3635"/>
          <cell r="N3635"/>
          <cell r="O3635"/>
          <cell r="P3635"/>
          <cell r="R3635"/>
          <cell r="S3635"/>
          <cell r="T3635"/>
          <cell r="U3635"/>
          <cell r="V3635"/>
          <cell r="W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P3635"/>
        </row>
        <row r="3636">
          <cell r="C3636"/>
          <cell r="D3636"/>
          <cell r="E3636"/>
          <cell r="F3636"/>
          <cell r="J3636"/>
          <cell r="K3636"/>
          <cell r="L3636"/>
          <cell r="M3636"/>
          <cell r="N3636"/>
          <cell r="O3636"/>
          <cell r="P3636"/>
          <cell r="R3636"/>
          <cell r="S3636"/>
          <cell r="T3636"/>
          <cell r="U3636"/>
          <cell r="V3636"/>
          <cell r="W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P3636"/>
        </row>
        <row r="3637">
          <cell r="C3637"/>
          <cell r="D3637"/>
          <cell r="E3637"/>
          <cell r="F3637"/>
          <cell r="J3637"/>
          <cell r="K3637"/>
          <cell r="L3637"/>
          <cell r="M3637"/>
          <cell r="N3637"/>
          <cell r="O3637"/>
          <cell r="P3637"/>
          <cell r="R3637"/>
          <cell r="S3637"/>
          <cell r="T3637"/>
          <cell r="U3637"/>
          <cell r="V3637"/>
          <cell r="W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P3637"/>
        </row>
        <row r="3638">
          <cell r="C3638"/>
          <cell r="D3638"/>
          <cell r="E3638"/>
          <cell r="F3638"/>
          <cell r="J3638"/>
          <cell r="K3638"/>
          <cell r="L3638"/>
          <cell r="M3638"/>
          <cell r="N3638"/>
          <cell r="O3638"/>
          <cell r="P3638"/>
          <cell r="R3638"/>
          <cell r="S3638"/>
          <cell r="T3638"/>
          <cell r="U3638"/>
          <cell r="V3638"/>
          <cell r="W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P3638"/>
        </row>
        <row r="3639">
          <cell r="C3639"/>
          <cell r="D3639"/>
          <cell r="E3639"/>
          <cell r="F3639"/>
          <cell r="J3639"/>
          <cell r="K3639"/>
          <cell r="L3639"/>
          <cell r="M3639"/>
          <cell r="N3639"/>
          <cell r="O3639"/>
          <cell r="P3639"/>
          <cell r="R3639"/>
          <cell r="S3639"/>
          <cell r="T3639"/>
          <cell r="U3639"/>
          <cell r="V3639"/>
          <cell r="W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P3639"/>
        </row>
        <row r="3640">
          <cell r="C3640"/>
          <cell r="D3640"/>
          <cell r="E3640"/>
          <cell r="F3640"/>
          <cell r="J3640"/>
          <cell r="K3640"/>
          <cell r="L3640"/>
          <cell r="M3640"/>
          <cell r="N3640"/>
          <cell r="O3640"/>
          <cell r="P3640"/>
          <cell r="R3640"/>
          <cell r="S3640"/>
          <cell r="T3640"/>
          <cell r="U3640"/>
          <cell r="V3640"/>
          <cell r="W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P3640"/>
        </row>
        <row r="3641">
          <cell r="C3641"/>
          <cell r="D3641"/>
          <cell r="E3641"/>
          <cell r="F3641"/>
          <cell r="J3641"/>
          <cell r="K3641"/>
          <cell r="L3641"/>
          <cell r="M3641"/>
          <cell r="N3641"/>
          <cell r="O3641"/>
          <cell r="P3641"/>
          <cell r="R3641"/>
          <cell r="S3641"/>
          <cell r="T3641"/>
          <cell r="U3641"/>
          <cell r="V3641"/>
          <cell r="W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P3641"/>
        </row>
        <row r="3642">
          <cell r="C3642"/>
          <cell r="D3642"/>
          <cell r="E3642"/>
          <cell r="F3642"/>
          <cell r="J3642"/>
          <cell r="K3642"/>
          <cell r="L3642"/>
          <cell r="M3642"/>
          <cell r="N3642"/>
          <cell r="O3642"/>
          <cell r="P3642"/>
          <cell r="R3642"/>
          <cell r="S3642"/>
          <cell r="T3642"/>
          <cell r="U3642"/>
          <cell r="V3642"/>
          <cell r="W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P3642"/>
        </row>
        <row r="3643">
          <cell r="C3643"/>
          <cell r="D3643"/>
          <cell r="E3643"/>
          <cell r="F3643"/>
          <cell r="J3643"/>
          <cell r="K3643"/>
          <cell r="L3643"/>
          <cell r="M3643"/>
          <cell r="N3643"/>
          <cell r="O3643"/>
          <cell r="P3643"/>
          <cell r="R3643"/>
          <cell r="S3643"/>
          <cell r="T3643"/>
          <cell r="U3643"/>
          <cell r="V3643"/>
          <cell r="W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P3643"/>
        </row>
        <row r="3644">
          <cell r="C3644"/>
          <cell r="D3644"/>
          <cell r="E3644"/>
          <cell r="F3644"/>
          <cell r="J3644"/>
          <cell r="K3644"/>
          <cell r="L3644"/>
          <cell r="M3644"/>
          <cell r="N3644"/>
          <cell r="O3644"/>
          <cell r="P3644"/>
          <cell r="R3644"/>
          <cell r="S3644"/>
          <cell r="T3644"/>
          <cell r="U3644"/>
          <cell r="V3644"/>
          <cell r="W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P3644"/>
        </row>
        <row r="3645">
          <cell r="C3645"/>
          <cell r="D3645"/>
          <cell r="E3645"/>
          <cell r="F3645"/>
          <cell r="J3645"/>
          <cell r="K3645"/>
          <cell r="L3645"/>
          <cell r="M3645"/>
          <cell r="N3645"/>
          <cell r="O3645"/>
          <cell r="P3645"/>
          <cell r="R3645"/>
          <cell r="S3645"/>
          <cell r="T3645"/>
          <cell r="U3645"/>
          <cell r="V3645"/>
          <cell r="W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P3645"/>
        </row>
        <row r="3646">
          <cell r="C3646"/>
          <cell r="D3646"/>
          <cell r="E3646"/>
          <cell r="F3646"/>
          <cell r="J3646"/>
          <cell r="K3646"/>
          <cell r="L3646"/>
          <cell r="M3646"/>
          <cell r="N3646"/>
          <cell r="O3646"/>
          <cell r="P3646"/>
          <cell r="R3646"/>
          <cell r="S3646"/>
          <cell r="T3646"/>
          <cell r="U3646"/>
          <cell r="V3646"/>
          <cell r="W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P3646"/>
        </row>
        <row r="3647">
          <cell r="C3647"/>
          <cell r="D3647"/>
          <cell r="E3647"/>
          <cell r="F3647"/>
          <cell r="J3647"/>
          <cell r="K3647"/>
          <cell r="L3647"/>
          <cell r="M3647"/>
          <cell r="N3647"/>
          <cell r="O3647"/>
          <cell r="P3647"/>
          <cell r="R3647"/>
          <cell r="S3647"/>
          <cell r="T3647"/>
          <cell r="U3647"/>
          <cell r="V3647"/>
          <cell r="W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P3647"/>
        </row>
        <row r="3648">
          <cell r="C3648"/>
          <cell r="D3648"/>
          <cell r="E3648"/>
          <cell r="F3648"/>
          <cell r="J3648"/>
          <cell r="K3648"/>
          <cell r="L3648"/>
          <cell r="M3648"/>
          <cell r="N3648"/>
          <cell r="O3648"/>
          <cell r="P3648"/>
          <cell r="R3648"/>
          <cell r="S3648"/>
          <cell r="T3648"/>
          <cell r="U3648"/>
          <cell r="V3648"/>
          <cell r="W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P3648"/>
        </row>
        <row r="3649">
          <cell r="C3649"/>
          <cell r="D3649"/>
          <cell r="E3649"/>
          <cell r="F3649"/>
          <cell r="J3649"/>
          <cell r="K3649"/>
          <cell r="L3649"/>
          <cell r="M3649"/>
          <cell r="N3649"/>
          <cell r="O3649"/>
          <cell r="P3649"/>
          <cell r="R3649"/>
          <cell r="S3649"/>
          <cell r="T3649"/>
          <cell r="U3649"/>
          <cell r="V3649"/>
          <cell r="W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P3649"/>
        </row>
        <row r="3650">
          <cell r="C3650"/>
          <cell r="D3650"/>
          <cell r="E3650"/>
          <cell r="F3650"/>
          <cell r="J3650"/>
          <cell r="K3650"/>
          <cell r="L3650"/>
          <cell r="M3650"/>
          <cell r="N3650"/>
          <cell r="O3650"/>
          <cell r="P3650"/>
          <cell r="R3650"/>
          <cell r="S3650"/>
          <cell r="T3650"/>
          <cell r="U3650"/>
          <cell r="V3650"/>
          <cell r="W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P3650"/>
        </row>
        <row r="3651">
          <cell r="C3651"/>
          <cell r="D3651"/>
          <cell r="E3651"/>
          <cell r="F3651"/>
          <cell r="J3651"/>
          <cell r="K3651"/>
          <cell r="L3651"/>
          <cell r="M3651"/>
          <cell r="N3651"/>
          <cell r="O3651"/>
          <cell r="P3651"/>
          <cell r="R3651"/>
          <cell r="S3651"/>
          <cell r="T3651"/>
          <cell r="U3651"/>
          <cell r="V3651"/>
          <cell r="W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P3651"/>
        </row>
        <row r="3652">
          <cell r="C3652"/>
          <cell r="D3652"/>
          <cell r="E3652"/>
          <cell r="F3652"/>
          <cell r="J3652"/>
          <cell r="K3652"/>
          <cell r="L3652"/>
          <cell r="M3652"/>
          <cell r="N3652"/>
          <cell r="O3652"/>
          <cell r="P3652"/>
          <cell r="R3652"/>
          <cell r="S3652"/>
          <cell r="T3652"/>
          <cell r="U3652"/>
          <cell r="V3652"/>
          <cell r="W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P3652"/>
        </row>
        <row r="3653">
          <cell r="C3653"/>
          <cell r="D3653"/>
          <cell r="E3653"/>
          <cell r="F3653"/>
          <cell r="J3653"/>
          <cell r="K3653"/>
          <cell r="L3653"/>
          <cell r="M3653"/>
          <cell r="N3653"/>
          <cell r="O3653"/>
          <cell r="P3653"/>
          <cell r="R3653"/>
          <cell r="S3653"/>
          <cell r="T3653"/>
          <cell r="U3653"/>
          <cell r="V3653"/>
          <cell r="W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P3653"/>
        </row>
        <row r="3654">
          <cell r="C3654"/>
          <cell r="D3654"/>
          <cell r="E3654"/>
          <cell r="F3654"/>
          <cell r="J3654"/>
          <cell r="K3654"/>
          <cell r="L3654"/>
          <cell r="M3654"/>
          <cell r="N3654"/>
          <cell r="O3654"/>
          <cell r="P3654"/>
          <cell r="R3654"/>
          <cell r="S3654"/>
          <cell r="T3654"/>
          <cell r="U3654"/>
          <cell r="V3654"/>
          <cell r="W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P3654"/>
        </row>
        <row r="3655">
          <cell r="C3655"/>
          <cell r="D3655"/>
          <cell r="E3655"/>
          <cell r="F3655"/>
          <cell r="J3655"/>
          <cell r="K3655"/>
          <cell r="L3655"/>
          <cell r="M3655"/>
          <cell r="N3655"/>
          <cell r="O3655"/>
          <cell r="P3655"/>
          <cell r="R3655"/>
          <cell r="S3655"/>
          <cell r="T3655"/>
          <cell r="U3655"/>
          <cell r="V3655"/>
          <cell r="W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P3655"/>
        </row>
        <row r="3656">
          <cell r="C3656"/>
          <cell r="D3656"/>
          <cell r="E3656"/>
          <cell r="F3656"/>
          <cell r="J3656"/>
          <cell r="K3656"/>
          <cell r="L3656"/>
          <cell r="M3656"/>
          <cell r="N3656"/>
          <cell r="O3656"/>
          <cell r="P3656"/>
          <cell r="R3656"/>
          <cell r="S3656"/>
          <cell r="T3656"/>
          <cell r="U3656"/>
          <cell r="V3656"/>
          <cell r="W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P3656"/>
        </row>
        <row r="3657">
          <cell r="C3657"/>
          <cell r="D3657"/>
          <cell r="E3657"/>
          <cell r="F3657"/>
          <cell r="J3657"/>
          <cell r="K3657"/>
          <cell r="L3657"/>
          <cell r="M3657"/>
          <cell r="N3657"/>
          <cell r="O3657"/>
          <cell r="P3657"/>
          <cell r="R3657"/>
          <cell r="S3657"/>
          <cell r="T3657"/>
          <cell r="U3657"/>
          <cell r="V3657"/>
          <cell r="W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P3657"/>
        </row>
        <row r="3658">
          <cell r="C3658"/>
          <cell r="D3658"/>
          <cell r="E3658"/>
          <cell r="F3658"/>
          <cell r="J3658"/>
          <cell r="K3658"/>
          <cell r="L3658"/>
          <cell r="M3658"/>
          <cell r="N3658"/>
          <cell r="O3658"/>
          <cell r="P3658"/>
          <cell r="R3658"/>
          <cell r="S3658"/>
          <cell r="T3658"/>
          <cell r="U3658"/>
          <cell r="V3658"/>
          <cell r="W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P3658"/>
        </row>
        <row r="3659">
          <cell r="C3659"/>
          <cell r="D3659"/>
          <cell r="E3659"/>
          <cell r="F3659"/>
          <cell r="J3659"/>
          <cell r="K3659"/>
          <cell r="L3659"/>
          <cell r="M3659"/>
          <cell r="N3659"/>
          <cell r="O3659"/>
          <cell r="P3659"/>
          <cell r="R3659"/>
          <cell r="S3659"/>
          <cell r="T3659"/>
          <cell r="U3659"/>
          <cell r="V3659"/>
          <cell r="W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P3659"/>
        </row>
        <row r="3660">
          <cell r="C3660"/>
          <cell r="D3660"/>
          <cell r="E3660"/>
          <cell r="F3660"/>
          <cell r="J3660"/>
          <cell r="K3660"/>
          <cell r="L3660"/>
          <cell r="M3660"/>
          <cell r="N3660"/>
          <cell r="O3660"/>
          <cell r="P3660"/>
          <cell r="R3660"/>
          <cell r="S3660"/>
          <cell r="T3660"/>
          <cell r="U3660"/>
          <cell r="V3660"/>
          <cell r="W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P3660"/>
        </row>
        <row r="3661">
          <cell r="C3661"/>
          <cell r="D3661"/>
          <cell r="E3661"/>
          <cell r="F3661"/>
          <cell r="J3661"/>
          <cell r="K3661"/>
          <cell r="L3661"/>
          <cell r="M3661"/>
          <cell r="N3661"/>
          <cell r="O3661"/>
          <cell r="P3661"/>
          <cell r="R3661"/>
          <cell r="S3661"/>
          <cell r="T3661"/>
          <cell r="U3661"/>
          <cell r="V3661"/>
          <cell r="W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P3661"/>
        </row>
        <row r="3662">
          <cell r="C3662"/>
          <cell r="D3662"/>
          <cell r="E3662"/>
          <cell r="F3662"/>
          <cell r="J3662"/>
          <cell r="K3662"/>
          <cell r="L3662"/>
          <cell r="M3662"/>
          <cell r="N3662"/>
          <cell r="O3662"/>
          <cell r="P3662"/>
          <cell r="R3662"/>
          <cell r="S3662"/>
          <cell r="T3662"/>
          <cell r="U3662"/>
          <cell r="V3662"/>
          <cell r="W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P3662"/>
        </row>
        <row r="3663">
          <cell r="C3663"/>
          <cell r="D3663"/>
          <cell r="E3663"/>
          <cell r="F3663"/>
          <cell r="J3663"/>
          <cell r="K3663"/>
          <cell r="L3663"/>
          <cell r="M3663"/>
          <cell r="N3663"/>
          <cell r="O3663"/>
          <cell r="P3663"/>
          <cell r="R3663"/>
          <cell r="S3663"/>
          <cell r="T3663"/>
          <cell r="U3663"/>
          <cell r="V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P3663"/>
        </row>
        <row r="3664">
          <cell r="C3664"/>
          <cell r="D3664"/>
          <cell r="E3664"/>
          <cell r="F3664"/>
          <cell r="J3664"/>
          <cell r="K3664"/>
          <cell r="L3664"/>
          <cell r="M3664"/>
          <cell r="N3664"/>
          <cell r="O3664"/>
          <cell r="P3664"/>
          <cell r="R3664"/>
          <cell r="S3664"/>
          <cell r="T3664"/>
          <cell r="U3664"/>
          <cell r="V3664"/>
          <cell r="W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P3664"/>
        </row>
        <row r="3665">
          <cell r="C3665"/>
          <cell r="D3665"/>
          <cell r="E3665"/>
          <cell r="F3665"/>
          <cell r="J3665"/>
          <cell r="K3665"/>
          <cell r="L3665"/>
          <cell r="M3665"/>
          <cell r="N3665"/>
          <cell r="O3665"/>
          <cell r="P3665"/>
          <cell r="R3665"/>
          <cell r="S3665"/>
          <cell r="T3665"/>
          <cell r="U3665"/>
          <cell r="V3665"/>
          <cell r="W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P3665"/>
        </row>
        <row r="3666">
          <cell r="C3666"/>
          <cell r="D3666"/>
          <cell r="E3666"/>
          <cell r="F3666"/>
          <cell r="J3666"/>
          <cell r="K3666"/>
          <cell r="L3666"/>
          <cell r="M3666"/>
          <cell r="N3666"/>
          <cell r="O3666"/>
          <cell r="P3666"/>
          <cell r="R3666"/>
          <cell r="S3666"/>
          <cell r="T3666"/>
          <cell r="U3666"/>
          <cell r="V3666"/>
          <cell r="W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P3666"/>
        </row>
        <row r="3667">
          <cell r="C3667"/>
          <cell r="D3667"/>
          <cell r="E3667"/>
          <cell r="F3667"/>
          <cell r="J3667"/>
          <cell r="K3667"/>
          <cell r="L3667"/>
          <cell r="M3667"/>
          <cell r="N3667"/>
          <cell r="O3667"/>
          <cell r="P3667"/>
          <cell r="R3667"/>
          <cell r="S3667"/>
          <cell r="T3667"/>
          <cell r="U3667"/>
          <cell r="V3667"/>
          <cell r="W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P3667"/>
        </row>
        <row r="3668">
          <cell r="C3668"/>
          <cell r="D3668"/>
          <cell r="E3668"/>
          <cell r="F3668"/>
          <cell r="J3668"/>
          <cell r="K3668"/>
          <cell r="L3668"/>
          <cell r="M3668"/>
          <cell r="N3668"/>
          <cell r="O3668"/>
          <cell r="P3668"/>
          <cell r="R3668"/>
          <cell r="S3668"/>
          <cell r="T3668"/>
          <cell r="U3668"/>
          <cell r="V3668"/>
          <cell r="W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P3668"/>
        </row>
        <row r="3669">
          <cell r="C3669"/>
          <cell r="D3669"/>
          <cell r="E3669"/>
          <cell r="F3669"/>
          <cell r="J3669"/>
          <cell r="K3669"/>
          <cell r="L3669"/>
          <cell r="M3669"/>
          <cell r="N3669"/>
          <cell r="O3669"/>
          <cell r="P3669"/>
          <cell r="R3669"/>
          <cell r="S3669"/>
          <cell r="T3669"/>
          <cell r="U3669"/>
          <cell r="V3669"/>
          <cell r="W3669"/>
          <cell r="Y3669"/>
          <cell r="Z3669"/>
          <cell r="AA3669"/>
          <cell r="AB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P3669"/>
        </row>
        <row r="3670">
          <cell r="C3670"/>
          <cell r="D3670"/>
          <cell r="E3670"/>
          <cell r="F3670"/>
          <cell r="J3670"/>
          <cell r="K3670"/>
          <cell r="L3670"/>
          <cell r="M3670"/>
          <cell r="N3670"/>
          <cell r="O3670"/>
          <cell r="P3670"/>
          <cell r="R3670"/>
          <cell r="S3670"/>
          <cell r="T3670"/>
          <cell r="U3670"/>
          <cell r="V3670"/>
          <cell r="W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P3670"/>
        </row>
        <row r="3671">
          <cell r="C3671"/>
          <cell r="D3671"/>
          <cell r="E3671"/>
          <cell r="F3671"/>
          <cell r="J3671"/>
          <cell r="K3671"/>
          <cell r="L3671"/>
          <cell r="M3671"/>
          <cell r="N3671"/>
          <cell r="O3671"/>
          <cell r="P3671"/>
          <cell r="R3671"/>
          <cell r="S3671"/>
          <cell r="T3671"/>
          <cell r="U3671"/>
          <cell r="V3671"/>
          <cell r="W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P3671"/>
        </row>
        <row r="3672">
          <cell r="C3672"/>
          <cell r="D3672"/>
          <cell r="E3672"/>
          <cell r="F3672"/>
          <cell r="J3672"/>
          <cell r="K3672"/>
          <cell r="L3672"/>
          <cell r="M3672"/>
          <cell r="N3672"/>
          <cell r="O3672"/>
          <cell r="P3672"/>
          <cell r="R3672"/>
          <cell r="S3672"/>
          <cell r="T3672"/>
          <cell r="U3672"/>
          <cell r="V3672"/>
          <cell r="W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P3672"/>
        </row>
        <row r="3673">
          <cell r="C3673"/>
          <cell r="D3673"/>
          <cell r="E3673"/>
          <cell r="F3673"/>
          <cell r="J3673"/>
          <cell r="K3673"/>
          <cell r="L3673"/>
          <cell r="M3673"/>
          <cell r="N3673"/>
          <cell r="O3673"/>
          <cell r="P3673"/>
          <cell r="R3673"/>
          <cell r="S3673"/>
          <cell r="T3673"/>
          <cell r="U3673"/>
          <cell r="V3673"/>
          <cell r="W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P3673"/>
        </row>
        <row r="3674">
          <cell r="C3674"/>
          <cell r="D3674"/>
          <cell r="E3674"/>
          <cell r="F3674"/>
          <cell r="J3674"/>
          <cell r="K3674"/>
          <cell r="L3674"/>
          <cell r="M3674"/>
          <cell r="N3674"/>
          <cell r="O3674"/>
          <cell r="P3674"/>
          <cell r="R3674"/>
          <cell r="S3674"/>
          <cell r="T3674"/>
          <cell r="U3674"/>
          <cell r="V3674"/>
          <cell r="W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P3674"/>
        </row>
        <row r="3675">
          <cell r="C3675"/>
          <cell r="D3675"/>
          <cell r="E3675"/>
          <cell r="F3675"/>
          <cell r="J3675"/>
          <cell r="K3675"/>
          <cell r="L3675"/>
          <cell r="M3675"/>
          <cell r="N3675"/>
          <cell r="O3675"/>
          <cell r="P3675"/>
          <cell r="R3675"/>
          <cell r="S3675"/>
          <cell r="T3675"/>
          <cell r="U3675"/>
          <cell r="V3675"/>
          <cell r="W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P3675"/>
        </row>
        <row r="3676">
          <cell r="C3676"/>
          <cell r="D3676"/>
          <cell r="E3676"/>
          <cell r="F3676"/>
          <cell r="J3676"/>
          <cell r="K3676"/>
          <cell r="L3676"/>
          <cell r="M3676"/>
          <cell r="N3676"/>
          <cell r="O3676"/>
          <cell r="P3676"/>
          <cell r="R3676"/>
          <cell r="S3676"/>
          <cell r="T3676"/>
          <cell r="U3676"/>
          <cell r="V3676"/>
          <cell r="W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P3676"/>
        </row>
        <row r="3677">
          <cell r="C3677"/>
          <cell r="D3677"/>
          <cell r="E3677"/>
          <cell r="F3677"/>
          <cell r="J3677"/>
          <cell r="K3677"/>
          <cell r="L3677"/>
          <cell r="M3677"/>
          <cell r="N3677"/>
          <cell r="O3677"/>
          <cell r="P3677"/>
          <cell r="R3677"/>
          <cell r="S3677"/>
          <cell r="T3677"/>
          <cell r="U3677"/>
          <cell r="V3677"/>
          <cell r="W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P3677"/>
        </row>
        <row r="3678">
          <cell r="C3678"/>
          <cell r="D3678"/>
          <cell r="E3678"/>
          <cell r="F3678"/>
          <cell r="J3678"/>
          <cell r="K3678"/>
          <cell r="L3678"/>
          <cell r="M3678"/>
          <cell r="N3678"/>
          <cell r="O3678"/>
          <cell r="P3678"/>
          <cell r="R3678"/>
          <cell r="S3678"/>
          <cell r="T3678"/>
          <cell r="U3678"/>
          <cell r="V3678"/>
          <cell r="W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P3678"/>
        </row>
        <row r="3679">
          <cell r="C3679"/>
          <cell r="D3679"/>
          <cell r="E3679"/>
          <cell r="F3679"/>
          <cell r="J3679"/>
          <cell r="K3679"/>
          <cell r="L3679"/>
          <cell r="M3679"/>
          <cell r="N3679"/>
          <cell r="O3679"/>
          <cell r="P3679"/>
          <cell r="R3679"/>
          <cell r="S3679"/>
          <cell r="T3679"/>
          <cell r="U3679"/>
          <cell r="V3679"/>
          <cell r="W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P3679"/>
        </row>
        <row r="3680">
          <cell r="C3680"/>
          <cell r="D3680"/>
          <cell r="E3680"/>
          <cell r="F3680"/>
          <cell r="J3680"/>
          <cell r="K3680"/>
          <cell r="L3680"/>
          <cell r="M3680"/>
          <cell r="N3680"/>
          <cell r="O3680"/>
          <cell r="P3680"/>
          <cell r="R3680"/>
          <cell r="S3680"/>
          <cell r="T3680"/>
          <cell r="U3680"/>
          <cell r="V3680"/>
          <cell r="W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P3680"/>
        </row>
        <row r="3681">
          <cell r="C3681"/>
          <cell r="D3681"/>
          <cell r="E3681"/>
          <cell r="F3681"/>
          <cell r="J3681"/>
          <cell r="K3681"/>
          <cell r="L3681"/>
          <cell r="M3681"/>
          <cell r="N3681"/>
          <cell r="O3681"/>
          <cell r="P3681"/>
          <cell r="R3681"/>
          <cell r="S3681"/>
          <cell r="T3681"/>
          <cell r="U3681"/>
          <cell r="V3681"/>
          <cell r="W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P3681"/>
        </row>
        <row r="3682">
          <cell r="C3682"/>
          <cell r="D3682"/>
          <cell r="E3682"/>
          <cell r="F3682"/>
          <cell r="J3682"/>
          <cell r="K3682"/>
          <cell r="L3682"/>
          <cell r="M3682"/>
          <cell r="N3682"/>
          <cell r="O3682"/>
          <cell r="P3682"/>
          <cell r="R3682"/>
          <cell r="S3682"/>
          <cell r="T3682"/>
          <cell r="U3682"/>
          <cell r="V3682"/>
          <cell r="W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P3682"/>
        </row>
        <row r="3683">
          <cell r="C3683"/>
          <cell r="D3683"/>
          <cell r="E3683"/>
          <cell r="F3683"/>
          <cell r="J3683"/>
          <cell r="K3683"/>
          <cell r="L3683"/>
          <cell r="M3683"/>
          <cell r="N3683"/>
          <cell r="O3683"/>
          <cell r="P3683"/>
          <cell r="R3683"/>
          <cell r="S3683"/>
          <cell r="T3683"/>
          <cell r="U3683"/>
          <cell r="V3683"/>
          <cell r="W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P3683"/>
        </row>
        <row r="3684">
          <cell r="C3684"/>
          <cell r="D3684"/>
          <cell r="E3684"/>
          <cell r="F3684"/>
          <cell r="J3684"/>
          <cell r="K3684"/>
          <cell r="L3684"/>
          <cell r="M3684"/>
          <cell r="N3684"/>
          <cell r="O3684"/>
          <cell r="P3684"/>
          <cell r="R3684"/>
          <cell r="S3684"/>
          <cell r="T3684"/>
          <cell r="U3684"/>
          <cell r="V3684"/>
          <cell r="W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P3684"/>
        </row>
        <row r="3685">
          <cell r="C3685"/>
          <cell r="D3685"/>
          <cell r="E3685"/>
          <cell r="F3685"/>
          <cell r="J3685"/>
          <cell r="K3685"/>
          <cell r="L3685"/>
          <cell r="M3685"/>
          <cell r="N3685"/>
          <cell r="O3685"/>
          <cell r="P3685"/>
          <cell r="R3685"/>
          <cell r="S3685"/>
          <cell r="T3685"/>
          <cell r="U3685"/>
          <cell r="V3685"/>
          <cell r="W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P3685"/>
        </row>
        <row r="3686">
          <cell r="C3686"/>
          <cell r="D3686"/>
          <cell r="E3686"/>
          <cell r="F3686"/>
          <cell r="J3686"/>
          <cell r="K3686"/>
          <cell r="L3686"/>
          <cell r="M3686"/>
          <cell r="N3686"/>
          <cell r="O3686"/>
          <cell r="P3686"/>
          <cell r="R3686"/>
          <cell r="S3686"/>
          <cell r="T3686"/>
          <cell r="U3686"/>
          <cell r="V3686"/>
          <cell r="W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P3686"/>
        </row>
        <row r="3687">
          <cell r="C3687"/>
          <cell r="D3687"/>
          <cell r="E3687"/>
          <cell r="F3687"/>
          <cell r="J3687"/>
          <cell r="K3687"/>
          <cell r="L3687"/>
          <cell r="M3687"/>
          <cell r="N3687"/>
          <cell r="O3687"/>
          <cell r="P3687"/>
          <cell r="R3687"/>
          <cell r="S3687"/>
          <cell r="T3687"/>
          <cell r="U3687"/>
          <cell r="V3687"/>
          <cell r="W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P3687"/>
        </row>
        <row r="3688">
          <cell r="C3688"/>
          <cell r="D3688"/>
          <cell r="E3688"/>
          <cell r="F3688"/>
          <cell r="J3688"/>
          <cell r="K3688"/>
          <cell r="L3688"/>
          <cell r="M3688"/>
          <cell r="N3688"/>
          <cell r="O3688"/>
          <cell r="P3688"/>
          <cell r="R3688"/>
          <cell r="S3688"/>
          <cell r="T3688"/>
          <cell r="U3688"/>
          <cell r="V3688"/>
          <cell r="W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P3688"/>
        </row>
        <row r="3689">
          <cell r="C3689"/>
          <cell r="D3689"/>
          <cell r="E3689"/>
          <cell r="F3689"/>
          <cell r="J3689"/>
          <cell r="K3689"/>
          <cell r="L3689"/>
          <cell r="M3689"/>
          <cell r="N3689"/>
          <cell r="O3689"/>
          <cell r="P3689"/>
          <cell r="R3689"/>
          <cell r="S3689"/>
          <cell r="T3689"/>
          <cell r="U3689"/>
          <cell r="V3689"/>
          <cell r="W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P3689"/>
        </row>
        <row r="3690">
          <cell r="C3690"/>
          <cell r="D3690"/>
          <cell r="E3690"/>
          <cell r="F3690"/>
          <cell r="J3690"/>
          <cell r="K3690"/>
          <cell r="L3690"/>
          <cell r="M3690"/>
          <cell r="N3690"/>
          <cell r="O3690"/>
          <cell r="P3690"/>
          <cell r="R3690"/>
          <cell r="S3690"/>
          <cell r="T3690"/>
          <cell r="U3690"/>
          <cell r="V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P3690"/>
        </row>
        <row r="3691">
          <cell r="C3691"/>
          <cell r="D3691"/>
          <cell r="E3691"/>
          <cell r="F3691"/>
          <cell r="J3691"/>
          <cell r="K3691"/>
          <cell r="L3691"/>
          <cell r="M3691"/>
          <cell r="N3691"/>
          <cell r="O3691"/>
          <cell r="P3691"/>
          <cell r="R3691"/>
          <cell r="S3691"/>
          <cell r="T3691"/>
          <cell r="U3691"/>
          <cell r="V3691"/>
          <cell r="W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P3691"/>
        </row>
        <row r="3692">
          <cell r="C3692"/>
          <cell r="D3692"/>
          <cell r="E3692"/>
          <cell r="F3692"/>
          <cell r="J3692"/>
          <cell r="K3692"/>
          <cell r="L3692"/>
          <cell r="M3692"/>
          <cell r="N3692"/>
          <cell r="O3692"/>
          <cell r="P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P3692"/>
        </row>
        <row r="3693">
          <cell r="C3693"/>
          <cell r="D3693"/>
          <cell r="E3693"/>
          <cell r="F3693"/>
          <cell r="J3693"/>
          <cell r="K3693"/>
          <cell r="L3693"/>
          <cell r="M3693"/>
          <cell r="N3693"/>
          <cell r="O3693"/>
          <cell r="P3693"/>
          <cell r="R3693"/>
          <cell r="S3693"/>
          <cell r="T3693"/>
          <cell r="U3693"/>
          <cell r="V3693"/>
          <cell r="W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P3693"/>
        </row>
        <row r="3694">
          <cell r="C3694"/>
          <cell r="D3694"/>
          <cell r="E3694"/>
          <cell r="F3694"/>
          <cell r="J3694"/>
          <cell r="K3694"/>
          <cell r="L3694"/>
          <cell r="M3694"/>
          <cell r="N3694"/>
          <cell r="O3694"/>
          <cell r="P3694"/>
          <cell r="R3694"/>
          <cell r="S3694"/>
          <cell r="T3694"/>
          <cell r="U3694"/>
          <cell r="V3694"/>
          <cell r="W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P3694"/>
        </row>
        <row r="3695">
          <cell r="C3695"/>
          <cell r="D3695"/>
          <cell r="E3695"/>
          <cell r="F3695"/>
          <cell r="J3695"/>
          <cell r="K3695"/>
          <cell r="L3695"/>
          <cell r="M3695"/>
          <cell r="N3695"/>
          <cell r="O3695"/>
          <cell r="P3695"/>
          <cell r="R3695"/>
          <cell r="S3695"/>
          <cell r="T3695"/>
          <cell r="U3695"/>
          <cell r="V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P3695"/>
        </row>
        <row r="3696">
          <cell r="C3696"/>
          <cell r="D3696"/>
          <cell r="E3696"/>
          <cell r="F3696"/>
          <cell r="J3696"/>
          <cell r="K3696"/>
          <cell r="L3696"/>
          <cell r="M3696"/>
          <cell r="N3696"/>
          <cell r="O3696"/>
          <cell r="P3696"/>
          <cell r="R3696"/>
          <cell r="S3696"/>
          <cell r="T3696"/>
          <cell r="U3696"/>
          <cell r="V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P3696"/>
        </row>
        <row r="3697">
          <cell r="C3697"/>
          <cell r="D3697"/>
          <cell r="E3697"/>
          <cell r="F3697"/>
          <cell r="J3697"/>
          <cell r="K3697"/>
          <cell r="L3697"/>
          <cell r="M3697"/>
          <cell r="N3697"/>
          <cell r="O3697"/>
          <cell r="P3697"/>
          <cell r="R3697"/>
          <cell r="S3697"/>
          <cell r="T3697"/>
          <cell r="U3697"/>
          <cell r="V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P3697"/>
        </row>
        <row r="3698">
          <cell r="C3698"/>
          <cell r="D3698"/>
          <cell r="E3698"/>
          <cell r="F3698"/>
          <cell r="J3698"/>
          <cell r="K3698"/>
          <cell r="L3698"/>
          <cell r="M3698"/>
          <cell r="N3698"/>
          <cell r="O3698"/>
          <cell r="P3698"/>
          <cell r="R3698"/>
          <cell r="S3698"/>
          <cell r="T3698"/>
          <cell r="U3698"/>
          <cell r="V3698"/>
          <cell r="W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P3698"/>
        </row>
        <row r="3699">
          <cell r="C3699"/>
          <cell r="D3699"/>
          <cell r="E3699"/>
          <cell r="F3699"/>
          <cell r="J3699"/>
          <cell r="K3699"/>
          <cell r="L3699"/>
          <cell r="M3699"/>
          <cell r="N3699"/>
          <cell r="O3699"/>
          <cell r="P3699"/>
          <cell r="R3699"/>
          <cell r="S3699"/>
          <cell r="T3699"/>
          <cell r="U3699"/>
          <cell r="V3699"/>
          <cell r="W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P3699"/>
        </row>
        <row r="3700">
          <cell r="C3700"/>
          <cell r="D3700"/>
          <cell r="E3700"/>
          <cell r="F3700"/>
          <cell r="J3700"/>
          <cell r="K3700"/>
          <cell r="L3700"/>
          <cell r="M3700"/>
          <cell r="N3700"/>
          <cell r="O3700"/>
          <cell r="P3700"/>
          <cell r="R3700"/>
          <cell r="S3700"/>
          <cell r="T3700"/>
          <cell r="U3700"/>
          <cell r="V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P3700"/>
        </row>
        <row r="3701">
          <cell r="C3701"/>
          <cell r="D3701"/>
          <cell r="E3701"/>
          <cell r="F3701"/>
          <cell r="J3701"/>
          <cell r="K3701"/>
          <cell r="L3701"/>
          <cell r="M3701"/>
          <cell r="N3701"/>
          <cell r="O3701"/>
          <cell r="P3701"/>
          <cell r="R3701"/>
          <cell r="S3701"/>
          <cell r="T3701"/>
          <cell r="U3701"/>
          <cell r="V3701"/>
          <cell r="W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P3701"/>
        </row>
        <row r="3702">
          <cell r="C3702"/>
          <cell r="D3702"/>
          <cell r="E3702"/>
          <cell r="F3702"/>
          <cell r="J3702"/>
          <cell r="K3702"/>
          <cell r="L3702"/>
          <cell r="M3702"/>
          <cell r="N3702"/>
          <cell r="O3702"/>
          <cell r="P3702"/>
          <cell r="R3702"/>
          <cell r="S3702"/>
          <cell r="T3702"/>
          <cell r="U3702"/>
          <cell r="V3702"/>
          <cell r="W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P3702"/>
        </row>
        <row r="3703">
          <cell r="C3703"/>
          <cell r="D3703"/>
          <cell r="E3703"/>
          <cell r="F3703"/>
          <cell r="J3703"/>
          <cell r="K3703"/>
          <cell r="L3703"/>
          <cell r="M3703"/>
          <cell r="N3703"/>
          <cell r="O3703"/>
          <cell r="P3703"/>
          <cell r="R3703"/>
          <cell r="S3703"/>
          <cell r="T3703"/>
          <cell r="U3703"/>
          <cell r="V3703"/>
          <cell r="W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P3703"/>
        </row>
        <row r="3704">
          <cell r="C3704"/>
          <cell r="D3704"/>
          <cell r="E3704"/>
          <cell r="F3704"/>
          <cell r="J3704"/>
          <cell r="K3704"/>
          <cell r="L3704"/>
          <cell r="M3704"/>
          <cell r="N3704"/>
          <cell r="O3704"/>
          <cell r="P3704"/>
          <cell r="R3704"/>
          <cell r="S3704"/>
          <cell r="T3704"/>
          <cell r="U3704"/>
          <cell r="V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P3704"/>
        </row>
        <row r="3705">
          <cell r="C3705"/>
          <cell r="D3705"/>
          <cell r="E3705"/>
          <cell r="F3705"/>
          <cell r="J3705"/>
          <cell r="K3705"/>
          <cell r="L3705"/>
          <cell r="M3705"/>
          <cell r="N3705"/>
          <cell r="O3705"/>
          <cell r="P3705"/>
          <cell r="R3705"/>
          <cell r="S3705"/>
          <cell r="T3705"/>
          <cell r="U3705"/>
          <cell r="V3705"/>
          <cell r="W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P3705"/>
        </row>
        <row r="3706">
          <cell r="C3706"/>
          <cell r="D3706"/>
          <cell r="E3706"/>
          <cell r="F3706"/>
          <cell r="J3706"/>
          <cell r="K3706"/>
          <cell r="L3706"/>
          <cell r="M3706"/>
          <cell r="N3706"/>
          <cell r="O3706"/>
          <cell r="P3706"/>
          <cell r="R3706"/>
          <cell r="S3706"/>
          <cell r="T3706"/>
          <cell r="U3706"/>
          <cell r="V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P3706"/>
        </row>
        <row r="3707">
          <cell r="C3707"/>
          <cell r="D3707"/>
          <cell r="E3707"/>
          <cell r="F3707"/>
          <cell r="J3707"/>
          <cell r="K3707"/>
          <cell r="L3707"/>
          <cell r="M3707"/>
          <cell r="N3707"/>
          <cell r="O3707"/>
          <cell r="P3707"/>
          <cell r="R3707"/>
          <cell r="S3707"/>
          <cell r="T3707"/>
          <cell r="U3707"/>
          <cell r="V3707"/>
          <cell r="W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P3707"/>
        </row>
        <row r="3708">
          <cell r="C3708"/>
          <cell r="D3708"/>
          <cell r="E3708"/>
          <cell r="F3708"/>
          <cell r="J3708"/>
          <cell r="K3708"/>
          <cell r="L3708"/>
          <cell r="M3708"/>
          <cell r="N3708"/>
          <cell r="O3708"/>
          <cell r="P3708"/>
          <cell r="R3708"/>
          <cell r="S3708"/>
          <cell r="T3708"/>
          <cell r="U3708"/>
          <cell r="V3708"/>
          <cell r="W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P3708"/>
        </row>
        <row r="3709">
          <cell r="C3709"/>
          <cell r="D3709"/>
          <cell r="E3709"/>
          <cell r="F3709"/>
          <cell r="J3709"/>
          <cell r="K3709"/>
          <cell r="L3709"/>
          <cell r="M3709"/>
          <cell r="N3709"/>
          <cell r="O3709"/>
          <cell r="P3709"/>
          <cell r="R3709"/>
          <cell r="S3709"/>
          <cell r="T3709"/>
          <cell r="U3709"/>
          <cell r="V3709"/>
          <cell r="W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P3709"/>
        </row>
        <row r="3710">
          <cell r="C3710"/>
          <cell r="D3710"/>
          <cell r="E3710"/>
          <cell r="F3710"/>
          <cell r="J3710"/>
          <cell r="K3710"/>
          <cell r="L3710"/>
          <cell r="M3710"/>
          <cell r="N3710"/>
          <cell r="O3710"/>
          <cell r="P3710"/>
          <cell r="R3710"/>
          <cell r="S3710"/>
          <cell r="T3710"/>
          <cell r="U3710"/>
          <cell r="V3710"/>
          <cell r="W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P3710"/>
        </row>
        <row r="3711">
          <cell r="C3711"/>
          <cell r="D3711"/>
          <cell r="E3711"/>
          <cell r="F3711"/>
          <cell r="J3711"/>
          <cell r="K3711"/>
          <cell r="L3711"/>
          <cell r="M3711"/>
          <cell r="N3711"/>
          <cell r="O3711"/>
          <cell r="P3711"/>
          <cell r="R3711"/>
          <cell r="S3711"/>
          <cell r="T3711"/>
          <cell r="U3711"/>
          <cell r="V3711"/>
          <cell r="W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P3711"/>
        </row>
        <row r="3712">
          <cell r="C3712"/>
          <cell r="D3712"/>
          <cell r="E3712"/>
          <cell r="F3712"/>
          <cell r="J3712"/>
          <cell r="K3712"/>
          <cell r="L3712"/>
          <cell r="M3712"/>
          <cell r="N3712"/>
          <cell r="O3712"/>
          <cell r="P3712"/>
          <cell r="R3712"/>
          <cell r="S3712"/>
          <cell r="T3712"/>
          <cell r="U3712"/>
          <cell r="V3712"/>
          <cell r="W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P3712"/>
        </row>
        <row r="3713">
          <cell r="C3713"/>
          <cell r="D3713"/>
          <cell r="E3713"/>
          <cell r="F3713"/>
          <cell r="J3713"/>
          <cell r="K3713"/>
          <cell r="L3713"/>
          <cell r="M3713"/>
          <cell r="N3713"/>
          <cell r="O3713"/>
          <cell r="P3713"/>
          <cell r="R3713"/>
          <cell r="S3713"/>
          <cell r="T3713"/>
          <cell r="U3713"/>
          <cell r="V3713"/>
          <cell r="W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P3713"/>
        </row>
        <row r="3714">
          <cell r="C3714"/>
          <cell r="D3714"/>
          <cell r="E3714"/>
          <cell r="F3714"/>
          <cell r="J3714"/>
          <cell r="K3714"/>
          <cell r="L3714"/>
          <cell r="M3714"/>
          <cell r="N3714"/>
          <cell r="O3714"/>
          <cell r="P3714"/>
          <cell r="R3714"/>
          <cell r="S3714"/>
          <cell r="T3714"/>
          <cell r="U3714"/>
          <cell r="V3714"/>
          <cell r="W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P3714"/>
        </row>
        <row r="3715">
          <cell r="C3715"/>
          <cell r="D3715"/>
          <cell r="E3715"/>
          <cell r="F3715"/>
          <cell r="J3715"/>
          <cell r="K3715"/>
          <cell r="L3715"/>
          <cell r="M3715"/>
          <cell r="N3715"/>
          <cell r="O3715"/>
          <cell r="P3715"/>
          <cell r="R3715"/>
          <cell r="S3715"/>
          <cell r="T3715"/>
          <cell r="U3715"/>
          <cell r="V3715"/>
          <cell r="W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P3715"/>
        </row>
        <row r="3716">
          <cell r="C3716"/>
          <cell r="D3716"/>
          <cell r="E3716"/>
          <cell r="F3716"/>
          <cell r="J3716"/>
          <cell r="K3716"/>
          <cell r="L3716"/>
          <cell r="M3716"/>
          <cell r="N3716"/>
          <cell r="O3716"/>
          <cell r="P3716"/>
          <cell r="R3716"/>
          <cell r="S3716"/>
          <cell r="T3716"/>
          <cell r="U3716"/>
          <cell r="V3716"/>
          <cell r="W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P3716"/>
        </row>
        <row r="3717">
          <cell r="C3717"/>
          <cell r="D3717"/>
          <cell r="E3717"/>
          <cell r="F3717"/>
          <cell r="J3717"/>
          <cell r="K3717"/>
          <cell r="L3717"/>
          <cell r="M3717"/>
          <cell r="N3717"/>
          <cell r="O3717"/>
          <cell r="P3717"/>
          <cell r="R3717"/>
          <cell r="S3717"/>
          <cell r="T3717"/>
          <cell r="U3717"/>
          <cell r="V3717"/>
          <cell r="W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P3717"/>
        </row>
        <row r="3718">
          <cell r="C3718"/>
          <cell r="D3718"/>
          <cell r="E3718"/>
          <cell r="F3718"/>
          <cell r="J3718"/>
          <cell r="K3718"/>
          <cell r="L3718"/>
          <cell r="M3718"/>
          <cell r="N3718"/>
          <cell r="O3718"/>
          <cell r="P3718"/>
          <cell r="R3718"/>
          <cell r="S3718"/>
          <cell r="T3718"/>
          <cell r="U3718"/>
          <cell r="V3718"/>
          <cell r="W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P3718"/>
        </row>
        <row r="3719">
          <cell r="C3719"/>
          <cell r="D3719"/>
          <cell r="E3719"/>
          <cell r="F3719"/>
          <cell r="J3719"/>
          <cell r="K3719"/>
          <cell r="L3719"/>
          <cell r="M3719"/>
          <cell r="N3719"/>
          <cell r="O3719"/>
          <cell r="P3719"/>
          <cell r="R3719"/>
          <cell r="S3719"/>
          <cell r="T3719"/>
          <cell r="U3719"/>
          <cell r="V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P3719"/>
        </row>
        <row r="3720">
          <cell r="C3720"/>
          <cell r="D3720"/>
          <cell r="E3720"/>
          <cell r="F3720"/>
          <cell r="J3720"/>
          <cell r="K3720"/>
          <cell r="L3720"/>
          <cell r="M3720"/>
          <cell r="N3720"/>
          <cell r="O3720"/>
          <cell r="P3720"/>
          <cell r="R3720"/>
          <cell r="S3720"/>
          <cell r="T3720"/>
          <cell r="U3720"/>
          <cell r="V3720"/>
          <cell r="W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P3720"/>
        </row>
        <row r="3721">
          <cell r="C3721"/>
          <cell r="D3721"/>
          <cell r="E3721"/>
          <cell r="F3721"/>
          <cell r="J3721"/>
          <cell r="K3721"/>
          <cell r="L3721"/>
          <cell r="M3721"/>
          <cell r="N3721"/>
          <cell r="O3721"/>
          <cell r="P3721"/>
          <cell r="R3721"/>
          <cell r="S3721"/>
          <cell r="T3721"/>
          <cell r="U3721"/>
          <cell r="V3721"/>
          <cell r="W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P3721"/>
        </row>
        <row r="3722">
          <cell r="C3722"/>
          <cell r="D3722"/>
          <cell r="E3722"/>
          <cell r="F3722"/>
          <cell r="J3722"/>
          <cell r="K3722"/>
          <cell r="L3722"/>
          <cell r="M3722"/>
          <cell r="N3722"/>
          <cell r="O3722"/>
          <cell r="P3722"/>
          <cell r="R3722"/>
          <cell r="S3722"/>
          <cell r="T3722"/>
          <cell r="U3722"/>
          <cell r="V3722"/>
          <cell r="W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P3722"/>
        </row>
        <row r="3723">
          <cell r="C3723"/>
          <cell r="D3723"/>
          <cell r="E3723"/>
          <cell r="F3723"/>
          <cell r="J3723"/>
          <cell r="K3723"/>
          <cell r="L3723"/>
          <cell r="M3723"/>
          <cell r="N3723"/>
          <cell r="O3723"/>
          <cell r="P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P3723"/>
        </row>
        <row r="3724">
          <cell r="C3724"/>
          <cell r="D3724"/>
          <cell r="E3724"/>
          <cell r="F3724"/>
          <cell r="J3724"/>
          <cell r="K3724"/>
          <cell r="L3724"/>
          <cell r="M3724"/>
          <cell r="N3724"/>
          <cell r="O3724"/>
          <cell r="P3724"/>
          <cell r="R3724"/>
          <cell r="S3724"/>
          <cell r="T3724"/>
          <cell r="U3724"/>
          <cell r="V3724"/>
          <cell r="W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P3724"/>
        </row>
        <row r="3725">
          <cell r="C3725"/>
          <cell r="D3725"/>
          <cell r="E3725"/>
          <cell r="F3725"/>
          <cell r="J3725"/>
          <cell r="K3725"/>
          <cell r="L3725"/>
          <cell r="M3725"/>
          <cell r="N3725"/>
          <cell r="O3725"/>
          <cell r="P3725"/>
          <cell r="R3725"/>
          <cell r="S3725"/>
          <cell r="T3725"/>
          <cell r="U3725"/>
          <cell r="V3725"/>
          <cell r="W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P3725"/>
        </row>
        <row r="3726">
          <cell r="C3726"/>
          <cell r="D3726"/>
          <cell r="E3726"/>
          <cell r="F3726"/>
          <cell r="J3726"/>
          <cell r="K3726"/>
          <cell r="L3726"/>
          <cell r="M3726"/>
          <cell r="N3726"/>
          <cell r="O3726"/>
          <cell r="P3726"/>
          <cell r="R3726"/>
          <cell r="S3726"/>
          <cell r="T3726"/>
          <cell r="U3726"/>
          <cell r="V3726"/>
          <cell r="W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P3726"/>
        </row>
        <row r="3727">
          <cell r="C3727"/>
          <cell r="D3727"/>
          <cell r="E3727"/>
          <cell r="F3727"/>
          <cell r="J3727"/>
          <cell r="K3727"/>
          <cell r="L3727"/>
          <cell r="M3727"/>
          <cell r="N3727"/>
          <cell r="O3727"/>
          <cell r="P3727"/>
          <cell r="R3727"/>
          <cell r="S3727"/>
          <cell r="T3727"/>
          <cell r="U3727"/>
          <cell r="V3727"/>
          <cell r="W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P3727"/>
        </row>
        <row r="3728">
          <cell r="C3728"/>
          <cell r="D3728"/>
          <cell r="E3728"/>
          <cell r="F3728"/>
          <cell r="J3728"/>
          <cell r="K3728"/>
          <cell r="L3728"/>
          <cell r="M3728"/>
          <cell r="N3728"/>
          <cell r="O3728"/>
          <cell r="P3728"/>
          <cell r="R3728"/>
          <cell r="S3728"/>
          <cell r="T3728"/>
          <cell r="U3728"/>
          <cell r="V3728"/>
          <cell r="W3728"/>
          <cell r="Y3728"/>
          <cell r="Z3728"/>
          <cell r="AA3728"/>
          <cell r="AB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P3728"/>
        </row>
        <row r="3729">
          <cell r="C3729"/>
          <cell r="D3729"/>
          <cell r="E3729"/>
          <cell r="F3729"/>
          <cell r="J3729"/>
          <cell r="K3729"/>
          <cell r="L3729"/>
          <cell r="M3729"/>
          <cell r="N3729"/>
          <cell r="O3729"/>
          <cell r="P3729"/>
          <cell r="R3729"/>
          <cell r="S3729"/>
          <cell r="T3729"/>
          <cell r="U3729"/>
          <cell r="V3729"/>
          <cell r="W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P3729"/>
        </row>
        <row r="3730">
          <cell r="C3730"/>
          <cell r="D3730"/>
          <cell r="E3730"/>
          <cell r="F3730"/>
          <cell r="J3730"/>
          <cell r="K3730"/>
          <cell r="L3730"/>
          <cell r="M3730"/>
          <cell r="N3730"/>
          <cell r="O3730"/>
          <cell r="P3730"/>
          <cell r="R3730"/>
          <cell r="S3730"/>
          <cell r="T3730"/>
          <cell r="U3730"/>
          <cell r="V3730"/>
          <cell r="W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P3730"/>
        </row>
        <row r="3731">
          <cell r="C3731"/>
          <cell r="D3731"/>
          <cell r="E3731"/>
          <cell r="F3731"/>
          <cell r="J3731"/>
          <cell r="K3731"/>
          <cell r="L3731"/>
          <cell r="M3731"/>
          <cell r="N3731"/>
          <cell r="O3731"/>
          <cell r="P3731"/>
          <cell r="R3731"/>
          <cell r="S3731"/>
          <cell r="T3731"/>
          <cell r="U3731"/>
          <cell r="V3731"/>
          <cell r="W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P3731"/>
        </row>
        <row r="3732">
          <cell r="C3732"/>
          <cell r="D3732"/>
          <cell r="E3732"/>
          <cell r="F3732"/>
          <cell r="J3732"/>
          <cell r="K3732"/>
          <cell r="L3732"/>
          <cell r="M3732"/>
          <cell r="N3732"/>
          <cell r="O3732"/>
          <cell r="P3732"/>
          <cell r="R3732"/>
          <cell r="S3732"/>
          <cell r="T3732"/>
          <cell r="U3732"/>
          <cell r="V3732"/>
          <cell r="W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P3732"/>
        </row>
        <row r="3733">
          <cell r="C3733"/>
          <cell r="D3733"/>
          <cell r="E3733"/>
          <cell r="F3733"/>
          <cell r="J3733"/>
          <cell r="K3733"/>
          <cell r="L3733"/>
          <cell r="M3733"/>
          <cell r="N3733"/>
          <cell r="O3733"/>
          <cell r="P3733"/>
          <cell r="R3733"/>
          <cell r="S3733"/>
          <cell r="T3733"/>
          <cell r="U3733"/>
          <cell r="V3733"/>
          <cell r="W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P3733"/>
        </row>
        <row r="3734">
          <cell r="C3734"/>
          <cell r="D3734"/>
          <cell r="E3734"/>
          <cell r="F3734"/>
          <cell r="J3734"/>
          <cell r="K3734"/>
          <cell r="L3734"/>
          <cell r="M3734"/>
          <cell r="N3734"/>
          <cell r="O3734"/>
          <cell r="P3734"/>
          <cell r="R3734"/>
          <cell r="S3734"/>
          <cell r="T3734"/>
          <cell r="U3734"/>
          <cell r="V3734"/>
          <cell r="W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P3734"/>
        </row>
        <row r="3735">
          <cell r="C3735"/>
          <cell r="D3735"/>
          <cell r="E3735"/>
          <cell r="F3735"/>
          <cell r="J3735"/>
          <cell r="K3735"/>
          <cell r="L3735"/>
          <cell r="M3735"/>
          <cell r="N3735"/>
          <cell r="O3735"/>
          <cell r="P3735"/>
          <cell r="R3735"/>
          <cell r="S3735"/>
          <cell r="T3735"/>
          <cell r="U3735"/>
          <cell r="V3735"/>
          <cell r="W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P3735"/>
        </row>
        <row r="3736">
          <cell r="C3736"/>
          <cell r="D3736"/>
          <cell r="E3736"/>
          <cell r="F3736"/>
          <cell r="J3736"/>
          <cell r="K3736"/>
          <cell r="L3736"/>
          <cell r="M3736"/>
          <cell r="N3736"/>
          <cell r="O3736"/>
          <cell r="P3736"/>
          <cell r="R3736"/>
          <cell r="S3736"/>
          <cell r="T3736"/>
          <cell r="U3736"/>
          <cell r="V3736"/>
          <cell r="W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P3736"/>
        </row>
        <row r="3737">
          <cell r="C3737"/>
          <cell r="D3737"/>
          <cell r="E3737"/>
          <cell r="F3737"/>
          <cell r="J3737"/>
          <cell r="K3737"/>
          <cell r="L3737"/>
          <cell r="M3737"/>
          <cell r="N3737"/>
          <cell r="O3737"/>
          <cell r="P3737"/>
          <cell r="R3737"/>
          <cell r="S3737"/>
          <cell r="T3737"/>
          <cell r="U3737"/>
          <cell r="V3737"/>
          <cell r="W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P3737"/>
        </row>
        <row r="3738">
          <cell r="C3738"/>
          <cell r="D3738"/>
          <cell r="E3738"/>
          <cell r="F3738"/>
          <cell r="J3738"/>
          <cell r="K3738"/>
          <cell r="L3738"/>
          <cell r="M3738"/>
          <cell r="N3738"/>
          <cell r="O3738"/>
          <cell r="P3738"/>
          <cell r="R3738"/>
          <cell r="S3738"/>
          <cell r="T3738"/>
          <cell r="U3738"/>
          <cell r="V3738"/>
          <cell r="W3738"/>
          <cell r="Y3738"/>
          <cell r="Z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P3738"/>
        </row>
        <row r="3739">
          <cell r="C3739"/>
          <cell r="D3739"/>
          <cell r="E3739"/>
          <cell r="F3739"/>
          <cell r="J3739"/>
          <cell r="K3739"/>
          <cell r="L3739"/>
          <cell r="M3739"/>
          <cell r="N3739"/>
          <cell r="O3739"/>
          <cell r="P3739"/>
          <cell r="R3739"/>
          <cell r="S3739"/>
          <cell r="T3739"/>
          <cell r="U3739"/>
          <cell r="V3739"/>
          <cell r="W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P3739"/>
        </row>
        <row r="3740">
          <cell r="C3740"/>
          <cell r="D3740"/>
          <cell r="E3740"/>
          <cell r="F3740"/>
          <cell r="J3740"/>
          <cell r="K3740"/>
          <cell r="L3740"/>
          <cell r="M3740"/>
          <cell r="N3740"/>
          <cell r="O3740"/>
          <cell r="P3740"/>
          <cell r="R3740"/>
          <cell r="S3740"/>
          <cell r="T3740"/>
          <cell r="U3740"/>
          <cell r="V3740"/>
          <cell r="W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P3740"/>
        </row>
        <row r="3741">
          <cell r="C3741"/>
          <cell r="D3741"/>
          <cell r="E3741"/>
          <cell r="F3741"/>
          <cell r="J3741"/>
          <cell r="K3741"/>
          <cell r="L3741"/>
          <cell r="M3741"/>
          <cell r="N3741"/>
          <cell r="O3741"/>
          <cell r="P3741"/>
          <cell r="R3741"/>
          <cell r="S3741"/>
          <cell r="T3741"/>
          <cell r="U3741"/>
          <cell r="V3741"/>
          <cell r="W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P3741"/>
        </row>
        <row r="3742">
          <cell r="C3742"/>
          <cell r="D3742"/>
          <cell r="E3742"/>
          <cell r="F3742"/>
          <cell r="J3742"/>
          <cell r="K3742"/>
          <cell r="L3742"/>
          <cell r="M3742"/>
          <cell r="N3742"/>
          <cell r="O3742"/>
          <cell r="P3742"/>
          <cell r="R3742"/>
          <cell r="S3742"/>
          <cell r="T3742"/>
          <cell r="U3742"/>
          <cell r="V3742"/>
          <cell r="W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P3742"/>
        </row>
        <row r="3743">
          <cell r="C3743"/>
          <cell r="D3743"/>
          <cell r="E3743"/>
          <cell r="F3743"/>
          <cell r="J3743"/>
          <cell r="K3743"/>
          <cell r="L3743"/>
          <cell r="M3743"/>
          <cell r="N3743"/>
          <cell r="O3743"/>
          <cell r="P3743"/>
          <cell r="R3743"/>
          <cell r="S3743"/>
          <cell r="T3743"/>
          <cell r="U3743"/>
          <cell r="V3743"/>
          <cell r="W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P3743"/>
        </row>
        <row r="3744">
          <cell r="C3744"/>
          <cell r="D3744"/>
          <cell r="E3744"/>
          <cell r="F3744"/>
          <cell r="J3744"/>
          <cell r="K3744"/>
          <cell r="L3744"/>
          <cell r="M3744"/>
          <cell r="N3744"/>
          <cell r="O3744"/>
          <cell r="P3744"/>
          <cell r="R3744"/>
          <cell r="S3744"/>
          <cell r="T3744"/>
          <cell r="U3744"/>
          <cell r="V3744"/>
          <cell r="W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P3744"/>
        </row>
        <row r="3745">
          <cell r="C3745"/>
          <cell r="D3745"/>
          <cell r="E3745"/>
          <cell r="F3745"/>
          <cell r="J3745"/>
          <cell r="K3745"/>
          <cell r="L3745"/>
          <cell r="M3745"/>
          <cell r="N3745"/>
          <cell r="O3745"/>
          <cell r="P3745"/>
          <cell r="R3745"/>
          <cell r="S3745"/>
          <cell r="T3745"/>
          <cell r="U3745"/>
          <cell r="V3745"/>
          <cell r="W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P3745"/>
        </row>
        <row r="3746">
          <cell r="C3746"/>
          <cell r="D3746"/>
          <cell r="E3746"/>
          <cell r="F3746"/>
          <cell r="J3746"/>
          <cell r="K3746"/>
          <cell r="L3746"/>
          <cell r="M3746"/>
          <cell r="N3746"/>
          <cell r="O3746"/>
          <cell r="P3746"/>
          <cell r="R3746"/>
          <cell r="S3746"/>
          <cell r="T3746"/>
          <cell r="U3746"/>
          <cell r="V3746"/>
          <cell r="W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P3746"/>
        </row>
        <row r="3747">
          <cell r="C3747"/>
          <cell r="D3747"/>
          <cell r="E3747"/>
          <cell r="F3747"/>
          <cell r="J3747"/>
          <cell r="K3747"/>
          <cell r="L3747"/>
          <cell r="M3747"/>
          <cell r="N3747"/>
          <cell r="O3747"/>
          <cell r="P3747"/>
          <cell r="R3747"/>
          <cell r="S3747"/>
          <cell r="T3747"/>
          <cell r="U3747"/>
          <cell r="V3747"/>
          <cell r="W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P3747"/>
        </row>
        <row r="3748">
          <cell r="C3748"/>
          <cell r="D3748"/>
          <cell r="E3748"/>
          <cell r="F3748"/>
          <cell r="J3748"/>
          <cell r="K3748"/>
          <cell r="L3748"/>
          <cell r="M3748"/>
          <cell r="N3748"/>
          <cell r="O3748"/>
          <cell r="P3748"/>
          <cell r="R3748"/>
          <cell r="S3748"/>
          <cell r="T3748"/>
          <cell r="U3748"/>
          <cell r="V3748"/>
          <cell r="W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P3748"/>
        </row>
        <row r="3749">
          <cell r="C3749"/>
          <cell r="D3749"/>
          <cell r="E3749"/>
          <cell r="F3749"/>
          <cell r="J3749"/>
          <cell r="K3749"/>
          <cell r="L3749"/>
          <cell r="M3749"/>
          <cell r="N3749"/>
          <cell r="O3749"/>
          <cell r="P3749"/>
          <cell r="R3749"/>
          <cell r="S3749"/>
          <cell r="T3749"/>
          <cell r="U3749"/>
          <cell r="V3749"/>
          <cell r="W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P3749"/>
        </row>
        <row r="3750">
          <cell r="C3750"/>
          <cell r="D3750"/>
          <cell r="E3750"/>
          <cell r="F3750"/>
          <cell r="J3750"/>
          <cell r="K3750"/>
          <cell r="L3750"/>
          <cell r="M3750"/>
          <cell r="N3750"/>
          <cell r="O3750"/>
          <cell r="P3750"/>
          <cell r="R3750"/>
          <cell r="S3750"/>
          <cell r="T3750"/>
          <cell r="U3750"/>
          <cell r="V3750"/>
          <cell r="W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P3750"/>
        </row>
        <row r="3751">
          <cell r="C3751"/>
          <cell r="D3751"/>
          <cell r="E3751"/>
          <cell r="F3751"/>
          <cell r="J3751"/>
          <cell r="K3751"/>
          <cell r="L3751"/>
          <cell r="M3751"/>
          <cell r="N3751"/>
          <cell r="O3751"/>
          <cell r="P3751"/>
          <cell r="R3751"/>
          <cell r="S3751"/>
          <cell r="T3751"/>
          <cell r="U3751"/>
          <cell r="V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P3751"/>
        </row>
        <row r="3752">
          <cell r="C3752"/>
          <cell r="D3752"/>
          <cell r="E3752"/>
          <cell r="F3752"/>
          <cell r="J3752"/>
          <cell r="K3752"/>
          <cell r="L3752"/>
          <cell r="M3752"/>
          <cell r="N3752"/>
          <cell r="O3752"/>
          <cell r="P3752"/>
          <cell r="R3752"/>
          <cell r="S3752"/>
          <cell r="T3752"/>
          <cell r="U3752"/>
          <cell r="V3752"/>
          <cell r="W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P3752"/>
        </row>
        <row r="3753">
          <cell r="C3753"/>
          <cell r="D3753"/>
          <cell r="E3753"/>
          <cell r="F3753"/>
          <cell r="J3753"/>
          <cell r="K3753"/>
          <cell r="L3753"/>
          <cell r="M3753"/>
          <cell r="N3753"/>
          <cell r="O3753"/>
          <cell r="P3753"/>
          <cell r="R3753"/>
          <cell r="S3753"/>
          <cell r="T3753"/>
          <cell r="U3753"/>
          <cell r="V3753"/>
          <cell r="W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P3753"/>
        </row>
        <row r="3754">
          <cell r="C3754"/>
          <cell r="D3754"/>
          <cell r="E3754"/>
          <cell r="F3754"/>
          <cell r="J3754"/>
          <cell r="K3754"/>
          <cell r="L3754"/>
          <cell r="M3754"/>
          <cell r="N3754"/>
          <cell r="O3754"/>
          <cell r="P3754"/>
          <cell r="R3754"/>
          <cell r="S3754"/>
          <cell r="T3754"/>
          <cell r="U3754"/>
          <cell r="V3754"/>
          <cell r="W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P3754"/>
        </row>
        <row r="3755">
          <cell r="C3755"/>
          <cell r="D3755"/>
          <cell r="E3755"/>
          <cell r="F3755"/>
          <cell r="J3755"/>
          <cell r="K3755"/>
          <cell r="L3755"/>
          <cell r="M3755"/>
          <cell r="N3755"/>
          <cell r="O3755"/>
          <cell r="P3755"/>
          <cell r="R3755"/>
          <cell r="S3755"/>
          <cell r="T3755"/>
          <cell r="U3755"/>
          <cell r="V3755"/>
          <cell r="W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P3755"/>
        </row>
        <row r="3756">
          <cell r="C3756"/>
          <cell r="D3756"/>
          <cell r="E3756"/>
          <cell r="F3756"/>
          <cell r="J3756"/>
          <cell r="K3756"/>
          <cell r="L3756"/>
          <cell r="M3756"/>
          <cell r="N3756"/>
          <cell r="O3756"/>
          <cell r="P3756"/>
          <cell r="R3756"/>
          <cell r="S3756"/>
          <cell r="T3756"/>
          <cell r="U3756"/>
          <cell r="V3756"/>
          <cell r="W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P3756"/>
        </row>
        <row r="3757">
          <cell r="C3757"/>
          <cell r="D3757"/>
          <cell r="E3757"/>
          <cell r="F3757"/>
          <cell r="J3757"/>
          <cell r="K3757"/>
          <cell r="L3757"/>
          <cell r="M3757"/>
          <cell r="N3757"/>
          <cell r="O3757"/>
          <cell r="P3757"/>
          <cell r="R3757"/>
          <cell r="S3757"/>
          <cell r="T3757"/>
          <cell r="U3757"/>
          <cell r="V3757"/>
          <cell r="W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P3757"/>
        </row>
        <row r="3758">
          <cell r="C3758"/>
          <cell r="D3758"/>
          <cell r="E3758"/>
          <cell r="F3758"/>
          <cell r="J3758"/>
          <cell r="K3758"/>
          <cell r="L3758"/>
          <cell r="M3758"/>
          <cell r="N3758"/>
          <cell r="O3758"/>
          <cell r="P3758"/>
          <cell r="R3758"/>
          <cell r="S3758"/>
          <cell r="T3758"/>
          <cell r="U3758"/>
          <cell r="V3758"/>
          <cell r="W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P3758"/>
        </row>
        <row r="3759">
          <cell r="C3759"/>
          <cell r="D3759"/>
          <cell r="E3759"/>
          <cell r="F3759"/>
          <cell r="J3759"/>
          <cell r="K3759"/>
          <cell r="L3759"/>
          <cell r="M3759"/>
          <cell r="N3759"/>
          <cell r="O3759"/>
          <cell r="P3759"/>
          <cell r="R3759"/>
          <cell r="S3759"/>
          <cell r="T3759"/>
          <cell r="U3759"/>
          <cell r="V3759"/>
          <cell r="W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P3759"/>
        </row>
        <row r="3760">
          <cell r="C3760"/>
          <cell r="D3760"/>
          <cell r="E3760"/>
          <cell r="F3760"/>
          <cell r="J3760"/>
          <cell r="K3760"/>
          <cell r="L3760"/>
          <cell r="M3760"/>
          <cell r="N3760"/>
          <cell r="O3760"/>
          <cell r="P3760"/>
          <cell r="R3760"/>
          <cell r="S3760"/>
          <cell r="T3760"/>
          <cell r="U3760"/>
          <cell r="V3760"/>
          <cell r="W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P3760"/>
        </row>
        <row r="3761">
          <cell r="C3761"/>
          <cell r="D3761"/>
          <cell r="E3761"/>
          <cell r="F3761"/>
          <cell r="J3761"/>
          <cell r="K3761"/>
          <cell r="L3761"/>
          <cell r="M3761"/>
          <cell r="N3761"/>
          <cell r="O3761"/>
          <cell r="P3761"/>
          <cell r="R3761"/>
          <cell r="S3761"/>
          <cell r="T3761"/>
          <cell r="U3761"/>
          <cell r="V3761"/>
          <cell r="W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P3761"/>
        </row>
        <row r="3762">
          <cell r="C3762"/>
          <cell r="D3762"/>
          <cell r="E3762"/>
          <cell r="F3762"/>
          <cell r="J3762"/>
          <cell r="K3762"/>
          <cell r="L3762"/>
          <cell r="M3762"/>
          <cell r="N3762"/>
          <cell r="O3762"/>
          <cell r="P3762"/>
          <cell r="R3762"/>
          <cell r="S3762"/>
          <cell r="T3762"/>
          <cell r="U3762"/>
          <cell r="V3762"/>
          <cell r="W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P3762"/>
        </row>
        <row r="3763">
          <cell r="C3763"/>
          <cell r="D3763"/>
          <cell r="E3763"/>
          <cell r="F3763"/>
          <cell r="J3763"/>
          <cell r="K3763"/>
          <cell r="L3763"/>
          <cell r="M3763"/>
          <cell r="N3763"/>
          <cell r="O3763"/>
          <cell r="P3763"/>
          <cell r="R3763"/>
          <cell r="S3763"/>
          <cell r="T3763"/>
          <cell r="U3763"/>
          <cell r="V3763"/>
          <cell r="W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P3763"/>
        </row>
        <row r="3764">
          <cell r="C3764"/>
          <cell r="D3764"/>
          <cell r="E3764"/>
          <cell r="F3764"/>
          <cell r="J3764"/>
          <cell r="K3764"/>
          <cell r="L3764"/>
          <cell r="M3764"/>
          <cell r="N3764"/>
          <cell r="O3764"/>
          <cell r="P3764"/>
          <cell r="R3764"/>
          <cell r="S3764"/>
          <cell r="T3764"/>
          <cell r="U3764"/>
          <cell r="V3764"/>
          <cell r="W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P3764"/>
        </row>
        <row r="3765">
          <cell r="C3765"/>
          <cell r="D3765"/>
          <cell r="E3765"/>
          <cell r="F3765"/>
          <cell r="J3765"/>
          <cell r="K3765"/>
          <cell r="L3765"/>
          <cell r="M3765"/>
          <cell r="N3765"/>
          <cell r="O3765"/>
          <cell r="P3765"/>
          <cell r="R3765"/>
          <cell r="S3765"/>
          <cell r="T3765"/>
          <cell r="U3765"/>
          <cell r="V3765"/>
          <cell r="W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P3765"/>
        </row>
        <row r="3766">
          <cell r="C3766"/>
          <cell r="D3766"/>
          <cell r="E3766"/>
          <cell r="F3766"/>
          <cell r="J3766"/>
          <cell r="K3766"/>
          <cell r="L3766"/>
          <cell r="M3766"/>
          <cell r="N3766"/>
          <cell r="O3766"/>
          <cell r="P3766"/>
          <cell r="R3766"/>
          <cell r="S3766"/>
          <cell r="T3766"/>
          <cell r="U3766"/>
          <cell r="V3766"/>
          <cell r="W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P3766"/>
        </row>
        <row r="3767">
          <cell r="C3767"/>
          <cell r="D3767"/>
          <cell r="E3767"/>
          <cell r="F3767"/>
          <cell r="J3767"/>
          <cell r="K3767"/>
          <cell r="L3767"/>
          <cell r="M3767"/>
          <cell r="N3767"/>
          <cell r="O3767"/>
          <cell r="P3767"/>
          <cell r="R3767"/>
          <cell r="S3767"/>
          <cell r="T3767"/>
          <cell r="U3767"/>
          <cell r="V3767"/>
          <cell r="W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P3767"/>
        </row>
        <row r="3768">
          <cell r="C3768"/>
          <cell r="D3768"/>
          <cell r="E3768"/>
          <cell r="F3768"/>
          <cell r="J3768"/>
          <cell r="K3768"/>
          <cell r="L3768"/>
          <cell r="M3768"/>
          <cell r="N3768"/>
          <cell r="O3768"/>
          <cell r="P3768"/>
          <cell r="R3768"/>
          <cell r="S3768"/>
          <cell r="T3768"/>
          <cell r="U3768"/>
          <cell r="V3768"/>
          <cell r="W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P3768"/>
        </row>
        <row r="3769">
          <cell r="C3769"/>
          <cell r="D3769"/>
          <cell r="E3769"/>
          <cell r="F3769"/>
          <cell r="J3769"/>
          <cell r="K3769"/>
          <cell r="L3769"/>
          <cell r="M3769"/>
          <cell r="N3769"/>
          <cell r="O3769"/>
          <cell r="P3769"/>
          <cell r="R3769"/>
          <cell r="S3769"/>
          <cell r="T3769"/>
          <cell r="U3769"/>
          <cell r="V3769"/>
          <cell r="W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P3769"/>
        </row>
        <row r="3770">
          <cell r="C3770"/>
          <cell r="D3770"/>
          <cell r="E3770"/>
          <cell r="F3770"/>
          <cell r="J3770"/>
          <cell r="K3770"/>
          <cell r="L3770"/>
          <cell r="M3770"/>
          <cell r="N3770"/>
          <cell r="O3770"/>
          <cell r="P3770"/>
          <cell r="R3770"/>
          <cell r="S3770"/>
          <cell r="T3770"/>
          <cell r="U3770"/>
          <cell r="V3770"/>
          <cell r="W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P3770"/>
        </row>
        <row r="3771">
          <cell r="C3771"/>
          <cell r="D3771"/>
          <cell r="E3771"/>
          <cell r="F3771"/>
          <cell r="J3771"/>
          <cell r="K3771"/>
          <cell r="L3771"/>
          <cell r="M3771"/>
          <cell r="N3771"/>
          <cell r="O3771"/>
          <cell r="P3771"/>
          <cell r="R3771"/>
          <cell r="S3771"/>
          <cell r="T3771"/>
          <cell r="U3771"/>
          <cell r="V3771"/>
          <cell r="W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P3771"/>
        </row>
        <row r="3772">
          <cell r="C3772"/>
          <cell r="D3772"/>
          <cell r="F3772"/>
          <cell r="J3772"/>
          <cell r="K3772"/>
          <cell r="L3772"/>
          <cell r="M3772"/>
          <cell r="N3772"/>
          <cell r="O3772"/>
          <cell r="P3772"/>
          <cell r="R3772"/>
          <cell r="S3772"/>
          <cell r="T3772"/>
          <cell r="U3772"/>
          <cell r="Y3772"/>
          <cell r="Z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P3772"/>
        </row>
        <row r="3773">
          <cell r="C3773"/>
          <cell r="D3773"/>
          <cell r="E3773"/>
          <cell r="F3773"/>
          <cell r="J3773"/>
          <cell r="K3773"/>
          <cell r="L3773"/>
          <cell r="M3773"/>
          <cell r="N3773"/>
          <cell r="O3773"/>
          <cell r="P3773"/>
          <cell r="R3773"/>
          <cell r="S3773"/>
          <cell r="T3773"/>
          <cell r="U3773"/>
          <cell r="V3773"/>
          <cell r="W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P3773"/>
        </row>
        <row r="3774">
          <cell r="C3774"/>
          <cell r="D3774"/>
          <cell r="E3774"/>
          <cell r="F3774"/>
          <cell r="J3774"/>
          <cell r="K3774"/>
          <cell r="L3774"/>
          <cell r="M3774"/>
          <cell r="N3774"/>
          <cell r="O3774"/>
          <cell r="P3774"/>
          <cell r="R3774"/>
          <cell r="S3774"/>
          <cell r="T3774"/>
          <cell r="U3774"/>
          <cell r="V3774"/>
          <cell r="W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P3774"/>
        </row>
        <row r="3775">
          <cell r="C3775"/>
          <cell r="D3775"/>
          <cell r="E3775"/>
          <cell r="F3775"/>
          <cell r="J3775"/>
          <cell r="K3775"/>
          <cell r="L3775"/>
          <cell r="M3775"/>
          <cell r="N3775"/>
          <cell r="O3775"/>
          <cell r="P3775"/>
          <cell r="R3775"/>
          <cell r="S3775"/>
          <cell r="T3775"/>
          <cell r="U3775"/>
          <cell r="V3775"/>
          <cell r="W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P3775"/>
        </row>
        <row r="3776">
          <cell r="C3776"/>
          <cell r="D3776"/>
          <cell r="E3776"/>
          <cell r="F3776"/>
          <cell r="J3776"/>
          <cell r="K3776"/>
          <cell r="L3776"/>
          <cell r="M3776"/>
          <cell r="N3776"/>
          <cell r="O3776"/>
          <cell r="P3776"/>
          <cell r="R3776"/>
          <cell r="S3776"/>
          <cell r="T3776"/>
          <cell r="U3776"/>
          <cell r="V3776"/>
          <cell r="W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P3776"/>
        </row>
        <row r="3777">
          <cell r="C3777"/>
          <cell r="D3777"/>
          <cell r="E3777"/>
          <cell r="F3777"/>
          <cell r="J3777"/>
          <cell r="K3777"/>
          <cell r="L3777"/>
          <cell r="M3777"/>
          <cell r="N3777"/>
          <cell r="O3777"/>
          <cell r="P3777"/>
          <cell r="R3777"/>
          <cell r="S3777"/>
          <cell r="T3777"/>
          <cell r="U3777"/>
          <cell r="V3777"/>
          <cell r="W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P3777"/>
        </row>
        <row r="3778">
          <cell r="C3778"/>
          <cell r="D3778"/>
          <cell r="E3778"/>
          <cell r="F3778"/>
          <cell r="J3778"/>
          <cell r="K3778"/>
          <cell r="L3778"/>
          <cell r="M3778"/>
          <cell r="N3778"/>
          <cell r="O3778"/>
          <cell r="P3778"/>
          <cell r="R3778"/>
          <cell r="S3778"/>
          <cell r="T3778"/>
          <cell r="U3778"/>
          <cell r="V3778"/>
          <cell r="W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P3778"/>
        </row>
        <row r="3779">
          <cell r="C3779"/>
          <cell r="D3779"/>
          <cell r="E3779"/>
          <cell r="F3779"/>
          <cell r="J3779"/>
          <cell r="K3779"/>
          <cell r="L3779"/>
          <cell r="M3779"/>
          <cell r="N3779"/>
          <cell r="O3779"/>
          <cell r="P3779"/>
          <cell r="R3779"/>
          <cell r="S3779"/>
          <cell r="T3779"/>
          <cell r="U3779"/>
          <cell r="V3779"/>
          <cell r="W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P3779"/>
        </row>
        <row r="3780">
          <cell r="C3780"/>
          <cell r="D3780"/>
          <cell r="E3780"/>
          <cell r="F3780"/>
          <cell r="J3780"/>
          <cell r="K3780"/>
          <cell r="L3780"/>
          <cell r="M3780"/>
          <cell r="N3780"/>
          <cell r="O3780"/>
          <cell r="P3780"/>
          <cell r="R3780"/>
          <cell r="S3780"/>
          <cell r="T3780"/>
          <cell r="U3780"/>
          <cell r="V3780"/>
          <cell r="W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P3780"/>
        </row>
        <row r="3781">
          <cell r="C3781"/>
          <cell r="D3781"/>
          <cell r="E3781"/>
          <cell r="F3781"/>
          <cell r="J3781"/>
          <cell r="K3781"/>
          <cell r="L3781"/>
          <cell r="M3781"/>
          <cell r="N3781"/>
          <cell r="O3781"/>
          <cell r="P3781"/>
          <cell r="R3781"/>
          <cell r="S3781"/>
          <cell r="T3781"/>
          <cell r="U3781"/>
          <cell r="V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P3781"/>
        </row>
        <row r="3782">
          <cell r="C3782"/>
          <cell r="D3782"/>
          <cell r="E3782"/>
          <cell r="F3782"/>
          <cell r="J3782"/>
          <cell r="K3782"/>
          <cell r="L3782"/>
          <cell r="M3782"/>
          <cell r="N3782"/>
          <cell r="O3782"/>
          <cell r="P3782"/>
          <cell r="R3782"/>
          <cell r="S3782"/>
          <cell r="T3782"/>
          <cell r="U3782"/>
          <cell r="V3782"/>
          <cell r="W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P3782"/>
        </row>
        <row r="3783">
          <cell r="C3783"/>
          <cell r="D3783"/>
          <cell r="E3783"/>
          <cell r="F3783"/>
          <cell r="J3783"/>
          <cell r="K3783"/>
          <cell r="L3783"/>
          <cell r="M3783"/>
          <cell r="N3783"/>
          <cell r="O3783"/>
          <cell r="P3783"/>
          <cell r="R3783"/>
          <cell r="S3783"/>
          <cell r="T3783"/>
          <cell r="U3783"/>
          <cell r="V3783"/>
          <cell r="W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P3783"/>
        </row>
        <row r="3784">
          <cell r="C3784"/>
          <cell r="D3784"/>
          <cell r="E3784"/>
          <cell r="F3784"/>
          <cell r="J3784"/>
          <cell r="K3784"/>
          <cell r="L3784"/>
          <cell r="M3784"/>
          <cell r="N3784"/>
          <cell r="O3784"/>
          <cell r="P3784"/>
          <cell r="R3784"/>
          <cell r="S3784"/>
          <cell r="T3784"/>
          <cell r="U3784"/>
          <cell r="V3784"/>
          <cell r="W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P3784"/>
        </row>
        <row r="3785">
          <cell r="C3785"/>
          <cell r="D3785"/>
          <cell r="E3785"/>
          <cell r="F3785"/>
          <cell r="J3785"/>
          <cell r="K3785"/>
          <cell r="L3785"/>
          <cell r="M3785"/>
          <cell r="N3785"/>
          <cell r="O3785"/>
          <cell r="P3785"/>
          <cell r="R3785"/>
          <cell r="S3785"/>
          <cell r="T3785"/>
          <cell r="U3785"/>
          <cell r="V3785"/>
          <cell r="W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P3785"/>
        </row>
        <row r="3786">
          <cell r="C3786"/>
          <cell r="D3786"/>
          <cell r="E3786"/>
          <cell r="F3786"/>
          <cell r="J3786"/>
          <cell r="K3786"/>
          <cell r="L3786"/>
          <cell r="M3786"/>
          <cell r="N3786"/>
          <cell r="O3786"/>
          <cell r="P3786"/>
          <cell r="R3786"/>
          <cell r="S3786"/>
          <cell r="T3786"/>
          <cell r="U3786"/>
          <cell r="V3786"/>
          <cell r="W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P3786"/>
        </row>
        <row r="3787">
          <cell r="C3787"/>
          <cell r="D3787"/>
          <cell r="E3787"/>
          <cell r="F3787"/>
          <cell r="J3787"/>
          <cell r="K3787"/>
          <cell r="L3787"/>
          <cell r="M3787"/>
          <cell r="N3787"/>
          <cell r="O3787"/>
          <cell r="P3787"/>
          <cell r="R3787"/>
          <cell r="S3787"/>
          <cell r="T3787"/>
          <cell r="U3787"/>
          <cell r="V3787"/>
          <cell r="W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P3787"/>
        </row>
        <row r="3788">
          <cell r="C3788"/>
          <cell r="D3788"/>
          <cell r="E3788"/>
          <cell r="F3788"/>
          <cell r="J3788"/>
          <cell r="K3788"/>
          <cell r="L3788"/>
          <cell r="M3788"/>
          <cell r="N3788"/>
          <cell r="O3788"/>
          <cell r="P3788"/>
          <cell r="R3788"/>
          <cell r="S3788"/>
          <cell r="T3788"/>
          <cell r="U3788"/>
          <cell r="V3788"/>
          <cell r="W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P3788"/>
        </row>
        <row r="3789">
          <cell r="C3789"/>
          <cell r="D3789"/>
          <cell r="E3789"/>
          <cell r="F3789"/>
          <cell r="J3789"/>
          <cell r="K3789"/>
          <cell r="L3789"/>
          <cell r="M3789"/>
          <cell r="N3789"/>
          <cell r="O3789"/>
          <cell r="P3789"/>
          <cell r="R3789"/>
          <cell r="S3789"/>
          <cell r="T3789"/>
          <cell r="U3789"/>
          <cell r="V3789"/>
          <cell r="W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P3789"/>
        </row>
        <row r="3790">
          <cell r="C3790"/>
          <cell r="D3790"/>
          <cell r="E3790"/>
          <cell r="F3790"/>
          <cell r="J3790"/>
          <cell r="K3790"/>
          <cell r="L3790"/>
          <cell r="M3790"/>
          <cell r="N3790"/>
          <cell r="O3790"/>
          <cell r="P3790"/>
          <cell r="R3790"/>
          <cell r="S3790"/>
          <cell r="T3790"/>
          <cell r="U3790"/>
          <cell r="V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P3790"/>
        </row>
        <row r="3791">
          <cell r="C3791"/>
          <cell r="D3791"/>
          <cell r="E3791"/>
          <cell r="F3791"/>
          <cell r="J3791"/>
          <cell r="K3791"/>
          <cell r="L3791"/>
          <cell r="M3791"/>
          <cell r="N3791"/>
          <cell r="O3791"/>
          <cell r="P3791"/>
          <cell r="R3791"/>
          <cell r="S3791"/>
          <cell r="T3791"/>
          <cell r="U3791"/>
          <cell r="V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P3791"/>
        </row>
        <row r="3792">
          <cell r="C3792"/>
          <cell r="D3792"/>
          <cell r="E3792"/>
          <cell r="F3792"/>
          <cell r="J3792"/>
          <cell r="K3792"/>
          <cell r="L3792"/>
          <cell r="M3792"/>
          <cell r="N3792"/>
          <cell r="O3792"/>
          <cell r="P3792"/>
          <cell r="R3792"/>
          <cell r="S3792"/>
          <cell r="T3792"/>
          <cell r="U3792"/>
          <cell r="V3792"/>
          <cell r="W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P3792"/>
        </row>
        <row r="3793">
          <cell r="C3793"/>
          <cell r="D3793"/>
          <cell r="E3793"/>
          <cell r="F3793"/>
          <cell r="J3793"/>
          <cell r="K3793"/>
          <cell r="L3793"/>
          <cell r="M3793"/>
          <cell r="N3793"/>
          <cell r="O3793"/>
          <cell r="P3793"/>
          <cell r="R3793"/>
          <cell r="S3793"/>
          <cell r="T3793"/>
          <cell r="U3793"/>
          <cell r="V3793"/>
          <cell r="W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P3793"/>
        </row>
        <row r="3794">
          <cell r="C3794"/>
          <cell r="D3794"/>
          <cell r="E3794"/>
          <cell r="F3794"/>
          <cell r="J3794"/>
          <cell r="K3794"/>
          <cell r="L3794"/>
          <cell r="M3794"/>
          <cell r="N3794"/>
          <cell r="O3794"/>
          <cell r="P3794"/>
          <cell r="R3794"/>
          <cell r="S3794"/>
          <cell r="T3794"/>
          <cell r="U3794"/>
          <cell r="V3794"/>
          <cell r="W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P3794"/>
        </row>
        <row r="3795">
          <cell r="C3795"/>
          <cell r="D3795"/>
          <cell r="E3795"/>
          <cell r="F3795"/>
          <cell r="J3795"/>
          <cell r="K3795"/>
          <cell r="L3795"/>
          <cell r="M3795"/>
          <cell r="N3795"/>
          <cell r="O3795"/>
          <cell r="P3795"/>
          <cell r="R3795"/>
          <cell r="S3795"/>
          <cell r="T3795"/>
          <cell r="U3795"/>
          <cell r="V3795"/>
          <cell r="W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P3795"/>
        </row>
        <row r="3796">
          <cell r="C3796"/>
          <cell r="D3796"/>
          <cell r="E3796"/>
          <cell r="F3796"/>
          <cell r="J3796"/>
          <cell r="K3796"/>
          <cell r="L3796"/>
          <cell r="M3796"/>
          <cell r="N3796"/>
          <cell r="O3796"/>
          <cell r="P3796"/>
          <cell r="R3796"/>
          <cell r="S3796"/>
          <cell r="T3796"/>
          <cell r="U3796"/>
          <cell r="V3796"/>
          <cell r="W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P3796"/>
        </row>
        <row r="3797">
          <cell r="C3797"/>
          <cell r="D3797"/>
          <cell r="E3797"/>
          <cell r="F3797"/>
          <cell r="J3797"/>
          <cell r="K3797"/>
          <cell r="L3797"/>
          <cell r="M3797"/>
          <cell r="N3797"/>
          <cell r="O3797"/>
          <cell r="P3797"/>
          <cell r="R3797"/>
          <cell r="S3797"/>
          <cell r="T3797"/>
          <cell r="U3797"/>
          <cell r="V3797"/>
          <cell r="W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P3797"/>
        </row>
        <row r="3798">
          <cell r="C3798"/>
          <cell r="D3798"/>
          <cell r="E3798"/>
          <cell r="F3798"/>
          <cell r="J3798"/>
          <cell r="K3798"/>
          <cell r="L3798"/>
          <cell r="M3798"/>
          <cell r="N3798"/>
          <cell r="O3798"/>
          <cell r="P3798"/>
          <cell r="R3798"/>
          <cell r="S3798"/>
          <cell r="T3798"/>
          <cell r="U3798"/>
          <cell r="V3798"/>
          <cell r="W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P3798"/>
        </row>
        <row r="3799">
          <cell r="C3799"/>
          <cell r="D3799"/>
          <cell r="E3799"/>
          <cell r="F3799"/>
          <cell r="J3799"/>
          <cell r="K3799"/>
          <cell r="L3799"/>
          <cell r="M3799"/>
          <cell r="N3799"/>
          <cell r="O3799"/>
          <cell r="P3799"/>
          <cell r="R3799"/>
          <cell r="S3799"/>
          <cell r="T3799"/>
          <cell r="U3799"/>
          <cell r="V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P3799"/>
        </row>
        <row r="3800">
          <cell r="C3800"/>
          <cell r="D3800"/>
          <cell r="E3800"/>
          <cell r="F3800"/>
          <cell r="J3800"/>
          <cell r="K3800"/>
          <cell r="L3800"/>
          <cell r="M3800"/>
          <cell r="N3800"/>
          <cell r="O3800"/>
          <cell r="P3800"/>
          <cell r="R3800"/>
          <cell r="S3800"/>
          <cell r="T3800"/>
          <cell r="U3800"/>
          <cell r="V3800"/>
          <cell r="W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P3800"/>
        </row>
        <row r="3801">
          <cell r="C3801"/>
          <cell r="D3801"/>
          <cell r="E3801"/>
          <cell r="F3801"/>
          <cell r="J3801"/>
          <cell r="K3801"/>
          <cell r="L3801"/>
          <cell r="M3801"/>
          <cell r="N3801"/>
          <cell r="O3801"/>
          <cell r="P3801"/>
          <cell r="R3801"/>
          <cell r="S3801"/>
          <cell r="T3801"/>
          <cell r="U3801"/>
          <cell r="V3801"/>
          <cell r="W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P3801"/>
        </row>
        <row r="3802">
          <cell r="C3802"/>
          <cell r="D3802"/>
          <cell r="E3802"/>
          <cell r="F3802"/>
          <cell r="J3802"/>
          <cell r="K3802"/>
          <cell r="L3802"/>
          <cell r="M3802"/>
          <cell r="N3802"/>
          <cell r="O3802"/>
          <cell r="P3802"/>
          <cell r="R3802"/>
          <cell r="S3802"/>
          <cell r="T3802"/>
          <cell r="U3802"/>
          <cell r="V3802"/>
          <cell r="W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P3802"/>
        </row>
        <row r="3803">
          <cell r="C3803"/>
          <cell r="D3803"/>
          <cell r="E3803"/>
          <cell r="F3803"/>
          <cell r="J3803"/>
          <cell r="K3803"/>
          <cell r="L3803"/>
          <cell r="M3803"/>
          <cell r="N3803"/>
          <cell r="O3803"/>
          <cell r="P3803"/>
          <cell r="R3803"/>
          <cell r="S3803"/>
          <cell r="T3803"/>
          <cell r="U3803"/>
          <cell r="V3803"/>
          <cell r="W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P3803"/>
        </row>
        <row r="3804">
          <cell r="C3804"/>
          <cell r="D3804"/>
          <cell r="E3804"/>
          <cell r="F3804"/>
          <cell r="J3804"/>
          <cell r="K3804"/>
          <cell r="L3804"/>
          <cell r="M3804"/>
          <cell r="N3804"/>
          <cell r="O3804"/>
          <cell r="P3804"/>
          <cell r="R3804"/>
          <cell r="S3804"/>
          <cell r="T3804"/>
          <cell r="U3804"/>
          <cell r="V3804"/>
          <cell r="W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P3804"/>
        </row>
        <row r="3805">
          <cell r="C3805"/>
          <cell r="D3805"/>
          <cell r="E3805"/>
          <cell r="F3805"/>
          <cell r="J3805"/>
          <cell r="K3805"/>
          <cell r="L3805"/>
          <cell r="M3805"/>
          <cell r="N3805"/>
          <cell r="O3805"/>
          <cell r="P3805"/>
          <cell r="R3805"/>
          <cell r="S3805"/>
          <cell r="T3805"/>
          <cell r="U3805"/>
          <cell r="V3805"/>
          <cell r="W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P3805"/>
        </row>
        <row r="3806">
          <cell r="C3806"/>
          <cell r="D3806"/>
          <cell r="E3806"/>
          <cell r="F3806"/>
          <cell r="J3806"/>
          <cell r="K3806"/>
          <cell r="L3806"/>
          <cell r="M3806"/>
          <cell r="N3806"/>
          <cell r="O3806"/>
          <cell r="P3806"/>
          <cell r="R3806"/>
          <cell r="S3806"/>
          <cell r="T3806"/>
          <cell r="U3806"/>
          <cell r="V3806"/>
          <cell r="W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P3806"/>
        </row>
        <row r="3807">
          <cell r="C3807"/>
          <cell r="D3807"/>
          <cell r="E3807"/>
          <cell r="F3807"/>
          <cell r="J3807"/>
          <cell r="K3807"/>
          <cell r="L3807"/>
          <cell r="M3807"/>
          <cell r="N3807"/>
          <cell r="O3807"/>
          <cell r="P3807"/>
          <cell r="R3807"/>
          <cell r="S3807"/>
          <cell r="T3807"/>
          <cell r="U3807"/>
          <cell r="V3807"/>
          <cell r="W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P3807"/>
        </row>
        <row r="3808">
          <cell r="C3808"/>
          <cell r="D3808"/>
          <cell r="E3808"/>
          <cell r="F3808"/>
          <cell r="J3808"/>
          <cell r="K3808"/>
          <cell r="L3808"/>
          <cell r="M3808"/>
          <cell r="N3808"/>
          <cell r="O3808"/>
          <cell r="P3808"/>
          <cell r="R3808"/>
          <cell r="S3808"/>
          <cell r="T3808"/>
          <cell r="U3808"/>
          <cell r="V3808"/>
          <cell r="W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P3808"/>
        </row>
        <row r="3809">
          <cell r="C3809"/>
          <cell r="D3809"/>
          <cell r="E3809"/>
          <cell r="F3809"/>
          <cell r="J3809"/>
          <cell r="K3809"/>
          <cell r="L3809"/>
          <cell r="M3809"/>
          <cell r="N3809"/>
          <cell r="O3809"/>
          <cell r="P3809"/>
          <cell r="R3809"/>
          <cell r="S3809"/>
          <cell r="T3809"/>
          <cell r="U3809"/>
          <cell r="V3809"/>
          <cell r="W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P3809"/>
        </row>
        <row r="3810">
          <cell r="C3810"/>
          <cell r="D3810"/>
          <cell r="E3810"/>
          <cell r="F3810"/>
          <cell r="J3810"/>
          <cell r="K3810"/>
          <cell r="L3810"/>
          <cell r="M3810"/>
          <cell r="N3810"/>
          <cell r="O3810"/>
          <cell r="P3810"/>
          <cell r="R3810"/>
          <cell r="S3810"/>
          <cell r="T3810"/>
          <cell r="U3810"/>
          <cell r="V3810"/>
          <cell r="W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P3810"/>
        </row>
        <row r="3811">
          <cell r="C3811"/>
          <cell r="D3811"/>
          <cell r="E3811"/>
          <cell r="F3811"/>
          <cell r="J3811"/>
          <cell r="K3811"/>
          <cell r="L3811"/>
          <cell r="M3811"/>
          <cell r="N3811"/>
          <cell r="O3811"/>
          <cell r="P3811"/>
          <cell r="R3811"/>
          <cell r="S3811"/>
          <cell r="T3811"/>
          <cell r="U3811"/>
          <cell r="V3811"/>
          <cell r="W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P3811"/>
        </row>
        <row r="3812">
          <cell r="C3812"/>
          <cell r="D3812"/>
          <cell r="E3812"/>
          <cell r="F3812"/>
          <cell r="J3812"/>
          <cell r="K3812"/>
          <cell r="L3812"/>
          <cell r="M3812"/>
          <cell r="N3812"/>
          <cell r="O3812"/>
          <cell r="P3812"/>
          <cell r="R3812"/>
          <cell r="S3812"/>
          <cell r="T3812"/>
          <cell r="U3812"/>
          <cell r="V3812"/>
          <cell r="W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P3812"/>
        </row>
        <row r="3813">
          <cell r="C3813"/>
          <cell r="D3813"/>
          <cell r="E3813"/>
          <cell r="F3813"/>
          <cell r="J3813"/>
          <cell r="K3813"/>
          <cell r="L3813"/>
          <cell r="M3813"/>
          <cell r="N3813"/>
          <cell r="O3813"/>
          <cell r="P3813"/>
          <cell r="R3813"/>
          <cell r="S3813"/>
          <cell r="T3813"/>
          <cell r="U3813"/>
          <cell r="V3813"/>
          <cell r="W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P3813"/>
        </row>
        <row r="3814">
          <cell r="C3814"/>
          <cell r="D3814"/>
          <cell r="E3814"/>
          <cell r="F3814"/>
          <cell r="J3814"/>
          <cell r="K3814"/>
          <cell r="L3814"/>
          <cell r="M3814"/>
          <cell r="N3814"/>
          <cell r="O3814"/>
          <cell r="P3814"/>
          <cell r="R3814"/>
          <cell r="S3814"/>
          <cell r="T3814"/>
          <cell r="U3814"/>
          <cell r="V3814"/>
          <cell r="W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P3814"/>
        </row>
        <row r="3815">
          <cell r="C3815"/>
          <cell r="D3815"/>
          <cell r="E3815"/>
          <cell r="F3815"/>
          <cell r="J3815"/>
          <cell r="K3815"/>
          <cell r="L3815"/>
          <cell r="M3815"/>
          <cell r="N3815"/>
          <cell r="O3815"/>
          <cell r="P3815"/>
          <cell r="R3815"/>
          <cell r="S3815"/>
          <cell r="T3815"/>
          <cell r="U3815"/>
          <cell r="V3815"/>
          <cell r="W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P3815"/>
        </row>
        <row r="3816">
          <cell r="C3816"/>
          <cell r="D3816"/>
          <cell r="E3816"/>
          <cell r="F3816"/>
          <cell r="J3816"/>
          <cell r="K3816"/>
          <cell r="L3816"/>
          <cell r="M3816"/>
          <cell r="N3816"/>
          <cell r="O3816"/>
          <cell r="P3816"/>
          <cell r="R3816"/>
          <cell r="S3816"/>
          <cell r="T3816"/>
          <cell r="U3816"/>
          <cell r="V3816"/>
          <cell r="W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P3816"/>
        </row>
        <row r="3817">
          <cell r="C3817"/>
          <cell r="D3817"/>
          <cell r="E3817"/>
          <cell r="F3817"/>
          <cell r="J3817"/>
          <cell r="K3817"/>
          <cell r="L3817"/>
          <cell r="M3817"/>
          <cell r="N3817"/>
          <cell r="O3817"/>
          <cell r="P3817"/>
          <cell r="R3817"/>
          <cell r="S3817"/>
          <cell r="T3817"/>
          <cell r="U3817"/>
          <cell r="V3817"/>
          <cell r="W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P3817"/>
        </row>
        <row r="3818">
          <cell r="C3818"/>
          <cell r="D3818"/>
          <cell r="E3818"/>
          <cell r="F3818"/>
          <cell r="J3818"/>
          <cell r="K3818"/>
          <cell r="L3818"/>
          <cell r="M3818"/>
          <cell r="N3818"/>
          <cell r="O3818"/>
          <cell r="P3818"/>
          <cell r="R3818"/>
          <cell r="S3818"/>
          <cell r="T3818"/>
          <cell r="U3818"/>
          <cell r="V3818"/>
          <cell r="W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P3818"/>
        </row>
        <row r="3819">
          <cell r="C3819"/>
          <cell r="D3819"/>
          <cell r="E3819"/>
          <cell r="F3819"/>
          <cell r="J3819"/>
          <cell r="K3819"/>
          <cell r="L3819"/>
          <cell r="M3819"/>
          <cell r="N3819"/>
          <cell r="O3819"/>
          <cell r="P3819"/>
          <cell r="R3819"/>
          <cell r="S3819"/>
          <cell r="T3819"/>
          <cell r="U3819"/>
          <cell r="V3819"/>
          <cell r="W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P3819"/>
        </row>
        <row r="3820">
          <cell r="C3820"/>
          <cell r="D3820"/>
          <cell r="E3820"/>
          <cell r="F3820"/>
          <cell r="J3820"/>
          <cell r="K3820"/>
          <cell r="L3820"/>
          <cell r="M3820"/>
          <cell r="N3820"/>
          <cell r="O3820"/>
          <cell r="P3820"/>
          <cell r="R3820"/>
          <cell r="S3820"/>
          <cell r="T3820"/>
          <cell r="U3820"/>
          <cell r="V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P3820"/>
        </row>
        <row r="3821">
          <cell r="C3821"/>
          <cell r="D3821"/>
          <cell r="E3821"/>
          <cell r="F3821"/>
          <cell r="J3821"/>
          <cell r="K3821"/>
          <cell r="L3821"/>
          <cell r="M3821"/>
          <cell r="N3821"/>
          <cell r="O3821"/>
          <cell r="P3821"/>
          <cell r="R3821"/>
          <cell r="S3821"/>
          <cell r="T3821"/>
          <cell r="U3821"/>
          <cell r="V3821"/>
          <cell r="W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P3821"/>
        </row>
        <row r="3822">
          <cell r="C3822"/>
          <cell r="D3822"/>
          <cell r="E3822"/>
          <cell r="F3822"/>
          <cell r="J3822"/>
          <cell r="K3822"/>
          <cell r="L3822"/>
          <cell r="M3822"/>
          <cell r="N3822"/>
          <cell r="O3822"/>
          <cell r="P3822"/>
          <cell r="R3822"/>
          <cell r="S3822"/>
          <cell r="T3822"/>
          <cell r="U3822"/>
          <cell r="V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P3822"/>
        </row>
        <row r="3823">
          <cell r="C3823"/>
          <cell r="D3823"/>
          <cell r="E3823"/>
          <cell r="F3823"/>
          <cell r="J3823"/>
          <cell r="K3823"/>
          <cell r="L3823"/>
          <cell r="M3823"/>
          <cell r="N3823"/>
          <cell r="O3823"/>
          <cell r="P3823"/>
          <cell r="R3823"/>
          <cell r="S3823"/>
          <cell r="T3823"/>
          <cell r="U3823"/>
          <cell r="V3823"/>
          <cell r="W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P3823"/>
        </row>
        <row r="3824">
          <cell r="C3824"/>
          <cell r="D3824"/>
          <cell r="E3824"/>
          <cell r="F3824"/>
          <cell r="J3824"/>
          <cell r="K3824"/>
          <cell r="L3824"/>
          <cell r="M3824"/>
          <cell r="N3824"/>
          <cell r="O3824"/>
          <cell r="P3824"/>
          <cell r="R3824"/>
          <cell r="S3824"/>
          <cell r="T3824"/>
          <cell r="U3824"/>
          <cell r="V3824"/>
          <cell r="W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P3824"/>
        </row>
        <row r="3825">
          <cell r="C3825"/>
          <cell r="D3825"/>
          <cell r="E3825"/>
          <cell r="F3825"/>
          <cell r="J3825"/>
          <cell r="K3825"/>
          <cell r="L3825"/>
          <cell r="M3825"/>
          <cell r="N3825"/>
          <cell r="O3825"/>
          <cell r="P3825"/>
          <cell r="R3825"/>
          <cell r="S3825"/>
          <cell r="T3825"/>
          <cell r="U3825"/>
          <cell r="V3825"/>
          <cell r="W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P3825"/>
        </row>
        <row r="3826">
          <cell r="C3826"/>
          <cell r="D3826"/>
          <cell r="E3826"/>
          <cell r="F3826"/>
          <cell r="J3826"/>
          <cell r="K3826"/>
          <cell r="L3826"/>
          <cell r="M3826"/>
          <cell r="N3826"/>
          <cell r="O3826"/>
          <cell r="P3826"/>
          <cell r="R3826"/>
          <cell r="S3826"/>
          <cell r="T3826"/>
          <cell r="U3826"/>
          <cell r="V3826"/>
          <cell r="W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P3826"/>
        </row>
        <row r="3827">
          <cell r="C3827"/>
          <cell r="D3827"/>
          <cell r="E3827"/>
          <cell r="F3827"/>
          <cell r="J3827"/>
          <cell r="K3827"/>
          <cell r="L3827"/>
          <cell r="M3827"/>
          <cell r="N3827"/>
          <cell r="O3827"/>
          <cell r="P3827"/>
          <cell r="R3827"/>
          <cell r="S3827"/>
          <cell r="T3827"/>
          <cell r="U3827"/>
          <cell r="V3827"/>
          <cell r="W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P3827"/>
        </row>
        <row r="3828">
          <cell r="C3828"/>
          <cell r="D3828"/>
          <cell r="E3828"/>
          <cell r="F3828"/>
          <cell r="J3828"/>
          <cell r="K3828"/>
          <cell r="L3828"/>
          <cell r="M3828"/>
          <cell r="N3828"/>
          <cell r="O3828"/>
          <cell r="P3828"/>
          <cell r="R3828"/>
          <cell r="S3828"/>
          <cell r="T3828"/>
          <cell r="U3828"/>
          <cell r="V3828"/>
          <cell r="W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P3828"/>
        </row>
        <row r="3829">
          <cell r="C3829"/>
          <cell r="D3829"/>
          <cell r="E3829"/>
          <cell r="F3829"/>
          <cell r="J3829"/>
          <cell r="K3829"/>
          <cell r="L3829"/>
          <cell r="M3829"/>
          <cell r="N3829"/>
          <cell r="O3829"/>
          <cell r="P3829"/>
          <cell r="R3829"/>
          <cell r="S3829"/>
          <cell r="T3829"/>
          <cell r="U3829"/>
          <cell r="V3829"/>
          <cell r="W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P3829"/>
        </row>
        <row r="3830">
          <cell r="C3830"/>
          <cell r="D3830"/>
          <cell r="E3830"/>
          <cell r="F3830"/>
          <cell r="J3830"/>
          <cell r="K3830"/>
          <cell r="L3830"/>
          <cell r="M3830"/>
          <cell r="N3830"/>
          <cell r="O3830"/>
          <cell r="P3830"/>
          <cell r="R3830"/>
          <cell r="S3830"/>
          <cell r="T3830"/>
          <cell r="U3830"/>
          <cell r="V3830"/>
          <cell r="W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P3830"/>
        </row>
        <row r="3831">
          <cell r="C3831"/>
          <cell r="D3831"/>
          <cell r="E3831"/>
          <cell r="F3831"/>
          <cell r="J3831"/>
          <cell r="K3831"/>
          <cell r="L3831"/>
          <cell r="M3831"/>
          <cell r="N3831"/>
          <cell r="O3831"/>
          <cell r="P3831"/>
          <cell r="R3831"/>
          <cell r="S3831"/>
          <cell r="T3831"/>
          <cell r="U3831"/>
          <cell r="V3831"/>
          <cell r="W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P3831"/>
        </row>
        <row r="3832">
          <cell r="C3832"/>
          <cell r="D3832"/>
          <cell r="E3832"/>
          <cell r="F3832"/>
          <cell r="J3832"/>
          <cell r="K3832"/>
          <cell r="L3832"/>
          <cell r="M3832"/>
          <cell r="N3832"/>
          <cell r="O3832"/>
          <cell r="P3832"/>
          <cell r="R3832"/>
          <cell r="S3832"/>
          <cell r="T3832"/>
          <cell r="U3832"/>
          <cell r="V3832"/>
          <cell r="W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P3832"/>
        </row>
        <row r="3833">
          <cell r="C3833"/>
          <cell r="D3833"/>
          <cell r="E3833"/>
          <cell r="F3833"/>
          <cell r="J3833"/>
          <cell r="K3833"/>
          <cell r="L3833"/>
          <cell r="M3833"/>
          <cell r="N3833"/>
          <cell r="O3833"/>
          <cell r="P3833"/>
          <cell r="R3833"/>
          <cell r="S3833"/>
          <cell r="T3833"/>
          <cell r="U3833"/>
          <cell r="V3833"/>
          <cell r="W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P3833"/>
        </row>
        <row r="3834">
          <cell r="C3834"/>
          <cell r="D3834"/>
          <cell r="E3834"/>
          <cell r="F3834"/>
          <cell r="J3834"/>
          <cell r="K3834"/>
          <cell r="L3834"/>
          <cell r="M3834"/>
          <cell r="N3834"/>
          <cell r="O3834"/>
          <cell r="P3834"/>
          <cell r="R3834"/>
          <cell r="S3834"/>
          <cell r="T3834"/>
          <cell r="U3834"/>
          <cell r="V3834"/>
          <cell r="W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P3834"/>
        </row>
        <row r="3835">
          <cell r="C3835"/>
          <cell r="D3835"/>
          <cell r="E3835"/>
          <cell r="F3835"/>
          <cell r="J3835"/>
          <cell r="K3835"/>
          <cell r="L3835"/>
          <cell r="M3835"/>
          <cell r="N3835"/>
          <cell r="O3835"/>
          <cell r="P3835"/>
          <cell r="R3835"/>
          <cell r="S3835"/>
          <cell r="T3835"/>
          <cell r="U3835"/>
          <cell r="V3835"/>
          <cell r="W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P3835"/>
        </row>
        <row r="3836">
          <cell r="C3836"/>
          <cell r="D3836"/>
          <cell r="E3836"/>
          <cell r="F3836"/>
          <cell r="J3836"/>
          <cell r="K3836"/>
          <cell r="L3836"/>
          <cell r="M3836"/>
          <cell r="N3836"/>
          <cell r="O3836"/>
          <cell r="P3836"/>
          <cell r="R3836"/>
          <cell r="S3836"/>
          <cell r="T3836"/>
          <cell r="U3836"/>
          <cell r="V3836"/>
          <cell r="W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P3836"/>
        </row>
        <row r="3837">
          <cell r="C3837"/>
          <cell r="D3837"/>
          <cell r="E3837"/>
          <cell r="F3837"/>
          <cell r="J3837"/>
          <cell r="K3837"/>
          <cell r="L3837"/>
          <cell r="M3837"/>
          <cell r="N3837"/>
          <cell r="O3837"/>
          <cell r="P3837"/>
          <cell r="R3837"/>
          <cell r="S3837"/>
          <cell r="T3837"/>
          <cell r="U3837"/>
          <cell r="V3837"/>
          <cell r="W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P3837"/>
        </row>
        <row r="3838">
          <cell r="C3838"/>
          <cell r="D3838"/>
          <cell r="E3838"/>
          <cell r="F3838"/>
          <cell r="J3838"/>
          <cell r="K3838"/>
          <cell r="L3838"/>
          <cell r="M3838"/>
          <cell r="N3838"/>
          <cell r="O3838"/>
          <cell r="P3838"/>
          <cell r="R3838"/>
          <cell r="S3838"/>
          <cell r="T3838"/>
          <cell r="U3838"/>
          <cell r="V3838"/>
          <cell r="W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P3838"/>
        </row>
        <row r="3839">
          <cell r="C3839"/>
          <cell r="D3839"/>
          <cell r="E3839"/>
          <cell r="F3839"/>
          <cell r="J3839"/>
          <cell r="K3839"/>
          <cell r="L3839"/>
          <cell r="M3839"/>
          <cell r="N3839"/>
          <cell r="O3839"/>
          <cell r="P3839"/>
          <cell r="R3839"/>
          <cell r="S3839"/>
          <cell r="T3839"/>
          <cell r="U3839"/>
          <cell r="V3839"/>
          <cell r="W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P3839"/>
        </row>
        <row r="3840">
          <cell r="C3840"/>
          <cell r="D3840"/>
          <cell r="E3840"/>
          <cell r="F3840"/>
          <cell r="J3840"/>
          <cell r="K3840"/>
          <cell r="L3840"/>
          <cell r="M3840"/>
          <cell r="N3840"/>
          <cell r="O3840"/>
          <cell r="P3840"/>
          <cell r="R3840"/>
          <cell r="S3840"/>
          <cell r="T3840"/>
          <cell r="U3840"/>
          <cell r="V3840"/>
          <cell r="W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P3840"/>
        </row>
        <row r="3841">
          <cell r="C3841"/>
          <cell r="D3841"/>
          <cell r="E3841"/>
          <cell r="F3841"/>
          <cell r="J3841"/>
          <cell r="K3841"/>
          <cell r="L3841"/>
          <cell r="M3841"/>
          <cell r="N3841"/>
          <cell r="O3841"/>
          <cell r="P3841"/>
          <cell r="R3841"/>
          <cell r="S3841"/>
          <cell r="T3841"/>
          <cell r="U3841"/>
          <cell r="V3841"/>
          <cell r="W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P3841"/>
        </row>
        <row r="3842">
          <cell r="C3842"/>
          <cell r="D3842"/>
          <cell r="E3842"/>
          <cell r="F3842"/>
          <cell r="J3842"/>
          <cell r="K3842"/>
          <cell r="L3842"/>
          <cell r="M3842"/>
          <cell r="N3842"/>
          <cell r="O3842"/>
          <cell r="P3842"/>
          <cell r="R3842"/>
          <cell r="S3842"/>
          <cell r="T3842"/>
          <cell r="U3842"/>
          <cell r="V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P3842"/>
        </row>
        <row r="3843">
          <cell r="C3843"/>
          <cell r="D3843"/>
          <cell r="E3843"/>
          <cell r="F3843"/>
          <cell r="J3843"/>
          <cell r="K3843"/>
          <cell r="L3843"/>
          <cell r="M3843"/>
          <cell r="N3843"/>
          <cell r="O3843"/>
          <cell r="P3843"/>
          <cell r="R3843"/>
          <cell r="S3843"/>
          <cell r="T3843"/>
          <cell r="U3843"/>
          <cell r="V3843"/>
          <cell r="W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P3843"/>
        </row>
        <row r="3844">
          <cell r="C3844"/>
          <cell r="D3844"/>
          <cell r="E3844"/>
          <cell r="F3844"/>
          <cell r="J3844"/>
          <cell r="K3844"/>
          <cell r="L3844"/>
          <cell r="M3844"/>
          <cell r="N3844"/>
          <cell r="O3844"/>
          <cell r="P3844"/>
          <cell r="R3844"/>
          <cell r="S3844"/>
          <cell r="T3844"/>
          <cell r="U3844"/>
          <cell r="V3844"/>
          <cell r="W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P3844"/>
        </row>
        <row r="3845">
          <cell r="C3845"/>
          <cell r="D3845"/>
          <cell r="E3845"/>
          <cell r="F3845"/>
          <cell r="J3845"/>
          <cell r="K3845"/>
          <cell r="L3845"/>
          <cell r="M3845"/>
          <cell r="N3845"/>
          <cell r="O3845"/>
          <cell r="P3845"/>
          <cell r="R3845"/>
          <cell r="S3845"/>
          <cell r="T3845"/>
          <cell r="U3845"/>
          <cell r="V3845"/>
          <cell r="W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P3845"/>
        </row>
        <row r="3846">
          <cell r="C3846"/>
          <cell r="D3846"/>
          <cell r="E3846"/>
          <cell r="F3846"/>
          <cell r="J3846"/>
          <cell r="K3846"/>
          <cell r="L3846"/>
          <cell r="M3846"/>
          <cell r="N3846"/>
          <cell r="O3846"/>
          <cell r="P3846"/>
          <cell r="R3846"/>
          <cell r="S3846"/>
          <cell r="T3846"/>
          <cell r="U3846"/>
          <cell r="V3846"/>
          <cell r="W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P3846"/>
        </row>
        <row r="3847">
          <cell r="C3847"/>
          <cell r="D3847"/>
          <cell r="E3847"/>
          <cell r="F3847"/>
          <cell r="J3847"/>
          <cell r="K3847"/>
          <cell r="L3847"/>
          <cell r="M3847"/>
          <cell r="N3847"/>
          <cell r="O3847"/>
          <cell r="P3847"/>
          <cell r="R3847"/>
          <cell r="S3847"/>
          <cell r="T3847"/>
          <cell r="U3847"/>
          <cell r="V3847"/>
          <cell r="W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P3847"/>
        </row>
        <row r="3848">
          <cell r="C3848"/>
          <cell r="D3848"/>
          <cell r="E3848"/>
          <cell r="F3848"/>
          <cell r="J3848"/>
          <cell r="K3848"/>
          <cell r="L3848"/>
          <cell r="M3848"/>
          <cell r="N3848"/>
          <cell r="O3848"/>
          <cell r="P3848"/>
          <cell r="R3848"/>
          <cell r="S3848"/>
          <cell r="T3848"/>
          <cell r="U3848"/>
          <cell r="V3848"/>
          <cell r="W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P3848"/>
        </row>
        <row r="3849">
          <cell r="C3849"/>
          <cell r="D3849"/>
          <cell r="E3849"/>
          <cell r="F3849"/>
          <cell r="J3849"/>
          <cell r="K3849"/>
          <cell r="L3849"/>
          <cell r="M3849"/>
          <cell r="N3849"/>
          <cell r="O3849"/>
          <cell r="P3849"/>
          <cell r="R3849"/>
          <cell r="S3849"/>
          <cell r="T3849"/>
          <cell r="U3849"/>
          <cell r="V3849"/>
          <cell r="W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P3849"/>
        </row>
        <row r="3850">
          <cell r="C3850"/>
          <cell r="D3850"/>
          <cell r="E3850"/>
          <cell r="F3850"/>
          <cell r="J3850"/>
          <cell r="K3850"/>
          <cell r="L3850"/>
          <cell r="M3850"/>
          <cell r="N3850"/>
          <cell r="O3850"/>
          <cell r="P3850"/>
          <cell r="R3850"/>
          <cell r="S3850"/>
          <cell r="T3850"/>
          <cell r="U3850"/>
          <cell r="V3850"/>
          <cell r="W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P3850"/>
        </row>
        <row r="3851">
          <cell r="C3851"/>
          <cell r="D3851"/>
          <cell r="E3851"/>
          <cell r="F3851"/>
          <cell r="J3851"/>
          <cell r="K3851"/>
          <cell r="L3851"/>
          <cell r="M3851"/>
          <cell r="N3851"/>
          <cell r="O3851"/>
          <cell r="P3851"/>
          <cell r="R3851"/>
          <cell r="S3851"/>
          <cell r="T3851"/>
          <cell r="U3851"/>
          <cell r="V3851"/>
          <cell r="W3851"/>
          <cell r="Y3851"/>
          <cell r="Z3851"/>
          <cell r="AA3851"/>
          <cell r="AB3851"/>
          <cell r="AC3851"/>
          <cell r="AD3851"/>
          <cell r="AE3851"/>
          <cell r="AF3851"/>
          <cell r="AH3851"/>
          <cell r="AI3851"/>
          <cell r="AJ3851"/>
          <cell r="AK3851"/>
          <cell r="AL3851"/>
          <cell r="AM3851"/>
          <cell r="AN3851"/>
          <cell r="AP3851"/>
        </row>
        <row r="3852">
          <cell r="C3852"/>
          <cell r="D3852"/>
          <cell r="E3852"/>
          <cell r="F3852"/>
          <cell r="J3852"/>
          <cell r="K3852"/>
          <cell r="L3852"/>
          <cell r="M3852"/>
          <cell r="N3852"/>
          <cell r="O3852"/>
          <cell r="P3852"/>
          <cell r="R3852"/>
          <cell r="S3852"/>
          <cell r="T3852"/>
          <cell r="U3852"/>
          <cell r="V3852"/>
          <cell r="W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P3852"/>
        </row>
        <row r="3853">
          <cell r="C3853"/>
          <cell r="D3853"/>
          <cell r="E3853"/>
          <cell r="F3853"/>
          <cell r="J3853"/>
          <cell r="K3853"/>
          <cell r="L3853"/>
          <cell r="M3853"/>
          <cell r="N3853"/>
          <cell r="O3853"/>
          <cell r="P3853"/>
          <cell r="R3853"/>
          <cell r="S3853"/>
          <cell r="T3853"/>
          <cell r="U3853"/>
          <cell r="V3853"/>
          <cell r="W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P3853"/>
        </row>
        <row r="3854">
          <cell r="C3854"/>
          <cell r="D3854"/>
          <cell r="E3854"/>
          <cell r="F3854"/>
          <cell r="J3854"/>
          <cell r="K3854"/>
          <cell r="L3854"/>
          <cell r="M3854"/>
          <cell r="N3854"/>
          <cell r="O3854"/>
          <cell r="P3854"/>
          <cell r="R3854"/>
          <cell r="S3854"/>
          <cell r="T3854"/>
          <cell r="U3854"/>
          <cell r="V3854"/>
          <cell r="W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P3854"/>
        </row>
        <row r="3855">
          <cell r="C3855"/>
          <cell r="D3855"/>
          <cell r="E3855"/>
          <cell r="F3855"/>
          <cell r="J3855"/>
          <cell r="K3855"/>
          <cell r="L3855"/>
          <cell r="M3855"/>
          <cell r="N3855"/>
          <cell r="O3855"/>
          <cell r="P3855"/>
          <cell r="R3855"/>
          <cell r="S3855"/>
          <cell r="T3855"/>
          <cell r="U3855"/>
          <cell r="V3855"/>
          <cell r="W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P3855"/>
        </row>
        <row r="3856">
          <cell r="C3856"/>
          <cell r="D3856"/>
          <cell r="E3856"/>
          <cell r="F3856"/>
          <cell r="J3856"/>
          <cell r="K3856"/>
          <cell r="L3856"/>
          <cell r="M3856"/>
          <cell r="N3856"/>
          <cell r="O3856"/>
          <cell r="P3856"/>
          <cell r="R3856"/>
          <cell r="S3856"/>
          <cell r="T3856"/>
          <cell r="U3856"/>
          <cell r="V3856"/>
          <cell r="W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P3856"/>
        </row>
        <row r="3857">
          <cell r="C3857"/>
          <cell r="D3857"/>
          <cell r="E3857"/>
          <cell r="F3857"/>
          <cell r="J3857"/>
          <cell r="K3857"/>
          <cell r="L3857"/>
          <cell r="M3857"/>
          <cell r="N3857"/>
          <cell r="O3857"/>
          <cell r="P3857"/>
          <cell r="R3857"/>
          <cell r="S3857"/>
          <cell r="T3857"/>
          <cell r="U3857"/>
          <cell r="V3857"/>
          <cell r="W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P3857"/>
        </row>
        <row r="3858">
          <cell r="C3858"/>
          <cell r="D3858"/>
          <cell r="E3858"/>
          <cell r="F3858"/>
          <cell r="J3858"/>
          <cell r="K3858"/>
          <cell r="L3858"/>
          <cell r="M3858"/>
          <cell r="N3858"/>
          <cell r="O3858"/>
          <cell r="P3858"/>
          <cell r="R3858"/>
          <cell r="S3858"/>
          <cell r="T3858"/>
          <cell r="U3858"/>
          <cell r="V3858"/>
          <cell r="W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P3858"/>
        </row>
        <row r="3859">
          <cell r="C3859"/>
          <cell r="D3859"/>
          <cell r="E3859"/>
          <cell r="F3859"/>
          <cell r="J3859"/>
          <cell r="K3859"/>
          <cell r="L3859"/>
          <cell r="M3859"/>
          <cell r="N3859"/>
          <cell r="O3859"/>
          <cell r="P3859"/>
          <cell r="R3859"/>
          <cell r="S3859"/>
          <cell r="T3859"/>
          <cell r="U3859"/>
          <cell r="V3859"/>
          <cell r="W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P3859"/>
        </row>
        <row r="3860">
          <cell r="C3860"/>
          <cell r="D3860"/>
          <cell r="E3860"/>
          <cell r="F3860"/>
          <cell r="J3860"/>
          <cell r="K3860"/>
          <cell r="L3860"/>
          <cell r="M3860"/>
          <cell r="N3860"/>
          <cell r="O3860"/>
          <cell r="P3860"/>
          <cell r="R3860"/>
          <cell r="S3860"/>
          <cell r="T3860"/>
          <cell r="U3860"/>
          <cell r="V3860"/>
          <cell r="W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P3860"/>
        </row>
        <row r="3861">
          <cell r="C3861"/>
          <cell r="D3861"/>
          <cell r="E3861"/>
          <cell r="F3861"/>
          <cell r="J3861"/>
          <cell r="K3861"/>
          <cell r="L3861"/>
          <cell r="M3861"/>
          <cell r="N3861"/>
          <cell r="O3861"/>
          <cell r="P3861"/>
          <cell r="R3861"/>
          <cell r="S3861"/>
          <cell r="T3861"/>
          <cell r="U3861"/>
          <cell r="V3861"/>
          <cell r="W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P3861"/>
        </row>
        <row r="3862">
          <cell r="C3862"/>
          <cell r="D3862"/>
          <cell r="E3862"/>
          <cell r="F3862"/>
          <cell r="J3862"/>
          <cell r="K3862"/>
          <cell r="L3862"/>
          <cell r="M3862"/>
          <cell r="N3862"/>
          <cell r="O3862"/>
          <cell r="P3862"/>
          <cell r="R3862"/>
          <cell r="S3862"/>
          <cell r="T3862"/>
          <cell r="U3862"/>
          <cell r="Y3862"/>
          <cell r="Z3862"/>
          <cell r="AA3862"/>
          <cell r="AB3862"/>
          <cell r="AD3862"/>
          <cell r="AE3862"/>
          <cell r="AF3862"/>
          <cell r="AH3862"/>
          <cell r="AI3862"/>
          <cell r="AJ3862"/>
          <cell r="AK3862"/>
          <cell r="AL3862"/>
          <cell r="AM3862"/>
          <cell r="AN3862"/>
          <cell r="AP3862"/>
        </row>
        <row r="3863">
          <cell r="C3863"/>
          <cell r="D3863"/>
          <cell r="E3863"/>
          <cell r="F3863"/>
          <cell r="J3863"/>
          <cell r="K3863"/>
          <cell r="L3863"/>
          <cell r="M3863"/>
          <cell r="N3863"/>
          <cell r="O3863"/>
          <cell r="P3863"/>
          <cell r="R3863"/>
          <cell r="S3863"/>
          <cell r="T3863"/>
          <cell r="U3863"/>
          <cell r="V3863"/>
          <cell r="W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P3863"/>
        </row>
        <row r="3864">
          <cell r="C3864"/>
          <cell r="D3864"/>
          <cell r="E3864"/>
          <cell r="F3864"/>
          <cell r="J3864"/>
          <cell r="K3864"/>
          <cell r="L3864"/>
          <cell r="M3864"/>
          <cell r="N3864"/>
          <cell r="O3864"/>
          <cell r="P3864"/>
          <cell r="R3864"/>
          <cell r="S3864"/>
          <cell r="T3864"/>
          <cell r="U3864"/>
          <cell r="V3864"/>
          <cell r="W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P3864"/>
        </row>
        <row r="3865">
          <cell r="C3865"/>
          <cell r="D3865"/>
          <cell r="E3865"/>
          <cell r="F3865"/>
          <cell r="J3865"/>
          <cell r="K3865"/>
          <cell r="L3865"/>
          <cell r="M3865"/>
          <cell r="N3865"/>
          <cell r="O3865"/>
          <cell r="P3865"/>
          <cell r="R3865"/>
          <cell r="S3865"/>
          <cell r="T3865"/>
          <cell r="U3865"/>
          <cell r="V3865"/>
          <cell r="W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P3865"/>
        </row>
        <row r="3866">
          <cell r="C3866"/>
          <cell r="D3866"/>
          <cell r="E3866"/>
          <cell r="F3866"/>
          <cell r="J3866"/>
          <cell r="K3866"/>
          <cell r="L3866"/>
          <cell r="M3866"/>
          <cell r="N3866"/>
          <cell r="O3866"/>
          <cell r="P3866"/>
          <cell r="R3866"/>
          <cell r="S3866"/>
          <cell r="T3866"/>
          <cell r="U3866"/>
          <cell r="V3866"/>
          <cell r="W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P3866"/>
        </row>
        <row r="3867">
          <cell r="C3867"/>
          <cell r="D3867"/>
          <cell r="E3867"/>
          <cell r="F3867"/>
          <cell r="J3867"/>
          <cell r="K3867"/>
          <cell r="L3867"/>
          <cell r="M3867"/>
          <cell r="N3867"/>
          <cell r="O3867"/>
          <cell r="P3867"/>
          <cell r="R3867"/>
          <cell r="S3867"/>
          <cell r="T3867"/>
          <cell r="U3867"/>
          <cell r="V3867"/>
          <cell r="W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P3867"/>
        </row>
        <row r="3868">
          <cell r="C3868"/>
          <cell r="D3868"/>
          <cell r="E3868"/>
          <cell r="F3868"/>
          <cell r="J3868"/>
          <cell r="K3868"/>
          <cell r="L3868"/>
          <cell r="M3868"/>
          <cell r="N3868"/>
          <cell r="O3868"/>
          <cell r="P3868"/>
          <cell r="R3868"/>
          <cell r="S3868"/>
          <cell r="T3868"/>
          <cell r="U3868"/>
          <cell r="V3868"/>
          <cell r="W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P3868"/>
        </row>
        <row r="3869">
          <cell r="C3869"/>
          <cell r="D3869"/>
          <cell r="E3869"/>
          <cell r="F3869"/>
          <cell r="J3869"/>
          <cell r="K3869"/>
          <cell r="L3869"/>
          <cell r="M3869"/>
          <cell r="N3869"/>
          <cell r="O3869"/>
          <cell r="P3869"/>
          <cell r="R3869"/>
          <cell r="S3869"/>
          <cell r="T3869"/>
          <cell r="U3869"/>
          <cell r="V3869"/>
          <cell r="W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P3869"/>
        </row>
        <row r="3870">
          <cell r="C3870"/>
          <cell r="D3870"/>
          <cell r="E3870"/>
          <cell r="F3870"/>
          <cell r="J3870"/>
          <cell r="K3870"/>
          <cell r="L3870"/>
          <cell r="M3870"/>
          <cell r="N3870"/>
          <cell r="O3870"/>
          <cell r="P3870"/>
          <cell r="R3870"/>
          <cell r="S3870"/>
          <cell r="T3870"/>
          <cell r="U3870"/>
          <cell r="V3870"/>
          <cell r="W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P3870"/>
        </row>
        <row r="3871">
          <cell r="C3871"/>
          <cell r="D3871"/>
          <cell r="E3871"/>
          <cell r="F3871"/>
          <cell r="J3871"/>
          <cell r="K3871"/>
          <cell r="L3871"/>
          <cell r="M3871"/>
          <cell r="N3871"/>
          <cell r="O3871"/>
          <cell r="P3871"/>
          <cell r="R3871"/>
          <cell r="S3871"/>
          <cell r="T3871"/>
          <cell r="U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P3871"/>
        </row>
        <row r="3872">
          <cell r="C3872"/>
          <cell r="D3872"/>
          <cell r="E3872"/>
          <cell r="F3872"/>
          <cell r="J3872"/>
          <cell r="K3872"/>
          <cell r="L3872"/>
          <cell r="M3872"/>
          <cell r="N3872"/>
          <cell r="O3872"/>
          <cell r="P3872"/>
          <cell r="R3872"/>
          <cell r="S3872"/>
          <cell r="T3872"/>
          <cell r="U3872"/>
          <cell r="V3872"/>
          <cell r="W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P3872"/>
        </row>
        <row r="3873">
          <cell r="C3873"/>
          <cell r="D3873"/>
          <cell r="E3873"/>
          <cell r="F3873"/>
          <cell r="J3873"/>
          <cell r="K3873"/>
          <cell r="L3873"/>
          <cell r="M3873"/>
          <cell r="N3873"/>
          <cell r="O3873"/>
          <cell r="P3873"/>
          <cell r="R3873"/>
          <cell r="S3873"/>
          <cell r="T3873"/>
          <cell r="U3873"/>
          <cell r="V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P3873"/>
        </row>
        <row r="3874">
          <cell r="C3874"/>
          <cell r="D3874"/>
          <cell r="E3874"/>
          <cell r="F3874"/>
          <cell r="J3874"/>
          <cell r="K3874"/>
          <cell r="L3874"/>
          <cell r="M3874"/>
          <cell r="N3874"/>
          <cell r="O3874"/>
          <cell r="P3874"/>
          <cell r="R3874"/>
          <cell r="S3874"/>
          <cell r="T3874"/>
          <cell r="U3874"/>
          <cell r="V3874"/>
          <cell r="W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P3874"/>
        </row>
        <row r="3875">
          <cell r="C3875"/>
          <cell r="D3875"/>
          <cell r="E3875"/>
          <cell r="F3875"/>
          <cell r="J3875"/>
          <cell r="K3875"/>
          <cell r="L3875"/>
          <cell r="M3875"/>
          <cell r="N3875"/>
          <cell r="O3875"/>
          <cell r="P3875"/>
          <cell r="R3875"/>
          <cell r="S3875"/>
          <cell r="T3875"/>
          <cell r="U3875"/>
          <cell r="V3875"/>
          <cell r="W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P3875"/>
        </row>
        <row r="3876">
          <cell r="C3876"/>
          <cell r="D3876"/>
          <cell r="E3876"/>
          <cell r="F3876"/>
          <cell r="J3876"/>
          <cell r="K3876"/>
          <cell r="L3876"/>
          <cell r="M3876"/>
          <cell r="N3876"/>
          <cell r="O3876"/>
          <cell r="P3876"/>
          <cell r="R3876"/>
          <cell r="S3876"/>
          <cell r="T3876"/>
          <cell r="U3876"/>
          <cell r="V3876"/>
          <cell r="W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P3876"/>
        </row>
        <row r="3877">
          <cell r="C3877"/>
          <cell r="D3877"/>
          <cell r="E3877"/>
          <cell r="F3877"/>
          <cell r="J3877"/>
          <cell r="K3877"/>
          <cell r="L3877"/>
          <cell r="M3877"/>
          <cell r="N3877"/>
          <cell r="O3877"/>
          <cell r="P3877"/>
          <cell r="R3877"/>
          <cell r="S3877"/>
          <cell r="T3877"/>
          <cell r="U3877"/>
          <cell r="V3877"/>
          <cell r="W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P3877"/>
        </row>
        <row r="3878">
          <cell r="C3878"/>
          <cell r="D3878"/>
          <cell r="E3878"/>
          <cell r="F3878"/>
          <cell r="J3878"/>
          <cell r="K3878"/>
          <cell r="L3878"/>
          <cell r="M3878"/>
          <cell r="N3878"/>
          <cell r="O3878"/>
          <cell r="P3878"/>
          <cell r="R3878"/>
          <cell r="S3878"/>
          <cell r="T3878"/>
          <cell r="U3878"/>
          <cell r="V3878"/>
          <cell r="W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P3878"/>
        </row>
        <row r="3879">
          <cell r="C3879"/>
          <cell r="D3879"/>
          <cell r="E3879"/>
          <cell r="F3879"/>
          <cell r="J3879"/>
          <cell r="K3879"/>
          <cell r="L3879"/>
          <cell r="M3879"/>
          <cell r="N3879"/>
          <cell r="O3879"/>
          <cell r="P3879"/>
          <cell r="R3879"/>
          <cell r="S3879"/>
          <cell r="T3879"/>
          <cell r="U3879"/>
          <cell r="V3879"/>
          <cell r="W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P3879"/>
        </row>
        <row r="3880">
          <cell r="C3880"/>
          <cell r="D3880"/>
          <cell r="E3880"/>
          <cell r="F3880"/>
          <cell r="J3880"/>
          <cell r="K3880"/>
          <cell r="L3880"/>
          <cell r="M3880"/>
          <cell r="N3880"/>
          <cell r="O3880"/>
          <cell r="P3880"/>
          <cell r="R3880"/>
          <cell r="S3880"/>
          <cell r="T3880"/>
          <cell r="U3880"/>
          <cell r="V3880"/>
          <cell r="W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P3880"/>
        </row>
        <row r="3881">
          <cell r="C3881"/>
          <cell r="D3881"/>
          <cell r="E3881"/>
          <cell r="F3881"/>
          <cell r="J3881"/>
          <cell r="K3881"/>
          <cell r="L3881"/>
          <cell r="M3881"/>
          <cell r="N3881"/>
          <cell r="O3881"/>
          <cell r="P3881"/>
          <cell r="R3881"/>
          <cell r="S3881"/>
          <cell r="T3881"/>
          <cell r="U3881"/>
          <cell r="V3881"/>
          <cell r="W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P3881"/>
        </row>
        <row r="3882">
          <cell r="C3882"/>
          <cell r="D3882"/>
          <cell r="E3882"/>
          <cell r="F3882"/>
          <cell r="J3882"/>
          <cell r="K3882"/>
          <cell r="L3882"/>
          <cell r="M3882"/>
          <cell r="N3882"/>
          <cell r="O3882"/>
          <cell r="P3882"/>
          <cell r="R3882"/>
          <cell r="S3882"/>
          <cell r="T3882"/>
          <cell r="U3882"/>
          <cell r="V3882"/>
          <cell r="W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P3882"/>
        </row>
        <row r="3883">
          <cell r="C3883"/>
          <cell r="D3883"/>
          <cell r="E3883"/>
          <cell r="F3883"/>
          <cell r="J3883"/>
          <cell r="K3883"/>
          <cell r="L3883"/>
          <cell r="M3883"/>
          <cell r="N3883"/>
          <cell r="O3883"/>
          <cell r="P3883"/>
          <cell r="R3883"/>
          <cell r="S3883"/>
          <cell r="T3883"/>
          <cell r="U3883"/>
          <cell r="V3883"/>
          <cell r="W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P3883"/>
        </row>
        <row r="3884">
          <cell r="C3884"/>
          <cell r="D3884"/>
          <cell r="E3884"/>
          <cell r="F3884"/>
          <cell r="J3884"/>
          <cell r="K3884"/>
          <cell r="L3884"/>
          <cell r="M3884"/>
          <cell r="N3884"/>
          <cell r="O3884"/>
          <cell r="P3884"/>
          <cell r="R3884"/>
          <cell r="S3884"/>
          <cell r="T3884"/>
          <cell r="U3884"/>
          <cell r="V3884"/>
          <cell r="W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P3884"/>
        </row>
        <row r="3885">
          <cell r="C3885"/>
          <cell r="D3885"/>
          <cell r="E3885"/>
          <cell r="F3885"/>
          <cell r="J3885"/>
          <cell r="K3885"/>
          <cell r="L3885"/>
          <cell r="M3885"/>
          <cell r="N3885"/>
          <cell r="O3885"/>
          <cell r="P3885"/>
          <cell r="R3885"/>
          <cell r="S3885"/>
          <cell r="T3885"/>
          <cell r="U3885"/>
          <cell r="V3885"/>
          <cell r="W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P3885"/>
        </row>
        <row r="3886">
          <cell r="C3886"/>
          <cell r="D3886"/>
          <cell r="E3886"/>
          <cell r="F3886"/>
          <cell r="J3886"/>
          <cell r="K3886"/>
          <cell r="L3886"/>
          <cell r="M3886"/>
          <cell r="N3886"/>
          <cell r="O3886"/>
          <cell r="P3886"/>
          <cell r="R3886"/>
          <cell r="S3886"/>
          <cell r="T3886"/>
          <cell r="U3886"/>
          <cell r="V3886"/>
          <cell r="W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P3886"/>
        </row>
        <row r="3887">
          <cell r="C3887"/>
          <cell r="D3887"/>
          <cell r="E3887"/>
          <cell r="F3887"/>
          <cell r="J3887"/>
          <cell r="K3887"/>
          <cell r="L3887"/>
          <cell r="M3887"/>
          <cell r="N3887"/>
          <cell r="O3887"/>
          <cell r="P3887"/>
          <cell r="R3887"/>
          <cell r="S3887"/>
          <cell r="T3887"/>
          <cell r="U3887"/>
          <cell r="V3887"/>
          <cell r="W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P3887"/>
        </row>
        <row r="3888">
          <cell r="C3888"/>
          <cell r="D3888"/>
          <cell r="E3888"/>
          <cell r="F3888"/>
          <cell r="J3888"/>
          <cell r="K3888"/>
          <cell r="L3888"/>
          <cell r="M3888"/>
          <cell r="N3888"/>
          <cell r="O3888"/>
          <cell r="P3888"/>
          <cell r="R3888"/>
          <cell r="S3888"/>
          <cell r="T3888"/>
          <cell r="U3888"/>
          <cell r="V3888"/>
          <cell r="W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P3888"/>
        </row>
        <row r="3889">
          <cell r="C3889"/>
          <cell r="D3889"/>
          <cell r="E3889"/>
          <cell r="F3889"/>
          <cell r="J3889"/>
          <cell r="K3889"/>
          <cell r="L3889"/>
          <cell r="M3889"/>
          <cell r="N3889"/>
          <cell r="O3889"/>
          <cell r="P3889"/>
          <cell r="R3889"/>
          <cell r="S3889"/>
          <cell r="T3889"/>
          <cell r="U3889"/>
          <cell r="V3889"/>
          <cell r="W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P3889"/>
        </row>
        <row r="3890">
          <cell r="C3890"/>
          <cell r="D3890"/>
          <cell r="E3890"/>
          <cell r="F3890"/>
          <cell r="J3890"/>
          <cell r="K3890"/>
          <cell r="L3890"/>
          <cell r="M3890"/>
          <cell r="N3890"/>
          <cell r="O3890"/>
          <cell r="P3890"/>
          <cell r="R3890"/>
          <cell r="S3890"/>
          <cell r="T3890"/>
          <cell r="U3890"/>
          <cell r="V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P3890"/>
        </row>
        <row r="3891">
          <cell r="C3891"/>
          <cell r="D3891"/>
          <cell r="E3891"/>
          <cell r="F3891"/>
          <cell r="J3891"/>
          <cell r="K3891"/>
          <cell r="L3891"/>
          <cell r="M3891"/>
          <cell r="N3891"/>
          <cell r="O3891"/>
          <cell r="P3891"/>
          <cell r="R3891"/>
          <cell r="S3891"/>
          <cell r="T3891"/>
          <cell r="U3891"/>
          <cell r="V3891"/>
          <cell r="W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P3891"/>
        </row>
        <row r="3892">
          <cell r="C3892"/>
          <cell r="D3892"/>
          <cell r="E3892"/>
          <cell r="F3892"/>
          <cell r="J3892"/>
          <cell r="K3892"/>
          <cell r="L3892"/>
          <cell r="M3892"/>
          <cell r="N3892"/>
          <cell r="O3892"/>
          <cell r="P3892"/>
          <cell r="R3892"/>
          <cell r="S3892"/>
          <cell r="T3892"/>
          <cell r="U3892"/>
          <cell r="V3892"/>
          <cell r="W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P3892"/>
        </row>
        <row r="3893">
          <cell r="C3893"/>
          <cell r="D3893"/>
          <cell r="E3893"/>
          <cell r="F3893"/>
          <cell r="J3893"/>
          <cell r="K3893"/>
          <cell r="L3893"/>
          <cell r="M3893"/>
          <cell r="N3893"/>
          <cell r="O3893"/>
          <cell r="P3893"/>
          <cell r="R3893"/>
          <cell r="S3893"/>
          <cell r="T3893"/>
          <cell r="U3893"/>
          <cell r="V3893"/>
          <cell r="W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P3893"/>
        </row>
        <row r="3894">
          <cell r="C3894"/>
          <cell r="D3894"/>
          <cell r="E3894"/>
          <cell r="F3894"/>
          <cell r="J3894"/>
          <cell r="K3894"/>
          <cell r="L3894"/>
          <cell r="M3894"/>
          <cell r="N3894"/>
          <cell r="O3894"/>
          <cell r="P3894"/>
          <cell r="R3894"/>
          <cell r="S3894"/>
          <cell r="T3894"/>
          <cell r="U3894"/>
          <cell r="V3894"/>
          <cell r="W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P3894"/>
        </row>
        <row r="3895">
          <cell r="C3895"/>
          <cell r="D3895"/>
          <cell r="E3895"/>
          <cell r="F3895"/>
          <cell r="J3895"/>
          <cell r="K3895"/>
          <cell r="L3895"/>
          <cell r="M3895"/>
          <cell r="N3895"/>
          <cell r="O3895"/>
          <cell r="P3895"/>
          <cell r="R3895"/>
          <cell r="S3895"/>
          <cell r="T3895"/>
          <cell r="U3895"/>
          <cell r="V3895"/>
          <cell r="W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P3895"/>
        </row>
        <row r="3896">
          <cell r="C3896"/>
          <cell r="D3896"/>
          <cell r="E3896"/>
          <cell r="F3896"/>
          <cell r="J3896"/>
          <cell r="K3896"/>
          <cell r="L3896"/>
          <cell r="M3896"/>
          <cell r="N3896"/>
          <cell r="O3896"/>
          <cell r="P3896"/>
          <cell r="R3896"/>
          <cell r="S3896"/>
          <cell r="T3896"/>
          <cell r="U3896"/>
          <cell r="V3896"/>
          <cell r="W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P3896"/>
        </row>
        <row r="3897">
          <cell r="C3897"/>
          <cell r="D3897"/>
          <cell r="E3897"/>
          <cell r="F3897"/>
          <cell r="J3897"/>
          <cell r="K3897"/>
          <cell r="L3897"/>
          <cell r="M3897"/>
          <cell r="N3897"/>
          <cell r="O3897"/>
          <cell r="P3897"/>
          <cell r="R3897"/>
          <cell r="S3897"/>
          <cell r="T3897"/>
          <cell r="U3897"/>
          <cell r="V3897"/>
          <cell r="W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P3897"/>
        </row>
        <row r="3898">
          <cell r="C3898"/>
          <cell r="D3898"/>
          <cell r="E3898"/>
          <cell r="F3898"/>
          <cell r="J3898"/>
          <cell r="K3898"/>
          <cell r="L3898"/>
          <cell r="M3898"/>
          <cell r="N3898"/>
          <cell r="O3898"/>
          <cell r="P3898"/>
          <cell r="R3898"/>
          <cell r="S3898"/>
          <cell r="T3898"/>
          <cell r="U3898"/>
          <cell r="V3898"/>
          <cell r="W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P3898"/>
        </row>
        <row r="3899">
          <cell r="C3899"/>
          <cell r="D3899"/>
          <cell r="E3899"/>
          <cell r="F3899"/>
          <cell r="J3899"/>
          <cell r="K3899"/>
          <cell r="L3899"/>
          <cell r="M3899"/>
          <cell r="N3899"/>
          <cell r="O3899"/>
          <cell r="P3899"/>
          <cell r="R3899"/>
          <cell r="S3899"/>
          <cell r="T3899"/>
          <cell r="U3899"/>
          <cell r="V3899"/>
          <cell r="W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P3899"/>
        </row>
        <row r="3900">
          <cell r="C3900"/>
          <cell r="D3900"/>
          <cell r="E3900"/>
          <cell r="F3900"/>
          <cell r="J3900"/>
          <cell r="K3900"/>
          <cell r="L3900"/>
          <cell r="M3900"/>
          <cell r="N3900"/>
          <cell r="O3900"/>
          <cell r="P3900"/>
          <cell r="R3900"/>
          <cell r="S3900"/>
          <cell r="T3900"/>
          <cell r="U3900"/>
          <cell r="V3900"/>
          <cell r="W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P3900"/>
        </row>
        <row r="3901">
          <cell r="C3901"/>
          <cell r="D3901"/>
          <cell r="E3901"/>
          <cell r="F3901"/>
          <cell r="J3901"/>
          <cell r="K3901"/>
          <cell r="L3901"/>
          <cell r="M3901"/>
          <cell r="N3901"/>
          <cell r="O3901"/>
          <cell r="P3901"/>
          <cell r="R3901"/>
          <cell r="S3901"/>
          <cell r="T3901"/>
          <cell r="U3901"/>
          <cell r="V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P3901"/>
        </row>
        <row r="3902">
          <cell r="C3902"/>
          <cell r="D3902"/>
          <cell r="E3902"/>
          <cell r="F3902"/>
          <cell r="J3902"/>
          <cell r="K3902"/>
          <cell r="L3902"/>
          <cell r="M3902"/>
          <cell r="N3902"/>
          <cell r="O3902"/>
          <cell r="P3902"/>
          <cell r="R3902"/>
          <cell r="S3902"/>
          <cell r="T3902"/>
          <cell r="U3902"/>
          <cell r="V3902"/>
          <cell r="W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P3902"/>
        </row>
        <row r="3903">
          <cell r="C3903"/>
          <cell r="D3903"/>
          <cell r="E3903"/>
          <cell r="F3903"/>
          <cell r="J3903"/>
          <cell r="K3903"/>
          <cell r="L3903"/>
          <cell r="M3903"/>
          <cell r="N3903"/>
          <cell r="O3903"/>
          <cell r="P3903"/>
          <cell r="R3903"/>
          <cell r="S3903"/>
          <cell r="T3903"/>
          <cell r="U3903"/>
          <cell r="V3903"/>
          <cell r="W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P3903"/>
        </row>
        <row r="3904">
          <cell r="C3904"/>
          <cell r="D3904"/>
          <cell r="E3904"/>
          <cell r="F3904"/>
          <cell r="J3904"/>
          <cell r="K3904"/>
          <cell r="L3904"/>
          <cell r="M3904"/>
          <cell r="N3904"/>
          <cell r="O3904"/>
          <cell r="P3904"/>
          <cell r="R3904"/>
          <cell r="S3904"/>
          <cell r="T3904"/>
          <cell r="U3904"/>
          <cell r="V3904"/>
          <cell r="W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P3904"/>
        </row>
        <row r="3905">
          <cell r="C3905"/>
          <cell r="D3905"/>
          <cell r="E3905"/>
          <cell r="F3905"/>
          <cell r="J3905"/>
          <cell r="K3905"/>
          <cell r="L3905"/>
          <cell r="M3905"/>
          <cell r="N3905"/>
          <cell r="O3905"/>
          <cell r="P3905"/>
          <cell r="R3905"/>
          <cell r="S3905"/>
          <cell r="T3905"/>
          <cell r="U3905"/>
          <cell r="V3905"/>
          <cell r="W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P3905"/>
        </row>
        <row r="3906">
          <cell r="C3906"/>
          <cell r="D3906"/>
          <cell r="E3906"/>
          <cell r="F3906"/>
          <cell r="J3906"/>
          <cell r="K3906"/>
          <cell r="L3906"/>
          <cell r="M3906"/>
          <cell r="N3906"/>
          <cell r="O3906"/>
          <cell r="P3906"/>
          <cell r="R3906"/>
          <cell r="S3906"/>
          <cell r="T3906"/>
          <cell r="U3906"/>
          <cell r="V3906"/>
          <cell r="W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P3906"/>
        </row>
        <row r="3907">
          <cell r="C3907"/>
          <cell r="D3907"/>
          <cell r="E3907"/>
          <cell r="F3907"/>
          <cell r="J3907"/>
          <cell r="K3907"/>
          <cell r="L3907"/>
          <cell r="M3907"/>
          <cell r="N3907"/>
          <cell r="O3907"/>
          <cell r="P3907"/>
          <cell r="R3907"/>
          <cell r="S3907"/>
          <cell r="T3907"/>
          <cell r="U3907"/>
          <cell r="V3907"/>
          <cell r="W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P3907"/>
        </row>
        <row r="3908">
          <cell r="C3908"/>
          <cell r="D3908"/>
          <cell r="E3908"/>
          <cell r="F3908"/>
          <cell r="J3908"/>
          <cell r="K3908"/>
          <cell r="L3908"/>
          <cell r="M3908"/>
          <cell r="N3908"/>
          <cell r="O3908"/>
          <cell r="P3908"/>
          <cell r="R3908"/>
          <cell r="S3908"/>
          <cell r="T3908"/>
          <cell r="U3908"/>
          <cell r="V3908"/>
          <cell r="W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P3908"/>
        </row>
        <row r="3909">
          <cell r="C3909"/>
          <cell r="D3909"/>
          <cell r="E3909"/>
          <cell r="F3909"/>
          <cell r="J3909"/>
          <cell r="K3909"/>
          <cell r="L3909"/>
          <cell r="M3909"/>
          <cell r="N3909"/>
          <cell r="O3909"/>
          <cell r="P3909"/>
          <cell r="R3909"/>
          <cell r="S3909"/>
          <cell r="T3909"/>
          <cell r="U3909"/>
          <cell r="V3909"/>
          <cell r="W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P3909"/>
        </row>
        <row r="3910">
          <cell r="C3910"/>
          <cell r="D3910"/>
          <cell r="E3910"/>
          <cell r="F3910"/>
          <cell r="J3910"/>
          <cell r="K3910"/>
          <cell r="L3910"/>
          <cell r="M3910"/>
          <cell r="N3910"/>
          <cell r="O3910"/>
          <cell r="P3910"/>
          <cell r="R3910"/>
          <cell r="S3910"/>
          <cell r="T3910"/>
          <cell r="U3910"/>
          <cell r="V3910"/>
          <cell r="W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P3910"/>
        </row>
        <row r="3911">
          <cell r="C3911"/>
          <cell r="D3911"/>
          <cell r="E3911"/>
          <cell r="F3911"/>
          <cell r="J3911"/>
          <cell r="K3911"/>
          <cell r="L3911"/>
          <cell r="M3911"/>
          <cell r="N3911"/>
          <cell r="O3911"/>
          <cell r="P3911"/>
          <cell r="R3911"/>
          <cell r="S3911"/>
          <cell r="T3911"/>
          <cell r="U3911"/>
          <cell r="V3911"/>
          <cell r="W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P3911"/>
        </row>
        <row r="3912">
          <cell r="C3912"/>
          <cell r="D3912"/>
          <cell r="E3912"/>
          <cell r="F3912"/>
          <cell r="J3912"/>
          <cell r="K3912"/>
          <cell r="L3912"/>
          <cell r="M3912"/>
          <cell r="N3912"/>
          <cell r="O3912"/>
          <cell r="P3912"/>
          <cell r="R3912"/>
          <cell r="S3912"/>
          <cell r="T3912"/>
          <cell r="U3912"/>
          <cell r="V3912"/>
          <cell r="W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P3912"/>
        </row>
        <row r="3913">
          <cell r="C3913"/>
          <cell r="D3913"/>
          <cell r="E3913"/>
          <cell r="F3913"/>
          <cell r="J3913"/>
          <cell r="K3913"/>
          <cell r="L3913"/>
          <cell r="M3913"/>
          <cell r="N3913"/>
          <cell r="O3913"/>
          <cell r="P3913"/>
          <cell r="R3913"/>
          <cell r="S3913"/>
          <cell r="T3913"/>
          <cell r="U3913"/>
          <cell r="V3913"/>
          <cell r="W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P3913"/>
        </row>
        <row r="3914">
          <cell r="C3914"/>
          <cell r="D3914"/>
          <cell r="E3914"/>
          <cell r="F3914"/>
          <cell r="J3914"/>
          <cell r="K3914"/>
          <cell r="L3914"/>
          <cell r="M3914"/>
          <cell r="N3914"/>
          <cell r="O3914"/>
          <cell r="P3914"/>
          <cell r="R3914"/>
          <cell r="S3914"/>
          <cell r="T3914"/>
          <cell r="U3914"/>
          <cell r="V3914"/>
          <cell r="W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P3914"/>
        </row>
        <row r="3915">
          <cell r="C3915"/>
          <cell r="D3915"/>
          <cell r="E3915"/>
          <cell r="F3915"/>
          <cell r="J3915"/>
          <cell r="K3915"/>
          <cell r="L3915"/>
          <cell r="M3915"/>
          <cell r="N3915"/>
          <cell r="O3915"/>
          <cell r="P3915"/>
          <cell r="R3915"/>
          <cell r="S3915"/>
          <cell r="T3915"/>
          <cell r="U3915"/>
          <cell r="V3915"/>
          <cell r="W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P3915"/>
        </row>
        <row r="3916">
          <cell r="C3916"/>
          <cell r="D3916"/>
          <cell r="E3916"/>
          <cell r="F3916"/>
          <cell r="J3916"/>
          <cell r="K3916"/>
          <cell r="L3916"/>
          <cell r="M3916"/>
          <cell r="N3916"/>
          <cell r="O3916"/>
          <cell r="P3916"/>
          <cell r="R3916"/>
          <cell r="S3916"/>
          <cell r="T3916"/>
          <cell r="U3916"/>
          <cell r="V3916"/>
          <cell r="W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P3916"/>
        </row>
        <row r="3917">
          <cell r="C3917"/>
          <cell r="D3917"/>
          <cell r="E3917"/>
          <cell r="F3917"/>
          <cell r="J3917"/>
          <cell r="K3917"/>
          <cell r="L3917"/>
          <cell r="M3917"/>
          <cell r="N3917"/>
          <cell r="O3917"/>
          <cell r="P3917"/>
          <cell r="R3917"/>
          <cell r="S3917"/>
          <cell r="T3917"/>
          <cell r="U3917"/>
          <cell r="V3917"/>
          <cell r="W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P3917"/>
        </row>
        <row r="3918">
          <cell r="C3918"/>
          <cell r="D3918"/>
          <cell r="E3918"/>
          <cell r="F3918"/>
          <cell r="J3918"/>
          <cell r="K3918"/>
          <cell r="L3918"/>
          <cell r="M3918"/>
          <cell r="N3918"/>
          <cell r="O3918"/>
          <cell r="P3918"/>
          <cell r="R3918"/>
          <cell r="S3918"/>
          <cell r="T3918"/>
          <cell r="U3918"/>
          <cell r="V3918"/>
          <cell r="W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P3918"/>
        </row>
        <row r="3919">
          <cell r="C3919"/>
          <cell r="D3919"/>
          <cell r="E3919"/>
          <cell r="F3919"/>
          <cell r="J3919"/>
          <cell r="K3919"/>
          <cell r="L3919"/>
          <cell r="M3919"/>
          <cell r="N3919"/>
          <cell r="O3919"/>
          <cell r="P3919"/>
          <cell r="R3919"/>
          <cell r="S3919"/>
          <cell r="T3919"/>
          <cell r="U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P3919"/>
        </row>
        <row r="3920">
          <cell r="C3920"/>
          <cell r="D3920"/>
          <cell r="E3920"/>
          <cell r="F3920"/>
          <cell r="J3920"/>
          <cell r="K3920"/>
          <cell r="L3920"/>
          <cell r="M3920"/>
          <cell r="N3920"/>
          <cell r="O3920"/>
          <cell r="P3920"/>
          <cell r="R3920"/>
          <cell r="S3920"/>
          <cell r="T3920"/>
          <cell r="U3920"/>
          <cell r="V3920"/>
          <cell r="W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P3920"/>
        </row>
        <row r="3921">
          <cell r="C3921"/>
          <cell r="D3921"/>
          <cell r="E3921"/>
          <cell r="F3921"/>
          <cell r="J3921"/>
          <cell r="K3921"/>
          <cell r="L3921"/>
          <cell r="M3921"/>
          <cell r="N3921"/>
          <cell r="O3921"/>
          <cell r="P3921"/>
          <cell r="R3921"/>
          <cell r="S3921"/>
          <cell r="T3921"/>
          <cell r="U3921"/>
          <cell r="V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P3921"/>
        </row>
        <row r="3922">
          <cell r="C3922"/>
          <cell r="D3922"/>
          <cell r="E3922"/>
          <cell r="F3922"/>
          <cell r="J3922"/>
          <cell r="K3922"/>
          <cell r="L3922"/>
          <cell r="M3922"/>
          <cell r="N3922"/>
          <cell r="O3922"/>
          <cell r="P3922"/>
          <cell r="R3922"/>
          <cell r="S3922"/>
          <cell r="T3922"/>
          <cell r="U3922"/>
          <cell r="V3922"/>
          <cell r="W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P3922"/>
        </row>
        <row r="3923">
          <cell r="C3923"/>
          <cell r="D3923"/>
          <cell r="E3923"/>
          <cell r="F3923"/>
          <cell r="J3923"/>
          <cell r="K3923"/>
          <cell r="L3923"/>
          <cell r="M3923"/>
          <cell r="N3923"/>
          <cell r="O3923"/>
          <cell r="P3923"/>
          <cell r="R3923"/>
          <cell r="S3923"/>
          <cell r="T3923"/>
          <cell r="U3923"/>
          <cell r="V3923"/>
          <cell r="W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P3923"/>
        </row>
        <row r="3924">
          <cell r="C3924"/>
          <cell r="D3924"/>
          <cell r="E3924"/>
          <cell r="F3924"/>
          <cell r="J3924"/>
          <cell r="K3924"/>
          <cell r="L3924"/>
          <cell r="M3924"/>
          <cell r="N3924"/>
          <cell r="O3924"/>
          <cell r="P3924"/>
          <cell r="R3924"/>
          <cell r="S3924"/>
          <cell r="T3924"/>
          <cell r="U3924"/>
          <cell r="V3924"/>
          <cell r="W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P3924"/>
        </row>
        <row r="3925">
          <cell r="C3925"/>
          <cell r="D3925"/>
          <cell r="E3925"/>
          <cell r="F3925"/>
          <cell r="J3925"/>
          <cell r="K3925"/>
          <cell r="L3925"/>
          <cell r="M3925"/>
          <cell r="N3925"/>
          <cell r="O3925"/>
          <cell r="P3925"/>
          <cell r="R3925"/>
          <cell r="S3925"/>
          <cell r="T3925"/>
          <cell r="U3925"/>
          <cell r="V3925"/>
          <cell r="W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P3925"/>
        </row>
        <row r="3926">
          <cell r="C3926"/>
          <cell r="D3926"/>
          <cell r="E3926"/>
          <cell r="F3926"/>
          <cell r="J3926"/>
          <cell r="K3926"/>
          <cell r="L3926"/>
          <cell r="M3926"/>
          <cell r="N3926"/>
          <cell r="O3926"/>
          <cell r="P3926"/>
          <cell r="R3926"/>
          <cell r="S3926"/>
          <cell r="T3926"/>
          <cell r="U3926"/>
          <cell r="V3926"/>
          <cell r="W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P3926"/>
        </row>
        <row r="3927">
          <cell r="C3927"/>
          <cell r="D3927"/>
          <cell r="E3927"/>
          <cell r="F3927"/>
          <cell r="J3927"/>
          <cell r="K3927"/>
          <cell r="L3927"/>
          <cell r="M3927"/>
          <cell r="N3927"/>
          <cell r="O3927"/>
          <cell r="P3927"/>
          <cell r="R3927"/>
          <cell r="S3927"/>
          <cell r="T3927"/>
          <cell r="U3927"/>
          <cell r="V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P3927"/>
        </row>
        <row r="3928">
          <cell r="C3928"/>
          <cell r="D3928"/>
          <cell r="E3928"/>
          <cell r="F3928"/>
          <cell r="J3928"/>
          <cell r="K3928"/>
          <cell r="L3928"/>
          <cell r="M3928"/>
          <cell r="N3928"/>
          <cell r="O3928"/>
          <cell r="P3928"/>
          <cell r="R3928"/>
          <cell r="S3928"/>
          <cell r="T3928"/>
          <cell r="U3928"/>
          <cell r="V3928"/>
          <cell r="W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P3928"/>
        </row>
        <row r="3929">
          <cell r="C3929"/>
          <cell r="D3929"/>
          <cell r="E3929"/>
          <cell r="F3929"/>
          <cell r="J3929"/>
          <cell r="K3929"/>
          <cell r="L3929"/>
          <cell r="M3929"/>
          <cell r="N3929"/>
          <cell r="O3929"/>
          <cell r="P3929"/>
          <cell r="R3929"/>
          <cell r="S3929"/>
          <cell r="T3929"/>
          <cell r="U3929"/>
          <cell r="V3929"/>
          <cell r="W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P3929"/>
        </row>
        <row r="3930">
          <cell r="C3930"/>
          <cell r="D3930"/>
          <cell r="E3930"/>
          <cell r="F3930"/>
          <cell r="J3930"/>
          <cell r="K3930"/>
          <cell r="L3930"/>
          <cell r="M3930"/>
          <cell r="N3930"/>
          <cell r="O3930"/>
          <cell r="P3930"/>
          <cell r="R3930"/>
          <cell r="S3930"/>
          <cell r="T3930"/>
          <cell r="U3930"/>
          <cell r="V3930"/>
          <cell r="W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P3930"/>
        </row>
        <row r="3931">
          <cell r="C3931"/>
          <cell r="D3931"/>
          <cell r="E3931"/>
          <cell r="F3931"/>
          <cell r="J3931"/>
          <cell r="K3931"/>
          <cell r="L3931"/>
          <cell r="M3931"/>
          <cell r="N3931"/>
          <cell r="O3931"/>
          <cell r="P3931"/>
          <cell r="R3931"/>
          <cell r="S3931"/>
          <cell r="T3931"/>
          <cell r="U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P3931"/>
        </row>
        <row r="3932">
          <cell r="C3932"/>
          <cell r="D3932"/>
          <cell r="E3932"/>
          <cell r="F3932"/>
          <cell r="J3932"/>
          <cell r="K3932"/>
          <cell r="L3932"/>
          <cell r="M3932"/>
          <cell r="N3932"/>
          <cell r="O3932"/>
          <cell r="P3932"/>
          <cell r="R3932"/>
          <cell r="S3932"/>
          <cell r="T3932"/>
          <cell r="U3932"/>
          <cell r="V3932"/>
          <cell r="W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P3932"/>
        </row>
        <row r="3933">
          <cell r="C3933"/>
          <cell r="D3933"/>
          <cell r="E3933"/>
          <cell r="F3933"/>
          <cell r="J3933"/>
          <cell r="K3933"/>
          <cell r="L3933"/>
          <cell r="M3933"/>
          <cell r="N3933"/>
          <cell r="O3933"/>
          <cell r="P3933"/>
          <cell r="R3933"/>
          <cell r="S3933"/>
          <cell r="T3933"/>
          <cell r="U3933"/>
          <cell r="V3933"/>
          <cell r="W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P3933"/>
        </row>
        <row r="3934">
          <cell r="C3934"/>
          <cell r="D3934"/>
          <cell r="E3934"/>
          <cell r="F3934"/>
          <cell r="J3934"/>
          <cell r="K3934"/>
          <cell r="L3934"/>
          <cell r="M3934"/>
          <cell r="N3934"/>
          <cell r="O3934"/>
          <cell r="P3934"/>
          <cell r="R3934"/>
          <cell r="S3934"/>
          <cell r="T3934"/>
          <cell r="U3934"/>
          <cell r="V3934"/>
          <cell r="W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P3934"/>
        </row>
        <row r="3935">
          <cell r="C3935"/>
          <cell r="D3935"/>
          <cell r="E3935"/>
          <cell r="F3935"/>
          <cell r="J3935"/>
          <cell r="K3935"/>
          <cell r="L3935"/>
          <cell r="M3935"/>
          <cell r="N3935"/>
          <cell r="O3935"/>
          <cell r="P3935"/>
          <cell r="R3935"/>
          <cell r="S3935"/>
          <cell r="T3935"/>
          <cell r="U3935"/>
          <cell r="V3935"/>
          <cell r="W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P3935"/>
        </row>
        <row r="3936">
          <cell r="C3936"/>
          <cell r="D3936"/>
          <cell r="E3936"/>
          <cell r="F3936"/>
          <cell r="J3936"/>
          <cell r="K3936"/>
          <cell r="L3936"/>
          <cell r="M3936"/>
          <cell r="N3936"/>
          <cell r="O3936"/>
          <cell r="P3936"/>
          <cell r="R3936"/>
          <cell r="S3936"/>
          <cell r="T3936"/>
          <cell r="U3936"/>
          <cell r="V3936"/>
          <cell r="W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P3936"/>
        </row>
        <row r="3937">
          <cell r="C3937"/>
          <cell r="D3937"/>
          <cell r="E3937"/>
          <cell r="F3937"/>
          <cell r="J3937"/>
          <cell r="K3937"/>
          <cell r="L3937"/>
          <cell r="M3937"/>
          <cell r="N3937"/>
          <cell r="O3937"/>
          <cell r="P3937"/>
          <cell r="R3937"/>
          <cell r="S3937"/>
          <cell r="T3937"/>
          <cell r="U3937"/>
          <cell r="V3937"/>
          <cell r="W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P3937"/>
        </row>
        <row r="3938">
          <cell r="C3938"/>
          <cell r="D3938"/>
          <cell r="E3938"/>
          <cell r="F3938"/>
          <cell r="J3938"/>
          <cell r="K3938"/>
          <cell r="L3938"/>
          <cell r="M3938"/>
          <cell r="N3938"/>
          <cell r="O3938"/>
          <cell r="P3938"/>
          <cell r="R3938"/>
          <cell r="S3938"/>
          <cell r="T3938"/>
          <cell r="U3938"/>
          <cell r="V3938"/>
          <cell r="W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P3938"/>
        </row>
        <row r="3939">
          <cell r="C3939"/>
          <cell r="D3939"/>
          <cell r="E3939"/>
          <cell r="F3939"/>
          <cell r="J3939"/>
          <cell r="K3939"/>
          <cell r="L3939"/>
          <cell r="M3939"/>
          <cell r="N3939"/>
          <cell r="O3939"/>
          <cell r="P3939"/>
          <cell r="R3939"/>
          <cell r="S3939"/>
          <cell r="T3939"/>
          <cell r="U3939"/>
          <cell r="V3939"/>
          <cell r="W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P3939"/>
        </row>
        <row r="3940">
          <cell r="C3940"/>
          <cell r="D3940"/>
          <cell r="E3940"/>
          <cell r="F3940"/>
          <cell r="J3940"/>
          <cell r="K3940"/>
          <cell r="L3940"/>
          <cell r="M3940"/>
          <cell r="N3940"/>
          <cell r="O3940"/>
          <cell r="P3940"/>
          <cell r="R3940"/>
          <cell r="S3940"/>
          <cell r="T3940"/>
          <cell r="U3940"/>
          <cell r="V3940"/>
          <cell r="W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P3940"/>
        </row>
        <row r="3941">
          <cell r="C3941"/>
          <cell r="D3941"/>
          <cell r="E3941"/>
          <cell r="F3941"/>
          <cell r="J3941"/>
          <cell r="K3941"/>
          <cell r="L3941"/>
          <cell r="M3941"/>
          <cell r="N3941"/>
          <cell r="O3941"/>
          <cell r="P3941"/>
          <cell r="R3941"/>
          <cell r="S3941"/>
          <cell r="T3941"/>
          <cell r="U3941"/>
          <cell r="V3941"/>
          <cell r="W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P3941"/>
        </row>
        <row r="3942">
          <cell r="C3942"/>
          <cell r="D3942"/>
          <cell r="E3942"/>
          <cell r="F3942"/>
          <cell r="J3942"/>
          <cell r="K3942"/>
          <cell r="L3942"/>
          <cell r="M3942"/>
          <cell r="N3942"/>
          <cell r="O3942"/>
          <cell r="P3942"/>
          <cell r="R3942"/>
          <cell r="S3942"/>
          <cell r="T3942"/>
          <cell r="U3942"/>
          <cell r="V3942"/>
          <cell r="W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P3942"/>
        </row>
        <row r="3943">
          <cell r="C3943"/>
          <cell r="D3943"/>
          <cell r="E3943"/>
          <cell r="F3943"/>
          <cell r="J3943"/>
          <cell r="K3943"/>
          <cell r="L3943"/>
          <cell r="M3943"/>
          <cell r="N3943"/>
          <cell r="O3943"/>
          <cell r="P3943"/>
          <cell r="R3943"/>
          <cell r="S3943"/>
          <cell r="T3943"/>
          <cell r="U3943"/>
          <cell r="V3943"/>
          <cell r="W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P3943"/>
        </row>
        <row r="3944">
          <cell r="C3944"/>
          <cell r="D3944"/>
          <cell r="E3944"/>
          <cell r="F3944"/>
          <cell r="J3944"/>
          <cell r="K3944"/>
          <cell r="L3944"/>
          <cell r="M3944"/>
          <cell r="N3944"/>
          <cell r="O3944"/>
          <cell r="P3944"/>
          <cell r="R3944"/>
          <cell r="S3944"/>
          <cell r="T3944"/>
          <cell r="U3944"/>
          <cell r="V3944"/>
          <cell r="W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P3944"/>
        </row>
        <row r="3945">
          <cell r="C3945"/>
          <cell r="D3945"/>
          <cell r="E3945"/>
          <cell r="F3945"/>
          <cell r="J3945"/>
          <cell r="K3945"/>
          <cell r="L3945"/>
          <cell r="M3945"/>
          <cell r="N3945"/>
          <cell r="O3945"/>
          <cell r="P3945"/>
          <cell r="R3945"/>
          <cell r="S3945"/>
          <cell r="T3945"/>
          <cell r="U3945"/>
          <cell r="V3945"/>
          <cell r="W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P3945"/>
        </row>
        <row r="3946">
          <cell r="C3946"/>
          <cell r="D3946"/>
          <cell r="E3946"/>
          <cell r="F3946"/>
          <cell r="J3946"/>
          <cell r="K3946"/>
          <cell r="L3946"/>
          <cell r="M3946"/>
          <cell r="N3946"/>
          <cell r="O3946"/>
          <cell r="P3946"/>
          <cell r="R3946"/>
          <cell r="S3946"/>
          <cell r="T3946"/>
          <cell r="U3946"/>
          <cell r="V3946"/>
          <cell r="W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P3946"/>
        </row>
        <row r="3947">
          <cell r="C3947"/>
          <cell r="D3947"/>
          <cell r="E3947"/>
          <cell r="F3947"/>
          <cell r="J3947"/>
          <cell r="K3947"/>
          <cell r="L3947"/>
          <cell r="M3947"/>
          <cell r="N3947"/>
          <cell r="O3947"/>
          <cell r="P3947"/>
          <cell r="R3947"/>
          <cell r="S3947"/>
          <cell r="T3947"/>
          <cell r="U3947"/>
          <cell r="V3947"/>
          <cell r="W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P3947"/>
        </row>
        <row r="3948">
          <cell r="C3948"/>
          <cell r="D3948"/>
          <cell r="E3948"/>
          <cell r="F3948"/>
          <cell r="J3948"/>
          <cell r="K3948"/>
          <cell r="L3948"/>
          <cell r="M3948"/>
          <cell r="N3948"/>
          <cell r="O3948"/>
          <cell r="P3948"/>
          <cell r="R3948"/>
          <cell r="S3948"/>
          <cell r="T3948"/>
          <cell r="U3948"/>
          <cell r="V3948"/>
          <cell r="W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P3948"/>
        </row>
        <row r="3949">
          <cell r="C3949"/>
          <cell r="D3949"/>
          <cell r="E3949"/>
          <cell r="F3949"/>
          <cell r="J3949"/>
          <cell r="K3949"/>
          <cell r="L3949"/>
          <cell r="M3949"/>
          <cell r="N3949"/>
          <cell r="O3949"/>
          <cell r="P3949"/>
          <cell r="R3949"/>
          <cell r="S3949"/>
          <cell r="T3949"/>
          <cell r="U3949"/>
          <cell r="V3949"/>
          <cell r="W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P3949"/>
        </row>
        <row r="3950">
          <cell r="C3950"/>
          <cell r="D3950"/>
          <cell r="E3950"/>
          <cell r="F3950"/>
          <cell r="J3950"/>
          <cell r="K3950"/>
          <cell r="L3950"/>
          <cell r="M3950"/>
          <cell r="N3950"/>
          <cell r="O3950"/>
          <cell r="P3950"/>
          <cell r="R3950"/>
          <cell r="S3950"/>
          <cell r="T3950"/>
          <cell r="U3950"/>
          <cell r="V3950"/>
          <cell r="W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P3950"/>
        </row>
        <row r="3951">
          <cell r="C3951"/>
          <cell r="D3951"/>
          <cell r="E3951"/>
          <cell r="F3951"/>
          <cell r="J3951"/>
          <cell r="K3951"/>
          <cell r="L3951"/>
          <cell r="M3951"/>
          <cell r="N3951"/>
          <cell r="O3951"/>
          <cell r="P3951"/>
          <cell r="R3951"/>
          <cell r="S3951"/>
          <cell r="T3951"/>
          <cell r="U3951"/>
          <cell r="V3951"/>
          <cell r="W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P3951"/>
        </row>
        <row r="3952">
          <cell r="C3952"/>
          <cell r="D3952"/>
          <cell r="E3952"/>
          <cell r="F3952"/>
          <cell r="J3952"/>
          <cell r="K3952"/>
          <cell r="L3952"/>
          <cell r="M3952"/>
          <cell r="N3952"/>
          <cell r="O3952"/>
          <cell r="P3952"/>
          <cell r="R3952"/>
          <cell r="S3952"/>
          <cell r="T3952"/>
          <cell r="U3952"/>
          <cell r="V3952"/>
          <cell r="W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P3952"/>
        </row>
        <row r="3953">
          <cell r="C3953"/>
          <cell r="D3953"/>
          <cell r="E3953"/>
          <cell r="F3953"/>
          <cell r="J3953"/>
          <cell r="K3953"/>
          <cell r="L3953"/>
          <cell r="M3953"/>
          <cell r="N3953"/>
          <cell r="O3953"/>
          <cell r="P3953"/>
          <cell r="R3953"/>
          <cell r="S3953"/>
          <cell r="T3953"/>
          <cell r="U3953"/>
          <cell r="V3953"/>
          <cell r="W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P3953"/>
        </row>
        <row r="3954">
          <cell r="C3954"/>
          <cell r="D3954"/>
          <cell r="E3954"/>
          <cell r="F3954"/>
          <cell r="J3954"/>
          <cell r="K3954"/>
          <cell r="L3954"/>
          <cell r="M3954"/>
          <cell r="N3954"/>
          <cell r="O3954"/>
          <cell r="P3954"/>
          <cell r="R3954"/>
          <cell r="S3954"/>
          <cell r="T3954"/>
          <cell r="U3954"/>
          <cell r="V3954"/>
          <cell r="W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P3954"/>
        </row>
        <row r="3955">
          <cell r="C3955"/>
          <cell r="D3955"/>
          <cell r="E3955"/>
          <cell r="F3955"/>
          <cell r="J3955"/>
          <cell r="K3955"/>
          <cell r="L3955"/>
          <cell r="M3955"/>
          <cell r="N3955"/>
          <cell r="O3955"/>
          <cell r="P3955"/>
          <cell r="R3955"/>
          <cell r="S3955"/>
          <cell r="T3955"/>
          <cell r="U3955"/>
          <cell r="V3955"/>
          <cell r="W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P3955"/>
        </row>
        <row r="3956">
          <cell r="C3956"/>
          <cell r="D3956"/>
          <cell r="E3956"/>
          <cell r="F3956"/>
          <cell r="J3956"/>
          <cell r="K3956"/>
          <cell r="L3956"/>
          <cell r="M3956"/>
          <cell r="N3956"/>
          <cell r="O3956"/>
          <cell r="P3956"/>
          <cell r="R3956"/>
          <cell r="S3956"/>
          <cell r="T3956"/>
          <cell r="U3956"/>
          <cell r="V3956"/>
          <cell r="W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P3956"/>
        </row>
        <row r="3957">
          <cell r="C3957"/>
          <cell r="D3957"/>
          <cell r="E3957"/>
          <cell r="F3957"/>
          <cell r="J3957"/>
          <cell r="K3957"/>
          <cell r="L3957"/>
          <cell r="M3957"/>
          <cell r="N3957"/>
          <cell r="O3957"/>
          <cell r="P3957"/>
          <cell r="R3957"/>
          <cell r="S3957"/>
          <cell r="T3957"/>
          <cell r="U3957"/>
          <cell r="V3957"/>
          <cell r="W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P3957"/>
        </row>
        <row r="3958">
          <cell r="C3958"/>
          <cell r="D3958"/>
          <cell r="E3958"/>
          <cell r="F3958"/>
          <cell r="J3958"/>
          <cell r="K3958"/>
          <cell r="L3958"/>
          <cell r="M3958"/>
          <cell r="N3958"/>
          <cell r="O3958"/>
          <cell r="P3958"/>
          <cell r="R3958"/>
          <cell r="S3958"/>
          <cell r="T3958"/>
          <cell r="U3958"/>
          <cell r="V3958"/>
          <cell r="W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P3958"/>
        </row>
        <row r="3959">
          <cell r="C3959"/>
          <cell r="D3959"/>
          <cell r="E3959"/>
          <cell r="F3959"/>
          <cell r="J3959"/>
          <cell r="K3959"/>
          <cell r="L3959"/>
          <cell r="M3959"/>
          <cell r="N3959"/>
          <cell r="O3959"/>
          <cell r="P3959"/>
          <cell r="R3959"/>
          <cell r="S3959"/>
          <cell r="T3959"/>
          <cell r="U3959"/>
          <cell r="V3959"/>
          <cell r="W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P3959"/>
        </row>
        <row r="3960">
          <cell r="C3960"/>
          <cell r="D3960"/>
          <cell r="E3960"/>
          <cell r="F3960"/>
          <cell r="J3960"/>
          <cell r="K3960"/>
          <cell r="L3960"/>
          <cell r="M3960"/>
          <cell r="N3960"/>
          <cell r="O3960"/>
          <cell r="P3960"/>
          <cell r="R3960"/>
          <cell r="S3960"/>
          <cell r="T3960"/>
          <cell r="U3960"/>
          <cell r="V3960"/>
          <cell r="W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P3960"/>
        </row>
        <row r="3961">
          <cell r="C3961"/>
          <cell r="D3961"/>
          <cell r="E3961"/>
          <cell r="F3961"/>
          <cell r="J3961"/>
          <cell r="K3961"/>
          <cell r="L3961"/>
          <cell r="M3961"/>
          <cell r="N3961"/>
          <cell r="O3961"/>
          <cell r="P3961"/>
          <cell r="R3961"/>
          <cell r="S3961"/>
          <cell r="T3961"/>
          <cell r="U3961"/>
          <cell r="V3961"/>
          <cell r="W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P3961"/>
        </row>
        <row r="3962">
          <cell r="C3962"/>
          <cell r="D3962"/>
          <cell r="E3962"/>
          <cell r="F3962"/>
          <cell r="J3962"/>
          <cell r="K3962"/>
          <cell r="L3962"/>
          <cell r="M3962"/>
          <cell r="N3962"/>
          <cell r="O3962"/>
          <cell r="P3962"/>
          <cell r="R3962"/>
          <cell r="S3962"/>
          <cell r="T3962"/>
          <cell r="U3962"/>
          <cell r="V3962"/>
          <cell r="W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P3962"/>
        </row>
        <row r="3963">
          <cell r="C3963"/>
          <cell r="D3963"/>
          <cell r="E3963"/>
          <cell r="F3963"/>
          <cell r="J3963"/>
          <cell r="K3963"/>
          <cell r="L3963"/>
          <cell r="M3963"/>
          <cell r="N3963"/>
          <cell r="O3963"/>
          <cell r="P3963"/>
          <cell r="R3963"/>
          <cell r="S3963"/>
          <cell r="T3963"/>
          <cell r="U3963"/>
          <cell r="V3963"/>
          <cell r="W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P3963"/>
        </row>
        <row r="3964">
          <cell r="C3964"/>
          <cell r="D3964"/>
          <cell r="E3964"/>
          <cell r="F3964"/>
          <cell r="J3964"/>
          <cell r="K3964"/>
          <cell r="L3964"/>
          <cell r="M3964"/>
          <cell r="N3964"/>
          <cell r="O3964"/>
          <cell r="P3964"/>
          <cell r="R3964"/>
          <cell r="S3964"/>
          <cell r="T3964"/>
          <cell r="U3964"/>
          <cell r="V3964"/>
          <cell r="W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P3964"/>
        </row>
        <row r="3965">
          <cell r="C3965"/>
          <cell r="D3965"/>
          <cell r="E3965"/>
          <cell r="F3965"/>
          <cell r="J3965"/>
          <cell r="K3965"/>
          <cell r="L3965"/>
          <cell r="M3965"/>
          <cell r="N3965"/>
          <cell r="O3965"/>
          <cell r="P3965"/>
          <cell r="R3965"/>
          <cell r="S3965"/>
          <cell r="T3965"/>
          <cell r="U3965"/>
          <cell r="V3965"/>
          <cell r="W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P3965"/>
        </row>
        <row r="3966">
          <cell r="C3966"/>
          <cell r="D3966"/>
          <cell r="E3966"/>
          <cell r="F3966"/>
          <cell r="J3966"/>
          <cell r="K3966"/>
          <cell r="L3966"/>
          <cell r="M3966"/>
          <cell r="N3966"/>
          <cell r="O3966"/>
          <cell r="P3966"/>
          <cell r="R3966"/>
          <cell r="S3966"/>
          <cell r="T3966"/>
          <cell r="U3966"/>
          <cell r="V3966"/>
          <cell r="W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P3966"/>
        </row>
        <row r="3967">
          <cell r="C3967"/>
          <cell r="D3967"/>
          <cell r="E3967"/>
          <cell r="F3967"/>
          <cell r="J3967"/>
          <cell r="K3967"/>
          <cell r="L3967"/>
          <cell r="M3967"/>
          <cell r="N3967"/>
          <cell r="O3967"/>
          <cell r="P3967"/>
          <cell r="R3967"/>
          <cell r="S3967"/>
          <cell r="T3967"/>
          <cell r="U3967"/>
          <cell r="V3967"/>
          <cell r="W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P3967"/>
        </row>
        <row r="3968">
          <cell r="C3968"/>
          <cell r="D3968"/>
          <cell r="E3968"/>
          <cell r="F3968"/>
          <cell r="J3968"/>
          <cell r="K3968"/>
          <cell r="L3968"/>
          <cell r="M3968"/>
          <cell r="N3968"/>
          <cell r="O3968"/>
          <cell r="P3968"/>
          <cell r="R3968"/>
          <cell r="S3968"/>
          <cell r="T3968"/>
          <cell r="U3968"/>
          <cell r="V3968"/>
          <cell r="W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P3968"/>
        </row>
        <row r="3969">
          <cell r="C3969"/>
          <cell r="D3969"/>
          <cell r="E3969"/>
          <cell r="F3969"/>
          <cell r="J3969"/>
          <cell r="K3969"/>
          <cell r="L3969"/>
          <cell r="M3969"/>
          <cell r="N3969"/>
          <cell r="O3969"/>
          <cell r="P3969"/>
          <cell r="R3969"/>
          <cell r="S3969"/>
          <cell r="T3969"/>
          <cell r="U3969"/>
          <cell r="V3969"/>
          <cell r="W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P3969"/>
        </row>
        <row r="3970">
          <cell r="C3970"/>
          <cell r="D3970"/>
          <cell r="E3970"/>
          <cell r="F3970"/>
          <cell r="J3970"/>
          <cell r="K3970"/>
          <cell r="L3970"/>
          <cell r="M3970"/>
          <cell r="N3970"/>
          <cell r="O3970"/>
          <cell r="P3970"/>
          <cell r="R3970"/>
          <cell r="S3970"/>
          <cell r="T3970"/>
          <cell r="U3970"/>
          <cell r="V3970"/>
          <cell r="W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P3970"/>
        </row>
        <row r="3971">
          <cell r="C3971"/>
          <cell r="D3971"/>
          <cell r="E3971"/>
          <cell r="F3971"/>
          <cell r="J3971"/>
          <cell r="K3971"/>
          <cell r="L3971"/>
          <cell r="M3971"/>
          <cell r="N3971"/>
          <cell r="O3971"/>
          <cell r="P3971"/>
          <cell r="R3971"/>
          <cell r="S3971"/>
          <cell r="T3971"/>
          <cell r="U3971"/>
          <cell r="V3971"/>
          <cell r="W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P3971"/>
        </row>
        <row r="3972">
          <cell r="C3972"/>
          <cell r="D3972"/>
          <cell r="F3972"/>
          <cell r="J3972"/>
          <cell r="K3972"/>
          <cell r="L3972"/>
          <cell r="M3972"/>
          <cell r="N3972"/>
          <cell r="O3972"/>
          <cell r="P3972"/>
          <cell r="R3972"/>
          <cell r="S3972"/>
          <cell r="T3972"/>
          <cell r="U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P3972"/>
        </row>
        <row r="3973">
          <cell r="C3973"/>
          <cell r="D3973"/>
          <cell r="E3973"/>
          <cell r="F3973"/>
          <cell r="J3973"/>
          <cell r="K3973"/>
          <cell r="L3973"/>
          <cell r="M3973"/>
          <cell r="N3973"/>
          <cell r="O3973"/>
          <cell r="P3973"/>
          <cell r="R3973"/>
          <cell r="S3973"/>
          <cell r="T3973"/>
          <cell r="U3973"/>
          <cell r="V3973"/>
          <cell r="W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P3973"/>
        </row>
        <row r="3974">
          <cell r="C3974"/>
          <cell r="D3974"/>
          <cell r="E3974"/>
          <cell r="F3974"/>
          <cell r="J3974"/>
          <cell r="K3974"/>
          <cell r="L3974"/>
          <cell r="M3974"/>
          <cell r="N3974"/>
          <cell r="O3974"/>
          <cell r="P3974"/>
          <cell r="R3974"/>
          <cell r="S3974"/>
          <cell r="T3974"/>
          <cell r="U3974"/>
          <cell r="V3974"/>
          <cell r="W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P3974"/>
        </row>
        <row r="3975">
          <cell r="C3975"/>
          <cell r="D3975"/>
          <cell r="E3975"/>
          <cell r="F3975"/>
          <cell r="J3975"/>
          <cell r="K3975"/>
          <cell r="L3975"/>
          <cell r="M3975"/>
          <cell r="N3975"/>
          <cell r="O3975"/>
          <cell r="P3975"/>
          <cell r="R3975"/>
          <cell r="S3975"/>
          <cell r="T3975"/>
          <cell r="U3975"/>
          <cell r="V3975"/>
          <cell r="W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P3975"/>
        </row>
        <row r="3976">
          <cell r="C3976"/>
          <cell r="D3976"/>
          <cell r="E3976"/>
          <cell r="F3976"/>
          <cell r="J3976"/>
          <cell r="K3976"/>
          <cell r="L3976"/>
          <cell r="M3976"/>
          <cell r="N3976"/>
          <cell r="O3976"/>
          <cell r="P3976"/>
          <cell r="R3976"/>
          <cell r="S3976"/>
          <cell r="T3976"/>
          <cell r="U3976"/>
          <cell r="V3976"/>
          <cell r="W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P3976"/>
        </row>
        <row r="3977">
          <cell r="C3977"/>
          <cell r="D3977"/>
          <cell r="E3977"/>
          <cell r="F3977"/>
          <cell r="J3977"/>
          <cell r="K3977"/>
          <cell r="L3977"/>
          <cell r="M3977"/>
          <cell r="N3977"/>
          <cell r="O3977"/>
          <cell r="P3977"/>
          <cell r="R3977"/>
          <cell r="S3977"/>
          <cell r="T3977"/>
          <cell r="U3977"/>
          <cell r="V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P3977"/>
        </row>
        <row r="3978">
          <cell r="C3978"/>
          <cell r="D3978"/>
          <cell r="E3978"/>
          <cell r="F3978"/>
          <cell r="J3978"/>
          <cell r="K3978"/>
          <cell r="L3978"/>
          <cell r="M3978"/>
          <cell r="N3978"/>
          <cell r="O3978"/>
          <cell r="P3978"/>
          <cell r="R3978"/>
          <cell r="S3978"/>
          <cell r="T3978"/>
          <cell r="U3978"/>
          <cell r="V3978"/>
          <cell r="W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P3978"/>
        </row>
        <row r="3979">
          <cell r="C3979"/>
          <cell r="D3979"/>
          <cell r="E3979"/>
          <cell r="F3979"/>
          <cell r="J3979"/>
          <cell r="K3979"/>
          <cell r="L3979"/>
          <cell r="M3979"/>
          <cell r="N3979"/>
          <cell r="O3979"/>
          <cell r="P3979"/>
          <cell r="R3979"/>
          <cell r="S3979"/>
          <cell r="T3979"/>
          <cell r="U3979"/>
          <cell r="V3979"/>
          <cell r="W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P3979"/>
        </row>
        <row r="3980">
          <cell r="C3980"/>
          <cell r="D3980"/>
          <cell r="E3980"/>
          <cell r="F3980"/>
          <cell r="J3980"/>
          <cell r="K3980"/>
          <cell r="L3980"/>
          <cell r="M3980"/>
          <cell r="N3980"/>
          <cell r="O3980"/>
          <cell r="P3980"/>
          <cell r="R3980"/>
          <cell r="S3980"/>
          <cell r="T3980"/>
          <cell r="U3980"/>
          <cell r="V3980"/>
          <cell r="W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P3980"/>
        </row>
        <row r="3981">
          <cell r="C3981"/>
          <cell r="D3981"/>
          <cell r="E3981"/>
          <cell r="F3981"/>
          <cell r="J3981"/>
          <cell r="K3981"/>
          <cell r="L3981"/>
          <cell r="M3981"/>
          <cell r="N3981"/>
          <cell r="O3981"/>
          <cell r="P3981"/>
          <cell r="R3981"/>
          <cell r="S3981"/>
          <cell r="T3981"/>
          <cell r="U3981"/>
          <cell r="V3981"/>
          <cell r="W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P3981"/>
        </row>
        <row r="3982">
          <cell r="C3982"/>
          <cell r="D3982"/>
          <cell r="E3982"/>
          <cell r="F3982"/>
          <cell r="J3982"/>
          <cell r="K3982"/>
          <cell r="L3982"/>
          <cell r="M3982"/>
          <cell r="N3982"/>
          <cell r="O3982"/>
          <cell r="P3982"/>
          <cell r="R3982"/>
          <cell r="S3982"/>
          <cell r="T3982"/>
          <cell r="U3982"/>
          <cell r="V3982"/>
          <cell r="W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P3982"/>
        </row>
        <row r="3983">
          <cell r="C3983"/>
          <cell r="D3983"/>
          <cell r="E3983"/>
          <cell r="F3983"/>
          <cell r="J3983"/>
          <cell r="K3983"/>
          <cell r="L3983"/>
          <cell r="M3983"/>
          <cell r="N3983"/>
          <cell r="O3983"/>
          <cell r="P3983"/>
          <cell r="R3983"/>
          <cell r="S3983"/>
          <cell r="T3983"/>
          <cell r="U3983"/>
          <cell r="V3983"/>
          <cell r="W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P3983"/>
        </row>
        <row r="3984">
          <cell r="C3984"/>
          <cell r="D3984"/>
          <cell r="E3984"/>
          <cell r="F3984"/>
          <cell r="J3984"/>
          <cell r="K3984"/>
          <cell r="L3984"/>
          <cell r="M3984"/>
          <cell r="N3984"/>
          <cell r="O3984"/>
          <cell r="P3984"/>
          <cell r="R3984"/>
          <cell r="S3984"/>
          <cell r="T3984"/>
          <cell r="U3984"/>
          <cell r="V3984"/>
          <cell r="W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P3984"/>
        </row>
        <row r="3985">
          <cell r="C3985"/>
          <cell r="D3985"/>
          <cell r="E3985"/>
          <cell r="F3985"/>
          <cell r="J3985"/>
          <cell r="K3985"/>
          <cell r="L3985"/>
          <cell r="M3985"/>
          <cell r="N3985"/>
          <cell r="O3985"/>
          <cell r="P3985"/>
          <cell r="R3985"/>
          <cell r="S3985"/>
          <cell r="T3985"/>
          <cell r="U3985"/>
          <cell r="V3985"/>
          <cell r="W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P3985"/>
        </row>
        <row r="3986">
          <cell r="C3986"/>
          <cell r="D3986"/>
          <cell r="E3986"/>
          <cell r="F3986"/>
          <cell r="J3986"/>
          <cell r="K3986"/>
          <cell r="L3986"/>
          <cell r="M3986"/>
          <cell r="N3986"/>
          <cell r="O3986"/>
          <cell r="P3986"/>
          <cell r="R3986"/>
          <cell r="S3986"/>
          <cell r="T3986"/>
          <cell r="U3986"/>
          <cell r="V3986"/>
          <cell r="W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P3986"/>
        </row>
        <row r="3987">
          <cell r="C3987"/>
          <cell r="D3987"/>
          <cell r="E3987"/>
          <cell r="F3987"/>
          <cell r="J3987"/>
          <cell r="K3987"/>
          <cell r="L3987"/>
          <cell r="M3987"/>
          <cell r="N3987"/>
          <cell r="O3987"/>
          <cell r="P3987"/>
          <cell r="R3987"/>
          <cell r="S3987"/>
          <cell r="T3987"/>
          <cell r="U3987"/>
          <cell r="V3987"/>
          <cell r="W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P3987"/>
        </row>
        <row r="3988">
          <cell r="C3988"/>
          <cell r="D3988"/>
          <cell r="E3988"/>
          <cell r="F3988"/>
          <cell r="J3988"/>
          <cell r="K3988"/>
          <cell r="L3988"/>
          <cell r="M3988"/>
          <cell r="N3988"/>
          <cell r="O3988"/>
          <cell r="P3988"/>
          <cell r="R3988"/>
          <cell r="S3988"/>
          <cell r="T3988"/>
          <cell r="U3988"/>
          <cell r="V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P3988"/>
        </row>
        <row r="3989">
          <cell r="C3989"/>
          <cell r="D3989"/>
          <cell r="E3989"/>
          <cell r="F3989"/>
          <cell r="J3989"/>
          <cell r="K3989"/>
          <cell r="L3989"/>
          <cell r="M3989"/>
          <cell r="N3989"/>
          <cell r="O3989"/>
          <cell r="P3989"/>
          <cell r="R3989"/>
          <cell r="S3989"/>
          <cell r="T3989"/>
          <cell r="U3989"/>
          <cell r="V3989"/>
          <cell r="W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P3989"/>
        </row>
        <row r="3990">
          <cell r="C3990"/>
          <cell r="D3990"/>
          <cell r="E3990"/>
          <cell r="F3990"/>
          <cell r="J3990"/>
          <cell r="K3990"/>
          <cell r="L3990"/>
          <cell r="M3990"/>
          <cell r="N3990"/>
          <cell r="O3990"/>
          <cell r="P3990"/>
          <cell r="R3990"/>
          <cell r="S3990"/>
          <cell r="T3990"/>
          <cell r="U3990"/>
          <cell r="V3990"/>
          <cell r="W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P3990"/>
        </row>
        <row r="3991">
          <cell r="C3991"/>
          <cell r="D3991"/>
          <cell r="E3991"/>
          <cell r="F3991"/>
          <cell r="J3991"/>
          <cell r="K3991"/>
          <cell r="L3991"/>
          <cell r="M3991"/>
          <cell r="N3991"/>
          <cell r="O3991"/>
          <cell r="P3991"/>
          <cell r="R3991"/>
          <cell r="S3991"/>
          <cell r="T3991"/>
          <cell r="U3991"/>
          <cell r="V3991"/>
          <cell r="W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P3991"/>
        </row>
        <row r="3992">
          <cell r="C3992"/>
          <cell r="D3992"/>
          <cell r="E3992"/>
          <cell r="F3992"/>
          <cell r="J3992"/>
          <cell r="K3992"/>
          <cell r="L3992"/>
          <cell r="M3992"/>
          <cell r="N3992"/>
          <cell r="O3992"/>
          <cell r="P3992"/>
          <cell r="R3992"/>
          <cell r="S3992"/>
          <cell r="T3992"/>
          <cell r="U3992"/>
          <cell r="V3992"/>
          <cell r="W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P3992"/>
        </row>
        <row r="3993">
          <cell r="C3993"/>
          <cell r="D3993"/>
          <cell r="E3993"/>
          <cell r="F3993"/>
          <cell r="J3993"/>
          <cell r="K3993"/>
          <cell r="L3993"/>
          <cell r="M3993"/>
          <cell r="N3993"/>
          <cell r="O3993"/>
          <cell r="P3993"/>
          <cell r="R3993"/>
          <cell r="S3993"/>
          <cell r="T3993"/>
          <cell r="U3993"/>
          <cell r="V3993"/>
          <cell r="W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P3993"/>
        </row>
        <row r="3994">
          <cell r="C3994"/>
          <cell r="D3994"/>
          <cell r="E3994"/>
          <cell r="F3994"/>
          <cell r="J3994"/>
          <cell r="K3994"/>
          <cell r="L3994"/>
          <cell r="M3994"/>
          <cell r="N3994"/>
          <cell r="O3994"/>
          <cell r="P3994"/>
          <cell r="R3994"/>
          <cell r="S3994"/>
          <cell r="T3994"/>
          <cell r="U3994"/>
          <cell r="V3994"/>
          <cell r="W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P3994"/>
        </row>
        <row r="3995">
          <cell r="C3995"/>
          <cell r="D3995"/>
          <cell r="E3995"/>
          <cell r="F3995"/>
          <cell r="J3995"/>
          <cell r="K3995"/>
          <cell r="L3995"/>
          <cell r="M3995"/>
          <cell r="N3995"/>
          <cell r="O3995"/>
          <cell r="P3995"/>
          <cell r="R3995"/>
          <cell r="S3995"/>
          <cell r="T3995"/>
          <cell r="U3995"/>
          <cell r="V3995"/>
          <cell r="W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P3995"/>
        </row>
        <row r="3996">
          <cell r="C3996"/>
          <cell r="D3996"/>
          <cell r="E3996"/>
          <cell r="F3996"/>
          <cell r="J3996"/>
          <cell r="K3996"/>
          <cell r="L3996"/>
          <cell r="M3996"/>
          <cell r="N3996"/>
          <cell r="O3996"/>
          <cell r="P3996"/>
          <cell r="R3996"/>
          <cell r="S3996"/>
          <cell r="T3996"/>
          <cell r="U3996"/>
          <cell r="V3996"/>
          <cell r="W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P3996"/>
        </row>
        <row r="3997">
          <cell r="C3997"/>
          <cell r="D3997"/>
          <cell r="E3997"/>
          <cell r="F3997"/>
          <cell r="J3997"/>
          <cell r="K3997"/>
          <cell r="L3997"/>
          <cell r="M3997"/>
          <cell r="N3997"/>
          <cell r="O3997"/>
          <cell r="P3997"/>
          <cell r="R3997"/>
          <cell r="S3997"/>
          <cell r="T3997"/>
          <cell r="U3997"/>
          <cell r="V3997"/>
          <cell r="W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P3997"/>
        </row>
        <row r="3998">
          <cell r="C3998"/>
          <cell r="D3998"/>
          <cell r="E3998"/>
          <cell r="F3998"/>
          <cell r="J3998"/>
          <cell r="K3998"/>
          <cell r="L3998"/>
          <cell r="M3998"/>
          <cell r="N3998"/>
          <cell r="O3998"/>
          <cell r="P3998"/>
          <cell r="R3998"/>
          <cell r="S3998"/>
          <cell r="T3998"/>
          <cell r="U3998"/>
          <cell r="V3998"/>
          <cell r="W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P3998"/>
        </row>
        <row r="3999">
          <cell r="C3999"/>
          <cell r="D3999"/>
          <cell r="E3999"/>
          <cell r="F3999"/>
          <cell r="J3999"/>
          <cell r="K3999"/>
          <cell r="L3999"/>
          <cell r="M3999"/>
          <cell r="N3999"/>
          <cell r="O3999"/>
          <cell r="P3999"/>
          <cell r="R3999"/>
          <cell r="S3999"/>
          <cell r="T3999"/>
          <cell r="U3999"/>
          <cell r="V3999"/>
          <cell r="W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P3999"/>
        </row>
        <row r="4000">
          <cell r="C4000"/>
          <cell r="D4000"/>
          <cell r="E4000"/>
          <cell r="F4000"/>
          <cell r="J4000"/>
          <cell r="K4000"/>
          <cell r="L4000"/>
          <cell r="M4000"/>
          <cell r="N4000"/>
          <cell r="O4000"/>
          <cell r="P4000"/>
          <cell r="R4000"/>
          <cell r="S4000"/>
          <cell r="T4000"/>
          <cell r="U4000"/>
          <cell r="V4000"/>
          <cell r="W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P4000"/>
        </row>
        <row r="4001">
          <cell r="C4001"/>
          <cell r="D4001"/>
          <cell r="E4001"/>
          <cell r="F4001"/>
          <cell r="J4001"/>
          <cell r="K4001"/>
          <cell r="L4001"/>
          <cell r="M4001"/>
          <cell r="N4001"/>
          <cell r="O4001"/>
          <cell r="P4001"/>
          <cell r="R4001"/>
          <cell r="S4001"/>
          <cell r="T4001"/>
          <cell r="U4001"/>
          <cell r="V4001"/>
          <cell r="W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P4001"/>
        </row>
        <row r="4002">
          <cell r="C4002"/>
          <cell r="D4002"/>
          <cell r="E4002"/>
          <cell r="F4002"/>
          <cell r="J4002"/>
          <cell r="K4002"/>
          <cell r="L4002"/>
          <cell r="M4002"/>
          <cell r="N4002"/>
          <cell r="O4002"/>
          <cell r="P4002"/>
          <cell r="R4002"/>
          <cell r="S4002"/>
          <cell r="T4002"/>
          <cell r="U4002"/>
          <cell r="V4002"/>
          <cell r="W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P4002"/>
        </row>
        <row r="4003">
          <cell r="C4003"/>
          <cell r="D4003"/>
          <cell r="E4003"/>
          <cell r="F4003"/>
          <cell r="J4003"/>
          <cell r="K4003"/>
          <cell r="L4003"/>
          <cell r="M4003"/>
          <cell r="N4003"/>
          <cell r="O4003"/>
          <cell r="P4003"/>
          <cell r="R4003"/>
          <cell r="S4003"/>
          <cell r="T4003"/>
          <cell r="U4003"/>
          <cell r="V4003"/>
          <cell r="W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P4003"/>
        </row>
        <row r="4004">
          <cell r="C4004"/>
          <cell r="D4004"/>
          <cell r="E4004"/>
          <cell r="F4004"/>
          <cell r="J4004"/>
          <cell r="K4004"/>
          <cell r="L4004"/>
          <cell r="M4004"/>
          <cell r="N4004"/>
          <cell r="O4004"/>
          <cell r="P4004"/>
          <cell r="R4004"/>
          <cell r="S4004"/>
          <cell r="T4004"/>
          <cell r="U4004"/>
          <cell r="V4004"/>
          <cell r="W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P4004"/>
        </row>
        <row r="4005">
          <cell r="C4005"/>
          <cell r="D4005"/>
          <cell r="E4005"/>
          <cell r="F4005"/>
          <cell r="J4005"/>
          <cell r="K4005"/>
          <cell r="L4005"/>
          <cell r="M4005"/>
          <cell r="N4005"/>
          <cell r="O4005"/>
          <cell r="P4005"/>
          <cell r="R4005"/>
          <cell r="S4005"/>
          <cell r="T4005"/>
          <cell r="U4005"/>
          <cell r="V4005"/>
          <cell r="W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P4005"/>
        </row>
        <row r="4006">
          <cell r="C4006"/>
          <cell r="D4006"/>
          <cell r="E4006"/>
          <cell r="F4006"/>
          <cell r="J4006"/>
          <cell r="K4006"/>
          <cell r="L4006"/>
          <cell r="M4006"/>
          <cell r="N4006"/>
          <cell r="O4006"/>
          <cell r="P4006"/>
          <cell r="R4006"/>
          <cell r="S4006"/>
          <cell r="T4006"/>
          <cell r="U4006"/>
          <cell r="V4006"/>
          <cell r="W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P4006"/>
        </row>
        <row r="4007">
          <cell r="C4007"/>
          <cell r="D4007"/>
          <cell r="E4007"/>
          <cell r="F4007"/>
          <cell r="J4007"/>
          <cell r="K4007"/>
          <cell r="L4007"/>
          <cell r="M4007"/>
          <cell r="N4007"/>
          <cell r="O4007"/>
          <cell r="P4007"/>
          <cell r="R4007"/>
          <cell r="S4007"/>
          <cell r="T4007"/>
          <cell r="U4007"/>
          <cell r="V4007"/>
          <cell r="W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P4007"/>
        </row>
        <row r="4008">
          <cell r="C4008"/>
          <cell r="D4008"/>
          <cell r="E4008"/>
          <cell r="F4008"/>
          <cell r="J4008"/>
          <cell r="K4008"/>
          <cell r="L4008"/>
          <cell r="M4008"/>
          <cell r="N4008"/>
          <cell r="O4008"/>
          <cell r="P4008"/>
          <cell r="R4008"/>
          <cell r="S4008"/>
          <cell r="T4008"/>
          <cell r="U4008"/>
          <cell r="V4008"/>
          <cell r="W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P4008"/>
        </row>
        <row r="4009">
          <cell r="C4009"/>
          <cell r="D4009"/>
          <cell r="E4009"/>
          <cell r="F4009"/>
          <cell r="J4009"/>
          <cell r="K4009"/>
          <cell r="L4009"/>
          <cell r="M4009"/>
          <cell r="N4009"/>
          <cell r="O4009"/>
          <cell r="P4009"/>
          <cell r="R4009"/>
          <cell r="S4009"/>
          <cell r="T4009"/>
          <cell r="U4009"/>
          <cell r="V4009"/>
          <cell r="W4009"/>
          <cell r="Y4009"/>
          <cell r="Z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P4009"/>
        </row>
        <row r="4010">
          <cell r="C4010"/>
          <cell r="D4010"/>
          <cell r="E4010"/>
          <cell r="F4010"/>
          <cell r="J4010"/>
          <cell r="K4010"/>
          <cell r="L4010"/>
          <cell r="M4010"/>
          <cell r="N4010"/>
          <cell r="O4010"/>
          <cell r="P4010"/>
          <cell r="R4010"/>
          <cell r="S4010"/>
          <cell r="T4010"/>
          <cell r="U4010"/>
          <cell r="V4010"/>
          <cell r="W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P4010"/>
        </row>
        <row r="4011">
          <cell r="C4011"/>
          <cell r="D4011"/>
          <cell r="E4011"/>
          <cell r="F4011"/>
          <cell r="J4011"/>
          <cell r="K4011"/>
          <cell r="L4011"/>
          <cell r="M4011"/>
          <cell r="N4011"/>
          <cell r="O4011"/>
          <cell r="P4011"/>
          <cell r="R4011"/>
          <cell r="S4011"/>
          <cell r="T4011"/>
          <cell r="U4011"/>
          <cell r="V4011"/>
          <cell r="W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P4011"/>
        </row>
        <row r="4012">
          <cell r="C4012"/>
          <cell r="D4012"/>
          <cell r="E4012"/>
          <cell r="F4012"/>
          <cell r="J4012"/>
          <cell r="K4012"/>
          <cell r="L4012"/>
          <cell r="M4012"/>
          <cell r="N4012"/>
          <cell r="O4012"/>
          <cell r="P4012"/>
          <cell r="R4012"/>
          <cell r="S4012"/>
          <cell r="T4012"/>
          <cell r="U4012"/>
          <cell r="V4012"/>
          <cell r="W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P4012"/>
        </row>
        <row r="4013">
          <cell r="C4013"/>
          <cell r="D4013"/>
          <cell r="E4013"/>
          <cell r="F4013"/>
          <cell r="J4013"/>
          <cell r="K4013"/>
          <cell r="L4013"/>
          <cell r="M4013"/>
          <cell r="N4013"/>
          <cell r="O4013"/>
          <cell r="P4013"/>
          <cell r="R4013"/>
          <cell r="S4013"/>
          <cell r="T4013"/>
          <cell r="U4013"/>
          <cell r="V4013"/>
          <cell r="W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P4013"/>
        </row>
        <row r="4014">
          <cell r="C4014"/>
          <cell r="D4014"/>
          <cell r="E4014"/>
          <cell r="F4014"/>
          <cell r="J4014"/>
          <cell r="K4014"/>
          <cell r="L4014"/>
          <cell r="M4014"/>
          <cell r="N4014"/>
          <cell r="O4014"/>
          <cell r="P4014"/>
          <cell r="R4014"/>
          <cell r="S4014"/>
          <cell r="T4014"/>
          <cell r="U4014"/>
          <cell r="V4014"/>
          <cell r="W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P4014"/>
        </row>
        <row r="4015">
          <cell r="C4015"/>
          <cell r="D4015"/>
          <cell r="E4015"/>
          <cell r="F4015"/>
          <cell r="J4015"/>
          <cell r="K4015"/>
          <cell r="L4015"/>
          <cell r="M4015"/>
          <cell r="N4015"/>
          <cell r="O4015"/>
          <cell r="P4015"/>
          <cell r="R4015"/>
          <cell r="S4015"/>
          <cell r="T4015"/>
          <cell r="U4015"/>
          <cell r="V4015"/>
          <cell r="W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P4015"/>
        </row>
        <row r="4016">
          <cell r="C4016"/>
          <cell r="D4016"/>
          <cell r="E4016"/>
          <cell r="F4016"/>
          <cell r="J4016"/>
          <cell r="K4016"/>
          <cell r="L4016"/>
          <cell r="M4016"/>
          <cell r="N4016"/>
          <cell r="O4016"/>
          <cell r="P4016"/>
          <cell r="R4016"/>
          <cell r="S4016"/>
          <cell r="T4016"/>
          <cell r="U4016"/>
          <cell r="V4016"/>
          <cell r="W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P4016"/>
        </row>
        <row r="4017">
          <cell r="C4017"/>
          <cell r="D4017"/>
          <cell r="E4017"/>
          <cell r="F4017"/>
          <cell r="J4017"/>
          <cell r="K4017"/>
          <cell r="L4017"/>
          <cell r="M4017"/>
          <cell r="N4017"/>
          <cell r="O4017"/>
          <cell r="P4017"/>
          <cell r="R4017"/>
          <cell r="S4017"/>
          <cell r="T4017"/>
          <cell r="U4017"/>
          <cell r="V4017"/>
          <cell r="W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P4017"/>
        </row>
        <row r="4018">
          <cell r="C4018"/>
          <cell r="D4018"/>
          <cell r="E4018"/>
          <cell r="F4018"/>
          <cell r="J4018"/>
          <cell r="K4018"/>
          <cell r="L4018"/>
          <cell r="M4018"/>
          <cell r="N4018"/>
          <cell r="O4018"/>
          <cell r="P4018"/>
          <cell r="R4018"/>
          <cell r="S4018"/>
          <cell r="T4018"/>
          <cell r="U4018"/>
          <cell r="V4018"/>
          <cell r="W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P4018"/>
        </row>
        <row r="4019">
          <cell r="C4019"/>
          <cell r="D4019"/>
          <cell r="E4019"/>
          <cell r="F4019"/>
          <cell r="J4019"/>
          <cell r="K4019"/>
          <cell r="L4019"/>
          <cell r="M4019"/>
          <cell r="N4019"/>
          <cell r="O4019"/>
          <cell r="P4019"/>
          <cell r="R4019"/>
          <cell r="S4019"/>
          <cell r="T4019"/>
          <cell r="U4019"/>
          <cell r="V4019"/>
          <cell r="W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P4019"/>
        </row>
        <row r="4020">
          <cell r="C4020"/>
          <cell r="D4020"/>
          <cell r="E4020"/>
          <cell r="F4020"/>
          <cell r="J4020"/>
          <cell r="K4020"/>
          <cell r="L4020"/>
          <cell r="M4020"/>
          <cell r="N4020"/>
          <cell r="O4020"/>
          <cell r="P4020"/>
          <cell r="R4020"/>
          <cell r="S4020"/>
          <cell r="T4020"/>
          <cell r="U4020"/>
          <cell r="V4020"/>
          <cell r="W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P4020"/>
        </row>
        <row r="4021">
          <cell r="C4021"/>
          <cell r="D4021"/>
          <cell r="E4021"/>
          <cell r="F4021"/>
          <cell r="J4021"/>
          <cell r="K4021"/>
          <cell r="L4021"/>
          <cell r="M4021"/>
          <cell r="N4021"/>
          <cell r="O4021"/>
          <cell r="P4021"/>
          <cell r="R4021"/>
          <cell r="S4021"/>
          <cell r="T4021"/>
          <cell r="U4021"/>
          <cell r="V4021"/>
          <cell r="W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P4021"/>
        </row>
        <row r="4022">
          <cell r="C4022"/>
          <cell r="D4022"/>
          <cell r="E4022"/>
          <cell r="F4022"/>
          <cell r="J4022"/>
          <cell r="K4022"/>
          <cell r="L4022"/>
          <cell r="M4022"/>
          <cell r="N4022"/>
          <cell r="O4022"/>
          <cell r="P4022"/>
          <cell r="R4022"/>
          <cell r="S4022"/>
          <cell r="T4022"/>
          <cell r="U4022"/>
          <cell r="V4022"/>
          <cell r="W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P4022"/>
        </row>
        <row r="4023">
          <cell r="C4023"/>
          <cell r="D4023"/>
          <cell r="E4023"/>
          <cell r="F4023"/>
          <cell r="J4023"/>
          <cell r="K4023"/>
          <cell r="L4023"/>
          <cell r="M4023"/>
          <cell r="N4023"/>
          <cell r="O4023"/>
          <cell r="P4023"/>
          <cell r="R4023"/>
          <cell r="S4023"/>
          <cell r="T4023"/>
          <cell r="U4023"/>
          <cell r="V4023"/>
          <cell r="W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P4023"/>
        </row>
        <row r="4024">
          <cell r="C4024"/>
          <cell r="D4024"/>
          <cell r="E4024"/>
          <cell r="F4024"/>
          <cell r="J4024"/>
          <cell r="K4024"/>
          <cell r="L4024"/>
          <cell r="M4024"/>
          <cell r="N4024"/>
          <cell r="O4024"/>
          <cell r="P4024"/>
          <cell r="R4024"/>
          <cell r="S4024"/>
          <cell r="T4024"/>
          <cell r="U4024"/>
          <cell r="V4024"/>
          <cell r="W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P4024"/>
        </row>
        <row r="4025">
          <cell r="C4025"/>
          <cell r="D4025"/>
          <cell r="E4025"/>
          <cell r="F4025"/>
          <cell r="J4025"/>
          <cell r="K4025"/>
          <cell r="L4025"/>
          <cell r="M4025"/>
          <cell r="N4025"/>
          <cell r="O4025"/>
          <cell r="P4025"/>
          <cell r="R4025"/>
          <cell r="S4025"/>
          <cell r="T4025"/>
          <cell r="U4025"/>
          <cell r="V4025"/>
          <cell r="W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P4025"/>
        </row>
        <row r="4026">
          <cell r="C4026"/>
          <cell r="D4026"/>
          <cell r="E4026"/>
          <cell r="F4026"/>
          <cell r="J4026"/>
          <cell r="K4026"/>
          <cell r="L4026"/>
          <cell r="M4026"/>
          <cell r="N4026"/>
          <cell r="O4026"/>
          <cell r="P4026"/>
          <cell r="R4026"/>
          <cell r="S4026"/>
          <cell r="T4026"/>
          <cell r="U4026"/>
          <cell r="V4026"/>
          <cell r="W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P4026"/>
        </row>
        <row r="4027">
          <cell r="C4027"/>
          <cell r="D4027"/>
          <cell r="E4027"/>
          <cell r="F4027"/>
          <cell r="J4027"/>
          <cell r="K4027"/>
          <cell r="L4027"/>
          <cell r="M4027"/>
          <cell r="N4027"/>
          <cell r="O4027"/>
          <cell r="P4027"/>
          <cell r="R4027"/>
          <cell r="S4027"/>
          <cell r="T4027"/>
          <cell r="U4027"/>
          <cell r="V4027"/>
          <cell r="W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P4027"/>
        </row>
        <row r="4028">
          <cell r="C4028"/>
          <cell r="D4028"/>
          <cell r="E4028"/>
          <cell r="F4028"/>
          <cell r="J4028"/>
          <cell r="K4028"/>
          <cell r="L4028"/>
          <cell r="M4028"/>
          <cell r="N4028"/>
          <cell r="O4028"/>
          <cell r="P4028"/>
          <cell r="R4028"/>
          <cell r="S4028"/>
          <cell r="T4028"/>
          <cell r="U4028"/>
          <cell r="V4028"/>
          <cell r="W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P4028"/>
        </row>
        <row r="4029">
          <cell r="C4029"/>
          <cell r="D4029"/>
          <cell r="E4029"/>
          <cell r="F4029"/>
          <cell r="J4029"/>
          <cell r="K4029"/>
          <cell r="L4029"/>
          <cell r="M4029"/>
          <cell r="N4029"/>
          <cell r="O4029"/>
          <cell r="P4029"/>
          <cell r="R4029"/>
          <cell r="S4029"/>
          <cell r="T4029"/>
          <cell r="U4029"/>
          <cell r="V4029"/>
          <cell r="W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P4029"/>
        </row>
        <row r="4030">
          <cell r="C4030"/>
          <cell r="D4030"/>
          <cell r="E4030"/>
          <cell r="F4030"/>
          <cell r="J4030"/>
          <cell r="K4030"/>
          <cell r="L4030"/>
          <cell r="M4030"/>
          <cell r="N4030"/>
          <cell r="O4030"/>
          <cell r="P4030"/>
          <cell r="R4030"/>
          <cell r="S4030"/>
          <cell r="T4030"/>
          <cell r="U4030"/>
          <cell r="V4030"/>
          <cell r="W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P4030"/>
        </row>
        <row r="4031">
          <cell r="C4031"/>
          <cell r="D4031"/>
          <cell r="E4031"/>
          <cell r="F4031"/>
          <cell r="J4031"/>
          <cell r="K4031"/>
          <cell r="L4031"/>
          <cell r="M4031"/>
          <cell r="N4031"/>
          <cell r="O4031"/>
          <cell r="P4031"/>
          <cell r="R4031"/>
          <cell r="S4031"/>
          <cell r="T4031"/>
          <cell r="U4031"/>
          <cell r="V4031"/>
          <cell r="W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P4031"/>
        </row>
        <row r="4032">
          <cell r="C4032"/>
          <cell r="D4032"/>
          <cell r="E4032"/>
          <cell r="F4032"/>
          <cell r="J4032"/>
          <cell r="K4032"/>
          <cell r="L4032"/>
          <cell r="M4032"/>
          <cell r="N4032"/>
          <cell r="O4032"/>
          <cell r="P4032"/>
          <cell r="R4032"/>
          <cell r="S4032"/>
          <cell r="T4032"/>
          <cell r="U4032"/>
          <cell r="V4032"/>
          <cell r="W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P4032"/>
        </row>
        <row r="4033">
          <cell r="C4033"/>
          <cell r="D4033"/>
          <cell r="E4033"/>
          <cell r="F4033"/>
          <cell r="J4033"/>
          <cell r="K4033"/>
          <cell r="L4033"/>
          <cell r="M4033"/>
          <cell r="N4033"/>
          <cell r="O4033"/>
          <cell r="P4033"/>
          <cell r="R4033"/>
          <cell r="S4033"/>
          <cell r="T4033"/>
          <cell r="U4033"/>
          <cell r="V4033"/>
          <cell r="W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P4033"/>
        </row>
        <row r="4034">
          <cell r="C4034"/>
          <cell r="D4034"/>
          <cell r="E4034"/>
          <cell r="F4034"/>
          <cell r="J4034"/>
          <cell r="K4034"/>
          <cell r="L4034"/>
          <cell r="M4034"/>
          <cell r="N4034"/>
          <cell r="O4034"/>
          <cell r="P4034"/>
          <cell r="R4034"/>
          <cell r="S4034"/>
          <cell r="T4034"/>
          <cell r="U4034"/>
          <cell r="V4034"/>
          <cell r="W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P4034"/>
        </row>
        <row r="4035">
          <cell r="C4035"/>
          <cell r="D4035"/>
          <cell r="E4035"/>
          <cell r="F4035"/>
          <cell r="J4035"/>
          <cell r="K4035"/>
          <cell r="L4035"/>
          <cell r="M4035"/>
          <cell r="N4035"/>
          <cell r="O4035"/>
          <cell r="P4035"/>
          <cell r="R4035"/>
          <cell r="S4035"/>
          <cell r="T4035"/>
          <cell r="U4035"/>
          <cell r="V4035"/>
          <cell r="W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P4035"/>
        </row>
        <row r="4036">
          <cell r="C4036"/>
          <cell r="D4036"/>
          <cell r="E4036"/>
          <cell r="F4036"/>
          <cell r="J4036"/>
          <cell r="K4036"/>
          <cell r="L4036"/>
          <cell r="M4036"/>
          <cell r="N4036"/>
          <cell r="O4036"/>
          <cell r="P4036"/>
          <cell r="R4036"/>
          <cell r="S4036"/>
          <cell r="T4036"/>
          <cell r="U4036"/>
          <cell r="V4036"/>
          <cell r="W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P4036"/>
        </row>
        <row r="4037">
          <cell r="C4037"/>
          <cell r="D4037"/>
          <cell r="E4037"/>
          <cell r="F4037"/>
          <cell r="J4037"/>
          <cell r="K4037"/>
          <cell r="L4037"/>
          <cell r="M4037"/>
          <cell r="N4037"/>
          <cell r="O4037"/>
          <cell r="P4037"/>
          <cell r="R4037"/>
          <cell r="S4037"/>
          <cell r="T4037"/>
          <cell r="U4037"/>
          <cell r="V4037"/>
          <cell r="W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P4037"/>
        </row>
        <row r="4038">
          <cell r="C4038"/>
          <cell r="D4038"/>
          <cell r="E4038"/>
          <cell r="F4038"/>
          <cell r="J4038"/>
          <cell r="K4038"/>
          <cell r="L4038"/>
          <cell r="M4038"/>
          <cell r="N4038"/>
          <cell r="O4038"/>
          <cell r="P4038"/>
          <cell r="R4038"/>
          <cell r="S4038"/>
          <cell r="T4038"/>
          <cell r="U4038"/>
          <cell r="V4038"/>
          <cell r="W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P4038"/>
        </row>
        <row r="4039">
          <cell r="C4039"/>
          <cell r="D4039"/>
          <cell r="E4039"/>
          <cell r="F4039"/>
          <cell r="J4039"/>
          <cell r="K4039"/>
          <cell r="L4039"/>
          <cell r="M4039"/>
          <cell r="N4039"/>
          <cell r="O4039"/>
          <cell r="P4039"/>
          <cell r="R4039"/>
          <cell r="S4039"/>
          <cell r="T4039"/>
          <cell r="U4039"/>
          <cell r="V4039"/>
          <cell r="W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P4039"/>
        </row>
        <row r="4040">
          <cell r="C4040"/>
          <cell r="D4040"/>
          <cell r="E4040"/>
          <cell r="F4040"/>
          <cell r="J4040"/>
          <cell r="K4040"/>
          <cell r="L4040"/>
          <cell r="M4040"/>
          <cell r="N4040"/>
          <cell r="O4040"/>
          <cell r="P4040"/>
          <cell r="R4040"/>
          <cell r="S4040"/>
          <cell r="T4040"/>
          <cell r="U4040"/>
          <cell r="V4040"/>
          <cell r="W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P4040"/>
        </row>
        <row r="4041">
          <cell r="C4041"/>
          <cell r="D4041"/>
          <cell r="E4041"/>
          <cell r="F4041"/>
          <cell r="J4041"/>
          <cell r="K4041"/>
          <cell r="L4041"/>
          <cell r="M4041"/>
          <cell r="N4041"/>
          <cell r="O4041"/>
          <cell r="P4041"/>
          <cell r="R4041"/>
          <cell r="S4041"/>
          <cell r="T4041"/>
          <cell r="U4041"/>
          <cell r="V4041"/>
          <cell r="W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P4041"/>
        </row>
        <row r="4042">
          <cell r="C4042"/>
          <cell r="D4042"/>
          <cell r="E4042"/>
          <cell r="F4042"/>
          <cell r="J4042"/>
          <cell r="K4042"/>
          <cell r="L4042"/>
          <cell r="M4042"/>
          <cell r="N4042"/>
          <cell r="O4042"/>
          <cell r="P4042"/>
          <cell r="R4042"/>
          <cell r="S4042"/>
          <cell r="T4042"/>
          <cell r="U4042"/>
          <cell r="V4042"/>
          <cell r="W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P4042"/>
        </row>
        <row r="4043">
          <cell r="C4043"/>
          <cell r="D4043"/>
          <cell r="E4043"/>
          <cell r="F4043"/>
          <cell r="J4043"/>
          <cell r="K4043"/>
          <cell r="L4043"/>
          <cell r="M4043"/>
          <cell r="N4043"/>
          <cell r="O4043"/>
          <cell r="P4043"/>
          <cell r="R4043"/>
          <cell r="S4043"/>
          <cell r="T4043"/>
          <cell r="U4043"/>
          <cell r="V4043"/>
          <cell r="W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P4043"/>
        </row>
        <row r="4044">
          <cell r="C4044"/>
          <cell r="D4044"/>
          <cell r="E4044"/>
          <cell r="F4044"/>
          <cell r="J4044"/>
          <cell r="K4044"/>
          <cell r="L4044"/>
          <cell r="M4044"/>
          <cell r="N4044"/>
          <cell r="O4044"/>
          <cell r="P4044"/>
          <cell r="R4044"/>
          <cell r="S4044"/>
          <cell r="T4044"/>
          <cell r="U4044"/>
          <cell r="V4044"/>
          <cell r="W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P4044"/>
        </row>
        <row r="4045">
          <cell r="C4045"/>
          <cell r="D4045"/>
          <cell r="E4045"/>
          <cell r="F4045"/>
          <cell r="J4045"/>
          <cell r="K4045"/>
          <cell r="L4045"/>
          <cell r="M4045"/>
          <cell r="N4045"/>
          <cell r="O4045"/>
          <cell r="P4045"/>
          <cell r="R4045"/>
          <cell r="S4045"/>
          <cell r="T4045"/>
          <cell r="U4045"/>
          <cell r="V4045"/>
          <cell r="W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P4045"/>
        </row>
        <row r="4046">
          <cell r="C4046"/>
          <cell r="D4046"/>
          <cell r="E4046"/>
          <cell r="F4046"/>
          <cell r="J4046"/>
          <cell r="K4046"/>
          <cell r="L4046"/>
          <cell r="M4046"/>
          <cell r="N4046"/>
          <cell r="O4046"/>
          <cell r="P4046"/>
          <cell r="R4046"/>
          <cell r="S4046"/>
          <cell r="T4046"/>
          <cell r="U4046"/>
          <cell r="V4046"/>
          <cell r="W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P4046"/>
        </row>
        <row r="4047">
          <cell r="C4047"/>
          <cell r="D4047"/>
          <cell r="E4047"/>
          <cell r="F4047"/>
          <cell r="J4047"/>
          <cell r="K4047"/>
          <cell r="L4047"/>
          <cell r="M4047"/>
          <cell r="N4047"/>
          <cell r="O4047"/>
          <cell r="P4047"/>
          <cell r="R4047"/>
          <cell r="S4047"/>
          <cell r="T4047"/>
          <cell r="U4047"/>
          <cell r="V4047"/>
          <cell r="W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P4047"/>
        </row>
        <row r="4048">
          <cell r="C4048"/>
          <cell r="D4048"/>
          <cell r="E4048"/>
          <cell r="F4048"/>
          <cell r="J4048"/>
          <cell r="K4048"/>
          <cell r="L4048"/>
          <cell r="M4048"/>
          <cell r="N4048"/>
          <cell r="O4048"/>
          <cell r="P4048"/>
          <cell r="R4048"/>
          <cell r="S4048"/>
          <cell r="T4048"/>
          <cell r="U4048"/>
          <cell r="V4048"/>
          <cell r="W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P4048"/>
        </row>
        <row r="4049">
          <cell r="C4049"/>
          <cell r="D4049"/>
          <cell r="E4049"/>
          <cell r="F4049"/>
          <cell r="J4049"/>
          <cell r="K4049"/>
          <cell r="L4049"/>
          <cell r="M4049"/>
          <cell r="N4049"/>
          <cell r="O4049"/>
          <cell r="P4049"/>
          <cell r="R4049"/>
          <cell r="S4049"/>
          <cell r="T4049"/>
          <cell r="U4049"/>
          <cell r="V4049"/>
          <cell r="W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P4049"/>
        </row>
        <row r="4050">
          <cell r="C4050"/>
          <cell r="D4050"/>
          <cell r="E4050"/>
          <cell r="F4050"/>
          <cell r="J4050"/>
          <cell r="K4050"/>
          <cell r="L4050"/>
          <cell r="M4050"/>
          <cell r="N4050"/>
          <cell r="O4050"/>
          <cell r="P4050"/>
          <cell r="R4050"/>
          <cell r="S4050"/>
          <cell r="T4050"/>
          <cell r="U4050"/>
          <cell r="V4050"/>
          <cell r="W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P4050"/>
        </row>
        <row r="4051">
          <cell r="C4051"/>
          <cell r="D4051"/>
          <cell r="E4051"/>
          <cell r="F4051"/>
          <cell r="J4051"/>
          <cell r="K4051"/>
          <cell r="L4051"/>
          <cell r="M4051"/>
          <cell r="N4051"/>
          <cell r="O4051"/>
          <cell r="P4051"/>
          <cell r="R4051"/>
          <cell r="S4051"/>
          <cell r="T4051"/>
          <cell r="U4051"/>
          <cell r="V4051"/>
          <cell r="W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P4051"/>
        </row>
        <row r="4052">
          <cell r="C4052"/>
          <cell r="D4052"/>
          <cell r="E4052"/>
          <cell r="F4052"/>
          <cell r="J4052"/>
          <cell r="K4052"/>
          <cell r="L4052"/>
          <cell r="M4052"/>
          <cell r="N4052"/>
          <cell r="O4052"/>
          <cell r="P4052"/>
          <cell r="R4052"/>
          <cell r="S4052"/>
          <cell r="T4052"/>
          <cell r="U4052"/>
          <cell r="V4052"/>
          <cell r="W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P4052"/>
        </row>
        <row r="4053">
          <cell r="C4053"/>
          <cell r="D4053"/>
          <cell r="E4053"/>
          <cell r="F4053"/>
          <cell r="J4053"/>
          <cell r="K4053"/>
          <cell r="L4053"/>
          <cell r="M4053"/>
          <cell r="N4053"/>
          <cell r="O4053"/>
          <cell r="P4053"/>
          <cell r="R4053"/>
          <cell r="S4053"/>
          <cell r="T4053"/>
          <cell r="U4053"/>
          <cell r="V4053"/>
          <cell r="W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P4053"/>
        </row>
        <row r="4054">
          <cell r="C4054"/>
          <cell r="D4054"/>
          <cell r="E4054"/>
          <cell r="F4054"/>
          <cell r="J4054"/>
          <cell r="K4054"/>
          <cell r="L4054"/>
          <cell r="M4054"/>
          <cell r="N4054"/>
          <cell r="O4054"/>
          <cell r="P4054"/>
          <cell r="R4054"/>
          <cell r="S4054"/>
          <cell r="T4054"/>
          <cell r="U4054"/>
          <cell r="V4054"/>
          <cell r="W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P4054"/>
        </row>
        <row r="4055">
          <cell r="C4055"/>
          <cell r="D4055"/>
          <cell r="E4055"/>
          <cell r="F4055"/>
          <cell r="J4055"/>
          <cell r="K4055"/>
          <cell r="L4055"/>
          <cell r="M4055"/>
          <cell r="N4055"/>
          <cell r="O4055"/>
          <cell r="P4055"/>
          <cell r="R4055"/>
          <cell r="S4055"/>
          <cell r="T4055"/>
          <cell r="U4055"/>
          <cell r="V4055"/>
          <cell r="W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P4055"/>
        </row>
        <row r="4056">
          <cell r="C4056"/>
          <cell r="D4056"/>
          <cell r="E4056"/>
          <cell r="F4056"/>
          <cell r="J4056"/>
          <cell r="K4056"/>
          <cell r="L4056"/>
          <cell r="M4056"/>
          <cell r="N4056"/>
          <cell r="O4056"/>
          <cell r="P4056"/>
          <cell r="R4056"/>
          <cell r="S4056"/>
          <cell r="T4056"/>
          <cell r="U4056"/>
          <cell r="V4056"/>
          <cell r="W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P4056"/>
        </row>
        <row r="4057">
          <cell r="C4057"/>
          <cell r="D4057"/>
          <cell r="E4057"/>
          <cell r="F4057"/>
          <cell r="J4057"/>
          <cell r="K4057"/>
          <cell r="L4057"/>
          <cell r="M4057"/>
          <cell r="N4057"/>
          <cell r="O4057"/>
          <cell r="P4057"/>
          <cell r="R4057"/>
          <cell r="S4057"/>
          <cell r="T4057"/>
          <cell r="U4057"/>
          <cell r="V4057"/>
          <cell r="W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P4057"/>
        </row>
        <row r="4058">
          <cell r="C4058"/>
          <cell r="D4058"/>
          <cell r="E4058"/>
          <cell r="F4058"/>
          <cell r="J4058"/>
          <cell r="K4058"/>
          <cell r="L4058"/>
          <cell r="M4058"/>
          <cell r="N4058"/>
          <cell r="O4058"/>
          <cell r="P4058"/>
          <cell r="R4058"/>
          <cell r="S4058"/>
          <cell r="T4058"/>
          <cell r="U4058"/>
          <cell r="V4058"/>
          <cell r="W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P4058"/>
        </row>
        <row r="4059">
          <cell r="C4059"/>
          <cell r="D4059"/>
          <cell r="E4059"/>
          <cell r="F4059"/>
          <cell r="J4059"/>
          <cell r="K4059"/>
          <cell r="L4059"/>
          <cell r="M4059"/>
          <cell r="N4059"/>
          <cell r="O4059"/>
          <cell r="P4059"/>
          <cell r="R4059"/>
          <cell r="S4059"/>
          <cell r="T4059"/>
          <cell r="U4059"/>
          <cell r="V4059"/>
          <cell r="W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P4059"/>
        </row>
        <row r="4060">
          <cell r="C4060"/>
          <cell r="D4060"/>
          <cell r="E4060"/>
          <cell r="F4060"/>
          <cell r="J4060"/>
          <cell r="K4060"/>
          <cell r="L4060"/>
          <cell r="M4060"/>
          <cell r="N4060"/>
          <cell r="O4060"/>
          <cell r="P4060"/>
          <cell r="R4060"/>
          <cell r="S4060"/>
          <cell r="T4060"/>
          <cell r="U4060"/>
          <cell r="V4060"/>
          <cell r="W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P4060"/>
        </row>
        <row r="4061">
          <cell r="C4061"/>
          <cell r="D4061"/>
          <cell r="E4061"/>
          <cell r="F4061"/>
          <cell r="J4061"/>
          <cell r="K4061"/>
          <cell r="L4061"/>
          <cell r="M4061"/>
          <cell r="N4061"/>
          <cell r="O4061"/>
          <cell r="P4061"/>
          <cell r="R4061"/>
          <cell r="S4061"/>
          <cell r="T4061"/>
          <cell r="U4061"/>
          <cell r="V4061"/>
          <cell r="W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P4061"/>
        </row>
        <row r="4062">
          <cell r="C4062"/>
          <cell r="D4062"/>
          <cell r="E4062"/>
          <cell r="F4062"/>
          <cell r="J4062"/>
          <cell r="K4062"/>
          <cell r="L4062"/>
          <cell r="M4062"/>
          <cell r="N4062"/>
          <cell r="O4062"/>
          <cell r="P4062"/>
          <cell r="R4062"/>
          <cell r="S4062"/>
          <cell r="T4062"/>
          <cell r="U4062"/>
          <cell r="V4062"/>
          <cell r="W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P4062"/>
        </row>
        <row r="4063">
          <cell r="C4063"/>
          <cell r="D4063"/>
          <cell r="E4063"/>
          <cell r="F4063"/>
          <cell r="J4063"/>
          <cell r="K4063"/>
          <cell r="L4063"/>
          <cell r="M4063"/>
          <cell r="N4063"/>
          <cell r="O4063"/>
          <cell r="P4063"/>
          <cell r="R4063"/>
          <cell r="S4063"/>
          <cell r="T4063"/>
          <cell r="U4063"/>
          <cell r="V4063"/>
          <cell r="W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P4063"/>
        </row>
        <row r="4064">
          <cell r="C4064"/>
          <cell r="D4064"/>
          <cell r="E4064"/>
          <cell r="F4064"/>
          <cell r="J4064"/>
          <cell r="K4064"/>
          <cell r="L4064"/>
          <cell r="M4064"/>
          <cell r="N4064"/>
          <cell r="O4064"/>
          <cell r="P4064"/>
          <cell r="R4064"/>
          <cell r="S4064"/>
          <cell r="T4064"/>
          <cell r="U4064"/>
          <cell r="V4064"/>
          <cell r="W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P4064"/>
        </row>
        <row r="4065">
          <cell r="C4065"/>
          <cell r="D4065"/>
          <cell r="E4065"/>
          <cell r="F4065"/>
          <cell r="J4065"/>
          <cell r="K4065"/>
          <cell r="L4065"/>
          <cell r="M4065"/>
          <cell r="N4065"/>
          <cell r="O4065"/>
          <cell r="P4065"/>
          <cell r="R4065"/>
          <cell r="S4065"/>
          <cell r="T4065"/>
          <cell r="U4065"/>
          <cell r="V4065"/>
          <cell r="W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P4065"/>
        </row>
        <row r="4066">
          <cell r="C4066"/>
          <cell r="D4066"/>
          <cell r="E4066"/>
          <cell r="F4066"/>
          <cell r="J4066"/>
          <cell r="K4066"/>
          <cell r="L4066"/>
          <cell r="M4066"/>
          <cell r="N4066"/>
          <cell r="O4066"/>
          <cell r="P4066"/>
          <cell r="R4066"/>
          <cell r="S4066"/>
          <cell r="T4066"/>
          <cell r="U4066"/>
          <cell r="V4066"/>
          <cell r="W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P4066"/>
        </row>
        <row r="4067">
          <cell r="C4067"/>
          <cell r="D4067"/>
          <cell r="E4067"/>
          <cell r="F4067"/>
          <cell r="J4067"/>
          <cell r="K4067"/>
          <cell r="L4067"/>
          <cell r="M4067"/>
          <cell r="N4067"/>
          <cell r="O4067"/>
          <cell r="P4067"/>
          <cell r="R4067"/>
          <cell r="S4067"/>
          <cell r="T4067"/>
          <cell r="U4067"/>
          <cell r="V4067"/>
          <cell r="W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P4067"/>
        </row>
        <row r="4068">
          <cell r="C4068"/>
          <cell r="D4068"/>
          <cell r="E4068"/>
          <cell r="F4068"/>
          <cell r="J4068"/>
          <cell r="K4068"/>
          <cell r="L4068"/>
          <cell r="M4068"/>
          <cell r="N4068"/>
          <cell r="O4068"/>
          <cell r="P4068"/>
          <cell r="R4068"/>
          <cell r="S4068"/>
          <cell r="T4068"/>
          <cell r="U4068"/>
          <cell r="V4068"/>
          <cell r="W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P4068"/>
        </row>
        <row r="4069">
          <cell r="C4069"/>
          <cell r="D4069"/>
          <cell r="E4069"/>
          <cell r="F4069"/>
          <cell r="J4069"/>
          <cell r="K4069"/>
          <cell r="L4069"/>
          <cell r="M4069"/>
          <cell r="N4069"/>
          <cell r="O4069"/>
          <cell r="P4069"/>
          <cell r="R4069"/>
          <cell r="S4069"/>
          <cell r="T4069"/>
          <cell r="U4069"/>
          <cell r="V4069"/>
          <cell r="W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P4069"/>
        </row>
        <row r="4070">
          <cell r="C4070"/>
          <cell r="D4070"/>
          <cell r="E4070"/>
          <cell r="F4070"/>
          <cell r="J4070"/>
          <cell r="K4070"/>
          <cell r="L4070"/>
          <cell r="M4070"/>
          <cell r="N4070"/>
          <cell r="O4070"/>
          <cell r="P4070"/>
          <cell r="R4070"/>
          <cell r="S4070"/>
          <cell r="T4070"/>
          <cell r="U4070"/>
          <cell r="V4070"/>
          <cell r="W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P4070"/>
        </row>
        <row r="4071">
          <cell r="C4071"/>
          <cell r="D4071"/>
          <cell r="E4071"/>
          <cell r="F4071"/>
          <cell r="J4071"/>
          <cell r="K4071"/>
          <cell r="L4071"/>
          <cell r="M4071"/>
          <cell r="N4071"/>
          <cell r="O4071"/>
          <cell r="P4071"/>
          <cell r="R4071"/>
          <cell r="S4071"/>
          <cell r="T4071"/>
          <cell r="U4071"/>
          <cell r="V4071"/>
          <cell r="W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P4071"/>
        </row>
        <row r="4072">
          <cell r="C4072"/>
          <cell r="D4072"/>
          <cell r="E4072"/>
          <cell r="F4072"/>
          <cell r="J4072"/>
          <cell r="K4072"/>
          <cell r="L4072"/>
          <cell r="M4072"/>
          <cell r="N4072"/>
          <cell r="O4072"/>
          <cell r="P4072"/>
          <cell r="R4072"/>
          <cell r="S4072"/>
          <cell r="T4072"/>
          <cell r="U4072"/>
          <cell r="V4072"/>
          <cell r="W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P4072"/>
        </row>
        <row r="4073">
          <cell r="C4073"/>
          <cell r="D4073"/>
          <cell r="E4073"/>
          <cell r="F4073"/>
          <cell r="J4073"/>
          <cell r="K4073"/>
          <cell r="L4073"/>
          <cell r="M4073"/>
          <cell r="N4073"/>
          <cell r="O4073"/>
          <cell r="P4073"/>
          <cell r="R4073"/>
          <cell r="S4073"/>
          <cell r="T4073"/>
          <cell r="U4073"/>
          <cell r="V4073"/>
          <cell r="W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P4073"/>
        </row>
        <row r="4074">
          <cell r="C4074"/>
          <cell r="D4074"/>
          <cell r="E4074"/>
          <cell r="F4074"/>
          <cell r="J4074"/>
          <cell r="K4074"/>
          <cell r="L4074"/>
          <cell r="M4074"/>
          <cell r="N4074"/>
          <cell r="O4074"/>
          <cell r="P4074"/>
          <cell r="R4074"/>
          <cell r="S4074"/>
          <cell r="T4074"/>
          <cell r="U4074"/>
          <cell r="V4074"/>
          <cell r="W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P4074"/>
        </row>
        <row r="4075">
          <cell r="C4075"/>
          <cell r="D4075"/>
          <cell r="E4075"/>
          <cell r="F4075"/>
          <cell r="J4075"/>
          <cell r="K4075"/>
          <cell r="L4075"/>
          <cell r="M4075"/>
          <cell r="N4075"/>
          <cell r="O4075"/>
          <cell r="P4075"/>
          <cell r="R4075"/>
          <cell r="S4075"/>
          <cell r="T4075"/>
          <cell r="U4075"/>
          <cell r="V4075"/>
          <cell r="W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P4075"/>
        </row>
        <row r="4076">
          <cell r="C4076"/>
          <cell r="D4076"/>
          <cell r="E4076"/>
          <cell r="F4076"/>
          <cell r="J4076"/>
          <cell r="K4076"/>
          <cell r="L4076"/>
          <cell r="M4076"/>
          <cell r="N4076"/>
          <cell r="O4076"/>
          <cell r="P4076"/>
          <cell r="R4076"/>
          <cell r="S4076"/>
          <cell r="T4076"/>
          <cell r="U4076"/>
          <cell r="V4076"/>
          <cell r="W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P4076"/>
        </row>
        <row r="4077">
          <cell r="C4077"/>
          <cell r="D4077"/>
          <cell r="E4077"/>
          <cell r="F4077"/>
          <cell r="J4077"/>
          <cell r="K4077"/>
          <cell r="L4077"/>
          <cell r="M4077"/>
          <cell r="N4077"/>
          <cell r="O4077"/>
          <cell r="P4077"/>
          <cell r="R4077"/>
          <cell r="S4077"/>
          <cell r="T4077"/>
          <cell r="U4077"/>
          <cell r="V4077"/>
          <cell r="W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P4077"/>
        </row>
        <row r="4078">
          <cell r="C4078"/>
          <cell r="D4078"/>
          <cell r="E4078"/>
          <cell r="F4078"/>
          <cell r="J4078"/>
          <cell r="K4078"/>
          <cell r="L4078"/>
          <cell r="M4078"/>
          <cell r="N4078"/>
          <cell r="O4078"/>
          <cell r="P4078"/>
          <cell r="R4078"/>
          <cell r="S4078"/>
          <cell r="T4078"/>
          <cell r="U4078"/>
          <cell r="V4078"/>
          <cell r="W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P4078"/>
        </row>
        <row r="4079">
          <cell r="C4079"/>
          <cell r="D4079"/>
          <cell r="E4079"/>
          <cell r="F4079"/>
          <cell r="J4079"/>
          <cell r="K4079"/>
          <cell r="L4079"/>
          <cell r="M4079"/>
          <cell r="N4079"/>
          <cell r="O4079"/>
          <cell r="P4079"/>
          <cell r="R4079"/>
          <cell r="S4079"/>
          <cell r="T4079"/>
          <cell r="U4079"/>
          <cell r="V4079"/>
          <cell r="W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P4079"/>
        </row>
        <row r="4080">
          <cell r="C4080"/>
          <cell r="D4080"/>
          <cell r="E4080"/>
          <cell r="F4080"/>
          <cell r="J4080"/>
          <cell r="K4080"/>
          <cell r="L4080"/>
          <cell r="M4080"/>
          <cell r="N4080"/>
          <cell r="O4080"/>
          <cell r="P4080"/>
          <cell r="R4080"/>
          <cell r="S4080"/>
          <cell r="T4080"/>
          <cell r="U4080"/>
          <cell r="V4080"/>
          <cell r="W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P4080"/>
        </row>
        <row r="4081">
          <cell r="C4081"/>
          <cell r="D4081"/>
          <cell r="E4081"/>
          <cell r="F4081"/>
          <cell r="J4081"/>
          <cell r="K4081"/>
          <cell r="L4081"/>
          <cell r="M4081"/>
          <cell r="N4081"/>
          <cell r="O4081"/>
          <cell r="P4081"/>
          <cell r="R4081"/>
          <cell r="S4081"/>
          <cell r="T4081"/>
          <cell r="U4081"/>
          <cell r="V4081"/>
          <cell r="W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P4081"/>
        </row>
        <row r="4082">
          <cell r="C4082"/>
          <cell r="D4082"/>
          <cell r="E4082"/>
          <cell r="F4082"/>
          <cell r="J4082"/>
          <cell r="K4082"/>
          <cell r="L4082"/>
          <cell r="M4082"/>
          <cell r="N4082"/>
          <cell r="O4082"/>
          <cell r="P4082"/>
          <cell r="R4082"/>
          <cell r="S4082"/>
          <cell r="T4082"/>
          <cell r="U4082"/>
          <cell r="V4082"/>
          <cell r="W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P4082"/>
        </row>
        <row r="4083">
          <cell r="C4083"/>
          <cell r="D4083"/>
          <cell r="E4083"/>
          <cell r="F4083"/>
          <cell r="J4083"/>
          <cell r="K4083"/>
          <cell r="L4083"/>
          <cell r="M4083"/>
          <cell r="N4083"/>
          <cell r="O4083"/>
          <cell r="P4083"/>
          <cell r="R4083"/>
          <cell r="S4083"/>
          <cell r="T4083"/>
          <cell r="U4083"/>
          <cell r="V4083"/>
          <cell r="W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P4083"/>
        </row>
        <row r="4084">
          <cell r="C4084"/>
          <cell r="D4084"/>
          <cell r="E4084"/>
          <cell r="F4084"/>
          <cell r="J4084"/>
          <cell r="K4084"/>
          <cell r="L4084"/>
          <cell r="M4084"/>
          <cell r="N4084"/>
          <cell r="O4084"/>
          <cell r="P4084"/>
          <cell r="R4084"/>
          <cell r="S4084"/>
          <cell r="T4084"/>
          <cell r="U4084"/>
          <cell r="V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P4084"/>
        </row>
        <row r="4085">
          <cell r="C4085"/>
          <cell r="D4085"/>
          <cell r="E4085"/>
          <cell r="F4085"/>
          <cell r="J4085"/>
          <cell r="K4085"/>
          <cell r="L4085"/>
          <cell r="M4085"/>
          <cell r="N4085"/>
          <cell r="O4085"/>
          <cell r="P4085"/>
          <cell r="R4085"/>
          <cell r="S4085"/>
          <cell r="T4085"/>
          <cell r="U4085"/>
          <cell r="V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P4085"/>
        </row>
        <row r="4086">
          <cell r="C4086"/>
          <cell r="D4086"/>
          <cell r="E4086"/>
          <cell r="F4086"/>
          <cell r="J4086"/>
          <cell r="K4086"/>
          <cell r="L4086"/>
          <cell r="M4086"/>
          <cell r="N4086"/>
          <cell r="O4086"/>
          <cell r="P4086"/>
          <cell r="R4086"/>
          <cell r="S4086"/>
          <cell r="T4086"/>
          <cell r="U4086"/>
          <cell r="V4086"/>
          <cell r="W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P4086"/>
        </row>
        <row r="4087">
          <cell r="C4087"/>
          <cell r="D4087"/>
          <cell r="E4087"/>
          <cell r="F4087"/>
          <cell r="J4087"/>
          <cell r="K4087"/>
          <cell r="L4087"/>
          <cell r="M4087"/>
          <cell r="N4087"/>
          <cell r="O4087"/>
          <cell r="P4087"/>
          <cell r="R4087"/>
          <cell r="S4087"/>
          <cell r="T4087"/>
          <cell r="U4087"/>
          <cell r="V4087"/>
          <cell r="W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P4087"/>
        </row>
        <row r="4088">
          <cell r="C4088"/>
          <cell r="D4088"/>
          <cell r="E4088"/>
          <cell r="F4088"/>
          <cell r="J4088"/>
          <cell r="K4088"/>
          <cell r="L4088"/>
          <cell r="M4088"/>
          <cell r="N4088"/>
          <cell r="O4088"/>
          <cell r="P4088"/>
          <cell r="R4088"/>
          <cell r="S4088"/>
          <cell r="T4088"/>
          <cell r="U4088"/>
          <cell r="V4088"/>
          <cell r="W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P4088"/>
        </row>
        <row r="4089">
          <cell r="C4089"/>
          <cell r="D4089"/>
          <cell r="E4089"/>
          <cell r="F4089"/>
          <cell r="J4089"/>
          <cell r="K4089"/>
          <cell r="L4089"/>
          <cell r="M4089"/>
          <cell r="N4089"/>
          <cell r="O4089"/>
          <cell r="P4089"/>
          <cell r="R4089"/>
          <cell r="S4089"/>
          <cell r="T4089"/>
          <cell r="U4089"/>
          <cell r="V4089"/>
          <cell r="W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P4089"/>
        </row>
        <row r="4090">
          <cell r="C4090"/>
          <cell r="D4090"/>
          <cell r="E4090"/>
          <cell r="F4090"/>
          <cell r="J4090"/>
          <cell r="K4090"/>
          <cell r="L4090"/>
          <cell r="M4090"/>
          <cell r="N4090"/>
          <cell r="O4090"/>
          <cell r="P4090"/>
          <cell r="R4090"/>
          <cell r="S4090"/>
          <cell r="T4090"/>
          <cell r="U4090"/>
          <cell r="V4090"/>
          <cell r="W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P4090"/>
        </row>
        <row r="4091">
          <cell r="C4091"/>
          <cell r="D4091"/>
          <cell r="E4091"/>
          <cell r="F4091"/>
          <cell r="J4091"/>
          <cell r="K4091"/>
          <cell r="L4091"/>
          <cell r="M4091"/>
          <cell r="N4091"/>
          <cell r="O4091"/>
          <cell r="P4091"/>
          <cell r="R4091"/>
          <cell r="S4091"/>
          <cell r="T4091"/>
          <cell r="U4091"/>
          <cell r="V4091"/>
          <cell r="W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P4091"/>
        </row>
        <row r="4092">
          <cell r="C4092"/>
          <cell r="D4092"/>
          <cell r="E4092"/>
          <cell r="F4092"/>
          <cell r="J4092"/>
          <cell r="K4092"/>
          <cell r="L4092"/>
          <cell r="M4092"/>
          <cell r="N4092"/>
          <cell r="O4092"/>
          <cell r="P4092"/>
          <cell r="R4092"/>
          <cell r="S4092"/>
          <cell r="T4092"/>
          <cell r="U4092"/>
          <cell r="V4092"/>
          <cell r="W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P4092"/>
        </row>
        <row r="4093">
          <cell r="C4093"/>
          <cell r="D4093"/>
          <cell r="E4093"/>
          <cell r="F4093"/>
          <cell r="J4093"/>
          <cell r="K4093"/>
          <cell r="L4093"/>
          <cell r="M4093"/>
          <cell r="N4093"/>
          <cell r="O4093"/>
          <cell r="P4093"/>
          <cell r="R4093"/>
          <cell r="S4093"/>
          <cell r="T4093"/>
          <cell r="U4093"/>
          <cell r="V4093"/>
          <cell r="W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P4093"/>
        </row>
        <row r="4094">
          <cell r="C4094"/>
          <cell r="D4094"/>
          <cell r="E4094"/>
          <cell r="F4094"/>
          <cell r="J4094"/>
          <cell r="K4094"/>
          <cell r="L4094"/>
          <cell r="M4094"/>
          <cell r="N4094"/>
          <cell r="O4094"/>
          <cell r="P4094"/>
          <cell r="R4094"/>
          <cell r="S4094"/>
          <cell r="T4094"/>
          <cell r="U4094"/>
          <cell r="V4094"/>
          <cell r="W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P4094"/>
        </row>
        <row r="4095">
          <cell r="C4095"/>
          <cell r="D4095"/>
          <cell r="E4095"/>
          <cell r="F4095"/>
          <cell r="J4095"/>
          <cell r="K4095"/>
          <cell r="L4095"/>
          <cell r="M4095"/>
          <cell r="N4095"/>
          <cell r="O4095"/>
          <cell r="P4095"/>
          <cell r="R4095"/>
          <cell r="S4095"/>
          <cell r="T4095"/>
          <cell r="U4095"/>
          <cell r="V4095"/>
          <cell r="W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P4095"/>
        </row>
        <row r="4096">
          <cell r="C4096"/>
          <cell r="D4096"/>
          <cell r="E4096"/>
          <cell r="F4096"/>
          <cell r="J4096"/>
          <cell r="K4096"/>
          <cell r="L4096"/>
          <cell r="M4096"/>
          <cell r="N4096"/>
          <cell r="O4096"/>
          <cell r="P4096"/>
          <cell r="R4096"/>
          <cell r="S4096"/>
          <cell r="T4096"/>
          <cell r="U4096"/>
          <cell r="V4096"/>
          <cell r="W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P4096"/>
        </row>
        <row r="4097">
          <cell r="C4097"/>
          <cell r="D4097"/>
          <cell r="E4097"/>
          <cell r="F4097"/>
          <cell r="J4097"/>
          <cell r="K4097"/>
          <cell r="L4097"/>
          <cell r="M4097"/>
          <cell r="N4097"/>
          <cell r="O4097"/>
          <cell r="P4097"/>
          <cell r="R4097"/>
          <cell r="S4097"/>
          <cell r="T4097"/>
          <cell r="U4097"/>
          <cell r="V4097"/>
          <cell r="W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P4097"/>
        </row>
        <row r="4098">
          <cell r="C4098"/>
          <cell r="D4098"/>
          <cell r="E4098"/>
          <cell r="F4098"/>
          <cell r="J4098"/>
          <cell r="K4098"/>
          <cell r="L4098"/>
          <cell r="M4098"/>
          <cell r="N4098"/>
          <cell r="O4098"/>
          <cell r="P4098"/>
          <cell r="R4098"/>
          <cell r="S4098"/>
          <cell r="T4098"/>
          <cell r="U4098"/>
          <cell r="V4098"/>
          <cell r="W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P4098"/>
        </row>
        <row r="4099">
          <cell r="C4099"/>
          <cell r="D4099"/>
          <cell r="E4099"/>
          <cell r="F4099"/>
          <cell r="J4099"/>
          <cell r="K4099"/>
          <cell r="L4099"/>
          <cell r="M4099"/>
          <cell r="N4099"/>
          <cell r="O4099"/>
          <cell r="P4099"/>
          <cell r="R4099"/>
          <cell r="S4099"/>
          <cell r="T4099"/>
          <cell r="U4099"/>
          <cell r="V4099"/>
          <cell r="W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P4099"/>
        </row>
        <row r="4100">
          <cell r="C4100"/>
          <cell r="D4100"/>
          <cell r="E4100"/>
          <cell r="F4100"/>
          <cell r="J4100"/>
          <cell r="K4100"/>
          <cell r="L4100"/>
          <cell r="M4100"/>
          <cell r="N4100"/>
          <cell r="O4100"/>
          <cell r="P4100"/>
          <cell r="R4100"/>
          <cell r="S4100"/>
          <cell r="T4100"/>
          <cell r="U4100"/>
          <cell r="V4100"/>
          <cell r="W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P4100"/>
        </row>
        <row r="4101">
          <cell r="C4101"/>
          <cell r="D4101"/>
          <cell r="E4101"/>
          <cell r="F4101"/>
          <cell r="J4101"/>
          <cell r="K4101"/>
          <cell r="L4101"/>
          <cell r="M4101"/>
          <cell r="N4101"/>
          <cell r="O4101"/>
          <cell r="P4101"/>
          <cell r="R4101"/>
          <cell r="S4101"/>
          <cell r="T4101"/>
          <cell r="U4101"/>
          <cell r="V4101"/>
          <cell r="W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P4101"/>
        </row>
        <row r="4102">
          <cell r="C4102"/>
          <cell r="D4102"/>
          <cell r="E4102"/>
          <cell r="F4102"/>
          <cell r="J4102"/>
          <cell r="K4102"/>
          <cell r="L4102"/>
          <cell r="M4102"/>
          <cell r="N4102"/>
          <cell r="O4102"/>
          <cell r="P4102"/>
          <cell r="R4102"/>
          <cell r="S4102"/>
          <cell r="T4102"/>
          <cell r="U4102"/>
          <cell r="V4102"/>
          <cell r="W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P4102"/>
        </row>
        <row r="4103">
          <cell r="C4103"/>
          <cell r="D4103"/>
          <cell r="E4103"/>
          <cell r="F4103"/>
          <cell r="J4103"/>
          <cell r="K4103"/>
          <cell r="L4103"/>
          <cell r="M4103"/>
          <cell r="N4103"/>
          <cell r="O4103"/>
          <cell r="P4103"/>
          <cell r="R4103"/>
          <cell r="S4103"/>
          <cell r="T4103"/>
          <cell r="U4103"/>
          <cell r="V4103"/>
          <cell r="W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P4103"/>
        </row>
        <row r="4104">
          <cell r="C4104"/>
          <cell r="D4104"/>
          <cell r="E4104"/>
          <cell r="F4104"/>
          <cell r="J4104"/>
          <cell r="K4104"/>
          <cell r="L4104"/>
          <cell r="M4104"/>
          <cell r="N4104"/>
          <cell r="O4104"/>
          <cell r="P4104"/>
          <cell r="R4104"/>
          <cell r="S4104"/>
          <cell r="T4104"/>
          <cell r="U4104"/>
          <cell r="V4104"/>
          <cell r="W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P4104"/>
        </row>
        <row r="4105">
          <cell r="C4105"/>
          <cell r="D4105"/>
          <cell r="E4105"/>
          <cell r="F4105"/>
          <cell r="J4105"/>
          <cell r="K4105"/>
          <cell r="L4105"/>
          <cell r="M4105"/>
          <cell r="N4105"/>
          <cell r="O4105"/>
          <cell r="P4105"/>
          <cell r="R4105"/>
          <cell r="S4105"/>
          <cell r="T4105"/>
          <cell r="U4105"/>
          <cell r="V4105"/>
          <cell r="W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P4105"/>
        </row>
        <row r="4106">
          <cell r="C4106"/>
          <cell r="D4106"/>
          <cell r="E4106"/>
          <cell r="F4106"/>
          <cell r="J4106"/>
          <cell r="K4106"/>
          <cell r="L4106"/>
          <cell r="M4106"/>
          <cell r="N4106"/>
          <cell r="O4106"/>
          <cell r="P4106"/>
          <cell r="R4106"/>
          <cell r="S4106"/>
          <cell r="T4106"/>
          <cell r="U4106"/>
          <cell r="V4106"/>
          <cell r="W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P4106"/>
        </row>
        <row r="4107">
          <cell r="C4107"/>
          <cell r="D4107"/>
          <cell r="E4107"/>
          <cell r="F4107"/>
          <cell r="J4107"/>
          <cell r="K4107"/>
          <cell r="L4107"/>
          <cell r="M4107"/>
          <cell r="N4107"/>
          <cell r="O4107"/>
          <cell r="P4107"/>
          <cell r="R4107"/>
          <cell r="S4107"/>
          <cell r="T4107"/>
          <cell r="U4107"/>
          <cell r="V4107"/>
          <cell r="W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P4107"/>
        </row>
        <row r="4108">
          <cell r="C4108"/>
          <cell r="D4108"/>
          <cell r="E4108"/>
          <cell r="F4108"/>
          <cell r="J4108"/>
          <cell r="K4108"/>
          <cell r="L4108"/>
          <cell r="M4108"/>
          <cell r="N4108"/>
          <cell r="O4108"/>
          <cell r="P4108"/>
          <cell r="R4108"/>
          <cell r="S4108"/>
          <cell r="T4108"/>
          <cell r="U4108"/>
          <cell r="V4108"/>
          <cell r="W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P4108"/>
        </row>
        <row r="4109">
          <cell r="C4109"/>
          <cell r="D4109"/>
          <cell r="E4109"/>
          <cell r="F4109"/>
          <cell r="J4109"/>
          <cell r="K4109"/>
          <cell r="L4109"/>
          <cell r="M4109"/>
          <cell r="N4109"/>
          <cell r="O4109"/>
          <cell r="P4109"/>
          <cell r="R4109"/>
          <cell r="S4109"/>
          <cell r="T4109"/>
          <cell r="U4109"/>
          <cell r="V4109"/>
          <cell r="W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P4109"/>
        </row>
        <row r="4110">
          <cell r="C4110"/>
          <cell r="D4110"/>
          <cell r="E4110"/>
          <cell r="F4110"/>
          <cell r="J4110"/>
          <cell r="K4110"/>
          <cell r="L4110"/>
          <cell r="M4110"/>
          <cell r="N4110"/>
          <cell r="O4110"/>
          <cell r="P4110"/>
          <cell r="R4110"/>
          <cell r="S4110"/>
          <cell r="T4110"/>
          <cell r="U4110"/>
          <cell r="V4110"/>
          <cell r="W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P4110"/>
        </row>
        <row r="4111">
          <cell r="C4111"/>
          <cell r="D4111"/>
          <cell r="E4111"/>
          <cell r="F4111"/>
          <cell r="J4111"/>
          <cell r="K4111"/>
          <cell r="L4111"/>
          <cell r="M4111"/>
          <cell r="N4111"/>
          <cell r="O4111"/>
          <cell r="P4111"/>
          <cell r="R4111"/>
          <cell r="S4111"/>
          <cell r="T4111"/>
          <cell r="U4111"/>
          <cell r="V4111"/>
          <cell r="W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P4111"/>
        </row>
        <row r="4112">
          <cell r="C4112"/>
          <cell r="D4112"/>
          <cell r="E4112"/>
          <cell r="F4112"/>
          <cell r="J4112"/>
          <cell r="K4112"/>
          <cell r="L4112"/>
          <cell r="M4112"/>
          <cell r="N4112"/>
          <cell r="O4112"/>
          <cell r="P4112"/>
          <cell r="R4112"/>
          <cell r="S4112"/>
          <cell r="T4112"/>
          <cell r="U4112"/>
          <cell r="V4112"/>
          <cell r="W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P4112"/>
        </row>
        <row r="4113">
          <cell r="C4113"/>
          <cell r="D4113"/>
          <cell r="E4113"/>
          <cell r="F4113"/>
          <cell r="J4113"/>
          <cell r="K4113"/>
          <cell r="L4113"/>
          <cell r="M4113"/>
          <cell r="N4113"/>
          <cell r="O4113"/>
          <cell r="P4113"/>
          <cell r="R4113"/>
          <cell r="S4113"/>
          <cell r="T4113"/>
          <cell r="U4113"/>
          <cell r="V4113"/>
          <cell r="W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P4113"/>
        </row>
        <row r="4114">
          <cell r="C4114"/>
          <cell r="D4114"/>
          <cell r="E4114"/>
          <cell r="F4114"/>
          <cell r="J4114"/>
          <cell r="K4114"/>
          <cell r="L4114"/>
          <cell r="M4114"/>
          <cell r="N4114"/>
          <cell r="O4114"/>
          <cell r="P4114"/>
          <cell r="R4114"/>
          <cell r="S4114"/>
          <cell r="T4114"/>
          <cell r="U4114"/>
          <cell r="V4114"/>
          <cell r="W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P4114"/>
        </row>
        <row r="4115">
          <cell r="C4115"/>
          <cell r="D4115"/>
          <cell r="E4115"/>
          <cell r="F4115"/>
          <cell r="J4115"/>
          <cell r="K4115"/>
          <cell r="L4115"/>
          <cell r="M4115"/>
          <cell r="N4115"/>
          <cell r="O4115"/>
          <cell r="P4115"/>
          <cell r="R4115"/>
          <cell r="S4115"/>
          <cell r="T4115"/>
          <cell r="U4115"/>
          <cell r="V4115"/>
          <cell r="W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P4115"/>
        </row>
        <row r="4116">
          <cell r="C4116"/>
          <cell r="D4116"/>
          <cell r="E4116"/>
          <cell r="F4116"/>
          <cell r="J4116"/>
          <cell r="K4116"/>
          <cell r="L4116"/>
          <cell r="M4116"/>
          <cell r="N4116"/>
          <cell r="O4116"/>
          <cell r="P4116"/>
          <cell r="R4116"/>
          <cell r="S4116"/>
          <cell r="T4116"/>
          <cell r="U4116"/>
          <cell r="V4116"/>
          <cell r="W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P4116"/>
        </row>
        <row r="4117">
          <cell r="C4117"/>
          <cell r="D4117"/>
          <cell r="E4117"/>
          <cell r="F4117"/>
          <cell r="J4117"/>
          <cell r="K4117"/>
          <cell r="L4117"/>
          <cell r="M4117"/>
          <cell r="N4117"/>
          <cell r="O4117"/>
          <cell r="P4117"/>
          <cell r="R4117"/>
          <cell r="S4117"/>
          <cell r="T4117"/>
          <cell r="U4117"/>
          <cell r="V4117"/>
          <cell r="W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P4117"/>
        </row>
        <row r="4118">
          <cell r="C4118"/>
          <cell r="D4118"/>
          <cell r="E4118"/>
          <cell r="F4118"/>
          <cell r="J4118"/>
          <cell r="K4118"/>
          <cell r="L4118"/>
          <cell r="M4118"/>
          <cell r="N4118"/>
          <cell r="O4118"/>
          <cell r="P4118"/>
          <cell r="R4118"/>
          <cell r="S4118"/>
          <cell r="T4118"/>
          <cell r="U4118"/>
          <cell r="V4118"/>
          <cell r="W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P4118"/>
        </row>
        <row r="4119">
          <cell r="C4119"/>
          <cell r="D4119"/>
          <cell r="E4119"/>
          <cell r="F4119"/>
          <cell r="J4119"/>
          <cell r="K4119"/>
          <cell r="L4119"/>
          <cell r="M4119"/>
          <cell r="N4119"/>
          <cell r="O4119"/>
          <cell r="P4119"/>
          <cell r="R4119"/>
          <cell r="S4119"/>
          <cell r="T4119"/>
          <cell r="U4119"/>
          <cell r="V4119"/>
          <cell r="W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P4119"/>
        </row>
        <row r="4120">
          <cell r="C4120"/>
          <cell r="D4120"/>
          <cell r="E4120"/>
          <cell r="F4120"/>
          <cell r="J4120"/>
          <cell r="K4120"/>
          <cell r="L4120"/>
          <cell r="M4120"/>
          <cell r="N4120"/>
          <cell r="O4120"/>
          <cell r="P4120"/>
          <cell r="R4120"/>
          <cell r="S4120"/>
          <cell r="T4120"/>
          <cell r="U4120"/>
          <cell r="V4120"/>
          <cell r="W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P4120"/>
        </row>
        <row r="4121">
          <cell r="C4121"/>
          <cell r="D4121"/>
          <cell r="E4121"/>
          <cell r="F4121"/>
          <cell r="J4121"/>
          <cell r="K4121"/>
          <cell r="L4121"/>
          <cell r="M4121"/>
          <cell r="N4121"/>
          <cell r="O4121"/>
          <cell r="P4121"/>
          <cell r="R4121"/>
          <cell r="S4121"/>
          <cell r="T4121"/>
          <cell r="U4121"/>
          <cell r="V4121"/>
          <cell r="W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P4121"/>
        </row>
        <row r="4122">
          <cell r="C4122"/>
          <cell r="D4122"/>
          <cell r="E4122"/>
          <cell r="F4122"/>
          <cell r="J4122"/>
          <cell r="K4122"/>
          <cell r="L4122"/>
          <cell r="M4122"/>
          <cell r="N4122"/>
          <cell r="O4122"/>
          <cell r="P4122"/>
          <cell r="R4122"/>
          <cell r="S4122"/>
          <cell r="T4122"/>
          <cell r="U4122"/>
          <cell r="V4122"/>
          <cell r="W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P4122"/>
        </row>
        <row r="4123">
          <cell r="C4123"/>
          <cell r="D4123"/>
          <cell r="E4123"/>
          <cell r="F4123"/>
          <cell r="J4123"/>
          <cell r="K4123"/>
          <cell r="L4123"/>
          <cell r="M4123"/>
          <cell r="N4123"/>
          <cell r="O4123"/>
          <cell r="P4123"/>
          <cell r="R4123"/>
          <cell r="S4123"/>
          <cell r="T4123"/>
          <cell r="U4123"/>
          <cell r="V4123"/>
          <cell r="W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P4123"/>
        </row>
        <row r="4124">
          <cell r="C4124"/>
          <cell r="D4124"/>
          <cell r="E4124"/>
          <cell r="F4124"/>
          <cell r="J4124"/>
          <cell r="K4124"/>
          <cell r="L4124"/>
          <cell r="M4124"/>
          <cell r="N4124"/>
          <cell r="O4124"/>
          <cell r="P4124"/>
          <cell r="R4124"/>
          <cell r="S4124"/>
          <cell r="T4124"/>
          <cell r="U4124"/>
          <cell r="V4124"/>
          <cell r="W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P4124"/>
        </row>
        <row r="4125">
          <cell r="C4125"/>
          <cell r="D4125"/>
          <cell r="E4125"/>
          <cell r="F4125"/>
          <cell r="J4125"/>
          <cell r="K4125"/>
          <cell r="L4125"/>
          <cell r="M4125"/>
          <cell r="N4125"/>
          <cell r="O4125"/>
          <cell r="P4125"/>
          <cell r="R4125"/>
          <cell r="S4125"/>
          <cell r="T4125"/>
          <cell r="U4125"/>
          <cell r="V4125"/>
          <cell r="W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P4125"/>
        </row>
        <row r="4126">
          <cell r="C4126"/>
          <cell r="D4126"/>
          <cell r="E4126"/>
          <cell r="F4126"/>
          <cell r="J4126"/>
          <cell r="K4126"/>
          <cell r="L4126"/>
          <cell r="M4126"/>
          <cell r="N4126"/>
          <cell r="O4126"/>
          <cell r="P4126"/>
          <cell r="R4126"/>
          <cell r="S4126"/>
          <cell r="T4126"/>
          <cell r="U4126"/>
          <cell r="V4126"/>
          <cell r="W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P4126"/>
        </row>
        <row r="4127">
          <cell r="C4127"/>
          <cell r="D4127"/>
          <cell r="E4127"/>
          <cell r="F4127"/>
          <cell r="J4127"/>
          <cell r="K4127"/>
          <cell r="L4127"/>
          <cell r="M4127"/>
          <cell r="N4127"/>
          <cell r="O4127"/>
          <cell r="P4127"/>
          <cell r="R4127"/>
          <cell r="S4127"/>
          <cell r="T4127"/>
          <cell r="U4127"/>
          <cell r="V4127"/>
          <cell r="W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P4127"/>
        </row>
        <row r="4128">
          <cell r="C4128"/>
          <cell r="D4128"/>
          <cell r="E4128"/>
          <cell r="F4128"/>
          <cell r="J4128"/>
          <cell r="K4128"/>
          <cell r="L4128"/>
          <cell r="M4128"/>
          <cell r="N4128"/>
          <cell r="O4128"/>
          <cell r="P4128"/>
          <cell r="R4128"/>
          <cell r="S4128"/>
          <cell r="T4128"/>
          <cell r="U4128"/>
          <cell r="V4128"/>
          <cell r="W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P4128"/>
        </row>
        <row r="4129">
          <cell r="C4129"/>
          <cell r="D4129"/>
          <cell r="E4129"/>
          <cell r="F4129"/>
          <cell r="J4129"/>
          <cell r="K4129"/>
          <cell r="L4129"/>
          <cell r="M4129"/>
          <cell r="N4129"/>
          <cell r="O4129"/>
          <cell r="P4129"/>
          <cell r="R4129"/>
          <cell r="S4129"/>
          <cell r="T4129"/>
          <cell r="U4129"/>
          <cell r="V4129"/>
          <cell r="W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P4129"/>
        </row>
        <row r="4130">
          <cell r="C4130"/>
          <cell r="D4130"/>
          <cell r="E4130"/>
          <cell r="F4130"/>
          <cell r="J4130"/>
          <cell r="K4130"/>
          <cell r="L4130"/>
          <cell r="M4130"/>
          <cell r="N4130"/>
          <cell r="O4130"/>
          <cell r="P4130"/>
          <cell r="R4130"/>
          <cell r="S4130"/>
          <cell r="T4130"/>
          <cell r="U4130"/>
          <cell r="V4130"/>
          <cell r="W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P4130"/>
        </row>
        <row r="4131">
          <cell r="C4131"/>
          <cell r="D4131"/>
          <cell r="E4131"/>
          <cell r="F4131"/>
          <cell r="J4131"/>
          <cell r="K4131"/>
          <cell r="L4131"/>
          <cell r="M4131"/>
          <cell r="N4131"/>
          <cell r="O4131"/>
          <cell r="P4131"/>
          <cell r="R4131"/>
          <cell r="S4131"/>
          <cell r="T4131"/>
          <cell r="U4131"/>
          <cell r="V4131"/>
          <cell r="W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P4131"/>
        </row>
        <row r="4132">
          <cell r="C4132"/>
          <cell r="D4132"/>
          <cell r="E4132"/>
          <cell r="F4132"/>
          <cell r="J4132"/>
          <cell r="K4132"/>
          <cell r="L4132"/>
          <cell r="M4132"/>
          <cell r="N4132"/>
          <cell r="O4132"/>
          <cell r="P4132"/>
          <cell r="R4132"/>
          <cell r="S4132"/>
          <cell r="T4132"/>
          <cell r="U4132"/>
          <cell r="V4132"/>
          <cell r="W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P4132"/>
        </row>
        <row r="4133">
          <cell r="C4133"/>
          <cell r="D4133"/>
          <cell r="E4133"/>
          <cell r="F4133"/>
          <cell r="J4133"/>
          <cell r="K4133"/>
          <cell r="L4133"/>
          <cell r="M4133"/>
          <cell r="N4133"/>
          <cell r="O4133"/>
          <cell r="P4133"/>
          <cell r="R4133"/>
          <cell r="S4133"/>
          <cell r="T4133"/>
          <cell r="U4133"/>
          <cell r="V4133"/>
          <cell r="W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P4133"/>
        </row>
        <row r="4134">
          <cell r="C4134"/>
          <cell r="D4134"/>
          <cell r="E4134"/>
          <cell r="F4134"/>
          <cell r="J4134"/>
          <cell r="K4134"/>
          <cell r="L4134"/>
          <cell r="M4134"/>
          <cell r="N4134"/>
          <cell r="O4134"/>
          <cell r="P4134"/>
          <cell r="R4134"/>
          <cell r="S4134"/>
          <cell r="T4134"/>
          <cell r="U4134"/>
          <cell r="V4134"/>
          <cell r="W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P4134"/>
        </row>
        <row r="4135">
          <cell r="C4135"/>
          <cell r="D4135"/>
          <cell r="E4135"/>
          <cell r="F4135"/>
          <cell r="J4135"/>
          <cell r="K4135"/>
          <cell r="L4135"/>
          <cell r="M4135"/>
          <cell r="N4135"/>
          <cell r="O4135"/>
          <cell r="P4135"/>
          <cell r="R4135"/>
          <cell r="S4135"/>
          <cell r="T4135"/>
          <cell r="U4135"/>
          <cell r="V4135"/>
          <cell r="W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P4135"/>
        </row>
        <row r="4136">
          <cell r="C4136"/>
          <cell r="D4136"/>
          <cell r="E4136"/>
          <cell r="F4136"/>
          <cell r="J4136"/>
          <cell r="K4136"/>
          <cell r="L4136"/>
          <cell r="M4136"/>
          <cell r="N4136"/>
          <cell r="O4136"/>
          <cell r="P4136"/>
          <cell r="R4136"/>
          <cell r="S4136"/>
          <cell r="T4136"/>
          <cell r="U4136"/>
          <cell r="V4136"/>
          <cell r="W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P4136"/>
        </row>
        <row r="4137">
          <cell r="C4137"/>
          <cell r="D4137"/>
          <cell r="E4137"/>
          <cell r="F4137"/>
          <cell r="J4137"/>
          <cell r="K4137"/>
          <cell r="L4137"/>
          <cell r="M4137"/>
          <cell r="N4137"/>
          <cell r="O4137"/>
          <cell r="P4137"/>
          <cell r="R4137"/>
          <cell r="S4137"/>
          <cell r="T4137"/>
          <cell r="U4137"/>
          <cell r="V4137"/>
          <cell r="W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P4137"/>
        </row>
        <row r="4138">
          <cell r="C4138"/>
          <cell r="D4138"/>
          <cell r="E4138"/>
          <cell r="F4138"/>
          <cell r="J4138"/>
          <cell r="K4138"/>
          <cell r="L4138"/>
          <cell r="M4138"/>
          <cell r="N4138"/>
          <cell r="O4138"/>
          <cell r="P4138"/>
          <cell r="R4138"/>
          <cell r="S4138"/>
          <cell r="T4138"/>
          <cell r="U4138"/>
          <cell r="V4138"/>
          <cell r="W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P4138"/>
        </row>
        <row r="4139">
          <cell r="C4139"/>
          <cell r="D4139"/>
          <cell r="E4139"/>
          <cell r="F4139"/>
          <cell r="J4139"/>
          <cell r="K4139"/>
          <cell r="L4139"/>
          <cell r="M4139"/>
          <cell r="N4139"/>
          <cell r="O4139"/>
          <cell r="P4139"/>
          <cell r="R4139"/>
          <cell r="S4139"/>
          <cell r="T4139"/>
          <cell r="U4139"/>
          <cell r="V4139"/>
          <cell r="W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P4139"/>
        </row>
        <row r="4140">
          <cell r="C4140"/>
          <cell r="D4140"/>
          <cell r="E4140"/>
          <cell r="F4140"/>
          <cell r="J4140"/>
          <cell r="K4140"/>
          <cell r="L4140"/>
          <cell r="M4140"/>
          <cell r="N4140"/>
          <cell r="O4140"/>
          <cell r="P4140"/>
          <cell r="R4140"/>
          <cell r="S4140"/>
          <cell r="T4140"/>
          <cell r="U4140"/>
          <cell r="V4140"/>
          <cell r="W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P4140"/>
        </row>
        <row r="4141">
          <cell r="C4141"/>
          <cell r="D4141"/>
          <cell r="E4141"/>
          <cell r="F4141"/>
          <cell r="J4141"/>
          <cell r="K4141"/>
          <cell r="L4141"/>
          <cell r="M4141"/>
          <cell r="N4141"/>
          <cell r="O4141"/>
          <cell r="P4141"/>
          <cell r="R4141"/>
          <cell r="S4141"/>
          <cell r="T4141"/>
          <cell r="U4141"/>
          <cell r="V4141"/>
          <cell r="W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P4141"/>
        </row>
        <row r="4142">
          <cell r="C4142"/>
          <cell r="D4142"/>
          <cell r="E4142"/>
          <cell r="F4142"/>
          <cell r="J4142"/>
          <cell r="K4142"/>
          <cell r="L4142"/>
          <cell r="M4142"/>
          <cell r="N4142"/>
          <cell r="O4142"/>
          <cell r="P4142"/>
          <cell r="R4142"/>
          <cell r="S4142"/>
          <cell r="T4142"/>
          <cell r="U4142"/>
          <cell r="V4142"/>
          <cell r="W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P4142"/>
        </row>
        <row r="4143">
          <cell r="C4143"/>
          <cell r="D4143"/>
          <cell r="E4143"/>
          <cell r="F4143"/>
          <cell r="J4143"/>
          <cell r="K4143"/>
          <cell r="L4143"/>
          <cell r="M4143"/>
          <cell r="N4143"/>
          <cell r="O4143"/>
          <cell r="P4143"/>
          <cell r="R4143"/>
          <cell r="S4143"/>
          <cell r="T4143"/>
          <cell r="U4143"/>
          <cell r="V4143"/>
          <cell r="W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P4143"/>
        </row>
        <row r="4144">
          <cell r="C4144"/>
          <cell r="D4144"/>
          <cell r="E4144"/>
          <cell r="F4144"/>
          <cell r="J4144"/>
          <cell r="K4144"/>
          <cell r="L4144"/>
          <cell r="M4144"/>
          <cell r="N4144"/>
          <cell r="O4144"/>
          <cell r="P4144"/>
          <cell r="R4144"/>
          <cell r="S4144"/>
          <cell r="T4144"/>
          <cell r="U4144"/>
          <cell r="V4144"/>
          <cell r="W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P4144"/>
        </row>
        <row r="4145">
          <cell r="C4145"/>
          <cell r="D4145"/>
          <cell r="E4145"/>
          <cell r="F4145"/>
          <cell r="J4145"/>
          <cell r="K4145"/>
          <cell r="L4145"/>
          <cell r="M4145"/>
          <cell r="N4145"/>
          <cell r="O4145"/>
          <cell r="P4145"/>
          <cell r="R4145"/>
          <cell r="S4145"/>
          <cell r="T4145"/>
          <cell r="U4145"/>
          <cell r="V4145"/>
          <cell r="W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P4145"/>
        </row>
        <row r="4146">
          <cell r="C4146"/>
          <cell r="D4146"/>
          <cell r="E4146"/>
          <cell r="F4146"/>
          <cell r="J4146"/>
          <cell r="K4146"/>
          <cell r="L4146"/>
          <cell r="M4146"/>
          <cell r="N4146"/>
          <cell r="O4146"/>
          <cell r="P4146"/>
          <cell r="R4146"/>
          <cell r="S4146"/>
          <cell r="T4146"/>
          <cell r="U4146"/>
          <cell r="V4146"/>
          <cell r="W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P4146"/>
        </row>
        <row r="4147">
          <cell r="C4147"/>
          <cell r="D4147"/>
          <cell r="E4147"/>
          <cell r="F4147"/>
          <cell r="J4147"/>
          <cell r="K4147"/>
          <cell r="L4147"/>
          <cell r="M4147"/>
          <cell r="N4147"/>
          <cell r="O4147"/>
          <cell r="P4147"/>
          <cell r="R4147"/>
          <cell r="S4147"/>
          <cell r="T4147"/>
          <cell r="U4147"/>
          <cell r="V4147"/>
          <cell r="W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P4147"/>
        </row>
        <row r="4148">
          <cell r="C4148"/>
          <cell r="D4148"/>
          <cell r="E4148"/>
          <cell r="F4148"/>
          <cell r="J4148"/>
          <cell r="K4148"/>
          <cell r="L4148"/>
          <cell r="M4148"/>
          <cell r="N4148"/>
          <cell r="O4148"/>
          <cell r="P4148"/>
          <cell r="R4148"/>
          <cell r="S4148"/>
          <cell r="T4148"/>
          <cell r="U4148"/>
          <cell r="V4148"/>
          <cell r="W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P4148"/>
        </row>
        <row r="4149">
          <cell r="C4149"/>
          <cell r="D4149"/>
          <cell r="E4149"/>
          <cell r="F4149"/>
          <cell r="J4149"/>
          <cell r="K4149"/>
          <cell r="L4149"/>
          <cell r="M4149"/>
          <cell r="N4149"/>
          <cell r="O4149"/>
          <cell r="P4149"/>
          <cell r="R4149"/>
          <cell r="S4149"/>
          <cell r="T4149"/>
          <cell r="U4149"/>
          <cell r="V4149"/>
          <cell r="W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P4149"/>
        </row>
        <row r="4150">
          <cell r="C4150"/>
          <cell r="D4150"/>
          <cell r="E4150"/>
          <cell r="F4150"/>
          <cell r="J4150"/>
          <cell r="K4150"/>
          <cell r="L4150"/>
          <cell r="M4150"/>
          <cell r="N4150"/>
          <cell r="O4150"/>
          <cell r="P4150"/>
          <cell r="R4150"/>
          <cell r="S4150"/>
          <cell r="T4150"/>
          <cell r="U4150"/>
          <cell r="V4150"/>
          <cell r="W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P4150"/>
        </row>
        <row r="4151">
          <cell r="C4151"/>
          <cell r="D4151"/>
          <cell r="E4151"/>
          <cell r="F4151"/>
          <cell r="J4151"/>
          <cell r="K4151"/>
          <cell r="L4151"/>
          <cell r="M4151"/>
          <cell r="N4151"/>
          <cell r="O4151"/>
          <cell r="P4151"/>
          <cell r="R4151"/>
          <cell r="S4151"/>
          <cell r="T4151"/>
          <cell r="U4151"/>
          <cell r="V4151"/>
          <cell r="W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P4151"/>
        </row>
        <row r="4152">
          <cell r="C4152"/>
          <cell r="D4152"/>
          <cell r="E4152"/>
          <cell r="F4152"/>
          <cell r="J4152"/>
          <cell r="K4152"/>
          <cell r="L4152"/>
          <cell r="M4152"/>
          <cell r="N4152"/>
          <cell r="O4152"/>
          <cell r="P4152"/>
          <cell r="R4152"/>
          <cell r="S4152"/>
          <cell r="T4152"/>
          <cell r="U4152"/>
          <cell r="V4152"/>
          <cell r="W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P4152"/>
        </row>
        <row r="4153">
          <cell r="C4153"/>
          <cell r="D4153"/>
          <cell r="E4153"/>
          <cell r="F4153"/>
          <cell r="J4153"/>
          <cell r="K4153"/>
          <cell r="L4153"/>
          <cell r="M4153"/>
          <cell r="N4153"/>
          <cell r="O4153"/>
          <cell r="P4153"/>
          <cell r="R4153"/>
          <cell r="S4153"/>
          <cell r="T4153"/>
          <cell r="U4153"/>
          <cell r="V4153"/>
          <cell r="W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P4153"/>
        </row>
        <row r="4154">
          <cell r="C4154"/>
          <cell r="D4154"/>
          <cell r="E4154"/>
          <cell r="F4154"/>
          <cell r="J4154"/>
          <cell r="K4154"/>
          <cell r="L4154"/>
          <cell r="M4154"/>
          <cell r="N4154"/>
          <cell r="O4154"/>
          <cell r="P4154"/>
          <cell r="R4154"/>
          <cell r="S4154"/>
          <cell r="T4154"/>
          <cell r="U4154"/>
          <cell r="V4154"/>
          <cell r="W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P4154"/>
        </row>
        <row r="4155">
          <cell r="C4155"/>
          <cell r="D4155"/>
          <cell r="E4155"/>
          <cell r="F4155"/>
          <cell r="J4155"/>
          <cell r="K4155"/>
          <cell r="L4155"/>
          <cell r="M4155"/>
          <cell r="N4155"/>
          <cell r="O4155"/>
          <cell r="P4155"/>
          <cell r="R4155"/>
          <cell r="S4155"/>
          <cell r="T4155"/>
          <cell r="U4155"/>
          <cell r="V4155"/>
          <cell r="W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P4155"/>
        </row>
        <row r="4156">
          <cell r="C4156"/>
          <cell r="D4156"/>
          <cell r="E4156"/>
          <cell r="F4156"/>
          <cell r="J4156"/>
          <cell r="K4156"/>
          <cell r="L4156"/>
          <cell r="M4156"/>
          <cell r="N4156"/>
          <cell r="O4156"/>
          <cell r="P4156"/>
          <cell r="R4156"/>
          <cell r="S4156"/>
          <cell r="T4156"/>
          <cell r="U4156"/>
          <cell r="V4156"/>
          <cell r="W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P4156"/>
        </row>
        <row r="4157">
          <cell r="C4157"/>
          <cell r="D4157"/>
          <cell r="E4157"/>
          <cell r="F4157"/>
          <cell r="J4157"/>
          <cell r="K4157"/>
          <cell r="L4157"/>
          <cell r="M4157"/>
          <cell r="N4157"/>
          <cell r="O4157"/>
          <cell r="P4157"/>
          <cell r="R4157"/>
          <cell r="S4157"/>
          <cell r="T4157"/>
          <cell r="U4157"/>
          <cell r="V4157"/>
          <cell r="W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P4157"/>
        </row>
        <row r="4158">
          <cell r="C4158"/>
          <cell r="D4158"/>
          <cell r="E4158"/>
          <cell r="F4158"/>
          <cell r="J4158"/>
          <cell r="K4158"/>
          <cell r="L4158"/>
          <cell r="M4158"/>
          <cell r="N4158"/>
          <cell r="O4158"/>
          <cell r="P4158"/>
          <cell r="R4158"/>
          <cell r="S4158"/>
          <cell r="T4158"/>
          <cell r="U4158"/>
          <cell r="V4158"/>
          <cell r="W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P4158"/>
        </row>
        <row r="4159">
          <cell r="C4159"/>
          <cell r="D4159"/>
          <cell r="E4159"/>
          <cell r="F4159"/>
          <cell r="J4159"/>
          <cell r="K4159"/>
          <cell r="L4159"/>
          <cell r="M4159"/>
          <cell r="N4159"/>
          <cell r="O4159"/>
          <cell r="P4159"/>
          <cell r="R4159"/>
          <cell r="S4159"/>
          <cell r="T4159"/>
          <cell r="U4159"/>
          <cell r="V4159"/>
          <cell r="W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P4159"/>
        </row>
        <row r="4160">
          <cell r="C4160"/>
          <cell r="D4160"/>
          <cell r="E4160"/>
          <cell r="F4160"/>
          <cell r="J4160"/>
          <cell r="K4160"/>
          <cell r="L4160"/>
          <cell r="M4160"/>
          <cell r="N4160"/>
          <cell r="O4160"/>
          <cell r="P4160"/>
          <cell r="R4160"/>
          <cell r="S4160"/>
          <cell r="T4160"/>
          <cell r="U4160"/>
          <cell r="V4160"/>
          <cell r="W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P4160"/>
        </row>
        <row r="4161">
          <cell r="C4161"/>
          <cell r="D4161"/>
          <cell r="E4161"/>
          <cell r="F4161"/>
          <cell r="J4161"/>
          <cell r="K4161"/>
          <cell r="L4161"/>
          <cell r="M4161"/>
          <cell r="N4161"/>
          <cell r="O4161"/>
          <cell r="P4161"/>
          <cell r="R4161"/>
          <cell r="S4161"/>
          <cell r="T4161"/>
          <cell r="U4161"/>
          <cell r="V4161"/>
          <cell r="W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P4161"/>
        </row>
        <row r="4162">
          <cell r="C4162"/>
          <cell r="D4162"/>
          <cell r="E4162"/>
          <cell r="F4162"/>
          <cell r="J4162"/>
          <cell r="K4162"/>
          <cell r="L4162"/>
          <cell r="M4162"/>
          <cell r="N4162"/>
          <cell r="O4162"/>
          <cell r="P4162"/>
          <cell r="R4162"/>
          <cell r="S4162"/>
          <cell r="T4162"/>
          <cell r="U4162"/>
          <cell r="V4162"/>
          <cell r="W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P4162"/>
        </row>
        <row r="4163">
          <cell r="C4163"/>
          <cell r="D4163"/>
          <cell r="E4163"/>
          <cell r="F4163"/>
          <cell r="J4163"/>
          <cell r="K4163"/>
          <cell r="L4163"/>
          <cell r="M4163"/>
          <cell r="N4163"/>
          <cell r="O4163"/>
          <cell r="P4163"/>
          <cell r="R4163"/>
          <cell r="S4163"/>
          <cell r="T4163"/>
          <cell r="U4163"/>
          <cell r="V4163"/>
          <cell r="W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P4163"/>
        </row>
        <row r="4164">
          <cell r="C4164"/>
          <cell r="D4164"/>
          <cell r="E4164"/>
          <cell r="F4164"/>
          <cell r="J4164"/>
          <cell r="K4164"/>
          <cell r="L4164"/>
          <cell r="M4164"/>
          <cell r="N4164"/>
          <cell r="O4164"/>
          <cell r="P4164"/>
          <cell r="R4164"/>
          <cell r="S4164"/>
          <cell r="T4164"/>
          <cell r="U4164"/>
          <cell r="V4164"/>
          <cell r="W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P4164"/>
        </row>
        <row r="4165">
          <cell r="C4165"/>
          <cell r="D4165"/>
          <cell r="E4165"/>
          <cell r="F4165"/>
          <cell r="J4165"/>
          <cell r="K4165"/>
          <cell r="L4165"/>
          <cell r="M4165"/>
          <cell r="N4165"/>
          <cell r="O4165"/>
          <cell r="P4165"/>
          <cell r="R4165"/>
          <cell r="S4165"/>
          <cell r="T4165"/>
          <cell r="U4165"/>
          <cell r="V4165"/>
          <cell r="W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P4165"/>
        </row>
        <row r="4166">
          <cell r="C4166"/>
          <cell r="D4166"/>
          <cell r="E4166"/>
          <cell r="F4166"/>
          <cell r="J4166"/>
          <cell r="K4166"/>
          <cell r="L4166"/>
          <cell r="M4166"/>
          <cell r="N4166"/>
          <cell r="O4166"/>
          <cell r="P4166"/>
          <cell r="R4166"/>
          <cell r="S4166"/>
          <cell r="T4166"/>
          <cell r="U4166"/>
          <cell r="V4166"/>
          <cell r="W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P4166"/>
        </row>
        <row r="4167">
          <cell r="C4167"/>
          <cell r="D4167"/>
          <cell r="E4167"/>
          <cell r="F4167"/>
          <cell r="J4167"/>
          <cell r="K4167"/>
          <cell r="L4167"/>
          <cell r="M4167"/>
          <cell r="N4167"/>
          <cell r="O4167"/>
          <cell r="P4167"/>
          <cell r="R4167"/>
          <cell r="S4167"/>
          <cell r="T4167"/>
          <cell r="U4167"/>
          <cell r="V4167"/>
          <cell r="W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P4167"/>
        </row>
        <row r="4168">
          <cell r="C4168"/>
          <cell r="D4168"/>
          <cell r="E4168"/>
          <cell r="F4168"/>
          <cell r="J4168"/>
          <cell r="K4168"/>
          <cell r="L4168"/>
          <cell r="M4168"/>
          <cell r="N4168"/>
          <cell r="O4168"/>
          <cell r="P4168"/>
          <cell r="R4168"/>
          <cell r="S4168"/>
          <cell r="T4168"/>
          <cell r="U4168"/>
          <cell r="V4168"/>
          <cell r="W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P4168"/>
        </row>
        <row r="4169">
          <cell r="C4169"/>
          <cell r="D4169"/>
          <cell r="E4169"/>
          <cell r="F4169"/>
          <cell r="J4169"/>
          <cell r="K4169"/>
          <cell r="L4169"/>
          <cell r="M4169"/>
          <cell r="N4169"/>
          <cell r="O4169"/>
          <cell r="P4169"/>
          <cell r="R4169"/>
          <cell r="S4169"/>
          <cell r="T4169"/>
          <cell r="U4169"/>
          <cell r="V4169"/>
          <cell r="W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P4169"/>
        </row>
        <row r="4170">
          <cell r="C4170"/>
          <cell r="D4170"/>
          <cell r="E4170"/>
          <cell r="F4170"/>
          <cell r="J4170"/>
          <cell r="K4170"/>
          <cell r="L4170"/>
          <cell r="M4170"/>
          <cell r="N4170"/>
          <cell r="O4170"/>
          <cell r="P4170"/>
          <cell r="R4170"/>
          <cell r="S4170"/>
          <cell r="T4170"/>
          <cell r="U4170"/>
          <cell r="V4170"/>
          <cell r="W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P4170"/>
        </row>
        <row r="4171">
          <cell r="C4171"/>
          <cell r="D4171"/>
          <cell r="E4171"/>
          <cell r="F4171"/>
          <cell r="J4171"/>
          <cell r="K4171"/>
          <cell r="L4171"/>
          <cell r="M4171"/>
          <cell r="N4171"/>
          <cell r="O4171"/>
          <cell r="P4171"/>
          <cell r="R4171"/>
          <cell r="S4171"/>
          <cell r="T4171"/>
          <cell r="U4171"/>
          <cell r="V4171"/>
          <cell r="W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P4171"/>
        </row>
        <row r="4172">
          <cell r="C4172"/>
          <cell r="D4172"/>
          <cell r="E4172"/>
          <cell r="F4172"/>
          <cell r="J4172"/>
          <cell r="K4172"/>
          <cell r="L4172"/>
          <cell r="M4172"/>
          <cell r="N4172"/>
          <cell r="O4172"/>
          <cell r="P4172"/>
          <cell r="R4172"/>
          <cell r="S4172"/>
          <cell r="T4172"/>
          <cell r="U4172"/>
          <cell r="V4172"/>
          <cell r="W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P4172"/>
        </row>
        <row r="4173">
          <cell r="C4173"/>
          <cell r="D4173"/>
          <cell r="E4173"/>
          <cell r="F4173"/>
          <cell r="J4173"/>
          <cell r="K4173"/>
          <cell r="L4173"/>
          <cell r="M4173"/>
          <cell r="N4173"/>
          <cell r="O4173"/>
          <cell r="P4173"/>
          <cell r="R4173"/>
          <cell r="S4173"/>
          <cell r="T4173"/>
          <cell r="U4173"/>
          <cell r="V4173"/>
          <cell r="W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P4173"/>
        </row>
        <row r="4174">
          <cell r="C4174"/>
          <cell r="D4174"/>
          <cell r="E4174"/>
          <cell r="F4174"/>
          <cell r="J4174"/>
          <cell r="K4174"/>
          <cell r="L4174"/>
          <cell r="M4174"/>
          <cell r="N4174"/>
          <cell r="O4174"/>
          <cell r="P4174"/>
          <cell r="R4174"/>
          <cell r="S4174"/>
          <cell r="T4174"/>
          <cell r="U4174"/>
          <cell r="V4174"/>
          <cell r="W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P4174"/>
        </row>
        <row r="4175">
          <cell r="C4175"/>
          <cell r="D4175"/>
          <cell r="E4175"/>
          <cell r="F4175"/>
          <cell r="J4175"/>
          <cell r="K4175"/>
          <cell r="L4175"/>
          <cell r="M4175"/>
          <cell r="N4175"/>
          <cell r="O4175"/>
          <cell r="P4175"/>
          <cell r="R4175"/>
          <cell r="S4175"/>
          <cell r="T4175"/>
          <cell r="U4175"/>
          <cell r="V4175"/>
          <cell r="W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P4175"/>
        </row>
        <row r="4176">
          <cell r="C4176"/>
          <cell r="D4176"/>
          <cell r="E4176"/>
          <cell r="F4176"/>
          <cell r="J4176"/>
          <cell r="K4176"/>
          <cell r="L4176"/>
          <cell r="M4176"/>
          <cell r="N4176"/>
          <cell r="O4176"/>
          <cell r="P4176"/>
          <cell r="R4176"/>
          <cell r="S4176"/>
          <cell r="T4176"/>
          <cell r="U4176"/>
          <cell r="V4176"/>
          <cell r="W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P4176"/>
        </row>
        <row r="4177">
          <cell r="C4177"/>
          <cell r="D4177"/>
          <cell r="E4177"/>
          <cell r="F4177"/>
          <cell r="J4177"/>
          <cell r="K4177"/>
          <cell r="L4177"/>
          <cell r="M4177"/>
          <cell r="N4177"/>
          <cell r="O4177"/>
          <cell r="P4177"/>
          <cell r="R4177"/>
          <cell r="S4177"/>
          <cell r="T4177"/>
          <cell r="U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P4177"/>
        </row>
        <row r="4178">
          <cell r="C4178"/>
          <cell r="D4178"/>
          <cell r="E4178"/>
          <cell r="F4178"/>
          <cell r="J4178"/>
          <cell r="K4178"/>
          <cell r="L4178"/>
          <cell r="M4178"/>
          <cell r="N4178"/>
          <cell r="O4178"/>
          <cell r="P4178"/>
          <cell r="R4178"/>
          <cell r="S4178"/>
          <cell r="T4178"/>
          <cell r="U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P4178"/>
        </row>
        <row r="4179">
          <cell r="C4179"/>
          <cell r="D4179"/>
          <cell r="E4179"/>
          <cell r="F4179"/>
          <cell r="J4179"/>
          <cell r="K4179"/>
          <cell r="L4179"/>
          <cell r="M4179"/>
          <cell r="N4179"/>
          <cell r="O4179"/>
          <cell r="P4179"/>
          <cell r="R4179"/>
          <cell r="S4179"/>
          <cell r="T4179"/>
          <cell r="U4179"/>
          <cell r="Y4179"/>
          <cell r="Z4179"/>
          <cell r="AA4179"/>
          <cell r="AB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P4179"/>
        </row>
        <row r="4180">
          <cell r="C4180"/>
          <cell r="D4180"/>
          <cell r="F4180"/>
          <cell r="J4180"/>
          <cell r="K4180"/>
          <cell r="L4180"/>
          <cell r="M4180"/>
          <cell r="N4180"/>
          <cell r="O4180"/>
          <cell r="P4180"/>
          <cell r="R4180"/>
          <cell r="S4180"/>
          <cell r="T4180"/>
          <cell r="U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P4180"/>
        </row>
        <row r="4181">
          <cell r="C4181"/>
          <cell r="D4181"/>
          <cell r="E4181"/>
          <cell r="F4181"/>
          <cell r="J4181"/>
          <cell r="K4181"/>
          <cell r="L4181"/>
          <cell r="M4181"/>
          <cell r="N4181"/>
          <cell r="O4181"/>
          <cell r="P4181"/>
          <cell r="R4181"/>
          <cell r="S4181"/>
          <cell r="T4181"/>
          <cell r="U4181"/>
          <cell r="V4181"/>
          <cell r="W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P4181"/>
        </row>
        <row r="4182">
          <cell r="C4182"/>
          <cell r="D4182"/>
          <cell r="E4182"/>
          <cell r="F4182"/>
          <cell r="J4182"/>
          <cell r="K4182"/>
          <cell r="L4182"/>
          <cell r="M4182"/>
          <cell r="N4182"/>
          <cell r="O4182"/>
          <cell r="P4182"/>
          <cell r="R4182"/>
          <cell r="S4182"/>
          <cell r="T4182"/>
          <cell r="U4182"/>
          <cell r="V4182"/>
          <cell r="W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P4182"/>
        </row>
        <row r="4183">
          <cell r="C4183"/>
          <cell r="D4183"/>
          <cell r="E4183"/>
          <cell r="F4183"/>
          <cell r="J4183"/>
          <cell r="K4183"/>
          <cell r="L4183"/>
          <cell r="M4183"/>
          <cell r="N4183"/>
          <cell r="O4183"/>
          <cell r="P4183"/>
          <cell r="R4183"/>
          <cell r="S4183"/>
          <cell r="T4183"/>
          <cell r="U4183"/>
          <cell r="V4183"/>
          <cell r="W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P4183"/>
        </row>
        <row r="4184">
          <cell r="C4184"/>
          <cell r="D4184"/>
          <cell r="E4184"/>
          <cell r="F4184"/>
          <cell r="J4184"/>
          <cell r="K4184"/>
          <cell r="L4184"/>
          <cell r="M4184"/>
          <cell r="N4184"/>
          <cell r="O4184"/>
          <cell r="P4184"/>
          <cell r="R4184"/>
          <cell r="S4184"/>
          <cell r="T4184"/>
          <cell r="U4184"/>
          <cell r="V4184"/>
          <cell r="W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P4184"/>
        </row>
        <row r="4185">
          <cell r="C4185"/>
          <cell r="D4185"/>
          <cell r="E4185"/>
          <cell r="F4185"/>
          <cell r="J4185"/>
          <cell r="K4185"/>
          <cell r="L4185"/>
          <cell r="M4185"/>
          <cell r="N4185"/>
          <cell r="O4185"/>
          <cell r="P4185"/>
          <cell r="R4185"/>
          <cell r="S4185"/>
          <cell r="T4185"/>
          <cell r="U4185"/>
          <cell r="V4185"/>
          <cell r="W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P4185"/>
        </row>
        <row r="4186">
          <cell r="C4186"/>
          <cell r="D4186"/>
          <cell r="E4186"/>
          <cell r="F4186"/>
          <cell r="J4186"/>
          <cell r="K4186"/>
          <cell r="L4186"/>
          <cell r="M4186"/>
          <cell r="N4186"/>
          <cell r="O4186"/>
          <cell r="P4186"/>
          <cell r="R4186"/>
          <cell r="S4186"/>
          <cell r="T4186"/>
          <cell r="U4186"/>
          <cell r="V4186"/>
          <cell r="W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P4186"/>
        </row>
        <row r="4187">
          <cell r="C4187"/>
          <cell r="D4187"/>
          <cell r="E4187"/>
          <cell r="F4187"/>
          <cell r="J4187"/>
          <cell r="K4187"/>
          <cell r="L4187"/>
          <cell r="M4187"/>
          <cell r="N4187"/>
          <cell r="O4187"/>
          <cell r="P4187"/>
          <cell r="R4187"/>
          <cell r="S4187"/>
          <cell r="T4187"/>
          <cell r="U4187"/>
          <cell r="V4187"/>
          <cell r="W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P4187"/>
        </row>
        <row r="4188">
          <cell r="C4188"/>
          <cell r="D4188"/>
          <cell r="E4188"/>
          <cell r="F4188"/>
          <cell r="J4188"/>
          <cell r="K4188"/>
          <cell r="L4188"/>
          <cell r="M4188"/>
          <cell r="N4188"/>
          <cell r="O4188"/>
          <cell r="P4188"/>
          <cell r="R4188"/>
          <cell r="S4188"/>
          <cell r="T4188"/>
          <cell r="U4188"/>
          <cell r="V4188"/>
          <cell r="W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P4188"/>
        </row>
        <row r="4189">
          <cell r="C4189"/>
          <cell r="D4189"/>
          <cell r="E4189"/>
          <cell r="F4189"/>
          <cell r="J4189"/>
          <cell r="K4189"/>
          <cell r="L4189"/>
          <cell r="M4189"/>
          <cell r="N4189"/>
          <cell r="O4189"/>
          <cell r="P4189"/>
          <cell r="R4189"/>
          <cell r="S4189"/>
          <cell r="T4189"/>
          <cell r="U4189"/>
          <cell r="V4189"/>
          <cell r="W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P4189"/>
        </row>
        <row r="4190">
          <cell r="C4190"/>
          <cell r="D4190"/>
          <cell r="E4190"/>
          <cell r="F4190"/>
          <cell r="J4190"/>
          <cell r="K4190"/>
          <cell r="L4190"/>
          <cell r="M4190"/>
          <cell r="N4190"/>
          <cell r="O4190"/>
          <cell r="P4190"/>
          <cell r="R4190"/>
          <cell r="S4190"/>
          <cell r="T4190"/>
          <cell r="U4190"/>
          <cell r="V4190"/>
          <cell r="W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P4190"/>
        </row>
        <row r="4191">
          <cell r="C4191"/>
          <cell r="D4191"/>
          <cell r="E4191"/>
          <cell r="F4191"/>
          <cell r="J4191"/>
          <cell r="K4191"/>
          <cell r="L4191"/>
          <cell r="M4191"/>
          <cell r="N4191"/>
          <cell r="O4191"/>
          <cell r="P4191"/>
          <cell r="R4191"/>
          <cell r="S4191"/>
          <cell r="T4191"/>
          <cell r="U4191"/>
          <cell r="V4191"/>
          <cell r="W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P4191"/>
        </row>
        <row r="4192">
          <cell r="C4192"/>
          <cell r="D4192"/>
          <cell r="E4192"/>
          <cell r="F4192"/>
          <cell r="J4192"/>
          <cell r="K4192"/>
          <cell r="L4192"/>
          <cell r="M4192"/>
          <cell r="N4192"/>
          <cell r="O4192"/>
          <cell r="P4192"/>
          <cell r="R4192"/>
          <cell r="S4192"/>
          <cell r="T4192"/>
          <cell r="U4192"/>
          <cell r="V4192"/>
          <cell r="W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P4192"/>
        </row>
        <row r="4193">
          <cell r="C4193"/>
          <cell r="D4193"/>
          <cell r="E4193"/>
          <cell r="F4193"/>
          <cell r="J4193"/>
          <cell r="K4193"/>
          <cell r="L4193"/>
          <cell r="M4193"/>
          <cell r="N4193"/>
          <cell r="O4193"/>
          <cell r="P4193"/>
          <cell r="R4193"/>
          <cell r="S4193"/>
          <cell r="T4193"/>
          <cell r="U4193"/>
          <cell r="V4193"/>
          <cell r="W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P4193"/>
        </row>
        <row r="4194">
          <cell r="C4194"/>
          <cell r="D4194"/>
          <cell r="E4194"/>
          <cell r="F4194"/>
          <cell r="J4194"/>
          <cell r="K4194"/>
          <cell r="L4194"/>
          <cell r="M4194"/>
          <cell r="N4194"/>
          <cell r="O4194"/>
          <cell r="P4194"/>
          <cell r="R4194"/>
          <cell r="S4194"/>
          <cell r="T4194"/>
          <cell r="U4194"/>
          <cell r="V4194"/>
          <cell r="W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P4194"/>
        </row>
        <row r="4195">
          <cell r="C4195"/>
          <cell r="D4195"/>
          <cell r="E4195"/>
          <cell r="F4195"/>
          <cell r="J4195"/>
          <cell r="K4195"/>
          <cell r="L4195"/>
          <cell r="M4195"/>
          <cell r="N4195"/>
          <cell r="O4195"/>
          <cell r="P4195"/>
          <cell r="R4195"/>
          <cell r="S4195"/>
          <cell r="T4195"/>
          <cell r="U4195"/>
          <cell r="V4195"/>
          <cell r="W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P4195"/>
        </row>
        <row r="4196">
          <cell r="C4196"/>
          <cell r="D4196"/>
          <cell r="E4196"/>
          <cell r="F4196"/>
          <cell r="J4196"/>
          <cell r="K4196"/>
          <cell r="L4196"/>
          <cell r="M4196"/>
          <cell r="N4196"/>
          <cell r="O4196"/>
          <cell r="P4196"/>
          <cell r="R4196"/>
          <cell r="S4196"/>
          <cell r="T4196"/>
          <cell r="U4196"/>
          <cell r="V4196"/>
          <cell r="W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P4196"/>
        </row>
        <row r="4197">
          <cell r="C4197"/>
          <cell r="D4197"/>
          <cell r="E4197"/>
          <cell r="F4197"/>
          <cell r="J4197"/>
          <cell r="K4197"/>
          <cell r="L4197"/>
          <cell r="M4197"/>
          <cell r="N4197"/>
          <cell r="O4197"/>
          <cell r="P4197"/>
          <cell r="R4197"/>
          <cell r="S4197"/>
          <cell r="T4197"/>
          <cell r="U4197"/>
          <cell r="V4197"/>
          <cell r="W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P4197"/>
        </row>
        <row r="4198">
          <cell r="C4198"/>
          <cell r="D4198"/>
          <cell r="E4198"/>
          <cell r="F4198"/>
          <cell r="J4198"/>
          <cell r="K4198"/>
          <cell r="L4198"/>
          <cell r="M4198"/>
          <cell r="N4198"/>
          <cell r="O4198"/>
          <cell r="P4198"/>
          <cell r="R4198"/>
          <cell r="S4198"/>
          <cell r="T4198"/>
          <cell r="U4198"/>
          <cell r="V4198"/>
          <cell r="W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P4198"/>
        </row>
        <row r="4199">
          <cell r="C4199"/>
          <cell r="D4199"/>
          <cell r="E4199"/>
          <cell r="F4199"/>
          <cell r="J4199"/>
          <cell r="K4199"/>
          <cell r="L4199"/>
          <cell r="M4199"/>
          <cell r="N4199"/>
          <cell r="O4199"/>
          <cell r="P4199"/>
          <cell r="R4199"/>
          <cell r="S4199"/>
          <cell r="T4199"/>
          <cell r="U4199"/>
          <cell r="V4199"/>
          <cell r="W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P4199"/>
        </row>
        <row r="4200">
          <cell r="C4200"/>
          <cell r="D4200"/>
          <cell r="E4200"/>
          <cell r="F4200"/>
          <cell r="J4200"/>
          <cell r="K4200"/>
          <cell r="L4200"/>
          <cell r="M4200"/>
          <cell r="N4200"/>
          <cell r="O4200"/>
          <cell r="P4200"/>
          <cell r="R4200"/>
          <cell r="S4200"/>
          <cell r="T4200"/>
          <cell r="U4200"/>
          <cell r="V4200"/>
          <cell r="W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P4200"/>
        </row>
        <row r="4201">
          <cell r="C4201"/>
          <cell r="D4201"/>
          <cell r="E4201"/>
          <cell r="F4201"/>
          <cell r="J4201"/>
          <cell r="K4201"/>
          <cell r="L4201"/>
          <cell r="M4201"/>
          <cell r="N4201"/>
          <cell r="O4201"/>
          <cell r="P4201"/>
          <cell r="R4201"/>
          <cell r="S4201"/>
          <cell r="T4201"/>
          <cell r="U4201"/>
          <cell r="V4201"/>
          <cell r="W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P4201"/>
        </row>
        <row r="4202">
          <cell r="C4202"/>
          <cell r="D4202"/>
          <cell r="E4202"/>
          <cell r="F4202"/>
          <cell r="J4202"/>
          <cell r="K4202"/>
          <cell r="L4202"/>
          <cell r="M4202"/>
          <cell r="N4202"/>
          <cell r="O4202"/>
          <cell r="P4202"/>
          <cell r="R4202"/>
          <cell r="S4202"/>
          <cell r="T4202"/>
          <cell r="U4202"/>
          <cell r="V4202"/>
          <cell r="W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P4202"/>
        </row>
        <row r="4203">
          <cell r="C4203"/>
          <cell r="D4203"/>
          <cell r="E4203"/>
          <cell r="F4203"/>
          <cell r="J4203"/>
          <cell r="K4203"/>
          <cell r="L4203"/>
          <cell r="M4203"/>
          <cell r="N4203"/>
          <cell r="O4203"/>
          <cell r="P4203"/>
          <cell r="R4203"/>
          <cell r="S4203"/>
          <cell r="T4203"/>
          <cell r="U4203"/>
          <cell r="V4203"/>
          <cell r="W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P4203"/>
        </row>
        <row r="4204">
          <cell r="C4204"/>
          <cell r="D4204"/>
          <cell r="E4204"/>
          <cell r="F4204"/>
          <cell r="J4204"/>
          <cell r="K4204"/>
          <cell r="L4204"/>
          <cell r="M4204"/>
          <cell r="N4204"/>
          <cell r="O4204"/>
          <cell r="P4204"/>
          <cell r="R4204"/>
          <cell r="S4204"/>
          <cell r="T4204"/>
          <cell r="U4204"/>
          <cell r="V4204"/>
          <cell r="W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P4204"/>
        </row>
        <row r="4205">
          <cell r="C4205"/>
          <cell r="D4205"/>
          <cell r="E4205"/>
          <cell r="F4205"/>
          <cell r="J4205"/>
          <cell r="K4205"/>
          <cell r="L4205"/>
          <cell r="M4205"/>
          <cell r="N4205"/>
          <cell r="O4205"/>
          <cell r="P4205"/>
          <cell r="R4205"/>
          <cell r="S4205"/>
          <cell r="T4205"/>
          <cell r="U4205"/>
          <cell r="V4205"/>
          <cell r="W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P4205"/>
        </row>
        <row r="4206">
          <cell r="C4206"/>
          <cell r="D4206"/>
          <cell r="E4206"/>
          <cell r="F4206"/>
          <cell r="J4206"/>
          <cell r="K4206"/>
          <cell r="L4206"/>
          <cell r="M4206"/>
          <cell r="N4206"/>
          <cell r="O4206"/>
          <cell r="P4206"/>
          <cell r="R4206"/>
          <cell r="S4206"/>
          <cell r="T4206"/>
          <cell r="U4206"/>
          <cell r="V4206"/>
          <cell r="W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P4206"/>
        </row>
        <row r="4207">
          <cell r="C4207"/>
          <cell r="D4207"/>
          <cell r="E4207"/>
          <cell r="F4207"/>
          <cell r="J4207"/>
          <cell r="K4207"/>
          <cell r="L4207"/>
          <cell r="M4207"/>
          <cell r="N4207"/>
          <cell r="O4207"/>
          <cell r="P4207"/>
          <cell r="R4207"/>
          <cell r="S4207"/>
          <cell r="T4207"/>
          <cell r="U4207"/>
          <cell r="V4207"/>
          <cell r="W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P4207"/>
        </row>
        <row r="4208">
          <cell r="C4208"/>
          <cell r="D4208"/>
          <cell r="E4208"/>
          <cell r="F4208"/>
          <cell r="J4208"/>
          <cell r="K4208"/>
          <cell r="L4208"/>
          <cell r="M4208"/>
          <cell r="N4208"/>
          <cell r="O4208"/>
          <cell r="P4208"/>
          <cell r="R4208"/>
          <cell r="S4208"/>
          <cell r="T4208"/>
          <cell r="U4208"/>
          <cell r="V4208"/>
          <cell r="W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P4208"/>
        </row>
        <row r="4209">
          <cell r="C4209"/>
          <cell r="D4209"/>
          <cell r="E4209"/>
          <cell r="F4209"/>
          <cell r="J4209"/>
          <cell r="K4209"/>
          <cell r="L4209"/>
          <cell r="M4209"/>
          <cell r="N4209"/>
          <cell r="O4209"/>
          <cell r="P4209"/>
          <cell r="R4209"/>
          <cell r="S4209"/>
          <cell r="T4209"/>
          <cell r="U4209"/>
          <cell r="V4209"/>
          <cell r="W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P4209"/>
        </row>
        <row r="4210">
          <cell r="C4210"/>
          <cell r="D4210"/>
          <cell r="E4210"/>
          <cell r="F4210"/>
          <cell r="J4210"/>
          <cell r="K4210"/>
          <cell r="L4210"/>
          <cell r="M4210"/>
          <cell r="N4210"/>
          <cell r="O4210"/>
          <cell r="P4210"/>
          <cell r="R4210"/>
          <cell r="S4210"/>
          <cell r="T4210"/>
          <cell r="U4210"/>
          <cell r="V4210"/>
          <cell r="W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P4210"/>
        </row>
        <row r="4211">
          <cell r="C4211"/>
          <cell r="D4211"/>
          <cell r="E4211"/>
          <cell r="F4211"/>
          <cell r="J4211"/>
          <cell r="K4211"/>
          <cell r="L4211"/>
          <cell r="M4211"/>
          <cell r="N4211"/>
          <cell r="O4211"/>
          <cell r="P4211"/>
          <cell r="R4211"/>
          <cell r="S4211"/>
          <cell r="T4211"/>
          <cell r="U4211"/>
          <cell r="V4211"/>
          <cell r="W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P4211"/>
        </row>
        <row r="4212">
          <cell r="C4212"/>
          <cell r="D4212"/>
          <cell r="E4212"/>
          <cell r="F4212"/>
          <cell r="J4212"/>
          <cell r="K4212"/>
          <cell r="L4212"/>
          <cell r="M4212"/>
          <cell r="N4212"/>
          <cell r="O4212"/>
          <cell r="P4212"/>
          <cell r="R4212"/>
          <cell r="S4212"/>
          <cell r="T4212"/>
          <cell r="U4212"/>
          <cell r="V4212"/>
          <cell r="W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P4212"/>
        </row>
        <row r="4213">
          <cell r="C4213"/>
          <cell r="D4213"/>
          <cell r="E4213"/>
          <cell r="F4213"/>
          <cell r="J4213"/>
          <cell r="K4213"/>
          <cell r="L4213"/>
          <cell r="M4213"/>
          <cell r="N4213"/>
          <cell r="O4213"/>
          <cell r="P4213"/>
          <cell r="R4213"/>
          <cell r="S4213"/>
          <cell r="T4213"/>
          <cell r="U4213"/>
          <cell r="V4213"/>
          <cell r="W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P4213"/>
        </row>
        <row r="4214">
          <cell r="C4214"/>
          <cell r="D4214"/>
          <cell r="E4214"/>
          <cell r="F4214"/>
          <cell r="J4214"/>
          <cell r="K4214"/>
          <cell r="L4214"/>
          <cell r="M4214"/>
          <cell r="N4214"/>
          <cell r="O4214"/>
          <cell r="P4214"/>
          <cell r="R4214"/>
          <cell r="S4214"/>
          <cell r="T4214"/>
          <cell r="U4214"/>
          <cell r="V4214"/>
          <cell r="W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P4214"/>
        </row>
        <row r="4215">
          <cell r="C4215"/>
          <cell r="D4215"/>
          <cell r="E4215"/>
          <cell r="F4215"/>
          <cell r="J4215"/>
          <cell r="K4215"/>
          <cell r="L4215"/>
          <cell r="M4215"/>
          <cell r="N4215"/>
          <cell r="O4215"/>
          <cell r="P4215"/>
          <cell r="R4215"/>
          <cell r="S4215"/>
          <cell r="T4215"/>
          <cell r="U4215"/>
          <cell r="V4215"/>
          <cell r="W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P4215"/>
        </row>
        <row r="4216">
          <cell r="C4216"/>
          <cell r="D4216"/>
          <cell r="E4216"/>
          <cell r="F4216"/>
          <cell r="J4216"/>
          <cell r="K4216"/>
          <cell r="L4216"/>
          <cell r="M4216"/>
          <cell r="N4216"/>
          <cell r="O4216"/>
          <cell r="P4216"/>
          <cell r="R4216"/>
          <cell r="S4216"/>
          <cell r="T4216"/>
          <cell r="U4216"/>
          <cell r="V4216"/>
          <cell r="W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P4216"/>
        </row>
        <row r="4217">
          <cell r="C4217"/>
          <cell r="D4217"/>
          <cell r="E4217"/>
          <cell r="F4217"/>
          <cell r="J4217"/>
          <cell r="K4217"/>
          <cell r="L4217"/>
          <cell r="M4217"/>
          <cell r="N4217"/>
          <cell r="O4217"/>
          <cell r="P4217"/>
          <cell r="R4217"/>
          <cell r="S4217"/>
          <cell r="T4217"/>
          <cell r="U4217"/>
          <cell r="V4217"/>
          <cell r="W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P4217"/>
        </row>
        <row r="4218">
          <cell r="C4218"/>
          <cell r="D4218"/>
          <cell r="E4218"/>
          <cell r="F4218"/>
          <cell r="J4218"/>
          <cell r="K4218"/>
          <cell r="L4218"/>
          <cell r="M4218"/>
          <cell r="N4218"/>
          <cell r="O4218"/>
          <cell r="P4218"/>
          <cell r="R4218"/>
          <cell r="S4218"/>
          <cell r="T4218"/>
          <cell r="U4218"/>
          <cell r="V4218"/>
          <cell r="W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P4218"/>
        </row>
        <row r="4219">
          <cell r="C4219"/>
          <cell r="D4219"/>
          <cell r="E4219"/>
          <cell r="F4219"/>
          <cell r="J4219"/>
          <cell r="K4219"/>
          <cell r="L4219"/>
          <cell r="M4219"/>
          <cell r="N4219"/>
          <cell r="O4219"/>
          <cell r="P4219"/>
          <cell r="R4219"/>
          <cell r="S4219"/>
          <cell r="T4219"/>
          <cell r="U4219"/>
          <cell r="V4219"/>
          <cell r="W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P4219"/>
        </row>
        <row r="4220">
          <cell r="C4220"/>
          <cell r="D4220"/>
          <cell r="E4220"/>
          <cell r="F4220"/>
          <cell r="J4220"/>
          <cell r="K4220"/>
          <cell r="L4220"/>
          <cell r="M4220"/>
          <cell r="N4220"/>
          <cell r="O4220"/>
          <cell r="P4220"/>
          <cell r="R4220"/>
          <cell r="S4220"/>
          <cell r="T4220"/>
          <cell r="U4220"/>
          <cell r="V4220"/>
          <cell r="W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P4220"/>
        </row>
        <row r="4221">
          <cell r="C4221"/>
          <cell r="D4221"/>
          <cell r="E4221"/>
          <cell r="F4221"/>
          <cell r="J4221"/>
          <cell r="K4221"/>
          <cell r="L4221"/>
          <cell r="M4221"/>
          <cell r="N4221"/>
          <cell r="O4221"/>
          <cell r="P4221"/>
          <cell r="R4221"/>
          <cell r="S4221"/>
          <cell r="T4221"/>
          <cell r="U4221"/>
          <cell r="V4221"/>
          <cell r="W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P4221"/>
        </row>
        <row r="4222">
          <cell r="C4222"/>
          <cell r="D4222"/>
          <cell r="E4222"/>
          <cell r="F4222"/>
          <cell r="J4222"/>
          <cell r="K4222"/>
          <cell r="L4222"/>
          <cell r="M4222"/>
          <cell r="N4222"/>
          <cell r="O4222"/>
          <cell r="P4222"/>
          <cell r="R4222"/>
          <cell r="S4222"/>
          <cell r="T4222"/>
          <cell r="U4222"/>
          <cell r="V4222"/>
          <cell r="W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P4222"/>
        </row>
        <row r="4223">
          <cell r="C4223"/>
          <cell r="D4223"/>
          <cell r="E4223"/>
          <cell r="F4223"/>
          <cell r="J4223"/>
          <cell r="K4223"/>
          <cell r="L4223"/>
          <cell r="M4223"/>
          <cell r="N4223"/>
          <cell r="O4223"/>
          <cell r="P4223"/>
          <cell r="R4223"/>
          <cell r="S4223"/>
          <cell r="T4223"/>
          <cell r="U4223"/>
          <cell r="V4223"/>
          <cell r="W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P4223"/>
        </row>
        <row r="4224">
          <cell r="C4224"/>
          <cell r="D4224"/>
          <cell r="E4224"/>
          <cell r="F4224"/>
          <cell r="J4224"/>
          <cell r="K4224"/>
          <cell r="L4224"/>
          <cell r="M4224"/>
          <cell r="N4224"/>
          <cell r="O4224"/>
          <cell r="P4224"/>
          <cell r="R4224"/>
          <cell r="S4224"/>
          <cell r="T4224"/>
          <cell r="U4224"/>
          <cell r="V4224"/>
          <cell r="W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P4224"/>
        </row>
        <row r="4225">
          <cell r="C4225"/>
          <cell r="D4225"/>
          <cell r="E4225"/>
          <cell r="F4225"/>
          <cell r="J4225"/>
          <cell r="K4225"/>
          <cell r="L4225"/>
          <cell r="M4225"/>
          <cell r="N4225"/>
          <cell r="O4225"/>
          <cell r="P4225"/>
          <cell r="R4225"/>
          <cell r="S4225"/>
          <cell r="T4225"/>
          <cell r="U4225"/>
          <cell r="V4225"/>
          <cell r="W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P4225"/>
        </row>
        <row r="4226">
          <cell r="C4226"/>
          <cell r="D4226"/>
          <cell r="E4226"/>
          <cell r="F4226"/>
          <cell r="J4226"/>
          <cell r="K4226"/>
          <cell r="L4226"/>
          <cell r="M4226"/>
          <cell r="N4226"/>
          <cell r="O4226"/>
          <cell r="P4226"/>
          <cell r="R4226"/>
          <cell r="S4226"/>
          <cell r="T4226"/>
          <cell r="U4226"/>
          <cell r="V4226"/>
          <cell r="W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P4226"/>
        </row>
        <row r="4227">
          <cell r="C4227"/>
          <cell r="D4227"/>
          <cell r="E4227"/>
          <cell r="F4227"/>
          <cell r="J4227"/>
          <cell r="K4227"/>
          <cell r="L4227"/>
          <cell r="M4227"/>
          <cell r="N4227"/>
          <cell r="O4227"/>
          <cell r="P4227"/>
          <cell r="R4227"/>
          <cell r="S4227"/>
          <cell r="T4227"/>
          <cell r="U4227"/>
          <cell r="V4227"/>
          <cell r="W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P4227"/>
        </row>
        <row r="4228">
          <cell r="C4228"/>
          <cell r="D4228"/>
          <cell r="E4228"/>
          <cell r="F4228"/>
          <cell r="J4228"/>
          <cell r="K4228"/>
          <cell r="L4228"/>
          <cell r="M4228"/>
          <cell r="N4228"/>
          <cell r="O4228"/>
          <cell r="P4228"/>
          <cell r="R4228"/>
          <cell r="S4228"/>
          <cell r="T4228"/>
          <cell r="U4228"/>
          <cell r="V4228"/>
          <cell r="W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P4228"/>
        </row>
        <row r="4229">
          <cell r="C4229"/>
          <cell r="D4229"/>
          <cell r="E4229"/>
          <cell r="F4229"/>
          <cell r="J4229"/>
          <cell r="K4229"/>
          <cell r="L4229"/>
          <cell r="M4229"/>
          <cell r="N4229"/>
          <cell r="O4229"/>
          <cell r="P4229"/>
          <cell r="R4229"/>
          <cell r="S4229"/>
          <cell r="T4229"/>
          <cell r="U4229"/>
          <cell r="V4229"/>
          <cell r="W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P4229"/>
        </row>
        <row r="4230">
          <cell r="C4230"/>
          <cell r="D4230"/>
          <cell r="E4230"/>
          <cell r="F4230"/>
          <cell r="J4230"/>
          <cell r="K4230"/>
          <cell r="L4230"/>
          <cell r="M4230"/>
          <cell r="N4230"/>
          <cell r="O4230"/>
          <cell r="P4230"/>
          <cell r="R4230"/>
          <cell r="S4230"/>
          <cell r="T4230"/>
          <cell r="U4230"/>
          <cell r="V4230"/>
          <cell r="W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P4230"/>
        </row>
        <row r="4231">
          <cell r="C4231"/>
          <cell r="D4231"/>
          <cell r="E4231"/>
          <cell r="F4231"/>
          <cell r="J4231"/>
          <cell r="K4231"/>
          <cell r="L4231"/>
          <cell r="M4231"/>
          <cell r="N4231"/>
          <cell r="O4231"/>
          <cell r="P4231"/>
          <cell r="R4231"/>
          <cell r="S4231"/>
          <cell r="T4231"/>
          <cell r="U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P4231"/>
        </row>
        <row r="4232">
          <cell r="C4232"/>
          <cell r="D4232"/>
          <cell r="E4232"/>
          <cell r="F4232"/>
          <cell r="J4232"/>
          <cell r="K4232"/>
          <cell r="L4232"/>
          <cell r="M4232"/>
          <cell r="N4232"/>
          <cell r="O4232"/>
          <cell r="P4232"/>
          <cell r="R4232"/>
          <cell r="S4232"/>
          <cell r="T4232"/>
          <cell r="U4232"/>
          <cell r="V4232"/>
          <cell r="W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P4232"/>
        </row>
        <row r="4233">
          <cell r="C4233"/>
          <cell r="D4233"/>
          <cell r="E4233"/>
          <cell r="F4233"/>
          <cell r="J4233"/>
          <cell r="K4233"/>
          <cell r="L4233"/>
          <cell r="M4233"/>
          <cell r="N4233"/>
          <cell r="O4233"/>
          <cell r="P4233"/>
          <cell r="R4233"/>
          <cell r="S4233"/>
          <cell r="T4233"/>
          <cell r="U4233"/>
          <cell r="V4233"/>
          <cell r="W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P4233"/>
        </row>
        <row r="4234">
          <cell r="C4234"/>
          <cell r="D4234"/>
          <cell r="E4234"/>
          <cell r="F4234"/>
          <cell r="J4234"/>
          <cell r="K4234"/>
          <cell r="L4234"/>
          <cell r="M4234"/>
          <cell r="N4234"/>
          <cell r="O4234"/>
          <cell r="P4234"/>
          <cell r="R4234"/>
          <cell r="S4234"/>
          <cell r="T4234"/>
          <cell r="U4234"/>
          <cell r="V4234"/>
          <cell r="W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P4234"/>
        </row>
        <row r="4235">
          <cell r="C4235"/>
          <cell r="D4235"/>
          <cell r="E4235"/>
          <cell r="F4235"/>
          <cell r="J4235"/>
          <cell r="K4235"/>
          <cell r="L4235"/>
          <cell r="M4235"/>
          <cell r="N4235"/>
          <cell r="O4235"/>
          <cell r="P4235"/>
          <cell r="R4235"/>
          <cell r="S4235"/>
          <cell r="T4235"/>
          <cell r="U4235"/>
          <cell r="V4235"/>
          <cell r="W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P4235"/>
        </row>
        <row r="4236">
          <cell r="C4236"/>
          <cell r="D4236"/>
          <cell r="E4236"/>
          <cell r="F4236"/>
          <cell r="J4236"/>
          <cell r="K4236"/>
          <cell r="L4236"/>
          <cell r="M4236"/>
          <cell r="N4236"/>
          <cell r="O4236"/>
          <cell r="P4236"/>
          <cell r="R4236"/>
          <cell r="S4236"/>
          <cell r="T4236"/>
          <cell r="U4236"/>
          <cell r="V4236"/>
          <cell r="W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P4236"/>
        </row>
        <row r="4237">
          <cell r="C4237"/>
          <cell r="D4237"/>
          <cell r="E4237"/>
          <cell r="F4237"/>
          <cell r="J4237"/>
          <cell r="K4237"/>
          <cell r="L4237"/>
          <cell r="M4237"/>
          <cell r="N4237"/>
          <cell r="O4237"/>
          <cell r="P4237"/>
          <cell r="R4237"/>
          <cell r="S4237"/>
          <cell r="T4237"/>
          <cell r="U4237"/>
          <cell r="V4237"/>
          <cell r="W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P4237"/>
        </row>
        <row r="4238">
          <cell r="C4238"/>
          <cell r="D4238"/>
          <cell r="E4238"/>
          <cell r="F4238"/>
          <cell r="J4238"/>
          <cell r="K4238"/>
          <cell r="L4238"/>
          <cell r="M4238"/>
          <cell r="N4238"/>
          <cell r="O4238"/>
          <cell r="P4238"/>
          <cell r="R4238"/>
          <cell r="S4238"/>
          <cell r="T4238"/>
          <cell r="U4238"/>
          <cell r="V4238"/>
          <cell r="W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P4238"/>
        </row>
        <row r="4239">
          <cell r="C4239"/>
          <cell r="D4239"/>
          <cell r="E4239"/>
          <cell r="F4239"/>
          <cell r="J4239"/>
          <cell r="K4239"/>
          <cell r="L4239"/>
          <cell r="M4239"/>
          <cell r="N4239"/>
          <cell r="O4239"/>
          <cell r="P4239"/>
          <cell r="R4239"/>
          <cell r="S4239"/>
          <cell r="T4239"/>
          <cell r="U4239"/>
          <cell r="V4239"/>
          <cell r="W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P4239"/>
        </row>
        <row r="4240">
          <cell r="C4240"/>
          <cell r="D4240"/>
          <cell r="E4240"/>
          <cell r="F4240"/>
          <cell r="J4240"/>
          <cell r="K4240"/>
          <cell r="L4240"/>
          <cell r="M4240"/>
          <cell r="N4240"/>
          <cell r="O4240"/>
          <cell r="P4240"/>
          <cell r="R4240"/>
          <cell r="S4240"/>
          <cell r="T4240"/>
          <cell r="U4240"/>
          <cell r="V4240"/>
          <cell r="W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P4240"/>
        </row>
        <row r="4241">
          <cell r="C4241"/>
          <cell r="D4241"/>
          <cell r="E4241"/>
          <cell r="F4241"/>
          <cell r="J4241"/>
          <cell r="K4241"/>
          <cell r="L4241"/>
          <cell r="M4241"/>
          <cell r="N4241"/>
          <cell r="O4241"/>
          <cell r="P4241"/>
          <cell r="R4241"/>
          <cell r="S4241"/>
          <cell r="T4241"/>
          <cell r="U4241"/>
          <cell r="V4241"/>
          <cell r="W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P4241"/>
        </row>
        <row r="4242">
          <cell r="C4242"/>
          <cell r="D4242"/>
          <cell r="E4242"/>
          <cell r="F4242"/>
          <cell r="J4242"/>
          <cell r="K4242"/>
          <cell r="L4242"/>
          <cell r="M4242"/>
          <cell r="N4242"/>
          <cell r="O4242"/>
          <cell r="P4242"/>
          <cell r="R4242"/>
          <cell r="S4242"/>
          <cell r="T4242"/>
          <cell r="U4242"/>
          <cell r="V4242"/>
          <cell r="W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P4242"/>
        </row>
        <row r="4243">
          <cell r="C4243"/>
          <cell r="D4243"/>
          <cell r="E4243"/>
          <cell r="F4243"/>
          <cell r="J4243"/>
          <cell r="K4243"/>
          <cell r="L4243"/>
          <cell r="M4243"/>
          <cell r="N4243"/>
          <cell r="O4243"/>
          <cell r="P4243"/>
          <cell r="R4243"/>
          <cell r="S4243"/>
          <cell r="T4243"/>
          <cell r="U4243"/>
          <cell r="V4243"/>
          <cell r="W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P4243"/>
        </row>
        <row r="4244">
          <cell r="C4244"/>
          <cell r="D4244"/>
          <cell r="E4244"/>
          <cell r="F4244"/>
          <cell r="J4244"/>
          <cell r="K4244"/>
          <cell r="L4244"/>
          <cell r="M4244"/>
          <cell r="N4244"/>
          <cell r="O4244"/>
          <cell r="P4244"/>
          <cell r="R4244"/>
          <cell r="S4244"/>
          <cell r="T4244"/>
          <cell r="U4244"/>
          <cell r="V4244"/>
          <cell r="W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P4244"/>
        </row>
        <row r="4245">
          <cell r="C4245"/>
          <cell r="D4245"/>
          <cell r="E4245"/>
          <cell r="F4245"/>
          <cell r="J4245"/>
          <cell r="K4245"/>
          <cell r="L4245"/>
          <cell r="M4245"/>
          <cell r="N4245"/>
          <cell r="O4245"/>
          <cell r="P4245"/>
          <cell r="R4245"/>
          <cell r="S4245"/>
          <cell r="T4245"/>
          <cell r="U4245"/>
          <cell r="V4245"/>
          <cell r="W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P4245"/>
        </row>
        <row r="4246">
          <cell r="C4246"/>
          <cell r="D4246"/>
          <cell r="E4246"/>
          <cell r="F4246"/>
          <cell r="J4246"/>
          <cell r="K4246"/>
          <cell r="L4246"/>
          <cell r="M4246"/>
          <cell r="N4246"/>
          <cell r="O4246"/>
          <cell r="P4246"/>
          <cell r="R4246"/>
          <cell r="S4246"/>
          <cell r="T4246"/>
          <cell r="U4246"/>
          <cell r="V4246"/>
          <cell r="W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P4246"/>
        </row>
        <row r="4247">
          <cell r="C4247"/>
          <cell r="D4247"/>
          <cell r="E4247"/>
          <cell r="F4247"/>
          <cell r="J4247"/>
          <cell r="K4247"/>
          <cell r="L4247"/>
          <cell r="M4247"/>
          <cell r="N4247"/>
          <cell r="O4247"/>
          <cell r="P4247"/>
          <cell r="R4247"/>
          <cell r="S4247"/>
          <cell r="T4247"/>
          <cell r="U4247"/>
          <cell r="V4247"/>
          <cell r="W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P4247"/>
        </row>
        <row r="4248">
          <cell r="C4248"/>
          <cell r="D4248"/>
          <cell r="E4248"/>
          <cell r="F4248"/>
          <cell r="J4248"/>
          <cell r="K4248"/>
          <cell r="L4248"/>
          <cell r="M4248"/>
          <cell r="N4248"/>
          <cell r="O4248"/>
          <cell r="P4248"/>
          <cell r="R4248"/>
          <cell r="S4248"/>
          <cell r="T4248"/>
          <cell r="U4248"/>
          <cell r="V4248"/>
          <cell r="W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P4248"/>
        </row>
        <row r="4249">
          <cell r="C4249"/>
          <cell r="D4249"/>
          <cell r="E4249"/>
          <cell r="F4249"/>
          <cell r="J4249"/>
          <cell r="K4249"/>
          <cell r="L4249"/>
          <cell r="M4249"/>
          <cell r="N4249"/>
          <cell r="O4249"/>
          <cell r="P4249"/>
          <cell r="R4249"/>
          <cell r="S4249"/>
          <cell r="T4249"/>
          <cell r="U4249"/>
          <cell r="V4249"/>
          <cell r="W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P4249"/>
        </row>
        <row r="4250">
          <cell r="C4250"/>
          <cell r="D4250"/>
          <cell r="E4250"/>
          <cell r="F4250"/>
          <cell r="J4250"/>
          <cell r="K4250"/>
          <cell r="L4250"/>
          <cell r="M4250"/>
          <cell r="N4250"/>
          <cell r="O4250"/>
          <cell r="P4250"/>
          <cell r="R4250"/>
          <cell r="S4250"/>
          <cell r="T4250"/>
          <cell r="U4250"/>
          <cell r="V4250"/>
          <cell r="W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P4250"/>
        </row>
        <row r="4251">
          <cell r="C4251"/>
          <cell r="D4251"/>
          <cell r="E4251"/>
          <cell r="F4251"/>
          <cell r="J4251"/>
          <cell r="K4251"/>
          <cell r="L4251"/>
          <cell r="M4251"/>
          <cell r="N4251"/>
          <cell r="O4251"/>
          <cell r="P4251"/>
          <cell r="R4251"/>
          <cell r="S4251"/>
          <cell r="T4251"/>
          <cell r="U4251"/>
          <cell r="V4251"/>
          <cell r="W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P4251"/>
        </row>
        <row r="4252">
          <cell r="C4252"/>
          <cell r="D4252"/>
          <cell r="E4252"/>
          <cell r="F4252"/>
          <cell r="J4252"/>
          <cell r="K4252"/>
          <cell r="L4252"/>
          <cell r="M4252"/>
          <cell r="N4252"/>
          <cell r="O4252"/>
          <cell r="P4252"/>
          <cell r="R4252"/>
          <cell r="S4252"/>
          <cell r="T4252"/>
          <cell r="U4252"/>
          <cell r="V4252"/>
          <cell r="W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P4252"/>
        </row>
        <row r="4253">
          <cell r="C4253"/>
          <cell r="D4253"/>
          <cell r="E4253"/>
          <cell r="F4253"/>
          <cell r="J4253"/>
          <cell r="K4253"/>
          <cell r="L4253"/>
          <cell r="M4253"/>
          <cell r="N4253"/>
          <cell r="O4253"/>
          <cell r="P4253"/>
          <cell r="R4253"/>
          <cell r="S4253"/>
          <cell r="T4253"/>
          <cell r="U4253"/>
          <cell r="V4253"/>
          <cell r="W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P4253"/>
        </row>
        <row r="4254">
          <cell r="C4254"/>
          <cell r="D4254"/>
          <cell r="E4254"/>
          <cell r="F4254"/>
          <cell r="J4254"/>
          <cell r="K4254"/>
          <cell r="L4254"/>
          <cell r="M4254"/>
          <cell r="N4254"/>
          <cell r="O4254"/>
          <cell r="P4254"/>
          <cell r="R4254"/>
          <cell r="S4254"/>
          <cell r="T4254"/>
          <cell r="U4254"/>
          <cell r="V4254"/>
          <cell r="W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P4254"/>
        </row>
        <row r="4255">
          <cell r="C4255"/>
          <cell r="D4255"/>
          <cell r="E4255"/>
          <cell r="F4255"/>
          <cell r="J4255"/>
          <cell r="K4255"/>
          <cell r="L4255"/>
          <cell r="M4255"/>
          <cell r="N4255"/>
          <cell r="O4255"/>
          <cell r="P4255"/>
          <cell r="R4255"/>
          <cell r="S4255"/>
          <cell r="T4255"/>
          <cell r="U4255"/>
          <cell r="V4255"/>
          <cell r="W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P4255"/>
        </row>
        <row r="4256">
          <cell r="C4256"/>
          <cell r="D4256"/>
          <cell r="E4256"/>
          <cell r="F4256"/>
          <cell r="J4256"/>
          <cell r="K4256"/>
          <cell r="L4256"/>
          <cell r="M4256"/>
          <cell r="N4256"/>
          <cell r="O4256"/>
          <cell r="P4256"/>
          <cell r="R4256"/>
          <cell r="S4256"/>
          <cell r="T4256"/>
          <cell r="U4256"/>
          <cell r="V4256"/>
          <cell r="W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P4256"/>
        </row>
        <row r="4257">
          <cell r="C4257"/>
          <cell r="D4257"/>
          <cell r="E4257"/>
          <cell r="F4257"/>
          <cell r="J4257"/>
          <cell r="K4257"/>
          <cell r="L4257"/>
          <cell r="M4257"/>
          <cell r="N4257"/>
          <cell r="O4257"/>
          <cell r="P4257"/>
          <cell r="R4257"/>
          <cell r="S4257"/>
          <cell r="T4257"/>
          <cell r="U4257"/>
          <cell r="V4257"/>
          <cell r="W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P4257"/>
        </row>
        <row r="4258">
          <cell r="C4258"/>
          <cell r="D4258"/>
          <cell r="E4258"/>
          <cell r="F4258"/>
          <cell r="J4258"/>
          <cell r="K4258"/>
          <cell r="L4258"/>
          <cell r="M4258"/>
          <cell r="N4258"/>
          <cell r="O4258"/>
          <cell r="P4258"/>
          <cell r="R4258"/>
          <cell r="S4258"/>
          <cell r="T4258"/>
          <cell r="U4258"/>
          <cell r="V4258"/>
          <cell r="W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P4258"/>
        </row>
        <row r="4259">
          <cell r="C4259"/>
          <cell r="D4259"/>
          <cell r="E4259"/>
          <cell r="F4259"/>
          <cell r="J4259"/>
          <cell r="K4259"/>
          <cell r="L4259"/>
          <cell r="M4259"/>
          <cell r="N4259"/>
          <cell r="O4259"/>
          <cell r="P4259"/>
          <cell r="R4259"/>
          <cell r="S4259"/>
          <cell r="T4259"/>
          <cell r="U4259"/>
          <cell r="V4259"/>
          <cell r="W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P4259"/>
        </row>
        <row r="4260">
          <cell r="C4260"/>
          <cell r="D4260"/>
          <cell r="E4260"/>
          <cell r="F4260"/>
          <cell r="J4260"/>
          <cell r="K4260"/>
          <cell r="L4260"/>
          <cell r="M4260"/>
          <cell r="N4260"/>
          <cell r="O4260"/>
          <cell r="P4260"/>
          <cell r="R4260"/>
          <cell r="S4260"/>
          <cell r="T4260"/>
          <cell r="U4260"/>
          <cell r="V4260"/>
          <cell r="W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P4260"/>
        </row>
        <row r="4261">
          <cell r="C4261"/>
          <cell r="D4261"/>
          <cell r="E4261"/>
          <cell r="F4261"/>
          <cell r="J4261"/>
          <cell r="K4261"/>
          <cell r="L4261"/>
          <cell r="M4261"/>
          <cell r="N4261"/>
          <cell r="O4261"/>
          <cell r="P4261"/>
          <cell r="R4261"/>
          <cell r="S4261"/>
          <cell r="T4261"/>
          <cell r="U4261"/>
          <cell r="V4261"/>
          <cell r="W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P4261"/>
        </row>
        <row r="4262">
          <cell r="C4262"/>
          <cell r="D4262"/>
          <cell r="E4262"/>
          <cell r="F4262"/>
          <cell r="J4262"/>
          <cell r="K4262"/>
          <cell r="L4262"/>
          <cell r="M4262"/>
          <cell r="N4262"/>
          <cell r="O4262"/>
          <cell r="P4262"/>
          <cell r="R4262"/>
          <cell r="S4262"/>
          <cell r="T4262"/>
          <cell r="U4262"/>
          <cell r="V4262"/>
          <cell r="W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P4262"/>
        </row>
        <row r="4263">
          <cell r="C4263"/>
          <cell r="D4263"/>
          <cell r="E4263"/>
          <cell r="F4263"/>
          <cell r="J4263"/>
          <cell r="K4263"/>
          <cell r="L4263"/>
          <cell r="M4263"/>
          <cell r="N4263"/>
          <cell r="O4263"/>
          <cell r="P4263"/>
          <cell r="R4263"/>
          <cell r="S4263"/>
          <cell r="T4263"/>
          <cell r="U4263"/>
          <cell r="V4263"/>
          <cell r="W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P4263"/>
        </row>
        <row r="4264">
          <cell r="C4264"/>
          <cell r="D4264"/>
          <cell r="E4264"/>
          <cell r="F4264"/>
          <cell r="J4264"/>
          <cell r="K4264"/>
          <cell r="L4264"/>
          <cell r="M4264"/>
          <cell r="N4264"/>
          <cell r="O4264"/>
          <cell r="P4264"/>
          <cell r="R4264"/>
          <cell r="S4264"/>
          <cell r="T4264"/>
          <cell r="U4264"/>
          <cell r="V4264"/>
          <cell r="W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P4264"/>
        </row>
        <row r="4265">
          <cell r="C4265"/>
          <cell r="D4265"/>
          <cell r="E4265"/>
          <cell r="F4265"/>
          <cell r="J4265"/>
          <cell r="K4265"/>
          <cell r="L4265"/>
          <cell r="M4265"/>
          <cell r="N4265"/>
          <cell r="O4265"/>
          <cell r="P4265"/>
          <cell r="R4265"/>
          <cell r="S4265"/>
          <cell r="T4265"/>
          <cell r="U4265"/>
          <cell r="V4265"/>
          <cell r="W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P4265"/>
        </row>
        <row r="4266">
          <cell r="C4266"/>
          <cell r="D4266"/>
          <cell r="E4266"/>
          <cell r="F4266"/>
          <cell r="J4266"/>
          <cell r="K4266"/>
          <cell r="L4266"/>
          <cell r="M4266"/>
          <cell r="N4266"/>
          <cell r="O4266"/>
          <cell r="P4266"/>
          <cell r="R4266"/>
          <cell r="S4266"/>
          <cell r="T4266"/>
          <cell r="U4266"/>
          <cell r="V4266"/>
          <cell r="W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P4266"/>
        </row>
        <row r="4267">
          <cell r="C4267"/>
          <cell r="D4267"/>
          <cell r="E4267"/>
          <cell r="F4267"/>
          <cell r="J4267"/>
          <cell r="K4267"/>
          <cell r="L4267"/>
          <cell r="M4267"/>
          <cell r="N4267"/>
          <cell r="O4267"/>
          <cell r="P4267"/>
          <cell r="R4267"/>
          <cell r="S4267"/>
          <cell r="T4267"/>
          <cell r="U4267"/>
          <cell r="V4267"/>
          <cell r="W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P4267"/>
        </row>
        <row r="4268">
          <cell r="C4268"/>
          <cell r="D4268"/>
          <cell r="E4268"/>
          <cell r="F4268"/>
          <cell r="J4268"/>
          <cell r="K4268"/>
          <cell r="L4268"/>
          <cell r="M4268"/>
          <cell r="N4268"/>
          <cell r="O4268"/>
          <cell r="P4268"/>
          <cell r="R4268"/>
          <cell r="S4268"/>
          <cell r="T4268"/>
          <cell r="U4268"/>
          <cell r="V4268"/>
          <cell r="W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P4268"/>
        </row>
        <row r="4269">
          <cell r="C4269"/>
          <cell r="D4269"/>
          <cell r="E4269"/>
          <cell r="F4269"/>
          <cell r="J4269"/>
          <cell r="K4269"/>
          <cell r="L4269"/>
          <cell r="M4269"/>
          <cell r="N4269"/>
          <cell r="O4269"/>
          <cell r="P4269"/>
          <cell r="R4269"/>
          <cell r="S4269"/>
          <cell r="T4269"/>
          <cell r="U4269"/>
          <cell r="V4269"/>
          <cell r="W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P4269"/>
        </row>
        <row r="4270">
          <cell r="C4270"/>
          <cell r="D4270"/>
          <cell r="E4270"/>
          <cell r="F4270"/>
          <cell r="J4270"/>
          <cell r="K4270"/>
          <cell r="L4270"/>
          <cell r="M4270"/>
          <cell r="N4270"/>
          <cell r="O4270"/>
          <cell r="P4270"/>
          <cell r="R4270"/>
          <cell r="S4270"/>
          <cell r="T4270"/>
          <cell r="U4270"/>
          <cell r="V4270"/>
          <cell r="W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P4270"/>
        </row>
        <row r="4271">
          <cell r="C4271"/>
          <cell r="D4271"/>
          <cell r="E4271"/>
          <cell r="F4271"/>
          <cell r="J4271"/>
          <cell r="K4271"/>
          <cell r="L4271"/>
          <cell r="M4271"/>
          <cell r="N4271"/>
          <cell r="O4271"/>
          <cell r="P4271"/>
          <cell r="R4271"/>
          <cell r="S4271"/>
          <cell r="T4271"/>
          <cell r="U4271"/>
          <cell r="V4271"/>
          <cell r="W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P4271"/>
        </row>
        <row r="4272">
          <cell r="C4272"/>
          <cell r="D4272"/>
          <cell r="E4272"/>
          <cell r="F4272"/>
          <cell r="J4272"/>
          <cell r="K4272"/>
          <cell r="L4272"/>
          <cell r="M4272"/>
          <cell r="N4272"/>
          <cell r="O4272"/>
          <cell r="P4272"/>
          <cell r="R4272"/>
          <cell r="S4272"/>
          <cell r="T4272"/>
          <cell r="U4272"/>
          <cell r="V4272"/>
          <cell r="W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P4272"/>
        </row>
        <row r="4273">
          <cell r="C4273"/>
          <cell r="D4273"/>
          <cell r="E4273"/>
          <cell r="F4273"/>
          <cell r="J4273"/>
          <cell r="K4273"/>
          <cell r="L4273"/>
          <cell r="M4273"/>
          <cell r="N4273"/>
          <cell r="O4273"/>
          <cell r="P4273"/>
          <cell r="R4273"/>
          <cell r="S4273"/>
          <cell r="T4273"/>
          <cell r="U4273"/>
          <cell r="V4273"/>
          <cell r="W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P4273"/>
        </row>
        <row r="4274">
          <cell r="C4274"/>
          <cell r="D4274"/>
          <cell r="E4274"/>
          <cell r="F4274"/>
          <cell r="J4274"/>
          <cell r="K4274"/>
          <cell r="L4274"/>
          <cell r="M4274"/>
          <cell r="N4274"/>
          <cell r="O4274"/>
          <cell r="P4274"/>
          <cell r="R4274"/>
          <cell r="S4274"/>
          <cell r="T4274"/>
          <cell r="U4274"/>
          <cell r="V4274"/>
          <cell r="W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P4274"/>
        </row>
        <row r="4275">
          <cell r="C4275"/>
          <cell r="D4275"/>
          <cell r="E4275"/>
          <cell r="F4275"/>
          <cell r="J4275"/>
          <cell r="K4275"/>
          <cell r="L4275"/>
          <cell r="M4275"/>
          <cell r="N4275"/>
          <cell r="O4275"/>
          <cell r="P4275"/>
          <cell r="R4275"/>
          <cell r="S4275"/>
          <cell r="T4275"/>
          <cell r="U4275"/>
          <cell r="V4275"/>
          <cell r="W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P4275"/>
        </row>
        <row r="4276">
          <cell r="C4276"/>
          <cell r="D4276"/>
          <cell r="E4276"/>
          <cell r="F4276"/>
          <cell r="J4276"/>
          <cell r="K4276"/>
          <cell r="L4276"/>
          <cell r="M4276"/>
          <cell r="N4276"/>
          <cell r="O4276"/>
          <cell r="P4276"/>
          <cell r="R4276"/>
          <cell r="S4276"/>
          <cell r="T4276"/>
          <cell r="U4276"/>
          <cell r="V4276"/>
          <cell r="W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P4276"/>
        </row>
        <row r="4277">
          <cell r="C4277"/>
          <cell r="D4277"/>
          <cell r="E4277"/>
          <cell r="F4277"/>
          <cell r="J4277"/>
          <cell r="K4277"/>
          <cell r="L4277"/>
          <cell r="M4277"/>
          <cell r="N4277"/>
          <cell r="O4277"/>
          <cell r="P4277"/>
          <cell r="R4277"/>
          <cell r="S4277"/>
          <cell r="T4277"/>
          <cell r="U4277"/>
          <cell r="V4277"/>
          <cell r="W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P4277"/>
        </row>
        <row r="4278">
          <cell r="C4278"/>
          <cell r="D4278"/>
          <cell r="E4278"/>
          <cell r="F4278"/>
          <cell r="J4278"/>
          <cell r="K4278"/>
          <cell r="L4278"/>
          <cell r="M4278"/>
          <cell r="N4278"/>
          <cell r="O4278"/>
          <cell r="P4278"/>
          <cell r="R4278"/>
          <cell r="S4278"/>
          <cell r="T4278"/>
          <cell r="U4278"/>
          <cell r="V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P4278"/>
        </row>
        <row r="4279">
          <cell r="C4279"/>
          <cell r="D4279"/>
          <cell r="E4279"/>
          <cell r="F4279"/>
          <cell r="J4279"/>
          <cell r="K4279"/>
          <cell r="L4279"/>
          <cell r="M4279"/>
          <cell r="N4279"/>
          <cell r="O4279"/>
          <cell r="P4279"/>
          <cell r="R4279"/>
          <cell r="S4279"/>
          <cell r="T4279"/>
          <cell r="U4279"/>
          <cell r="V4279"/>
          <cell r="W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P4279"/>
        </row>
        <row r="4280">
          <cell r="C4280"/>
          <cell r="D4280"/>
          <cell r="E4280"/>
          <cell r="F4280"/>
          <cell r="J4280"/>
          <cell r="K4280"/>
          <cell r="L4280"/>
          <cell r="M4280"/>
          <cell r="N4280"/>
          <cell r="O4280"/>
          <cell r="P4280"/>
          <cell r="R4280"/>
          <cell r="S4280"/>
          <cell r="T4280"/>
          <cell r="U4280"/>
          <cell r="V4280"/>
          <cell r="W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P4280"/>
        </row>
        <row r="4281">
          <cell r="C4281"/>
          <cell r="D4281"/>
          <cell r="E4281"/>
          <cell r="F4281"/>
          <cell r="J4281"/>
          <cell r="K4281"/>
          <cell r="L4281"/>
          <cell r="M4281"/>
          <cell r="N4281"/>
          <cell r="O4281"/>
          <cell r="P4281"/>
          <cell r="R4281"/>
          <cell r="S4281"/>
          <cell r="T4281"/>
          <cell r="U4281"/>
          <cell r="V4281"/>
          <cell r="W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P4281"/>
        </row>
        <row r="4282">
          <cell r="C4282"/>
          <cell r="D4282"/>
          <cell r="E4282"/>
          <cell r="F4282"/>
          <cell r="J4282"/>
          <cell r="K4282"/>
          <cell r="L4282"/>
          <cell r="M4282"/>
          <cell r="N4282"/>
          <cell r="O4282"/>
          <cell r="P4282"/>
          <cell r="R4282"/>
          <cell r="S4282"/>
          <cell r="T4282"/>
          <cell r="U4282"/>
          <cell r="V4282"/>
          <cell r="W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P4282"/>
        </row>
        <row r="4283">
          <cell r="C4283"/>
          <cell r="D4283"/>
          <cell r="E4283"/>
          <cell r="F4283"/>
          <cell r="J4283"/>
          <cell r="K4283"/>
          <cell r="L4283"/>
          <cell r="M4283"/>
          <cell r="N4283"/>
          <cell r="O4283"/>
          <cell r="P4283"/>
          <cell r="R4283"/>
          <cell r="S4283"/>
          <cell r="T4283"/>
          <cell r="U4283"/>
          <cell r="V4283"/>
          <cell r="W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P4283"/>
        </row>
        <row r="4284">
          <cell r="C4284"/>
          <cell r="D4284"/>
          <cell r="E4284"/>
          <cell r="F4284"/>
          <cell r="J4284"/>
          <cell r="K4284"/>
          <cell r="L4284"/>
          <cell r="M4284"/>
          <cell r="N4284"/>
          <cell r="O4284"/>
          <cell r="P4284"/>
          <cell r="R4284"/>
          <cell r="S4284"/>
          <cell r="T4284"/>
          <cell r="U4284"/>
          <cell r="V4284"/>
          <cell r="W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P4284"/>
        </row>
        <row r="4285">
          <cell r="C4285"/>
          <cell r="D4285"/>
          <cell r="E4285"/>
          <cell r="F4285"/>
          <cell r="J4285"/>
          <cell r="K4285"/>
          <cell r="L4285"/>
          <cell r="M4285"/>
          <cell r="N4285"/>
          <cell r="O4285"/>
          <cell r="P4285"/>
          <cell r="R4285"/>
          <cell r="S4285"/>
          <cell r="T4285"/>
          <cell r="U4285"/>
          <cell r="V4285"/>
          <cell r="W4285"/>
          <cell r="Y4285"/>
          <cell r="Z4285"/>
          <cell r="AA4285"/>
          <cell r="AB4285"/>
          <cell r="AC4285"/>
          <cell r="AD4285"/>
          <cell r="AE4285"/>
          <cell r="AF4285"/>
          <cell r="AH4285"/>
          <cell r="AI4285"/>
          <cell r="AJ4285"/>
          <cell r="AK4285"/>
          <cell r="AL4285"/>
          <cell r="AM4285"/>
          <cell r="AN4285"/>
          <cell r="AP4285"/>
        </row>
        <row r="4286">
          <cell r="C4286"/>
          <cell r="D4286"/>
          <cell r="E4286"/>
          <cell r="F4286"/>
          <cell r="J4286"/>
          <cell r="K4286"/>
          <cell r="L4286"/>
          <cell r="M4286"/>
          <cell r="N4286"/>
          <cell r="O4286"/>
          <cell r="P4286"/>
          <cell r="R4286"/>
          <cell r="S4286"/>
          <cell r="T4286"/>
          <cell r="U4286"/>
          <cell r="V4286"/>
          <cell r="W4286"/>
          <cell r="Y4286"/>
          <cell r="Z4286"/>
          <cell r="AA4286"/>
          <cell r="AB4286"/>
          <cell r="AC4286"/>
          <cell r="AD4286"/>
          <cell r="AE4286"/>
          <cell r="AF4286"/>
          <cell r="AH4286"/>
          <cell r="AI4286"/>
          <cell r="AJ4286"/>
          <cell r="AK4286"/>
          <cell r="AL4286"/>
          <cell r="AM4286"/>
          <cell r="AN4286"/>
          <cell r="AP4286"/>
        </row>
        <row r="4287">
          <cell r="C4287"/>
          <cell r="D4287"/>
          <cell r="E4287"/>
          <cell r="F4287"/>
          <cell r="J4287"/>
          <cell r="K4287"/>
          <cell r="L4287"/>
          <cell r="M4287"/>
          <cell r="N4287"/>
          <cell r="O4287"/>
          <cell r="P4287"/>
          <cell r="R4287"/>
          <cell r="S4287"/>
          <cell r="T4287"/>
          <cell r="U4287"/>
          <cell r="V4287"/>
          <cell r="W4287"/>
          <cell r="Y4287"/>
          <cell r="Z4287"/>
          <cell r="AA4287"/>
          <cell r="AB4287"/>
          <cell r="AC4287"/>
          <cell r="AD4287"/>
          <cell r="AE4287"/>
          <cell r="AF4287"/>
          <cell r="AH4287"/>
          <cell r="AI4287"/>
          <cell r="AJ4287"/>
          <cell r="AK4287"/>
          <cell r="AL4287"/>
          <cell r="AM4287"/>
          <cell r="AN4287"/>
          <cell r="AP4287"/>
        </row>
        <row r="4288">
          <cell r="C4288"/>
          <cell r="D4288"/>
          <cell r="E4288"/>
          <cell r="F4288"/>
          <cell r="J4288"/>
          <cell r="K4288"/>
          <cell r="L4288"/>
          <cell r="M4288"/>
          <cell r="N4288"/>
          <cell r="O4288"/>
          <cell r="P4288"/>
          <cell r="R4288"/>
          <cell r="S4288"/>
          <cell r="T4288"/>
          <cell r="U4288"/>
          <cell r="V4288"/>
          <cell r="W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P4288"/>
        </row>
        <row r="4289">
          <cell r="C4289"/>
          <cell r="D4289"/>
          <cell r="E4289"/>
          <cell r="F4289"/>
          <cell r="J4289"/>
          <cell r="K4289"/>
          <cell r="L4289"/>
          <cell r="M4289"/>
          <cell r="N4289"/>
          <cell r="O4289"/>
          <cell r="P4289"/>
          <cell r="R4289"/>
          <cell r="S4289"/>
          <cell r="T4289"/>
          <cell r="U4289"/>
          <cell r="V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P4289"/>
        </row>
        <row r="4290">
          <cell r="C4290"/>
          <cell r="D4290"/>
          <cell r="E4290"/>
          <cell r="F4290"/>
          <cell r="J4290"/>
          <cell r="K4290"/>
          <cell r="L4290"/>
          <cell r="M4290"/>
          <cell r="N4290"/>
          <cell r="O4290"/>
          <cell r="P4290"/>
          <cell r="R4290"/>
          <cell r="S4290"/>
          <cell r="T4290"/>
          <cell r="U4290"/>
          <cell r="V4290"/>
          <cell r="W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P4290"/>
        </row>
        <row r="4291">
          <cell r="C4291"/>
          <cell r="D4291"/>
          <cell r="E4291"/>
          <cell r="F4291"/>
          <cell r="J4291"/>
          <cell r="K4291"/>
          <cell r="L4291"/>
          <cell r="M4291"/>
          <cell r="N4291"/>
          <cell r="O4291"/>
          <cell r="P4291"/>
          <cell r="R4291"/>
          <cell r="S4291"/>
          <cell r="T4291"/>
          <cell r="U4291"/>
          <cell r="V4291"/>
          <cell r="W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P4291"/>
        </row>
        <row r="4292">
          <cell r="C4292"/>
          <cell r="D4292"/>
          <cell r="E4292"/>
          <cell r="F4292"/>
          <cell r="J4292"/>
          <cell r="K4292"/>
          <cell r="L4292"/>
          <cell r="M4292"/>
          <cell r="N4292"/>
          <cell r="O4292"/>
          <cell r="P4292"/>
          <cell r="R4292"/>
          <cell r="S4292"/>
          <cell r="T4292"/>
          <cell r="U4292"/>
          <cell r="V4292"/>
          <cell r="W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P4292"/>
        </row>
        <row r="4293">
          <cell r="C4293"/>
          <cell r="D4293"/>
          <cell r="E4293"/>
          <cell r="F4293"/>
          <cell r="J4293"/>
          <cell r="K4293"/>
          <cell r="L4293"/>
          <cell r="M4293"/>
          <cell r="N4293"/>
          <cell r="O4293"/>
          <cell r="P4293"/>
          <cell r="R4293"/>
          <cell r="S4293"/>
          <cell r="T4293"/>
          <cell r="U4293"/>
          <cell r="V4293"/>
          <cell r="W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P4293"/>
        </row>
        <row r="4294">
          <cell r="C4294"/>
          <cell r="D4294"/>
          <cell r="E4294"/>
          <cell r="F4294"/>
          <cell r="J4294"/>
          <cell r="K4294"/>
          <cell r="L4294"/>
          <cell r="M4294"/>
          <cell r="N4294"/>
          <cell r="O4294"/>
          <cell r="P4294"/>
          <cell r="R4294"/>
          <cell r="S4294"/>
          <cell r="T4294"/>
          <cell r="U4294"/>
          <cell r="V4294"/>
          <cell r="W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P4294"/>
        </row>
        <row r="4295">
          <cell r="C4295"/>
          <cell r="D4295"/>
          <cell r="E4295"/>
          <cell r="F4295"/>
          <cell r="J4295"/>
          <cell r="K4295"/>
          <cell r="L4295"/>
          <cell r="M4295"/>
          <cell r="N4295"/>
          <cell r="O4295"/>
          <cell r="P4295"/>
          <cell r="R4295"/>
          <cell r="S4295"/>
          <cell r="T4295"/>
          <cell r="U4295"/>
          <cell r="V4295"/>
          <cell r="W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P4295"/>
        </row>
        <row r="4296">
          <cell r="C4296"/>
          <cell r="D4296"/>
          <cell r="E4296"/>
          <cell r="F4296"/>
          <cell r="J4296"/>
          <cell r="K4296"/>
          <cell r="L4296"/>
          <cell r="M4296"/>
          <cell r="N4296"/>
          <cell r="O4296"/>
          <cell r="P4296"/>
          <cell r="R4296"/>
          <cell r="S4296"/>
          <cell r="T4296"/>
          <cell r="U4296"/>
          <cell r="V4296"/>
          <cell r="W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P4296"/>
        </row>
        <row r="4297">
          <cell r="C4297"/>
          <cell r="D4297"/>
          <cell r="E4297"/>
          <cell r="F4297"/>
          <cell r="J4297"/>
          <cell r="K4297"/>
          <cell r="L4297"/>
          <cell r="M4297"/>
          <cell r="N4297"/>
          <cell r="O4297"/>
          <cell r="P4297"/>
          <cell r="R4297"/>
          <cell r="S4297"/>
          <cell r="T4297"/>
          <cell r="U4297"/>
          <cell r="V4297"/>
          <cell r="W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P4297"/>
        </row>
        <row r="4298">
          <cell r="C4298"/>
          <cell r="D4298"/>
          <cell r="E4298"/>
          <cell r="F4298"/>
          <cell r="J4298"/>
          <cell r="K4298"/>
          <cell r="L4298"/>
          <cell r="M4298"/>
          <cell r="N4298"/>
          <cell r="O4298"/>
          <cell r="P4298"/>
          <cell r="R4298"/>
          <cell r="S4298"/>
          <cell r="T4298"/>
          <cell r="U4298"/>
          <cell r="V4298"/>
          <cell r="W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P4298"/>
        </row>
        <row r="4299">
          <cell r="C4299"/>
          <cell r="D4299"/>
          <cell r="E4299"/>
          <cell r="F4299"/>
          <cell r="J4299"/>
          <cell r="K4299"/>
          <cell r="L4299"/>
          <cell r="M4299"/>
          <cell r="N4299"/>
          <cell r="O4299"/>
          <cell r="P4299"/>
          <cell r="R4299"/>
          <cell r="S4299"/>
          <cell r="T4299"/>
          <cell r="U4299"/>
          <cell r="V4299"/>
          <cell r="W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P4299"/>
        </row>
        <row r="4300">
          <cell r="C4300"/>
          <cell r="D4300"/>
          <cell r="E4300"/>
          <cell r="F4300"/>
          <cell r="J4300"/>
          <cell r="K4300"/>
          <cell r="L4300"/>
          <cell r="M4300"/>
          <cell r="N4300"/>
          <cell r="O4300"/>
          <cell r="P4300"/>
          <cell r="R4300"/>
          <cell r="S4300"/>
          <cell r="T4300"/>
          <cell r="U4300"/>
          <cell r="V4300"/>
          <cell r="W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P4300"/>
        </row>
        <row r="4301">
          <cell r="C4301"/>
          <cell r="D4301"/>
          <cell r="E4301"/>
          <cell r="F4301"/>
          <cell r="J4301"/>
          <cell r="K4301"/>
          <cell r="L4301"/>
          <cell r="M4301"/>
          <cell r="N4301"/>
          <cell r="O4301"/>
          <cell r="P4301"/>
          <cell r="R4301"/>
          <cell r="S4301"/>
          <cell r="T4301"/>
          <cell r="U4301"/>
          <cell r="V4301"/>
          <cell r="W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P4301"/>
        </row>
        <row r="4302">
          <cell r="C4302"/>
          <cell r="D4302"/>
          <cell r="E4302"/>
          <cell r="F4302"/>
          <cell r="J4302"/>
          <cell r="K4302"/>
          <cell r="L4302"/>
          <cell r="M4302"/>
          <cell r="N4302"/>
          <cell r="O4302"/>
          <cell r="P4302"/>
          <cell r="R4302"/>
          <cell r="S4302"/>
          <cell r="T4302"/>
          <cell r="U4302"/>
          <cell r="V4302"/>
          <cell r="W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P4302"/>
        </row>
        <row r="4303">
          <cell r="C4303"/>
          <cell r="D4303"/>
          <cell r="E4303"/>
          <cell r="F4303"/>
          <cell r="J4303"/>
          <cell r="K4303"/>
          <cell r="L4303"/>
          <cell r="M4303"/>
          <cell r="N4303"/>
          <cell r="O4303"/>
          <cell r="P4303"/>
          <cell r="R4303"/>
          <cell r="S4303"/>
          <cell r="T4303"/>
          <cell r="U4303"/>
          <cell r="V4303"/>
          <cell r="W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P4303"/>
        </row>
        <row r="4304">
          <cell r="C4304"/>
          <cell r="D4304"/>
          <cell r="E4304"/>
          <cell r="F4304"/>
          <cell r="J4304"/>
          <cell r="K4304"/>
          <cell r="L4304"/>
          <cell r="M4304"/>
          <cell r="N4304"/>
          <cell r="O4304"/>
          <cell r="P4304"/>
          <cell r="R4304"/>
          <cell r="S4304"/>
          <cell r="T4304"/>
          <cell r="U4304"/>
          <cell r="V4304"/>
          <cell r="W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P4304"/>
        </row>
        <row r="4305">
          <cell r="C4305"/>
          <cell r="D4305"/>
          <cell r="E4305"/>
          <cell r="F4305"/>
          <cell r="J4305"/>
          <cell r="K4305"/>
          <cell r="L4305"/>
          <cell r="M4305"/>
          <cell r="N4305"/>
          <cell r="O4305"/>
          <cell r="P4305"/>
          <cell r="R4305"/>
          <cell r="S4305"/>
          <cell r="T4305"/>
          <cell r="U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P4305"/>
        </row>
        <row r="4306">
          <cell r="C4306"/>
          <cell r="D4306"/>
          <cell r="E4306"/>
          <cell r="F4306"/>
          <cell r="J4306"/>
          <cell r="K4306"/>
          <cell r="L4306"/>
          <cell r="M4306"/>
          <cell r="N4306"/>
          <cell r="O4306"/>
          <cell r="P4306"/>
          <cell r="R4306"/>
          <cell r="S4306"/>
          <cell r="T4306"/>
          <cell r="U4306"/>
          <cell r="V4306"/>
          <cell r="W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P4306"/>
        </row>
        <row r="4307">
          <cell r="C4307"/>
          <cell r="D4307"/>
          <cell r="E4307"/>
          <cell r="F4307"/>
          <cell r="J4307"/>
          <cell r="K4307"/>
          <cell r="L4307"/>
          <cell r="M4307"/>
          <cell r="N4307"/>
          <cell r="O4307"/>
          <cell r="P4307"/>
          <cell r="R4307"/>
          <cell r="S4307"/>
          <cell r="T4307"/>
          <cell r="U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P4307"/>
        </row>
        <row r="4308">
          <cell r="C4308"/>
          <cell r="D4308"/>
          <cell r="E4308"/>
          <cell r="F4308"/>
          <cell r="J4308"/>
          <cell r="K4308"/>
          <cell r="L4308"/>
          <cell r="M4308"/>
          <cell r="N4308"/>
          <cell r="O4308"/>
          <cell r="P4308"/>
          <cell r="R4308"/>
          <cell r="S4308"/>
          <cell r="T4308"/>
          <cell r="U4308"/>
          <cell r="V4308"/>
          <cell r="W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P4308"/>
        </row>
        <row r="4309">
          <cell r="C4309"/>
          <cell r="D4309"/>
          <cell r="E4309"/>
          <cell r="F4309"/>
          <cell r="J4309"/>
          <cell r="K4309"/>
          <cell r="L4309"/>
          <cell r="M4309"/>
          <cell r="N4309"/>
          <cell r="O4309"/>
          <cell r="P4309"/>
          <cell r="R4309"/>
          <cell r="S4309"/>
          <cell r="T4309"/>
          <cell r="U4309"/>
          <cell r="V4309"/>
          <cell r="W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P4309"/>
        </row>
        <row r="4310">
          <cell r="C4310"/>
          <cell r="D4310"/>
          <cell r="F4310"/>
          <cell r="J4310"/>
          <cell r="K4310"/>
          <cell r="L4310"/>
          <cell r="M4310"/>
          <cell r="N4310"/>
          <cell r="O4310"/>
          <cell r="P4310"/>
          <cell r="R4310"/>
          <cell r="S4310"/>
          <cell r="T4310"/>
          <cell r="U4310"/>
          <cell r="Y4310"/>
          <cell r="Z4310"/>
          <cell r="AA4310"/>
          <cell r="AB4310"/>
          <cell r="AD4310"/>
          <cell r="AE4310"/>
          <cell r="AF4310"/>
          <cell r="AH4310"/>
          <cell r="AI4310"/>
          <cell r="AJ4310"/>
          <cell r="AK4310"/>
          <cell r="AL4310"/>
          <cell r="AN4310"/>
          <cell r="AP4310"/>
        </row>
        <row r="4311">
          <cell r="C4311"/>
          <cell r="D4311"/>
          <cell r="E4311"/>
          <cell r="F4311"/>
          <cell r="J4311"/>
          <cell r="K4311"/>
          <cell r="L4311"/>
          <cell r="M4311"/>
          <cell r="N4311"/>
          <cell r="O4311"/>
          <cell r="P4311"/>
          <cell r="R4311"/>
          <cell r="S4311"/>
          <cell r="T4311"/>
          <cell r="U4311"/>
          <cell r="V4311"/>
          <cell r="W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P4311"/>
        </row>
        <row r="4312">
          <cell r="C4312"/>
          <cell r="D4312"/>
          <cell r="E4312"/>
          <cell r="F4312"/>
          <cell r="J4312"/>
          <cell r="K4312"/>
          <cell r="L4312"/>
          <cell r="M4312"/>
          <cell r="N4312"/>
          <cell r="O4312"/>
          <cell r="P4312"/>
          <cell r="R4312"/>
          <cell r="S4312"/>
          <cell r="T4312"/>
          <cell r="U4312"/>
          <cell r="V4312"/>
          <cell r="W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P4312"/>
        </row>
        <row r="4313">
          <cell r="C4313"/>
          <cell r="D4313"/>
          <cell r="E4313"/>
          <cell r="F4313"/>
          <cell r="J4313"/>
          <cell r="K4313"/>
          <cell r="L4313"/>
          <cell r="M4313"/>
          <cell r="N4313"/>
          <cell r="O4313"/>
          <cell r="P4313"/>
          <cell r="R4313"/>
          <cell r="S4313"/>
          <cell r="T4313"/>
          <cell r="U4313"/>
          <cell r="V4313"/>
          <cell r="W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P4313"/>
        </row>
        <row r="4314">
          <cell r="C4314"/>
          <cell r="D4314"/>
          <cell r="E4314"/>
          <cell r="F4314"/>
          <cell r="J4314"/>
          <cell r="K4314"/>
          <cell r="L4314"/>
          <cell r="M4314"/>
          <cell r="N4314"/>
          <cell r="O4314"/>
          <cell r="P4314"/>
          <cell r="R4314"/>
          <cell r="S4314"/>
          <cell r="T4314"/>
          <cell r="U4314"/>
          <cell r="V4314"/>
          <cell r="W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P4314"/>
        </row>
        <row r="4315">
          <cell r="C4315"/>
          <cell r="D4315"/>
          <cell r="E4315"/>
          <cell r="F4315"/>
          <cell r="J4315"/>
          <cell r="K4315"/>
          <cell r="L4315"/>
          <cell r="M4315"/>
          <cell r="N4315"/>
          <cell r="O4315"/>
          <cell r="P4315"/>
          <cell r="R4315"/>
          <cell r="S4315"/>
          <cell r="T4315"/>
          <cell r="U4315"/>
          <cell r="V4315"/>
          <cell r="W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P4315"/>
        </row>
        <row r="4316">
          <cell r="C4316"/>
          <cell r="D4316"/>
          <cell r="E4316"/>
          <cell r="F4316"/>
          <cell r="J4316"/>
          <cell r="K4316"/>
          <cell r="L4316"/>
          <cell r="M4316"/>
          <cell r="N4316"/>
          <cell r="O4316"/>
          <cell r="P4316"/>
          <cell r="R4316"/>
          <cell r="S4316"/>
          <cell r="T4316"/>
          <cell r="U4316"/>
          <cell r="V4316"/>
          <cell r="W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P4316"/>
        </row>
        <row r="4317">
          <cell r="C4317"/>
          <cell r="D4317"/>
          <cell r="E4317"/>
          <cell r="F4317"/>
          <cell r="J4317"/>
          <cell r="K4317"/>
          <cell r="L4317"/>
          <cell r="M4317"/>
          <cell r="N4317"/>
          <cell r="O4317"/>
          <cell r="P4317"/>
          <cell r="R4317"/>
          <cell r="S4317"/>
          <cell r="T4317"/>
          <cell r="U4317"/>
          <cell r="V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P4317"/>
        </row>
        <row r="4318">
          <cell r="C4318"/>
          <cell r="D4318"/>
          <cell r="E4318"/>
          <cell r="F4318"/>
          <cell r="J4318"/>
          <cell r="K4318"/>
          <cell r="L4318"/>
          <cell r="M4318"/>
          <cell r="N4318"/>
          <cell r="O4318"/>
          <cell r="P4318"/>
          <cell r="R4318"/>
          <cell r="S4318"/>
          <cell r="T4318"/>
          <cell r="U4318"/>
          <cell r="V4318"/>
          <cell r="W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P4318"/>
        </row>
        <row r="4319">
          <cell r="C4319"/>
          <cell r="D4319"/>
          <cell r="E4319"/>
          <cell r="F4319"/>
          <cell r="J4319"/>
          <cell r="K4319"/>
          <cell r="L4319"/>
          <cell r="M4319"/>
          <cell r="N4319"/>
          <cell r="O4319"/>
          <cell r="P4319"/>
          <cell r="R4319"/>
          <cell r="S4319"/>
          <cell r="T4319"/>
          <cell r="U4319"/>
          <cell r="V4319"/>
          <cell r="W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P4319"/>
        </row>
        <row r="4320">
          <cell r="C4320"/>
          <cell r="D4320"/>
          <cell r="E4320"/>
          <cell r="F4320"/>
          <cell r="J4320"/>
          <cell r="K4320"/>
          <cell r="L4320"/>
          <cell r="M4320"/>
          <cell r="N4320"/>
          <cell r="O4320"/>
          <cell r="P4320"/>
          <cell r="R4320"/>
          <cell r="S4320"/>
          <cell r="T4320"/>
          <cell r="U4320"/>
          <cell r="Y4320"/>
          <cell r="Z4320"/>
          <cell r="AA4320"/>
          <cell r="AB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N4320"/>
          <cell r="AP4320"/>
        </row>
        <row r="4321">
          <cell r="C4321"/>
          <cell r="D4321"/>
          <cell r="E4321"/>
          <cell r="F4321"/>
          <cell r="J4321"/>
          <cell r="K4321"/>
          <cell r="L4321"/>
          <cell r="M4321"/>
          <cell r="N4321"/>
          <cell r="O4321"/>
          <cell r="P4321"/>
          <cell r="R4321"/>
          <cell r="S4321"/>
          <cell r="T4321"/>
          <cell r="U4321"/>
          <cell r="V4321"/>
          <cell r="W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P4321"/>
        </row>
        <row r="4322">
          <cell r="C4322"/>
          <cell r="D4322"/>
          <cell r="E4322"/>
          <cell r="F4322"/>
          <cell r="J4322"/>
          <cell r="K4322"/>
          <cell r="L4322"/>
          <cell r="M4322"/>
          <cell r="N4322"/>
          <cell r="O4322"/>
          <cell r="P4322"/>
          <cell r="R4322"/>
          <cell r="S4322"/>
          <cell r="T4322"/>
          <cell r="U4322"/>
          <cell r="V4322"/>
          <cell r="W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P4322"/>
        </row>
        <row r="4323">
          <cell r="C4323"/>
          <cell r="D4323"/>
          <cell r="E4323"/>
          <cell r="F4323"/>
          <cell r="J4323"/>
          <cell r="K4323"/>
          <cell r="L4323"/>
          <cell r="M4323"/>
          <cell r="N4323"/>
          <cell r="O4323"/>
          <cell r="P4323"/>
          <cell r="R4323"/>
          <cell r="S4323"/>
          <cell r="T4323"/>
          <cell r="U4323"/>
          <cell r="V4323"/>
          <cell r="W4323"/>
          <cell r="Y4323"/>
          <cell r="Z4323"/>
          <cell r="AA4323"/>
          <cell r="AB4323"/>
          <cell r="AC4323"/>
          <cell r="AD4323"/>
          <cell r="AE4323"/>
          <cell r="AF4323"/>
          <cell r="AH4323"/>
          <cell r="AI4323"/>
          <cell r="AJ4323"/>
          <cell r="AK4323"/>
          <cell r="AL4323"/>
          <cell r="AM4323"/>
          <cell r="AN4323"/>
          <cell r="AP4323"/>
        </row>
        <row r="4324">
          <cell r="C4324"/>
          <cell r="D4324"/>
          <cell r="E4324"/>
          <cell r="F4324"/>
          <cell r="J4324"/>
          <cell r="K4324"/>
          <cell r="L4324"/>
          <cell r="M4324"/>
          <cell r="N4324"/>
          <cell r="O4324"/>
          <cell r="P4324"/>
          <cell r="R4324"/>
          <cell r="S4324"/>
          <cell r="T4324"/>
          <cell r="U4324"/>
          <cell r="V4324"/>
          <cell r="W4324"/>
          <cell r="Y4324"/>
          <cell r="Z4324"/>
          <cell r="AA4324"/>
          <cell r="AB4324"/>
          <cell r="AC4324"/>
          <cell r="AD4324"/>
          <cell r="AE4324"/>
          <cell r="AF4324"/>
          <cell r="AH4324"/>
          <cell r="AI4324"/>
          <cell r="AJ4324"/>
          <cell r="AK4324"/>
          <cell r="AL4324"/>
          <cell r="AM4324"/>
          <cell r="AN4324"/>
          <cell r="AP4324"/>
        </row>
        <row r="4325">
          <cell r="C4325"/>
          <cell r="D4325"/>
          <cell r="E4325"/>
          <cell r="F4325"/>
          <cell r="J4325"/>
          <cell r="K4325"/>
          <cell r="L4325"/>
          <cell r="M4325"/>
          <cell r="N4325"/>
          <cell r="O4325"/>
          <cell r="P4325"/>
          <cell r="R4325"/>
          <cell r="S4325"/>
          <cell r="T4325"/>
          <cell r="U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P4325"/>
        </row>
        <row r="4326">
          <cell r="C4326"/>
          <cell r="D4326"/>
          <cell r="E4326"/>
          <cell r="F4326"/>
          <cell r="J4326"/>
          <cell r="K4326"/>
          <cell r="L4326"/>
          <cell r="M4326"/>
          <cell r="N4326"/>
          <cell r="O4326"/>
          <cell r="P4326"/>
          <cell r="R4326"/>
          <cell r="S4326"/>
          <cell r="T4326"/>
          <cell r="U4326"/>
          <cell r="V4326"/>
          <cell r="W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P4326"/>
        </row>
        <row r="4327">
          <cell r="C4327"/>
          <cell r="D4327"/>
          <cell r="E4327"/>
          <cell r="F4327"/>
          <cell r="J4327"/>
          <cell r="K4327"/>
          <cell r="L4327"/>
          <cell r="M4327"/>
          <cell r="N4327"/>
          <cell r="O4327"/>
          <cell r="P4327"/>
          <cell r="R4327"/>
          <cell r="S4327"/>
          <cell r="T4327"/>
          <cell r="U4327"/>
          <cell r="V4327"/>
          <cell r="W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P4327"/>
        </row>
        <row r="4328">
          <cell r="C4328"/>
          <cell r="D4328"/>
          <cell r="E4328"/>
          <cell r="F4328"/>
          <cell r="J4328"/>
          <cell r="K4328"/>
          <cell r="L4328"/>
          <cell r="M4328"/>
          <cell r="N4328"/>
          <cell r="O4328"/>
          <cell r="P4328"/>
          <cell r="R4328"/>
          <cell r="S4328"/>
          <cell r="T4328"/>
          <cell r="U4328"/>
          <cell r="V4328"/>
          <cell r="W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P4328"/>
        </row>
        <row r="4329">
          <cell r="C4329"/>
          <cell r="D4329"/>
          <cell r="E4329"/>
          <cell r="F4329"/>
          <cell r="J4329"/>
          <cell r="K4329"/>
          <cell r="L4329"/>
          <cell r="M4329"/>
          <cell r="N4329"/>
          <cell r="O4329"/>
          <cell r="P4329"/>
          <cell r="R4329"/>
          <cell r="S4329"/>
          <cell r="T4329"/>
          <cell r="U4329"/>
          <cell r="V4329"/>
          <cell r="W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P4329"/>
        </row>
        <row r="4330">
          <cell r="C4330"/>
          <cell r="D4330"/>
          <cell r="E4330"/>
          <cell r="F4330"/>
          <cell r="J4330"/>
          <cell r="K4330"/>
          <cell r="L4330"/>
          <cell r="M4330"/>
          <cell r="N4330"/>
          <cell r="O4330"/>
          <cell r="P4330"/>
          <cell r="R4330"/>
          <cell r="S4330"/>
          <cell r="T4330"/>
          <cell r="U4330"/>
          <cell r="V4330"/>
          <cell r="W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P4330"/>
        </row>
        <row r="4331">
          <cell r="C4331"/>
          <cell r="D4331"/>
          <cell r="E4331"/>
          <cell r="F4331"/>
          <cell r="J4331"/>
          <cell r="K4331"/>
          <cell r="L4331"/>
          <cell r="M4331"/>
          <cell r="N4331"/>
          <cell r="O4331"/>
          <cell r="P4331"/>
          <cell r="R4331"/>
          <cell r="S4331"/>
          <cell r="T4331"/>
          <cell r="U4331"/>
          <cell r="V4331"/>
          <cell r="W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P4331"/>
        </row>
        <row r="4332">
          <cell r="C4332"/>
          <cell r="D4332"/>
          <cell r="E4332"/>
          <cell r="F4332"/>
          <cell r="J4332"/>
          <cell r="K4332"/>
          <cell r="L4332"/>
          <cell r="M4332"/>
          <cell r="N4332"/>
          <cell r="O4332"/>
          <cell r="P4332"/>
          <cell r="R4332"/>
          <cell r="S4332"/>
          <cell r="T4332"/>
          <cell r="U4332"/>
          <cell r="V4332"/>
          <cell r="W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P4332"/>
        </row>
        <row r="4333">
          <cell r="C4333"/>
          <cell r="D4333"/>
          <cell r="E4333"/>
          <cell r="F4333"/>
          <cell r="J4333"/>
          <cell r="K4333"/>
          <cell r="L4333"/>
          <cell r="M4333"/>
          <cell r="N4333"/>
          <cell r="O4333"/>
          <cell r="P4333"/>
          <cell r="R4333"/>
          <cell r="S4333"/>
          <cell r="T4333"/>
          <cell r="U4333"/>
          <cell r="Y4333"/>
          <cell r="Z4333"/>
          <cell r="AA4333"/>
          <cell r="AB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N4333"/>
          <cell r="AP4333"/>
        </row>
        <row r="4334">
          <cell r="C4334"/>
          <cell r="D4334"/>
          <cell r="E4334"/>
          <cell r="F4334"/>
          <cell r="J4334"/>
          <cell r="K4334"/>
          <cell r="L4334"/>
          <cell r="M4334"/>
          <cell r="N4334"/>
          <cell r="O4334"/>
          <cell r="P4334"/>
          <cell r="R4334"/>
          <cell r="S4334"/>
          <cell r="T4334"/>
          <cell r="U4334"/>
          <cell r="Y4334"/>
          <cell r="Z4334"/>
          <cell r="AA4334"/>
          <cell r="AB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N4334"/>
          <cell r="AP4334"/>
        </row>
        <row r="4335">
          <cell r="C4335"/>
          <cell r="D4335"/>
          <cell r="E4335"/>
          <cell r="F4335"/>
          <cell r="J4335"/>
          <cell r="K4335"/>
          <cell r="L4335"/>
          <cell r="M4335"/>
          <cell r="N4335"/>
          <cell r="O4335"/>
          <cell r="P4335"/>
          <cell r="R4335"/>
          <cell r="S4335"/>
          <cell r="T4335"/>
          <cell r="U4335"/>
          <cell r="Y4335"/>
          <cell r="Z4335"/>
          <cell r="AA4335"/>
          <cell r="AB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N4335"/>
          <cell r="AP4335"/>
        </row>
        <row r="4336">
          <cell r="C4336"/>
          <cell r="D4336"/>
          <cell r="E4336"/>
          <cell r="F4336"/>
          <cell r="J4336"/>
          <cell r="K4336"/>
          <cell r="L4336"/>
          <cell r="M4336"/>
          <cell r="N4336"/>
          <cell r="O4336"/>
          <cell r="P4336"/>
          <cell r="R4336"/>
          <cell r="S4336"/>
          <cell r="T4336"/>
          <cell r="U4336"/>
          <cell r="Y4336"/>
          <cell r="Z4336"/>
          <cell r="AA4336"/>
          <cell r="AB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N4336"/>
          <cell r="AP4336"/>
        </row>
        <row r="4337">
          <cell r="C4337"/>
          <cell r="D4337"/>
          <cell r="E4337"/>
          <cell r="F4337"/>
          <cell r="J4337"/>
          <cell r="K4337"/>
          <cell r="L4337"/>
          <cell r="M4337"/>
          <cell r="N4337"/>
          <cell r="O4337"/>
          <cell r="P4337"/>
          <cell r="R4337"/>
          <cell r="S4337"/>
          <cell r="T4337"/>
          <cell r="U4337"/>
          <cell r="V4337"/>
          <cell r="W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P4337"/>
        </row>
        <row r="4338">
          <cell r="C4338"/>
          <cell r="D4338"/>
          <cell r="E4338"/>
          <cell r="F4338"/>
          <cell r="J4338"/>
          <cell r="K4338"/>
          <cell r="L4338"/>
          <cell r="M4338"/>
          <cell r="N4338"/>
          <cell r="O4338"/>
          <cell r="P4338"/>
          <cell r="R4338"/>
          <cell r="S4338"/>
          <cell r="T4338"/>
          <cell r="U4338"/>
          <cell r="V4338"/>
          <cell r="W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P4338"/>
        </row>
        <row r="4339">
          <cell r="C4339"/>
          <cell r="D4339"/>
          <cell r="E4339"/>
          <cell r="F4339"/>
          <cell r="J4339"/>
          <cell r="K4339"/>
          <cell r="L4339"/>
          <cell r="M4339"/>
          <cell r="N4339"/>
          <cell r="O4339"/>
          <cell r="P4339"/>
          <cell r="R4339"/>
          <cell r="S4339"/>
          <cell r="T4339"/>
          <cell r="U4339"/>
          <cell r="V4339"/>
          <cell r="W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P4339"/>
        </row>
        <row r="4340">
          <cell r="C4340"/>
          <cell r="D4340"/>
          <cell r="E4340"/>
          <cell r="F4340"/>
          <cell r="J4340"/>
          <cell r="K4340"/>
          <cell r="L4340"/>
          <cell r="M4340"/>
          <cell r="N4340"/>
          <cell r="O4340"/>
          <cell r="P4340"/>
          <cell r="R4340"/>
          <cell r="S4340"/>
          <cell r="T4340"/>
          <cell r="U4340"/>
          <cell r="V4340"/>
          <cell r="W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P4340"/>
        </row>
        <row r="4341">
          <cell r="C4341"/>
          <cell r="D4341"/>
          <cell r="E4341"/>
          <cell r="F4341"/>
          <cell r="J4341"/>
          <cell r="K4341"/>
          <cell r="L4341"/>
          <cell r="M4341"/>
          <cell r="N4341"/>
          <cell r="O4341"/>
          <cell r="P4341"/>
          <cell r="R4341"/>
          <cell r="S4341"/>
          <cell r="T4341"/>
          <cell r="U4341"/>
          <cell r="V4341"/>
          <cell r="W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P4341"/>
        </row>
        <row r="4342">
          <cell r="C4342"/>
          <cell r="D4342"/>
          <cell r="E4342"/>
          <cell r="F4342"/>
          <cell r="J4342"/>
          <cell r="K4342"/>
          <cell r="L4342"/>
          <cell r="M4342"/>
          <cell r="N4342"/>
          <cell r="O4342"/>
          <cell r="P4342"/>
          <cell r="R4342"/>
          <cell r="S4342"/>
          <cell r="T4342"/>
          <cell r="U4342"/>
          <cell r="Y4342"/>
          <cell r="Z4342"/>
          <cell r="AA4342"/>
          <cell r="AB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N4342"/>
          <cell r="AP4342"/>
        </row>
        <row r="4343">
          <cell r="C4343"/>
          <cell r="D4343"/>
          <cell r="E4343"/>
          <cell r="F4343"/>
          <cell r="J4343"/>
          <cell r="K4343"/>
          <cell r="L4343"/>
          <cell r="M4343"/>
          <cell r="N4343"/>
          <cell r="O4343"/>
          <cell r="P4343"/>
          <cell r="R4343"/>
          <cell r="S4343"/>
          <cell r="T4343"/>
          <cell r="U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P4343"/>
        </row>
        <row r="4344">
          <cell r="C4344"/>
          <cell r="D4344"/>
          <cell r="E4344"/>
          <cell r="F4344"/>
          <cell r="J4344"/>
          <cell r="K4344"/>
          <cell r="L4344"/>
          <cell r="M4344"/>
          <cell r="N4344"/>
          <cell r="O4344"/>
          <cell r="P4344"/>
          <cell r="R4344"/>
          <cell r="S4344"/>
          <cell r="T4344"/>
          <cell r="U4344"/>
          <cell r="V4344"/>
          <cell r="W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P4344"/>
        </row>
        <row r="4345">
          <cell r="C4345"/>
          <cell r="D4345"/>
          <cell r="E4345"/>
          <cell r="F4345"/>
          <cell r="J4345"/>
          <cell r="K4345"/>
          <cell r="L4345"/>
          <cell r="M4345"/>
          <cell r="N4345"/>
          <cell r="O4345"/>
          <cell r="P4345"/>
          <cell r="R4345"/>
          <cell r="S4345"/>
          <cell r="T4345"/>
          <cell r="U4345"/>
          <cell r="V4345"/>
          <cell r="W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P4345"/>
        </row>
        <row r="4346">
          <cell r="C4346"/>
          <cell r="D4346"/>
          <cell r="E4346"/>
          <cell r="F4346"/>
          <cell r="J4346"/>
          <cell r="K4346"/>
          <cell r="L4346"/>
          <cell r="M4346"/>
          <cell r="N4346"/>
          <cell r="O4346"/>
          <cell r="P4346"/>
          <cell r="R4346"/>
          <cell r="S4346"/>
          <cell r="T4346"/>
          <cell r="U4346"/>
          <cell r="V4346"/>
          <cell r="W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P4346"/>
        </row>
        <row r="4347">
          <cell r="C4347"/>
          <cell r="D4347"/>
          <cell r="E4347"/>
          <cell r="F4347"/>
          <cell r="J4347"/>
          <cell r="K4347"/>
          <cell r="L4347"/>
          <cell r="M4347"/>
          <cell r="N4347"/>
          <cell r="O4347"/>
          <cell r="P4347"/>
          <cell r="R4347"/>
          <cell r="S4347"/>
          <cell r="T4347"/>
          <cell r="U4347"/>
          <cell r="V4347"/>
          <cell r="W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P4347"/>
        </row>
        <row r="4348">
          <cell r="C4348"/>
          <cell r="D4348"/>
          <cell r="E4348"/>
          <cell r="F4348"/>
          <cell r="J4348"/>
          <cell r="K4348"/>
          <cell r="L4348"/>
          <cell r="M4348"/>
          <cell r="N4348"/>
          <cell r="O4348"/>
          <cell r="P4348"/>
          <cell r="R4348"/>
          <cell r="S4348"/>
          <cell r="T4348"/>
          <cell r="U4348"/>
          <cell r="V4348"/>
          <cell r="W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P4348"/>
        </row>
        <row r="4349">
          <cell r="C4349"/>
          <cell r="D4349"/>
          <cell r="E4349"/>
          <cell r="F4349"/>
          <cell r="J4349"/>
          <cell r="K4349"/>
          <cell r="L4349"/>
          <cell r="M4349"/>
          <cell r="N4349"/>
          <cell r="O4349"/>
          <cell r="P4349"/>
          <cell r="R4349"/>
          <cell r="S4349"/>
          <cell r="T4349"/>
          <cell r="U4349"/>
          <cell r="V4349"/>
          <cell r="W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P4349"/>
        </row>
        <row r="4350">
          <cell r="C4350"/>
          <cell r="D4350"/>
          <cell r="E4350"/>
          <cell r="F4350"/>
          <cell r="J4350"/>
          <cell r="K4350"/>
          <cell r="L4350"/>
          <cell r="M4350"/>
          <cell r="N4350"/>
          <cell r="O4350"/>
          <cell r="P4350"/>
          <cell r="R4350"/>
          <cell r="S4350"/>
          <cell r="T4350"/>
          <cell r="U4350"/>
          <cell r="V4350"/>
          <cell r="W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P4350"/>
        </row>
        <row r="4351">
          <cell r="C4351"/>
          <cell r="D4351"/>
          <cell r="E4351"/>
          <cell r="F4351"/>
          <cell r="J4351"/>
          <cell r="K4351"/>
          <cell r="L4351"/>
          <cell r="M4351"/>
          <cell r="N4351"/>
          <cell r="O4351"/>
          <cell r="P4351"/>
          <cell r="R4351"/>
          <cell r="S4351"/>
          <cell r="T4351"/>
          <cell r="U4351"/>
          <cell r="V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P4351"/>
        </row>
        <row r="4352">
          <cell r="C4352"/>
          <cell r="D4352"/>
          <cell r="E4352"/>
          <cell r="F4352"/>
          <cell r="J4352"/>
          <cell r="K4352"/>
          <cell r="L4352"/>
          <cell r="M4352"/>
          <cell r="N4352"/>
          <cell r="O4352"/>
          <cell r="P4352"/>
          <cell r="R4352"/>
          <cell r="S4352"/>
          <cell r="T4352"/>
          <cell r="U4352"/>
          <cell r="V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P4352"/>
        </row>
        <row r="4353">
          <cell r="C4353"/>
          <cell r="D4353"/>
          <cell r="E4353"/>
          <cell r="F4353"/>
          <cell r="J4353"/>
          <cell r="K4353"/>
          <cell r="L4353"/>
          <cell r="M4353"/>
          <cell r="N4353"/>
          <cell r="O4353"/>
          <cell r="P4353"/>
          <cell r="R4353"/>
          <cell r="S4353"/>
          <cell r="T4353"/>
          <cell r="U4353"/>
          <cell r="V4353"/>
          <cell r="W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P4353"/>
        </row>
        <row r="4354">
          <cell r="C4354"/>
          <cell r="D4354"/>
          <cell r="E4354"/>
          <cell r="F4354"/>
          <cell r="J4354"/>
          <cell r="K4354"/>
          <cell r="L4354"/>
          <cell r="M4354"/>
          <cell r="N4354"/>
          <cell r="O4354"/>
          <cell r="P4354"/>
          <cell r="R4354"/>
          <cell r="S4354"/>
          <cell r="T4354"/>
          <cell r="U4354"/>
          <cell r="V4354"/>
          <cell r="W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P4354"/>
        </row>
        <row r="4355">
          <cell r="C4355"/>
          <cell r="D4355"/>
          <cell r="E4355"/>
          <cell r="F4355"/>
          <cell r="J4355"/>
          <cell r="K4355"/>
          <cell r="L4355"/>
          <cell r="M4355"/>
          <cell r="N4355"/>
          <cell r="O4355"/>
          <cell r="P4355"/>
          <cell r="R4355"/>
          <cell r="S4355"/>
          <cell r="T4355"/>
          <cell r="U4355"/>
          <cell r="V4355"/>
          <cell r="W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P4355"/>
        </row>
        <row r="4356">
          <cell r="C4356"/>
          <cell r="D4356"/>
          <cell r="E4356"/>
          <cell r="F4356"/>
          <cell r="J4356"/>
          <cell r="K4356"/>
          <cell r="L4356"/>
          <cell r="M4356"/>
          <cell r="N4356"/>
          <cell r="O4356"/>
          <cell r="P4356"/>
          <cell r="R4356"/>
          <cell r="S4356"/>
          <cell r="T4356"/>
          <cell r="U4356"/>
          <cell r="V4356"/>
          <cell r="W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P4356"/>
        </row>
        <row r="4357">
          <cell r="C4357"/>
          <cell r="D4357"/>
          <cell r="E4357"/>
          <cell r="F4357"/>
          <cell r="J4357"/>
          <cell r="K4357"/>
          <cell r="L4357"/>
          <cell r="M4357"/>
          <cell r="N4357"/>
          <cell r="O4357"/>
          <cell r="P4357"/>
          <cell r="R4357"/>
          <cell r="S4357"/>
          <cell r="T4357"/>
          <cell r="U4357"/>
          <cell r="V4357"/>
          <cell r="W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P4357"/>
        </row>
        <row r="4358">
          <cell r="C4358"/>
          <cell r="D4358"/>
          <cell r="E4358"/>
          <cell r="F4358"/>
          <cell r="J4358"/>
          <cell r="K4358"/>
          <cell r="L4358"/>
          <cell r="M4358"/>
          <cell r="N4358"/>
          <cell r="O4358"/>
          <cell r="P4358"/>
          <cell r="R4358"/>
          <cell r="S4358"/>
          <cell r="T4358"/>
          <cell r="U4358"/>
          <cell r="V4358"/>
          <cell r="W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P4358"/>
        </row>
        <row r="4359">
          <cell r="C4359"/>
          <cell r="D4359"/>
          <cell r="E4359"/>
          <cell r="F4359"/>
          <cell r="J4359"/>
          <cell r="K4359"/>
          <cell r="L4359"/>
          <cell r="M4359"/>
          <cell r="N4359"/>
          <cell r="O4359"/>
          <cell r="P4359"/>
          <cell r="R4359"/>
          <cell r="S4359"/>
          <cell r="T4359"/>
          <cell r="U4359"/>
          <cell r="V4359"/>
          <cell r="W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P4359"/>
        </row>
        <row r="4360">
          <cell r="C4360"/>
          <cell r="D4360"/>
          <cell r="E4360"/>
          <cell r="F4360"/>
          <cell r="J4360"/>
          <cell r="K4360"/>
          <cell r="L4360"/>
          <cell r="M4360"/>
          <cell r="N4360"/>
          <cell r="O4360"/>
          <cell r="P4360"/>
          <cell r="R4360"/>
          <cell r="S4360"/>
          <cell r="T4360"/>
          <cell r="U4360"/>
          <cell r="V4360"/>
          <cell r="W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P4360"/>
        </row>
        <row r="4361">
          <cell r="C4361"/>
          <cell r="D4361"/>
          <cell r="E4361"/>
          <cell r="F4361"/>
          <cell r="J4361"/>
          <cell r="K4361"/>
          <cell r="L4361"/>
          <cell r="M4361"/>
          <cell r="N4361"/>
          <cell r="O4361"/>
          <cell r="P4361"/>
          <cell r="R4361"/>
          <cell r="S4361"/>
          <cell r="T4361"/>
          <cell r="U4361"/>
          <cell r="V4361"/>
          <cell r="W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P4361"/>
        </row>
        <row r="4362">
          <cell r="C4362"/>
          <cell r="D4362"/>
          <cell r="E4362"/>
          <cell r="F4362"/>
          <cell r="J4362"/>
          <cell r="K4362"/>
          <cell r="L4362"/>
          <cell r="M4362"/>
          <cell r="N4362"/>
          <cell r="O4362"/>
          <cell r="P4362"/>
          <cell r="R4362"/>
          <cell r="S4362"/>
          <cell r="T4362"/>
          <cell r="U4362"/>
          <cell r="V4362"/>
          <cell r="W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P4362"/>
        </row>
        <row r="4363">
          <cell r="C4363"/>
          <cell r="D4363"/>
          <cell r="E4363"/>
          <cell r="F4363"/>
          <cell r="J4363"/>
          <cell r="K4363"/>
          <cell r="L4363"/>
          <cell r="M4363"/>
          <cell r="N4363"/>
          <cell r="O4363"/>
          <cell r="P4363"/>
          <cell r="R4363"/>
          <cell r="S4363"/>
          <cell r="T4363"/>
          <cell r="U4363"/>
          <cell r="V4363"/>
          <cell r="W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P4363"/>
        </row>
        <row r="4364">
          <cell r="C4364"/>
          <cell r="D4364"/>
          <cell r="E4364"/>
          <cell r="F4364"/>
          <cell r="J4364"/>
          <cell r="K4364"/>
          <cell r="L4364"/>
          <cell r="M4364"/>
          <cell r="N4364"/>
          <cell r="O4364"/>
          <cell r="P4364"/>
          <cell r="R4364"/>
          <cell r="S4364"/>
          <cell r="T4364"/>
          <cell r="U4364"/>
          <cell r="V4364"/>
          <cell r="W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P4364"/>
        </row>
        <row r="4365">
          <cell r="C4365"/>
          <cell r="D4365"/>
          <cell r="E4365"/>
          <cell r="F4365"/>
          <cell r="J4365"/>
          <cell r="K4365"/>
          <cell r="L4365"/>
          <cell r="M4365"/>
          <cell r="N4365"/>
          <cell r="O4365"/>
          <cell r="P4365"/>
          <cell r="R4365"/>
          <cell r="S4365"/>
          <cell r="T4365"/>
          <cell r="U4365"/>
          <cell r="V4365"/>
          <cell r="W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P4365"/>
        </row>
        <row r="4366">
          <cell r="C4366"/>
          <cell r="D4366"/>
          <cell r="E4366"/>
          <cell r="F4366"/>
          <cell r="J4366"/>
          <cell r="K4366"/>
          <cell r="L4366"/>
          <cell r="M4366"/>
          <cell r="N4366"/>
          <cell r="O4366"/>
          <cell r="P4366"/>
          <cell r="R4366"/>
          <cell r="S4366"/>
          <cell r="T4366"/>
          <cell r="U4366"/>
          <cell r="Y4366"/>
          <cell r="Z4366"/>
          <cell r="AA4366"/>
          <cell r="AB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N4366"/>
          <cell r="AP4366"/>
        </row>
        <row r="4367">
          <cell r="C4367"/>
          <cell r="D4367"/>
          <cell r="E4367"/>
          <cell r="F4367"/>
          <cell r="J4367"/>
          <cell r="K4367"/>
          <cell r="L4367"/>
          <cell r="M4367"/>
          <cell r="N4367"/>
          <cell r="O4367"/>
          <cell r="P4367"/>
          <cell r="R4367"/>
          <cell r="S4367"/>
          <cell r="T4367"/>
          <cell r="U4367"/>
          <cell r="Y4367"/>
          <cell r="Z4367"/>
          <cell r="AA4367"/>
          <cell r="AB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N4367"/>
          <cell r="AP4367"/>
        </row>
        <row r="4368">
          <cell r="C4368"/>
          <cell r="D4368"/>
          <cell r="E4368"/>
          <cell r="F4368"/>
          <cell r="J4368"/>
          <cell r="K4368"/>
          <cell r="L4368"/>
          <cell r="M4368"/>
          <cell r="N4368"/>
          <cell r="O4368"/>
          <cell r="P4368"/>
          <cell r="R4368"/>
          <cell r="S4368"/>
          <cell r="T4368"/>
          <cell r="U4368"/>
          <cell r="Y4368"/>
          <cell r="Z4368"/>
          <cell r="AA4368"/>
          <cell r="AB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N4368"/>
          <cell r="AP4368"/>
        </row>
        <row r="4369">
          <cell r="C4369"/>
          <cell r="D4369"/>
          <cell r="E4369"/>
          <cell r="F4369"/>
          <cell r="J4369"/>
          <cell r="K4369"/>
          <cell r="L4369"/>
          <cell r="M4369"/>
          <cell r="N4369"/>
          <cell r="O4369"/>
          <cell r="P4369"/>
          <cell r="R4369"/>
          <cell r="S4369"/>
          <cell r="T4369"/>
          <cell r="U4369"/>
          <cell r="Y4369"/>
          <cell r="Z4369"/>
          <cell r="AA4369"/>
          <cell r="AB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N4369"/>
          <cell r="AP4369"/>
        </row>
        <row r="4370">
          <cell r="C4370"/>
          <cell r="D4370"/>
          <cell r="E4370"/>
          <cell r="F4370"/>
          <cell r="J4370"/>
          <cell r="K4370"/>
          <cell r="L4370"/>
          <cell r="M4370"/>
          <cell r="N4370"/>
          <cell r="O4370"/>
          <cell r="P4370"/>
          <cell r="R4370"/>
          <cell r="S4370"/>
          <cell r="T4370"/>
          <cell r="U4370"/>
          <cell r="V4370"/>
          <cell r="W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P4370"/>
        </row>
        <row r="4371">
          <cell r="C4371"/>
          <cell r="D4371"/>
          <cell r="E4371"/>
          <cell r="F4371"/>
          <cell r="J4371"/>
          <cell r="K4371"/>
          <cell r="L4371"/>
          <cell r="M4371"/>
          <cell r="N4371"/>
          <cell r="O4371"/>
          <cell r="P4371"/>
          <cell r="R4371"/>
          <cell r="S4371"/>
          <cell r="T4371"/>
          <cell r="U4371"/>
          <cell r="V4371"/>
          <cell r="W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P4371"/>
        </row>
        <row r="4372">
          <cell r="C4372"/>
          <cell r="D4372"/>
          <cell r="E4372"/>
          <cell r="F4372"/>
          <cell r="J4372"/>
          <cell r="K4372"/>
          <cell r="L4372"/>
          <cell r="M4372"/>
          <cell r="N4372"/>
          <cell r="O4372"/>
          <cell r="P4372"/>
          <cell r="R4372"/>
          <cell r="S4372"/>
          <cell r="T4372"/>
          <cell r="U4372"/>
          <cell r="V4372"/>
          <cell r="W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P4372"/>
        </row>
        <row r="4373">
          <cell r="C4373"/>
          <cell r="D4373"/>
          <cell r="E4373"/>
          <cell r="F4373"/>
          <cell r="J4373"/>
          <cell r="K4373"/>
          <cell r="L4373"/>
          <cell r="M4373"/>
          <cell r="N4373"/>
          <cell r="O4373"/>
          <cell r="P4373"/>
          <cell r="R4373"/>
          <cell r="S4373"/>
          <cell r="T4373"/>
          <cell r="U4373"/>
          <cell r="V4373"/>
          <cell r="W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P4373"/>
        </row>
        <row r="4374">
          <cell r="C4374"/>
          <cell r="D4374"/>
          <cell r="E4374"/>
          <cell r="F4374"/>
          <cell r="J4374"/>
          <cell r="K4374"/>
          <cell r="L4374"/>
          <cell r="M4374"/>
          <cell r="N4374"/>
          <cell r="O4374"/>
          <cell r="P4374"/>
          <cell r="R4374"/>
          <cell r="S4374"/>
          <cell r="T4374"/>
          <cell r="U4374"/>
          <cell r="V4374"/>
          <cell r="W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P4374"/>
        </row>
        <row r="4375">
          <cell r="C4375"/>
          <cell r="D4375"/>
          <cell r="E4375"/>
          <cell r="F4375"/>
          <cell r="J4375"/>
          <cell r="K4375"/>
          <cell r="L4375"/>
          <cell r="M4375"/>
          <cell r="N4375"/>
          <cell r="O4375"/>
          <cell r="P4375"/>
          <cell r="R4375"/>
          <cell r="S4375"/>
          <cell r="T4375"/>
          <cell r="U4375"/>
          <cell r="V4375"/>
          <cell r="W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P4375"/>
        </row>
        <row r="4376">
          <cell r="C4376"/>
          <cell r="D4376"/>
          <cell r="E4376"/>
          <cell r="F4376"/>
          <cell r="J4376"/>
          <cell r="K4376"/>
          <cell r="L4376"/>
          <cell r="M4376"/>
          <cell r="N4376"/>
          <cell r="O4376"/>
          <cell r="P4376"/>
          <cell r="R4376"/>
          <cell r="S4376"/>
          <cell r="T4376"/>
          <cell r="U4376"/>
          <cell r="V4376"/>
          <cell r="W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P4376"/>
        </row>
        <row r="4377">
          <cell r="C4377"/>
          <cell r="D4377"/>
          <cell r="E4377"/>
          <cell r="F4377"/>
          <cell r="J4377"/>
          <cell r="K4377"/>
          <cell r="L4377"/>
          <cell r="M4377"/>
          <cell r="N4377"/>
          <cell r="O4377"/>
          <cell r="P4377"/>
          <cell r="R4377"/>
          <cell r="S4377"/>
          <cell r="T4377"/>
          <cell r="U4377"/>
          <cell r="V4377"/>
          <cell r="W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P4377"/>
        </row>
        <row r="4378">
          <cell r="C4378"/>
          <cell r="D4378"/>
          <cell r="E4378"/>
          <cell r="F4378"/>
          <cell r="J4378"/>
          <cell r="K4378"/>
          <cell r="L4378"/>
          <cell r="M4378"/>
          <cell r="N4378"/>
          <cell r="O4378"/>
          <cell r="P4378"/>
          <cell r="R4378"/>
          <cell r="S4378"/>
          <cell r="T4378"/>
          <cell r="U4378"/>
          <cell r="V4378"/>
          <cell r="W4378"/>
          <cell r="Y4378"/>
          <cell r="Z4378"/>
          <cell r="AA4378"/>
          <cell r="AB4378"/>
          <cell r="AC4378"/>
          <cell r="AD4378"/>
          <cell r="AE4378"/>
          <cell r="AF4378"/>
          <cell r="AH4378"/>
          <cell r="AI4378"/>
          <cell r="AJ4378"/>
          <cell r="AK4378"/>
          <cell r="AL4378"/>
          <cell r="AM4378"/>
          <cell r="AN4378"/>
          <cell r="AP4378"/>
        </row>
        <row r="4379">
          <cell r="C4379"/>
          <cell r="D4379"/>
          <cell r="E4379"/>
          <cell r="F4379"/>
          <cell r="J4379"/>
          <cell r="K4379"/>
          <cell r="L4379"/>
          <cell r="M4379"/>
          <cell r="N4379"/>
          <cell r="O4379"/>
          <cell r="P4379"/>
          <cell r="R4379"/>
          <cell r="S4379"/>
          <cell r="T4379"/>
          <cell r="U4379"/>
          <cell r="V4379"/>
          <cell r="W4379"/>
          <cell r="Y4379"/>
          <cell r="Z4379"/>
          <cell r="AA4379"/>
          <cell r="AB4379"/>
          <cell r="AC4379"/>
          <cell r="AD4379"/>
          <cell r="AE4379"/>
          <cell r="AF4379"/>
          <cell r="AH4379"/>
          <cell r="AI4379"/>
          <cell r="AJ4379"/>
          <cell r="AK4379"/>
          <cell r="AL4379"/>
          <cell r="AM4379"/>
          <cell r="AN4379"/>
          <cell r="AP4379"/>
        </row>
        <row r="4380">
          <cell r="C4380"/>
          <cell r="D4380"/>
          <cell r="E4380"/>
          <cell r="F4380"/>
          <cell r="J4380"/>
          <cell r="K4380"/>
          <cell r="L4380"/>
          <cell r="M4380"/>
          <cell r="N4380"/>
          <cell r="O4380"/>
          <cell r="P4380"/>
          <cell r="R4380"/>
          <cell r="S4380"/>
          <cell r="T4380"/>
          <cell r="U4380"/>
          <cell r="V4380"/>
          <cell r="W4380"/>
          <cell r="Y4380"/>
          <cell r="Z4380"/>
          <cell r="AA4380"/>
          <cell r="AB4380"/>
          <cell r="AC4380"/>
          <cell r="AD4380"/>
          <cell r="AE4380"/>
          <cell r="AF4380"/>
          <cell r="AH4380"/>
          <cell r="AI4380"/>
          <cell r="AJ4380"/>
          <cell r="AK4380"/>
          <cell r="AL4380"/>
          <cell r="AM4380"/>
          <cell r="AN4380"/>
          <cell r="AP4380"/>
        </row>
        <row r="4381">
          <cell r="C4381"/>
          <cell r="D4381"/>
          <cell r="E4381"/>
          <cell r="F4381"/>
          <cell r="J4381"/>
          <cell r="K4381"/>
          <cell r="L4381"/>
          <cell r="M4381"/>
          <cell r="N4381"/>
          <cell r="O4381"/>
          <cell r="P4381"/>
          <cell r="R4381"/>
          <cell r="S4381"/>
          <cell r="T4381"/>
          <cell r="U4381"/>
          <cell r="V4381"/>
          <cell r="W4381"/>
          <cell r="Y4381"/>
          <cell r="Z4381"/>
          <cell r="AA4381"/>
          <cell r="AB4381"/>
          <cell r="AC4381"/>
          <cell r="AD4381"/>
          <cell r="AE4381"/>
          <cell r="AF4381"/>
          <cell r="AH4381"/>
          <cell r="AI4381"/>
          <cell r="AJ4381"/>
          <cell r="AK4381"/>
          <cell r="AL4381"/>
          <cell r="AM4381"/>
          <cell r="AN4381"/>
          <cell r="AP4381"/>
        </row>
        <row r="4382">
          <cell r="C4382"/>
          <cell r="D4382"/>
          <cell r="E4382"/>
          <cell r="F4382"/>
          <cell r="J4382"/>
          <cell r="K4382"/>
          <cell r="L4382"/>
          <cell r="M4382"/>
          <cell r="N4382"/>
          <cell r="O4382"/>
          <cell r="P4382"/>
          <cell r="R4382"/>
          <cell r="S4382"/>
          <cell r="T4382"/>
          <cell r="U4382"/>
          <cell r="V4382"/>
          <cell r="W4382"/>
          <cell r="Y4382"/>
          <cell r="Z4382"/>
          <cell r="AA4382"/>
          <cell r="AB4382"/>
          <cell r="AC4382"/>
          <cell r="AD4382"/>
          <cell r="AE4382"/>
          <cell r="AF4382"/>
          <cell r="AH4382"/>
          <cell r="AI4382"/>
          <cell r="AJ4382"/>
          <cell r="AK4382"/>
          <cell r="AL4382"/>
          <cell r="AM4382"/>
          <cell r="AN4382"/>
          <cell r="AP4382"/>
        </row>
        <row r="4383">
          <cell r="C4383"/>
          <cell r="D4383"/>
          <cell r="F4383"/>
          <cell r="J4383"/>
          <cell r="K4383"/>
          <cell r="L4383"/>
          <cell r="M4383"/>
          <cell r="N4383"/>
          <cell r="O4383"/>
          <cell r="P4383"/>
          <cell r="R4383"/>
          <cell r="S4383"/>
          <cell r="T4383"/>
          <cell r="U4383"/>
          <cell r="Y4383"/>
          <cell r="Z4383"/>
          <cell r="AA4383"/>
          <cell r="AB4383"/>
          <cell r="AI4383"/>
          <cell r="AJ4383"/>
          <cell r="AK4383"/>
          <cell r="AL4383"/>
          <cell r="AN4383"/>
          <cell r="AP4383"/>
        </row>
        <row r="4384">
          <cell r="C4384"/>
          <cell r="D4384"/>
          <cell r="E4384"/>
          <cell r="F4384"/>
          <cell r="J4384"/>
          <cell r="K4384"/>
          <cell r="L4384"/>
          <cell r="M4384"/>
          <cell r="N4384"/>
          <cell r="O4384"/>
          <cell r="P4384"/>
          <cell r="R4384"/>
          <cell r="S4384"/>
          <cell r="T4384"/>
          <cell r="U4384"/>
          <cell r="V4384"/>
          <cell r="W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P4384"/>
        </row>
        <row r="4385">
          <cell r="C4385"/>
          <cell r="D4385"/>
          <cell r="E4385"/>
          <cell r="F4385"/>
          <cell r="J4385"/>
          <cell r="K4385"/>
          <cell r="L4385"/>
          <cell r="M4385"/>
          <cell r="N4385"/>
          <cell r="O4385"/>
          <cell r="P4385"/>
          <cell r="R4385"/>
          <cell r="S4385"/>
          <cell r="T4385"/>
          <cell r="U4385"/>
          <cell r="V4385"/>
          <cell r="W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P4385"/>
        </row>
        <row r="4386">
          <cell r="C4386"/>
          <cell r="D4386"/>
          <cell r="E4386"/>
          <cell r="F4386"/>
          <cell r="J4386"/>
          <cell r="K4386"/>
          <cell r="L4386"/>
          <cell r="M4386"/>
          <cell r="N4386"/>
          <cell r="O4386"/>
          <cell r="P4386"/>
          <cell r="R4386"/>
          <cell r="S4386"/>
          <cell r="T4386"/>
          <cell r="U4386"/>
          <cell r="V4386"/>
          <cell r="W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P4386"/>
        </row>
        <row r="4387">
          <cell r="C4387"/>
          <cell r="D4387"/>
          <cell r="E4387"/>
          <cell r="F4387"/>
          <cell r="J4387"/>
          <cell r="K4387"/>
          <cell r="L4387"/>
          <cell r="M4387"/>
          <cell r="N4387"/>
          <cell r="O4387"/>
          <cell r="P4387"/>
          <cell r="R4387"/>
          <cell r="S4387"/>
          <cell r="T4387"/>
          <cell r="U4387"/>
          <cell r="V4387"/>
          <cell r="W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P4387"/>
        </row>
        <row r="4388">
          <cell r="C4388"/>
          <cell r="D4388"/>
          <cell r="E4388"/>
          <cell r="F4388"/>
          <cell r="J4388"/>
          <cell r="K4388"/>
          <cell r="L4388"/>
          <cell r="M4388"/>
          <cell r="N4388"/>
          <cell r="O4388"/>
          <cell r="P4388"/>
          <cell r="R4388"/>
          <cell r="S4388"/>
          <cell r="T4388"/>
          <cell r="U4388"/>
          <cell r="V4388"/>
          <cell r="W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P4388"/>
        </row>
        <row r="4389">
          <cell r="C4389"/>
          <cell r="D4389"/>
          <cell r="E4389"/>
          <cell r="F4389"/>
          <cell r="J4389"/>
          <cell r="K4389"/>
          <cell r="L4389"/>
          <cell r="M4389"/>
          <cell r="N4389"/>
          <cell r="O4389"/>
          <cell r="P4389"/>
          <cell r="R4389"/>
          <cell r="S4389"/>
          <cell r="T4389"/>
          <cell r="U4389"/>
          <cell r="V4389"/>
          <cell r="W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P4389"/>
        </row>
        <row r="4390">
          <cell r="C4390"/>
          <cell r="D4390"/>
          <cell r="E4390"/>
          <cell r="F4390"/>
          <cell r="J4390"/>
          <cell r="K4390"/>
          <cell r="L4390"/>
          <cell r="M4390"/>
          <cell r="N4390"/>
          <cell r="O4390"/>
          <cell r="P4390"/>
          <cell r="R4390"/>
          <cell r="S4390"/>
          <cell r="T4390"/>
          <cell r="U4390"/>
          <cell r="V4390"/>
          <cell r="W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P4390"/>
        </row>
        <row r="4391">
          <cell r="C4391"/>
          <cell r="D4391"/>
          <cell r="E4391"/>
          <cell r="F4391"/>
          <cell r="J4391"/>
          <cell r="K4391"/>
          <cell r="L4391"/>
          <cell r="M4391"/>
          <cell r="N4391"/>
          <cell r="O4391"/>
          <cell r="P4391"/>
          <cell r="R4391"/>
          <cell r="S4391"/>
          <cell r="T4391"/>
          <cell r="U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P4391"/>
        </row>
        <row r="4392">
          <cell r="C4392"/>
          <cell r="D4392"/>
          <cell r="E4392"/>
          <cell r="F4392"/>
          <cell r="J4392"/>
          <cell r="K4392"/>
          <cell r="L4392"/>
          <cell r="M4392"/>
          <cell r="N4392"/>
          <cell r="O4392"/>
          <cell r="P4392"/>
          <cell r="R4392"/>
          <cell r="S4392"/>
          <cell r="T4392"/>
          <cell r="U4392"/>
          <cell r="V4392"/>
          <cell r="W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P4392"/>
        </row>
        <row r="4393">
          <cell r="C4393"/>
          <cell r="D4393"/>
          <cell r="E4393"/>
          <cell r="F4393"/>
          <cell r="J4393"/>
          <cell r="K4393"/>
          <cell r="L4393"/>
          <cell r="M4393"/>
          <cell r="N4393"/>
          <cell r="O4393"/>
          <cell r="P4393"/>
          <cell r="R4393"/>
          <cell r="S4393"/>
          <cell r="T4393"/>
          <cell r="U4393"/>
          <cell r="V4393"/>
          <cell r="W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P4393"/>
        </row>
        <row r="4394">
          <cell r="C4394"/>
          <cell r="D4394"/>
          <cell r="E4394"/>
          <cell r="F4394"/>
          <cell r="J4394"/>
          <cell r="K4394"/>
          <cell r="L4394"/>
          <cell r="M4394"/>
          <cell r="N4394"/>
          <cell r="O4394"/>
          <cell r="P4394"/>
          <cell r="R4394"/>
          <cell r="S4394"/>
          <cell r="T4394"/>
          <cell r="U4394"/>
          <cell r="V4394"/>
          <cell r="W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P4394"/>
        </row>
        <row r="4395">
          <cell r="C4395"/>
          <cell r="D4395"/>
          <cell r="E4395"/>
          <cell r="F4395"/>
          <cell r="J4395"/>
          <cell r="K4395"/>
          <cell r="L4395"/>
          <cell r="M4395"/>
          <cell r="N4395"/>
          <cell r="O4395"/>
          <cell r="P4395"/>
          <cell r="R4395"/>
          <cell r="S4395"/>
          <cell r="T4395"/>
          <cell r="U4395"/>
          <cell r="V4395"/>
          <cell r="W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P4395"/>
        </row>
        <row r="4396">
          <cell r="C4396"/>
          <cell r="D4396"/>
          <cell r="E4396"/>
          <cell r="F4396"/>
          <cell r="J4396"/>
          <cell r="K4396"/>
          <cell r="L4396"/>
          <cell r="M4396"/>
          <cell r="N4396"/>
          <cell r="O4396"/>
          <cell r="P4396"/>
          <cell r="R4396"/>
          <cell r="S4396"/>
          <cell r="T4396"/>
          <cell r="U4396"/>
          <cell r="V4396"/>
          <cell r="W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P4396"/>
        </row>
        <row r="4397">
          <cell r="C4397"/>
          <cell r="D4397"/>
          <cell r="E4397"/>
          <cell r="F4397"/>
          <cell r="J4397"/>
          <cell r="K4397"/>
          <cell r="L4397"/>
          <cell r="M4397"/>
          <cell r="N4397"/>
          <cell r="O4397"/>
          <cell r="P4397"/>
          <cell r="R4397"/>
          <cell r="S4397"/>
          <cell r="T4397"/>
          <cell r="U4397"/>
          <cell r="V4397"/>
          <cell r="W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P4397"/>
        </row>
        <row r="4398">
          <cell r="C4398"/>
          <cell r="D4398"/>
          <cell r="E4398"/>
          <cell r="F4398"/>
          <cell r="J4398"/>
          <cell r="K4398"/>
          <cell r="L4398"/>
          <cell r="M4398"/>
          <cell r="N4398"/>
          <cell r="O4398"/>
          <cell r="P4398"/>
          <cell r="R4398"/>
          <cell r="S4398"/>
          <cell r="T4398"/>
          <cell r="U4398"/>
          <cell r="V4398"/>
          <cell r="W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P4398"/>
        </row>
        <row r="4399">
          <cell r="C4399"/>
          <cell r="D4399"/>
          <cell r="E4399"/>
          <cell r="F4399"/>
          <cell r="J4399"/>
          <cell r="K4399"/>
          <cell r="L4399"/>
          <cell r="M4399"/>
          <cell r="N4399"/>
          <cell r="O4399"/>
          <cell r="P4399"/>
          <cell r="R4399"/>
          <cell r="S4399"/>
          <cell r="T4399"/>
          <cell r="U4399"/>
          <cell r="V4399"/>
          <cell r="W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P4399"/>
        </row>
        <row r="4400">
          <cell r="C4400"/>
          <cell r="D4400"/>
          <cell r="E4400"/>
          <cell r="F4400"/>
          <cell r="J4400"/>
          <cell r="K4400"/>
          <cell r="L4400"/>
          <cell r="M4400"/>
          <cell r="N4400"/>
          <cell r="O4400"/>
          <cell r="P4400"/>
          <cell r="R4400"/>
          <cell r="S4400"/>
          <cell r="T4400"/>
          <cell r="U4400"/>
          <cell r="V4400"/>
          <cell r="W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P4400"/>
        </row>
        <row r="4401">
          <cell r="C4401"/>
          <cell r="D4401"/>
          <cell r="E4401"/>
          <cell r="F4401"/>
          <cell r="J4401"/>
          <cell r="K4401"/>
          <cell r="L4401"/>
          <cell r="M4401"/>
          <cell r="N4401"/>
          <cell r="O4401"/>
          <cell r="P4401"/>
          <cell r="R4401"/>
          <cell r="S4401"/>
          <cell r="T4401"/>
          <cell r="U4401"/>
          <cell r="V4401"/>
          <cell r="W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P4401"/>
        </row>
        <row r="4402">
          <cell r="C4402"/>
          <cell r="D4402"/>
          <cell r="E4402"/>
          <cell r="F4402"/>
          <cell r="J4402"/>
          <cell r="K4402"/>
          <cell r="L4402"/>
          <cell r="M4402"/>
          <cell r="N4402"/>
          <cell r="O4402"/>
          <cell r="P4402"/>
          <cell r="R4402"/>
          <cell r="S4402"/>
          <cell r="T4402"/>
          <cell r="U4402"/>
          <cell r="V4402"/>
          <cell r="W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P4402"/>
        </row>
        <row r="4403">
          <cell r="C4403"/>
          <cell r="D4403"/>
          <cell r="E4403"/>
          <cell r="F4403"/>
          <cell r="J4403"/>
          <cell r="K4403"/>
          <cell r="L4403"/>
          <cell r="M4403"/>
          <cell r="N4403"/>
          <cell r="O4403"/>
          <cell r="P4403"/>
          <cell r="R4403"/>
          <cell r="S4403"/>
          <cell r="T4403"/>
          <cell r="U4403"/>
          <cell r="V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P4403"/>
        </row>
        <row r="4404">
          <cell r="C4404"/>
          <cell r="D4404"/>
          <cell r="E4404"/>
          <cell r="F4404"/>
          <cell r="J4404"/>
          <cell r="K4404"/>
          <cell r="L4404"/>
          <cell r="M4404"/>
          <cell r="N4404"/>
          <cell r="O4404"/>
          <cell r="P4404"/>
          <cell r="R4404"/>
          <cell r="S4404"/>
          <cell r="T4404"/>
          <cell r="U4404"/>
          <cell r="V4404"/>
          <cell r="W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P4404"/>
        </row>
        <row r="4405">
          <cell r="C4405"/>
          <cell r="D4405"/>
          <cell r="E4405"/>
          <cell r="F4405"/>
          <cell r="J4405"/>
          <cell r="K4405"/>
          <cell r="L4405"/>
          <cell r="M4405"/>
          <cell r="N4405"/>
          <cell r="O4405"/>
          <cell r="P4405"/>
          <cell r="R4405"/>
          <cell r="S4405"/>
          <cell r="T4405"/>
          <cell r="U4405"/>
          <cell r="V4405"/>
          <cell r="W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P4405"/>
        </row>
        <row r="4406">
          <cell r="C4406"/>
          <cell r="D4406"/>
          <cell r="E4406"/>
          <cell r="F4406"/>
          <cell r="J4406"/>
          <cell r="K4406"/>
          <cell r="L4406"/>
          <cell r="M4406"/>
          <cell r="N4406"/>
          <cell r="O4406"/>
          <cell r="P4406"/>
          <cell r="R4406"/>
          <cell r="S4406"/>
          <cell r="T4406"/>
          <cell r="U4406"/>
          <cell r="V4406"/>
          <cell r="W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P4406"/>
        </row>
        <row r="4407">
          <cell r="C4407"/>
          <cell r="D4407"/>
          <cell r="E4407"/>
          <cell r="F4407"/>
          <cell r="J4407"/>
          <cell r="K4407"/>
          <cell r="L4407"/>
          <cell r="M4407"/>
          <cell r="N4407"/>
          <cell r="O4407"/>
          <cell r="P4407"/>
          <cell r="R4407"/>
          <cell r="S4407"/>
          <cell r="T4407"/>
          <cell r="U4407"/>
          <cell r="V4407"/>
          <cell r="W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P4407"/>
        </row>
        <row r="4408">
          <cell r="C4408"/>
          <cell r="D4408"/>
          <cell r="E4408"/>
          <cell r="F4408"/>
          <cell r="J4408"/>
          <cell r="K4408"/>
          <cell r="L4408"/>
          <cell r="M4408"/>
          <cell r="N4408"/>
          <cell r="O4408"/>
          <cell r="P4408"/>
          <cell r="R4408"/>
          <cell r="S4408"/>
          <cell r="T4408"/>
          <cell r="U4408"/>
          <cell r="V4408"/>
          <cell r="W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P4408"/>
        </row>
        <row r="4409">
          <cell r="C4409"/>
          <cell r="D4409"/>
          <cell r="E4409"/>
          <cell r="F4409"/>
          <cell r="J4409"/>
          <cell r="K4409"/>
          <cell r="L4409"/>
          <cell r="M4409"/>
          <cell r="N4409"/>
          <cell r="O4409"/>
          <cell r="P4409"/>
          <cell r="R4409"/>
          <cell r="S4409"/>
          <cell r="T4409"/>
          <cell r="U4409"/>
          <cell r="V4409"/>
          <cell r="W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P4409"/>
        </row>
        <row r="4410">
          <cell r="C4410"/>
          <cell r="D4410"/>
          <cell r="E4410"/>
          <cell r="F4410"/>
          <cell r="J4410"/>
          <cell r="K4410"/>
          <cell r="L4410"/>
          <cell r="M4410"/>
          <cell r="N4410"/>
          <cell r="O4410"/>
          <cell r="P4410"/>
          <cell r="R4410"/>
          <cell r="S4410"/>
          <cell r="T4410"/>
          <cell r="U4410"/>
          <cell r="V4410"/>
          <cell r="W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P4410"/>
        </row>
        <row r="4411">
          <cell r="C4411"/>
          <cell r="D4411"/>
          <cell r="E4411"/>
          <cell r="F4411"/>
          <cell r="J4411"/>
          <cell r="K4411"/>
          <cell r="L4411"/>
          <cell r="M4411"/>
          <cell r="N4411"/>
          <cell r="O4411"/>
          <cell r="P4411"/>
          <cell r="R4411"/>
          <cell r="S4411"/>
          <cell r="T4411"/>
          <cell r="U4411"/>
          <cell r="V4411"/>
          <cell r="W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P4411"/>
        </row>
        <row r="4412">
          <cell r="C4412"/>
          <cell r="D4412"/>
          <cell r="E4412"/>
          <cell r="F4412"/>
          <cell r="J4412"/>
          <cell r="K4412"/>
          <cell r="L4412"/>
          <cell r="M4412"/>
          <cell r="N4412"/>
          <cell r="O4412"/>
          <cell r="P4412"/>
          <cell r="R4412"/>
          <cell r="S4412"/>
          <cell r="T4412"/>
          <cell r="U4412"/>
          <cell r="V4412"/>
          <cell r="W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P4412"/>
        </row>
        <row r="4413">
          <cell r="C4413"/>
          <cell r="D4413"/>
          <cell r="E4413"/>
          <cell r="F4413"/>
          <cell r="J4413"/>
          <cell r="K4413"/>
          <cell r="L4413"/>
          <cell r="M4413"/>
          <cell r="N4413"/>
          <cell r="O4413"/>
          <cell r="P4413"/>
          <cell r="R4413"/>
          <cell r="S4413"/>
          <cell r="T4413"/>
          <cell r="U4413"/>
          <cell r="V4413"/>
          <cell r="W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P4413"/>
        </row>
        <row r="4414">
          <cell r="C4414"/>
          <cell r="D4414"/>
          <cell r="E4414"/>
          <cell r="F4414"/>
          <cell r="J4414"/>
          <cell r="K4414"/>
          <cell r="L4414"/>
          <cell r="M4414"/>
          <cell r="N4414"/>
          <cell r="O4414"/>
          <cell r="P4414"/>
          <cell r="R4414"/>
          <cell r="S4414"/>
          <cell r="T4414"/>
          <cell r="U4414"/>
          <cell r="V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P4414"/>
        </row>
        <row r="4415">
          <cell r="C4415"/>
          <cell r="D4415"/>
          <cell r="E4415"/>
          <cell r="F4415"/>
          <cell r="J4415"/>
          <cell r="K4415"/>
          <cell r="L4415"/>
          <cell r="M4415"/>
          <cell r="N4415"/>
          <cell r="O4415"/>
          <cell r="P4415"/>
          <cell r="R4415"/>
          <cell r="S4415"/>
          <cell r="T4415"/>
          <cell r="U4415"/>
          <cell r="V4415"/>
          <cell r="W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P4415"/>
        </row>
        <row r="4416">
          <cell r="C4416"/>
          <cell r="D4416"/>
          <cell r="E4416"/>
          <cell r="F4416"/>
          <cell r="J4416"/>
          <cell r="K4416"/>
          <cell r="L4416"/>
          <cell r="M4416"/>
          <cell r="N4416"/>
          <cell r="O4416"/>
          <cell r="P4416"/>
          <cell r="R4416"/>
          <cell r="S4416"/>
          <cell r="T4416"/>
          <cell r="U4416"/>
          <cell r="V4416"/>
          <cell r="W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P4416"/>
        </row>
        <row r="4417">
          <cell r="C4417"/>
          <cell r="D4417"/>
          <cell r="E4417"/>
          <cell r="F4417"/>
          <cell r="J4417"/>
          <cell r="K4417"/>
          <cell r="L4417"/>
          <cell r="M4417"/>
          <cell r="N4417"/>
          <cell r="O4417"/>
          <cell r="P4417"/>
          <cell r="R4417"/>
          <cell r="S4417"/>
          <cell r="T4417"/>
          <cell r="U4417"/>
          <cell r="V4417"/>
          <cell r="W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P4417"/>
        </row>
        <row r="4418">
          <cell r="C4418"/>
          <cell r="D4418"/>
          <cell r="E4418"/>
          <cell r="F4418"/>
          <cell r="J4418"/>
          <cell r="K4418"/>
          <cell r="L4418"/>
          <cell r="M4418"/>
          <cell r="N4418"/>
          <cell r="O4418"/>
          <cell r="P4418"/>
          <cell r="R4418"/>
          <cell r="S4418"/>
          <cell r="T4418"/>
          <cell r="U4418"/>
          <cell r="V4418"/>
          <cell r="W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P4418"/>
        </row>
        <row r="4419">
          <cell r="C4419"/>
          <cell r="D4419"/>
          <cell r="E4419"/>
          <cell r="F4419"/>
          <cell r="J4419"/>
          <cell r="K4419"/>
          <cell r="L4419"/>
          <cell r="M4419"/>
          <cell r="N4419"/>
          <cell r="O4419"/>
          <cell r="P4419"/>
          <cell r="R4419"/>
          <cell r="S4419"/>
          <cell r="T4419"/>
          <cell r="U4419"/>
          <cell r="V4419"/>
          <cell r="W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P4419"/>
        </row>
        <row r="4420">
          <cell r="C4420"/>
          <cell r="D4420"/>
          <cell r="E4420"/>
          <cell r="F4420"/>
          <cell r="J4420"/>
          <cell r="K4420"/>
          <cell r="L4420"/>
          <cell r="M4420"/>
          <cell r="N4420"/>
          <cell r="O4420"/>
          <cell r="P4420"/>
          <cell r="R4420"/>
          <cell r="S4420"/>
          <cell r="T4420"/>
          <cell r="U4420"/>
          <cell r="V4420"/>
          <cell r="W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P4420"/>
        </row>
        <row r="4421">
          <cell r="C4421"/>
          <cell r="D4421"/>
          <cell r="E4421"/>
          <cell r="F4421"/>
          <cell r="J4421"/>
          <cell r="K4421"/>
          <cell r="L4421"/>
          <cell r="M4421"/>
          <cell r="N4421"/>
          <cell r="O4421"/>
          <cell r="P4421"/>
          <cell r="R4421"/>
          <cell r="S4421"/>
          <cell r="T4421"/>
          <cell r="U4421"/>
          <cell r="V4421"/>
          <cell r="W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P4421"/>
        </row>
        <row r="4422">
          <cell r="C4422"/>
          <cell r="D4422"/>
          <cell r="E4422"/>
          <cell r="F4422"/>
          <cell r="J4422"/>
          <cell r="K4422"/>
          <cell r="L4422"/>
          <cell r="M4422"/>
          <cell r="N4422"/>
          <cell r="O4422"/>
          <cell r="P4422"/>
          <cell r="R4422"/>
          <cell r="S4422"/>
          <cell r="T4422"/>
          <cell r="U4422"/>
          <cell r="V4422"/>
          <cell r="W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P4422"/>
        </row>
        <row r="4423">
          <cell r="C4423"/>
          <cell r="D4423"/>
          <cell r="E4423"/>
          <cell r="F4423"/>
          <cell r="J4423"/>
          <cell r="K4423"/>
          <cell r="L4423"/>
          <cell r="M4423"/>
          <cell r="N4423"/>
          <cell r="O4423"/>
          <cell r="P4423"/>
          <cell r="R4423"/>
          <cell r="S4423"/>
          <cell r="T4423"/>
          <cell r="U4423"/>
          <cell r="V4423"/>
          <cell r="W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P4423"/>
        </row>
        <row r="4424">
          <cell r="C4424"/>
          <cell r="D4424"/>
          <cell r="E4424"/>
          <cell r="F4424"/>
          <cell r="J4424"/>
          <cell r="K4424"/>
          <cell r="L4424"/>
          <cell r="M4424"/>
          <cell r="N4424"/>
          <cell r="O4424"/>
          <cell r="P4424"/>
          <cell r="R4424"/>
          <cell r="S4424"/>
          <cell r="T4424"/>
          <cell r="U4424"/>
          <cell r="V4424"/>
          <cell r="W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P4424"/>
        </row>
        <row r="4425">
          <cell r="C4425"/>
          <cell r="D4425"/>
          <cell r="E4425"/>
          <cell r="F4425"/>
          <cell r="J4425"/>
          <cell r="K4425"/>
          <cell r="L4425"/>
          <cell r="M4425"/>
          <cell r="N4425"/>
          <cell r="O4425"/>
          <cell r="P4425"/>
          <cell r="R4425"/>
          <cell r="S4425"/>
          <cell r="T4425"/>
          <cell r="U4425"/>
          <cell r="V4425"/>
          <cell r="W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P4425"/>
        </row>
        <row r="4426">
          <cell r="C4426"/>
          <cell r="D4426"/>
          <cell r="E4426"/>
          <cell r="F4426"/>
          <cell r="J4426"/>
          <cell r="K4426"/>
          <cell r="L4426"/>
          <cell r="M4426"/>
          <cell r="N4426"/>
          <cell r="O4426"/>
          <cell r="P4426"/>
          <cell r="R4426"/>
          <cell r="S4426"/>
          <cell r="T4426"/>
          <cell r="U4426"/>
          <cell r="V4426"/>
          <cell r="W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P4426"/>
        </row>
        <row r="4427">
          <cell r="C4427"/>
          <cell r="D4427"/>
          <cell r="E4427"/>
          <cell r="F4427"/>
          <cell r="J4427"/>
          <cell r="K4427"/>
          <cell r="L4427"/>
          <cell r="M4427"/>
          <cell r="N4427"/>
          <cell r="O4427"/>
          <cell r="P4427"/>
          <cell r="R4427"/>
          <cell r="S4427"/>
          <cell r="T4427"/>
          <cell r="U4427"/>
          <cell r="V4427"/>
          <cell r="W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P4427"/>
        </row>
        <row r="4428">
          <cell r="C4428"/>
          <cell r="D4428"/>
          <cell r="E4428"/>
          <cell r="F4428"/>
          <cell r="J4428"/>
          <cell r="K4428"/>
          <cell r="L4428"/>
          <cell r="M4428"/>
          <cell r="N4428"/>
          <cell r="O4428"/>
          <cell r="P4428"/>
          <cell r="R4428"/>
          <cell r="S4428"/>
          <cell r="T4428"/>
          <cell r="U4428"/>
          <cell r="V4428"/>
          <cell r="W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P4428"/>
        </row>
        <row r="4429">
          <cell r="C4429"/>
          <cell r="D4429"/>
          <cell r="E4429"/>
          <cell r="F4429"/>
          <cell r="J4429"/>
          <cell r="K4429"/>
          <cell r="L4429"/>
          <cell r="M4429"/>
          <cell r="N4429"/>
          <cell r="O4429"/>
          <cell r="P4429"/>
          <cell r="R4429"/>
          <cell r="S4429"/>
          <cell r="T4429"/>
          <cell r="U4429"/>
          <cell r="V4429"/>
          <cell r="W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P4429"/>
        </row>
        <row r="4430">
          <cell r="C4430"/>
          <cell r="D4430"/>
          <cell r="E4430"/>
          <cell r="F4430"/>
          <cell r="J4430"/>
          <cell r="K4430"/>
          <cell r="L4430"/>
          <cell r="M4430"/>
          <cell r="N4430"/>
          <cell r="O4430"/>
          <cell r="P4430"/>
          <cell r="R4430"/>
          <cell r="S4430"/>
          <cell r="T4430"/>
          <cell r="U4430"/>
          <cell r="V4430"/>
          <cell r="W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P4430"/>
        </row>
        <row r="4431">
          <cell r="C4431"/>
          <cell r="D4431"/>
          <cell r="E4431"/>
          <cell r="F4431"/>
          <cell r="J4431"/>
          <cell r="K4431"/>
          <cell r="L4431"/>
          <cell r="M4431"/>
          <cell r="N4431"/>
          <cell r="O4431"/>
          <cell r="P4431"/>
          <cell r="R4431"/>
          <cell r="S4431"/>
          <cell r="T4431"/>
          <cell r="U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P4431"/>
        </row>
        <row r="4432">
          <cell r="C4432"/>
          <cell r="D4432"/>
          <cell r="E4432"/>
          <cell r="F4432"/>
          <cell r="J4432"/>
          <cell r="K4432"/>
          <cell r="L4432"/>
          <cell r="M4432"/>
          <cell r="N4432"/>
          <cell r="O4432"/>
          <cell r="P4432"/>
          <cell r="R4432"/>
          <cell r="S4432"/>
          <cell r="T4432"/>
          <cell r="U4432"/>
          <cell r="V4432"/>
          <cell r="W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P4432"/>
        </row>
        <row r="4433">
          <cell r="C4433"/>
          <cell r="D4433"/>
          <cell r="E4433"/>
          <cell r="F4433"/>
          <cell r="J4433"/>
          <cell r="K4433"/>
          <cell r="L4433"/>
          <cell r="M4433"/>
          <cell r="N4433"/>
          <cell r="O4433"/>
          <cell r="P4433"/>
          <cell r="R4433"/>
          <cell r="S4433"/>
          <cell r="T4433"/>
          <cell r="U4433"/>
          <cell r="V4433"/>
          <cell r="W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P4433"/>
        </row>
        <row r="4434">
          <cell r="C4434"/>
          <cell r="D4434"/>
          <cell r="E4434"/>
          <cell r="F4434"/>
          <cell r="J4434"/>
          <cell r="K4434"/>
          <cell r="L4434"/>
          <cell r="M4434"/>
          <cell r="N4434"/>
          <cell r="O4434"/>
          <cell r="P4434"/>
          <cell r="R4434"/>
          <cell r="S4434"/>
          <cell r="T4434"/>
          <cell r="U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P4434"/>
        </row>
        <row r="4435">
          <cell r="C4435"/>
          <cell r="D4435"/>
          <cell r="E4435"/>
          <cell r="F4435"/>
          <cell r="J4435"/>
          <cell r="K4435"/>
          <cell r="L4435"/>
          <cell r="M4435"/>
          <cell r="N4435"/>
          <cell r="O4435"/>
          <cell r="P4435"/>
          <cell r="R4435"/>
          <cell r="S4435"/>
          <cell r="T4435"/>
          <cell r="U4435"/>
          <cell r="V4435"/>
          <cell r="W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P4435"/>
        </row>
        <row r="4436">
          <cell r="C4436"/>
          <cell r="D4436"/>
          <cell r="E4436"/>
          <cell r="F4436"/>
          <cell r="J4436"/>
          <cell r="K4436"/>
          <cell r="L4436"/>
          <cell r="M4436"/>
          <cell r="N4436"/>
          <cell r="O4436"/>
          <cell r="P4436"/>
          <cell r="R4436"/>
          <cell r="S4436"/>
          <cell r="T4436"/>
          <cell r="U4436"/>
          <cell r="V4436"/>
          <cell r="W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P4436"/>
        </row>
        <row r="4437">
          <cell r="C4437"/>
          <cell r="D4437"/>
          <cell r="E4437"/>
          <cell r="F4437"/>
          <cell r="J4437"/>
          <cell r="K4437"/>
          <cell r="L4437"/>
          <cell r="M4437"/>
          <cell r="N4437"/>
          <cell r="O4437"/>
          <cell r="P4437"/>
          <cell r="R4437"/>
          <cell r="S4437"/>
          <cell r="T4437"/>
          <cell r="U4437"/>
          <cell r="V4437"/>
          <cell r="W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P4437"/>
        </row>
        <row r="4438">
          <cell r="C4438"/>
          <cell r="D4438"/>
          <cell r="E4438"/>
          <cell r="F4438"/>
          <cell r="J4438"/>
          <cell r="K4438"/>
          <cell r="L4438"/>
          <cell r="M4438"/>
          <cell r="N4438"/>
          <cell r="O4438"/>
          <cell r="P4438"/>
          <cell r="R4438"/>
          <cell r="S4438"/>
          <cell r="T4438"/>
          <cell r="U4438"/>
          <cell r="V4438"/>
          <cell r="W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P4438"/>
        </row>
        <row r="4439">
          <cell r="C4439"/>
          <cell r="D4439"/>
          <cell r="E4439"/>
          <cell r="F4439"/>
          <cell r="J4439"/>
          <cell r="K4439"/>
          <cell r="L4439"/>
          <cell r="M4439"/>
          <cell r="N4439"/>
          <cell r="O4439"/>
          <cell r="P4439"/>
          <cell r="R4439"/>
          <cell r="S4439"/>
          <cell r="T4439"/>
          <cell r="U4439"/>
          <cell r="V4439"/>
          <cell r="W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P4439"/>
        </row>
        <row r="4440">
          <cell r="C4440"/>
          <cell r="D4440"/>
          <cell r="E4440"/>
          <cell r="F4440"/>
          <cell r="J4440"/>
          <cell r="K4440"/>
          <cell r="L4440"/>
          <cell r="M4440"/>
          <cell r="N4440"/>
          <cell r="O4440"/>
          <cell r="P4440"/>
          <cell r="R4440"/>
          <cell r="S4440"/>
          <cell r="T4440"/>
          <cell r="U4440"/>
          <cell r="V4440"/>
          <cell r="W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P4440"/>
        </row>
        <row r="4441">
          <cell r="C4441"/>
          <cell r="D4441"/>
          <cell r="E4441"/>
          <cell r="F4441"/>
          <cell r="J4441"/>
          <cell r="K4441"/>
          <cell r="L4441"/>
          <cell r="M4441"/>
          <cell r="N4441"/>
          <cell r="O4441"/>
          <cell r="P4441"/>
          <cell r="R4441"/>
          <cell r="S4441"/>
          <cell r="T4441"/>
          <cell r="U4441"/>
          <cell r="V4441"/>
          <cell r="W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P4441"/>
        </row>
        <row r="4442">
          <cell r="C4442"/>
          <cell r="D4442"/>
          <cell r="E4442"/>
          <cell r="F4442"/>
          <cell r="J4442"/>
          <cell r="K4442"/>
          <cell r="L4442"/>
          <cell r="M4442"/>
          <cell r="N4442"/>
          <cell r="O4442"/>
          <cell r="P4442"/>
          <cell r="R4442"/>
          <cell r="S4442"/>
          <cell r="T4442"/>
          <cell r="U4442"/>
          <cell r="V4442"/>
          <cell r="W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P4442"/>
        </row>
        <row r="4443">
          <cell r="C4443"/>
          <cell r="D4443"/>
          <cell r="E4443"/>
          <cell r="F4443"/>
          <cell r="J4443"/>
          <cell r="K4443"/>
          <cell r="L4443"/>
          <cell r="M4443"/>
          <cell r="N4443"/>
          <cell r="O4443"/>
          <cell r="P4443"/>
          <cell r="R4443"/>
          <cell r="S4443"/>
          <cell r="T4443"/>
          <cell r="U4443"/>
          <cell r="V4443"/>
          <cell r="W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P4443"/>
        </row>
        <row r="4444">
          <cell r="C4444"/>
          <cell r="D4444"/>
          <cell r="E4444"/>
          <cell r="F4444"/>
          <cell r="J4444"/>
          <cell r="K4444"/>
          <cell r="L4444"/>
          <cell r="M4444"/>
          <cell r="N4444"/>
          <cell r="O4444"/>
          <cell r="P4444"/>
          <cell r="R4444"/>
          <cell r="S4444"/>
          <cell r="T4444"/>
          <cell r="U4444"/>
          <cell r="V4444"/>
          <cell r="W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P4444"/>
        </row>
        <row r="4445">
          <cell r="C4445"/>
          <cell r="D4445"/>
          <cell r="E4445"/>
          <cell r="F4445"/>
          <cell r="J4445"/>
          <cell r="K4445"/>
          <cell r="L4445"/>
          <cell r="M4445"/>
          <cell r="N4445"/>
          <cell r="O4445"/>
          <cell r="P4445"/>
          <cell r="R4445"/>
          <cell r="S4445"/>
          <cell r="T4445"/>
          <cell r="U4445"/>
          <cell r="V4445"/>
          <cell r="W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P4445"/>
        </row>
        <row r="4446">
          <cell r="C4446"/>
          <cell r="D4446"/>
          <cell r="E4446"/>
          <cell r="F4446"/>
          <cell r="J4446"/>
          <cell r="K4446"/>
          <cell r="L4446"/>
          <cell r="M4446"/>
          <cell r="N4446"/>
          <cell r="O4446"/>
          <cell r="P4446"/>
          <cell r="R4446"/>
          <cell r="S4446"/>
          <cell r="T4446"/>
          <cell r="U4446"/>
          <cell r="V4446"/>
          <cell r="W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P4446"/>
        </row>
        <row r="4447">
          <cell r="C4447"/>
          <cell r="D4447"/>
          <cell r="E4447"/>
          <cell r="F4447"/>
          <cell r="J4447"/>
          <cell r="K4447"/>
          <cell r="L4447"/>
          <cell r="M4447"/>
          <cell r="N4447"/>
          <cell r="O4447"/>
          <cell r="P4447"/>
          <cell r="R4447"/>
          <cell r="S4447"/>
          <cell r="T4447"/>
          <cell r="U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P4447"/>
        </row>
        <row r="4448">
          <cell r="C4448"/>
          <cell r="D4448"/>
          <cell r="E4448"/>
          <cell r="F4448"/>
          <cell r="J4448"/>
          <cell r="K4448"/>
          <cell r="L4448"/>
          <cell r="M4448"/>
          <cell r="N4448"/>
          <cell r="O4448"/>
          <cell r="P4448"/>
          <cell r="R4448"/>
          <cell r="S4448"/>
          <cell r="T4448"/>
          <cell r="U4448"/>
          <cell r="V4448"/>
          <cell r="W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P4448"/>
        </row>
        <row r="4449">
          <cell r="C4449"/>
          <cell r="D4449"/>
          <cell r="E4449"/>
          <cell r="F4449"/>
          <cell r="J4449"/>
          <cell r="K4449"/>
          <cell r="L4449"/>
          <cell r="M4449"/>
          <cell r="N4449"/>
          <cell r="O4449"/>
          <cell r="P4449"/>
          <cell r="R4449"/>
          <cell r="S4449"/>
          <cell r="T4449"/>
          <cell r="U4449"/>
          <cell r="V4449"/>
          <cell r="W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P4449"/>
        </row>
        <row r="4450">
          <cell r="C4450"/>
          <cell r="D4450"/>
          <cell r="E4450"/>
          <cell r="F4450"/>
          <cell r="J4450"/>
          <cell r="K4450"/>
          <cell r="L4450"/>
          <cell r="M4450"/>
          <cell r="N4450"/>
          <cell r="O4450"/>
          <cell r="P4450"/>
          <cell r="R4450"/>
          <cell r="S4450"/>
          <cell r="T4450"/>
          <cell r="U4450"/>
          <cell r="V4450"/>
          <cell r="W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P4450"/>
        </row>
        <row r="4451">
          <cell r="C4451"/>
          <cell r="D4451"/>
          <cell r="E4451"/>
          <cell r="F4451"/>
          <cell r="J4451"/>
          <cell r="K4451"/>
          <cell r="L4451"/>
          <cell r="M4451"/>
          <cell r="N4451"/>
          <cell r="O4451"/>
          <cell r="P4451"/>
          <cell r="R4451"/>
          <cell r="S4451"/>
          <cell r="T4451"/>
          <cell r="U4451"/>
          <cell r="V4451"/>
          <cell r="W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P4451"/>
        </row>
        <row r="4452">
          <cell r="C4452"/>
          <cell r="D4452"/>
          <cell r="E4452"/>
          <cell r="F4452"/>
          <cell r="J4452"/>
          <cell r="K4452"/>
          <cell r="L4452"/>
          <cell r="M4452"/>
          <cell r="N4452"/>
          <cell r="O4452"/>
          <cell r="P4452"/>
          <cell r="R4452"/>
          <cell r="S4452"/>
          <cell r="T4452"/>
          <cell r="U4452"/>
          <cell r="V4452"/>
          <cell r="W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P4452"/>
        </row>
        <row r="4453">
          <cell r="C4453"/>
          <cell r="D4453"/>
          <cell r="E4453"/>
          <cell r="F4453"/>
          <cell r="J4453"/>
          <cell r="K4453"/>
          <cell r="L4453"/>
          <cell r="M4453"/>
          <cell r="N4453"/>
          <cell r="O4453"/>
          <cell r="P4453"/>
          <cell r="R4453"/>
          <cell r="S4453"/>
          <cell r="T4453"/>
          <cell r="U4453"/>
          <cell r="V4453"/>
          <cell r="W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P4453"/>
        </row>
        <row r="4454">
          <cell r="C4454"/>
          <cell r="D4454"/>
          <cell r="E4454"/>
          <cell r="F4454"/>
          <cell r="J4454"/>
          <cell r="K4454"/>
          <cell r="L4454"/>
          <cell r="M4454"/>
          <cell r="N4454"/>
          <cell r="O4454"/>
          <cell r="P4454"/>
          <cell r="R4454"/>
          <cell r="S4454"/>
          <cell r="T4454"/>
          <cell r="U4454"/>
          <cell r="V4454"/>
          <cell r="W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P4454"/>
        </row>
        <row r="4455">
          <cell r="C4455"/>
          <cell r="D4455"/>
          <cell r="E4455"/>
          <cell r="F4455"/>
          <cell r="J4455"/>
          <cell r="K4455"/>
          <cell r="L4455"/>
          <cell r="M4455"/>
          <cell r="N4455"/>
          <cell r="O4455"/>
          <cell r="P4455"/>
          <cell r="R4455"/>
          <cell r="S4455"/>
          <cell r="T4455"/>
          <cell r="U4455"/>
          <cell r="V4455"/>
          <cell r="W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P4455"/>
        </row>
        <row r="4456">
          <cell r="C4456"/>
          <cell r="D4456"/>
          <cell r="E4456"/>
          <cell r="F4456"/>
          <cell r="J4456"/>
          <cell r="K4456"/>
          <cell r="L4456"/>
          <cell r="M4456"/>
          <cell r="N4456"/>
          <cell r="O4456"/>
          <cell r="P4456"/>
          <cell r="R4456"/>
          <cell r="S4456"/>
          <cell r="T4456"/>
          <cell r="U4456"/>
          <cell r="V4456"/>
          <cell r="W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P4456"/>
        </row>
        <row r="4457">
          <cell r="C4457"/>
          <cell r="D4457"/>
          <cell r="E4457"/>
          <cell r="F4457"/>
          <cell r="J4457"/>
          <cell r="K4457"/>
          <cell r="L4457"/>
          <cell r="M4457"/>
          <cell r="N4457"/>
          <cell r="O4457"/>
          <cell r="P4457"/>
          <cell r="R4457"/>
          <cell r="S4457"/>
          <cell r="T4457"/>
          <cell r="U4457"/>
          <cell r="V4457"/>
          <cell r="W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P4457"/>
        </row>
        <row r="4458">
          <cell r="C4458"/>
          <cell r="D4458"/>
          <cell r="E4458"/>
          <cell r="F4458"/>
          <cell r="J4458"/>
          <cell r="K4458"/>
          <cell r="L4458"/>
          <cell r="M4458"/>
          <cell r="N4458"/>
          <cell r="O4458"/>
          <cell r="P4458"/>
          <cell r="R4458"/>
          <cell r="S4458"/>
          <cell r="T4458"/>
          <cell r="U4458"/>
          <cell r="V4458"/>
          <cell r="W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P4458"/>
        </row>
        <row r="4459">
          <cell r="C4459"/>
          <cell r="D4459"/>
          <cell r="E4459"/>
          <cell r="F4459"/>
          <cell r="J4459"/>
          <cell r="K4459"/>
          <cell r="L4459"/>
          <cell r="M4459"/>
          <cell r="N4459"/>
          <cell r="O4459"/>
          <cell r="P4459"/>
          <cell r="R4459"/>
          <cell r="S4459"/>
          <cell r="T4459"/>
          <cell r="U4459"/>
          <cell r="V4459"/>
          <cell r="W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P4459"/>
        </row>
        <row r="4460">
          <cell r="C4460"/>
          <cell r="D4460"/>
          <cell r="E4460"/>
          <cell r="F4460"/>
          <cell r="J4460"/>
          <cell r="K4460"/>
          <cell r="L4460"/>
          <cell r="M4460"/>
          <cell r="N4460"/>
          <cell r="O4460"/>
          <cell r="P4460"/>
          <cell r="R4460"/>
          <cell r="S4460"/>
          <cell r="T4460"/>
          <cell r="U4460"/>
          <cell r="V4460"/>
          <cell r="W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P4460"/>
        </row>
        <row r="4461">
          <cell r="C4461"/>
          <cell r="D4461"/>
          <cell r="E4461"/>
          <cell r="F4461"/>
          <cell r="J4461"/>
          <cell r="K4461"/>
          <cell r="L4461"/>
          <cell r="M4461"/>
          <cell r="N4461"/>
          <cell r="O4461"/>
          <cell r="P4461"/>
          <cell r="R4461"/>
          <cell r="S4461"/>
          <cell r="T4461"/>
          <cell r="U4461"/>
          <cell r="V4461"/>
          <cell r="W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P4461"/>
        </row>
        <row r="4462">
          <cell r="C4462"/>
          <cell r="D4462"/>
          <cell r="E4462"/>
          <cell r="F4462"/>
          <cell r="J4462"/>
          <cell r="K4462"/>
          <cell r="L4462"/>
          <cell r="M4462"/>
          <cell r="N4462"/>
          <cell r="O4462"/>
          <cell r="P4462"/>
          <cell r="R4462"/>
          <cell r="S4462"/>
          <cell r="T4462"/>
          <cell r="U4462"/>
          <cell r="V4462"/>
          <cell r="W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P4462"/>
        </row>
        <row r="4463">
          <cell r="C4463"/>
          <cell r="D4463"/>
          <cell r="E4463"/>
          <cell r="F4463"/>
          <cell r="J4463"/>
          <cell r="K4463"/>
          <cell r="L4463"/>
          <cell r="M4463"/>
          <cell r="N4463"/>
          <cell r="O4463"/>
          <cell r="P4463"/>
          <cell r="R4463"/>
          <cell r="S4463"/>
          <cell r="T4463"/>
          <cell r="U4463"/>
          <cell r="V4463"/>
          <cell r="W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P4463"/>
        </row>
        <row r="4464">
          <cell r="C4464"/>
          <cell r="D4464"/>
          <cell r="E4464"/>
          <cell r="F4464"/>
          <cell r="J4464"/>
          <cell r="K4464"/>
          <cell r="L4464"/>
          <cell r="M4464"/>
          <cell r="N4464"/>
          <cell r="O4464"/>
          <cell r="P4464"/>
          <cell r="R4464"/>
          <cell r="S4464"/>
          <cell r="T4464"/>
          <cell r="U4464"/>
          <cell r="V4464"/>
          <cell r="W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P4464"/>
        </row>
        <row r="4465">
          <cell r="C4465"/>
          <cell r="D4465"/>
          <cell r="E4465"/>
          <cell r="F4465"/>
          <cell r="J4465"/>
          <cell r="K4465"/>
          <cell r="L4465"/>
          <cell r="M4465"/>
          <cell r="N4465"/>
          <cell r="O4465"/>
          <cell r="P4465"/>
          <cell r="R4465"/>
          <cell r="S4465"/>
          <cell r="T4465"/>
          <cell r="U4465"/>
          <cell r="V4465"/>
          <cell r="W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P4465"/>
        </row>
        <row r="4466">
          <cell r="C4466"/>
          <cell r="D4466"/>
          <cell r="E4466"/>
          <cell r="F4466"/>
          <cell r="J4466"/>
          <cell r="K4466"/>
          <cell r="L4466"/>
          <cell r="M4466"/>
          <cell r="N4466"/>
          <cell r="O4466"/>
          <cell r="P4466"/>
          <cell r="R4466"/>
          <cell r="S4466"/>
          <cell r="T4466"/>
          <cell r="U4466"/>
          <cell r="V4466"/>
          <cell r="W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P4466"/>
        </row>
        <row r="4467">
          <cell r="C4467"/>
          <cell r="D4467"/>
          <cell r="E4467"/>
          <cell r="F4467"/>
          <cell r="J4467"/>
          <cell r="K4467"/>
          <cell r="L4467"/>
          <cell r="M4467"/>
          <cell r="N4467"/>
          <cell r="O4467"/>
          <cell r="P4467"/>
          <cell r="R4467"/>
          <cell r="S4467"/>
          <cell r="T4467"/>
          <cell r="U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P4467"/>
        </row>
        <row r="4468">
          <cell r="C4468"/>
          <cell r="D4468"/>
          <cell r="E4468"/>
          <cell r="F4468"/>
          <cell r="J4468"/>
          <cell r="K4468"/>
          <cell r="L4468"/>
          <cell r="M4468"/>
          <cell r="N4468"/>
          <cell r="O4468"/>
          <cell r="P4468"/>
          <cell r="R4468"/>
          <cell r="S4468"/>
          <cell r="T4468"/>
          <cell r="U4468"/>
          <cell r="V4468"/>
          <cell r="W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P4468"/>
        </row>
        <row r="4469">
          <cell r="C4469"/>
          <cell r="D4469"/>
          <cell r="E4469"/>
          <cell r="F4469"/>
          <cell r="J4469"/>
          <cell r="K4469"/>
          <cell r="L4469"/>
          <cell r="M4469"/>
          <cell r="N4469"/>
          <cell r="O4469"/>
          <cell r="P4469"/>
          <cell r="R4469"/>
          <cell r="S4469"/>
          <cell r="T4469"/>
          <cell r="U4469"/>
          <cell r="V4469"/>
          <cell r="W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P4469"/>
        </row>
        <row r="4470">
          <cell r="C4470"/>
          <cell r="D4470"/>
          <cell r="E4470"/>
          <cell r="F4470"/>
          <cell r="J4470"/>
          <cell r="K4470"/>
          <cell r="L4470"/>
          <cell r="M4470"/>
          <cell r="N4470"/>
          <cell r="O4470"/>
          <cell r="P4470"/>
          <cell r="R4470"/>
          <cell r="S4470"/>
          <cell r="T4470"/>
          <cell r="U4470"/>
          <cell r="V4470"/>
          <cell r="W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P4470"/>
        </row>
        <row r="4471">
          <cell r="C4471"/>
          <cell r="D4471"/>
          <cell r="E4471"/>
          <cell r="F4471"/>
          <cell r="J4471"/>
          <cell r="K4471"/>
          <cell r="L4471"/>
          <cell r="M4471"/>
          <cell r="N4471"/>
          <cell r="O4471"/>
          <cell r="P4471"/>
          <cell r="R4471"/>
          <cell r="S4471"/>
          <cell r="T4471"/>
          <cell r="U4471"/>
          <cell r="V4471"/>
          <cell r="W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P4471"/>
        </row>
        <row r="4472">
          <cell r="C4472"/>
          <cell r="D4472"/>
          <cell r="E4472"/>
          <cell r="F4472"/>
          <cell r="J4472"/>
          <cell r="K4472"/>
          <cell r="L4472"/>
          <cell r="M4472"/>
          <cell r="N4472"/>
          <cell r="O4472"/>
          <cell r="P4472"/>
          <cell r="R4472"/>
          <cell r="S4472"/>
          <cell r="T4472"/>
          <cell r="U4472"/>
          <cell r="V4472"/>
          <cell r="W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P4472"/>
        </row>
        <row r="4473">
          <cell r="C4473"/>
          <cell r="D4473"/>
          <cell r="E4473"/>
          <cell r="F4473"/>
          <cell r="J4473"/>
          <cell r="K4473"/>
          <cell r="L4473"/>
          <cell r="M4473"/>
          <cell r="N4473"/>
          <cell r="O4473"/>
          <cell r="P4473"/>
          <cell r="R4473"/>
          <cell r="S4473"/>
          <cell r="T4473"/>
          <cell r="U4473"/>
          <cell r="V4473"/>
          <cell r="W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P4473"/>
        </row>
        <row r="4474">
          <cell r="C4474"/>
          <cell r="D4474"/>
          <cell r="E4474"/>
          <cell r="F4474"/>
          <cell r="J4474"/>
          <cell r="K4474"/>
          <cell r="L4474"/>
          <cell r="M4474"/>
          <cell r="N4474"/>
          <cell r="O4474"/>
          <cell r="P4474"/>
          <cell r="R4474"/>
          <cell r="S4474"/>
          <cell r="T4474"/>
          <cell r="U4474"/>
          <cell r="V4474"/>
          <cell r="W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P4474"/>
        </row>
        <row r="4475">
          <cell r="C4475"/>
          <cell r="D4475"/>
          <cell r="E4475"/>
          <cell r="F4475"/>
          <cell r="J4475"/>
          <cell r="K4475"/>
          <cell r="L4475"/>
          <cell r="M4475"/>
          <cell r="N4475"/>
          <cell r="O4475"/>
          <cell r="P4475"/>
          <cell r="R4475"/>
          <cell r="S4475"/>
          <cell r="T4475"/>
          <cell r="U4475"/>
          <cell r="V4475"/>
          <cell r="W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P4475"/>
        </row>
        <row r="4476">
          <cell r="C4476"/>
          <cell r="D4476"/>
          <cell r="E4476"/>
          <cell r="F4476"/>
          <cell r="J4476"/>
          <cell r="K4476"/>
          <cell r="L4476"/>
          <cell r="M4476"/>
          <cell r="N4476"/>
          <cell r="O4476"/>
          <cell r="P4476"/>
          <cell r="R4476"/>
          <cell r="S4476"/>
          <cell r="T4476"/>
          <cell r="U4476"/>
          <cell r="V4476"/>
          <cell r="W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P4476"/>
        </row>
        <row r="4477">
          <cell r="C4477"/>
          <cell r="D4477"/>
          <cell r="E4477"/>
          <cell r="F4477"/>
          <cell r="J4477"/>
          <cell r="K4477"/>
          <cell r="L4477"/>
          <cell r="M4477"/>
          <cell r="N4477"/>
          <cell r="O4477"/>
          <cell r="P4477"/>
          <cell r="R4477"/>
          <cell r="S4477"/>
          <cell r="T4477"/>
          <cell r="U4477"/>
          <cell r="V4477"/>
          <cell r="W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P4477"/>
        </row>
        <row r="4478">
          <cell r="C4478"/>
          <cell r="D4478"/>
          <cell r="E4478"/>
          <cell r="F4478"/>
          <cell r="J4478"/>
          <cell r="K4478"/>
          <cell r="L4478"/>
          <cell r="M4478"/>
          <cell r="N4478"/>
          <cell r="O4478"/>
          <cell r="P4478"/>
          <cell r="R4478"/>
          <cell r="S4478"/>
          <cell r="T4478"/>
          <cell r="U4478"/>
          <cell r="V4478"/>
          <cell r="W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P4478"/>
        </row>
        <row r="4479">
          <cell r="C4479"/>
          <cell r="D4479"/>
          <cell r="E4479"/>
          <cell r="F4479"/>
          <cell r="J4479"/>
          <cell r="K4479"/>
          <cell r="L4479"/>
          <cell r="M4479"/>
          <cell r="N4479"/>
          <cell r="O4479"/>
          <cell r="P4479"/>
          <cell r="R4479"/>
          <cell r="S4479"/>
          <cell r="T4479"/>
          <cell r="U4479"/>
          <cell r="V4479"/>
          <cell r="W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P4479"/>
        </row>
        <row r="4480">
          <cell r="C4480"/>
          <cell r="D4480"/>
          <cell r="E4480"/>
          <cell r="F4480"/>
          <cell r="J4480"/>
          <cell r="K4480"/>
          <cell r="L4480"/>
          <cell r="M4480"/>
          <cell r="N4480"/>
          <cell r="O4480"/>
          <cell r="P4480"/>
          <cell r="R4480"/>
          <cell r="S4480"/>
          <cell r="T4480"/>
          <cell r="U4480"/>
          <cell r="V4480"/>
          <cell r="W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P4480"/>
        </row>
        <row r="4481">
          <cell r="C4481"/>
          <cell r="D4481"/>
          <cell r="E4481"/>
          <cell r="F4481"/>
          <cell r="J4481"/>
          <cell r="K4481"/>
          <cell r="L4481"/>
          <cell r="M4481"/>
          <cell r="N4481"/>
          <cell r="O4481"/>
          <cell r="P4481"/>
          <cell r="R4481"/>
          <cell r="S4481"/>
          <cell r="T4481"/>
          <cell r="U4481"/>
          <cell r="V4481"/>
          <cell r="W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P4481"/>
        </row>
        <row r="4482">
          <cell r="C4482"/>
          <cell r="D4482"/>
          <cell r="E4482"/>
          <cell r="F4482"/>
          <cell r="J4482"/>
          <cell r="K4482"/>
          <cell r="L4482"/>
          <cell r="M4482"/>
          <cell r="N4482"/>
          <cell r="O4482"/>
          <cell r="P4482"/>
          <cell r="R4482"/>
          <cell r="S4482"/>
          <cell r="T4482"/>
          <cell r="U4482"/>
          <cell r="V4482"/>
          <cell r="W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P4482"/>
        </row>
        <row r="4483">
          <cell r="C4483"/>
          <cell r="D4483"/>
          <cell r="E4483"/>
          <cell r="F4483"/>
          <cell r="J4483"/>
          <cell r="K4483"/>
          <cell r="L4483"/>
          <cell r="M4483"/>
          <cell r="N4483"/>
          <cell r="O4483"/>
          <cell r="P4483"/>
          <cell r="R4483"/>
          <cell r="S4483"/>
          <cell r="T4483"/>
          <cell r="U4483"/>
          <cell r="V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P4483"/>
        </row>
        <row r="4484">
          <cell r="C4484"/>
          <cell r="D4484"/>
          <cell r="E4484"/>
          <cell r="F4484"/>
          <cell r="J4484"/>
          <cell r="K4484"/>
          <cell r="L4484"/>
          <cell r="M4484"/>
          <cell r="N4484"/>
          <cell r="O4484"/>
          <cell r="P4484"/>
          <cell r="R4484"/>
          <cell r="S4484"/>
          <cell r="T4484"/>
          <cell r="U4484"/>
          <cell r="V4484"/>
          <cell r="W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P4484"/>
        </row>
        <row r="4485">
          <cell r="C4485"/>
          <cell r="D4485"/>
          <cell r="E4485"/>
          <cell r="F4485"/>
          <cell r="J4485"/>
          <cell r="K4485"/>
          <cell r="L4485"/>
          <cell r="M4485"/>
          <cell r="N4485"/>
          <cell r="O4485"/>
          <cell r="P4485"/>
          <cell r="R4485"/>
          <cell r="S4485"/>
          <cell r="T4485"/>
          <cell r="U4485"/>
          <cell r="V4485"/>
          <cell r="W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P4485"/>
        </row>
        <row r="4486">
          <cell r="C4486"/>
          <cell r="D4486"/>
          <cell r="E4486"/>
          <cell r="F4486"/>
          <cell r="J4486"/>
          <cell r="K4486"/>
          <cell r="L4486"/>
          <cell r="M4486"/>
          <cell r="N4486"/>
          <cell r="O4486"/>
          <cell r="P4486"/>
          <cell r="R4486"/>
          <cell r="S4486"/>
          <cell r="T4486"/>
          <cell r="U4486"/>
          <cell r="V4486"/>
          <cell r="W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P4486"/>
        </row>
        <row r="4487">
          <cell r="C4487"/>
          <cell r="D4487"/>
          <cell r="E4487"/>
          <cell r="F4487"/>
          <cell r="J4487"/>
          <cell r="K4487"/>
          <cell r="L4487"/>
          <cell r="M4487"/>
          <cell r="N4487"/>
          <cell r="O4487"/>
          <cell r="P4487"/>
          <cell r="R4487"/>
          <cell r="S4487"/>
          <cell r="T4487"/>
          <cell r="U4487"/>
          <cell r="V4487"/>
          <cell r="W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P4487"/>
        </row>
        <row r="4488">
          <cell r="C4488"/>
          <cell r="D4488"/>
          <cell r="E4488"/>
          <cell r="F4488"/>
          <cell r="J4488"/>
          <cell r="K4488"/>
          <cell r="L4488"/>
          <cell r="M4488"/>
          <cell r="N4488"/>
          <cell r="O4488"/>
          <cell r="P4488"/>
          <cell r="R4488"/>
          <cell r="S4488"/>
          <cell r="T4488"/>
          <cell r="U4488"/>
          <cell r="V4488"/>
          <cell r="W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P4488"/>
        </row>
        <row r="4489">
          <cell r="C4489"/>
          <cell r="D4489"/>
          <cell r="E4489"/>
          <cell r="F4489"/>
          <cell r="J4489"/>
          <cell r="K4489"/>
          <cell r="L4489"/>
          <cell r="M4489"/>
          <cell r="N4489"/>
          <cell r="O4489"/>
          <cell r="P4489"/>
          <cell r="R4489"/>
          <cell r="S4489"/>
          <cell r="T4489"/>
          <cell r="U4489"/>
          <cell r="V4489"/>
          <cell r="W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P4489"/>
        </row>
        <row r="4490">
          <cell r="C4490"/>
          <cell r="D4490"/>
          <cell r="E4490"/>
          <cell r="F4490"/>
          <cell r="J4490"/>
          <cell r="K4490"/>
          <cell r="L4490"/>
          <cell r="M4490"/>
          <cell r="N4490"/>
          <cell r="O4490"/>
          <cell r="P4490"/>
          <cell r="R4490"/>
          <cell r="S4490"/>
          <cell r="T4490"/>
          <cell r="U4490"/>
          <cell r="V4490"/>
          <cell r="W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P4490"/>
        </row>
        <row r="4491">
          <cell r="C4491"/>
          <cell r="D4491"/>
          <cell r="E4491"/>
          <cell r="F4491"/>
          <cell r="J4491"/>
          <cell r="K4491"/>
          <cell r="L4491"/>
          <cell r="M4491"/>
          <cell r="N4491"/>
          <cell r="O4491"/>
          <cell r="P4491"/>
          <cell r="R4491"/>
          <cell r="S4491"/>
          <cell r="T4491"/>
          <cell r="U4491"/>
          <cell r="V4491"/>
          <cell r="W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P4491"/>
        </row>
        <row r="4492">
          <cell r="C4492"/>
          <cell r="D4492"/>
          <cell r="E4492"/>
          <cell r="F4492"/>
          <cell r="J4492"/>
          <cell r="K4492"/>
          <cell r="L4492"/>
          <cell r="M4492"/>
          <cell r="N4492"/>
          <cell r="O4492"/>
          <cell r="P4492"/>
          <cell r="R4492"/>
          <cell r="S4492"/>
          <cell r="T4492"/>
          <cell r="U4492"/>
          <cell r="V4492"/>
          <cell r="W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P4492"/>
        </row>
        <row r="4493">
          <cell r="C4493"/>
          <cell r="D4493"/>
          <cell r="E4493"/>
          <cell r="F4493"/>
          <cell r="J4493"/>
          <cell r="K4493"/>
          <cell r="L4493"/>
          <cell r="M4493"/>
          <cell r="N4493"/>
          <cell r="O4493"/>
          <cell r="P4493"/>
          <cell r="R4493"/>
          <cell r="S4493"/>
          <cell r="T4493"/>
          <cell r="U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P4493"/>
        </row>
        <row r="4494">
          <cell r="C4494"/>
          <cell r="D4494"/>
          <cell r="E4494"/>
          <cell r="F4494"/>
          <cell r="J4494"/>
          <cell r="K4494"/>
          <cell r="L4494"/>
          <cell r="M4494"/>
          <cell r="N4494"/>
          <cell r="O4494"/>
          <cell r="P4494"/>
          <cell r="R4494"/>
          <cell r="S4494"/>
          <cell r="T4494"/>
          <cell r="U4494"/>
          <cell r="V4494"/>
          <cell r="W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P4494"/>
        </row>
        <row r="4495">
          <cell r="C4495"/>
          <cell r="D4495"/>
          <cell r="E4495"/>
          <cell r="F4495"/>
          <cell r="J4495"/>
          <cell r="K4495"/>
          <cell r="L4495"/>
          <cell r="M4495"/>
          <cell r="N4495"/>
          <cell r="O4495"/>
          <cell r="P4495"/>
          <cell r="R4495"/>
          <cell r="S4495"/>
          <cell r="T4495"/>
          <cell r="U4495"/>
          <cell r="V4495"/>
          <cell r="W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P4495"/>
        </row>
        <row r="4496">
          <cell r="C4496"/>
          <cell r="D4496"/>
          <cell r="E4496"/>
          <cell r="F4496"/>
          <cell r="J4496"/>
          <cell r="K4496"/>
          <cell r="L4496"/>
          <cell r="M4496"/>
          <cell r="N4496"/>
          <cell r="O4496"/>
          <cell r="P4496"/>
          <cell r="R4496"/>
          <cell r="S4496"/>
          <cell r="T4496"/>
          <cell r="U4496"/>
          <cell r="V4496"/>
          <cell r="W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P4496"/>
        </row>
        <row r="4497">
          <cell r="C4497"/>
          <cell r="D4497"/>
          <cell r="E4497"/>
          <cell r="F4497"/>
          <cell r="J4497"/>
          <cell r="K4497"/>
          <cell r="L4497"/>
          <cell r="M4497"/>
          <cell r="N4497"/>
          <cell r="O4497"/>
          <cell r="P4497"/>
          <cell r="R4497"/>
          <cell r="S4497"/>
          <cell r="T4497"/>
          <cell r="U4497"/>
          <cell r="V4497"/>
          <cell r="W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P4497"/>
        </row>
        <row r="4498">
          <cell r="C4498"/>
          <cell r="D4498"/>
          <cell r="E4498"/>
          <cell r="F4498"/>
          <cell r="J4498"/>
          <cell r="K4498"/>
          <cell r="L4498"/>
          <cell r="M4498"/>
          <cell r="N4498"/>
          <cell r="O4498"/>
          <cell r="P4498"/>
          <cell r="R4498"/>
          <cell r="S4498"/>
          <cell r="T4498"/>
          <cell r="U4498"/>
          <cell r="V4498"/>
          <cell r="W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P4498"/>
        </row>
        <row r="4499">
          <cell r="C4499"/>
          <cell r="D4499"/>
          <cell r="E4499"/>
          <cell r="F4499"/>
          <cell r="J4499"/>
          <cell r="K4499"/>
          <cell r="L4499"/>
          <cell r="M4499"/>
          <cell r="N4499"/>
          <cell r="O4499"/>
          <cell r="P4499"/>
          <cell r="R4499"/>
          <cell r="S4499"/>
          <cell r="T4499"/>
          <cell r="U4499"/>
          <cell r="V4499"/>
          <cell r="W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P4499"/>
        </row>
        <row r="4500">
          <cell r="C4500"/>
          <cell r="D4500"/>
          <cell r="E4500"/>
          <cell r="F4500"/>
          <cell r="J4500"/>
          <cell r="K4500"/>
          <cell r="L4500"/>
          <cell r="M4500"/>
          <cell r="N4500"/>
          <cell r="O4500"/>
          <cell r="P4500"/>
          <cell r="R4500"/>
          <cell r="S4500"/>
          <cell r="T4500"/>
          <cell r="U4500"/>
          <cell r="V4500"/>
          <cell r="W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P4500"/>
        </row>
        <row r="4501">
          <cell r="C4501"/>
          <cell r="D4501"/>
          <cell r="E4501"/>
          <cell r="F4501"/>
          <cell r="J4501"/>
          <cell r="K4501"/>
          <cell r="L4501"/>
          <cell r="M4501"/>
          <cell r="N4501"/>
          <cell r="O4501"/>
          <cell r="P4501"/>
          <cell r="R4501"/>
          <cell r="S4501"/>
          <cell r="T4501"/>
          <cell r="U4501"/>
          <cell r="V4501"/>
          <cell r="W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P4501"/>
        </row>
        <row r="4502">
          <cell r="C4502"/>
          <cell r="D4502"/>
          <cell r="E4502"/>
          <cell r="F4502"/>
          <cell r="J4502"/>
          <cell r="K4502"/>
          <cell r="L4502"/>
          <cell r="M4502"/>
          <cell r="N4502"/>
          <cell r="O4502"/>
          <cell r="P4502"/>
          <cell r="R4502"/>
          <cell r="S4502"/>
          <cell r="T4502"/>
          <cell r="U4502"/>
          <cell r="V4502"/>
          <cell r="W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P4502"/>
        </row>
        <row r="4503">
          <cell r="C4503"/>
          <cell r="D4503"/>
          <cell r="E4503"/>
          <cell r="F4503"/>
          <cell r="J4503"/>
          <cell r="K4503"/>
          <cell r="L4503"/>
          <cell r="M4503"/>
          <cell r="N4503"/>
          <cell r="O4503"/>
          <cell r="P4503"/>
          <cell r="R4503"/>
          <cell r="S4503"/>
          <cell r="T4503"/>
          <cell r="U4503"/>
          <cell r="V4503"/>
          <cell r="W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P4503"/>
        </row>
        <row r="4504">
          <cell r="C4504"/>
          <cell r="D4504"/>
          <cell r="E4504"/>
          <cell r="F4504"/>
          <cell r="J4504"/>
          <cell r="K4504"/>
          <cell r="L4504"/>
          <cell r="M4504"/>
          <cell r="N4504"/>
          <cell r="O4504"/>
          <cell r="P4504"/>
          <cell r="R4504"/>
          <cell r="S4504"/>
          <cell r="T4504"/>
          <cell r="U4504"/>
          <cell r="V4504"/>
          <cell r="W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P4504"/>
        </row>
        <row r="4505">
          <cell r="C4505"/>
          <cell r="D4505"/>
          <cell r="E4505"/>
          <cell r="F4505"/>
          <cell r="J4505"/>
          <cell r="K4505"/>
          <cell r="L4505"/>
          <cell r="M4505"/>
          <cell r="N4505"/>
          <cell r="O4505"/>
          <cell r="P4505"/>
          <cell r="R4505"/>
          <cell r="S4505"/>
          <cell r="T4505"/>
          <cell r="U4505"/>
          <cell r="V4505"/>
          <cell r="W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P4505"/>
        </row>
        <row r="4506">
          <cell r="C4506"/>
          <cell r="D4506"/>
          <cell r="E4506"/>
          <cell r="F4506"/>
          <cell r="J4506"/>
          <cell r="K4506"/>
          <cell r="L4506"/>
          <cell r="M4506"/>
          <cell r="N4506"/>
          <cell r="O4506"/>
          <cell r="P4506"/>
          <cell r="R4506"/>
          <cell r="S4506"/>
          <cell r="T4506"/>
          <cell r="U4506"/>
          <cell r="V4506"/>
          <cell r="W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P4506"/>
        </row>
        <row r="4507">
          <cell r="C4507"/>
          <cell r="D4507"/>
          <cell r="E4507"/>
          <cell r="F4507"/>
          <cell r="J4507"/>
          <cell r="K4507"/>
          <cell r="L4507"/>
          <cell r="M4507"/>
          <cell r="N4507"/>
          <cell r="O4507"/>
          <cell r="P4507"/>
          <cell r="R4507"/>
          <cell r="S4507"/>
          <cell r="T4507"/>
          <cell r="U4507"/>
          <cell r="V4507"/>
          <cell r="W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P4507"/>
        </row>
        <row r="4508">
          <cell r="C4508"/>
          <cell r="D4508"/>
          <cell r="E4508"/>
          <cell r="F4508"/>
          <cell r="J4508"/>
          <cell r="K4508"/>
          <cell r="L4508"/>
          <cell r="M4508"/>
          <cell r="N4508"/>
          <cell r="O4508"/>
          <cell r="P4508"/>
          <cell r="R4508"/>
          <cell r="S4508"/>
          <cell r="T4508"/>
          <cell r="U4508"/>
          <cell r="V4508"/>
          <cell r="W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P4508"/>
        </row>
        <row r="4509">
          <cell r="C4509"/>
          <cell r="D4509"/>
          <cell r="E4509"/>
          <cell r="F4509"/>
          <cell r="J4509"/>
          <cell r="K4509"/>
          <cell r="L4509"/>
          <cell r="M4509"/>
          <cell r="N4509"/>
          <cell r="O4509"/>
          <cell r="P4509"/>
          <cell r="R4509"/>
          <cell r="S4509"/>
          <cell r="T4509"/>
          <cell r="U4509"/>
          <cell r="V4509"/>
          <cell r="W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P4509"/>
        </row>
        <row r="4510">
          <cell r="C4510"/>
          <cell r="D4510"/>
          <cell r="E4510"/>
          <cell r="F4510"/>
          <cell r="J4510"/>
          <cell r="K4510"/>
          <cell r="L4510"/>
          <cell r="M4510"/>
          <cell r="N4510"/>
          <cell r="O4510"/>
          <cell r="P4510"/>
          <cell r="R4510"/>
          <cell r="S4510"/>
          <cell r="T4510"/>
          <cell r="U4510"/>
          <cell r="V4510"/>
          <cell r="W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P4510"/>
        </row>
        <row r="4511">
          <cell r="C4511"/>
          <cell r="D4511"/>
          <cell r="E4511"/>
          <cell r="F4511"/>
          <cell r="J4511"/>
          <cell r="K4511"/>
          <cell r="L4511"/>
          <cell r="M4511"/>
          <cell r="N4511"/>
          <cell r="O4511"/>
          <cell r="P4511"/>
          <cell r="R4511"/>
          <cell r="S4511"/>
          <cell r="T4511"/>
          <cell r="U4511"/>
          <cell r="V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P4511"/>
        </row>
        <row r="4512">
          <cell r="C4512"/>
          <cell r="D4512"/>
          <cell r="E4512"/>
          <cell r="F4512"/>
          <cell r="J4512"/>
          <cell r="K4512"/>
          <cell r="L4512"/>
          <cell r="M4512"/>
          <cell r="N4512"/>
          <cell r="O4512"/>
          <cell r="P4512"/>
          <cell r="R4512"/>
          <cell r="S4512"/>
          <cell r="T4512"/>
          <cell r="U4512"/>
          <cell r="V4512"/>
          <cell r="W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P4512"/>
        </row>
        <row r="4513">
          <cell r="C4513"/>
          <cell r="D4513"/>
          <cell r="E4513"/>
          <cell r="F4513"/>
          <cell r="J4513"/>
          <cell r="K4513"/>
          <cell r="L4513"/>
          <cell r="M4513"/>
          <cell r="N4513"/>
          <cell r="O4513"/>
          <cell r="P4513"/>
          <cell r="R4513"/>
          <cell r="S4513"/>
          <cell r="T4513"/>
          <cell r="U4513"/>
          <cell r="V4513"/>
          <cell r="W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P4513"/>
        </row>
        <row r="4514">
          <cell r="C4514"/>
          <cell r="D4514"/>
          <cell r="E4514"/>
          <cell r="F4514"/>
          <cell r="J4514"/>
          <cell r="K4514"/>
          <cell r="L4514"/>
          <cell r="M4514"/>
          <cell r="N4514"/>
          <cell r="O4514"/>
          <cell r="P4514"/>
          <cell r="R4514"/>
          <cell r="S4514"/>
          <cell r="T4514"/>
          <cell r="U4514"/>
          <cell r="V4514"/>
          <cell r="W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P4514"/>
        </row>
        <row r="4515">
          <cell r="C4515"/>
          <cell r="D4515"/>
          <cell r="E4515"/>
          <cell r="F4515"/>
          <cell r="J4515"/>
          <cell r="K4515"/>
          <cell r="L4515"/>
          <cell r="M4515"/>
          <cell r="N4515"/>
          <cell r="O4515"/>
          <cell r="P4515"/>
          <cell r="R4515"/>
          <cell r="S4515"/>
          <cell r="T4515"/>
          <cell r="U4515"/>
          <cell r="V4515"/>
          <cell r="W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P4515"/>
        </row>
        <row r="4516">
          <cell r="C4516"/>
          <cell r="D4516"/>
          <cell r="E4516"/>
          <cell r="F4516"/>
          <cell r="J4516"/>
          <cell r="K4516"/>
          <cell r="L4516"/>
          <cell r="M4516"/>
          <cell r="N4516"/>
          <cell r="O4516"/>
          <cell r="P4516"/>
          <cell r="R4516"/>
          <cell r="S4516"/>
          <cell r="T4516"/>
          <cell r="U4516"/>
          <cell r="V4516"/>
          <cell r="W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P4516"/>
        </row>
        <row r="4517">
          <cell r="C4517"/>
          <cell r="D4517"/>
          <cell r="E4517"/>
          <cell r="F4517"/>
          <cell r="J4517"/>
          <cell r="K4517"/>
          <cell r="L4517"/>
          <cell r="M4517"/>
          <cell r="N4517"/>
          <cell r="O4517"/>
          <cell r="P4517"/>
          <cell r="R4517"/>
          <cell r="S4517"/>
          <cell r="T4517"/>
          <cell r="U4517"/>
          <cell r="V4517"/>
          <cell r="W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P4517"/>
        </row>
        <row r="4518">
          <cell r="C4518"/>
          <cell r="D4518"/>
          <cell r="E4518"/>
          <cell r="F4518"/>
          <cell r="J4518"/>
          <cell r="K4518"/>
          <cell r="L4518"/>
          <cell r="M4518"/>
          <cell r="N4518"/>
          <cell r="O4518"/>
          <cell r="P4518"/>
          <cell r="R4518"/>
          <cell r="S4518"/>
          <cell r="T4518"/>
          <cell r="U4518"/>
          <cell r="V4518"/>
          <cell r="W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P4518"/>
        </row>
        <row r="4519">
          <cell r="C4519"/>
          <cell r="D4519"/>
          <cell r="E4519"/>
          <cell r="F4519"/>
          <cell r="J4519"/>
          <cell r="K4519"/>
          <cell r="L4519"/>
          <cell r="M4519"/>
          <cell r="N4519"/>
          <cell r="O4519"/>
          <cell r="P4519"/>
          <cell r="R4519"/>
          <cell r="S4519"/>
          <cell r="T4519"/>
          <cell r="U4519"/>
          <cell r="V4519"/>
          <cell r="W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P4519"/>
        </row>
        <row r="4520">
          <cell r="C4520"/>
          <cell r="D4520"/>
          <cell r="E4520"/>
          <cell r="F4520"/>
          <cell r="J4520"/>
          <cell r="K4520"/>
          <cell r="L4520"/>
          <cell r="M4520"/>
          <cell r="N4520"/>
          <cell r="O4520"/>
          <cell r="P4520"/>
          <cell r="R4520"/>
          <cell r="S4520"/>
          <cell r="T4520"/>
          <cell r="U4520"/>
          <cell r="V4520"/>
          <cell r="W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P4520"/>
        </row>
        <row r="4521">
          <cell r="C4521"/>
          <cell r="D4521"/>
          <cell r="E4521"/>
          <cell r="F4521"/>
          <cell r="J4521"/>
          <cell r="K4521"/>
          <cell r="L4521"/>
          <cell r="M4521"/>
          <cell r="N4521"/>
          <cell r="O4521"/>
          <cell r="P4521"/>
          <cell r="R4521"/>
          <cell r="S4521"/>
          <cell r="T4521"/>
          <cell r="U4521"/>
          <cell r="V4521"/>
          <cell r="W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P4521"/>
        </row>
        <row r="4522">
          <cell r="C4522"/>
          <cell r="D4522"/>
          <cell r="E4522"/>
          <cell r="F4522"/>
          <cell r="J4522"/>
          <cell r="K4522"/>
          <cell r="L4522"/>
          <cell r="M4522"/>
          <cell r="N4522"/>
          <cell r="O4522"/>
          <cell r="P4522"/>
          <cell r="R4522"/>
          <cell r="S4522"/>
          <cell r="T4522"/>
          <cell r="U4522"/>
          <cell r="V4522"/>
          <cell r="W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P4522"/>
        </row>
        <row r="4523">
          <cell r="C4523"/>
          <cell r="D4523"/>
          <cell r="E4523"/>
          <cell r="F4523"/>
          <cell r="J4523"/>
          <cell r="K4523"/>
          <cell r="L4523"/>
          <cell r="M4523"/>
          <cell r="N4523"/>
          <cell r="O4523"/>
          <cell r="P4523"/>
          <cell r="R4523"/>
          <cell r="S4523"/>
          <cell r="T4523"/>
          <cell r="U4523"/>
          <cell r="V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P4523"/>
        </row>
        <row r="4524">
          <cell r="C4524"/>
          <cell r="D4524"/>
          <cell r="E4524"/>
          <cell r="F4524"/>
          <cell r="J4524"/>
          <cell r="K4524"/>
          <cell r="L4524"/>
          <cell r="M4524"/>
          <cell r="N4524"/>
          <cell r="O4524"/>
          <cell r="P4524"/>
          <cell r="R4524"/>
          <cell r="S4524"/>
          <cell r="T4524"/>
          <cell r="U4524"/>
          <cell r="Y4524"/>
          <cell r="Z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P4524"/>
        </row>
        <row r="4525">
          <cell r="C4525"/>
          <cell r="D4525"/>
          <cell r="E4525"/>
          <cell r="F4525"/>
          <cell r="J4525"/>
          <cell r="K4525"/>
          <cell r="L4525"/>
          <cell r="M4525"/>
          <cell r="N4525"/>
          <cell r="O4525"/>
          <cell r="P4525"/>
          <cell r="R4525"/>
          <cell r="S4525"/>
          <cell r="T4525"/>
          <cell r="U4525"/>
          <cell r="V4525"/>
          <cell r="W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P4525"/>
        </row>
        <row r="4526">
          <cell r="C4526"/>
          <cell r="D4526"/>
          <cell r="E4526"/>
          <cell r="F4526"/>
          <cell r="J4526"/>
          <cell r="K4526"/>
          <cell r="L4526"/>
          <cell r="M4526"/>
          <cell r="N4526"/>
          <cell r="O4526"/>
          <cell r="P4526"/>
          <cell r="R4526"/>
          <cell r="S4526"/>
          <cell r="T4526"/>
          <cell r="U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P4526"/>
        </row>
        <row r="4527">
          <cell r="C4527"/>
          <cell r="D4527"/>
          <cell r="E4527"/>
          <cell r="F4527"/>
          <cell r="J4527"/>
          <cell r="K4527"/>
          <cell r="L4527"/>
          <cell r="M4527"/>
          <cell r="N4527"/>
          <cell r="O4527"/>
          <cell r="P4527"/>
          <cell r="R4527"/>
          <cell r="S4527"/>
          <cell r="T4527"/>
          <cell r="U4527"/>
          <cell r="V4527"/>
          <cell r="W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P4527"/>
        </row>
        <row r="4528">
          <cell r="C4528"/>
          <cell r="D4528"/>
          <cell r="E4528"/>
          <cell r="F4528"/>
          <cell r="J4528"/>
          <cell r="K4528"/>
          <cell r="L4528"/>
          <cell r="M4528"/>
          <cell r="N4528"/>
          <cell r="O4528"/>
          <cell r="P4528"/>
          <cell r="R4528"/>
          <cell r="S4528"/>
          <cell r="T4528"/>
          <cell r="U4528"/>
          <cell r="V4528"/>
          <cell r="W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P4528"/>
        </row>
        <row r="4529">
          <cell r="C4529"/>
          <cell r="D4529"/>
          <cell r="E4529"/>
          <cell r="F4529"/>
          <cell r="J4529"/>
          <cell r="K4529"/>
          <cell r="L4529"/>
          <cell r="M4529"/>
          <cell r="N4529"/>
          <cell r="O4529"/>
          <cell r="P4529"/>
          <cell r="R4529"/>
          <cell r="S4529"/>
          <cell r="T4529"/>
          <cell r="U4529"/>
          <cell r="V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P4529"/>
        </row>
        <row r="4530">
          <cell r="C4530"/>
          <cell r="D4530"/>
          <cell r="E4530"/>
          <cell r="F4530"/>
          <cell r="J4530"/>
          <cell r="K4530"/>
          <cell r="L4530"/>
          <cell r="M4530"/>
          <cell r="N4530"/>
          <cell r="O4530"/>
          <cell r="P4530"/>
          <cell r="R4530"/>
          <cell r="S4530"/>
          <cell r="T4530"/>
          <cell r="U4530"/>
          <cell r="V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P4530"/>
        </row>
        <row r="4531">
          <cell r="C4531"/>
          <cell r="D4531"/>
          <cell r="E4531"/>
          <cell r="F4531"/>
          <cell r="J4531"/>
          <cell r="K4531"/>
          <cell r="L4531"/>
          <cell r="M4531"/>
          <cell r="N4531"/>
          <cell r="O4531"/>
          <cell r="P4531"/>
          <cell r="R4531"/>
          <cell r="S4531"/>
          <cell r="T4531"/>
          <cell r="U4531"/>
          <cell r="V4531"/>
          <cell r="W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P4531"/>
        </row>
        <row r="4532">
          <cell r="C4532"/>
          <cell r="D4532"/>
          <cell r="E4532"/>
          <cell r="F4532"/>
          <cell r="J4532"/>
          <cell r="K4532"/>
          <cell r="L4532"/>
          <cell r="M4532"/>
          <cell r="N4532"/>
          <cell r="O4532"/>
          <cell r="P4532"/>
          <cell r="R4532"/>
          <cell r="S4532"/>
          <cell r="T4532"/>
          <cell r="U4532"/>
          <cell r="V4532"/>
          <cell r="W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P4532"/>
        </row>
        <row r="4533">
          <cell r="C4533"/>
          <cell r="D4533"/>
          <cell r="E4533"/>
          <cell r="F4533"/>
          <cell r="J4533"/>
          <cell r="K4533"/>
          <cell r="L4533"/>
          <cell r="M4533"/>
          <cell r="N4533"/>
          <cell r="O4533"/>
          <cell r="P4533"/>
          <cell r="R4533"/>
          <cell r="S4533"/>
          <cell r="T4533"/>
          <cell r="U4533"/>
          <cell r="V4533"/>
          <cell r="W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P4533"/>
        </row>
        <row r="4534">
          <cell r="C4534"/>
          <cell r="D4534"/>
          <cell r="E4534"/>
          <cell r="F4534"/>
          <cell r="J4534"/>
          <cell r="K4534"/>
          <cell r="L4534"/>
          <cell r="M4534"/>
          <cell r="N4534"/>
          <cell r="O4534"/>
          <cell r="P4534"/>
          <cell r="R4534"/>
          <cell r="S4534"/>
          <cell r="T4534"/>
          <cell r="U4534"/>
          <cell r="V4534"/>
          <cell r="W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P4534"/>
        </row>
        <row r="4535">
          <cell r="C4535"/>
          <cell r="D4535"/>
          <cell r="E4535"/>
          <cell r="F4535"/>
          <cell r="J4535"/>
          <cell r="K4535"/>
          <cell r="L4535"/>
          <cell r="M4535"/>
          <cell r="N4535"/>
          <cell r="O4535"/>
          <cell r="P4535"/>
          <cell r="R4535"/>
          <cell r="S4535"/>
          <cell r="T4535"/>
          <cell r="U4535"/>
          <cell r="V4535"/>
          <cell r="W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P4535"/>
        </row>
        <row r="4536">
          <cell r="C4536"/>
          <cell r="D4536"/>
          <cell r="E4536"/>
          <cell r="F4536"/>
          <cell r="J4536"/>
          <cell r="K4536"/>
          <cell r="L4536"/>
          <cell r="M4536"/>
          <cell r="N4536"/>
          <cell r="O4536"/>
          <cell r="P4536"/>
          <cell r="R4536"/>
          <cell r="S4536"/>
          <cell r="T4536"/>
          <cell r="U4536"/>
          <cell r="V4536"/>
          <cell r="W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P4536"/>
        </row>
        <row r="4537">
          <cell r="C4537"/>
          <cell r="D4537"/>
          <cell r="E4537"/>
          <cell r="F4537"/>
          <cell r="J4537"/>
          <cell r="K4537"/>
          <cell r="L4537"/>
          <cell r="M4537"/>
          <cell r="N4537"/>
          <cell r="O4537"/>
          <cell r="P4537"/>
          <cell r="R4537"/>
          <cell r="S4537"/>
          <cell r="T4537"/>
          <cell r="U4537"/>
          <cell r="V4537"/>
          <cell r="W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P4537"/>
        </row>
        <row r="4538">
          <cell r="C4538"/>
          <cell r="D4538"/>
          <cell r="E4538"/>
          <cell r="F4538"/>
          <cell r="J4538"/>
          <cell r="K4538"/>
          <cell r="L4538"/>
          <cell r="M4538"/>
          <cell r="N4538"/>
          <cell r="O4538"/>
          <cell r="P4538"/>
          <cell r="R4538"/>
          <cell r="S4538"/>
          <cell r="T4538"/>
          <cell r="U4538"/>
          <cell r="V4538"/>
          <cell r="W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P4538"/>
        </row>
        <row r="4539">
          <cell r="C4539"/>
          <cell r="D4539"/>
          <cell r="E4539"/>
          <cell r="F4539"/>
          <cell r="J4539"/>
          <cell r="K4539"/>
          <cell r="L4539"/>
          <cell r="M4539"/>
          <cell r="N4539"/>
          <cell r="O4539"/>
          <cell r="P4539"/>
          <cell r="R4539"/>
          <cell r="S4539"/>
          <cell r="T4539"/>
          <cell r="U4539"/>
          <cell r="V4539"/>
          <cell r="W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P4539"/>
        </row>
        <row r="4540">
          <cell r="C4540"/>
          <cell r="D4540"/>
          <cell r="E4540"/>
          <cell r="F4540"/>
          <cell r="J4540"/>
          <cell r="K4540"/>
          <cell r="L4540"/>
          <cell r="M4540"/>
          <cell r="N4540"/>
          <cell r="O4540"/>
          <cell r="P4540"/>
          <cell r="R4540"/>
          <cell r="S4540"/>
          <cell r="T4540"/>
          <cell r="U4540"/>
          <cell r="V4540"/>
          <cell r="W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P4540"/>
        </row>
        <row r="4541">
          <cell r="C4541"/>
          <cell r="D4541"/>
          <cell r="E4541"/>
          <cell r="F4541"/>
          <cell r="J4541"/>
          <cell r="K4541"/>
          <cell r="L4541"/>
          <cell r="M4541"/>
          <cell r="N4541"/>
          <cell r="O4541"/>
          <cell r="P4541"/>
          <cell r="R4541"/>
          <cell r="S4541"/>
          <cell r="T4541"/>
          <cell r="U4541"/>
          <cell r="V4541"/>
          <cell r="W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P4541"/>
        </row>
        <row r="4542">
          <cell r="C4542"/>
          <cell r="D4542"/>
          <cell r="E4542"/>
          <cell r="F4542"/>
          <cell r="J4542"/>
          <cell r="K4542"/>
          <cell r="L4542"/>
          <cell r="M4542"/>
          <cell r="N4542"/>
          <cell r="O4542"/>
          <cell r="P4542"/>
          <cell r="R4542"/>
          <cell r="S4542"/>
          <cell r="T4542"/>
          <cell r="U4542"/>
          <cell r="V4542"/>
          <cell r="W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P4542"/>
        </row>
        <row r="4543">
          <cell r="C4543"/>
          <cell r="D4543"/>
          <cell r="E4543"/>
          <cell r="F4543"/>
          <cell r="J4543"/>
          <cell r="K4543"/>
          <cell r="L4543"/>
          <cell r="M4543"/>
          <cell r="N4543"/>
          <cell r="O4543"/>
          <cell r="P4543"/>
          <cell r="R4543"/>
          <cell r="S4543"/>
          <cell r="T4543"/>
          <cell r="U4543"/>
          <cell r="V4543"/>
          <cell r="W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P4543"/>
        </row>
        <row r="4544">
          <cell r="C4544"/>
          <cell r="D4544"/>
          <cell r="E4544"/>
          <cell r="F4544"/>
          <cell r="J4544"/>
          <cell r="K4544"/>
          <cell r="L4544"/>
          <cell r="M4544"/>
          <cell r="N4544"/>
          <cell r="O4544"/>
          <cell r="P4544"/>
          <cell r="R4544"/>
          <cell r="S4544"/>
          <cell r="T4544"/>
          <cell r="U4544"/>
          <cell r="V4544"/>
          <cell r="W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P4544"/>
        </row>
        <row r="4545">
          <cell r="C4545"/>
          <cell r="D4545"/>
          <cell r="E4545"/>
          <cell r="F4545"/>
          <cell r="J4545"/>
          <cell r="K4545"/>
          <cell r="L4545"/>
          <cell r="M4545"/>
          <cell r="N4545"/>
          <cell r="O4545"/>
          <cell r="P4545"/>
          <cell r="R4545"/>
          <cell r="S4545"/>
          <cell r="T4545"/>
          <cell r="U4545"/>
          <cell r="V4545"/>
          <cell r="W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P4545"/>
        </row>
        <row r="4546">
          <cell r="C4546"/>
          <cell r="D4546"/>
          <cell r="E4546"/>
          <cell r="F4546"/>
          <cell r="J4546"/>
          <cell r="K4546"/>
          <cell r="L4546"/>
          <cell r="M4546"/>
          <cell r="N4546"/>
          <cell r="O4546"/>
          <cell r="P4546"/>
          <cell r="R4546"/>
          <cell r="S4546"/>
          <cell r="T4546"/>
          <cell r="U4546"/>
          <cell r="V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P4546"/>
        </row>
        <row r="4547">
          <cell r="C4547"/>
          <cell r="D4547"/>
          <cell r="E4547"/>
          <cell r="F4547"/>
          <cell r="J4547"/>
          <cell r="K4547"/>
          <cell r="L4547"/>
          <cell r="M4547"/>
          <cell r="N4547"/>
          <cell r="O4547"/>
          <cell r="P4547"/>
          <cell r="R4547"/>
          <cell r="S4547"/>
          <cell r="T4547"/>
          <cell r="U4547"/>
          <cell r="V4547"/>
          <cell r="W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P4547"/>
        </row>
        <row r="4548">
          <cell r="C4548"/>
          <cell r="D4548"/>
          <cell r="E4548"/>
          <cell r="F4548"/>
          <cell r="J4548"/>
          <cell r="K4548"/>
          <cell r="L4548"/>
          <cell r="M4548"/>
          <cell r="N4548"/>
          <cell r="O4548"/>
          <cell r="P4548"/>
          <cell r="R4548"/>
          <cell r="S4548"/>
          <cell r="T4548"/>
          <cell r="U4548"/>
          <cell r="V4548"/>
          <cell r="W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P4548"/>
        </row>
        <row r="4549">
          <cell r="C4549"/>
          <cell r="D4549"/>
          <cell r="E4549"/>
          <cell r="F4549"/>
          <cell r="J4549"/>
          <cell r="K4549"/>
          <cell r="L4549"/>
          <cell r="M4549"/>
          <cell r="N4549"/>
          <cell r="O4549"/>
          <cell r="P4549"/>
          <cell r="R4549"/>
          <cell r="S4549"/>
          <cell r="T4549"/>
          <cell r="U4549"/>
          <cell r="V4549"/>
          <cell r="W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P4549"/>
        </row>
        <row r="4550">
          <cell r="C4550"/>
          <cell r="D4550"/>
          <cell r="E4550"/>
          <cell r="F4550"/>
          <cell r="J4550"/>
          <cell r="K4550"/>
          <cell r="L4550"/>
          <cell r="M4550"/>
          <cell r="N4550"/>
          <cell r="O4550"/>
          <cell r="P4550"/>
          <cell r="R4550"/>
          <cell r="S4550"/>
          <cell r="T4550"/>
          <cell r="U4550"/>
          <cell r="V4550"/>
          <cell r="W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P4550"/>
        </row>
        <row r="4551">
          <cell r="C4551"/>
          <cell r="D4551"/>
          <cell r="E4551"/>
          <cell r="F4551"/>
          <cell r="J4551"/>
          <cell r="K4551"/>
          <cell r="L4551"/>
          <cell r="M4551"/>
          <cell r="N4551"/>
          <cell r="O4551"/>
          <cell r="P4551"/>
          <cell r="R4551"/>
          <cell r="S4551"/>
          <cell r="T4551"/>
          <cell r="U4551"/>
          <cell r="V4551"/>
          <cell r="W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P4551"/>
        </row>
        <row r="4552">
          <cell r="C4552"/>
          <cell r="D4552"/>
          <cell r="E4552"/>
          <cell r="F4552"/>
          <cell r="J4552"/>
          <cell r="K4552"/>
          <cell r="L4552"/>
          <cell r="M4552"/>
          <cell r="N4552"/>
          <cell r="O4552"/>
          <cell r="P4552"/>
          <cell r="R4552"/>
          <cell r="S4552"/>
          <cell r="T4552"/>
          <cell r="U4552"/>
          <cell r="V4552"/>
          <cell r="W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P4552"/>
        </row>
        <row r="4553">
          <cell r="C4553"/>
          <cell r="D4553"/>
          <cell r="E4553"/>
          <cell r="F4553"/>
          <cell r="J4553"/>
          <cell r="K4553"/>
          <cell r="L4553"/>
          <cell r="M4553"/>
          <cell r="N4553"/>
          <cell r="O4553"/>
          <cell r="P4553"/>
          <cell r="R4553"/>
          <cell r="S4553"/>
          <cell r="T4553"/>
          <cell r="U4553"/>
          <cell r="V4553"/>
          <cell r="W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P4553"/>
        </row>
        <row r="4554">
          <cell r="C4554"/>
          <cell r="D4554"/>
          <cell r="E4554"/>
          <cell r="F4554"/>
          <cell r="J4554"/>
          <cell r="K4554"/>
          <cell r="L4554"/>
          <cell r="M4554"/>
          <cell r="N4554"/>
          <cell r="O4554"/>
          <cell r="P4554"/>
          <cell r="R4554"/>
          <cell r="S4554"/>
          <cell r="T4554"/>
          <cell r="U4554"/>
          <cell r="V4554"/>
          <cell r="W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P4554"/>
        </row>
        <row r="4555">
          <cell r="C4555"/>
          <cell r="D4555"/>
          <cell r="E4555"/>
          <cell r="F4555"/>
          <cell r="J4555"/>
          <cell r="K4555"/>
          <cell r="L4555"/>
          <cell r="M4555"/>
          <cell r="N4555"/>
          <cell r="O4555"/>
          <cell r="P4555"/>
          <cell r="R4555"/>
          <cell r="S4555"/>
          <cell r="T4555"/>
          <cell r="U4555"/>
          <cell r="V4555"/>
          <cell r="W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P4555"/>
        </row>
        <row r="4556">
          <cell r="C4556"/>
          <cell r="D4556"/>
          <cell r="E4556"/>
          <cell r="F4556"/>
          <cell r="J4556"/>
          <cell r="K4556"/>
          <cell r="L4556"/>
          <cell r="M4556"/>
          <cell r="N4556"/>
          <cell r="O4556"/>
          <cell r="P4556"/>
          <cell r="R4556"/>
          <cell r="S4556"/>
          <cell r="T4556"/>
          <cell r="U4556"/>
          <cell r="V4556"/>
          <cell r="W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P4556"/>
        </row>
        <row r="4557">
          <cell r="C4557"/>
          <cell r="D4557"/>
          <cell r="E4557"/>
          <cell r="F4557"/>
          <cell r="J4557"/>
          <cell r="K4557"/>
          <cell r="L4557"/>
          <cell r="M4557"/>
          <cell r="N4557"/>
          <cell r="O4557"/>
          <cell r="P4557"/>
          <cell r="R4557"/>
          <cell r="S4557"/>
          <cell r="T4557"/>
          <cell r="U4557"/>
          <cell r="V4557"/>
          <cell r="W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P4557"/>
        </row>
        <row r="4558">
          <cell r="C4558"/>
          <cell r="D4558"/>
          <cell r="E4558"/>
          <cell r="F4558"/>
          <cell r="J4558"/>
          <cell r="K4558"/>
          <cell r="L4558"/>
          <cell r="M4558"/>
          <cell r="N4558"/>
          <cell r="O4558"/>
          <cell r="P4558"/>
          <cell r="R4558"/>
          <cell r="S4558"/>
          <cell r="T4558"/>
          <cell r="U4558"/>
          <cell r="V4558"/>
          <cell r="W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P4558"/>
        </row>
        <row r="4559">
          <cell r="C4559"/>
          <cell r="D4559"/>
          <cell r="E4559"/>
          <cell r="F4559"/>
          <cell r="J4559"/>
          <cell r="K4559"/>
          <cell r="L4559"/>
          <cell r="M4559"/>
          <cell r="N4559"/>
          <cell r="O4559"/>
          <cell r="P4559"/>
          <cell r="R4559"/>
          <cell r="S4559"/>
          <cell r="T4559"/>
          <cell r="U4559"/>
          <cell r="V4559"/>
          <cell r="W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P4559"/>
        </row>
        <row r="4560">
          <cell r="C4560"/>
          <cell r="D4560"/>
          <cell r="E4560"/>
          <cell r="F4560"/>
          <cell r="J4560"/>
          <cell r="K4560"/>
          <cell r="L4560"/>
          <cell r="M4560"/>
          <cell r="N4560"/>
          <cell r="O4560"/>
          <cell r="P4560"/>
          <cell r="R4560"/>
          <cell r="S4560"/>
          <cell r="T4560"/>
          <cell r="U4560"/>
          <cell r="V4560"/>
          <cell r="W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P4560"/>
        </row>
        <row r="4561">
          <cell r="C4561"/>
          <cell r="D4561"/>
          <cell r="E4561"/>
          <cell r="F4561"/>
          <cell r="J4561"/>
          <cell r="K4561"/>
          <cell r="L4561"/>
          <cell r="M4561"/>
          <cell r="N4561"/>
          <cell r="O4561"/>
          <cell r="P4561"/>
          <cell r="R4561"/>
          <cell r="S4561"/>
          <cell r="T4561"/>
          <cell r="U4561"/>
          <cell r="V4561"/>
          <cell r="W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P4561"/>
        </row>
        <row r="4562">
          <cell r="C4562"/>
          <cell r="D4562"/>
          <cell r="E4562"/>
          <cell r="F4562"/>
          <cell r="J4562"/>
          <cell r="K4562"/>
          <cell r="L4562"/>
          <cell r="M4562"/>
          <cell r="N4562"/>
          <cell r="O4562"/>
          <cell r="P4562"/>
          <cell r="R4562"/>
          <cell r="S4562"/>
          <cell r="T4562"/>
          <cell r="U4562"/>
          <cell r="V4562"/>
          <cell r="W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P4562"/>
        </row>
        <row r="4563">
          <cell r="C4563"/>
          <cell r="D4563"/>
          <cell r="E4563"/>
          <cell r="F4563"/>
          <cell r="J4563"/>
          <cell r="K4563"/>
          <cell r="L4563"/>
          <cell r="M4563"/>
          <cell r="N4563"/>
          <cell r="O4563"/>
          <cell r="P4563"/>
          <cell r="R4563"/>
          <cell r="S4563"/>
          <cell r="T4563"/>
          <cell r="U4563"/>
          <cell r="V4563"/>
          <cell r="W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P4563"/>
        </row>
        <row r="4564">
          <cell r="C4564"/>
          <cell r="D4564"/>
          <cell r="E4564"/>
          <cell r="F4564"/>
          <cell r="J4564"/>
          <cell r="K4564"/>
          <cell r="L4564"/>
          <cell r="M4564"/>
          <cell r="N4564"/>
          <cell r="O4564"/>
          <cell r="P4564"/>
          <cell r="R4564"/>
          <cell r="S4564"/>
          <cell r="T4564"/>
          <cell r="U4564"/>
          <cell r="V4564"/>
          <cell r="W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P4564"/>
        </row>
        <row r="4565">
          <cell r="C4565"/>
          <cell r="D4565"/>
          <cell r="E4565"/>
          <cell r="F4565"/>
          <cell r="J4565"/>
          <cell r="K4565"/>
          <cell r="L4565"/>
          <cell r="M4565"/>
          <cell r="N4565"/>
          <cell r="O4565"/>
          <cell r="P4565"/>
          <cell r="R4565"/>
          <cell r="S4565"/>
          <cell r="T4565"/>
          <cell r="U4565"/>
          <cell r="V4565"/>
          <cell r="W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P4565"/>
        </row>
        <row r="4566">
          <cell r="C4566"/>
          <cell r="D4566"/>
          <cell r="E4566"/>
          <cell r="F4566"/>
          <cell r="J4566"/>
          <cell r="K4566"/>
          <cell r="L4566"/>
          <cell r="M4566"/>
          <cell r="N4566"/>
          <cell r="O4566"/>
          <cell r="P4566"/>
          <cell r="R4566"/>
          <cell r="S4566"/>
          <cell r="T4566"/>
          <cell r="U4566"/>
          <cell r="V4566"/>
          <cell r="W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P4566"/>
        </row>
        <row r="4567">
          <cell r="C4567"/>
          <cell r="D4567"/>
          <cell r="E4567"/>
          <cell r="F4567"/>
          <cell r="J4567"/>
          <cell r="K4567"/>
          <cell r="L4567"/>
          <cell r="M4567"/>
          <cell r="N4567"/>
          <cell r="O4567"/>
          <cell r="P4567"/>
          <cell r="R4567"/>
          <cell r="S4567"/>
          <cell r="T4567"/>
          <cell r="U4567"/>
          <cell r="V4567"/>
          <cell r="W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P4567"/>
        </row>
        <row r="4568">
          <cell r="C4568"/>
          <cell r="D4568"/>
          <cell r="E4568"/>
          <cell r="F4568"/>
          <cell r="J4568"/>
          <cell r="K4568"/>
          <cell r="L4568"/>
          <cell r="M4568"/>
          <cell r="N4568"/>
          <cell r="O4568"/>
          <cell r="P4568"/>
          <cell r="R4568"/>
          <cell r="S4568"/>
          <cell r="T4568"/>
          <cell r="U4568"/>
          <cell r="V4568"/>
          <cell r="W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P4568"/>
        </row>
        <row r="4569">
          <cell r="C4569"/>
          <cell r="D4569"/>
          <cell r="E4569"/>
          <cell r="F4569"/>
          <cell r="J4569"/>
          <cell r="K4569"/>
          <cell r="L4569"/>
          <cell r="M4569"/>
          <cell r="N4569"/>
          <cell r="O4569"/>
          <cell r="P4569"/>
          <cell r="R4569"/>
          <cell r="S4569"/>
          <cell r="T4569"/>
          <cell r="U4569"/>
          <cell r="V4569"/>
          <cell r="W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P4569"/>
        </row>
        <row r="4570">
          <cell r="C4570"/>
          <cell r="D4570"/>
          <cell r="E4570"/>
          <cell r="F4570"/>
          <cell r="J4570"/>
          <cell r="K4570"/>
          <cell r="L4570"/>
          <cell r="M4570"/>
          <cell r="N4570"/>
          <cell r="O4570"/>
          <cell r="P4570"/>
          <cell r="R4570"/>
          <cell r="S4570"/>
          <cell r="T4570"/>
          <cell r="U4570"/>
          <cell r="V4570"/>
          <cell r="W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P4570"/>
        </row>
        <row r="4571">
          <cell r="C4571"/>
          <cell r="D4571"/>
          <cell r="E4571"/>
          <cell r="F4571"/>
          <cell r="J4571"/>
          <cell r="K4571"/>
          <cell r="L4571"/>
          <cell r="M4571"/>
          <cell r="N4571"/>
          <cell r="O4571"/>
          <cell r="P4571"/>
          <cell r="R4571"/>
          <cell r="S4571"/>
          <cell r="T4571"/>
          <cell r="U4571"/>
          <cell r="V4571"/>
          <cell r="W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P4571"/>
        </row>
        <row r="4572">
          <cell r="C4572"/>
          <cell r="D4572"/>
          <cell r="E4572"/>
          <cell r="F4572"/>
          <cell r="J4572"/>
          <cell r="K4572"/>
          <cell r="L4572"/>
          <cell r="M4572"/>
          <cell r="N4572"/>
          <cell r="O4572"/>
          <cell r="P4572"/>
          <cell r="R4572"/>
          <cell r="S4572"/>
          <cell r="T4572"/>
          <cell r="U4572"/>
          <cell r="V4572"/>
          <cell r="W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P4572"/>
        </row>
        <row r="4573">
          <cell r="C4573"/>
          <cell r="D4573"/>
          <cell r="E4573"/>
          <cell r="F4573"/>
          <cell r="J4573"/>
          <cell r="K4573"/>
          <cell r="L4573"/>
          <cell r="M4573"/>
          <cell r="N4573"/>
          <cell r="O4573"/>
          <cell r="P4573"/>
          <cell r="R4573"/>
          <cell r="S4573"/>
          <cell r="T4573"/>
          <cell r="U4573"/>
          <cell r="V4573"/>
          <cell r="W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P4573"/>
        </row>
        <row r="4574">
          <cell r="C4574"/>
          <cell r="D4574"/>
          <cell r="E4574"/>
          <cell r="F4574"/>
          <cell r="J4574"/>
          <cell r="K4574"/>
          <cell r="L4574"/>
          <cell r="M4574"/>
          <cell r="N4574"/>
          <cell r="O4574"/>
          <cell r="P4574"/>
          <cell r="R4574"/>
          <cell r="S4574"/>
          <cell r="T4574"/>
          <cell r="U4574"/>
          <cell r="V4574"/>
          <cell r="W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P4574"/>
        </row>
        <row r="4575">
          <cell r="C4575"/>
          <cell r="D4575"/>
          <cell r="E4575"/>
          <cell r="F4575"/>
          <cell r="J4575"/>
          <cell r="K4575"/>
          <cell r="L4575"/>
          <cell r="M4575"/>
          <cell r="N4575"/>
          <cell r="O4575"/>
          <cell r="P4575"/>
          <cell r="R4575"/>
          <cell r="S4575"/>
          <cell r="T4575"/>
          <cell r="U4575"/>
          <cell r="V4575"/>
          <cell r="W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P4575"/>
        </row>
        <row r="4576">
          <cell r="C4576"/>
          <cell r="D4576"/>
          <cell r="E4576"/>
          <cell r="F4576"/>
          <cell r="J4576"/>
          <cell r="K4576"/>
          <cell r="L4576"/>
          <cell r="M4576"/>
          <cell r="N4576"/>
          <cell r="O4576"/>
          <cell r="P4576"/>
          <cell r="R4576"/>
          <cell r="S4576"/>
          <cell r="T4576"/>
          <cell r="U4576"/>
          <cell r="V4576"/>
          <cell r="W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P4576"/>
        </row>
        <row r="4577">
          <cell r="C4577"/>
          <cell r="D4577"/>
          <cell r="E4577"/>
          <cell r="F4577"/>
          <cell r="J4577"/>
          <cell r="K4577"/>
          <cell r="L4577"/>
          <cell r="M4577"/>
          <cell r="N4577"/>
          <cell r="O4577"/>
          <cell r="P4577"/>
          <cell r="R4577"/>
          <cell r="S4577"/>
          <cell r="T4577"/>
          <cell r="U4577"/>
          <cell r="V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P4577"/>
        </row>
        <row r="4578">
          <cell r="C4578"/>
          <cell r="D4578"/>
          <cell r="E4578"/>
          <cell r="F4578"/>
          <cell r="J4578"/>
          <cell r="K4578"/>
          <cell r="L4578"/>
          <cell r="M4578"/>
          <cell r="N4578"/>
          <cell r="O4578"/>
          <cell r="P4578"/>
          <cell r="R4578"/>
          <cell r="S4578"/>
          <cell r="T4578"/>
          <cell r="U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P4578"/>
        </row>
        <row r="4579">
          <cell r="C4579"/>
          <cell r="D4579"/>
          <cell r="E4579"/>
          <cell r="F4579"/>
          <cell r="J4579"/>
          <cell r="K4579"/>
          <cell r="L4579"/>
          <cell r="M4579"/>
          <cell r="N4579"/>
          <cell r="O4579"/>
          <cell r="P4579"/>
          <cell r="R4579"/>
          <cell r="S4579"/>
          <cell r="T4579"/>
          <cell r="U4579"/>
          <cell r="V4579"/>
          <cell r="W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P4579"/>
        </row>
        <row r="4580">
          <cell r="C4580"/>
          <cell r="D4580"/>
          <cell r="E4580"/>
          <cell r="F4580"/>
          <cell r="J4580"/>
          <cell r="K4580"/>
          <cell r="L4580"/>
          <cell r="M4580"/>
          <cell r="N4580"/>
          <cell r="O4580"/>
          <cell r="P4580"/>
          <cell r="R4580"/>
          <cell r="S4580"/>
          <cell r="T4580"/>
          <cell r="U4580"/>
          <cell r="V4580"/>
          <cell r="W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P4580"/>
        </row>
        <row r="4581">
          <cell r="C4581"/>
          <cell r="D4581"/>
          <cell r="E4581"/>
          <cell r="F4581"/>
          <cell r="J4581"/>
          <cell r="K4581"/>
          <cell r="L4581"/>
          <cell r="M4581"/>
          <cell r="N4581"/>
          <cell r="O4581"/>
          <cell r="P4581"/>
          <cell r="R4581"/>
          <cell r="S4581"/>
          <cell r="T4581"/>
          <cell r="U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I4581"/>
          <cell r="AJ4581"/>
          <cell r="AK4581"/>
          <cell r="AL4581"/>
          <cell r="AM4581"/>
          <cell r="AN4581"/>
          <cell r="AP4581"/>
        </row>
        <row r="4582">
          <cell r="C4582"/>
          <cell r="D4582"/>
          <cell r="E4582"/>
          <cell r="F4582"/>
          <cell r="J4582"/>
          <cell r="K4582"/>
          <cell r="L4582"/>
          <cell r="M4582"/>
          <cell r="N4582"/>
          <cell r="O4582"/>
          <cell r="P4582"/>
          <cell r="R4582"/>
          <cell r="S4582"/>
          <cell r="T4582"/>
          <cell r="U4582"/>
          <cell r="V4582"/>
          <cell r="W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P4582"/>
        </row>
        <row r="4583">
          <cell r="C4583"/>
          <cell r="D4583"/>
          <cell r="E4583"/>
          <cell r="F4583"/>
          <cell r="J4583"/>
          <cell r="K4583"/>
          <cell r="L4583"/>
          <cell r="M4583"/>
          <cell r="N4583"/>
          <cell r="O4583"/>
          <cell r="P4583"/>
          <cell r="R4583"/>
          <cell r="S4583"/>
          <cell r="T4583"/>
          <cell r="U4583"/>
          <cell r="V4583"/>
          <cell r="W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P4583"/>
        </row>
        <row r="4584">
          <cell r="C4584"/>
          <cell r="D4584"/>
          <cell r="E4584"/>
          <cell r="F4584"/>
          <cell r="J4584"/>
          <cell r="K4584"/>
          <cell r="L4584"/>
          <cell r="M4584"/>
          <cell r="N4584"/>
          <cell r="O4584"/>
          <cell r="P4584"/>
          <cell r="R4584"/>
          <cell r="S4584"/>
          <cell r="T4584"/>
          <cell r="U4584"/>
          <cell r="V4584"/>
          <cell r="W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P4584"/>
        </row>
        <row r="4585">
          <cell r="C4585"/>
          <cell r="D4585"/>
          <cell r="E4585"/>
          <cell r="F4585"/>
          <cell r="J4585"/>
          <cell r="K4585"/>
          <cell r="L4585"/>
          <cell r="M4585"/>
          <cell r="N4585"/>
          <cell r="O4585"/>
          <cell r="P4585"/>
          <cell r="R4585"/>
          <cell r="S4585"/>
          <cell r="T4585"/>
          <cell r="U4585"/>
          <cell r="V4585"/>
          <cell r="W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P4585"/>
        </row>
        <row r="4586">
          <cell r="C4586"/>
          <cell r="D4586"/>
          <cell r="E4586"/>
          <cell r="F4586"/>
          <cell r="J4586"/>
          <cell r="K4586"/>
          <cell r="L4586"/>
          <cell r="M4586"/>
          <cell r="N4586"/>
          <cell r="O4586"/>
          <cell r="P4586"/>
          <cell r="R4586"/>
          <cell r="S4586"/>
          <cell r="T4586"/>
          <cell r="U4586"/>
          <cell r="V4586"/>
          <cell r="W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P4586"/>
        </row>
        <row r="4587">
          <cell r="C4587"/>
          <cell r="D4587"/>
          <cell r="E4587"/>
          <cell r="F4587"/>
          <cell r="J4587"/>
          <cell r="K4587"/>
          <cell r="L4587"/>
          <cell r="M4587"/>
          <cell r="N4587"/>
          <cell r="O4587"/>
          <cell r="P4587"/>
          <cell r="R4587"/>
          <cell r="S4587"/>
          <cell r="T4587"/>
          <cell r="U4587"/>
          <cell r="V4587"/>
          <cell r="W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P4587"/>
        </row>
        <row r="4588">
          <cell r="C4588"/>
          <cell r="D4588"/>
          <cell r="E4588"/>
          <cell r="F4588"/>
          <cell r="J4588"/>
          <cell r="K4588"/>
          <cell r="L4588"/>
          <cell r="M4588"/>
          <cell r="N4588"/>
          <cell r="O4588"/>
          <cell r="P4588"/>
          <cell r="R4588"/>
          <cell r="S4588"/>
          <cell r="T4588"/>
          <cell r="U4588"/>
          <cell r="V4588"/>
          <cell r="W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P4588"/>
        </row>
        <row r="4589">
          <cell r="C4589"/>
          <cell r="D4589"/>
          <cell r="E4589"/>
          <cell r="F4589"/>
          <cell r="J4589"/>
          <cell r="K4589"/>
          <cell r="L4589"/>
          <cell r="M4589"/>
          <cell r="N4589"/>
          <cell r="O4589"/>
          <cell r="P4589"/>
          <cell r="R4589"/>
          <cell r="S4589"/>
          <cell r="T4589"/>
          <cell r="U4589"/>
          <cell r="V4589"/>
          <cell r="W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P4589"/>
        </row>
        <row r="4590">
          <cell r="C4590"/>
          <cell r="D4590"/>
          <cell r="E4590"/>
          <cell r="F4590"/>
          <cell r="J4590"/>
          <cell r="K4590"/>
          <cell r="L4590"/>
          <cell r="M4590"/>
          <cell r="N4590"/>
          <cell r="O4590"/>
          <cell r="P4590"/>
          <cell r="R4590"/>
          <cell r="S4590"/>
          <cell r="T4590"/>
          <cell r="U4590"/>
          <cell r="V4590"/>
          <cell r="W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P4590"/>
        </row>
        <row r="4591">
          <cell r="C4591"/>
          <cell r="D4591"/>
          <cell r="E4591"/>
          <cell r="F4591"/>
          <cell r="J4591"/>
          <cell r="K4591"/>
          <cell r="L4591"/>
          <cell r="M4591"/>
          <cell r="N4591"/>
          <cell r="O4591"/>
          <cell r="P4591"/>
          <cell r="R4591"/>
          <cell r="S4591"/>
          <cell r="T4591"/>
          <cell r="U4591"/>
          <cell r="V4591"/>
          <cell r="W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P4591"/>
        </row>
        <row r="4592">
          <cell r="C4592"/>
          <cell r="D4592"/>
          <cell r="E4592"/>
          <cell r="F4592"/>
          <cell r="J4592"/>
          <cell r="K4592"/>
          <cell r="L4592"/>
          <cell r="M4592"/>
          <cell r="N4592"/>
          <cell r="O4592"/>
          <cell r="P4592"/>
          <cell r="R4592"/>
          <cell r="S4592"/>
          <cell r="T4592"/>
          <cell r="U4592"/>
          <cell r="V4592"/>
          <cell r="W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P4592"/>
        </row>
        <row r="4593">
          <cell r="C4593"/>
          <cell r="D4593"/>
          <cell r="E4593"/>
          <cell r="F4593"/>
          <cell r="J4593"/>
          <cell r="K4593"/>
          <cell r="L4593"/>
          <cell r="M4593"/>
          <cell r="N4593"/>
          <cell r="O4593"/>
          <cell r="P4593"/>
          <cell r="R4593"/>
          <cell r="S4593"/>
          <cell r="T4593"/>
          <cell r="U4593"/>
          <cell r="V4593"/>
          <cell r="W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P4593"/>
        </row>
        <row r="4594">
          <cell r="C4594"/>
          <cell r="D4594"/>
          <cell r="E4594"/>
          <cell r="F4594"/>
          <cell r="J4594"/>
          <cell r="K4594"/>
          <cell r="L4594"/>
          <cell r="M4594"/>
          <cell r="N4594"/>
          <cell r="O4594"/>
          <cell r="P4594"/>
          <cell r="R4594"/>
          <cell r="S4594"/>
          <cell r="T4594"/>
          <cell r="U4594"/>
          <cell r="V4594"/>
          <cell r="W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P4594"/>
        </row>
        <row r="4595">
          <cell r="C4595"/>
          <cell r="D4595"/>
          <cell r="E4595"/>
          <cell r="F4595"/>
          <cell r="J4595"/>
          <cell r="K4595"/>
          <cell r="L4595"/>
          <cell r="M4595"/>
          <cell r="N4595"/>
          <cell r="O4595"/>
          <cell r="P4595"/>
          <cell r="R4595"/>
          <cell r="S4595"/>
          <cell r="T4595"/>
          <cell r="U4595"/>
          <cell r="V4595"/>
          <cell r="W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P4595"/>
        </row>
        <row r="4596">
          <cell r="C4596"/>
          <cell r="D4596"/>
          <cell r="E4596"/>
          <cell r="F4596"/>
          <cell r="J4596"/>
          <cell r="K4596"/>
          <cell r="L4596"/>
          <cell r="M4596"/>
          <cell r="N4596"/>
          <cell r="O4596"/>
          <cell r="P4596"/>
          <cell r="R4596"/>
          <cell r="S4596"/>
          <cell r="T4596"/>
          <cell r="U4596"/>
          <cell r="V4596"/>
          <cell r="W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P4596"/>
        </row>
        <row r="4597">
          <cell r="C4597"/>
          <cell r="D4597"/>
          <cell r="E4597"/>
          <cell r="F4597"/>
          <cell r="J4597"/>
          <cell r="K4597"/>
          <cell r="L4597"/>
          <cell r="M4597"/>
          <cell r="N4597"/>
          <cell r="O4597"/>
          <cell r="P4597"/>
          <cell r="R4597"/>
          <cell r="S4597"/>
          <cell r="T4597"/>
          <cell r="U4597"/>
          <cell r="V4597"/>
          <cell r="W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P4597"/>
        </row>
        <row r="4598">
          <cell r="C4598"/>
          <cell r="D4598"/>
          <cell r="E4598"/>
          <cell r="F4598"/>
          <cell r="J4598"/>
          <cell r="K4598"/>
          <cell r="L4598"/>
          <cell r="M4598"/>
          <cell r="N4598"/>
          <cell r="O4598"/>
          <cell r="P4598"/>
          <cell r="R4598"/>
          <cell r="S4598"/>
          <cell r="T4598"/>
          <cell r="U4598"/>
          <cell r="V4598"/>
          <cell r="W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P4598"/>
        </row>
        <row r="4599">
          <cell r="C4599"/>
          <cell r="D4599"/>
          <cell r="E4599"/>
          <cell r="F4599"/>
          <cell r="J4599"/>
          <cell r="K4599"/>
          <cell r="L4599"/>
          <cell r="M4599"/>
          <cell r="N4599"/>
          <cell r="O4599"/>
          <cell r="P4599"/>
          <cell r="R4599"/>
          <cell r="S4599"/>
          <cell r="T4599"/>
          <cell r="U4599"/>
          <cell r="V4599"/>
          <cell r="W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P4599"/>
        </row>
        <row r="4600">
          <cell r="C4600"/>
          <cell r="D4600"/>
          <cell r="E4600"/>
          <cell r="F4600"/>
          <cell r="J4600"/>
          <cell r="K4600"/>
          <cell r="L4600"/>
          <cell r="M4600"/>
          <cell r="N4600"/>
          <cell r="O4600"/>
          <cell r="P4600"/>
          <cell r="R4600"/>
          <cell r="S4600"/>
          <cell r="T4600"/>
          <cell r="U4600"/>
          <cell r="V4600"/>
          <cell r="W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P4600"/>
        </row>
        <row r="4601">
          <cell r="C4601"/>
          <cell r="D4601"/>
          <cell r="E4601"/>
          <cell r="F4601"/>
          <cell r="J4601"/>
          <cell r="K4601"/>
          <cell r="L4601"/>
          <cell r="M4601"/>
          <cell r="N4601"/>
          <cell r="O4601"/>
          <cell r="P4601"/>
          <cell r="R4601"/>
          <cell r="S4601"/>
          <cell r="T4601"/>
          <cell r="U4601"/>
          <cell r="V4601"/>
          <cell r="W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P4601"/>
        </row>
        <row r="4602">
          <cell r="C4602"/>
          <cell r="D4602"/>
          <cell r="E4602"/>
          <cell r="F4602"/>
          <cell r="J4602"/>
          <cell r="K4602"/>
          <cell r="L4602"/>
          <cell r="M4602"/>
          <cell r="N4602"/>
          <cell r="O4602"/>
          <cell r="P4602"/>
          <cell r="R4602"/>
          <cell r="S4602"/>
          <cell r="T4602"/>
          <cell r="U4602"/>
          <cell r="V4602"/>
          <cell r="W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P4602"/>
        </row>
        <row r="4603">
          <cell r="C4603"/>
          <cell r="D4603"/>
          <cell r="E4603"/>
          <cell r="F4603"/>
          <cell r="J4603"/>
          <cell r="K4603"/>
          <cell r="L4603"/>
          <cell r="M4603"/>
          <cell r="N4603"/>
          <cell r="O4603"/>
          <cell r="P4603"/>
          <cell r="R4603"/>
          <cell r="S4603"/>
          <cell r="T4603"/>
          <cell r="U4603"/>
          <cell r="V4603"/>
          <cell r="W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P4603"/>
        </row>
        <row r="4604">
          <cell r="C4604"/>
          <cell r="D4604"/>
          <cell r="E4604"/>
          <cell r="F4604"/>
          <cell r="J4604"/>
          <cell r="K4604"/>
          <cell r="L4604"/>
          <cell r="M4604"/>
          <cell r="N4604"/>
          <cell r="O4604"/>
          <cell r="P4604"/>
          <cell r="R4604"/>
          <cell r="S4604"/>
          <cell r="T4604"/>
          <cell r="U4604"/>
          <cell r="V4604"/>
          <cell r="W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P4604"/>
        </row>
        <row r="4605">
          <cell r="C4605"/>
          <cell r="D4605"/>
          <cell r="E4605"/>
          <cell r="F4605"/>
          <cell r="J4605"/>
          <cell r="K4605"/>
          <cell r="L4605"/>
          <cell r="M4605"/>
          <cell r="N4605"/>
          <cell r="O4605"/>
          <cell r="P4605"/>
          <cell r="R4605"/>
          <cell r="S4605"/>
          <cell r="T4605"/>
          <cell r="U4605"/>
          <cell r="V4605"/>
          <cell r="W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P4605"/>
        </row>
        <row r="4606">
          <cell r="C4606"/>
          <cell r="D4606"/>
          <cell r="E4606"/>
          <cell r="F4606"/>
          <cell r="J4606"/>
          <cell r="K4606"/>
          <cell r="L4606"/>
          <cell r="M4606"/>
          <cell r="N4606"/>
          <cell r="O4606"/>
          <cell r="P4606"/>
          <cell r="R4606"/>
          <cell r="S4606"/>
          <cell r="T4606"/>
          <cell r="U4606"/>
          <cell r="V4606"/>
          <cell r="W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P4606"/>
        </row>
        <row r="4607">
          <cell r="C4607"/>
          <cell r="D4607"/>
          <cell r="E4607"/>
          <cell r="F4607"/>
          <cell r="J4607"/>
          <cell r="K4607"/>
          <cell r="L4607"/>
          <cell r="M4607"/>
          <cell r="N4607"/>
          <cell r="O4607"/>
          <cell r="P4607"/>
          <cell r="R4607"/>
          <cell r="S4607"/>
          <cell r="T4607"/>
          <cell r="U4607"/>
          <cell r="V4607"/>
          <cell r="W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P4607"/>
        </row>
        <row r="4608">
          <cell r="C4608"/>
          <cell r="D4608"/>
          <cell r="E4608"/>
          <cell r="F4608"/>
          <cell r="J4608"/>
          <cell r="K4608"/>
          <cell r="L4608"/>
          <cell r="M4608"/>
          <cell r="N4608"/>
          <cell r="O4608"/>
          <cell r="P4608"/>
          <cell r="R4608"/>
          <cell r="S4608"/>
          <cell r="T4608"/>
          <cell r="U4608"/>
          <cell r="V4608"/>
          <cell r="W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P4608"/>
        </row>
        <row r="4609">
          <cell r="C4609"/>
          <cell r="D4609"/>
          <cell r="E4609"/>
          <cell r="F4609"/>
          <cell r="J4609"/>
          <cell r="K4609"/>
          <cell r="L4609"/>
          <cell r="M4609"/>
          <cell r="N4609"/>
          <cell r="O4609"/>
          <cell r="P4609"/>
          <cell r="R4609"/>
          <cell r="S4609"/>
          <cell r="T4609"/>
          <cell r="U4609"/>
          <cell r="V4609"/>
          <cell r="W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P4609"/>
        </row>
        <row r="4610">
          <cell r="C4610"/>
          <cell r="D4610"/>
          <cell r="E4610"/>
          <cell r="F4610"/>
          <cell r="J4610"/>
          <cell r="K4610"/>
          <cell r="L4610"/>
          <cell r="M4610"/>
          <cell r="N4610"/>
          <cell r="O4610"/>
          <cell r="P4610"/>
          <cell r="R4610"/>
          <cell r="S4610"/>
          <cell r="T4610"/>
          <cell r="U4610"/>
          <cell r="V4610"/>
          <cell r="W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P4610"/>
        </row>
        <row r="4611">
          <cell r="C4611"/>
          <cell r="D4611"/>
          <cell r="E4611"/>
          <cell r="F4611"/>
          <cell r="J4611"/>
          <cell r="K4611"/>
          <cell r="L4611"/>
          <cell r="M4611"/>
          <cell r="N4611"/>
          <cell r="O4611"/>
          <cell r="P4611"/>
          <cell r="R4611"/>
          <cell r="S4611"/>
          <cell r="T4611"/>
          <cell r="U4611"/>
          <cell r="V4611"/>
          <cell r="W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P4611"/>
        </row>
        <row r="4612">
          <cell r="C4612"/>
          <cell r="D4612"/>
          <cell r="E4612"/>
          <cell r="F4612"/>
          <cell r="J4612"/>
          <cell r="K4612"/>
          <cell r="L4612"/>
          <cell r="M4612"/>
          <cell r="N4612"/>
          <cell r="O4612"/>
          <cell r="P4612"/>
          <cell r="R4612"/>
          <cell r="S4612"/>
          <cell r="T4612"/>
          <cell r="U4612"/>
          <cell r="V4612"/>
          <cell r="W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P4612"/>
        </row>
        <row r="4613">
          <cell r="C4613"/>
          <cell r="D4613"/>
          <cell r="E4613"/>
          <cell r="F4613"/>
          <cell r="J4613"/>
          <cell r="K4613"/>
          <cell r="L4613"/>
          <cell r="M4613"/>
          <cell r="N4613"/>
          <cell r="O4613"/>
          <cell r="P4613"/>
          <cell r="R4613"/>
          <cell r="S4613"/>
          <cell r="T4613"/>
          <cell r="U4613"/>
          <cell r="V4613"/>
          <cell r="W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P4613"/>
        </row>
        <row r="4614">
          <cell r="C4614"/>
          <cell r="D4614"/>
          <cell r="E4614"/>
          <cell r="F4614"/>
          <cell r="J4614"/>
          <cell r="K4614"/>
          <cell r="L4614"/>
          <cell r="M4614"/>
          <cell r="N4614"/>
          <cell r="O4614"/>
          <cell r="P4614"/>
          <cell r="R4614"/>
          <cell r="S4614"/>
          <cell r="T4614"/>
          <cell r="U4614"/>
          <cell r="V4614"/>
          <cell r="W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P4614"/>
        </row>
        <row r="4615">
          <cell r="C4615"/>
          <cell r="D4615"/>
          <cell r="E4615"/>
          <cell r="F4615"/>
          <cell r="J4615"/>
          <cell r="K4615"/>
          <cell r="L4615"/>
          <cell r="M4615"/>
          <cell r="N4615"/>
          <cell r="O4615"/>
          <cell r="P4615"/>
          <cell r="R4615"/>
          <cell r="S4615"/>
          <cell r="T4615"/>
          <cell r="U4615"/>
          <cell r="V4615"/>
          <cell r="W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P4615"/>
        </row>
        <row r="4616">
          <cell r="C4616"/>
          <cell r="D4616"/>
          <cell r="E4616"/>
          <cell r="F4616"/>
          <cell r="J4616"/>
          <cell r="K4616"/>
          <cell r="L4616"/>
          <cell r="M4616"/>
          <cell r="N4616"/>
          <cell r="O4616"/>
          <cell r="P4616"/>
          <cell r="R4616"/>
          <cell r="S4616"/>
          <cell r="T4616"/>
          <cell r="U4616"/>
          <cell r="V4616"/>
          <cell r="W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P4616"/>
        </row>
        <row r="4617">
          <cell r="C4617"/>
          <cell r="D4617"/>
          <cell r="E4617"/>
          <cell r="F4617"/>
          <cell r="J4617"/>
          <cell r="K4617"/>
          <cell r="L4617"/>
          <cell r="M4617"/>
          <cell r="N4617"/>
          <cell r="O4617"/>
          <cell r="P4617"/>
          <cell r="R4617"/>
          <cell r="S4617"/>
          <cell r="T4617"/>
          <cell r="U4617"/>
          <cell r="V4617"/>
          <cell r="W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P4617"/>
        </row>
        <row r="4618">
          <cell r="C4618"/>
          <cell r="D4618"/>
          <cell r="E4618"/>
          <cell r="F4618"/>
          <cell r="J4618"/>
          <cell r="K4618"/>
          <cell r="L4618"/>
          <cell r="M4618"/>
          <cell r="N4618"/>
          <cell r="O4618"/>
          <cell r="P4618"/>
          <cell r="R4618"/>
          <cell r="S4618"/>
          <cell r="T4618"/>
          <cell r="U4618"/>
          <cell r="V4618"/>
          <cell r="W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P4618"/>
        </row>
        <row r="4619">
          <cell r="C4619"/>
          <cell r="D4619"/>
          <cell r="E4619"/>
          <cell r="F4619"/>
          <cell r="J4619"/>
          <cell r="K4619"/>
          <cell r="L4619"/>
          <cell r="M4619"/>
          <cell r="N4619"/>
          <cell r="O4619"/>
          <cell r="P4619"/>
          <cell r="R4619"/>
          <cell r="S4619"/>
          <cell r="T4619"/>
          <cell r="U4619"/>
          <cell r="V4619"/>
          <cell r="W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P4619"/>
        </row>
        <row r="4620">
          <cell r="C4620"/>
          <cell r="D4620"/>
          <cell r="E4620"/>
          <cell r="F4620"/>
          <cell r="J4620"/>
          <cell r="K4620"/>
          <cell r="L4620"/>
          <cell r="M4620"/>
          <cell r="N4620"/>
          <cell r="O4620"/>
          <cell r="P4620"/>
          <cell r="R4620"/>
          <cell r="S4620"/>
          <cell r="T4620"/>
          <cell r="U4620"/>
          <cell r="V4620"/>
          <cell r="W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P4620"/>
        </row>
        <row r="4621">
          <cell r="C4621"/>
          <cell r="D4621"/>
          <cell r="E4621"/>
          <cell r="F4621"/>
          <cell r="J4621"/>
          <cell r="K4621"/>
          <cell r="L4621"/>
          <cell r="M4621"/>
          <cell r="N4621"/>
          <cell r="O4621"/>
          <cell r="P4621"/>
          <cell r="R4621"/>
          <cell r="S4621"/>
          <cell r="T4621"/>
          <cell r="U4621"/>
          <cell r="V4621"/>
          <cell r="W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P4621"/>
        </row>
        <row r="4622">
          <cell r="C4622"/>
          <cell r="D4622"/>
          <cell r="E4622"/>
          <cell r="F4622"/>
          <cell r="J4622"/>
          <cell r="K4622"/>
          <cell r="L4622"/>
          <cell r="M4622"/>
          <cell r="N4622"/>
          <cell r="O4622"/>
          <cell r="P4622"/>
          <cell r="R4622"/>
          <cell r="S4622"/>
          <cell r="T4622"/>
          <cell r="U4622"/>
          <cell r="V4622"/>
          <cell r="W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P4622"/>
        </row>
        <row r="4623">
          <cell r="C4623"/>
          <cell r="D4623"/>
          <cell r="E4623"/>
          <cell r="F4623"/>
          <cell r="J4623"/>
          <cell r="K4623"/>
          <cell r="L4623"/>
          <cell r="M4623"/>
          <cell r="N4623"/>
          <cell r="O4623"/>
          <cell r="P4623"/>
          <cell r="R4623"/>
          <cell r="S4623"/>
          <cell r="T4623"/>
          <cell r="U4623"/>
          <cell r="V4623"/>
          <cell r="W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P4623"/>
        </row>
        <row r="4624">
          <cell r="C4624"/>
          <cell r="D4624"/>
          <cell r="E4624"/>
          <cell r="F4624"/>
          <cell r="J4624"/>
          <cell r="K4624"/>
          <cell r="L4624"/>
          <cell r="M4624"/>
          <cell r="N4624"/>
          <cell r="O4624"/>
          <cell r="P4624"/>
          <cell r="R4624"/>
          <cell r="S4624"/>
          <cell r="T4624"/>
          <cell r="U4624"/>
          <cell r="V4624"/>
          <cell r="W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P4624"/>
        </row>
        <row r="4625">
          <cell r="C4625"/>
          <cell r="D4625"/>
          <cell r="E4625"/>
          <cell r="F4625"/>
          <cell r="J4625"/>
          <cell r="K4625"/>
          <cell r="L4625"/>
          <cell r="M4625"/>
          <cell r="N4625"/>
          <cell r="O4625"/>
          <cell r="P4625"/>
          <cell r="R4625"/>
          <cell r="S4625"/>
          <cell r="T4625"/>
          <cell r="U4625"/>
          <cell r="V4625"/>
          <cell r="W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P4625"/>
        </row>
        <row r="4626">
          <cell r="C4626"/>
          <cell r="D4626"/>
          <cell r="E4626"/>
          <cell r="F4626"/>
          <cell r="J4626"/>
          <cell r="K4626"/>
          <cell r="L4626"/>
          <cell r="M4626"/>
          <cell r="N4626"/>
          <cell r="O4626"/>
          <cell r="P4626"/>
          <cell r="R4626"/>
          <cell r="S4626"/>
          <cell r="T4626"/>
          <cell r="U4626"/>
          <cell r="V4626"/>
          <cell r="W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P4626"/>
        </row>
        <row r="4627">
          <cell r="C4627"/>
          <cell r="D4627"/>
          <cell r="E4627"/>
          <cell r="F4627"/>
          <cell r="J4627"/>
          <cell r="K4627"/>
          <cell r="L4627"/>
          <cell r="M4627"/>
          <cell r="N4627"/>
          <cell r="O4627"/>
          <cell r="P4627"/>
          <cell r="R4627"/>
          <cell r="S4627"/>
          <cell r="T4627"/>
          <cell r="U4627"/>
          <cell r="V4627"/>
          <cell r="W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P4627"/>
        </row>
        <row r="4628">
          <cell r="C4628"/>
          <cell r="D4628"/>
          <cell r="E4628"/>
          <cell r="F4628"/>
          <cell r="J4628"/>
          <cell r="K4628"/>
          <cell r="L4628"/>
          <cell r="M4628"/>
          <cell r="N4628"/>
          <cell r="O4628"/>
          <cell r="P4628"/>
          <cell r="R4628"/>
          <cell r="S4628"/>
          <cell r="T4628"/>
          <cell r="U4628"/>
          <cell r="V4628"/>
          <cell r="W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P4628"/>
        </row>
        <row r="4629">
          <cell r="C4629"/>
          <cell r="D4629"/>
          <cell r="E4629"/>
          <cell r="F4629"/>
          <cell r="J4629"/>
          <cell r="K4629"/>
          <cell r="L4629"/>
          <cell r="M4629"/>
          <cell r="N4629"/>
          <cell r="O4629"/>
          <cell r="P4629"/>
          <cell r="R4629"/>
          <cell r="S4629"/>
          <cell r="T4629"/>
          <cell r="U4629"/>
          <cell r="V4629"/>
          <cell r="W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P4629"/>
        </row>
        <row r="4630">
          <cell r="C4630"/>
          <cell r="D4630"/>
          <cell r="E4630"/>
          <cell r="F4630"/>
          <cell r="J4630"/>
          <cell r="K4630"/>
          <cell r="L4630"/>
          <cell r="M4630"/>
          <cell r="N4630"/>
          <cell r="O4630"/>
          <cell r="P4630"/>
          <cell r="R4630"/>
          <cell r="S4630"/>
          <cell r="T4630"/>
          <cell r="U4630"/>
          <cell r="V4630"/>
          <cell r="W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P4630"/>
        </row>
        <row r="4631">
          <cell r="C4631"/>
          <cell r="D4631"/>
          <cell r="E4631"/>
          <cell r="F4631"/>
          <cell r="J4631"/>
          <cell r="K4631"/>
          <cell r="L4631"/>
          <cell r="M4631"/>
          <cell r="N4631"/>
          <cell r="O4631"/>
          <cell r="P4631"/>
          <cell r="R4631"/>
          <cell r="S4631"/>
          <cell r="T4631"/>
          <cell r="U4631"/>
          <cell r="V4631"/>
          <cell r="W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P4631"/>
        </row>
        <row r="4632">
          <cell r="C4632"/>
          <cell r="D4632"/>
          <cell r="E4632"/>
          <cell r="F4632"/>
          <cell r="J4632"/>
          <cell r="K4632"/>
          <cell r="L4632"/>
          <cell r="M4632"/>
          <cell r="N4632"/>
          <cell r="O4632"/>
          <cell r="P4632"/>
          <cell r="R4632"/>
          <cell r="S4632"/>
          <cell r="T4632"/>
          <cell r="U4632"/>
          <cell r="V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P4632"/>
        </row>
        <row r="4633">
          <cell r="C4633"/>
          <cell r="D4633"/>
          <cell r="E4633"/>
          <cell r="F4633"/>
          <cell r="J4633"/>
          <cell r="K4633"/>
          <cell r="L4633"/>
          <cell r="M4633"/>
          <cell r="N4633"/>
          <cell r="O4633"/>
          <cell r="P4633"/>
          <cell r="R4633"/>
          <cell r="S4633"/>
          <cell r="T4633"/>
          <cell r="U4633"/>
          <cell r="V4633"/>
          <cell r="W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P4633"/>
        </row>
        <row r="4634">
          <cell r="C4634"/>
          <cell r="D4634"/>
          <cell r="E4634"/>
          <cell r="F4634"/>
          <cell r="J4634"/>
          <cell r="K4634"/>
          <cell r="L4634"/>
          <cell r="M4634"/>
          <cell r="N4634"/>
          <cell r="O4634"/>
          <cell r="P4634"/>
          <cell r="R4634"/>
          <cell r="S4634"/>
          <cell r="T4634"/>
          <cell r="U4634"/>
          <cell r="V4634"/>
          <cell r="W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P4634"/>
        </row>
        <row r="4635">
          <cell r="C4635"/>
          <cell r="D4635"/>
          <cell r="E4635"/>
          <cell r="F4635"/>
          <cell r="J4635"/>
          <cell r="K4635"/>
          <cell r="L4635"/>
          <cell r="M4635"/>
          <cell r="N4635"/>
          <cell r="O4635"/>
          <cell r="P4635"/>
          <cell r="R4635"/>
          <cell r="S4635"/>
          <cell r="T4635"/>
          <cell r="U4635"/>
          <cell r="V4635"/>
          <cell r="W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P4635"/>
        </row>
        <row r="4636">
          <cell r="C4636"/>
          <cell r="D4636"/>
          <cell r="E4636"/>
          <cell r="F4636"/>
          <cell r="J4636"/>
          <cell r="K4636"/>
          <cell r="L4636"/>
          <cell r="M4636"/>
          <cell r="N4636"/>
          <cell r="O4636"/>
          <cell r="P4636"/>
          <cell r="R4636"/>
          <cell r="S4636"/>
          <cell r="T4636"/>
          <cell r="U4636"/>
          <cell r="V4636"/>
          <cell r="W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P4636"/>
        </row>
        <row r="4637">
          <cell r="C4637"/>
          <cell r="D4637"/>
          <cell r="E4637"/>
          <cell r="F4637"/>
          <cell r="J4637"/>
          <cell r="K4637"/>
          <cell r="L4637"/>
          <cell r="M4637"/>
          <cell r="N4637"/>
          <cell r="O4637"/>
          <cell r="P4637"/>
          <cell r="R4637"/>
          <cell r="S4637"/>
          <cell r="T4637"/>
          <cell r="U4637"/>
          <cell r="V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P4637"/>
        </row>
        <row r="4638">
          <cell r="C4638"/>
          <cell r="D4638"/>
          <cell r="E4638"/>
          <cell r="F4638"/>
          <cell r="J4638"/>
          <cell r="K4638"/>
          <cell r="L4638"/>
          <cell r="M4638"/>
          <cell r="N4638"/>
          <cell r="O4638"/>
          <cell r="P4638"/>
          <cell r="R4638"/>
          <cell r="S4638"/>
          <cell r="T4638"/>
          <cell r="U4638"/>
          <cell r="V4638"/>
          <cell r="W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P4638"/>
        </row>
        <row r="4639">
          <cell r="C4639"/>
          <cell r="D4639"/>
          <cell r="E4639"/>
          <cell r="F4639"/>
          <cell r="J4639"/>
          <cell r="K4639"/>
          <cell r="L4639"/>
          <cell r="M4639"/>
          <cell r="N4639"/>
          <cell r="O4639"/>
          <cell r="P4639"/>
          <cell r="R4639"/>
          <cell r="S4639"/>
          <cell r="T4639"/>
          <cell r="U4639"/>
          <cell r="V4639"/>
          <cell r="W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P4639"/>
        </row>
        <row r="4640">
          <cell r="C4640"/>
          <cell r="D4640"/>
          <cell r="E4640"/>
          <cell r="F4640"/>
          <cell r="J4640"/>
          <cell r="K4640"/>
          <cell r="L4640"/>
          <cell r="M4640"/>
          <cell r="N4640"/>
          <cell r="O4640"/>
          <cell r="P4640"/>
          <cell r="R4640"/>
          <cell r="S4640"/>
          <cell r="T4640"/>
          <cell r="U4640"/>
          <cell r="V4640"/>
          <cell r="W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P4640"/>
        </row>
        <row r="4641">
          <cell r="C4641"/>
          <cell r="D4641"/>
          <cell r="E4641"/>
          <cell r="F4641"/>
          <cell r="J4641"/>
          <cell r="K4641"/>
          <cell r="L4641"/>
          <cell r="M4641"/>
          <cell r="N4641"/>
          <cell r="O4641"/>
          <cell r="P4641"/>
          <cell r="R4641"/>
          <cell r="S4641"/>
          <cell r="T4641"/>
          <cell r="U4641"/>
          <cell r="V4641"/>
          <cell r="W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P4641"/>
        </row>
        <row r="4642">
          <cell r="C4642"/>
          <cell r="D4642"/>
          <cell r="E4642"/>
          <cell r="F4642"/>
          <cell r="J4642"/>
          <cell r="K4642"/>
          <cell r="L4642"/>
          <cell r="M4642"/>
          <cell r="N4642"/>
          <cell r="O4642"/>
          <cell r="P4642"/>
          <cell r="R4642"/>
          <cell r="S4642"/>
          <cell r="T4642"/>
          <cell r="U4642"/>
          <cell r="V4642"/>
          <cell r="W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P4642"/>
        </row>
        <row r="4643">
          <cell r="C4643"/>
          <cell r="D4643"/>
          <cell r="E4643"/>
          <cell r="F4643"/>
          <cell r="J4643"/>
          <cell r="K4643"/>
          <cell r="L4643"/>
          <cell r="M4643"/>
          <cell r="N4643"/>
          <cell r="O4643"/>
          <cell r="P4643"/>
          <cell r="R4643"/>
          <cell r="S4643"/>
          <cell r="T4643"/>
          <cell r="U4643"/>
          <cell r="V4643"/>
          <cell r="W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P4643"/>
        </row>
        <row r="4644">
          <cell r="C4644"/>
          <cell r="D4644"/>
          <cell r="E4644"/>
          <cell r="F4644"/>
          <cell r="J4644"/>
          <cell r="K4644"/>
          <cell r="L4644"/>
          <cell r="M4644"/>
          <cell r="N4644"/>
          <cell r="O4644"/>
          <cell r="P4644"/>
          <cell r="R4644"/>
          <cell r="S4644"/>
          <cell r="T4644"/>
          <cell r="U4644"/>
          <cell r="V4644"/>
          <cell r="W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P4644"/>
        </row>
        <row r="4645">
          <cell r="C4645"/>
          <cell r="D4645"/>
          <cell r="E4645"/>
          <cell r="F4645"/>
          <cell r="J4645"/>
          <cell r="K4645"/>
          <cell r="L4645"/>
          <cell r="M4645"/>
          <cell r="N4645"/>
          <cell r="O4645"/>
          <cell r="P4645"/>
          <cell r="R4645"/>
          <cell r="S4645"/>
          <cell r="T4645"/>
          <cell r="U4645"/>
          <cell r="V4645"/>
          <cell r="W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P4645"/>
        </row>
        <row r="4646">
          <cell r="C4646"/>
          <cell r="D4646"/>
          <cell r="E4646"/>
          <cell r="F4646"/>
          <cell r="J4646"/>
          <cell r="K4646"/>
          <cell r="L4646"/>
          <cell r="M4646"/>
          <cell r="N4646"/>
          <cell r="O4646"/>
          <cell r="P4646"/>
          <cell r="R4646"/>
          <cell r="S4646"/>
          <cell r="T4646"/>
          <cell r="U4646"/>
          <cell r="V4646"/>
          <cell r="W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P4646"/>
        </row>
        <row r="4647">
          <cell r="C4647"/>
          <cell r="D4647"/>
          <cell r="E4647"/>
          <cell r="F4647"/>
          <cell r="J4647"/>
          <cell r="K4647"/>
          <cell r="L4647"/>
          <cell r="M4647"/>
          <cell r="N4647"/>
          <cell r="O4647"/>
          <cell r="P4647"/>
          <cell r="R4647"/>
          <cell r="S4647"/>
          <cell r="T4647"/>
          <cell r="U4647"/>
          <cell r="V4647"/>
          <cell r="W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P4647"/>
        </row>
        <row r="4648">
          <cell r="C4648"/>
          <cell r="D4648"/>
          <cell r="E4648"/>
          <cell r="F4648"/>
          <cell r="J4648"/>
          <cell r="K4648"/>
          <cell r="L4648"/>
          <cell r="M4648"/>
          <cell r="N4648"/>
          <cell r="O4648"/>
          <cell r="P4648"/>
          <cell r="R4648"/>
          <cell r="S4648"/>
          <cell r="T4648"/>
          <cell r="U4648"/>
          <cell r="V4648"/>
          <cell r="W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P4648"/>
        </row>
        <row r="4649">
          <cell r="C4649"/>
          <cell r="D4649"/>
          <cell r="E4649"/>
          <cell r="F4649"/>
          <cell r="J4649"/>
          <cell r="K4649"/>
          <cell r="L4649"/>
          <cell r="M4649"/>
          <cell r="N4649"/>
          <cell r="O4649"/>
          <cell r="P4649"/>
          <cell r="R4649"/>
          <cell r="S4649"/>
          <cell r="T4649"/>
          <cell r="U4649"/>
          <cell r="V4649"/>
          <cell r="W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P4649"/>
        </row>
        <row r="4650">
          <cell r="C4650"/>
          <cell r="D4650"/>
          <cell r="E4650"/>
          <cell r="F4650"/>
          <cell r="J4650"/>
          <cell r="K4650"/>
          <cell r="L4650"/>
          <cell r="M4650"/>
          <cell r="N4650"/>
          <cell r="O4650"/>
          <cell r="P4650"/>
          <cell r="R4650"/>
          <cell r="S4650"/>
          <cell r="T4650"/>
          <cell r="U4650"/>
          <cell r="V4650"/>
          <cell r="W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P4650"/>
        </row>
        <row r="4651">
          <cell r="C4651"/>
          <cell r="D4651"/>
          <cell r="E4651"/>
          <cell r="F4651"/>
          <cell r="J4651"/>
          <cell r="K4651"/>
          <cell r="L4651"/>
          <cell r="M4651"/>
          <cell r="N4651"/>
          <cell r="O4651"/>
          <cell r="P4651"/>
          <cell r="R4651"/>
          <cell r="S4651"/>
          <cell r="T4651"/>
          <cell r="U4651"/>
          <cell r="V4651"/>
          <cell r="W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P4651"/>
        </row>
        <row r="4652">
          <cell r="C4652"/>
          <cell r="D4652"/>
          <cell r="E4652"/>
          <cell r="F4652"/>
          <cell r="J4652"/>
          <cell r="K4652"/>
          <cell r="L4652"/>
          <cell r="M4652"/>
          <cell r="N4652"/>
          <cell r="O4652"/>
          <cell r="P4652"/>
          <cell r="R4652"/>
          <cell r="S4652"/>
          <cell r="T4652"/>
          <cell r="U4652"/>
          <cell r="V4652"/>
          <cell r="W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P4652"/>
        </row>
        <row r="4653">
          <cell r="C4653"/>
          <cell r="D4653"/>
          <cell r="E4653"/>
          <cell r="F4653"/>
          <cell r="J4653"/>
          <cell r="K4653"/>
          <cell r="L4653"/>
          <cell r="M4653"/>
          <cell r="N4653"/>
          <cell r="O4653"/>
          <cell r="P4653"/>
          <cell r="R4653"/>
          <cell r="S4653"/>
          <cell r="T4653"/>
          <cell r="U4653"/>
          <cell r="V4653"/>
          <cell r="W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P4653"/>
        </row>
        <row r="4654">
          <cell r="C4654"/>
          <cell r="D4654"/>
          <cell r="E4654"/>
          <cell r="F4654"/>
          <cell r="J4654"/>
          <cell r="K4654"/>
          <cell r="L4654"/>
          <cell r="M4654"/>
          <cell r="N4654"/>
          <cell r="O4654"/>
          <cell r="P4654"/>
          <cell r="R4654"/>
          <cell r="S4654"/>
          <cell r="T4654"/>
          <cell r="U4654"/>
          <cell r="V4654"/>
          <cell r="W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P4654"/>
        </row>
        <row r="4655">
          <cell r="C4655"/>
          <cell r="D4655"/>
          <cell r="E4655"/>
          <cell r="F4655"/>
          <cell r="J4655"/>
          <cell r="K4655"/>
          <cell r="L4655"/>
          <cell r="M4655"/>
          <cell r="N4655"/>
          <cell r="O4655"/>
          <cell r="P4655"/>
          <cell r="R4655"/>
          <cell r="S4655"/>
          <cell r="T4655"/>
          <cell r="U4655"/>
          <cell r="V4655"/>
          <cell r="W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P4655"/>
        </row>
        <row r="4656">
          <cell r="C4656"/>
          <cell r="D4656"/>
          <cell r="E4656"/>
          <cell r="F4656"/>
          <cell r="J4656"/>
          <cell r="K4656"/>
          <cell r="L4656"/>
          <cell r="M4656"/>
          <cell r="N4656"/>
          <cell r="O4656"/>
          <cell r="P4656"/>
          <cell r="R4656"/>
          <cell r="S4656"/>
          <cell r="T4656"/>
          <cell r="U4656"/>
          <cell r="V4656"/>
          <cell r="W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P4656"/>
        </row>
        <row r="4657">
          <cell r="C4657"/>
          <cell r="D4657"/>
          <cell r="E4657"/>
          <cell r="F4657"/>
          <cell r="J4657"/>
          <cell r="K4657"/>
          <cell r="L4657"/>
          <cell r="M4657"/>
          <cell r="N4657"/>
          <cell r="O4657"/>
          <cell r="P4657"/>
          <cell r="R4657"/>
          <cell r="S4657"/>
          <cell r="T4657"/>
          <cell r="U4657"/>
          <cell r="V4657"/>
          <cell r="W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P4657"/>
        </row>
        <row r="4658">
          <cell r="C4658"/>
          <cell r="D4658"/>
          <cell r="E4658"/>
          <cell r="F4658"/>
          <cell r="J4658"/>
          <cell r="K4658"/>
          <cell r="L4658"/>
          <cell r="M4658"/>
          <cell r="N4658"/>
          <cell r="O4658"/>
          <cell r="P4658"/>
          <cell r="R4658"/>
          <cell r="S4658"/>
          <cell r="T4658"/>
          <cell r="U4658"/>
          <cell r="V4658"/>
          <cell r="W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P4658"/>
        </row>
        <row r="4659">
          <cell r="C4659"/>
          <cell r="D4659"/>
          <cell r="E4659"/>
          <cell r="F4659"/>
          <cell r="J4659"/>
          <cell r="K4659"/>
          <cell r="L4659"/>
          <cell r="M4659"/>
          <cell r="N4659"/>
          <cell r="O4659"/>
          <cell r="P4659"/>
          <cell r="R4659"/>
          <cell r="S4659"/>
          <cell r="T4659"/>
          <cell r="U4659"/>
          <cell r="V4659"/>
          <cell r="W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P4659"/>
        </row>
        <row r="4660">
          <cell r="C4660"/>
          <cell r="D4660"/>
          <cell r="E4660"/>
          <cell r="F4660"/>
          <cell r="J4660"/>
          <cell r="K4660"/>
          <cell r="L4660"/>
          <cell r="M4660"/>
          <cell r="N4660"/>
          <cell r="O4660"/>
          <cell r="P4660"/>
          <cell r="R4660"/>
          <cell r="S4660"/>
          <cell r="T4660"/>
          <cell r="U4660"/>
          <cell r="V4660"/>
          <cell r="W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P4660"/>
        </row>
        <row r="4661">
          <cell r="C4661"/>
          <cell r="D4661"/>
          <cell r="E4661"/>
          <cell r="F4661"/>
          <cell r="J4661"/>
          <cell r="K4661"/>
          <cell r="L4661"/>
          <cell r="M4661"/>
          <cell r="N4661"/>
          <cell r="O4661"/>
          <cell r="P4661"/>
          <cell r="R4661"/>
          <cell r="S4661"/>
          <cell r="T4661"/>
          <cell r="U4661"/>
          <cell r="V4661"/>
          <cell r="W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P4661"/>
        </row>
        <row r="4662">
          <cell r="C4662"/>
          <cell r="D4662"/>
          <cell r="E4662"/>
          <cell r="F4662"/>
          <cell r="J4662"/>
          <cell r="K4662"/>
          <cell r="L4662"/>
          <cell r="M4662"/>
          <cell r="N4662"/>
          <cell r="O4662"/>
          <cell r="P4662"/>
          <cell r="R4662"/>
          <cell r="S4662"/>
          <cell r="T4662"/>
          <cell r="U4662"/>
          <cell r="V4662"/>
          <cell r="W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P4662"/>
        </row>
        <row r="4663">
          <cell r="C4663"/>
          <cell r="D4663"/>
          <cell r="E4663"/>
          <cell r="F4663"/>
          <cell r="J4663"/>
          <cell r="K4663"/>
          <cell r="L4663"/>
          <cell r="M4663"/>
          <cell r="N4663"/>
          <cell r="O4663"/>
          <cell r="P4663"/>
          <cell r="R4663"/>
          <cell r="S4663"/>
          <cell r="T4663"/>
          <cell r="U4663"/>
          <cell r="V4663"/>
          <cell r="W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P4663"/>
        </row>
        <row r="4664">
          <cell r="C4664"/>
          <cell r="D4664"/>
          <cell r="E4664"/>
          <cell r="F4664"/>
          <cell r="J4664"/>
          <cell r="K4664"/>
          <cell r="L4664"/>
          <cell r="M4664"/>
          <cell r="N4664"/>
          <cell r="O4664"/>
          <cell r="P4664"/>
          <cell r="R4664"/>
          <cell r="S4664"/>
          <cell r="T4664"/>
          <cell r="U4664"/>
          <cell r="V4664"/>
          <cell r="W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P4664"/>
        </row>
        <row r="4665">
          <cell r="C4665"/>
          <cell r="D4665"/>
          <cell r="E4665"/>
          <cell r="F4665"/>
          <cell r="J4665"/>
          <cell r="K4665"/>
          <cell r="L4665"/>
          <cell r="M4665"/>
          <cell r="N4665"/>
          <cell r="O4665"/>
          <cell r="P4665"/>
          <cell r="R4665"/>
          <cell r="S4665"/>
          <cell r="T4665"/>
          <cell r="U4665"/>
          <cell r="V4665"/>
          <cell r="W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P4665"/>
        </row>
        <row r="4666">
          <cell r="C4666"/>
          <cell r="D4666"/>
          <cell r="E4666"/>
          <cell r="F4666"/>
          <cell r="J4666"/>
          <cell r="K4666"/>
          <cell r="L4666"/>
          <cell r="M4666"/>
          <cell r="N4666"/>
          <cell r="O4666"/>
          <cell r="P4666"/>
          <cell r="R4666"/>
          <cell r="S4666"/>
          <cell r="T4666"/>
          <cell r="U4666"/>
          <cell r="V4666"/>
          <cell r="W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P4666"/>
        </row>
        <row r="4667">
          <cell r="C4667"/>
          <cell r="D4667"/>
          <cell r="E4667"/>
          <cell r="F4667"/>
          <cell r="J4667"/>
          <cell r="K4667"/>
          <cell r="L4667"/>
          <cell r="M4667"/>
          <cell r="N4667"/>
          <cell r="O4667"/>
          <cell r="P4667"/>
          <cell r="R4667"/>
          <cell r="S4667"/>
          <cell r="T4667"/>
          <cell r="U4667"/>
          <cell r="V4667"/>
          <cell r="W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P4667"/>
        </row>
        <row r="4668">
          <cell r="C4668"/>
          <cell r="D4668"/>
          <cell r="E4668"/>
          <cell r="F4668"/>
          <cell r="J4668"/>
          <cell r="K4668"/>
          <cell r="L4668"/>
          <cell r="M4668"/>
          <cell r="N4668"/>
          <cell r="O4668"/>
          <cell r="P4668"/>
          <cell r="R4668"/>
          <cell r="S4668"/>
          <cell r="T4668"/>
          <cell r="U4668"/>
          <cell r="V4668"/>
          <cell r="W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P4668"/>
        </row>
        <row r="4669">
          <cell r="C4669"/>
          <cell r="D4669"/>
          <cell r="E4669"/>
          <cell r="F4669"/>
          <cell r="J4669"/>
          <cell r="K4669"/>
          <cell r="L4669"/>
          <cell r="M4669"/>
          <cell r="N4669"/>
          <cell r="O4669"/>
          <cell r="P4669"/>
          <cell r="R4669"/>
          <cell r="S4669"/>
          <cell r="T4669"/>
          <cell r="U4669"/>
          <cell r="V4669"/>
          <cell r="W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P4669"/>
        </row>
        <row r="4670">
          <cell r="C4670"/>
          <cell r="D4670"/>
          <cell r="E4670"/>
          <cell r="F4670"/>
          <cell r="J4670"/>
          <cell r="K4670"/>
          <cell r="L4670"/>
          <cell r="M4670"/>
          <cell r="N4670"/>
          <cell r="O4670"/>
          <cell r="P4670"/>
          <cell r="R4670"/>
          <cell r="S4670"/>
          <cell r="T4670"/>
          <cell r="U4670"/>
          <cell r="V4670"/>
          <cell r="W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P4670"/>
        </row>
        <row r="4671">
          <cell r="C4671"/>
          <cell r="D4671"/>
          <cell r="E4671"/>
          <cell r="F4671"/>
          <cell r="J4671"/>
          <cell r="K4671"/>
          <cell r="L4671"/>
          <cell r="M4671"/>
          <cell r="N4671"/>
          <cell r="O4671"/>
          <cell r="P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P4671"/>
        </row>
        <row r="4672">
          <cell r="C4672"/>
          <cell r="D4672"/>
          <cell r="E4672"/>
          <cell r="F4672"/>
          <cell r="J4672"/>
          <cell r="K4672"/>
          <cell r="L4672"/>
          <cell r="M4672"/>
          <cell r="N4672"/>
          <cell r="O4672"/>
          <cell r="P4672"/>
          <cell r="R4672"/>
          <cell r="S4672"/>
          <cell r="T4672"/>
          <cell r="U4672"/>
          <cell r="V4672"/>
          <cell r="W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P4672"/>
        </row>
        <row r="4673">
          <cell r="C4673"/>
          <cell r="D4673"/>
          <cell r="E4673"/>
          <cell r="F4673"/>
          <cell r="J4673"/>
          <cell r="K4673"/>
          <cell r="L4673"/>
          <cell r="M4673"/>
          <cell r="N4673"/>
          <cell r="O4673"/>
          <cell r="P4673"/>
          <cell r="R4673"/>
          <cell r="S4673"/>
          <cell r="T4673"/>
          <cell r="U4673"/>
          <cell r="V4673"/>
          <cell r="W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P4673"/>
        </row>
        <row r="4674">
          <cell r="C4674"/>
          <cell r="D4674"/>
          <cell r="E4674"/>
          <cell r="F4674"/>
          <cell r="J4674"/>
          <cell r="K4674"/>
          <cell r="L4674"/>
          <cell r="M4674"/>
          <cell r="N4674"/>
          <cell r="O4674"/>
          <cell r="P4674"/>
          <cell r="R4674"/>
          <cell r="S4674"/>
          <cell r="T4674"/>
          <cell r="U4674"/>
          <cell r="V4674"/>
          <cell r="W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P4674"/>
        </row>
        <row r="4675">
          <cell r="C4675"/>
          <cell r="D4675"/>
          <cell r="E4675"/>
          <cell r="F4675"/>
          <cell r="J4675"/>
          <cell r="K4675"/>
          <cell r="L4675"/>
          <cell r="M4675"/>
          <cell r="N4675"/>
          <cell r="O4675"/>
          <cell r="P4675"/>
          <cell r="R4675"/>
          <cell r="S4675"/>
          <cell r="T4675"/>
          <cell r="U4675"/>
          <cell r="V4675"/>
          <cell r="W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P4675"/>
        </row>
        <row r="4676">
          <cell r="C4676"/>
          <cell r="D4676"/>
          <cell r="E4676"/>
          <cell r="F4676"/>
          <cell r="J4676"/>
          <cell r="K4676"/>
          <cell r="L4676"/>
          <cell r="M4676"/>
          <cell r="N4676"/>
          <cell r="O4676"/>
          <cell r="P4676"/>
          <cell r="R4676"/>
          <cell r="S4676"/>
          <cell r="T4676"/>
          <cell r="U4676"/>
          <cell r="V4676"/>
          <cell r="W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P4676"/>
        </row>
        <row r="4677">
          <cell r="C4677"/>
          <cell r="D4677"/>
          <cell r="E4677"/>
          <cell r="F4677"/>
          <cell r="J4677"/>
          <cell r="K4677"/>
          <cell r="L4677"/>
          <cell r="M4677"/>
          <cell r="N4677"/>
          <cell r="O4677"/>
          <cell r="P4677"/>
          <cell r="R4677"/>
          <cell r="S4677"/>
          <cell r="T4677"/>
          <cell r="U4677"/>
          <cell r="V4677"/>
          <cell r="W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P4677"/>
        </row>
        <row r="4678">
          <cell r="C4678"/>
          <cell r="D4678"/>
          <cell r="E4678"/>
          <cell r="F4678"/>
          <cell r="J4678"/>
          <cell r="K4678"/>
          <cell r="L4678"/>
          <cell r="M4678"/>
          <cell r="N4678"/>
          <cell r="O4678"/>
          <cell r="P4678"/>
          <cell r="R4678"/>
          <cell r="S4678"/>
          <cell r="T4678"/>
          <cell r="U4678"/>
          <cell r="V4678"/>
          <cell r="W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P4678"/>
        </row>
        <row r="4679">
          <cell r="C4679"/>
          <cell r="D4679"/>
          <cell r="E4679"/>
          <cell r="F4679"/>
          <cell r="J4679"/>
          <cell r="K4679"/>
          <cell r="L4679"/>
          <cell r="M4679"/>
          <cell r="N4679"/>
          <cell r="O4679"/>
          <cell r="P4679"/>
          <cell r="R4679"/>
          <cell r="S4679"/>
          <cell r="T4679"/>
          <cell r="U4679"/>
          <cell r="V4679"/>
          <cell r="W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P4679"/>
        </row>
        <row r="4680">
          <cell r="C4680"/>
          <cell r="D4680"/>
          <cell r="E4680"/>
          <cell r="F4680"/>
          <cell r="J4680"/>
          <cell r="K4680"/>
          <cell r="L4680"/>
          <cell r="M4680"/>
          <cell r="N4680"/>
          <cell r="O4680"/>
          <cell r="P4680"/>
          <cell r="R4680"/>
          <cell r="S4680"/>
          <cell r="T4680"/>
          <cell r="U4680"/>
          <cell r="V4680"/>
          <cell r="W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P4680"/>
        </row>
        <row r="4681">
          <cell r="C4681"/>
          <cell r="D4681"/>
          <cell r="E4681"/>
          <cell r="F4681"/>
          <cell r="J4681"/>
          <cell r="K4681"/>
          <cell r="L4681"/>
          <cell r="M4681"/>
          <cell r="N4681"/>
          <cell r="O4681"/>
          <cell r="P4681"/>
          <cell r="R4681"/>
          <cell r="S4681"/>
          <cell r="T4681"/>
          <cell r="U4681"/>
          <cell r="V4681"/>
          <cell r="W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P4681"/>
        </row>
        <row r="4682">
          <cell r="C4682"/>
          <cell r="D4682"/>
          <cell r="E4682"/>
          <cell r="F4682"/>
          <cell r="J4682"/>
          <cell r="K4682"/>
          <cell r="L4682"/>
          <cell r="M4682"/>
          <cell r="N4682"/>
          <cell r="O4682"/>
          <cell r="P4682"/>
          <cell r="R4682"/>
          <cell r="S4682"/>
          <cell r="T4682"/>
          <cell r="U4682"/>
          <cell r="V4682"/>
          <cell r="W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P4682"/>
        </row>
        <row r="4683">
          <cell r="C4683"/>
          <cell r="D4683"/>
          <cell r="E4683"/>
          <cell r="F4683"/>
          <cell r="J4683"/>
          <cell r="K4683"/>
          <cell r="L4683"/>
          <cell r="M4683"/>
          <cell r="N4683"/>
          <cell r="O4683"/>
          <cell r="P4683"/>
          <cell r="R4683"/>
          <cell r="S4683"/>
          <cell r="T4683"/>
          <cell r="U4683"/>
          <cell r="V4683"/>
          <cell r="W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P4683"/>
        </row>
        <row r="4684">
          <cell r="C4684"/>
          <cell r="D4684"/>
          <cell r="E4684"/>
          <cell r="F4684"/>
          <cell r="J4684"/>
          <cell r="K4684"/>
          <cell r="L4684"/>
          <cell r="M4684"/>
          <cell r="N4684"/>
          <cell r="O4684"/>
          <cell r="P4684"/>
          <cell r="R4684"/>
          <cell r="S4684"/>
          <cell r="T4684"/>
          <cell r="U4684"/>
          <cell r="V4684"/>
          <cell r="W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P4684"/>
        </row>
        <row r="4685">
          <cell r="C4685"/>
          <cell r="D4685"/>
          <cell r="E4685"/>
          <cell r="F4685"/>
          <cell r="J4685"/>
          <cell r="K4685"/>
          <cell r="L4685"/>
          <cell r="M4685"/>
          <cell r="N4685"/>
          <cell r="O4685"/>
          <cell r="P4685"/>
          <cell r="R4685"/>
          <cell r="S4685"/>
          <cell r="T4685"/>
          <cell r="U4685"/>
          <cell r="V4685"/>
          <cell r="W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P4685"/>
        </row>
        <row r="4686">
          <cell r="C4686"/>
          <cell r="D4686"/>
          <cell r="E4686"/>
          <cell r="F4686"/>
          <cell r="J4686"/>
          <cell r="K4686"/>
          <cell r="L4686"/>
          <cell r="M4686"/>
          <cell r="N4686"/>
          <cell r="O4686"/>
          <cell r="P4686"/>
          <cell r="R4686"/>
          <cell r="S4686"/>
          <cell r="T4686"/>
          <cell r="U4686"/>
          <cell r="V4686"/>
          <cell r="W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P4686"/>
        </row>
        <row r="4687">
          <cell r="C4687"/>
          <cell r="D4687"/>
          <cell r="E4687"/>
          <cell r="F4687"/>
          <cell r="J4687"/>
          <cell r="K4687"/>
          <cell r="L4687"/>
          <cell r="M4687"/>
          <cell r="N4687"/>
          <cell r="O4687"/>
          <cell r="P4687"/>
          <cell r="R4687"/>
          <cell r="S4687"/>
          <cell r="T4687"/>
          <cell r="U4687"/>
          <cell r="V4687"/>
          <cell r="W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P4687"/>
        </row>
        <row r="4688">
          <cell r="C4688"/>
          <cell r="D4688"/>
          <cell r="E4688"/>
          <cell r="F4688"/>
          <cell r="J4688"/>
          <cell r="K4688"/>
          <cell r="L4688"/>
          <cell r="M4688"/>
          <cell r="N4688"/>
          <cell r="O4688"/>
          <cell r="P4688"/>
          <cell r="R4688"/>
          <cell r="S4688"/>
          <cell r="T4688"/>
          <cell r="U4688"/>
          <cell r="V4688"/>
          <cell r="W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P4688"/>
        </row>
        <row r="4689">
          <cell r="C4689"/>
          <cell r="D4689"/>
          <cell r="E4689"/>
          <cell r="F4689"/>
          <cell r="J4689"/>
          <cell r="K4689"/>
          <cell r="L4689"/>
          <cell r="M4689"/>
          <cell r="N4689"/>
          <cell r="O4689"/>
          <cell r="P4689"/>
          <cell r="R4689"/>
          <cell r="S4689"/>
          <cell r="T4689"/>
          <cell r="U4689"/>
          <cell r="V4689"/>
          <cell r="W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P4689"/>
        </row>
        <row r="4690">
          <cell r="C4690"/>
          <cell r="D4690"/>
          <cell r="E4690"/>
          <cell r="F4690"/>
          <cell r="J4690"/>
          <cell r="K4690"/>
          <cell r="L4690"/>
          <cell r="M4690"/>
          <cell r="N4690"/>
          <cell r="O4690"/>
          <cell r="P4690"/>
          <cell r="R4690"/>
          <cell r="S4690"/>
          <cell r="T4690"/>
          <cell r="U4690"/>
          <cell r="V4690"/>
          <cell r="W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P4690"/>
        </row>
        <row r="4691">
          <cell r="C4691"/>
          <cell r="D4691"/>
          <cell r="E4691"/>
          <cell r="F4691"/>
          <cell r="J4691"/>
          <cell r="K4691"/>
          <cell r="L4691"/>
          <cell r="M4691"/>
          <cell r="N4691"/>
          <cell r="O4691"/>
          <cell r="P4691"/>
          <cell r="R4691"/>
          <cell r="S4691"/>
          <cell r="T4691"/>
          <cell r="U4691"/>
          <cell r="V4691"/>
          <cell r="W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P4691"/>
        </row>
        <row r="4692">
          <cell r="C4692"/>
          <cell r="D4692"/>
          <cell r="E4692"/>
          <cell r="F4692"/>
          <cell r="J4692"/>
          <cell r="K4692"/>
          <cell r="L4692"/>
          <cell r="M4692"/>
          <cell r="N4692"/>
          <cell r="O4692"/>
          <cell r="P4692"/>
          <cell r="R4692"/>
          <cell r="S4692"/>
          <cell r="T4692"/>
          <cell r="U4692"/>
          <cell r="V4692"/>
          <cell r="W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P4692"/>
        </row>
        <row r="4693">
          <cell r="C4693"/>
          <cell r="D4693"/>
          <cell r="E4693"/>
          <cell r="F4693"/>
          <cell r="J4693"/>
          <cell r="K4693"/>
          <cell r="L4693"/>
          <cell r="M4693"/>
          <cell r="N4693"/>
          <cell r="O4693"/>
          <cell r="P4693"/>
          <cell r="R4693"/>
          <cell r="S4693"/>
          <cell r="T4693"/>
          <cell r="U4693"/>
          <cell r="V4693"/>
          <cell r="W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P4693"/>
        </row>
        <row r="4694">
          <cell r="C4694"/>
          <cell r="D4694"/>
          <cell r="E4694"/>
          <cell r="F4694"/>
          <cell r="J4694"/>
          <cell r="K4694"/>
          <cell r="L4694"/>
          <cell r="M4694"/>
          <cell r="N4694"/>
          <cell r="O4694"/>
          <cell r="P4694"/>
          <cell r="R4694"/>
          <cell r="S4694"/>
          <cell r="T4694"/>
          <cell r="U4694"/>
          <cell r="V4694"/>
          <cell r="W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P4694"/>
        </row>
        <row r="4695">
          <cell r="C4695"/>
          <cell r="D4695"/>
          <cell r="E4695"/>
          <cell r="F4695"/>
          <cell r="J4695"/>
          <cell r="K4695"/>
          <cell r="L4695"/>
          <cell r="M4695"/>
          <cell r="N4695"/>
          <cell r="O4695"/>
          <cell r="P4695"/>
          <cell r="R4695"/>
          <cell r="S4695"/>
          <cell r="T4695"/>
          <cell r="U4695"/>
          <cell r="V4695"/>
          <cell r="W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P4695"/>
        </row>
        <row r="4696">
          <cell r="C4696"/>
          <cell r="D4696"/>
          <cell r="E4696"/>
          <cell r="F4696"/>
          <cell r="J4696"/>
          <cell r="K4696"/>
          <cell r="L4696"/>
          <cell r="M4696"/>
          <cell r="N4696"/>
          <cell r="O4696"/>
          <cell r="P4696"/>
          <cell r="R4696"/>
          <cell r="S4696"/>
          <cell r="T4696"/>
          <cell r="U4696"/>
          <cell r="V4696"/>
          <cell r="W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P4696"/>
        </row>
        <row r="4697">
          <cell r="C4697"/>
          <cell r="D4697"/>
          <cell r="E4697"/>
          <cell r="F4697"/>
          <cell r="J4697"/>
          <cell r="K4697"/>
          <cell r="L4697"/>
          <cell r="M4697"/>
          <cell r="N4697"/>
          <cell r="O4697"/>
          <cell r="P4697"/>
          <cell r="R4697"/>
          <cell r="S4697"/>
          <cell r="T4697"/>
          <cell r="U4697"/>
          <cell r="V4697"/>
          <cell r="W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P4697"/>
        </row>
        <row r="4698">
          <cell r="C4698"/>
          <cell r="D4698"/>
          <cell r="E4698"/>
          <cell r="F4698"/>
          <cell r="J4698"/>
          <cell r="K4698"/>
          <cell r="L4698"/>
          <cell r="M4698"/>
          <cell r="N4698"/>
          <cell r="O4698"/>
          <cell r="P4698"/>
          <cell r="R4698"/>
          <cell r="S4698"/>
          <cell r="T4698"/>
          <cell r="U4698"/>
          <cell r="V4698"/>
          <cell r="W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P4698"/>
        </row>
        <row r="4699">
          <cell r="C4699"/>
          <cell r="D4699"/>
          <cell r="E4699"/>
          <cell r="F4699"/>
          <cell r="J4699"/>
          <cell r="K4699"/>
          <cell r="L4699"/>
          <cell r="M4699"/>
          <cell r="N4699"/>
          <cell r="O4699"/>
          <cell r="P4699"/>
          <cell r="R4699"/>
          <cell r="S4699"/>
          <cell r="T4699"/>
          <cell r="U4699"/>
          <cell r="V4699"/>
          <cell r="W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P4699"/>
        </row>
        <row r="4700">
          <cell r="C4700"/>
          <cell r="D4700"/>
          <cell r="E4700"/>
          <cell r="F4700"/>
          <cell r="J4700"/>
          <cell r="K4700"/>
          <cell r="L4700"/>
          <cell r="M4700"/>
          <cell r="N4700"/>
          <cell r="O4700"/>
          <cell r="P4700"/>
          <cell r="R4700"/>
          <cell r="S4700"/>
          <cell r="T4700"/>
          <cell r="U4700"/>
          <cell r="V4700"/>
          <cell r="W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P4700"/>
        </row>
        <row r="4701">
          <cell r="C4701"/>
          <cell r="D4701"/>
          <cell r="E4701"/>
          <cell r="F4701"/>
          <cell r="J4701"/>
          <cell r="K4701"/>
          <cell r="L4701"/>
          <cell r="M4701"/>
          <cell r="N4701"/>
          <cell r="O4701"/>
          <cell r="P4701"/>
          <cell r="R4701"/>
          <cell r="S4701"/>
          <cell r="T4701"/>
          <cell r="U4701"/>
          <cell r="V4701"/>
          <cell r="W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P4701"/>
        </row>
        <row r="4702">
          <cell r="C4702"/>
          <cell r="D4702"/>
          <cell r="E4702"/>
          <cell r="F4702"/>
          <cell r="J4702"/>
          <cell r="K4702"/>
          <cell r="L4702"/>
          <cell r="M4702"/>
          <cell r="N4702"/>
          <cell r="O4702"/>
          <cell r="P4702"/>
          <cell r="R4702"/>
          <cell r="S4702"/>
          <cell r="T4702"/>
          <cell r="U4702"/>
          <cell r="V4702"/>
          <cell r="W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P4702"/>
        </row>
        <row r="4703">
          <cell r="C4703"/>
          <cell r="D4703"/>
          <cell r="E4703"/>
          <cell r="F4703"/>
          <cell r="J4703"/>
          <cell r="K4703"/>
          <cell r="L4703"/>
          <cell r="M4703"/>
          <cell r="N4703"/>
          <cell r="O4703"/>
          <cell r="P4703"/>
          <cell r="R4703"/>
          <cell r="S4703"/>
          <cell r="T4703"/>
          <cell r="U4703"/>
          <cell r="V4703"/>
          <cell r="W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P4703"/>
        </row>
        <row r="4704">
          <cell r="C4704"/>
          <cell r="D4704"/>
          <cell r="E4704"/>
          <cell r="F4704"/>
          <cell r="J4704"/>
          <cell r="K4704"/>
          <cell r="L4704"/>
          <cell r="M4704"/>
          <cell r="N4704"/>
          <cell r="O4704"/>
          <cell r="P4704"/>
          <cell r="R4704"/>
          <cell r="S4704"/>
          <cell r="T4704"/>
          <cell r="U4704"/>
          <cell r="V4704"/>
          <cell r="W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P4704"/>
        </row>
        <row r="4705">
          <cell r="C4705"/>
          <cell r="D4705"/>
          <cell r="E4705"/>
          <cell r="F4705"/>
          <cell r="J4705"/>
          <cell r="K4705"/>
          <cell r="L4705"/>
          <cell r="M4705"/>
          <cell r="N4705"/>
          <cell r="O4705"/>
          <cell r="P4705"/>
          <cell r="R4705"/>
          <cell r="S4705"/>
          <cell r="T4705"/>
          <cell r="U4705"/>
          <cell r="V4705"/>
          <cell r="W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P4705"/>
        </row>
        <row r="4706">
          <cell r="C4706"/>
          <cell r="D4706"/>
          <cell r="E4706"/>
          <cell r="F4706"/>
          <cell r="J4706"/>
          <cell r="K4706"/>
          <cell r="L4706"/>
          <cell r="M4706"/>
          <cell r="N4706"/>
          <cell r="O4706"/>
          <cell r="P4706"/>
          <cell r="R4706"/>
          <cell r="S4706"/>
          <cell r="T4706"/>
          <cell r="U4706"/>
          <cell r="V4706"/>
          <cell r="W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P4706"/>
        </row>
        <row r="4707">
          <cell r="C4707"/>
          <cell r="D4707"/>
          <cell r="E4707"/>
          <cell r="F4707"/>
          <cell r="J4707"/>
          <cell r="K4707"/>
          <cell r="L4707"/>
          <cell r="M4707"/>
          <cell r="N4707"/>
          <cell r="O4707"/>
          <cell r="P4707"/>
          <cell r="R4707"/>
          <cell r="S4707"/>
          <cell r="T4707"/>
          <cell r="U4707"/>
          <cell r="V4707"/>
          <cell r="W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P4707"/>
        </row>
        <row r="4708">
          <cell r="C4708"/>
          <cell r="D4708"/>
          <cell r="E4708"/>
          <cell r="F4708"/>
          <cell r="J4708"/>
          <cell r="K4708"/>
          <cell r="L4708"/>
          <cell r="M4708"/>
          <cell r="N4708"/>
          <cell r="O4708"/>
          <cell r="P4708"/>
          <cell r="R4708"/>
          <cell r="S4708"/>
          <cell r="T4708"/>
          <cell r="U4708"/>
          <cell r="V4708"/>
          <cell r="W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P4708"/>
        </row>
        <row r="4709">
          <cell r="C4709"/>
          <cell r="D4709"/>
          <cell r="E4709"/>
          <cell r="F4709"/>
          <cell r="J4709"/>
          <cell r="K4709"/>
          <cell r="L4709"/>
          <cell r="M4709"/>
          <cell r="N4709"/>
          <cell r="O4709"/>
          <cell r="P4709"/>
          <cell r="R4709"/>
          <cell r="S4709"/>
          <cell r="T4709"/>
          <cell r="U4709"/>
          <cell r="V4709"/>
          <cell r="W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P4709"/>
        </row>
        <row r="4710">
          <cell r="C4710"/>
          <cell r="D4710"/>
          <cell r="E4710"/>
          <cell r="F4710"/>
          <cell r="J4710"/>
          <cell r="K4710"/>
          <cell r="L4710"/>
          <cell r="M4710"/>
          <cell r="N4710"/>
          <cell r="O4710"/>
          <cell r="P4710"/>
          <cell r="R4710"/>
          <cell r="S4710"/>
          <cell r="T4710"/>
          <cell r="U4710"/>
          <cell r="V4710"/>
          <cell r="W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P4710"/>
        </row>
        <row r="4711">
          <cell r="C4711"/>
          <cell r="D4711"/>
          <cell r="E4711"/>
          <cell r="F4711"/>
          <cell r="J4711"/>
          <cell r="K4711"/>
          <cell r="L4711"/>
          <cell r="M4711"/>
          <cell r="N4711"/>
          <cell r="O4711"/>
          <cell r="P4711"/>
          <cell r="R4711"/>
          <cell r="S4711"/>
          <cell r="T4711"/>
          <cell r="U4711"/>
          <cell r="V4711"/>
          <cell r="W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P4711"/>
        </row>
        <row r="4712">
          <cell r="C4712"/>
          <cell r="D4712"/>
          <cell r="E4712"/>
          <cell r="F4712"/>
          <cell r="J4712"/>
          <cell r="K4712"/>
          <cell r="L4712"/>
          <cell r="M4712"/>
          <cell r="N4712"/>
          <cell r="O4712"/>
          <cell r="P4712"/>
          <cell r="R4712"/>
          <cell r="S4712"/>
          <cell r="T4712"/>
          <cell r="U4712"/>
          <cell r="V4712"/>
          <cell r="W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P4712"/>
        </row>
        <row r="4713">
          <cell r="C4713"/>
          <cell r="D4713"/>
          <cell r="E4713"/>
          <cell r="F4713"/>
          <cell r="J4713"/>
          <cell r="K4713"/>
          <cell r="L4713"/>
          <cell r="M4713"/>
          <cell r="N4713"/>
          <cell r="O4713"/>
          <cell r="P4713"/>
          <cell r="R4713"/>
          <cell r="S4713"/>
          <cell r="T4713"/>
          <cell r="U4713"/>
          <cell r="V4713"/>
          <cell r="W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P4713"/>
        </row>
        <row r="4714">
          <cell r="C4714"/>
          <cell r="D4714"/>
          <cell r="E4714"/>
          <cell r="F4714"/>
          <cell r="J4714"/>
          <cell r="K4714"/>
          <cell r="L4714"/>
          <cell r="M4714"/>
          <cell r="N4714"/>
          <cell r="O4714"/>
          <cell r="P4714"/>
          <cell r="R4714"/>
          <cell r="S4714"/>
          <cell r="T4714"/>
          <cell r="U4714"/>
          <cell r="V4714"/>
          <cell r="W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P4714"/>
        </row>
        <row r="4715">
          <cell r="C4715"/>
          <cell r="D4715"/>
          <cell r="E4715"/>
          <cell r="F4715"/>
          <cell r="J4715"/>
          <cell r="K4715"/>
          <cell r="L4715"/>
          <cell r="M4715"/>
          <cell r="N4715"/>
          <cell r="O4715"/>
          <cell r="P4715"/>
          <cell r="R4715"/>
          <cell r="S4715"/>
          <cell r="T4715"/>
          <cell r="U4715"/>
          <cell r="V4715"/>
          <cell r="W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P4715"/>
        </row>
        <row r="4716">
          <cell r="C4716"/>
          <cell r="D4716"/>
          <cell r="E4716"/>
          <cell r="F4716"/>
          <cell r="J4716"/>
          <cell r="K4716"/>
          <cell r="L4716"/>
          <cell r="M4716"/>
          <cell r="N4716"/>
          <cell r="O4716"/>
          <cell r="P4716"/>
          <cell r="R4716"/>
          <cell r="S4716"/>
          <cell r="T4716"/>
          <cell r="U4716"/>
          <cell r="V4716"/>
          <cell r="W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P4716"/>
        </row>
        <row r="4717">
          <cell r="C4717"/>
          <cell r="D4717"/>
          <cell r="E4717"/>
          <cell r="F4717"/>
          <cell r="J4717"/>
          <cell r="K4717"/>
          <cell r="L4717"/>
          <cell r="M4717"/>
          <cell r="N4717"/>
          <cell r="O4717"/>
          <cell r="P4717"/>
          <cell r="R4717"/>
          <cell r="S4717"/>
          <cell r="T4717"/>
          <cell r="U4717"/>
          <cell r="V4717"/>
          <cell r="W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P4717"/>
        </row>
        <row r="4718">
          <cell r="C4718"/>
          <cell r="D4718"/>
          <cell r="E4718"/>
          <cell r="F4718"/>
          <cell r="J4718"/>
          <cell r="K4718"/>
          <cell r="L4718"/>
          <cell r="M4718"/>
          <cell r="N4718"/>
          <cell r="O4718"/>
          <cell r="P4718"/>
          <cell r="R4718"/>
          <cell r="S4718"/>
          <cell r="T4718"/>
          <cell r="U4718"/>
          <cell r="V4718"/>
          <cell r="W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P4718"/>
        </row>
        <row r="4719">
          <cell r="C4719"/>
          <cell r="D4719"/>
          <cell r="E4719"/>
          <cell r="F4719"/>
          <cell r="J4719"/>
          <cell r="K4719"/>
          <cell r="L4719"/>
          <cell r="M4719"/>
          <cell r="N4719"/>
          <cell r="O4719"/>
          <cell r="P4719"/>
          <cell r="R4719"/>
          <cell r="S4719"/>
          <cell r="T4719"/>
          <cell r="U4719"/>
          <cell r="V4719"/>
          <cell r="W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P4719"/>
        </row>
        <row r="4720">
          <cell r="C4720"/>
          <cell r="D4720"/>
          <cell r="E4720"/>
          <cell r="F4720"/>
          <cell r="J4720"/>
          <cell r="K4720"/>
          <cell r="L4720"/>
          <cell r="M4720"/>
          <cell r="N4720"/>
          <cell r="O4720"/>
          <cell r="P4720"/>
          <cell r="R4720"/>
          <cell r="S4720"/>
          <cell r="T4720"/>
          <cell r="U4720"/>
          <cell r="V4720"/>
          <cell r="W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P4720"/>
        </row>
        <row r="4721">
          <cell r="C4721"/>
          <cell r="D4721"/>
          <cell r="E4721"/>
          <cell r="F4721"/>
          <cell r="J4721"/>
          <cell r="K4721"/>
          <cell r="L4721"/>
          <cell r="M4721"/>
          <cell r="N4721"/>
          <cell r="O4721"/>
          <cell r="P4721"/>
          <cell r="R4721"/>
          <cell r="S4721"/>
          <cell r="T4721"/>
          <cell r="U4721"/>
          <cell r="V4721"/>
          <cell r="W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P4721"/>
        </row>
        <row r="4722">
          <cell r="C4722"/>
          <cell r="D4722"/>
          <cell r="E4722"/>
          <cell r="F4722"/>
          <cell r="J4722"/>
          <cell r="K4722"/>
          <cell r="L4722"/>
          <cell r="M4722"/>
          <cell r="N4722"/>
          <cell r="O4722"/>
          <cell r="P4722"/>
          <cell r="R4722"/>
          <cell r="S4722"/>
          <cell r="T4722"/>
          <cell r="U4722"/>
          <cell r="V4722"/>
          <cell r="W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P4722"/>
        </row>
        <row r="4723">
          <cell r="C4723"/>
          <cell r="D4723"/>
          <cell r="E4723"/>
          <cell r="F4723"/>
          <cell r="J4723"/>
          <cell r="K4723"/>
          <cell r="L4723"/>
          <cell r="M4723"/>
          <cell r="N4723"/>
          <cell r="O4723"/>
          <cell r="P4723"/>
          <cell r="R4723"/>
          <cell r="S4723"/>
          <cell r="T4723"/>
          <cell r="U4723"/>
          <cell r="V4723"/>
          <cell r="W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P4723"/>
        </row>
        <row r="4724">
          <cell r="C4724"/>
          <cell r="D4724"/>
          <cell r="E4724"/>
          <cell r="F4724"/>
          <cell r="J4724"/>
          <cell r="K4724"/>
          <cell r="L4724"/>
          <cell r="M4724"/>
          <cell r="N4724"/>
          <cell r="O4724"/>
          <cell r="P4724"/>
          <cell r="R4724"/>
          <cell r="S4724"/>
          <cell r="T4724"/>
          <cell r="U4724"/>
          <cell r="V4724"/>
          <cell r="W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P4724"/>
        </row>
        <row r="4725">
          <cell r="C4725"/>
          <cell r="D4725"/>
          <cell r="E4725"/>
          <cell r="F4725"/>
          <cell r="J4725"/>
          <cell r="K4725"/>
          <cell r="L4725"/>
          <cell r="M4725"/>
          <cell r="N4725"/>
          <cell r="O4725"/>
          <cell r="P4725"/>
          <cell r="R4725"/>
          <cell r="S4725"/>
          <cell r="T4725"/>
          <cell r="U4725"/>
          <cell r="V4725"/>
          <cell r="W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P4725"/>
        </row>
        <row r="4726">
          <cell r="C4726"/>
          <cell r="D4726"/>
          <cell r="E4726"/>
          <cell r="F4726"/>
          <cell r="J4726"/>
          <cell r="K4726"/>
          <cell r="L4726"/>
          <cell r="M4726"/>
          <cell r="N4726"/>
          <cell r="O4726"/>
          <cell r="P4726"/>
          <cell r="R4726"/>
          <cell r="S4726"/>
          <cell r="T4726"/>
          <cell r="U4726"/>
          <cell r="V4726"/>
          <cell r="W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P4726"/>
        </row>
        <row r="4727">
          <cell r="C4727"/>
          <cell r="D4727"/>
          <cell r="E4727"/>
          <cell r="F4727"/>
          <cell r="J4727"/>
          <cell r="K4727"/>
          <cell r="L4727"/>
          <cell r="M4727"/>
          <cell r="N4727"/>
          <cell r="O4727"/>
          <cell r="P4727"/>
          <cell r="R4727"/>
          <cell r="S4727"/>
          <cell r="T4727"/>
          <cell r="U4727"/>
          <cell r="V4727"/>
          <cell r="W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P4727"/>
        </row>
        <row r="4728">
          <cell r="C4728"/>
          <cell r="D4728"/>
          <cell r="E4728"/>
          <cell r="F4728"/>
          <cell r="J4728"/>
          <cell r="K4728"/>
          <cell r="L4728"/>
          <cell r="M4728"/>
          <cell r="N4728"/>
          <cell r="O4728"/>
          <cell r="P4728"/>
          <cell r="R4728"/>
          <cell r="S4728"/>
          <cell r="T4728"/>
          <cell r="U4728"/>
          <cell r="V4728"/>
          <cell r="W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P4728"/>
        </row>
        <row r="4729">
          <cell r="C4729"/>
          <cell r="D4729"/>
          <cell r="E4729"/>
          <cell r="F4729"/>
          <cell r="J4729"/>
          <cell r="K4729"/>
          <cell r="L4729"/>
          <cell r="M4729"/>
          <cell r="N4729"/>
          <cell r="O4729"/>
          <cell r="P4729"/>
          <cell r="R4729"/>
          <cell r="S4729"/>
          <cell r="T4729"/>
          <cell r="U4729"/>
          <cell r="V4729"/>
          <cell r="W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P4729"/>
        </row>
        <row r="4730">
          <cell r="C4730"/>
          <cell r="D4730"/>
          <cell r="E4730"/>
          <cell r="F4730"/>
          <cell r="J4730"/>
          <cell r="K4730"/>
          <cell r="L4730"/>
          <cell r="M4730"/>
          <cell r="N4730"/>
          <cell r="O4730"/>
          <cell r="P4730"/>
          <cell r="R4730"/>
          <cell r="S4730"/>
          <cell r="T4730"/>
          <cell r="U4730"/>
          <cell r="V4730"/>
          <cell r="W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P4730"/>
        </row>
        <row r="4731">
          <cell r="C4731"/>
          <cell r="D4731"/>
          <cell r="E4731"/>
          <cell r="F4731"/>
          <cell r="J4731"/>
          <cell r="K4731"/>
          <cell r="L4731"/>
          <cell r="M4731"/>
          <cell r="N4731"/>
          <cell r="O4731"/>
          <cell r="P4731"/>
          <cell r="R4731"/>
          <cell r="S4731"/>
          <cell r="T4731"/>
          <cell r="U4731"/>
          <cell r="V4731"/>
          <cell r="W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P4731"/>
        </row>
        <row r="4732">
          <cell r="C4732"/>
          <cell r="D4732"/>
          <cell r="E4732"/>
          <cell r="F4732"/>
          <cell r="J4732"/>
          <cell r="K4732"/>
          <cell r="L4732"/>
          <cell r="M4732"/>
          <cell r="N4732"/>
          <cell r="O4732"/>
          <cell r="P4732"/>
          <cell r="R4732"/>
          <cell r="S4732"/>
          <cell r="T4732"/>
          <cell r="U4732"/>
          <cell r="V4732"/>
          <cell r="W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P4732"/>
        </row>
        <row r="4733">
          <cell r="C4733"/>
          <cell r="D4733"/>
          <cell r="E4733"/>
          <cell r="F4733"/>
          <cell r="J4733"/>
          <cell r="K4733"/>
          <cell r="L4733"/>
          <cell r="M4733"/>
          <cell r="N4733"/>
          <cell r="O4733"/>
          <cell r="P4733"/>
          <cell r="R4733"/>
          <cell r="S4733"/>
          <cell r="T4733"/>
          <cell r="U4733"/>
          <cell r="V4733"/>
          <cell r="W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P4733"/>
        </row>
        <row r="4734">
          <cell r="C4734"/>
          <cell r="D4734"/>
          <cell r="E4734"/>
          <cell r="F4734"/>
          <cell r="J4734"/>
          <cell r="K4734"/>
          <cell r="L4734"/>
          <cell r="M4734"/>
          <cell r="N4734"/>
          <cell r="O4734"/>
          <cell r="P4734"/>
          <cell r="R4734"/>
          <cell r="S4734"/>
          <cell r="T4734"/>
          <cell r="U4734"/>
          <cell r="V4734"/>
          <cell r="W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P4734"/>
        </row>
        <row r="4735">
          <cell r="C4735"/>
          <cell r="D4735"/>
          <cell r="E4735"/>
          <cell r="F4735"/>
          <cell r="J4735"/>
          <cell r="K4735"/>
          <cell r="L4735"/>
          <cell r="M4735"/>
          <cell r="N4735"/>
          <cell r="O4735"/>
          <cell r="P4735"/>
          <cell r="R4735"/>
          <cell r="S4735"/>
          <cell r="T4735"/>
          <cell r="U4735"/>
          <cell r="V4735"/>
          <cell r="W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P4735"/>
        </row>
        <row r="4736">
          <cell r="C4736"/>
          <cell r="D4736"/>
          <cell r="E4736"/>
          <cell r="F4736"/>
          <cell r="J4736"/>
          <cell r="K4736"/>
          <cell r="L4736"/>
          <cell r="M4736"/>
          <cell r="N4736"/>
          <cell r="O4736"/>
          <cell r="P4736"/>
          <cell r="R4736"/>
          <cell r="S4736"/>
          <cell r="T4736"/>
          <cell r="U4736"/>
          <cell r="V4736"/>
          <cell r="W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P4736"/>
        </row>
        <row r="4737">
          <cell r="C4737"/>
          <cell r="D4737"/>
          <cell r="E4737"/>
          <cell r="F4737"/>
          <cell r="J4737"/>
          <cell r="K4737"/>
          <cell r="L4737"/>
          <cell r="M4737"/>
          <cell r="N4737"/>
          <cell r="O4737"/>
          <cell r="P4737"/>
          <cell r="R4737"/>
          <cell r="S4737"/>
          <cell r="T4737"/>
          <cell r="U4737"/>
          <cell r="V4737"/>
          <cell r="W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P4737"/>
        </row>
        <row r="4738">
          <cell r="C4738"/>
          <cell r="D4738"/>
          <cell r="E4738"/>
          <cell r="F4738"/>
          <cell r="J4738"/>
          <cell r="K4738"/>
          <cell r="L4738"/>
          <cell r="M4738"/>
          <cell r="N4738"/>
          <cell r="O4738"/>
          <cell r="P4738"/>
          <cell r="R4738"/>
          <cell r="S4738"/>
          <cell r="T4738"/>
          <cell r="U4738"/>
          <cell r="V4738"/>
          <cell r="W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P4738"/>
        </row>
        <row r="4739">
          <cell r="C4739"/>
          <cell r="D4739"/>
          <cell r="E4739"/>
          <cell r="F4739"/>
          <cell r="J4739"/>
          <cell r="K4739"/>
          <cell r="L4739"/>
          <cell r="M4739"/>
          <cell r="N4739"/>
          <cell r="O4739"/>
          <cell r="P4739"/>
          <cell r="R4739"/>
          <cell r="S4739"/>
          <cell r="T4739"/>
          <cell r="U4739"/>
          <cell r="V4739"/>
          <cell r="W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P4739"/>
        </row>
        <row r="4740">
          <cell r="C4740"/>
          <cell r="D4740"/>
          <cell r="E4740"/>
          <cell r="F4740"/>
          <cell r="J4740"/>
          <cell r="K4740"/>
          <cell r="L4740"/>
          <cell r="M4740"/>
          <cell r="N4740"/>
          <cell r="O4740"/>
          <cell r="P4740"/>
          <cell r="R4740"/>
          <cell r="S4740"/>
          <cell r="T4740"/>
          <cell r="U4740"/>
          <cell r="V4740"/>
          <cell r="W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P4740"/>
        </row>
        <row r="4741">
          <cell r="C4741"/>
          <cell r="D4741"/>
          <cell r="E4741"/>
          <cell r="F4741"/>
          <cell r="J4741"/>
          <cell r="K4741"/>
          <cell r="L4741"/>
          <cell r="M4741"/>
          <cell r="N4741"/>
          <cell r="O4741"/>
          <cell r="P4741"/>
          <cell r="R4741"/>
          <cell r="S4741"/>
          <cell r="T4741"/>
          <cell r="U4741"/>
          <cell r="V4741"/>
          <cell r="W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P4741"/>
        </row>
        <row r="4742">
          <cell r="C4742"/>
          <cell r="D4742"/>
          <cell r="E4742"/>
          <cell r="F4742"/>
          <cell r="J4742"/>
          <cell r="K4742"/>
          <cell r="L4742"/>
          <cell r="M4742"/>
          <cell r="N4742"/>
          <cell r="O4742"/>
          <cell r="P4742"/>
          <cell r="R4742"/>
          <cell r="S4742"/>
          <cell r="T4742"/>
          <cell r="U4742"/>
          <cell r="V4742"/>
          <cell r="W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P4742"/>
        </row>
        <row r="4743">
          <cell r="C4743"/>
          <cell r="D4743"/>
          <cell r="E4743"/>
          <cell r="F4743"/>
          <cell r="J4743"/>
          <cell r="K4743"/>
          <cell r="L4743"/>
          <cell r="M4743"/>
          <cell r="N4743"/>
          <cell r="O4743"/>
          <cell r="P4743"/>
          <cell r="R4743"/>
          <cell r="S4743"/>
          <cell r="T4743"/>
          <cell r="U4743"/>
          <cell r="V4743"/>
          <cell r="W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P4743"/>
        </row>
        <row r="4744">
          <cell r="C4744"/>
          <cell r="D4744"/>
          <cell r="E4744"/>
          <cell r="F4744"/>
          <cell r="J4744"/>
          <cell r="K4744"/>
          <cell r="L4744"/>
          <cell r="M4744"/>
          <cell r="N4744"/>
          <cell r="O4744"/>
          <cell r="P4744"/>
          <cell r="R4744"/>
          <cell r="S4744"/>
          <cell r="T4744"/>
          <cell r="U4744"/>
          <cell r="V4744"/>
          <cell r="W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P4744"/>
        </row>
        <row r="4745">
          <cell r="C4745"/>
          <cell r="D4745"/>
          <cell r="E4745"/>
          <cell r="F4745"/>
          <cell r="J4745"/>
          <cell r="K4745"/>
          <cell r="L4745"/>
          <cell r="M4745"/>
          <cell r="N4745"/>
          <cell r="O4745"/>
          <cell r="P4745"/>
          <cell r="R4745"/>
          <cell r="S4745"/>
          <cell r="T4745"/>
          <cell r="U4745"/>
          <cell r="V4745"/>
          <cell r="W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P4745"/>
        </row>
        <row r="4746">
          <cell r="C4746"/>
          <cell r="D4746"/>
          <cell r="E4746"/>
          <cell r="F4746"/>
          <cell r="J4746"/>
          <cell r="K4746"/>
          <cell r="L4746"/>
          <cell r="M4746"/>
          <cell r="N4746"/>
          <cell r="O4746"/>
          <cell r="P4746"/>
          <cell r="R4746"/>
          <cell r="S4746"/>
          <cell r="T4746"/>
          <cell r="U4746"/>
          <cell r="V4746"/>
          <cell r="W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P4746"/>
        </row>
        <row r="4747">
          <cell r="C4747"/>
          <cell r="D4747"/>
          <cell r="E4747"/>
          <cell r="F4747"/>
          <cell r="J4747"/>
          <cell r="K4747"/>
          <cell r="L4747"/>
          <cell r="M4747"/>
          <cell r="N4747"/>
          <cell r="O4747"/>
          <cell r="P4747"/>
          <cell r="R4747"/>
          <cell r="S4747"/>
          <cell r="T4747"/>
          <cell r="U4747"/>
          <cell r="V4747"/>
          <cell r="W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P4747"/>
        </row>
        <row r="4748">
          <cell r="C4748"/>
          <cell r="D4748"/>
          <cell r="E4748"/>
          <cell r="F4748"/>
          <cell r="J4748"/>
          <cell r="K4748"/>
          <cell r="L4748"/>
          <cell r="M4748"/>
          <cell r="N4748"/>
          <cell r="O4748"/>
          <cell r="P4748"/>
          <cell r="R4748"/>
          <cell r="S4748"/>
          <cell r="T4748"/>
          <cell r="U4748"/>
          <cell r="V4748"/>
          <cell r="W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P4748"/>
        </row>
        <row r="4749">
          <cell r="C4749"/>
          <cell r="D4749"/>
          <cell r="E4749"/>
          <cell r="F4749"/>
          <cell r="J4749"/>
          <cell r="K4749"/>
          <cell r="L4749"/>
          <cell r="M4749"/>
          <cell r="N4749"/>
          <cell r="O4749"/>
          <cell r="P4749"/>
          <cell r="R4749"/>
          <cell r="S4749"/>
          <cell r="T4749"/>
          <cell r="U4749"/>
          <cell r="V4749"/>
          <cell r="W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P4749"/>
        </row>
        <row r="4750">
          <cell r="C4750"/>
          <cell r="D4750"/>
          <cell r="E4750"/>
          <cell r="F4750"/>
          <cell r="J4750"/>
          <cell r="K4750"/>
          <cell r="L4750"/>
          <cell r="M4750"/>
          <cell r="N4750"/>
          <cell r="O4750"/>
          <cell r="P4750"/>
          <cell r="R4750"/>
          <cell r="S4750"/>
          <cell r="T4750"/>
          <cell r="U4750"/>
          <cell r="V4750"/>
          <cell r="W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P4750"/>
        </row>
        <row r="4751">
          <cell r="C4751"/>
          <cell r="D4751"/>
          <cell r="E4751"/>
          <cell r="F4751"/>
          <cell r="J4751"/>
          <cell r="K4751"/>
          <cell r="L4751"/>
          <cell r="M4751"/>
          <cell r="N4751"/>
          <cell r="O4751"/>
          <cell r="P4751"/>
          <cell r="R4751"/>
          <cell r="S4751"/>
          <cell r="T4751"/>
          <cell r="U4751"/>
          <cell r="V4751"/>
          <cell r="W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P4751"/>
        </row>
        <row r="4752">
          <cell r="C4752"/>
          <cell r="D4752"/>
          <cell r="E4752"/>
          <cell r="F4752"/>
          <cell r="J4752"/>
          <cell r="K4752"/>
          <cell r="L4752"/>
          <cell r="M4752"/>
          <cell r="N4752"/>
          <cell r="O4752"/>
          <cell r="P4752"/>
          <cell r="R4752"/>
          <cell r="S4752"/>
          <cell r="T4752"/>
          <cell r="U4752"/>
          <cell r="V4752"/>
          <cell r="W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P4752"/>
        </row>
        <row r="4753">
          <cell r="C4753"/>
          <cell r="D4753"/>
          <cell r="E4753"/>
          <cell r="F4753"/>
          <cell r="J4753"/>
          <cell r="K4753"/>
          <cell r="L4753"/>
          <cell r="M4753"/>
          <cell r="N4753"/>
          <cell r="O4753"/>
          <cell r="P4753"/>
          <cell r="R4753"/>
          <cell r="S4753"/>
          <cell r="T4753"/>
          <cell r="U4753"/>
          <cell r="V4753"/>
          <cell r="W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P4753"/>
        </row>
        <row r="4754">
          <cell r="C4754"/>
          <cell r="D4754"/>
          <cell r="E4754"/>
          <cell r="F4754"/>
          <cell r="J4754"/>
          <cell r="K4754"/>
          <cell r="L4754"/>
          <cell r="M4754"/>
          <cell r="N4754"/>
          <cell r="O4754"/>
          <cell r="P4754"/>
          <cell r="R4754"/>
          <cell r="S4754"/>
          <cell r="T4754"/>
          <cell r="U4754"/>
          <cell r="V4754"/>
          <cell r="W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P4754"/>
        </row>
        <row r="4755">
          <cell r="C4755"/>
          <cell r="D4755"/>
          <cell r="E4755"/>
          <cell r="F4755"/>
          <cell r="J4755"/>
          <cell r="K4755"/>
          <cell r="L4755"/>
          <cell r="M4755"/>
          <cell r="N4755"/>
          <cell r="O4755"/>
          <cell r="P4755"/>
          <cell r="R4755"/>
          <cell r="S4755"/>
          <cell r="T4755"/>
          <cell r="U4755"/>
          <cell r="V4755"/>
          <cell r="W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P4755"/>
        </row>
        <row r="4756">
          <cell r="C4756"/>
          <cell r="D4756"/>
          <cell r="E4756"/>
          <cell r="F4756"/>
          <cell r="J4756"/>
          <cell r="K4756"/>
          <cell r="L4756"/>
          <cell r="M4756"/>
          <cell r="N4756"/>
          <cell r="O4756"/>
          <cell r="P4756"/>
          <cell r="R4756"/>
          <cell r="S4756"/>
          <cell r="T4756"/>
          <cell r="U4756"/>
          <cell r="V4756"/>
          <cell r="W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P4756"/>
        </row>
        <row r="4757">
          <cell r="C4757"/>
          <cell r="D4757"/>
          <cell r="E4757"/>
          <cell r="F4757"/>
          <cell r="J4757"/>
          <cell r="K4757"/>
          <cell r="L4757"/>
          <cell r="M4757"/>
          <cell r="N4757"/>
          <cell r="O4757"/>
          <cell r="P4757"/>
          <cell r="R4757"/>
          <cell r="S4757"/>
          <cell r="T4757"/>
          <cell r="U4757"/>
          <cell r="V4757"/>
          <cell r="W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P4757"/>
        </row>
        <row r="4758">
          <cell r="C4758"/>
          <cell r="D4758"/>
          <cell r="E4758"/>
          <cell r="F4758"/>
          <cell r="J4758"/>
          <cell r="K4758"/>
          <cell r="L4758"/>
          <cell r="M4758"/>
          <cell r="N4758"/>
          <cell r="O4758"/>
          <cell r="P4758"/>
          <cell r="R4758"/>
          <cell r="S4758"/>
          <cell r="T4758"/>
          <cell r="U4758"/>
          <cell r="V4758"/>
          <cell r="W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P4758"/>
        </row>
        <row r="4759">
          <cell r="C4759"/>
          <cell r="D4759"/>
          <cell r="E4759"/>
          <cell r="F4759"/>
          <cell r="J4759"/>
          <cell r="K4759"/>
          <cell r="L4759"/>
          <cell r="M4759"/>
          <cell r="N4759"/>
          <cell r="O4759"/>
          <cell r="P4759"/>
          <cell r="R4759"/>
          <cell r="S4759"/>
          <cell r="T4759"/>
          <cell r="U4759"/>
          <cell r="V4759"/>
          <cell r="W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P4759"/>
        </row>
        <row r="4760">
          <cell r="C4760"/>
          <cell r="D4760"/>
          <cell r="E4760"/>
          <cell r="F4760"/>
          <cell r="J4760"/>
          <cell r="K4760"/>
          <cell r="L4760"/>
          <cell r="M4760"/>
          <cell r="N4760"/>
          <cell r="O4760"/>
          <cell r="P4760"/>
          <cell r="R4760"/>
          <cell r="S4760"/>
          <cell r="T4760"/>
          <cell r="U4760"/>
          <cell r="V4760"/>
          <cell r="W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P4760"/>
        </row>
        <row r="4761">
          <cell r="C4761"/>
          <cell r="D4761"/>
          <cell r="E4761"/>
          <cell r="F4761"/>
          <cell r="J4761"/>
          <cell r="K4761"/>
          <cell r="L4761"/>
          <cell r="M4761"/>
          <cell r="N4761"/>
          <cell r="O4761"/>
          <cell r="P4761"/>
          <cell r="R4761"/>
          <cell r="S4761"/>
          <cell r="T4761"/>
          <cell r="U4761"/>
          <cell r="V4761"/>
          <cell r="W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P4761"/>
        </row>
        <row r="4762">
          <cell r="C4762"/>
          <cell r="D4762"/>
          <cell r="E4762"/>
          <cell r="F4762"/>
          <cell r="J4762"/>
          <cell r="K4762"/>
          <cell r="L4762"/>
          <cell r="M4762"/>
          <cell r="N4762"/>
          <cell r="O4762"/>
          <cell r="P4762"/>
          <cell r="R4762"/>
          <cell r="S4762"/>
          <cell r="T4762"/>
          <cell r="U4762"/>
          <cell r="V4762"/>
          <cell r="W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P4762"/>
        </row>
        <row r="4763">
          <cell r="C4763"/>
          <cell r="D4763"/>
          <cell r="E4763"/>
          <cell r="F4763"/>
          <cell r="J4763"/>
          <cell r="K4763"/>
          <cell r="L4763"/>
          <cell r="M4763"/>
          <cell r="N4763"/>
          <cell r="O4763"/>
          <cell r="P4763"/>
          <cell r="R4763"/>
          <cell r="S4763"/>
          <cell r="T4763"/>
          <cell r="U4763"/>
          <cell r="V4763"/>
          <cell r="W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P4763"/>
        </row>
        <row r="4764">
          <cell r="C4764"/>
          <cell r="D4764"/>
          <cell r="E4764"/>
          <cell r="F4764"/>
          <cell r="J4764"/>
          <cell r="K4764"/>
          <cell r="L4764"/>
          <cell r="M4764"/>
          <cell r="N4764"/>
          <cell r="O4764"/>
          <cell r="P4764"/>
          <cell r="R4764"/>
          <cell r="S4764"/>
          <cell r="T4764"/>
          <cell r="U4764"/>
          <cell r="V4764"/>
          <cell r="W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P4764"/>
        </row>
        <row r="4765">
          <cell r="C4765"/>
          <cell r="D4765"/>
          <cell r="E4765"/>
          <cell r="F4765"/>
          <cell r="J4765"/>
          <cell r="K4765"/>
          <cell r="L4765"/>
          <cell r="M4765"/>
          <cell r="N4765"/>
          <cell r="O4765"/>
          <cell r="P4765"/>
          <cell r="R4765"/>
          <cell r="S4765"/>
          <cell r="T4765"/>
          <cell r="U4765"/>
          <cell r="V4765"/>
          <cell r="W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P4765"/>
        </row>
        <row r="4766">
          <cell r="C4766"/>
          <cell r="D4766"/>
          <cell r="E4766"/>
          <cell r="F4766"/>
          <cell r="J4766"/>
          <cell r="K4766"/>
          <cell r="L4766"/>
          <cell r="M4766"/>
          <cell r="N4766"/>
          <cell r="O4766"/>
          <cell r="P4766"/>
          <cell r="R4766"/>
          <cell r="S4766"/>
          <cell r="T4766"/>
          <cell r="U4766"/>
          <cell r="V4766"/>
          <cell r="W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P4766"/>
        </row>
        <row r="4767">
          <cell r="C4767"/>
          <cell r="D4767"/>
          <cell r="E4767"/>
          <cell r="F4767"/>
          <cell r="J4767"/>
          <cell r="K4767"/>
          <cell r="L4767"/>
          <cell r="M4767"/>
          <cell r="N4767"/>
          <cell r="O4767"/>
          <cell r="P4767"/>
          <cell r="R4767"/>
          <cell r="S4767"/>
          <cell r="T4767"/>
          <cell r="U4767"/>
          <cell r="V4767"/>
          <cell r="W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P4767"/>
        </row>
        <row r="4768">
          <cell r="C4768"/>
          <cell r="D4768"/>
          <cell r="E4768"/>
          <cell r="F4768"/>
          <cell r="J4768"/>
          <cell r="K4768"/>
          <cell r="L4768"/>
          <cell r="M4768"/>
          <cell r="N4768"/>
          <cell r="O4768"/>
          <cell r="P4768"/>
          <cell r="R4768"/>
          <cell r="S4768"/>
          <cell r="T4768"/>
          <cell r="U4768"/>
          <cell r="V4768"/>
          <cell r="W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P4768"/>
        </row>
        <row r="4769">
          <cell r="C4769"/>
          <cell r="D4769"/>
          <cell r="E4769"/>
          <cell r="F4769"/>
          <cell r="J4769"/>
          <cell r="K4769"/>
          <cell r="L4769"/>
          <cell r="M4769"/>
          <cell r="N4769"/>
          <cell r="O4769"/>
          <cell r="P4769"/>
          <cell r="R4769"/>
          <cell r="S4769"/>
          <cell r="T4769"/>
          <cell r="U4769"/>
          <cell r="V4769"/>
          <cell r="W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P4769"/>
        </row>
        <row r="4770">
          <cell r="C4770"/>
          <cell r="D4770"/>
          <cell r="E4770"/>
          <cell r="F4770"/>
          <cell r="J4770"/>
          <cell r="K4770"/>
          <cell r="L4770"/>
          <cell r="M4770"/>
          <cell r="N4770"/>
          <cell r="O4770"/>
          <cell r="P4770"/>
          <cell r="R4770"/>
          <cell r="S4770"/>
          <cell r="T4770"/>
          <cell r="U4770"/>
          <cell r="V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P4770"/>
        </row>
        <row r="4771">
          <cell r="C4771"/>
          <cell r="D4771"/>
          <cell r="E4771"/>
          <cell r="F4771"/>
          <cell r="J4771"/>
          <cell r="K4771"/>
          <cell r="L4771"/>
          <cell r="M4771"/>
          <cell r="N4771"/>
          <cell r="O4771"/>
          <cell r="P4771"/>
          <cell r="R4771"/>
          <cell r="S4771"/>
          <cell r="T4771"/>
          <cell r="U4771"/>
          <cell r="V4771"/>
          <cell r="W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P4771"/>
        </row>
        <row r="4772">
          <cell r="C4772"/>
          <cell r="D4772"/>
          <cell r="E4772"/>
          <cell r="F4772"/>
          <cell r="J4772"/>
          <cell r="K4772"/>
          <cell r="L4772"/>
          <cell r="M4772"/>
          <cell r="N4772"/>
          <cell r="O4772"/>
          <cell r="P4772"/>
          <cell r="R4772"/>
          <cell r="S4772"/>
          <cell r="T4772"/>
          <cell r="U4772"/>
          <cell r="V4772"/>
          <cell r="W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P4772"/>
        </row>
        <row r="4773">
          <cell r="C4773"/>
          <cell r="D4773"/>
          <cell r="E4773"/>
          <cell r="F4773"/>
          <cell r="J4773"/>
          <cell r="K4773"/>
          <cell r="L4773"/>
          <cell r="M4773"/>
          <cell r="N4773"/>
          <cell r="O4773"/>
          <cell r="P4773"/>
          <cell r="R4773"/>
          <cell r="S4773"/>
          <cell r="T4773"/>
          <cell r="U4773"/>
          <cell r="V4773"/>
          <cell r="W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P4773"/>
        </row>
        <row r="4774">
          <cell r="C4774"/>
          <cell r="D4774"/>
          <cell r="E4774"/>
          <cell r="F4774"/>
          <cell r="J4774"/>
          <cell r="K4774"/>
          <cell r="L4774"/>
          <cell r="M4774"/>
          <cell r="N4774"/>
          <cell r="O4774"/>
          <cell r="P4774"/>
          <cell r="R4774"/>
          <cell r="S4774"/>
          <cell r="T4774"/>
          <cell r="U4774"/>
          <cell r="V4774"/>
          <cell r="W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P4774"/>
        </row>
        <row r="4775">
          <cell r="C4775"/>
          <cell r="D4775"/>
          <cell r="E4775"/>
          <cell r="F4775"/>
          <cell r="J4775"/>
          <cell r="K4775"/>
          <cell r="L4775"/>
          <cell r="M4775"/>
          <cell r="N4775"/>
          <cell r="O4775"/>
          <cell r="P4775"/>
          <cell r="R4775"/>
          <cell r="S4775"/>
          <cell r="T4775"/>
          <cell r="U4775"/>
          <cell r="V4775"/>
          <cell r="W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P4775"/>
        </row>
        <row r="4776">
          <cell r="C4776"/>
          <cell r="D4776"/>
          <cell r="E4776"/>
          <cell r="F4776"/>
          <cell r="J4776"/>
          <cell r="K4776"/>
          <cell r="L4776"/>
          <cell r="M4776"/>
          <cell r="N4776"/>
          <cell r="O4776"/>
          <cell r="P4776"/>
          <cell r="R4776"/>
          <cell r="S4776"/>
          <cell r="T4776"/>
          <cell r="U4776"/>
          <cell r="V4776"/>
          <cell r="W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P4776"/>
        </row>
        <row r="4777">
          <cell r="C4777"/>
          <cell r="D4777"/>
          <cell r="E4777"/>
          <cell r="F4777"/>
          <cell r="J4777"/>
          <cell r="K4777"/>
          <cell r="L4777"/>
          <cell r="M4777"/>
          <cell r="N4777"/>
          <cell r="O4777"/>
          <cell r="P4777"/>
          <cell r="R4777"/>
          <cell r="S4777"/>
          <cell r="T4777"/>
          <cell r="U4777"/>
          <cell r="V4777"/>
          <cell r="W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P4777"/>
        </row>
        <row r="4778">
          <cell r="C4778"/>
          <cell r="D4778"/>
          <cell r="E4778"/>
          <cell r="F4778"/>
          <cell r="J4778"/>
          <cell r="K4778"/>
          <cell r="L4778"/>
          <cell r="M4778"/>
          <cell r="N4778"/>
          <cell r="O4778"/>
          <cell r="P4778"/>
          <cell r="R4778"/>
          <cell r="S4778"/>
          <cell r="T4778"/>
          <cell r="U4778"/>
          <cell r="V4778"/>
          <cell r="W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P4778"/>
        </row>
        <row r="4779">
          <cell r="C4779"/>
          <cell r="D4779"/>
          <cell r="E4779"/>
          <cell r="F4779"/>
          <cell r="J4779"/>
          <cell r="K4779"/>
          <cell r="L4779"/>
          <cell r="M4779"/>
          <cell r="N4779"/>
          <cell r="O4779"/>
          <cell r="P4779"/>
          <cell r="R4779"/>
          <cell r="S4779"/>
          <cell r="T4779"/>
          <cell r="U4779"/>
          <cell r="V4779"/>
          <cell r="W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P4779"/>
        </row>
        <row r="4780">
          <cell r="C4780"/>
          <cell r="D4780"/>
          <cell r="E4780"/>
          <cell r="F4780"/>
          <cell r="J4780"/>
          <cell r="K4780"/>
          <cell r="L4780"/>
          <cell r="M4780"/>
          <cell r="N4780"/>
          <cell r="O4780"/>
          <cell r="P4780"/>
          <cell r="R4780"/>
          <cell r="S4780"/>
          <cell r="T4780"/>
          <cell r="U4780"/>
          <cell r="V4780"/>
          <cell r="W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P4780"/>
        </row>
        <row r="4781">
          <cell r="C4781"/>
          <cell r="D4781"/>
          <cell r="E4781"/>
          <cell r="F4781"/>
          <cell r="J4781"/>
          <cell r="K4781"/>
          <cell r="L4781"/>
          <cell r="M4781"/>
          <cell r="N4781"/>
          <cell r="O4781"/>
          <cell r="P4781"/>
          <cell r="R4781"/>
          <cell r="S4781"/>
          <cell r="T4781"/>
          <cell r="U4781"/>
          <cell r="V4781"/>
          <cell r="W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P4781"/>
        </row>
        <row r="4782">
          <cell r="C4782"/>
          <cell r="D4782"/>
          <cell r="E4782"/>
          <cell r="F4782"/>
          <cell r="J4782"/>
          <cell r="K4782"/>
          <cell r="L4782"/>
          <cell r="M4782"/>
          <cell r="N4782"/>
          <cell r="O4782"/>
          <cell r="P4782"/>
          <cell r="R4782"/>
          <cell r="S4782"/>
          <cell r="T4782"/>
          <cell r="U4782"/>
          <cell r="V4782"/>
          <cell r="W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P4782"/>
        </row>
        <row r="4783">
          <cell r="C4783"/>
          <cell r="D4783"/>
          <cell r="E4783"/>
          <cell r="F4783"/>
          <cell r="J4783"/>
          <cell r="K4783"/>
          <cell r="L4783"/>
          <cell r="M4783"/>
          <cell r="N4783"/>
          <cell r="O4783"/>
          <cell r="P4783"/>
          <cell r="R4783"/>
          <cell r="S4783"/>
          <cell r="T4783"/>
          <cell r="U4783"/>
          <cell r="V4783"/>
          <cell r="W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P4783"/>
        </row>
        <row r="4784">
          <cell r="C4784"/>
          <cell r="D4784"/>
          <cell r="E4784"/>
          <cell r="F4784"/>
          <cell r="J4784"/>
          <cell r="K4784"/>
          <cell r="L4784"/>
          <cell r="M4784"/>
          <cell r="N4784"/>
          <cell r="O4784"/>
          <cell r="P4784"/>
          <cell r="R4784"/>
          <cell r="S4784"/>
          <cell r="T4784"/>
          <cell r="U4784"/>
          <cell r="V4784"/>
          <cell r="W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P4784"/>
        </row>
        <row r="4785">
          <cell r="C4785"/>
          <cell r="D4785"/>
          <cell r="E4785"/>
          <cell r="F4785"/>
          <cell r="J4785"/>
          <cell r="K4785"/>
          <cell r="L4785"/>
          <cell r="M4785"/>
          <cell r="N4785"/>
          <cell r="O4785"/>
          <cell r="P4785"/>
          <cell r="R4785"/>
          <cell r="S4785"/>
          <cell r="T4785"/>
          <cell r="U4785"/>
          <cell r="V4785"/>
          <cell r="W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P4785"/>
        </row>
        <row r="4786">
          <cell r="C4786"/>
          <cell r="D4786"/>
          <cell r="E4786"/>
          <cell r="F4786"/>
          <cell r="J4786"/>
          <cell r="K4786"/>
          <cell r="L4786"/>
          <cell r="M4786"/>
          <cell r="N4786"/>
          <cell r="O4786"/>
          <cell r="P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P4786"/>
        </row>
        <row r="4787">
          <cell r="C4787"/>
          <cell r="D4787"/>
          <cell r="E4787"/>
          <cell r="F4787"/>
          <cell r="J4787"/>
          <cell r="K4787"/>
          <cell r="L4787"/>
          <cell r="M4787"/>
          <cell r="N4787"/>
          <cell r="O4787"/>
          <cell r="P4787"/>
          <cell r="R4787"/>
          <cell r="S4787"/>
          <cell r="T4787"/>
          <cell r="U4787"/>
          <cell r="V4787"/>
          <cell r="W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P4787"/>
        </row>
        <row r="4788">
          <cell r="C4788"/>
          <cell r="D4788"/>
          <cell r="E4788"/>
          <cell r="F4788"/>
          <cell r="J4788"/>
          <cell r="K4788"/>
          <cell r="L4788"/>
          <cell r="M4788"/>
          <cell r="N4788"/>
          <cell r="O4788"/>
          <cell r="P4788"/>
          <cell r="R4788"/>
          <cell r="S4788"/>
          <cell r="T4788"/>
          <cell r="U4788"/>
          <cell r="V4788"/>
          <cell r="W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P4788"/>
        </row>
        <row r="4789">
          <cell r="C4789"/>
          <cell r="D4789"/>
          <cell r="E4789"/>
          <cell r="F4789"/>
          <cell r="J4789"/>
          <cell r="K4789"/>
          <cell r="L4789"/>
          <cell r="M4789"/>
          <cell r="N4789"/>
          <cell r="O4789"/>
          <cell r="P4789"/>
          <cell r="R4789"/>
          <cell r="S4789"/>
          <cell r="T4789"/>
          <cell r="U4789"/>
          <cell r="V4789"/>
          <cell r="W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P4789"/>
        </row>
        <row r="4790">
          <cell r="C4790"/>
          <cell r="D4790"/>
          <cell r="E4790"/>
          <cell r="F4790"/>
          <cell r="J4790"/>
          <cell r="K4790"/>
          <cell r="L4790"/>
          <cell r="M4790"/>
          <cell r="N4790"/>
          <cell r="O4790"/>
          <cell r="P4790"/>
          <cell r="R4790"/>
          <cell r="S4790"/>
          <cell r="T4790"/>
          <cell r="U4790"/>
          <cell r="V4790"/>
          <cell r="W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P4790"/>
        </row>
        <row r="4791">
          <cell r="C4791"/>
          <cell r="D4791"/>
          <cell r="E4791"/>
          <cell r="F4791"/>
          <cell r="J4791"/>
          <cell r="K4791"/>
          <cell r="L4791"/>
          <cell r="M4791"/>
          <cell r="N4791"/>
          <cell r="O4791"/>
          <cell r="P4791"/>
          <cell r="R4791"/>
          <cell r="S4791"/>
          <cell r="T4791"/>
          <cell r="U4791"/>
          <cell r="V4791"/>
          <cell r="W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P4791"/>
        </row>
        <row r="4792">
          <cell r="C4792"/>
          <cell r="D4792"/>
          <cell r="E4792"/>
          <cell r="F4792"/>
          <cell r="J4792"/>
          <cell r="K4792"/>
          <cell r="L4792"/>
          <cell r="M4792"/>
          <cell r="N4792"/>
          <cell r="O4792"/>
          <cell r="P4792"/>
          <cell r="R4792"/>
          <cell r="S4792"/>
          <cell r="T4792"/>
          <cell r="U4792"/>
          <cell r="V4792"/>
          <cell r="W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P4792"/>
        </row>
        <row r="4793">
          <cell r="C4793"/>
          <cell r="D4793"/>
          <cell r="E4793"/>
          <cell r="F4793"/>
          <cell r="J4793"/>
          <cell r="K4793"/>
          <cell r="L4793"/>
          <cell r="M4793"/>
          <cell r="N4793"/>
          <cell r="O4793"/>
          <cell r="P4793"/>
          <cell r="R4793"/>
          <cell r="S4793"/>
          <cell r="T4793"/>
          <cell r="U4793"/>
          <cell r="V4793"/>
          <cell r="W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P4793"/>
        </row>
        <row r="4794">
          <cell r="C4794"/>
          <cell r="D4794"/>
          <cell r="E4794"/>
          <cell r="F4794"/>
          <cell r="J4794"/>
          <cell r="K4794"/>
          <cell r="L4794"/>
          <cell r="M4794"/>
          <cell r="N4794"/>
          <cell r="O4794"/>
          <cell r="P4794"/>
          <cell r="R4794"/>
          <cell r="S4794"/>
          <cell r="T4794"/>
          <cell r="U4794"/>
          <cell r="V4794"/>
          <cell r="W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P4794"/>
        </row>
        <row r="4795">
          <cell r="C4795"/>
          <cell r="D4795"/>
          <cell r="E4795"/>
          <cell r="F4795"/>
          <cell r="J4795"/>
          <cell r="K4795"/>
          <cell r="L4795"/>
          <cell r="M4795"/>
          <cell r="N4795"/>
          <cell r="O4795"/>
          <cell r="P4795"/>
          <cell r="R4795"/>
          <cell r="S4795"/>
          <cell r="T4795"/>
          <cell r="U4795"/>
          <cell r="V4795"/>
          <cell r="W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P4795"/>
        </row>
        <row r="4796">
          <cell r="C4796"/>
          <cell r="D4796"/>
          <cell r="E4796"/>
          <cell r="F4796"/>
          <cell r="J4796"/>
          <cell r="K4796"/>
          <cell r="L4796"/>
          <cell r="M4796"/>
          <cell r="N4796"/>
          <cell r="O4796"/>
          <cell r="P4796"/>
          <cell r="R4796"/>
          <cell r="S4796"/>
          <cell r="T4796"/>
          <cell r="U4796"/>
          <cell r="V4796"/>
          <cell r="W4796"/>
          <cell r="Y4796"/>
          <cell r="Z4796"/>
          <cell r="AA4796"/>
          <cell r="AB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P4796"/>
        </row>
        <row r="4797">
          <cell r="C4797"/>
          <cell r="D4797"/>
          <cell r="E4797"/>
          <cell r="F4797"/>
          <cell r="J4797"/>
          <cell r="K4797"/>
          <cell r="L4797"/>
          <cell r="M4797"/>
          <cell r="N4797"/>
          <cell r="O4797"/>
          <cell r="P4797"/>
          <cell r="R4797"/>
          <cell r="S4797"/>
          <cell r="T4797"/>
          <cell r="U4797"/>
          <cell r="V4797"/>
          <cell r="W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P4797"/>
        </row>
        <row r="4798">
          <cell r="C4798"/>
          <cell r="D4798"/>
          <cell r="E4798"/>
          <cell r="F4798"/>
          <cell r="J4798"/>
          <cell r="K4798"/>
          <cell r="L4798"/>
          <cell r="M4798"/>
          <cell r="N4798"/>
          <cell r="O4798"/>
          <cell r="P4798"/>
          <cell r="R4798"/>
          <cell r="S4798"/>
          <cell r="T4798"/>
          <cell r="U4798"/>
          <cell r="V4798"/>
          <cell r="W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P4798"/>
        </row>
        <row r="4799">
          <cell r="C4799"/>
          <cell r="D4799"/>
          <cell r="E4799"/>
          <cell r="F4799"/>
          <cell r="J4799"/>
          <cell r="K4799"/>
          <cell r="L4799"/>
          <cell r="M4799"/>
          <cell r="N4799"/>
          <cell r="O4799"/>
          <cell r="P4799"/>
          <cell r="R4799"/>
          <cell r="S4799"/>
          <cell r="T4799"/>
          <cell r="U4799"/>
          <cell r="V4799"/>
          <cell r="W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P4799"/>
        </row>
        <row r="4800">
          <cell r="C4800"/>
          <cell r="D4800"/>
          <cell r="E4800"/>
          <cell r="F4800"/>
          <cell r="J4800"/>
          <cell r="K4800"/>
          <cell r="L4800"/>
          <cell r="M4800"/>
          <cell r="N4800"/>
          <cell r="O4800"/>
          <cell r="P4800"/>
          <cell r="R4800"/>
          <cell r="S4800"/>
          <cell r="T4800"/>
          <cell r="U4800"/>
          <cell r="V4800"/>
          <cell r="W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P4800"/>
        </row>
        <row r="4801">
          <cell r="C4801"/>
          <cell r="D4801"/>
          <cell r="E4801"/>
          <cell r="F4801"/>
          <cell r="J4801"/>
          <cell r="K4801"/>
          <cell r="L4801"/>
          <cell r="M4801"/>
          <cell r="N4801"/>
          <cell r="O4801"/>
          <cell r="P4801"/>
          <cell r="R4801"/>
          <cell r="S4801"/>
          <cell r="T4801"/>
          <cell r="U4801"/>
          <cell r="V4801"/>
          <cell r="W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P4801"/>
        </row>
        <row r="4802">
          <cell r="C4802"/>
          <cell r="D4802"/>
          <cell r="E4802"/>
          <cell r="F4802"/>
          <cell r="J4802"/>
          <cell r="K4802"/>
          <cell r="L4802"/>
          <cell r="M4802"/>
          <cell r="N4802"/>
          <cell r="O4802"/>
          <cell r="P4802"/>
          <cell r="R4802"/>
          <cell r="S4802"/>
          <cell r="T4802"/>
          <cell r="U4802"/>
          <cell r="V4802"/>
          <cell r="W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P4802"/>
        </row>
        <row r="4803">
          <cell r="C4803"/>
          <cell r="D4803"/>
          <cell r="E4803"/>
          <cell r="F4803"/>
          <cell r="J4803"/>
          <cell r="K4803"/>
          <cell r="L4803"/>
          <cell r="M4803"/>
          <cell r="N4803"/>
          <cell r="O4803"/>
          <cell r="P4803"/>
          <cell r="R4803"/>
          <cell r="S4803"/>
          <cell r="T4803"/>
          <cell r="U4803"/>
          <cell r="V4803"/>
          <cell r="W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P4803"/>
        </row>
        <row r="4804">
          <cell r="C4804"/>
          <cell r="D4804"/>
          <cell r="E4804"/>
          <cell r="F4804"/>
          <cell r="J4804"/>
          <cell r="K4804"/>
          <cell r="L4804"/>
          <cell r="M4804"/>
          <cell r="N4804"/>
          <cell r="O4804"/>
          <cell r="P4804"/>
          <cell r="R4804"/>
          <cell r="S4804"/>
          <cell r="T4804"/>
          <cell r="U4804"/>
          <cell r="V4804"/>
          <cell r="W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P4804"/>
        </row>
        <row r="4805">
          <cell r="C4805"/>
          <cell r="D4805"/>
          <cell r="E4805"/>
          <cell r="F4805"/>
          <cell r="J4805"/>
          <cell r="K4805"/>
          <cell r="L4805"/>
          <cell r="M4805"/>
          <cell r="N4805"/>
          <cell r="O4805"/>
          <cell r="P4805"/>
          <cell r="R4805"/>
          <cell r="S4805"/>
          <cell r="T4805"/>
          <cell r="U4805"/>
          <cell r="V4805"/>
          <cell r="W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P4805"/>
        </row>
        <row r="4806">
          <cell r="C4806"/>
          <cell r="D4806"/>
          <cell r="E4806"/>
          <cell r="F4806"/>
          <cell r="J4806"/>
          <cell r="K4806"/>
          <cell r="L4806"/>
          <cell r="M4806"/>
          <cell r="N4806"/>
          <cell r="O4806"/>
          <cell r="P4806"/>
          <cell r="R4806"/>
          <cell r="S4806"/>
          <cell r="T4806"/>
          <cell r="U4806"/>
          <cell r="V4806"/>
          <cell r="W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P4806"/>
        </row>
        <row r="4807">
          <cell r="C4807"/>
          <cell r="D4807"/>
          <cell r="E4807"/>
          <cell r="F4807"/>
          <cell r="J4807"/>
          <cell r="K4807"/>
          <cell r="L4807"/>
          <cell r="M4807"/>
          <cell r="N4807"/>
          <cell r="O4807"/>
          <cell r="P4807"/>
          <cell r="R4807"/>
          <cell r="S4807"/>
          <cell r="T4807"/>
          <cell r="U4807"/>
          <cell r="V4807"/>
          <cell r="W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P4807"/>
        </row>
        <row r="4808">
          <cell r="C4808"/>
          <cell r="D4808"/>
          <cell r="E4808"/>
          <cell r="F4808"/>
          <cell r="J4808"/>
          <cell r="K4808"/>
          <cell r="L4808"/>
          <cell r="M4808"/>
          <cell r="N4808"/>
          <cell r="O4808"/>
          <cell r="P4808"/>
          <cell r="R4808"/>
          <cell r="S4808"/>
          <cell r="T4808"/>
          <cell r="U4808"/>
          <cell r="V4808"/>
          <cell r="W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P4808"/>
        </row>
        <row r="4809">
          <cell r="C4809"/>
          <cell r="D4809"/>
          <cell r="E4809"/>
          <cell r="F4809"/>
          <cell r="J4809"/>
          <cell r="K4809"/>
          <cell r="L4809"/>
          <cell r="M4809"/>
          <cell r="N4809"/>
          <cell r="O4809"/>
          <cell r="P4809"/>
          <cell r="R4809"/>
          <cell r="S4809"/>
          <cell r="T4809"/>
          <cell r="U4809"/>
          <cell r="V4809"/>
          <cell r="W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P4809"/>
        </row>
        <row r="4810">
          <cell r="C4810"/>
          <cell r="D4810"/>
          <cell r="E4810"/>
          <cell r="F4810"/>
          <cell r="J4810"/>
          <cell r="K4810"/>
          <cell r="L4810"/>
          <cell r="M4810"/>
          <cell r="N4810"/>
          <cell r="O4810"/>
          <cell r="P4810"/>
          <cell r="R4810"/>
          <cell r="S4810"/>
          <cell r="T4810"/>
          <cell r="U4810"/>
          <cell r="V4810"/>
          <cell r="W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P4810"/>
        </row>
        <row r="4811">
          <cell r="C4811"/>
          <cell r="D4811"/>
          <cell r="E4811"/>
          <cell r="F4811"/>
          <cell r="J4811"/>
          <cell r="K4811"/>
          <cell r="L4811"/>
          <cell r="M4811"/>
          <cell r="N4811"/>
          <cell r="O4811"/>
          <cell r="P4811"/>
          <cell r="R4811"/>
          <cell r="S4811"/>
          <cell r="T4811"/>
          <cell r="U4811"/>
          <cell r="V4811"/>
          <cell r="W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P4811"/>
        </row>
        <row r="4812">
          <cell r="C4812"/>
          <cell r="D4812"/>
          <cell r="E4812"/>
          <cell r="F4812"/>
          <cell r="J4812"/>
          <cell r="K4812"/>
          <cell r="L4812"/>
          <cell r="M4812"/>
          <cell r="N4812"/>
          <cell r="O4812"/>
          <cell r="P4812"/>
          <cell r="R4812"/>
          <cell r="S4812"/>
          <cell r="T4812"/>
          <cell r="U4812"/>
          <cell r="V4812"/>
          <cell r="W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P4812"/>
        </row>
        <row r="4813">
          <cell r="C4813"/>
          <cell r="D4813"/>
          <cell r="E4813"/>
          <cell r="F4813"/>
          <cell r="J4813"/>
          <cell r="K4813"/>
          <cell r="L4813"/>
          <cell r="M4813"/>
          <cell r="N4813"/>
          <cell r="O4813"/>
          <cell r="P4813"/>
          <cell r="R4813"/>
          <cell r="S4813"/>
          <cell r="T4813"/>
          <cell r="U4813"/>
          <cell r="V4813"/>
          <cell r="W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P4813"/>
        </row>
        <row r="4814">
          <cell r="C4814"/>
          <cell r="D4814"/>
          <cell r="E4814"/>
          <cell r="F4814"/>
          <cell r="J4814"/>
          <cell r="K4814"/>
          <cell r="L4814"/>
          <cell r="M4814"/>
          <cell r="N4814"/>
          <cell r="O4814"/>
          <cell r="P4814"/>
          <cell r="R4814"/>
          <cell r="S4814"/>
          <cell r="T4814"/>
          <cell r="U4814"/>
          <cell r="V4814"/>
          <cell r="W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P4814"/>
        </row>
        <row r="4815">
          <cell r="C4815"/>
          <cell r="D4815"/>
          <cell r="E4815"/>
          <cell r="F4815"/>
          <cell r="J4815"/>
          <cell r="K4815"/>
          <cell r="L4815"/>
          <cell r="M4815"/>
          <cell r="N4815"/>
          <cell r="O4815"/>
          <cell r="P4815"/>
          <cell r="R4815"/>
          <cell r="S4815"/>
          <cell r="T4815"/>
          <cell r="U4815"/>
          <cell r="V4815"/>
          <cell r="W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P4815"/>
        </row>
        <row r="4816">
          <cell r="C4816"/>
          <cell r="D4816"/>
          <cell r="E4816"/>
          <cell r="F4816"/>
          <cell r="J4816"/>
          <cell r="K4816"/>
          <cell r="L4816"/>
          <cell r="M4816"/>
          <cell r="N4816"/>
          <cell r="O4816"/>
          <cell r="P4816"/>
          <cell r="R4816"/>
          <cell r="S4816"/>
          <cell r="T4816"/>
          <cell r="U4816"/>
          <cell r="V4816"/>
          <cell r="W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P4816"/>
        </row>
        <row r="4817">
          <cell r="C4817"/>
          <cell r="D4817"/>
          <cell r="E4817"/>
          <cell r="F4817"/>
          <cell r="J4817"/>
          <cell r="K4817"/>
          <cell r="L4817"/>
          <cell r="M4817"/>
          <cell r="N4817"/>
          <cell r="O4817"/>
          <cell r="P4817"/>
          <cell r="R4817"/>
          <cell r="S4817"/>
          <cell r="T4817"/>
          <cell r="U4817"/>
          <cell r="V4817"/>
          <cell r="W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P4817"/>
        </row>
        <row r="4818">
          <cell r="C4818"/>
          <cell r="D4818"/>
          <cell r="E4818"/>
          <cell r="F4818"/>
          <cell r="J4818"/>
          <cell r="K4818"/>
          <cell r="L4818"/>
          <cell r="M4818"/>
          <cell r="N4818"/>
          <cell r="O4818"/>
          <cell r="P4818"/>
          <cell r="R4818"/>
          <cell r="S4818"/>
          <cell r="T4818"/>
          <cell r="U4818"/>
          <cell r="V4818"/>
          <cell r="W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P4818"/>
        </row>
        <row r="4819">
          <cell r="C4819"/>
          <cell r="D4819"/>
          <cell r="E4819"/>
          <cell r="F4819"/>
          <cell r="J4819"/>
          <cell r="K4819"/>
          <cell r="L4819"/>
          <cell r="M4819"/>
          <cell r="N4819"/>
          <cell r="O4819"/>
          <cell r="P4819"/>
          <cell r="R4819"/>
          <cell r="S4819"/>
          <cell r="T4819"/>
          <cell r="U4819"/>
          <cell r="V4819"/>
          <cell r="W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P4819"/>
        </row>
        <row r="4820">
          <cell r="C4820"/>
          <cell r="D4820"/>
          <cell r="E4820"/>
          <cell r="F4820"/>
          <cell r="J4820"/>
          <cell r="K4820"/>
          <cell r="L4820"/>
          <cell r="M4820"/>
          <cell r="N4820"/>
          <cell r="O4820"/>
          <cell r="P4820"/>
          <cell r="R4820"/>
          <cell r="S4820"/>
          <cell r="T4820"/>
          <cell r="U4820"/>
          <cell r="V4820"/>
          <cell r="W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P4820"/>
        </row>
        <row r="4821">
          <cell r="C4821"/>
          <cell r="D4821"/>
          <cell r="E4821"/>
          <cell r="F4821"/>
          <cell r="J4821"/>
          <cell r="K4821"/>
          <cell r="L4821"/>
          <cell r="M4821"/>
          <cell r="N4821"/>
          <cell r="O4821"/>
          <cell r="P4821"/>
          <cell r="R4821"/>
          <cell r="S4821"/>
          <cell r="T4821"/>
          <cell r="U4821"/>
          <cell r="V4821"/>
          <cell r="W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P4821"/>
        </row>
        <row r="4822">
          <cell r="C4822"/>
          <cell r="D4822"/>
          <cell r="E4822"/>
          <cell r="F4822"/>
          <cell r="J4822"/>
          <cell r="K4822"/>
          <cell r="L4822"/>
          <cell r="M4822"/>
          <cell r="N4822"/>
          <cell r="O4822"/>
          <cell r="P4822"/>
          <cell r="R4822"/>
          <cell r="S4822"/>
          <cell r="T4822"/>
          <cell r="U4822"/>
          <cell r="V4822"/>
          <cell r="W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P4822"/>
        </row>
        <row r="4823">
          <cell r="C4823"/>
          <cell r="D4823"/>
          <cell r="E4823"/>
          <cell r="F4823"/>
          <cell r="J4823"/>
          <cell r="K4823"/>
          <cell r="L4823"/>
          <cell r="M4823"/>
          <cell r="N4823"/>
          <cell r="O4823"/>
          <cell r="P4823"/>
          <cell r="R4823"/>
          <cell r="S4823"/>
          <cell r="T4823"/>
          <cell r="U4823"/>
          <cell r="V4823"/>
          <cell r="W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P4823"/>
        </row>
        <row r="4824">
          <cell r="C4824"/>
          <cell r="D4824"/>
          <cell r="E4824"/>
          <cell r="F4824"/>
          <cell r="J4824"/>
          <cell r="K4824"/>
          <cell r="L4824"/>
          <cell r="M4824"/>
          <cell r="N4824"/>
          <cell r="O4824"/>
          <cell r="P4824"/>
          <cell r="R4824"/>
          <cell r="S4824"/>
          <cell r="T4824"/>
          <cell r="U4824"/>
          <cell r="V4824"/>
          <cell r="W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P4824"/>
        </row>
        <row r="4825">
          <cell r="C4825"/>
          <cell r="D4825"/>
          <cell r="E4825"/>
          <cell r="F4825"/>
          <cell r="J4825"/>
          <cell r="K4825"/>
          <cell r="L4825"/>
          <cell r="M4825"/>
          <cell r="N4825"/>
          <cell r="O4825"/>
          <cell r="P4825"/>
          <cell r="R4825"/>
          <cell r="S4825"/>
          <cell r="T4825"/>
          <cell r="U4825"/>
          <cell r="V4825"/>
          <cell r="W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P4825"/>
        </row>
        <row r="4826">
          <cell r="C4826"/>
          <cell r="D4826"/>
          <cell r="E4826"/>
          <cell r="F4826"/>
          <cell r="J4826"/>
          <cell r="K4826"/>
          <cell r="L4826"/>
          <cell r="M4826"/>
          <cell r="N4826"/>
          <cell r="O4826"/>
          <cell r="P4826"/>
          <cell r="R4826"/>
          <cell r="S4826"/>
          <cell r="T4826"/>
          <cell r="U4826"/>
          <cell r="V4826"/>
          <cell r="W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P4826"/>
        </row>
        <row r="4827">
          <cell r="C4827"/>
          <cell r="D4827"/>
          <cell r="E4827"/>
          <cell r="F4827"/>
          <cell r="J4827"/>
          <cell r="K4827"/>
          <cell r="L4827"/>
          <cell r="M4827"/>
          <cell r="N4827"/>
          <cell r="O4827"/>
          <cell r="P4827"/>
          <cell r="R4827"/>
          <cell r="S4827"/>
          <cell r="T4827"/>
          <cell r="U4827"/>
          <cell r="V4827"/>
          <cell r="W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P4827"/>
        </row>
        <row r="4828">
          <cell r="C4828"/>
          <cell r="D4828"/>
          <cell r="E4828"/>
          <cell r="F4828"/>
          <cell r="J4828"/>
          <cell r="K4828"/>
          <cell r="L4828"/>
          <cell r="M4828"/>
          <cell r="N4828"/>
          <cell r="O4828"/>
          <cell r="P4828"/>
          <cell r="R4828"/>
          <cell r="S4828"/>
          <cell r="T4828"/>
          <cell r="U4828"/>
          <cell r="V4828"/>
          <cell r="W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P4828"/>
        </row>
        <row r="4829">
          <cell r="C4829"/>
          <cell r="D4829"/>
          <cell r="E4829"/>
          <cell r="F4829"/>
          <cell r="J4829"/>
          <cell r="K4829"/>
          <cell r="L4829"/>
          <cell r="M4829"/>
          <cell r="N4829"/>
          <cell r="O4829"/>
          <cell r="P4829"/>
          <cell r="R4829"/>
          <cell r="S4829"/>
          <cell r="T4829"/>
          <cell r="U4829"/>
          <cell r="V4829"/>
          <cell r="W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P4829"/>
        </row>
        <row r="4830">
          <cell r="C4830"/>
          <cell r="D4830"/>
          <cell r="E4830"/>
          <cell r="F4830"/>
          <cell r="J4830"/>
          <cell r="K4830"/>
          <cell r="L4830"/>
          <cell r="M4830"/>
          <cell r="N4830"/>
          <cell r="O4830"/>
          <cell r="P4830"/>
          <cell r="R4830"/>
          <cell r="S4830"/>
          <cell r="T4830"/>
          <cell r="U4830"/>
          <cell r="V4830"/>
          <cell r="W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P4830"/>
        </row>
        <row r="4831">
          <cell r="C4831"/>
          <cell r="D4831"/>
          <cell r="E4831"/>
          <cell r="F4831"/>
          <cell r="J4831"/>
          <cell r="K4831"/>
          <cell r="L4831"/>
          <cell r="M4831"/>
          <cell r="N4831"/>
          <cell r="O4831"/>
          <cell r="P4831"/>
          <cell r="R4831"/>
          <cell r="S4831"/>
          <cell r="T4831"/>
          <cell r="U4831"/>
          <cell r="V4831"/>
          <cell r="W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P4831"/>
        </row>
        <row r="4832">
          <cell r="C4832"/>
          <cell r="D4832"/>
          <cell r="E4832"/>
          <cell r="F4832"/>
          <cell r="J4832"/>
          <cell r="K4832"/>
          <cell r="L4832"/>
          <cell r="M4832"/>
          <cell r="N4832"/>
          <cell r="O4832"/>
          <cell r="P4832"/>
          <cell r="R4832"/>
          <cell r="S4832"/>
          <cell r="T4832"/>
          <cell r="U4832"/>
          <cell r="V4832"/>
          <cell r="W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P4832"/>
        </row>
        <row r="4833">
          <cell r="C4833"/>
          <cell r="D4833"/>
          <cell r="E4833"/>
          <cell r="F4833"/>
          <cell r="J4833"/>
          <cell r="K4833"/>
          <cell r="L4833"/>
          <cell r="M4833"/>
          <cell r="N4833"/>
          <cell r="O4833"/>
          <cell r="P4833"/>
          <cell r="R4833"/>
          <cell r="S4833"/>
          <cell r="T4833"/>
          <cell r="U4833"/>
          <cell r="V4833"/>
          <cell r="W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P4833"/>
        </row>
        <row r="4834">
          <cell r="C4834"/>
          <cell r="D4834"/>
          <cell r="E4834"/>
          <cell r="F4834"/>
          <cell r="J4834"/>
          <cell r="K4834"/>
          <cell r="L4834"/>
          <cell r="M4834"/>
          <cell r="N4834"/>
          <cell r="O4834"/>
          <cell r="P4834"/>
          <cell r="R4834"/>
          <cell r="S4834"/>
          <cell r="T4834"/>
          <cell r="U4834"/>
          <cell r="V4834"/>
          <cell r="W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P4834"/>
        </row>
        <row r="4835">
          <cell r="C4835"/>
          <cell r="D4835"/>
          <cell r="E4835"/>
          <cell r="F4835"/>
          <cell r="J4835"/>
          <cell r="K4835"/>
          <cell r="L4835"/>
          <cell r="M4835"/>
          <cell r="N4835"/>
          <cell r="O4835"/>
          <cell r="P4835"/>
          <cell r="R4835"/>
          <cell r="S4835"/>
          <cell r="T4835"/>
          <cell r="U4835"/>
          <cell r="V4835"/>
          <cell r="W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P4835"/>
        </row>
        <row r="4836">
          <cell r="C4836"/>
          <cell r="D4836"/>
          <cell r="E4836"/>
          <cell r="F4836"/>
          <cell r="J4836"/>
          <cell r="K4836"/>
          <cell r="L4836"/>
          <cell r="M4836"/>
          <cell r="N4836"/>
          <cell r="O4836"/>
          <cell r="P4836"/>
          <cell r="R4836"/>
          <cell r="S4836"/>
          <cell r="T4836"/>
          <cell r="U4836"/>
          <cell r="V4836"/>
          <cell r="W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P4836"/>
        </row>
        <row r="4837">
          <cell r="C4837"/>
          <cell r="D4837"/>
          <cell r="E4837"/>
          <cell r="F4837"/>
          <cell r="J4837"/>
          <cell r="K4837"/>
          <cell r="L4837"/>
          <cell r="M4837"/>
          <cell r="N4837"/>
          <cell r="O4837"/>
          <cell r="P4837"/>
          <cell r="R4837"/>
          <cell r="S4837"/>
          <cell r="T4837"/>
          <cell r="U4837"/>
          <cell r="V4837"/>
          <cell r="W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P4837"/>
        </row>
        <row r="4838">
          <cell r="C4838"/>
          <cell r="D4838"/>
          <cell r="E4838"/>
          <cell r="F4838"/>
          <cell r="J4838"/>
          <cell r="K4838"/>
          <cell r="L4838"/>
          <cell r="M4838"/>
          <cell r="N4838"/>
          <cell r="O4838"/>
          <cell r="P4838"/>
          <cell r="R4838"/>
          <cell r="S4838"/>
          <cell r="T4838"/>
          <cell r="U4838"/>
          <cell r="V4838"/>
          <cell r="W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P4838"/>
        </row>
        <row r="4839">
          <cell r="C4839"/>
          <cell r="D4839"/>
          <cell r="E4839"/>
          <cell r="F4839"/>
          <cell r="J4839"/>
          <cell r="K4839"/>
          <cell r="L4839"/>
          <cell r="M4839"/>
          <cell r="N4839"/>
          <cell r="O4839"/>
          <cell r="P4839"/>
          <cell r="R4839"/>
          <cell r="S4839"/>
          <cell r="T4839"/>
          <cell r="U4839"/>
          <cell r="V4839"/>
          <cell r="W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P4839"/>
        </row>
        <row r="4840">
          <cell r="C4840"/>
          <cell r="D4840"/>
          <cell r="E4840"/>
          <cell r="F4840"/>
          <cell r="J4840"/>
          <cell r="K4840"/>
          <cell r="L4840"/>
          <cell r="M4840"/>
          <cell r="N4840"/>
          <cell r="O4840"/>
          <cell r="P4840"/>
          <cell r="R4840"/>
          <cell r="S4840"/>
          <cell r="T4840"/>
          <cell r="U4840"/>
          <cell r="V4840"/>
          <cell r="W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P4840"/>
        </row>
        <row r="4841">
          <cell r="C4841"/>
          <cell r="D4841"/>
          <cell r="E4841"/>
          <cell r="F4841"/>
          <cell r="J4841"/>
          <cell r="K4841"/>
          <cell r="L4841"/>
          <cell r="M4841"/>
          <cell r="N4841"/>
          <cell r="O4841"/>
          <cell r="P4841"/>
          <cell r="R4841"/>
          <cell r="S4841"/>
          <cell r="T4841"/>
          <cell r="U4841"/>
          <cell r="V4841"/>
          <cell r="W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P4841"/>
        </row>
        <row r="4842">
          <cell r="C4842"/>
          <cell r="D4842"/>
          <cell r="E4842"/>
          <cell r="F4842"/>
          <cell r="J4842"/>
          <cell r="K4842"/>
          <cell r="L4842"/>
          <cell r="M4842"/>
          <cell r="N4842"/>
          <cell r="O4842"/>
          <cell r="P4842"/>
          <cell r="R4842"/>
          <cell r="S4842"/>
          <cell r="T4842"/>
          <cell r="U4842"/>
          <cell r="V4842"/>
          <cell r="W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P4842"/>
        </row>
        <row r="4843">
          <cell r="C4843"/>
          <cell r="D4843"/>
          <cell r="E4843"/>
          <cell r="F4843"/>
          <cell r="J4843"/>
          <cell r="K4843"/>
          <cell r="L4843"/>
          <cell r="M4843"/>
          <cell r="N4843"/>
          <cell r="O4843"/>
          <cell r="P4843"/>
          <cell r="R4843"/>
          <cell r="S4843"/>
          <cell r="T4843"/>
          <cell r="U4843"/>
          <cell r="V4843"/>
          <cell r="W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P4843"/>
        </row>
        <row r="4844">
          <cell r="C4844"/>
          <cell r="D4844"/>
          <cell r="E4844"/>
          <cell r="F4844"/>
          <cell r="J4844"/>
          <cell r="K4844"/>
          <cell r="L4844"/>
          <cell r="M4844"/>
          <cell r="N4844"/>
          <cell r="O4844"/>
          <cell r="P4844"/>
          <cell r="R4844"/>
          <cell r="S4844"/>
          <cell r="T4844"/>
          <cell r="U4844"/>
          <cell r="V4844"/>
          <cell r="W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P4844"/>
        </row>
        <row r="4845">
          <cell r="C4845"/>
          <cell r="D4845"/>
          <cell r="E4845"/>
          <cell r="F4845"/>
          <cell r="J4845"/>
          <cell r="K4845"/>
          <cell r="L4845"/>
          <cell r="M4845"/>
          <cell r="N4845"/>
          <cell r="O4845"/>
          <cell r="P4845"/>
          <cell r="R4845"/>
          <cell r="S4845"/>
          <cell r="T4845"/>
          <cell r="U4845"/>
          <cell r="V4845"/>
          <cell r="W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P4845"/>
        </row>
        <row r="4846">
          <cell r="C4846"/>
          <cell r="D4846"/>
          <cell r="E4846"/>
          <cell r="F4846"/>
          <cell r="J4846"/>
          <cell r="K4846"/>
          <cell r="L4846"/>
          <cell r="M4846"/>
          <cell r="N4846"/>
          <cell r="O4846"/>
          <cell r="P4846"/>
          <cell r="R4846"/>
          <cell r="S4846"/>
          <cell r="T4846"/>
          <cell r="U4846"/>
          <cell r="V4846"/>
          <cell r="W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P4846"/>
        </row>
        <row r="4847">
          <cell r="C4847"/>
          <cell r="D4847"/>
          <cell r="E4847"/>
          <cell r="F4847"/>
          <cell r="J4847"/>
          <cell r="K4847"/>
          <cell r="L4847"/>
          <cell r="M4847"/>
          <cell r="N4847"/>
          <cell r="O4847"/>
          <cell r="P4847"/>
          <cell r="R4847"/>
          <cell r="S4847"/>
          <cell r="T4847"/>
          <cell r="U4847"/>
          <cell r="V4847"/>
          <cell r="W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P4847"/>
        </row>
        <row r="4848">
          <cell r="C4848"/>
          <cell r="D4848"/>
          <cell r="E4848"/>
          <cell r="F4848"/>
          <cell r="J4848"/>
          <cell r="K4848"/>
          <cell r="L4848"/>
          <cell r="M4848"/>
          <cell r="N4848"/>
          <cell r="O4848"/>
          <cell r="P4848"/>
          <cell r="R4848"/>
          <cell r="S4848"/>
          <cell r="T4848"/>
          <cell r="U4848"/>
          <cell r="V4848"/>
          <cell r="W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P4848"/>
        </row>
        <row r="4849">
          <cell r="C4849"/>
          <cell r="D4849"/>
          <cell r="E4849"/>
          <cell r="F4849"/>
          <cell r="J4849"/>
          <cell r="K4849"/>
          <cell r="L4849"/>
          <cell r="M4849"/>
          <cell r="N4849"/>
          <cell r="O4849"/>
          <cell r="P4849"/>
          <cell r="R4849"/>
          <cell r="S4849"/>
          <cell r="T4849"/>
          <cell r="U4849"/>
          <cell r="V4849"/>
          <cell r="W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P4849"/>
        </row>
        <row r="4850">
          <cell r="C4850"/>
          <cell r="D4850"/>
          <cell r="E4850"/>
          <cell r="F4850"/>
          <cell r="J4850"/>
          <cell r="K4850"/>
          <cell r="L4850"/>
          <cell r="M4850"/>
          <cell r="N4850"/>
          <cell r="O4850"/>
          <cell r="P4850"/>
          <cell r="R4850"/>
          <cell r="S4850"/>
          <cell r="T4850"/>
          <cell r="U4850"/>
          <cell r="V4850"/>
          <cell r="W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P4850"/>
        </row>
        <row r="4851">
          <cell r="C4851"/>
          <cell r="D4851"/>
          <cell r="E4851"/>
          <cell r="F4851"/>
          <cell r="J4851"/>
          <cell r="K4851"/>
          <cell r="L4851"/>
          <cell r="M4851"/>
          <cell r="N4851"/>
          <cell r="O4851"/>
          <cell r="P4851"/>
          <cell r="R4851"/>
          <cell r="S4851"/>
          <cell r="T4851"/>
          <cell r="U4851"/>
          <cell r="V4851"/>
          <cell r="W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P4851"/>
        </row>
        <row r="4852">
          <cell r="C4852"/>
          <cell r="D4852"/>
          <cell r="E4852"/>
          <cell r="F4852"/>
          <cell r="J4852"/>
          <cell r="K4852"/>
          <cell r="L4852"/>
          <cell r="M4852"/>
          <cell r="N4852"/>
          <cell r="O4852"/>
          <cell r="P4852"/>
          <cell r="R4852"/>
          <cell r="S4852"/>
          <cell r="T4852"/>
          <cell r="U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P4852"/>
        </row>
        <row r="4853">
          <cell r="C4853"/>
          <cell r="D4853"/>
          <cell r="E4853"/>
          <cell r="F4853"/>
          <cell r="J4853"/>
          <cell r="K4853"/>
          <cell r="L4853"/>
          <cell r="M4853"/>
          <cell r="N4853"/>
          <cell r="O4853"/>
          <cell r="P4853"/>
          <cell r="R4853"/>
          <cell r="S4853"/>
          <cell r="T4853"/>
          <cell r="U4853"/>
          <cell r="V4853"/>
          <cell r="W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P4853"/>
        </row>
        <row r="4854">
          <cell r="C4854"/>
          <cell r="D4854"/>
          <cell r="E4854"/>
          <cell r="F4854"/>
          <cell r="J4854"/>
          <cell r="K4854"/>
          <cell r="L4854"/>
          <cell r="M4854"/>
          <cell r="N4854"/>
          <cell r="O4854"/>
          <cell r="P4854"/>
          <cell r="R4854"/>
          <cell r="S4854"/>
          <cell r="T4854"/>
          <cell r="U4854"/>
          <cell r="V4854"/>
          <cell r="W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P4854"/>
        </row>
        <row r="4855">
          <cell r="C4855"/>
          <cell r="D4855"/>
          <cell r="E4855"/>
          <cell r="F4855"/>
          <cell r="J4855"/>
          <cell r="K4855"/>
          <cell r="L4855"/>
          <cell r="M4855"/>
          <cell r="N4855"/>
          <cell r="O4855"/>
          <cell r="P4855"/>
          <cell r="R4855"/>
          <cell r="S4855"/>
          <cell r="T4855"/>
          <cell r="U4855"/>
          <cell r="V4855"/>
          <cell r="W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P4855"/>
        </row>
        <row r="4856">
          <cell r="C4856"/>
          <cell r="D4856"/>
          <cell r="E4856"/>
          <cell r="F4856"/>
          <cell r="J4856"/>
          <cell r="K4856"/>
          <cell r="L4856"/>
          <cell r="M4856"/>
          <cell r="N4856"/>
          <cell r="O4856"/>
          <cell r="P4856"/>
          <cell r="R4856"/>
          <cell r="S4856"/>
          <cell r="T4856"/>
          <cell r="U4856"/>
          <cell r="V4856"/>
          <cell r="W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P4856"/>
        </row>
        <row r="4857">
          <cell r="C4857"/>
          <cell r="D4857"/>
          <cell r="E4857"/>
          <cell r="F4857"/>
          <cell r="J4857"/>
          <cell r="K4857"/>
          <cell r="L4857"/>
          <cell r="M4857"/>
          <cell r="N4857"/>
          <cell r="O4857"/>
          <cell r="P4857"/>
          <cell r="R4857"/>
          <cell r="S4857"/>
          <cell r="T4857"/>
          <cell r="U4857"/>
          <cell r="V4857"/>
          <cell r="W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P4857"/>
        </row>
        <row r="4858">
          <cell r="C4858"/>
          <cell r="D4858"/>
          <cell r="E4858"/>
          <cell r="F4858"/>
          <cell r="J4858"/>
          <cell r="K4858"/>
          <cell r="L4858"/>
          <cell r="M4858"/>
          <cell r="N4858"/>
          <cell r="O4858"/>
          <cell r="P4858"/>
          <cell r="R4858"/>
          <cell r="S4858"/>
          <cell r="T4858"/>
          <cell r="U4858"/>
          <cell r="V4858"/>
          <cell r="W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P4858"/>
        </row>
        <row r="4859">
          <cell r="C4859"/>
          <cell r="D4859"/>
          <cell r="E4859"/>
          <cell r="F4859"/>
          <cell r="J4859"/>
          <cell r="K4859"/>
          <cell r="L4859"/>
          <cell r="M4859"/>
          <cell r="N4859"/>
          <cell r="O4859"/>
          <cell r="P4859"/>
          <cell r="R4859"/>
          <cell r="S4859"/>
          <cell r="T4859"/>
          <cell r="U4859"/>
          <cell r="V4859"/>
          <cell r="W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P4859"/>
        </row>
        <row r="4860">
          <cell r="C4860"/>
          <cell r="D4860"/>
          <cell r="E4860"/>
          <cell r="F4860"/>
          <cell r="J4860"/>
          <cell r="K4860"/>
          <cell r="L4860"/>
          <cell r="M4860"/>
          <cell r="N4860"/>
          <cell r="O4860"/>
          <cell r="P4860"/>
          <cell r="R4860"/>
          <cell r="S4860"/>
          <cell r="T4860"/>
          <cell r="U4860"/>
          <cell r="V4860"/>
          <cell r="W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P4860"/>
        </row>
        <row r="4861">
          <cell r="C4861"/>
          <cell r="D4861"/>
          <cell r="E4861"/>
          <cell r="F4861"/>
          <cell r="J4861"/>
          <cell r="K4861"/>
          <cell r="L4861"/>
          <cell r="M4861"/>
          <cell r="N4861"/>
          <cell r="O4861"/>
          <cell r="P4861"/>
          <cell r="R4861"/>
          <cell r="S4861"/>
          <cell r="T4861"/>
          <cell r="U4861"/>
          <cell r="V4861"/>
          <cell r="W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P4861"/>
        </row>
        <row r="4862">
          <cell r="C4862"/>
          <cell r="D4862"/>
          <cell r="E4862"/>
          <cell r="F4862"/>
          <cell r="J4862"/>
          <cell r="K4862"/>
          <cell r="L4862"/>
          <cell r="M4862"/>
          <cell r="N4862"/>
          <cell r="O4862"/>
          <cell r="P4862"/>
          <cell r="R4862"/>
          <cell r="S4862"/>
          <cell r="T4862"/>
          <cell r="U4862"/>
          <cell r="V4862"/>
          <cell r="W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P4862"/>
        </row>
        <row r="4863">
          <cell r="C4863"/>
          <cell r="D4863"/>
          <cell r="E4863"/>
          <cell r="F4863"/>
          <cell r="J4863"/>
          <cell r="K4863"/>
          <cell r="L4863"/>
          <cell r="M4863"/>
          <cell r="N4863"/>
          <cell r="O4863"/>
          <cell r="P4863"/>
          <cell r="R4863"/>
          <cell r="S4863"/>
          <cell r="T4863"/>
          <cell r="U4863"/>
          <cell r="V4863"/>
          <cell r="W4863"/>
          <cell r="Y4863"/>
          <cell r="Z4863"/>
          <cell r="AA4863"/>
          <cell r="AB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P4863"/>
        </row>
        <row r="4864">
          <cell r="C4864"/>
          <cell r="D4864"/>
          <cell r="E4864"/>
          <cell r="F4864"/>
          <cell r="J4864"/>
          <cell r="K4864"/>
          <cell r="L4864"/>
          <cell r="M4864"/>
          <cell r="N4864"/>
          <cell r="O4864"/>
          <cell r="P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P4864"/>
        </row>
        <row r="4865">
          <cell r="C4865"/>
          <cell r="D4865"/>
          <cell r="E4865"/>
          <cell r="F4865"/>
          <cell r="J4865"/>
          <cell r="K4865"/>
          <cell r="L4865"/>
          <cell r="M4865"/>
          <cell r="N4865"/>
          <cell r="O4865"/>
          <cell r="P4865"/>
          <cell r="R4865"/>
          <cell r="S4865"/>
          <cell r="T4865"/>
          <cell r="U4865"/>
          <cell r="V4865"/>
          <cell r="W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P4865"/>
        </row>
        <row r="4866">
          <cell r="C4866"/>
          <cell r="D4866"/>
          <cell r="E4866"/>
          <cell r="F4866"/>
          <cell r="J4866"/>
          <cell r="K4866"/>
          <cell r="L4866"/>
          <cell r="M4866"/>
          <cell r="N4866"/>
          <cell r="O4866"/>
          <cell r="P4866"/>
          <cell r="R4866"/>
          <cell r="S4866"/>
          <cell r="T4866"/>
          <cell r="U4866"/>
          <cell r="V4866"/>
          <cell r="W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P4866"/>
        </row>
        <row r="4867">
          <cell r="C4867"/>
          <cell r="D4867"/>
          <cell r="E4867"/>
          <cell r="F4867"/>
          <cell r="J4867"/>
          <cell r="K4867"/>
          <cell r="L4867"/>
          <cell r="M4867"/>
          <cell r="N4867"/>
          <cell r="O4867"/>
          <cell r="P4867"/>
          <cell r="R4867"/>
          <cell r="S4867"/>
          <cell r="T4867"/>
          <cell r="U4867"/>
          <cell r="V4867"/>
          <cell r="W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P4867"/>
        </row>
        <row r="4868">
          <cell r="C4868"/>
          <cell r="D4868"/>
          <cell r="E4868"/>
          <cell r="F4868"/>
          <cell r="J4868"/>
          <cell r="K4868"/>
          <cell r="L4868"/>
          <cell r="M4868"/>
          <cell r="N4868"/>
          <cell r="O4868"/>
          <cell r="P4868"/>
          <cell r="R4868"/>
          <cell r="S4868"/>
          <cell r="T4868"/>
          <cell r="U4868"/>
          <cell r="V4868"/>
          <cell r="W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P4868"/>
        </row>
        <row r="4869">
          <cell r="C4869"/>
          <cell r="D4869"/>
          <cell r="E4869"/>
          <cell r="F4869"/>
          <cell r="J4869"/>
          <cell r="K4869"/>
          <cell r="L4869"/>
          <cell r="M4869"/>
          <cell r="N4869"/>
          <cell r="O4869"/>
          <cell r="P4869"/>
          <cell r="R4869"/>
          <cell r="S4869"/>
          <cell r="T4869"/>
          <cell r="U4869"/>
          <cell r="V4869"/>
          <cell r="W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P4869"/>
        </row>
        <row r="4870">
          <cell r="C4870"/>
          <cell r="D4870"/>
          <cell r="E4870"/>
          <cell r="F4870"/>
          <cell r="J4870"/>
          <cell r="K4870"/>
          <cell r="L4870"/>
          <cell r="M4870"/>
          <cell r="N4870"/>
          <cell r="O4870"/>
          <cell r="P4870"/>
          <cell r="R4870"/>
          <cell r="S4870"/>
          <cell r="T4870"/>
          <cell r="U4870"/>
          <cell r="V4870"/>
          <cell r="W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P4870"/>
        </row>
        <row r="4871">
          <cell r="C4871"/>
          <cell r="D4871"/>
          <cell r="E4871"/>
          <cell r="F4871"/>
          <cell r="J4871"/>
          <cell r="K4871"/>
          <cell r="L4871"/>
          <cell r="M4871"/>
          <cell r="N4871"/>
          <cell r="O4871"/>
          <cell r="P4871"/>
          <cell r="R4871"/>
          <cell r="S4871"/>
          <cell r="T4871"/>
          <cell r="U4871"/>
          <cell r="V4871"/>
          <cell r="W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P4871"/>
        </row>
        <row r="4872">
          <cell r="C4872"/>
          <cell r="D4872"/>
          <cell r="E4872"/>
          <cell r="F4872"/>
          <cell r="J4872"/>
          <cell r="K4872"/>
          <cell r="L4872"/>
          <cell r="M4872"/>
          <cell r="N4872"/>
          <cell r="O4872"/>
          <cell r="P4872"/>
          <cell r="R4872"/>
          <cell r="S4872"/>
          <cell r="T4872"/>
          <cell r="U4872"/>
          <cell r="V4872"/>
          <cell r="W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P4872"/>
        </row>
        <row r="4873">
          <cell r="C4873"/>
          <cell r="D4873"/>
          <cell r="E4873"/>
          <cell r="F4873"/>
          <cell r="J4873"/>
          <cell r="K4873"/>
          <cell r="L4873"/>
          <cell r="M4873"/>
          <cell r="N4873"/>
          <cell r="O4873"/>
          <cell r="P4873"/>
          <cell r="R4873"/>
          <cell r="S4873"/>
          <cell r="T4873"/>
          <cell r="U4873"/>
          <cell r="V4873"/>
          <cell r="W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P4873"/>
        </row>
        <row r="4874">
          <cell r="C4874"/>
          <cell r="D4874"/>
          <cell r="E4874"/>
          <cell r="F4874"/>
          <cell r="J4874"/>
          <cell r="K4874"/>
          <cell r="L4874"/>
          <cell r="M4874"/>
          <cell r="N4874"/>
          <cell r="O4874"/>
          <cell r="P4874"/>
          <cell r="R4874"/>
          <cell r="S4874"/>
          <cell r="T4874"/>
          <cell r="U4874"/>
          <cell r="V4874"/>
          <cell r="W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P4874"/>
        </row>
        <row r="4875">
          <cell r="C4875"/>
          <cell r="D4875"/>
          <cell r="E4875"/>
          <cell r="F4875"/>
          <cell r="J4875"/>
          <cell r="K4875"/>
          <cell r="L4875"/>
          <cell r="M4875"/>
          <cell r="N4875"/>
          <cell r="O4875"/>
          <cell r="P4875"/>
          <cell r="R4875"/>
          <cell r="S4875"/>
          <cell r="T4875"/>
          <cell r="U4875"/>
          <cell r="V4875"/>
          <cell r="W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P4875"/>
        </row>
        <row r="4876">
          <cell r="C4876"/>
          <cell r="D4876"/>
          <cell r="E4876"/>
          <cell r="F4876"/>
          <cell r="J4876"/>
          <cell r="K4876"/>
          <cell r="L4876"/>
          <cell r="M4876"/>
          <cell r="N4876"/>
          <cell r="O4876"/>
          <cell r="P4876"/>
          <cell r="R4876"/>
          <cell r="S4876"/>
          <cell r="T4876"/>
          <cell r="U4876"/>
          <cell r="V4876"/>
          <cell r="W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P4876"/>
        </row>
        <row r="4877">
          <cell r="C4877"/>
          <cell r="D4877"/>
          <cell r="E4877"/>
          <cell r="F4877"/>
          <cell r="J4877"/>
          <cell r="K4877"/>
          <cell r="L4877"/>
          <cell r="M4877"/>
          <cell r="N4877"/>
          <cell r="O4877"/>
          <cell r="P4877"/>
          <cell r="R4877"/>
          <cell r="S4877"/>
          <cell r="T4877"/>
          <cell r="U4877"/>
          <cell r="V4877"/>
          <cell r="W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P4877"/>
        </row>
        <row r="4878">
          <cell r="C4878"/>
          <cell r="D4878"/>
          <cell r="E4878"/>
          <cell r="F4878"/>
          <cell r="J4878"/>
          <cell r="K4878"/>
          <cell r="L4878"/>
          <cell r="M4878"/>
          <cell r="N4878"/>
          <cell r="O4878"/>
          <cell r="P4878"/>
          <cell r="R4878"/>
          <cell r="S4878"/>
          <cell r="T4878"/>
          <cell r="U4878"/>
          <cell r="V4878"/>
          <cell r="W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P4878"/>
        </row>
        <row r="4879">
          <cell r="C4879"/>
          <cell r="D4879"/>
          <cell r="E4879"/>
          <cell r="F4879"/>
          <cell r="J4879"/>
          <cell r="K4879"/>
          <cell r="L4879"/>
          <cell r="M4879"/>
          <cell r="N4879"/>
          <cell r="O4879"/>
          <cell r="P4879"/>
          <cell r="R4879"/>
          <cell r="S4879"/>
          <cell r="T4879"/>
          <cell r="U4879"/>
          <cell r="V4879"/>
          <cell r="W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P4879"/>
        </row>
        <row r="4880">
          <cell r="C4880"/>
          <cell r="D4880"/>
          <cell r="E4880"/>
          <cell r="F4880"/>
          <cell r="J4880"/>
          <cell r="K4880"/>
          <cell r="L4880"/>
          <cell r="M4880"/>
          <cell r="N4880"/>
          <cell r="O4880"/>
          <cell r="P4880"/>
          <cell r="R4880"/>
          <cell r="S4880"/>
          <cell r="T4880"/>
          <cell r="U4880"/>
          <cell r="V4880"/>
          <cell r="W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P4880"/>
        </row>
        <row r="4881">
          <cell r="C4881"/>
          <cell r="D4881"/>
          <cell r="E4881"/>
          <cell r="F4881"/>
          <cell r="J4881"/>
          <cell r="K4881"/>
          <cell r="L4881"/>
          <cell r="M4881"/>
          <cell r="N4881"/>
          <cell r="O4881"/>
          <cell r="P4881"/>
          <cell r="R4881"/>
          <cell r="S4881"/>
          <cell r="T4881"/>
          <cell r="U4881"/>
          <cell r="V4881"/>
          <cell r="W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P4881"/>
        </row>
        <row r="4882">
          <cell r="C4882"/>
          <cell r="D4882"/>
          <cell r="E4882"/>
          <cell r="F4882"/>
          <cell r="J4882"/>
          <cell r="K4882"/>
          <cell r="L4882"/>
          <cell r="M4882"/>
          <cell r="N4882"/>
          <cell r="O4882"/>
          <cell r="P4882"/>
          <cell r="R4882"/>
          <cell r="S4882"/>
          <cell r="T4882"/>
          <cell r="U4882"/>
          <cell r="V4882"/>
          <cell r="W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P4882"/>
        </row>
        <row r="4883">
          <cell r="C4883"/>
          <cell r="D4883"/>
          <cell r="E4883"/>
          <cell r="F4883"/>
          <cell r="J4883"/>
          <cell r="K4883"/>
          <cell r="L4883"/>
          <cell r="M4883"/>
          <cell r="N4883"/>
          <cell r="O4883"/>
          <cell r="P4883"/>
          <cell r="R4883"/>
          <cell r="S4883"/>
          <cell r="T4883"/>
          <cell r="U4883"/>
          <cell r="V4883"/>
          <cell r="W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P4883"/>
        </row>
        <row r="4884">
          <cell r="C4884"/>
          <cell r="D4884"/>
          <cell r="E4884"/>
          <cell r="F4884"/>
          <cell r="J4884"/>
          <cell r="K4884"/>
          <cell r="L4884"/>
          <cell r="M4884"/>
          <cell r="N4884"/>
          <cell r="O4884"/>
          <cell r="P4884"/>
          <cell r="R4884"/>
          <cell r="S4884"/>
          <cell r="T4884"/>
          <cell r="U4884"/>
          <cell r="V4884"/>
          <cell r="W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P4884"/>
        </row>
        <row r="4885">
          <cell r="C4885"/>
          <cell r="D4885"/>
          <cell r="E4885"/>
          <cell r="F4885"/>
          <cell r="J4885"/>
          <cell r="K4885"/>
          <cell r="L4885"/>
          <cell r="M4885"/>
          <cell r="N4885"/>
          <cell r="O4885"/>
          <cell r="P4885"/>
          <cell r="R4885"/>
          <cell r="S4885"/>
          <cell r="T4885"/>
          <cell r="U4885"/>
          <cell r="V4885"/>
          <cell r="W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P4885"/>
        </row>
        <row r="4886">
          <cell r="C4886"/>
          <cell r="D4886"/>
          <cell r="E4886"/>
          <cell r="F4886"/>
          <cell r="J4886"/>
          <cell r="K4886"/>
          <cell r="L4886"/>
          <cell r="M4886"/>
          <cell r="N4886"/>
          <cell r="O4886"/>
          <cell r="P4886"/>
          <cell r="R4886"/>
          <cell r="S4886"/>
          <cell r="T4886"/>
          <cell r="U4886"/>
          <cell r="V4886"/>
          <cell r="W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P4886"/>
        </row>
        <row r="4887">
          <cell r="C4887"/>
          <cell r="D4887"/>
          <cell r="E4887"/>
          <cell r="F4887"/>
          <cell r="J4887"/>
          <cell r="K4887"/>
          <cell r="L4887"/>
          <cell r="M4887"/>
          <cell r="N4887"/>
          <cell r="O4887"/>
          <cell r="P4887"/>
          <cell r="R4887"/>
          <cell r="S4887"/>
          <cell r="T4887"/>
          <cell r="U4887"/>
          <cell r="V4887"/>
          <cell r="W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P4887"/>
        </row>
        <row r="4888">
          <cell r="C4888"/>
          <cell r="D4888"/>
          <cell r="E4888"/>
          <cell r="F4888"/>
          <cell r="J4888"/>
          <cell r="K4888"/>
          <cell r="L4888"/>
          <cell r="M4888"/>
          <cell r="N4888"/>
          <cell r="O4888"/>
          <cell r="P4888"/>
          <cell r="R4888"/>
          <cell r="S4888"/>
          <cell r="T4888"/>
          <cell r="U4888"/>
          <cell r="V4888"/>
          <cell r="W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P4888"/>
        </row>
        <row r="4889">
          <cell r="C4889"/>
          <cell r="D4889"/>
          <cell r="E4889"/>
          <cell r="F4889"/>
          <cell r="J4889"/>
          <cell r="K4889"/>
          <cell r="L4889"/>
          <cell r="M4889"/>
          <cell r="N4889"/>
          <cell r="O4889"/>
          <cell r="P4889"/>
          <cell r="R4889"/>
          <cell r="S4889"/>
          <cell r="T4889"/>
          <cell r="U4889"/>
          <cell r="V4889"/>
          <cell r="W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P4889"/>
        </row>
        <row r="4890">
          <cell r="C4890"/>
          <cell r="D4890"/>
          <cell r="E4890"/>
          <cell r="F4890"/>
          <cell r="J4890"/>
          <cell r="K4890"/>
          <cell r="L4890"/>
          <cell r="M4890"/>
          <cell r="N4890"/>
          <cell r="O4890"/>
          <cell r="P4890"/>
          <cell r="R4890"/>
          <cell r="S4890"/>
          <cell r="T4890"/>
          <cell r="U4890"/>
          <cell r="V4890"/>
          <cell r="W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P4890"/>
        </row>
        <row r="4891">
          <cell r="C4891"/>
          <cell r="D4891"/>
          <cell r="E4891"/>
          <cell r="F4891"/>
          <cell r="J4891"/>
          <cell r="K4891"/>
          <cell r="L4891"/>
          <cell r="M4891"/>
          <cell r="N4891"/>
          <cell r="O4891"/>
          <cell r="P4891"/>
          <cell r="R4891"/>
          <cell r="S4891"/>
          <cell r="T4891"/>
          <cell r="U4891"/>
          <cell r="V4891"/>
          <cell r="W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P4891"/>
        </row>
        <row r="4892">
          <cell r="C4892"/>
          <cell r="D4892"/>
          <cell r="E4892"/>
          <cell r="F4892"/>
          <cell r="J4892"/>
          <cell r="K4892"/>
          <cell r="L4892"/>
          <cell r="M4892"/>
          <cell r="N4892"/>
          <cell r="O4892"/>
          <cell r="P4892"/>
          <cell r="R4892"/>
          <cell r="S4892"/>
          <cell r="T4892"/>
          <cell r="U4892"/>
          <cell r="V4892"/>
          <cell r="W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P4892"/>
        </row>
        <row r="4893">
          <cell r="C4893"/>
          <cell r="D4893"/>
          <cell r="E4893"/>
          <cell r="F4893"/>
          <cell r="J4893"/>
          <cell r="K4893"/>
          <cell r="L4893"/>
          <cell r="M4893"/>
          <cell r="N4893"/>
          <cell r="O4893"/>
          <cell r="P4893"/>
          <cell r="R4893"/>
          <cell r="S4893"/>
          <cell r="T4893"/>
          <cell r="U4893"/>
          <cell r="V4893"/>
          <cell r="W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P4893"/>
        </row>
        <row r="4894">
          <cell r="C4894"/>
          <cell r="D4894"/>
          <cell r="E4894"/>
          <cell r="F4894"/>
          <cell r="J4894"/>
          <cell r="K4894"/>
          <cell r="L4894"/>
          <cell r="M4894"/>
          <cell r="N4894"/>
          <cell r="O4894"/>
          <cell r="P4894"/>
          <cell r="R4894"/>
          <cell r="S4894"/>
          <cell r="T4894"/>
          <cell r="U4894"/>
          <cell r="V4894"/>
          <cell r="W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P4894"/>
        </row>
        <row r="4895">
          <cell r="C4895"/>
          <cell r="D4895"/>
          <cell r="E4895"/>
          <cell r="F4895"/>
          <cell r="J4895"/>
          <cell r="K4895"/>
          <cell r="L4895"/>
          <cell r="M4895"/>
          <cell r="N4895"/>
          <cell r="O4895"/>
          <cell r="P4895"/>
          <cell r="R4895"/>
          <cell r="S4895"/>
          <cell r="T4895"/>
          <cell r="U4895"/>
          <cell r="V4895"/>
          <cell r="W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P4895"/>
        </row>
        <row r="4896">
          <cell r="C4896"/>
          <cell r="D4896"/>
          <cell r="E4896"/>
          <cell r="F4896"/>
          <cell r="J4896"/>
          <cell r="K4896"/>
          <cell r="L4896"/>
          <cell r="M4896"/>
          <cell r="N4896"/>
          <cell r="O4896"/>
          <cell r="P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P4896"/>
        </row>
        <row r="4897">
          <cell r="C4897"/>
          <cell r="D4897"/>
          <cell r="E4897"/>
          <cell r="F4897"/>
          <cell r="J4897"/>
          <cell r="K4897"/>
          <cell r="L4897"/>
          <cell r="M4897"/>
          <cell r="N4897"/>
          <cell r="O4897"/>
          <cell r="P4897"/>
          <cell r="R4897"/>
          <cell r="S4897"/>
          <cell r="T4897"/>
          <cell r="U4897"/>
          <cell r="V4897"/>
          <cell r="W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P4897"/>
        </row>
        <row r="4898">
          <cell r="C4898"/>
          <cell r="D4898"/>
          <cell r="E4898"/>
          <cell r="F4898"/>
          <cell r="J4898"/>
          <cell r="K4898"/>
          <cell r="L4898"/>
          <cell r="M4898"/>
          <cell r="N4898"/>
          <cell r="O4898"/>
          <cell r="P4898"/>
          <cell r="R4898"/>
          <cell r="S4898"/>
          <cell r="T4898"/>
          <cell r="U4898"/>
          <cell r="V4898"/>
          <cell r="W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P4898"/>
        </row>
        <row r="4899">
          <cell r="C4899"/>
          <cell r="D4899"/>
          <cell r="E4899"/>
          <cell r="F4899"/>
          <cell r="J4899"/>
          <cell r="K4899"/>
          <cell r="L4899"/>
          <cell r="M4899"/>
          <cell r="N4899"/>
          <cell r="O4899"/>
          <cell r="P4899"/>
          <cell r="R4899"/>
          <cell r="S4899"/>
          <cell r="T4899"/>
          <cell r="U4899"/>
          <cell r="V4899"/>
          <cell r="W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P4899"/>
        </row>
        <row r="4900">
          <cell r="C4900"/>
          <cell r="D4900"/>
          <cell r="E4900"/>
          <cell r="F4900"/>
          <cell r="J4900"/>
          <cell r="K4900"/>
          <cell r="L4900"/>
          <cell r="M4900"/>
          <cell r="N4900"/>
          <cell r="O4900"/>
          <cell r="P4900"/>
          <cell r="R4900"/>
          <cell r="S4900"/>
          <cell r="T4900"/>
          <cell r="U4900"/>
          <cell r="V4900"/>
          <cell r="W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P4900"/>
        </row>
        <row r="4901">
          <cell r="C4901"/>
          <cell r="D4901"/>
          <cell r="E4901"/>
          <cell r="F4901"/>
          <cell r="J4901"/>
          <cell r="K4901"/>
          <cell r="L4901"/>
          <cell r="M4901"/>
          <cell r="N4901"/>
          <cell r="O4901"/>
          <cell r="P4901"/>
          <cell r="R4901"/>
          <cell r="S4901"/>
          <cell r="T4901"/>
          <cell r="U4901"/>
          <cell r="V4901"/>
          <cell r="W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P4901"/>
        </row>
        <row r="4902">
          <cell r="C4902"/>
          <cell r="D4902"/>
          <cell r="E4902"/>
          <cell r="F4902"/>
          <cell r="J4902"/>
          <cell r="K4902"/>
          <cell r="L4902"/>
          <cell r="M4902"/>
          <cell r="N4902"/>
          <cell r="O4902"/>
          <cell r="P4902"/>
          <cell r="R4902"/>
          <cell r="S4902"/>
          <cell r="T4902"/>
          <cell r="U4902"/>
          <cell r="V4902"/>
          <cell r="W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P4902"/>
        </row>
        <row r="4903">
          <cell r="C4903"/>
          <cell r="D4903"/>
          <cell r="E4903"/>
          <cell r="F4903"/>
          <cell r="J4903"/>
          <cell r="K4903"/>
          <cell r="L4903"/>
          <cell r="M4903"/>
          <cell r="N4903"/>
          <cell r="O4903"/>
          <cell r="P4903"/>
          <cell r="R4903"/>
          <cell r="S4903"/>
          <cell r="T4903"/>
          <cell r="U4903"/>
          <cell r="V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P4903"/>
        </row>
        <row r="4904">
          <cell r="C4904"/>
          <cell r="D4904"/>
          <cell r="E4904"/>
          <cell r="F4904"/>
          <cell r="J4904"/>
          <cell r="K4904"/>
          <cell r="L4904"/>
          <cell r="M4904"/>
          <cell r="N4904"/>
          <cell r="O4904"/>
          <cell r="P4904"/>
          <cell r="R4904"/>
          <cell r="S4904"/>
          <cell r="T4904"/>
          <cell r="U4904"/>
          <cell r="V4904"/>
          <cell r="W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P4904"/>
        </row>
        <row r="4905">
          <cell r="C4905"/>
          <cell r="D4905"/>
          <cell r="E4905"/>
          <cell r="F4905"/>
          <cell r="J4905"/>
          <cell r="K4905"/>
          <cell r="L4905"/>
          <cell r="M4905"/>
          <cell r="N4905"/>
          <cell r="O4905"/>
          <cell r="P4905"/>
          <cell r="R4905"/>
          <cell r="S4905"/>
          <cell r="T4905"/>
          <cell r="U4905"/>
          <cell r="V4905"/>
          <cell r="W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P4905"/>
        </row>
        <row r="4906">
          <cell r="C4906"/>
          <cell r="D4906"/>
          <cell r="E4906"/>
          <cell r="F4906"/>
          <cell r="J4906"/>
          <cell r="K4906"/>
          <cell r="L4906"/>
          <cell r="M4906"/>
          <cell r="N4906"/>
          <cell r="O4906"/>
          <cell r="P4906"/>
          <cell r="R4906"/>
          <cell r="S4906"/>
          <cell r="T4906"/>
          <cell r="U4906"/>
          <cell r="V4906"/>
          <cell r="W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P4906"/>
        </row>
        <row r="4907">
          <cell r="C4907"/>
          <cell r="D4907"/>
          <cell r="E4907"/>
          <cell r="F4907"/>
          <cell r="J4907"/>
          <cell r="K4907"/>
          <cell r="L4907"/>
          <cell r="M4907"/>
          <cell r="N4907"/>
          <cell r="O4907"/>
          <cell r="P4907"/>
          <cell r="R4907"/>
          <cell r="S4907"/>
          <cell r="T4907"/>
          <cell r="U4907"/>
          <cell r="V4907"/>
          <cell r="W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P4907"/>
        </row>
        <row r="4908">
          <cell r="C4908"/>
          <cell r="D4908"/>
          <cell r="E4908"/>
          <cell r="F4908"/>
          <cell r="J4908"/>
          <cell r="K4908"/>
          <cell r="L4908"/>
          <cell r="M4908"/>
          <cell r="N4908"/>
          <cell r="O4908"/>
          <cell r="P4908"/>
          <cell r="R4908"/>
          <cell r="S4908"/>
          <cell r="T4908"/>
          <cell r="U4908"/>
          <cell r="V4908"/>
          <cell r="W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P4908"/>
        </row>
        <row r="4909">
          <cell r="C4909"/>
          <cell r="D4909"/>
          <cell r="E4909"/>
          <cell r="F4909"/>
          <cell r="J4909"/>
          <cell r="K4909"/>
          <cell r="L4909"/>
          <cell r="M4909"/>
          <cell r="N4909"/>
          <cell r="O4909"/>
          <cell r="P4909"/>
          <cell r="R4909"/>
          <cell r="S4909"/>
          <cell r="T4909"/>
          <cell r="U4909"/>
          <cell r="V4909"/>
          <cell r="W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P4909"/>
        </row>
        <row r="4910">
          <cell r="C4910"/>
          <cell r="D4910"/>
          <cell r="E4910"/>
          <cell r="F4910"/>
          <cell r="J4910"/>
          <cell r="K4910"/>
          <cell r="L4910"/>
          <cell r="M4910"/>
          <cell r="N4910"/>
          <cell r="O4910"/>
          <cell r="P4910"/>
          <cell r="R4910"/>
          <cell r="S4910"/>
          <cell r="T4910"/>
          <cell r="U4910"/>
          <cell r="V4910"/>
          <cell r="W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P4910"/>
        </row>
        <row r="4911">
          <cell r="C4911"/>
          <cell r="D4911"/>
          <cell r="E4911"/>
          <cell r="F4911"/>
          <cell r="J4911"/>
          <cell r="K4911"/>
          <cell r="L4911"/>
          <cell r="M4911"/>
          <cell r="N4911"/>
          <cell r="O4911"/>
          <cell r="P4911"/>
          <cell r="R4911"/>
          <cell r="S4911"/>
          <cell r="T4911"/>
          <cell r="U4911"/>
          <cell r="V4911"/>
          <cell r="W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P4911"/>
        </row>
        <row r="4912">
          <cell r="C4912"/>
          <cell r="D4912"/>
          <cell r="E4912"/>
          <cell r="F4912"/>
          <cell r="J4912"/>
          <cell r="K4912"/>
          <cell r="L4912"/>
          <cell r="M4912"/>
          <cell r="N4912"/>
          <cell r="O4912"/>
          <cell r="P4912"/>
          <cell r="R4912"/>
          <cell r="S4912"/>
          <cell r="T4912"/>
          <cell r="U4912"/>
          <cell r="V4912"/>
          <cell r="W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P4912"/>
        </row>
        <row r="4913">
          <cell r="C4913"/>
          <cell r="D4913"/>
          <cell r="E4913"/>
          <cell r="F4913"/>
          <cell r="J4913"/>
          <cell r="K4913"/>
          <cell r="L4913"/>
          <cell r="M4913"/>
          <cell r="N4913"/>
          <cell r="O4913"/>
          <cell r="P4913"/>
          <cell r="R4913"/>
          <cell r="S4913"/>
          <cell r="T4913"/>
          <cell r="U4913"/>
          <cell r="V4913"/>
          <cell r="W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P4913"/>
        </row>
        <row r="4914">
          <cell r="C4914"/>
          <cell r="D4914"/>
          <cell r="E4914"/>
          <cell r="F4914"/>
          <cell r="J4914"/>
          <cell r="K4914"/>
          <cell r="L4914"/>
          <cell r="M4914"/>
          <cell r="N4914"/>
          <cell r="O4914"/>
          <cell r="P4914"/>
          <cell r="R4914"/>
          <cell r="S4914"/>
          <cell r="T4914"/>
          <cell r="U4914"/>
          <cell r="V4914"/>
          <cell r="W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P4914"/>
        </row>
        <row r="4915">
          <cell r="C4915"/>
          <cell r="D4915"/>
          <cell r="E4915"/>
          <cell r="F4915"/>
          <cell r="J4915"/>
          <cell r="K4915"/>
          <cell r="L4915"/>
          <cell r="M4915"/>
          <cell r="N4915"/>
          <cell r="O4915"/>
          <cell r="P4915"/>
          <cell r="R4915"/>
          <cell r="S4915"/>
          <cell r="T4915"/>
          <cell r="U4915"/>
          <cell r="V4915"/>
          <cell r="W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P4915"/>
        </row>
        <row r="4916">
          <cell r="C4916"/>
          <cell r="D4916"/>
          <cell r="E4916"/>
          <cell r="F4916"/>
          <cell r="J4916"/>
          <cell r="K4916"/>
          <cell r="L4916"/>
          <cell r="M4916"/>
          <cell r="N4916"/>
          <cell r="O4916"/>
          <cell r="P4916"/>
          <cell r="R4916"/>
          <cell r="S4916"/>
          <cell r="T4916"/>
          <cell r="U4916"/>
          <cell r="V4916"/>
          <cell r="W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P4916"/>
        </row>
        <row r="4917">
          <cell r="C4917"/>
          <cell r="D4917"/>
          <cell r="E4917"/>
          <cell r="F4917"/>
          <cell r="J4917"/>
          <cell r="K4917"/>
          <cell r="L4917"/>
          <cell r="M4917"/>
          <cell r="N4917"/>
          <cell r="O4917"/>
          <cell r="P4917"/>
          <cell r="R4917"/>
          <cell r="S4917"/>
          <cell r="T4917"/>
          <cell r="U4917"/>
          <cell r="V4917"/>
          <cell r="W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P4917"/>
        </row>
        <row r="4918">
          <cell r="C4918"/>
          <cell r="D4918"/>
          <cell r="E4918"/>
          <cell r="F4918"/>
          <cell r="J4918"/>
          <cell r="K4918"/>
          <cell r="L4918"/>
          <cell r="M4918"/>
          <cell r="N4918"/>
          <cell r="O4918"/>
          <cell r="P4918"/>
          <cell r="R4918"/>
          <cell r="S4918"/>
          <cell r="T4918"/>
          <cell r="U4918"/>
          <cell r="V4918"/>
          <cell r="W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P4918"/>
        </row>
        <row r="4919">
          <cell r="C4919"/>
          <cell r="D4919"/>
          <cell r="E4919"/>
          <cell r="F4919"/>
          <cell r="J4919"/>
          <cell r="K4919"/>
          <cell r="L4919"/>
          <cell r="M4919"/>
          <cell r="N4919"/>
          <cell r="O4919"/>
          <cell r="P4919"/>
          <cell r="R4919"/>
          <cell r="S4919"/>
          <cell r="T4919"/>
          <cell r="U4919"/>
          <cell r="V4919"/>
          <cell r="W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P4919"/>
        </row>
        <row r="4920">
          <cell r="C4920"/>
          <cell r="D4920"/>
          <cell r="E4920"/>
          <cell r="F4920"/>
          <cell r="J4920"/>
          <cell r="K4920"/>
          <cell r="L4920"/>
          <cell r="M4920"/>
          <cell r="N4920"/>
          <cell r="O4920"/>
          <cell r="P4920"/>
          <cell r="R4920"/>
          <cell r="S4920"/>
          <cell r="T4920"/>
          <cell r="U4920"/>
          <cell r="V4920"/>
          <cell r="W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P4920"/>
        </row>
        <row r="4921">
          <cell r="C4921"/>
          <cell r="D4921"/>
          <cell r="E4921"/>
          <cell r="F4921"/>
          <cell r="J4921"/>
          <cell r="K4921"/>
          <cell r="L4921"/>
          <cell r="M4921"/>
          <cell r="N4921"/>
          <cell r="O4921"/>
          <cell r="P4921"/>
          <cell r="R4921"/>
          <cell r="S4921"/>
          <cell r="T4921"/>
          <cell r="U4921"/>
          <cell r="V4921"/>
          <cell r="W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P4921"/>
        </row>
        <row r="4922">
          <cell r="C4922"/>
          <cell r="D4922"/>
          <cell r="E4922"/>
          <cell r="F4922"/>
          <cell r="J4922"/>
          <cell r="K4922"/>
          <cell r="L4922"/>
          <cell r="M4922"/>
          <cell r="N4922"/>
          <cell r="O4922"/>
          <cell r="P4922"/>
          <cell r="R4922"/>
          <cell r="S4922"/>
          <cell r="T4922"/>
          <cell r="U4922"/>
          <cell r="V4922"/>
          <cell r="W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P4922"/>
        </row>
        <row r="4923">
          <cell r="C4923"/>
          <cell r="D4923"/>
          <cell r="E4923"/>
          <cell r="F4923"/>
          <cell r="J4923"/>
          <cell r="K4923"/>
          <cell r="L4923"/>
          <cell r="M4923"/>
          <cell r="N4923"/>
          <cell r="O4923"/>
          <cell r="P4923"/>
          <cell r="R4923"/>
          <cell r="S4923"/>
          <cell r="T4923"/>
          <cell r="U4923"/>
          <cell r="V4923"/>
          <cell r="W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P4923"/>
        </row>
        <row r="4924">
          <cell r="C4924"/>
          <cell r="D4924"/>
          <cell r="E4924"/>
          <cell r="F4924"/>
          <cell r="J4924"/>
          <cell r="K4924"/>
          <cell r="L4924"/>
          <cell r="M4924"/>
          <cell r="N4924"/>
          <cell r="O4924"/>
          <cell r="P4924"/>
          <cell r="R4924"/>
          <cell r="S4924"/>
          <cell r="T4924"/>
          <cell r="U4924"/>
          <cell r="V4924"/>
          <cell r="W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P4924"/>
        </row>
        <row r="4925">
          <cell r="C4925"/>
          <cell r="D4925"/>
          <cell r="E4925"/>
          <cell r="F4925"/>
          <cell r="J4925"/>
          <cell r="K4925"/>
          <cell r="L4925"/>
          <cell r="M4925"/>
          <cell r="N4925"/>
          <cell r="O4925"/>
          <cell r="P4925"/>
          <cell r="R4925"/>
          <cell r="S4925"/>
          <cell r="T4925"/>
          <cell r="U4925"/>
          <cell r="V4925"/>
          <cell r="W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P4925"/>
        </row>
        <row r="4926">
          <cell r="C4926"/>
          <cell r="D4926"/>
          <cell r="E4926"/>
          <cell r="F4926"/>
          <cell r="J4926"/>
          <cell r="K4926"/>
          <cell r="L4926"/>
          <cell r="M4926"/>
          <cell r="N4926"/>
          <cell r="O4926"/>
          <cell r="P4926"/>
          <cell r="R4926"/>
          <cell r="S4926"/>
          <cell r="T4926"/>
          <cell r="U4926"/>
          <cell r="V4926"/>
          <cell r="W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P4926"/>
        </row>
        <row r="4927">
          <cell r="C4927"/>
          <cell r="D4927"/>
          <cell r="E4927"/>
          <cell r="F4927"/>
          <cell r="J4927"/>
          <cell r="K4927"/>
          <cell r="L4927"/>
          <cell r="M4927"/>
          <cell r="N4927"/>
          <cell r="O4927"/>
          <cell r="P4927"/>
          <cell r="R4927"/>
          <cell r="S4927"/>
          <cell r="T4927"/>
          <cell r="U4927"/>
          <cell r="V4927"/>
          <cell r="W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P4927"/>
        </row>
        <row r="4928">
          <cell r="C4928"/>
          <cell r="D4928"/>
          <cell r="E4928"/>
          <cell r="F4928"/>
          <cell r="J4928"/>
          <cell r="K4928"/>
          <cell r="L4928"/>
          <cell r="M4928"/>
          <cell r="N4928"/>
          <cell r="O4928"/>
          <cell r="P4928"/>
          <cell r="R4928"/>
          <cell r="S4928"/>
          <cell r="T4928"/>
          <cell r="U4928"/>
          <cell r="V4928"/>
          <cell r="W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P4928"/>
        </row>
        <row r="4929">
          <cell r="C4929"/>
          <cell r="D4929"/>
          <cell r="E4929"/>
          <cell r="F4929"/>
          <cell r="J4929"/>
          <cell r="K4929"/>
          <cell r="L4929"/>
          <cell r="M4929"/>
          <cell r="N4929"/>
          <cell r="O4929"/>
          <cell r="P4929"/>
          <cell r="R4929"/>
          <cell r="S4929"/>
          <cell r="T4929"/>
          <cell r="U4929"/>
          <cell r="V4929"/>
          <cell r="W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P4929"/>
        </row>
        <row r="4930">
          <cell r="C4930"/>
          <cell r="D4930"/>
          <cell r="E4930"/>
          <cell r="F4930"/>
          <cell r="J4930"/>
          <cell r="K4930"/>
          <cell r="L4930"/>
          <cell r="M4930"/>
          <cell r="N4930"/>
          <cell r="O4930"/>
          <cell r="P4930"/>
          <cell r="R4930"/>
          <cell r="S4930"/>
          <cell r="T4930"/>
          <cell r="U4930"/>
          <cell r="V4930"/>
          <cell r="W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P4930"/>
        </row>
        <row r="4931">
          <cell r="C4931"/>
          <cell r="D4931"/>
          <cell r="E4931"/>
          <cell r="F4931"/>
          <cell r="J4931"/>
          <cell r="K4931"/>
          <cell r="L4931"/>
          <cell r="M4931"/>
          <cell r="N4931"/>
          <cell r="O4931"/>
          <cell r="P4931"/>
          <cell r="R4931"/>
          <cell r="S4931"/>
          <cell r="T4931"/>
          <cell r="U4931"/>
          <cell r="V4931"/>
          <cell r="W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P4931"/>
        </row>
        <row r="4932">
          <cell r="C4932"/>
          <cell r="D4932"/>
          <cell r="E4932"/>
          <cell r="F4932"/>
          <cell r="J4932"/>
          <cell r="K4932"/>
          <cell r="L4932"/>
          <cell r="M4932"/>
          <cell r="N4932"/>
          <cell r="O4932"/>
          <cell r="P4932"/>
          <cell r="R4932"/>
          <cell r="S4932"/>
          <cell r="T4932"/>
          <cell r="U4932"/>
          <cell r="V4932"/>
          <cell r="W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P4932"/>
        </row>
        <row r="4933">
          <cell r="C4933"/>
          <cell r="D4933"/>
          <cell r="E4933"/>
          <cell r="F4933"/>
          <cell r="J4933"/>
          <cell r="K4933"/>
          <cell r="L4933"/>
          <cell r="M4933"/>
          <cell r="N4933"/>
          <cell r="O4933"/>
          <cell r="P4933"/>
          <cell r="R4933"/>
          <cell r="S4933"/>
          <cell r="T4933"/>
          <cell r="U4933"/>
          <cell r="V4933"/>
          <cell r="W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P4933"/>
        </row>
        <row r="4934">
          <cell r="C4934"/>
          <cell r="D4934"/>
          <cell r="E4934"/>
          <cell r="F4934"/>
          <cell r="J4934"/>
          <cell r="K4934"/>
          <cell r="L4934"/>
          <cell r="M4934"/>
          <cell r="N4934"/>
          <cell r="O4934"/>
          <cell r="P4934"/>
          <cell r="R4934"/>
          <cell r="S4934"/>
          <cell r="T4934"/>
          <cell r="U4934"/>
          <cell r="V4934"/>
          <cell r="W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P4934"/>
        </row>
        <row r="4935">
          <cell r="C4935"/>
          <cell r="D4935"/>
          <cell r="E4935"/>
          <cell r="F4935"/>
          <cell r="J4935"/>
          <cell r="K4935"/>
          <cell r="L4935"/>
          <cell r="M4935"/>
          <cell r="N4935"/>
          <cell r="O4935"/>
          <cell r="P4935"/>
          <cell r="R4935"/>
          <cell r="S4935"/>
          <cell r="T4935"/>
          <cell r="U4935"/>
          <cell r="V4935"/>
          <cell r="W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P4935"/>
        </row>
        <row r="4936">
          <cell r="C4936"/>
          <cell r="D4936"/>
          <cell r="E4936"/>
          <cell r="F4936"/>
          <cell r="J4936"/>
          <cell r="K4936"/>
          <cell r="L4936"/>
          <cell r="M4936"/>
          <cell r="N4936"/>
          <cell r="O4936"/>
          <cell r="P4936"/>
          <cell r="R4936"/>
          <cell r="S4936"/>
          <cell r="T4936"/>
          <cell r="U4936"/>
          <cell r="V4936"/>
          <cell r="W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P4936"/>
        </row>
        <row r="4937">
          <cell r="C4937"/>
          <cell r="D4937"/>
          <cell r="E4937"/>
          <cell r="F4937"/>
          <cell r="J4937"/>
          <cell r="K4937"/>
          <cell r="L4937"/>
          <cell r="M4937"/>
          <cell r="N4937"/>
          <cell r="O4937"/>
          <cell r="P4937"/>
          <cell r="R4937"/>
          <cell r="S4937"/>
          <cell r="T4937"/>
          <cell r="U4937"/>
          <cell r="V4937"/>
          <cell r="W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P4937"/>
        </row>
        <row r="4938">
          <cell r="C4938"/>
          <cell r="D4938"/>
          <cell r="E4938"/>
          <cell r="F4938"/>
          <cell r="J4938"/>
          <cell r="K4938"/>
          <cell r="L4938"/>
          <cell r="M4938"/>
          <cell r="N4938"/>
          <cell r="O4938"/>
          <cell r="P4938"/>
          <cell r="R4938"/>
          <cell r="S4938"/>
          <cell r="T4938"/>
          <cell r="U4938"/>
          <cell r="V4938"/>
          <cell r="W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P4938"/>
        </row>
        <row r="4939">
          <cell r="C4939"/>
          <cell r="D4939"/>
          <cell r="E4939"/>
          <cell r="F4939"/>
          <cell r="J4939"/>
          <cell r="K4939"/>
          <cell r="L4939"/>
          <cell r="M4939"/>
          <cell r="N4939"/>
          <cell r="O4939"/>
          <cell r="P4939"/>
          <cell r="R4939"/>
          <cell r="S4939"/>
          <cell r="T4939"/>
          <cell r="U4939"/>
          <cell r="V4939"/>
          <cell r="W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P4939"/>
        </row>
        <row r="4940">
          <cell r="C4940"/>
          <cell r="D4940"/>
          <cell r="E4940"/>
          <cell r="F4940"/>
          <cell r="J4940"/>
          <cell r="K4940"/>
          <cell r="L4940"/>
          <cell r="M4940"/>
          <cell r="N4940"/>
          <cell r="O4940"/>
          <cell r="P4940"/>
          <cell r="R4940"/>
          <cell r="S4940"/>
          <cell r="T4940"/>
          <cell r="U4940"/>
          <cell r="V4940"/>
          <cell r="W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P4940"/>
        </row>
        <row r="4941">
          <cell r="C4941"/>
          <cell r="D4941"/>
          <cell r="E4941"/>
          <cell r="F4941"/>
          <cell r="J4941"/>
          <cell r="K4941"/>
          <cell r="L4941"/>
          <cell r="M4941"/>
          <cell r="N4941"/>
          <cell r="O4941"/>
          <cell r="P4941"/>
          <cell r="R4941"/>
          <cell r="S4941"/>
          <cell r="T4941"/>
          <cell r="U4941"/>
          <cell r="V4941"/>
          <cell r="W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P4941"/>
        </row>
        <row r="4942">
          <cell r="C4942"/>
          <cell r="D4942"/>
          <cell r="E4942"/>
          <cell r="F4942"/>
          <cell r="J4942"/>
          <cell r="K4942"/>
          <cell r="L4942"/>
          <cell r="M4942"/>
          <cell r="N4942"/>
          <cell r="O4942"/>
          <cell r="P4942"/>
          <cell r="R4942"/>
          <cell r="S4942"/>
          <cell r="T4942"/>
          <cell r="U4942"/>
          <cell r="V4942"/>
          <cell r="W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P4942"/>
        </row>
        <row r="4943">
          <cell r="C4943"/>
          <cell r="D4943"/>
          <cell r="E4943"/>
          <cell r="F4943"/>
          <cell r="J4943"/>
          <cell r="K4943"/>
          <cell r="L4943"/>
          <cell r="M4943"/>
          <cell r="N4943"/>
          <cell r="O4943"/>
          <cell r="P4943"/>
          <cell r="R4943"/>
          <cell r="S4943"/>
          <cell r="T4943"/>
          <cell r="U4943"/>
          <cell r="V4943"/>
          <cell r="W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P4943"/>
        </row>
        <row r="4944">
          <cell r="C4944"/>
          <cell r="D4944"/>
          <cell r="E4944"/>
          <cell r="F4944"/>
          <cell r="J4944"/>
          <cell r="K4944"/>
          <cell r="L4944"/>
          <cell r="M4944"/>
          <cell r="N4944"/>
          <cell r="O4944"/>
          <cell r="P4944"/>
          <cell r="R4944"/>
          <cell r="S4944"/>
          <cell r="T4944"/>
          <cell r="U4944"/>
          <cell r="V4944"/>
          <cell r="W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P4944"/>
        </row>
        <row r="4945">
          <cell r="C4945"/>
          <cell r="D4945"/>
          <cell r="E4945"/>
          <cell r="F4945"/>
          <cell r="J4945"/>
          <cell r="K4945"/>
          <cell r="L4945"/>
          <cell r="M4945"/>
          <cell r="N4945"/>
          <cell r="O4945"/>
          <cell r="P4945"/>
          <cell r="R4945"/>
          <cell r="S4945"/>
          <cell r="T4945"/>
          <cell r="U4945"/>
          <cell r="V4945"/>
          <cell r="W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P4945"/>
        </row>
        <row r="4946">
          <cell r="C4946"/>
          <cell r="D4946"/>
          <cell r="E4946"/>
          <cell r="F4946"/>
          <cell r="J4946"/>
          <cell r="K4946"/>
          <cell r="L4946"/>
          <cell r="M4946"/>
          <cell r="N4946"/>
          <cell r="O4946"/>
          <cell r="P4946"/>
          <cell r="R4946"/>
          <cell r="S4946"/>
          <cell r="T4946"/>
          <cell r="U4946"/>
          <cell r="V4946"/>
          <cell r="W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P4946"/>
        </row>
        <row r="4947">
          <cell r="C4947"/>
          <cell r="D4947"/>
          <cell r="E4947"/>
          <cell r="F4947"/>
          <cell r="J4947"/>
          <cell r="K4947"/>
          <cell r="L4947"/>
          <cell r="M4947"/>
          <cell r="N4947"/>
          <cell r="O4947"/>
          <cell r="P4947"/>
          <cell r="R4947"/>
          <cell r="S4947"/>
          <cell r="T4947"/>
          <cell r="U4947"/>
          <cell r="V4947"/>
          <cell r="W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P4947"/>
        </row>
        <row r="4948">
          <cell r="C4948"/>
          <cell r="D4948"/>
          <cell r="E4948"/>
          <cell r="F4948"/>
          <cell r="J4948"/>
          <cell r="K4948"/>
          <cell r="L4948"/>
          <cell r="M4948"/>
          <cell r="N4948"/>
          <cell r="O4948"/>
          <cell r="P4948"/>
          <cell r="R4948"/>
          <cell r="S4948"/>
          <cell r="T4948"/>
          <cell r="U4948"/>
          <cell r="V4948"/>
          <cell r="W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P4948"/>
        </row>
        <row r="4949">
          <cell r="C4949"/>
          <cell r="D4949"/>
          <cell r="E4949"/>
          <cell r="F4949"/>
          <cell r="J4949"/>
          <cell r="K4949"/>
          <cell r="L4949"/>
          <cell r="M4949"/>
          <cell r="N4949"/>
          <cell r="O4949"/>
          <cell r="P4949"/>
          <cell r="R4949"/>
          <cell r="S4949"/>
          <cell r="T4949"/>
          <cell r="U4949"/>
          <cell r="V4949"/>
          <cell r="W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P4949"/>
        </row>
        <row r="4950">
          <cell r="C4950"/>
          <cell r="D4950"/>
          <cell r="E4950"/>
          <cell r="F4950"/>
          <cell r="J4950"/>
          <cell r="K4950"/>
          <cell r="L4950"/>
          <cell r="M4950"/>
          <cell r="N4950"/>
          <cell r="O4950"/>
          <cell r="P4950"/>
          <cell r="R4950"/>
          <cell r="S4950"/>
          <cell r="T4950"/>
          <cell r="U4950"/>
          <cell r="V4950"/>
          <cell r="W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P4950"/>
        </row>
        <row r="4951">
          <cell r="C4951"/>
          <cell r="D4951"/>
          <cell r="E4951"/>
          <cell r="F4951"/>
          <cell r="J4951"/>
          <cell r="K4951"/>
          <cell r="L4951"/>
          <cell r="M4951"/>
          <cell r="N4951"/>
          <cell r="O4951"/>
          <cell r="P4951"/>
          <cell r="R4951"/>
          <cell r="S4951"/>
          <cell r="T4951"/>
          <cell r="U4951"/>
          <cell r="V4951"/>
          <cell r="W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P4951"/>
        </row>
        <row r="4952">
          <cell r="C4952"/>
          <cell r="D4952"/>
          <cell r="E4952"/>
          <cell r="F4952"/>
          <cell r="J4952"/>
          <cell r="K4952"/>
          <cell r="L4952"/>
          <cell r="M4952"/>
          <cell r="N4952"/>
          <cell r="O4952"/>
          <cell r="P4952"/>
          <cell r="R4952"/>
          <cell r="S4952"/>
          <cell r="T4952"/>
          <cell r="U4952"/>
          <cell r="V4952"/>
          <cell r="W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P4952"/>
        </row>
        <row r="4953">
          <cell r="C4953"/>
          <cell r="D4953"/>
          <cell r="E4953"/>
          <cell r="F4953"/>
          <cell r="J4953"/>
          <cell r="K4953"/>
          <cell r="L4953"/>
          <cell r="M4953"/>
          <cell r="N4953"/>
          <cell r="O4953"/>
          <cell r="P4953"/>
          <cell r="R4953"/>
          <cell r="S4953"/>
          <cell r="T4953"/>
          <cell r="U4953"/>
          <cell r="V4953"/>
          <cell r="W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P4953"/>
        </row>
        <row r="4954">
          <cell r="C4954"/>
          <cell r="D4954"/>
          <cell r="E4954"/>
          <cell r="F4954"/>
          <cell r="J4954"/>
          <cell r="K4954"/>
          <cell r="L4954"/>
          <cell r="M4954"/>
          <cell r="N4954"/>
          <cell r="O4954"/>
          <cell r="P4954"/>
          <cell r="R4954"/>
          <cell r="S4954"/>
          <cell r="T4954"/>
          <cell r="U4954"/>
          <cell r="V4954"/>
          <cell r="W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P4954"/>
        </row>
        <row r="4955">
          <cell r="C4955"/>
          <cell r="D4955"/>
          <cell r="E4955"/>
          <cell r="F4955"/>
          <cell r="J4955"/>
          <cell r="K4955"/>
          <cell r="L4955"/>
          <cell r="M4955"/>
          <cell r="N4955"/>
          <cell r="O4955"/>
          <cell r="P4955"/>
          <cell r="R4955"/>
          <cell r="S4955"/>
          <cell r="T4955"/>
          <cell r="U4955"/>
          <cell r="V4955"/>
          <cell r="W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P4955"/>
        </row>
        <row r="4956">
          <cell r="C4956"/>
          <cell r="D4956"/>
          <cell r="E4956"/>
          <cell r="F4956"/>
          <cell r="J4956"/>
          <cell r="K4956"/>
          <cell r="L4956"/>
          <cell r="M4956"/>
          <cell r="N4956"/>
          <cell r="O4956"/>
          <cell r="P4956"/>
          <cell r="R4956"/>
          <cell r="S4956"/>
          <cell r="T4956"/>
          <cell r="U4956"/>
          <cell r="V4956"/>
          <cell r="W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P4956"/>
        </row>
        <row r="4957">
          <cell r="C4957"/>
          <cell r="D4957"/>
          <cell r="E4957"/>
          <cell r="F4957"/>
          <cell r="J4957"/>
          <cell r="K4957"/>
          <cell r="L4957"/>
          <cell r="M4957"/>
          <cell r="N4957"/>
          <cell r="O4957"/>
          <cell r="P4957"/>
          <cell r="R4957"/>
          <cell r="S4957"/>
          <cell r="T4957"/>
          <cell r="U4957"/>
          <cell r="V4957"/>
          <cell r="W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P4957"/>
        </row>
        <row r="4958">
          <cell r="C4958"/>
          <cell r="D4958"/>
          <cell r="E4958"/>
          <cell r="F4958"/>
          <cell r="J4958"/>
          <cell r="K4958"/>
          <cell r="L4958"/>
          <cell r="M4958"/>
          <cell r="N4958"/>
          <cell r="O4958"/>
          <cell r="P4958"/>
          <cell r="R4958"/>
          <cell r="S4958"/>
          <cell r="T4958"/>
          <cell r="U4958"/>
          <cell r="V4958"/>
          <cell r="W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P4958"/>
        </row>
        <row r="4959">
          <cell r="C4959"/>
          <cell r="D4959"/>
          <cell r="E4959"/>
          <cell r="F4959"/>
          <cell r="J4959"/>
          <cell r="K4959"/>
          <cell r="L4959"/>
          <cell r="M4959"/>
          <cell r="N4959"/>
          <cell r="O4959"/>
          <cell r="P4959"/>
          <cell r="R4959"/>
          <cell r="S4959"/>
          <cell r="T4959"/>
          <cell r="U4959"/>
          <cell r="V4959"/>
          <cell r="W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P4959"/>
        </row>
        <row r="4960">
          <cell r="C4960"/>
          <cell r="D4960"/>
          <cell r="E4960"/>
          <cell r="F4960"/>
          <cell r="J4960"/>
          <cell r="K4960"/>
          <cell r="L4960"/>
          <cell r="M4960"/>
          <cell r="N4960"/>
          <cell r="O4960"/>
          <cell r="P4960"/>
          <cell r="R4960"/>
          <cell r="S4960"/>
          <cell r="T4960"/>
          <cell r="U4960"/>
          <cell r="V4960"/>
          <cell r="W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P4960"/>
        </row>
        <row r="4961">
          <cell r="C4961"/>
          <cell r="D4961"/>
          <cell r="E4961"/>
          <cell r="F4961"/>
          <cell r="J4961"/>
          <cell r="K4961"/>
          <cell r="L4961"/>
          <cell r="M4961"/>
          <cell r="N4961"/>
          <cell r="O4961"/>
          <cell r="P4961"/>
          <cell r="R4961"/>
          <cell r="S4961"/>
          <cell r="T4961"/>
          <cell r="U4961"/>
          <cell r="V4961"/>
          <cell r="W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P4961"/>
        </row>
        <row r="4962">
          <cell r="C4962"/>
          <cell r="D4962"/>
          <cell r="E4962"/>
          <cell r="F4962"/>
          <cell r="J4962"/>
          <cell r="K4962"/>
          <cell r="L4962"/>
          <cell r="M4962"/>
          <cell r="N4962"/>
          <cell r="O4962"/>
          <cell r="P4962"/>
          <cell r="R4962"/>
          <cell r="S4962"/>
          <cell r="T4962"/>
          <cell r="U4962"/>
          <cell r="V4962"/>
          <cell r="W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P4962"/>
        </row>
        <row r="4963">
          <cell r="C4963"/>
          <cell r="D4963"/>
          <cell r="E4963"/>
          <cell r="F4963"/>
          <cell r="J4963"/>
          <cell r="K4963"/>
          <cell r="L4963"/>
          <cell r="M4963"/>
          <cell r="N4963"/>
          <cell r="O4963"/>
          <cell r="P4963"/>
          <cell r="R4963"/>
          <cell r="S4963"/>
          <cell r="T4963"/>
          <cell r="U4963"/>
          <cell r="V4963"/>
          <cell r="W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P4963"/>
        </row>
        <row r="4964">
          <cell r="C4964"/>
          <cell r="D4964"/>
          <cell r="E4964"/>
          <cell r="F4964"/>
          <cell r="J4964"/>
          <cell r="K4964"/>
          <cell r="L4964"/>
          <cell r="M4964"/>
          <cell r="N4964"/>
          <cell r="O4964"/>
          <cell r="P4964"/>
          <cell r="R4964"/>
          <cell r="S4964"/>
          <cell r="T4964"/>
          <cell r="U4964"/>
          <cell r="V4964"/>
          <cell r="W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P4964"/>
        </row>
        <row r="4965">
          <cell r="C4965"/>
          <cell r="D4965"/>
          <cell r="E4965"/>
          <cell r="F4965"/>
          <cell r="J4965"/>
          <cell r="K4965"/>
          <cell r="L4965"/>
          <cell r="M4965"/>
          <cell r="N4965"/>
          <cell r="O4965"/>
          <cell r="P4965"/>
          <cell r="R4965"/>
          <cell r="S4965"/>
          <cell r="T4965"/>
          <cell r="U4965"/>
          <cell r="V4965"/>
          <cell r="W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P4965"/>
        </row>
        <row r="4966">
          <cell r="C4966"/>
          <cell r="D4966"/>
          <cell r="E4966"/>
          <cell r="F4966"/>
          <cell r="J4966"/>
          <cell r="K4966"/>
          <cell r="L4966"/>
          <cell r="M4966"/>
          <cell r="N4966"/>
          <cell r="O4966"/>
          <cell r="P4966"/>
          <cell r="R4966"/>
          <cell r="S4966"/>
          <cell r="T4966"/>
          <cell r="U4966"/>
          <cell r="V4966"/>
          <cell r="W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P4966"/>
        </row>
        <row r="4967">
          <cell r="C4967"/>
          <cell r="D4967"/>
          <cell r="E4967"/>
          <cell r="F4967"/>
          <cell r="J4967"/>
          <cell r="K4967"/>
          <cell r="L4967"/>
          <cell r="M4967"/>
          <cell r="N4967"/>
          <cell r="O4967"/>
          <cell r="P4967"/>
          <cell r="R4967"/>
          <cell r="S4967"/>
          <cell r="T4967"/>
          <cell r="U4967"/>
          <cell r="V4967"/>
          <cell r="W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P4967"/>
        </row>
        <row r="4968">
          <cell r="C4968"/>
          <cell r="D4968"/>
          <cell r="E4968"/>
          <cell r="F4968"/>
          <cell r="J4968"/>
          <cell r="K4968"/>
          <cell r="L4968"/>
          <cell r="M4968"/>
          <cell r="N4968"/>
          <cell r="O4968"/>
          <cell r="P4968"/>
          <cell r="R4968"/>
          <cell r="S4968"/>
          <cell r="T4968"/>
          <cell r="U4968"/>
          <cell r="V4968"/>
          <cell r="W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P4968"/>
        </row>
        <row r="4969">
          <cell r="C4969"/>
          <cell r="D4969"/>
          <cell r="E4969"/>
          <cell r="F4969"/>
          <cell r="J4969"/>
          <cell r="K4969"/>
          <cell r="L4969"/>
          <cell r="M4969"/>
          <cell r="N4969"/>
          <cell r="O4969"/>
          <cell r="P4969"/>
          <cell r="R4969"/>
          <cell r="S4969"/>
          <cell r="T4969"/>
          <cell r="U4969"/>
          <cell r="V4969"/>
          <cell r="W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P4969"/>
        </row>
        <row r="4970">
          <cell r="C4970"/>
          <cell r="D4970"/>
          <cell r="E4970"/>
          <cell r="F4970"/>
          <cell r="J4970"/>
          <cell r="K4970"/>
          <cell r="L4970"/>
          <cell r="M4970"/>
          <cell r="N4970"/>
          <cell r="O4970"/>
          <cell r="P4970"/>
          <cell r="R4970"/>
          <cell r="S4970"/>
          <cell r="T4970"/>
          <cell r="U4970"/>
          <cell r="V4970"/>
          <cell r="W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P4970"/>
        </row>
        <row r="4971">
          <cell r="C4971"/>
          <cell r="D4971"/>
          <cell r="E4971"/>
          <cell r="F4971"/>
          <cell r="J4971"/>
          <cell r="K4971"/>
          <cell r="L4971"/>
          <cell r="M4971"/>
          <cell r="N4971"/>
          <cell r="O4971"/>
          <cell r="P4971"/>
          <cell r="R4971"/>
          <cell r="S4971"/>
          <cell r="T4971"/>
          <cell r="U4971"/>
          <cell r="V4971"/>
          <cell r="W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P4971"/>
        </row>
        <row r="4972">
          <cell r="C4972"/>
          <cell r="D4972"/>
          <cell r="E4972"/>
          <cell r="F4972"/>
          <cell r="J4972"/>
          <cell r="K4972"/>
          <cell r="L4972"/>
          <cell r="M4972"/>
          <cell r="N4972"/>
          <cell r="O4972"/>
          <cell r="P4972"/>
          <cell r="R4972"/>
          <cell r="S4972"/>
          <cell r="T4972"/>
          <cell r="U4972"/>
          <cell r="V4972"/>
          <cell r="W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P4972"/>
        </row>
        <row r="4973">
          <cell r="C4973"/>
          <cell r="D4973"/>
          <cell r="E4973"/>
          <cell r="F4973"/>
          <cell r="J4973"/>
          <cell r="K4973"/>
          <cell r="L4973"/>
          <cell r="M4973"/>
          <cell r="N4973"/>
          <cell r="O4973"/>
          <cell r="P4973"/>
          <cell r="R4973"/>
          <cell r="S4973"/>
          <cell r="T4973"/>
          <cell r="U4973"/>
          <cell r="V4973"/>
          <cell r="W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P4973"/>
        </row>
        <row r="4974">
          <cell r="C4974"/>
          <cell r="D4974"/>
          <cell r="E4974"/>
          <cell r="F4974"/>
          <cell r="J4974"/>
          <cell r="K4974"/>
          <cell r="L4974"/>
          <cell r="M4974"/>
          <cell r="N4974"/>
          <cell r="O4974"/>
          <cell r="P4974"/>
          <cell r="R4974"/>
          <cell r="S4974"/>
          <cell r="T4974"/>
          <cell r="U4974"/>
          <cell r="V4974"/>
          <cell r="W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P4974"/>
        </row>
        <row r="4975">
          <cell r="C4975"/>
          <cell r="D4975"/>
          <cell r="E4975"/>
          <cell r="F4975"/>
          <cell r="J4975"/>
          <cell r="K4975"/>
          <cell r="L4975"/>
          <cell r="M4975"/>
          <cell r="N4975"/>
          <cell r="O4975"/>
          <cell r="P4975"/>
          <cell r="R4975"/>
          <cell r="S4975"/>
          <cell r="T4975"/>
          <cell r="U4975"/>
          <cell r="V4975"/>
          <cell r="W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P4975"/>
        </row>
        <row r="4976">
          <cell r="C4976"/>
          <cell r="D4976"/>
          <cell r="E4976"/>
          <cell r="F4976"/>
          <cell r="J4976"/>
          <cell r="K4976"/>
          <cell r="L4976"/>
          <cell r="M4976"/>
          <cell r="N4976"/>
          <cell r="O4976"/>
          <cell r="P4976"/>
          <cell r="R4976"/>
          <cell r="S4976"/>
          <cell r="T4976"/>
          <cell r="U4976"/>
          <cell r="V4976"/>
          <cell r="W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P4976"/>
        </row>
        <row r="4977">
          <cell r="C4977"/>
          <cell r="D4977"/>
          <cell r="E4977"/>
          <cell r="F4977"/>
          <cell r="J4977"/>
          <cell r="K4977"/>
          <cell r="L4977"/>
          <cell r="M4977"/>
          <cell r="N4977"/>
          <cell r="O4977"/>
          <cell r="P4977"/>
          <cell r="R4977"/>
          <cell r="S4977"/>
          <cell r="T4977"/>
          <cell r="U4977"/>
          <cell r="V4977"/>
          <cell r="W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P4977"/>
        </row>
        <row r="4978">
          <cell r="C4978"/>
          <cell r="D4978"/>
          <cell r="E4978"/>
          <cell r="F4978"/>
          <cell r="J4978"/>
          <cell r="K4978"/>
          <cell r="L4978"/>
          <cell r="M4978"/>
          <cell r="N4978"/>
          <cell r="O4978"/>
          <cell r="P4978"/>
          <cell r="R4978"/>
          <cell r="S4978"/>
          <cell r="T4978"/>
          <cell r="U4978"/>
          <cell r="V4978"/>
          <cell r="W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P4978"/>
        </row>
        <row r="4979">
          <cell r="C4979"/>
          <cell r="D4979"/>
          <cell r="E4979"/>
          <cell r="F4979"/>
          <cell r="J4979"/>
          <cell r="K4979"/>
          <cell r="L4979"/>
          <cell r="M4979"/>
          <cell r="N4979"/>
          <cell r="O4979"/>
          <cell r="P4979"/>
          <cell r="R4979"/>
          <cell r="S4979"/>
          <cell r="T4979"/>
          <cell r="U4979"/>
          <cell r="V4979"/>
          <cell r="W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P4979"/>
        </row>
        <row r="4980">
          <cell r="C4980"/>
          <cell r="D4980"/>
          <cell r="E4980"/>
          <cell r="F4980"/>
          <cell r="J4980"/>
          <cell r="K4980"/>
          <cell r="L4980"/>
          <cell r="M4980"/>
          <cell r="N4980"/>
          <cell r="O4980"/>
          <cell r="P4980"/>
          <cell r="R4980"/>
          <cell r="S4980"/>
          <cell r="T4980"/>
          <cell r="U4980"/>
          <cell r="V4980"/>
          <cell r="W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P4980"/>
        </row>
        <row r="4981">
          <cell r="C4981"/>
          <cell r="D4981"/>
          <cell r="E4981"/>
          <cell r="F4981"/>
          <cell r="J4981"/>
          <cell r="K4981"/>
          <cell r="L4981"/>
          <cell r="M4981"/>
          <cell r="N4981"/>
          <cell r="O4981"/>
          <cell r="P4981"/>
          <cell r="R4981"/>
          <cell r="S4981"/>
          <cell r="T4981"/>
          <cell r="U4981"/>
          <cell r="V4981"/>
          <cell r="W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P4981"/>
        </row>
        <row r="4982">
          <cell r="C4982"/>
          <cell r="D4982"/>
          <cell r="E4982"/>
          <cell r="F4982"/>
          <cell r="J4982"/>
          <cell r="K4982"/>
          <cell r="L4982"/>
          <cell r="M4982"/>
          <cell r="N4982"/>
          <cell r="O4982"/>
          <cell r="P4982"/>
          <cell r="R4982"/>
          <cell r="S4982"/>
          <cell r="T4982"/>
          <cell r="U4982"/>
          <cell r="V4982"/>
          <cell r="W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P4982"/>
        </row>
        <row r="4983">
          <cell r="C4983"/>
          <cell r="D4983"/>
          <cell r="E4983"/>
          <cell r="F4983"/>
          <cell r="J4983"/>
          <cell r="K4983"/>
          <cell r="L4983"/>
          <cell r="M4983"/>
          <cell r="N4983"/>
          <cell r="O4983"/>
          <cell r="P4983"/>
          <cell r="R4983"/>
          <cell r="S4983"/>
          <cell r="T4983"/>
          <cell r="U4983"/>
          <cell r="V4983"/>
          <cell r="W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P4983"/>
        </row>
        <row r="4984">
          <cell r="C4984"/>
          <cell r="D4984"/>
          <cell r="E4984"/>
          <cell r="F4984"/>
          <cell r="J4984"/>
          <cell r="K4984"/>
          <cell r="L4984"/>
          <cell r="M4984"/>
          <cell r="N4984"/>
          <cell r="O4984"/>
          <cell r="P4984"/>
          <cell r="R4984"/>
          <cell r="S4984"/>
          <cell r="T4984"/>
          <cell r="U4984"/>
          <cell r="V4984"/>
          <cell r="W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P4984"/>
        </row>
        <row r="4985">
          <cell r="C4985"/>
          <cell r="D4985"/>
          <cell r="E4985"/>
          <cell r="F4985"/>
          <cell r="J4985"/>
          <cell r="K4985"/>
          <cell r="L4985"/>
          <cell r="M4985"/>
          <cell r="N4985"/>
          <cell r="O4985"/>
          <cell r="P4985"/>
          <cell r="R4985"/>
          <cell r="S4985"/>
          <cell r="T4985"/>
          <cell r="U4985"/>
          <cell r="V4985"/>
          <cell r="W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P4985"/>
        </row>
        <row r="4986">
          <cell r="C4986"/>
          <cell r="D4986"/>
          <cell r="E4986"/>
          <cell r="F4986"/>
          <cell r="J4986"/>
          <cell r="K4986"/>
          <cell r="L4986"/>
          <cell r="M4986"/>
          <cell r="N4986"/>
          <cell r="O4986"/>
          <cell r="P4986"/>
          <cell r="R4986"/>
          <cell r="S4986"/>
          <cell r="T4986"/>
          <cell r="U4986"/>
          <cell r="V4986"/>
          <cell r="W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P4986"/>
        </row>
        <row r="4987">
          <cell r="C4987"/>
          <cell r="D4987"/>
          <cell r="E4987"/>
          <cell r="F4987"/>
          <cell r="J4987"/>
          <cell r="K4987"/>
          <cell r="L4987"/>
          <cell r="M4987"/>
          <cell r="N4987"/>
          <cell r="O4987"/>
          <cell r="P4987"/>
          <cell r="R4987"/>
          <cell r="S4987"/>
          <cell r="T4987"/>
          <cell r="U4987"/>
          <cell r="V4987"/>
          <cell r="W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P4987"/>
        </row>
        <row r="4988">
          <cell r="C4988"/>
          <cell r="D4988"/>
          <cell r="E4988"/>
          <cell r="F4988"/>
          <cell r="J4988"/>
          <cell r="K4988"/>
          <cell r="L4988"/>
          <cell r="M4988"/>
          <cell r="N4988"/>
          <cell r="O4988"/>
          <cell r="P4988"/>
          <cell r="R4988"/>
          <cell r="S4988"/>
          <cell r="T4988"/>
          <cell r="U4988"/>
          <cell r="V4988"/>
          <cell r="W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P4988"/>
        </row>
        <row r="4989">
          <cell r="C4989"/>
          <cell r="D4989"/>
          <cell r="E4989"/>
          <cell r="F4989"/>
          <cell r="J4989"/>
          <cell r="K4989"/>
          <cell r="L4989"/>
          <cell r="M4989"/>
          <cell r="N4989"/>
          <cell r="O4989"/>
          <cell r="P4989"/>
          <cell r="R4989"/>
          <cell r="S4989"/>
          <cell r="T4989"/>
          <cell r="U4989"/>
          <cell r="V4989"/>
          <cell r="W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P4989"/>
        </row>
        <row r="4990">
          <cell r="C4990"/>
          <cell r="D4990"/>
          <cell r="E4990"/>
          <cell r="F4990"/>
          <cell r="J4990"/>
          <cell r="K4990"/>
          <cell r="L4990"/>
          <cell r="M4990"/>
          <cell r="N4990"/>
          <cell r="O4990"/>
          <cell r="P4990"/>
          <cell r="R4990"/>
          <cell r="S4990"/>
          <cell r="T4990"/>
          <cell r="U4990"/>
          <cell r="V4990"/>
          <cell r="W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P4990"/>
        </row>
        <row r="4991">
          <cell r="C4991"/>
          <cell r="D4991"/>
          <cell r="E4991"/>
          <cell r="F4991"/>
          <cell r="J4991"/>
          <cell r="K4991"/>
          <cell r="L4991"/>
          <cell r="M4991"/>
          <cell r="N4991"/>
          <cell r="O4991"/>
          <cell r="P4991"/>
          <cell r="R4991"/>
          <cell r="S4991"/>
          <cell r="T4991"/>
          <cell r="U4991"/>
          <cell r="V4991"/>
          <cell r="W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P4991"/>
        </row>
        <row r="4992">
          <cell r="C4992"/>
          <cell r="D4992"/>
          <cell r="E4992"/>
          <cell r="F4992"/>
          <cell r="J4992"/>
          <cell r="K4992"/>
          <cell r="L4992"/>
          <cell r="M4992"/>
          <cell r="N4992"/>
          <cell r="O4992"/>
          <cell r="P4992"/>
          <cell r="R4992"/>
          <cell r="S4992"/>
          <cell r="T4992"/>
          <cell r="U4992"/>
          <cell r="V4992"/>
          <cell r="W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P4992"/>
        </row>
        <row r="4993">
          <cell r="C4993"/>
          <cell r="D4993"/>
          <cell r="E4993"/>
          <cell r="F4993"/>
          <cell r="J4993"/>
          <cell r="K4993"/>
          <cell r="L4993"/>
          <cell r="M4993"/>
          <cell r="N4993"/>
          <cell r="O4993"/>
          <cell r="P4993"/>
          <cell r="R4993"/>
          <cell r="S4993"/>
          <cell r="T4993"/>
          <cell r="U4993"/>
          <cell r="V4993"/>
          <cell r="W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P4993"/>
        </row>
        <row r="4994">
          <cell r="C4994"/>
          <cell r="D4994"/>
          <cell r="E4994"/>
          <cell r="F4994"/>
          <cell r="J4994"/>
          <cell r="K4994"/>
          <cell r="L4994"/>
          <cell r="M4994"/>
          <cell r="N4994"/>
          <cell r="O4994"/>
          <cell r="P4994"/>
          <cell r="R4994"/>
          <cell r="S4994"/>
          <cell r="T4994"/>
          <cell r="U4994"/>
          <cell r="V4994"/>
          <cell r="W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P4994"/>
        </row>
        <row r="4995">
          <cell r="C4995"/>
          <cell r="D4995"/>
          <cell r="E4995"/>
          <cell r="F4995"/>
          <cell r="J4995"/>
          <cell r="K4995"/>
          <cell r="L4995"/>
          <cell r="M4995"/>
          <cell r="N4995"/>
          <cell r="O4995"/>
          <cell r="P4995"/>
          <cell r="R4995"/>
          <cell r="S4995"/>
          <cell r="T4995"/>
          <cell r="U4995"/>
          <cell r="V4995"/>
          <cell r="W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P4995"/>
        </row>
        <row r="4996">
          <cell r="C4996"/>
          <cell r="D4996"/>
          <cell r="E4996"/>
          <cell r="F4996"/>
          <cell r="J4996"/>
          <cell r="K4996"/>
          <cell r="L4996"/>
          <cell r="M4996"/>
          <cell r="N4996"/>
          <cell r="O4996"/>
          <cell r="P4996"/>
          <cell r="R4996"/>
          <cell r="S4996"/>
          <cell r="T4996"/>
          <cell r="U4996"/>
          <cell r="V4996"/>
          <cell r="W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P4996"/>
        </row>
        <row r="4997">
          <cell r="C4997"/>
          <cell r="D4997"/>
          <cell r="E4997"/>
          <cell r="F4997"/>
          <cell r="J4997"/>
          <cell r="K4997"/>
          <cell r="L4997"/>
          <cell r="M4997"/>
          <cell r="N4997"/>
          <cell r="O4997"/>
          <cell r="P4997"/>
          <cell r="R4997"/>
          <cell r="S4997"/>
          <cell r="T4997"/>
          <cell r="U4997"/>
          <cell r="V4997"/>
          <cell r="W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P4997"/>
        </row>
        <row r="4998">
          <cell r="C4998"/>
          <cell r="D4998"/>
          <cell r="E4998"/>
          <cell r="F4998"/>
          <cell r="J4998"/>
          <cell r="K4998"/>
          <cell r="L4998"/>
          <cell r="M4998"/>
          <cell r="N4998"/>
          <cell r="O4998"/>
          <cell r="P4998"/>
          <cell r="R4998"/>
          <cell r="S4998"/>
          <cell r="T4998"/>
          <cell r="U4998"/>
          <cell r="V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P4998"/>
        </row>
        <row r="4999">
          <cell r="C4999"/>
          <cell r="D4999"/>
          <cell r="E4999"/>
          <cell r="F4999"/>
          <cell r="J4999"/>
          <cell r="K4999"/>
          <cell r="L4999"/>
          <cell r="M4999"/>
          <cell r="N4999"/>
          <cell r="O4999"/>
          <cell r="P4999"/>
          <cell r="R4999"/>
          <cell r="S4999"/>
          <cell r="T4999"/>
          <cell r="U4999"/>
          <cell r="V4999"/>
          <cell r="W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P4999"/>
        </row>
        <row r="5000">
          <cell r="C5000"/>
          <cell r="D5000"/>
          <cell r="E5000"/>
          <cell r="F5000"/>
          <cell r="J5000"/>
          <cell r="K5000"/>
          <cell r="L5000"/>
          <cell r="M5000"/>
          <cell r="N5000"/>
          <cell r="O5000"/>
          <cell r="P5000"/>
          <cell r="R5000"/>
          <cell r="S5000"/>
          <cell r="T5000"/>
          <cell r="U5000"/>
          <cell r="V5000"/>
          <cell r="W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P5000"/>
        </row>
        <row r="5001">
          <cell r="C5001"/>
          <cell r="D5001"/>
          <cell r="E5001"/>
          <cell r="F5001"/>
          <cell r="J5001"/>
          <cell r="K5001"/>
          <cell r="L5001"/>
          <cell r="M5001"/>
          <cell r="N5001"/>
          <cell r="O5001"/>
          <cell r="P5001"/>
          <cell r="R5001"/>
          <cell r="S5001"/>
          <cell r="T5001"/>
          <cell r="U5001"/>
          <cell r="V5001"/>
          <cell r="W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P5001"/>
        </row>
        <row r="5002">
          <cell r="C5002"/>
          <cell r="D5002"/>
          <cell r="E5002"/>
          <cell r="F5002"/>
          <cell r="J5002"/>
          <cell r="K5002"/>
          <cell r="L5002"/>
          <cell r="M5002"/>
          <cell r="N5002"/>
          <cell r="O5002"/>
          <cell r="P5002"/>
          <cell r="R5002"/>
          <cell r="S5002"/>
          <cell r="T5002"/>
          <cell r="U5002"/>
          <cell r="V5002"/>
          <cell r="W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P5002"/>
        </row>
        <row r="5003">
          <cell r="C5003"/>
          <cell r="D5003"/>
          <cell r="E5003"/>
          <cell r="F5003"/>
          <cell r="J5003"/>
          <cell r="K5003"/>
          <cell r="L5003"/>
          <cell r="M5003"/>
          <cell r="N5003"/>
          <cell r="O5003"/>
          <cell r="P5003"/>
          <cell r="R5003"/>
          <cell r="S5003"/>
          <cell r="T5003"/>
          <cell r="U5003"/>
          <cell r="V5003"/>
          <cell r="W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P5003"/>
        </row>
        <row r="5004">
          <cell r="C5004"/>
          <cell r="D5004"/>
          <cell r="E5004"/>
          <cell r="F5004"/>
          <cell r="J5004"/>
          <cell r="K5004"/>
          <cell r="L5004"/>
          <cell r="M5004"/>
          <cell r="N5004"/>
          <cell r="O5004"/>
          <cell r="P5004"/>
          <cell r="R5004"/>
          <cell r="S5004"/>
          <cell r="T5004"/>
          <cell r="U5004"/>
          <cell r="V5004"/>
          <cell r="W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P5004"/>
        </row>
        <row r="5005">
          <cell r="C5005"/>
          <cell r="D5005"/>
          <cell r="E5005"/>
          <cell r="F5005"/>
          <cell r="J5005"/>
          <cell r="K5005"/>
          <cell r="L5005"/>
          <cell r="M5005"/>
          <cell r="N5005"/>
          <cell r="O5005"/>
          <cell r="P5005"/>
          <cell r="R5005"/>
          <cell r="S5005"/>
          <cell r="T5005"/>
          <cell r="U5005"/>
          <cell r="V5005"/>
          <cell r="W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P5005"/>
        </row>
        <row r="5006">
          <cell r="C5006"/>
          <cell r="D5006"/>
          <cell r="E5006"/>
          <cell r="F5006"/>
          <cell r="J5006"/>
          <cell r="K5006"/>
          <cell r="L5006"/>
          <cell r="M5006"/>
          <cell r="N5006"/>
          <cell r="O5006"/>
          <cell r="P5006"/>
          <cell r="R5006"/>
          <cell r="S5006"/>
          <cell r="T5006"/>
          <cell r="U5006"/>
          <cell r="V5006"/>
          <cell r="W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P5006"/>
        </row>
        <row r="5007">
          <cell r="C5007"/>
          <cell r="D5007"/>
          <cell r="E5007"/>
          <cell r="F5007"/>
          <cell r="J5007"/>
          <cell r="K5007"/>
          <cell r="L5007"/>
          <cell r="M5007"/>
          <cell r="N5007"/>
          <cell r="O5007"/>
          <cell r="P5007"/>
          <cell r="R5007"/>
          <cell r="S5007"/>
          <cell r="T5007"/>
          <cell r="U5007"/>
          <cell r="V5007"/>
          <cell r="W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P5007"/>
        </row>
        <row r="5008">
          <cell r="C5008"/>
          <cell r="D5008"/>
          <cell r="E5008"/>
          <cell r="F5008"/>
          <cell r="J5008"/>
          <cell r="K5008"/>
          <cell r="L5008"/>
          <cell r="M5008"/>
          <cell r="N5008"/>
          <cell r="O5008"/>
          <cell r="P5008"/>
          <cell r="R5008"/>
          <cell r="S5008"/>
          <cell r="T5008"/>
          <cell r="U5008"/>
          <cell r="V5008"/>
          <cell r="W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P5008"/>
        </row>
        <row r="5009">
          <cell r="C5009"/>
          <cell r="D5009"/>
          <cell r="E5009"/>
          <cell r="F5009"/>
          <cell r="J5009"/>
          <cell r="K5009"/>
          <cell r="L5009"/>
          <cell r="M5009"/>
          <cell r="N5009"/>
          <cell r="O5009"/>
          <cell r="P5009"/>
          <cell r="R5009"/>
          <cell r="S5009"/>
          <cell r="T5009"/>
          <cell r="U5009"/>
          <cell r="V5009"/>
          <cell r="W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P5009"/>
        </row>
        <row r="5010">
          <cell r="C5010"/>
          <cell r="D5010"/>
          <cell r="E5010"/>
          <cell r="F5010"/>
          <cell r="J5010"/>
          <cell r="K5010"/>
          <cell r="L5010"/>
          <cell r="M5010"/>
          <cell r="N5010"/>
          <cell r="O5010"/>
          <cell r="P5010"/>
          <cell r="R5010"/>
          <cell r="S5010"/>
          <cell r="T5010"/>
          <cell r="U5010"/>
          <cell r="V5010"/>
          <cell r="W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P5010"/>
        </row>
        <row r="5011">
          <cell r="C5011"/>
          <cell r="D5011"/>
          <cell r="E5011"/>
          <cell r="F5011"/>
          <cell r="J5011"/>
          <cell r="K5011"/>
          <cell r="L5011"/>
          <cell r="M5011"/>
          <cell r="N5011"/>
          <cell r="O5011"/>
          <cell r="P5011"/>
          <cell r="R5011"/>
          <cell r="S5011"/>
          <cell r="T5011"/>
          <cell r="U5011"/>
          <cell r="V5011"/>
          <cell r="W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P5011"/>
        </row>
        <row r="5012">
          <cell r="C5012"/>
          <cell r="D5012"/>
          <cell r="E5012"/>
          <cell r="F5012"/>
          <cell r="J5012"/>
          <cell r="K5012"/>
          <cell r="L5012"/>
          <cell r="M5012"/>
          <cell r="N5012"/>
          <cell r="O5012"/>
          <cell r="P5012"/>
          <cell r="R5012"/>
          <cell r="S5012"/>
          <cell r="T5012"/>
          <cell r="U5012"/>
          <cell r="V5012"/>
          <cell r="W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P5012"/>
        </row>
        <row r="5013">
          <cell r="C5013"/>
          <cell r="D5013"/>
          <cell r="E5013"/>
          <cell r="F5013"/>
          <cell r="J5013"/>
          <cell r="K5013"/>
          <cell r="L5013"/>
          <cell r="M5013"/>
          <cell r="N5013"/>
          <cell r="O5013"/>
          <cell r="P5013"/>
          <cell r="R5013"/>
          <cell r="S5013"/>
          <cell r="T5013"/>
          <cell r="U5013"/>
          <cell r="V5013"/>
          <cell r="W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P5013"/>
        </row>
        <row r="5014">
          <cell r="C5014"/>
          <cell r="D5014"/>
          <cell r="E5014"/>
          <cell r="F5014"/>
          <cell r="J5014"/>
          <cell r="K5014"/>
          <cell r="L5014"/>
          <cell r="M5014"/>
          <cell r="N5014"/>
          <cell r="O5014"/>
          <cell r="P5014"/>
          <cell r="R5014"/>
          <cell r="S5014"/>
          <cell r="T5014"/>
          <cell r="U5014"/>
          <cell r="V5014"/>
          <cell r="W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P5014"/>
        </row>
        <row r="5015">
          <cell r="C5015"/>
          <cell r="D5015"/>
          <cell r="E5015"/>
          <cell r="F5015"/>
          <cell r="J5015"/>
          <cell r="K5015"/>
          <cell r="L5015"/>
          <cell r="M5015"/>
          <cell r="N5015"/>
          <cell r="O5015"/>
          <cell r="P5015"/>
          <cell r="R5015"/>
          <cell r="S5015"/>
          <cell r="T5015"/>
          <cell r="U5015"/>
          <cell r="V5015"/>
          <cell r="W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P5015"/>
        </row>
        <row r="5016">
          <cell r="C5016"/>
          <cell r="D5016"/>
          <cell r="E5016"/>
          <cell r="F5016"/>
          <cell r="J5016"/>
          <cell r="K5016"/>
          <cell r="L5016"/>
          <cell r="M5016"/>
          <cell r="N5016"/>
          <cell r="O5016"/>
          <cell r="P5016"/>
          <cell r="R5016"/>
          <cell r="S5016"/>
          <cell r="T5016"/>
          <cell r="U5016"/>
          <cell r="V5016"/>
          <cell r="W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P5016"/>
        </row>
        <row r="5017">
          <cell r="C5017"/>
          <cell r="D5017"/>
          <cell r="E5017"/>
          <cell r="F5017"/>
          <cell r="J5017"/>
          <cell r="K5017"/>
          <cell r="L5017"/>
          <cell r="M5017"/>
          <cell r="N5017"/>
          <cell r="O5017"/>
          <cell r="P5017"/>
          <cell r="R5017"/>
          <cell r="S5017"/>
          <cell r="T5017"/>
          <cell r="U5017"/>
          <cell r="V5017"/>
          <cell r="W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P5017"/>
        </row>
        <row r="5018">
          <cell r="C5018"/>
          <cell r="D5018"/>
          <cell r="E5018"/>
          <cell r="F5018"/>
          <cell r="J5018"/>
          <cell r="K5018"/>
          <cell r="L5018"/>
          <cell r="M5018"/>
          <cell r="N5018"/>
          <cell r="O5018"/>
          <cell r="P5018"/>
          <cell r="R5018"/>
          <cell r="S5018"/>
          <cell r="T5018"/>
          <cell r="U5018"/>
          <cell r="V5018"/>
          <cell r="W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P5018"/>
        </row>
        <row r="5019">
          <cell r="C5019"/>
          <cell r="D5019"/>
          <cell r="E5019"/>
          <cell r="F5019"/>
          <cell r="J5019"/>
          <cell r="K5019"/>
          <cell r="L5019"/>
          <cell r="M5019"/>
          <cell r="N5019"/>
          <cell r="O5019"/>
          <cell r="P5019"/>
          <cell r="R5019"/>
          <cell r="S5019"/>
          <cell r="T5019"/>
          <cell r="U5019"/>
          <cell r="V5019"/>
          <cell r="W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P5019"/>
        </row>
        <row r="5020">
          <cell r="C5020"/>
          <cell r="D5020"/>
          <cell r="E5020"/>
          <cell r="F5020"/>
          <cell r="J5020"/>
          <cell r="K5020"/>
          <cell r="L5020"/>
          <cell r="M5020"/>
          <cell r="N5020"/>
          <cell r="O5020"/>
          <cell r="P5020"/>
          <cell r="R5020"/>
          <cell r="S5020"/>
          <cell r="T5020"/>
          <cell r="U5020"/>
          <cell r="V5020"/>
          <cell r="W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P5020"/>
        </row>
        <row r="5021">
          <cell r="C5021"/>
          <cell r="D5021"/>
          <cell r="E5021"/>
          <cell r="F5021"/>
          <cell r="J5021"/>
          <cell r="K5021"/>
          <cell r="L5021"/>
          <cell r="M5021"/>
          <cell r="N5021"/>
          <cell r="O5021"/>
          <cell r="P5021"/>
          <cell r="R5021"/>
          <cell r="S5021"/>
          <cell r="T5021"/>
          <cell r="U5021"/>
          <cell r="V5021"/>
          <cell r="W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P5021"/>
        </row>
        <row r="5022">
          <cell r="C5022"/>
          <cell r="D5022"/>
          <cell r="E5022"/>
          <cell r="F5022"/>
          <cell r="J5022"/>
          <cell r="K5022"/>
          <cell r="L5022"/>
          <cell r="M5022"/>
          <cell r="N5022"/>
          <cell r="O5022"/>
          <cell r="P5022"/>
          <cell r="R5022"/>
          <cell r="S5022"/>
          <cell r="T5022"/>
          <cell r="U5022"/>
          <cell r="V5022"/>
          <cell r="W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P5022"/>
        </row>
        <row r="5023">
          <cell r="C5023"/>
          <cell r="D5023"/>
          <cell r="E5023"/>
          <cell r="F5023"/>
          <cell r="J5023"/>
          <cell r="K5023"/>
          <cell r="L5023"/>
          <cell r="M5023"/>
          <cell r="N5023"/>
          <cell r="O5023"/>
          <cell r="P5023"/>
          <cell r="R5023"/>
          <cell r="S5023"/>
          <cell r="T5023"/>
          <cell r="U5023"/>
          <cell r="V5023"/>
          <cell r="W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P5023"/>
        </row>
        <row r="5024">
          <cell r="C5024"/>
          <cell r="D5024"/>
          <cell r="E5024"/>
          <cell r="F5024"/>
          <cell r="J5024"/>
          <cell r="K5024"/>
          <cell r="L5024"/>
          <cell r="M5024"/>
          <cell r="N5024"/>
          <cell r="O5024"/>
          <cell r="P5024"/>
          <cell r="R5024"/>
          <cell r="S5024"/>
          <cell r="T5024"/>
          <cell r="U5024"/>
          <cell r="V5024"/>
          <cell r="W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P5024"/>
        </row>
        <row r="5025">
          <cell r="C5025"/>
          <cell r="D5025"/>
          <cell r="E5025"/>
          <cell r="F5025"/>
          <cell r="J5025"/>
          <cell r="K5025"/>
          <cell r="L5025"/>
          <cell r="M5025"/>
          <cell r="N5025"/>
          <cell r="O5025"/>
          <cell r="P5025"/>
          <cell r="R5025"/>
          <cell r="S5025"/>
          <cell r="T5025"/>
          <cell r="U5025"/>
          <cell r="V5025"/>
          <cell r="W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P5025"/>
        </row>
        <row r="5026">
          <cell r="C5026"/>
          <cell r="D5026"/>
          <cell r="E5026"/>
          <cell r="F5026"/>
          <cell r="J5026"/>
          <cell r="K5026"/>
          <cell r="L5026"/>
          <cell r="M5026"/>
          <cell r="N5026"/>
          <cell r="O5026"/>
          <cell r="P5026"/>
          <cell r="R5026"/>
          <cell r="S5026"/>
          <cell r="T5026"/>
          <cell r="U5026"/>
          <cell r="V5026"/>
          <cell r="W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P5026"/>
        </row>
        <row r="5027">
          <cell r="C5027"/>
          <cell r="D5027"/>
          <cell r="E5027"/>
          <cell r="F5027"/>
          <cell r="J5027"/>
          <cell r="K5027"/>
          <cell r="L5027"/>
          <cell r="M5027"/>
          <cell r="N5027"/>
          <cell r="O5027"/>
          <cell r="P5027"/>
          <cell r="R5027"/>
          <cell r="S5027"/>
          <cell r="T5027"/>
          <cell r="U5027"/>
          <cell r="V5027"/>
          <cell r="W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P5027"/>
        </row>
        <row r="5028">
          <cell r="C5028"/>
          <cell r="D5028"/>
          <cell r="E5028"/>
          <cell r="F5028"/>
          <cell r="J5028"/>
          <cell r="K5028"/>
          <cell r="L5028"/>
          <cell r="M5028"/>
          <cell r="N5028"/>
          <cell r="O5028"/>
          <cell r="P5028"/>
          <cell r="R5028"/>
          <cell r="S5028"/>
          <cell r="T5028"/>
          <cell r="U5028"/>
          <cell r="V5028"/>
          <cell r="W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P5028"/>
        </row>
        <row r="5029">
          <cell r="C5029"/>
          <cell r="D5029"/>
          <cell r="E5029"/>
          <cell r="F5029"/>
          <cell r="J5029"/>
          <cell r="K5029"/>
          <cell r="L5029"/>
          <cell r="M5029"/>
          <cell r="N5029"/>
          <cell r="O5029"/>
          <cell r="P5029"/>
          <cell r="R5029"/>
          <cell r="S5029"/>
          <cell r="T5029"/>
          <cell r="U5029"/>
          <cell r="V5029"/>
          <cell r="W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P5029"/>
        </row>
        <row r="5030">
          <cell r="C5030"/>
          <cell r="D5030"/>
          <cell r="E5030"/>
          <cell r="F5030"/>
          <cell r="J5030"/>
          <cell r="K5030"/>
          <cell r="L5030"/>
          <cell r="M5030"/>
          <cell r="N5030"/>
          <cell r="O5030"/>
          <cell r="P5030"/>
          <cell r="R5030"/>
          <cell r="S5030"/>
          <cell r="T5030"/>
          <cell r="U5030"/>
          <cell r="V5030"/>
          <cell r="W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P5030"/>
        </row>
        <row r="5031">
          <cell r="C5031"/>
          <cell r="D5031"/>
          <cell r="E5031"/>
          <cell r="F5031"/>
          <cell r="J5031"/>
          <cell r="K5031"/>
          <cell r="L5031"/>
          <cell r="M5031"/>
          <cell r="N5031"/>
          <cell r="O5031"/>
          <cell r="P5031"/>
          <cell r="R5031"/>
          <cell r="S5031"/>
          <cell r="T5031"/>
          <cell r="U5031"/>
          <cell r="V5031"/>
          <cell r="W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P5031"/>
        </row>
        <row r="5032">
          <cell r="C5032"/>
          <cell r="D5032"/>
          <cell r="E5032"/>
          <cell r="F5032"/>
          <cell r="J5032"/>
          <cell r="K5032"/>
          <cell r="L5032"/>
          <cell r="M5032"/>
          <cell r="N5032"/>
          <cell r="O5032"/>
          <cell r="P5032"/>
          <cell r="R5032"/>
          <cell r="S5032"/>
          <cell r="T5032"/>
          <cell r="U5032"/>
          <cell r="V5032"/>
          <cell r="W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P5032"/>
        </row>
        <row r="5033">
          <cell r="C5033"/>
          <cell r="D5033"/>
          <cell r="E5033"/>
          <cell r="F5033"/>
          <cell r="J5033"/>
          <cell r="K5033"/>
          <cell r="L5033"/>
          <cell r="M5033"/>
          <cell r="N5033"/>
          <cell r="O5033"/>
          <cell r="P5033"/>
          <cell r="R5033"/>
          <cell r="S5033"/>
          <cell r="T5033"/>
          <cell r="U5033"/>
          <cell r="V5033"/>
          <cell r="W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P5033"/>
        </row>
        <row r="5034">
          <cell r="C5034"/>
          <cell r="D5034"/>
          <cell r="E5034"/>
          <cell r="F5034"/>
          <cell r="J5034"/>
          <cell r="K5034"/>
          <cell r="L5034"/>
          <cell r="M5034"/>
          <cell r="N5034"/>
          <cell r="O5034"/>
          <cell r="P5034"/>
          <cell r="R5034"/>
          <cell r="S5034"/>
          <cell r="T5034"/>
          <cell r="U5034"/>
          <cell r="V5034"/>
          <cell r="W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P5034"/>
        </row>
        <row r="5035">
          <cell r="C5035"/>
          <cell r="D5035"/>
          <cell r="E5035"/>
          <cell r="F5035"/>
          <cell r="J5035"/>
          <cell r="K5035"/>
          <cell r="L5035"/>
          <cell r="M5035"/>
          <cell r="N5035"/>
          <cell r="O5035"/>
          <cell r="P5035"/>
          <cell r="R5035"/>
          <cell r="S5035"/>
          <cell r="T5035"/>
          <cell r="U5035"/>
          <cell r="V5035"/>
          <cell r="W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P5035"/>
        </row>
        <row r="5036">
          <cell r="C5036"/>
          <cell r="D5036"/>
          <cell r="E5036"/>
          <cell r="F5036"/>
          <cell r="J5036"/>
          <cell r="K5036"/>
          <cell r="L5036"/>
          <cell r="M5036"/>
          <cell r="N5036"/>
          <cell r="O5036"/>
          <cell r="P5036"/>
          <cell r="R5036"/>
          <cell r="S5036"/>
          <cell r="T5036"/>
          <cell r="U5036"/>
          <cell r="V5036"/>
          <cell r="W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P5036"/>
        </row>
        <row r="5037">
          <cell r="C5037"/>
          <cell r="D5037"/>
          <cell r="E5037"/>
          <cell r="F5037"/>
          <cell r="J5037"/>
          <cell r="K5037"/>
          <cell r="L5037"/>
          <cell r="M5037"/>
          <cell r="N5037"/>
          <cell r="O5037"/>
          <cell r="P5037"/>
          <cell r="R5037"/>
          <cell r="S5037"/>
          <cell r="T5037"/>
          <cell r="U5037"/>
          <cell r="V5037"/>
          <cell r="W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P5037"/>
        </row>
        <row r="5038">
          <cell r="C5038"/>
          <cell r="D5038"/>
          <cell r="E5038"/>
          <cell r="F5038"/>
          <cell r="J5038"/>
          <cell r="K5038"/>
          <cell r="L5038"/>
          <cell r="M5038"/>
          <cell r="N5038"/>
          <cell r="O5038"/>
          <cell r="P5038"/>
          <cell r="R5038"/>
          <cell r="S5038"/>
          <cell r="T5038"/>
          <cell r="U5038"/>
          <cell r="V5038"/>
          <cell r="W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P5038"/>
        </row>
        <row r="5039">
          <cell r="C5039"/>
          <cell r="D5039"/>
          <cell r="E5039"/>
          <cell r="F5039"/>
          <cell r="J5039"/>
          <cell r="K5039"/>
          <cell r="L5039"/>
          <cell r="M5039"/>
          <cell r="N5039"/>
          <cell r="O5039"/>
          <cell r="P5039"/>
          <cell r="R5039"/>
          <cell r="S5039"/>
          <cell r="T5039"/>
          <cell r="U5039"/>
          <cell r="V5039"/>
          <cell r="W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P5039"/>
        </row>
        <row r="5040">
          <cell r="C5040"/>
          <cell r="D5040"/>
          <cell r="E5040"/>
          <cell r="F5040"/>
          <cell r="J5040"/>
          <cell r="K5040"/>
          <cell r="L5040"/>
          <cell r="M5040"/>
          <cell r="N5040"/>
          <cell r="O5040"/>
          <cell r="P5040"/>
          <cell r="R5040"/>
          <cell r="S5040"/>
          <cell r="T5040"/>
          <cell r="U5040"/>
          <cell r="V5040"/>
          <cell r="W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P5040"/>
        </row>
        <row r="5041">
          <cell r="C5041"/>
          <cell r="D5041"/>
          <cell r="E5041"/>
          <cell r="F5041"/>
          <cell r="J5041"/>
          <cell r="K5041"/>
          <cell r="L5041"/>
          <cell r="M5041"/>
          <cell r="N5041"/>
          <cell r="O5041"/>
          <cell r="P5041"/>
          <cell r="R5041"/>
          <cell r="S5041"/>
          <cell r="T5041"/>
          <cell r="U5041"/>
          <cell r="V5041"/>
          <cell r="W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P5041"/>
        </row>
        <row r="5042">
          <cell r="C5042"/>
          <cell r="D5042"/>
          <cell r="E5042"/>
          <cell r="F5042"/>
          <cell r="J5042"/>
          <cell r="K5042"/>
          <cell r="L5042"/>
          <cell r="M5042"/>
          <cell r="N5042"/>
          <cell r="O5042"/>
          <cell r="P5042"/>
          <cell r="R5042"/>
          <cell r="S5042"/>
          <cell r="T5042"/>
          <cell r="U5042"/>
          <cell r="V5042"/>
          <cell r="W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P5042"/>
        </row>
        <row r="5043">
          <cell r="C5043"/>
          <cell r="D5043"/>
          <cell r="E5043"/>
          <cell r="F5043"/>
          <cell r="J5043"/>
          <cell r="K5043"/>
          <cell r="L5043"/>
          <cell r="M5043"/>
          <cell r="N5043"/>
          <cell r="O5043"/>
          <cell r="P5043"/>
          <cell r="R5043"/>
          <cell r="S5043"/>
          <cell r="T5043"/>
          <cell r="U5043"/>
          <cell r="V5043"/>
          <cell r="W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P5043"/>
        </row>
        <row r="5044">
          <cell r="C5044"/>
          <cell r="D5044"/>
          <cell r="E5044"/>
          <cell r="F5044"/>
          <cell r="J5044"/>
          <cell r="K5044"/>
          <cell r="L5044"/>
          <cell r="M5044"/>
          <cell r="N5044"/>
          <cell r="O5044"/>
          <cell r="P5044"/>
          <cell r="R5044"/>
          <cell r="S5044"/>
          <cell r="T5044"/>
          <cell r="U5044"/>
          <cell r="V5044"/>
          <cell r="W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P5044"/>
        </row>
        <row r="5045">
          <cell r="C5045"/>
          <cell r="D5045"/>
          <cell r="E5045"/>
          <cell r="F5045"/>
          <cell r="J5045"/>
          <cell r="K5045"/>
          <cell r="L5045"/>
          <cell r="M5045"/>
          <cell r="N5045"/>
          <cell r="O5045"/>
          <cell r="P5045"/>
          <cell r="R5045"/>
          <cell r="S5045"/>
          <cell r="T5045"/>
          <cell r="U5045"/>
          <cell r="V5045"/>
          <cell r="W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P5045"/>
        </row>
        <row r="5046">
          <cell r="C5046"/>
          <cell r="D5046"/>
          <cell r="E5046"/>
          <cell r="F5046"/>
          <cell r="J5046"/>
          <cell r="K5046"/>
          <cell r="L5046"/>
          <cell r="M5046"/>
          <cell r="N5046"/>
          <cell r="O5046"/>
          <cell r="P5046"/>
          <cell r="R5046"/>
          <cell r="S5046"/>
          <cell r="T5046"/>
          <cell r="U5046"/>
          <cell r="V5046"/>
          <cell r="W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P5046"/>
        </row>
        <row r="5047">
          <cell r="C5047"/>
          <cell r="D5047"/>
          <cell r="E5047"/>
          <cell r="F5047"/>
          <cell r="J5047"/>
          <cell r="K5047"/>
          <cell r="L5047"/>
          <cell r="M5047"/>
          <cell r="N5047"/>
          <cell r="O5047"/>
          <cell r="P5047"/>
          <cell r="R5047"/>
          <cell r="S5047"/>
          <cell r="T5047"/>
          <cell r="U5047"/>
          <cell r="V5047"/>
          <cell r="W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P5047"/>
        </row>
        <row r="5048">
          <cell r="C5048"/>
          <cell r="D5048"/>
          <cell r="E5048"/>
          <cell r="F5048"/>
          <cell r="J5048"/>
          <cell r="K5048"/>
          <cell r="L5048"/>
          <cell r="M5048"/>
          <cell r="N5048"/>
          <cell r="O5048"/>
          <cell r="P5048"/>
          <cell r="R5048"/>
          <cell r="S5048"/>
          <cell r="T5048"/>
          <cell r="U5048"/>
          <cell r="V5048"/>
          <cell r="W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P5048"/>
        </row>
        <row r="5049">
          <cell r="C5049"/>
          <cell r="D5049"/>
          <cell r="E5049"/>
          <cell r="F5049"/>
          <cell r="J5049"/>
          <cell r="K5049"/>
          <cell r="L5049"/>
          <cell r="M5049"/>
          <cell r="N5049"/>
          <cell r="O5049"/>
          <cell r="P5049"/>
          <cell r="R5049"/>
          <cell r="S5049"/>
          <cell r="T5049"/>
          <cell r="U5049"/>
          <cell r="V5049"/>
          <cell r="W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P5049"/>
        </row>
        <row r="5050">
          <cell r="C5050"/>
          <cell r="D5050"/>
          <cell r="E5050"/>
          <cell r="F5050"/>
          <cell r="J5050"/>
          <cell r="K5050"/>
          <cell r="L5050"/>
          <cell r="M5050"/>
          <cell r="N5050"/>
          <cell r="O5050"/>
          <cell r="P5050"/>
          <cell r="R5050"/>
          <cell r="S5050"/>
          <cell r="T5050"/>
          <cell r="U5050"/>
          <cell r="V5050"/>
          <cell r="W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P5050"/>
        </row>
        <row r="5051">
          <cell r="C5051"/>
          <cell r="D5051"/>
          <cell r="E5051"/>
          <cell r="F5051"/>
          <cell r="J5051"/>
          <cell r="K5051"/>
          <cell r="L5051"/>
          <cell r="M5051"/>
          <cell r="N5051"/>
          <cell r="O5051"/>
          <cell r="P5051"/>
          <cell r="R5051"/>
          <cell r="S5051"/>
          <cell r="T5051"/>
          <cell r="U5051"/>
          <cell r="V5051"/>
          <cell r="W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P5051"/>
        </row>
        <row r="5052">
          <cell r="C5052"/>
          <cell r="D5052"/>
          <cell r="E5052"/>
          <cell r="F5052"/>
          <cell r="J5052"/>
          <cell r="K5052"/>
          <cell r="L5052"/>
          <cell r="M5052"/>
          <cell r="N5052"/>
          <cell r="O5052"/>
          <cell r="P5052"/>
          <cell r="R5052"/>
          <cell r="S5052"/>
          <cell r="T5052"/>
          <cell r="U5052"/>
          <cell r="V5052"/>
          <cell r="W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P5052"/>
        </row>
        <row r="5053">
          <cell r="C5053"/>
          <cell r="D5053"/>
          <cell r="E5053"/>
          <cell r="F5053"/>
          <cell r="J5053"/>
          <cell r="K5053"/>
          <cell r="L5053"/>
          <cell r="M5053"/>
          <cell r="N5053"/>
          <cell r="O5053"/>
          <cell r="P5053"/>
          <cell r="R5053"/>
          <cell r="S5053"/>
          <cell r="T5053"/>
          <cell r="U5053"/>
          <cell r="V5053"/>
          <cell r="W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P5053"/>
        </row>
        <row r="5054">
          <cell r="C5054"/>
          <cell r="D5054"/>
          <cell r="E5054"/>
          <cell r="F5054"/>
          <cell r="J5054"/>
          <cell r="K5054"/>
          <cell r="L5054"/>
          <cell r="M5054"/>
          <cell r="N5054"/>
          <cell r="O5054"/>
          <cell r="P5054"/>
          <cell r="R5054"/>
          <cell r="S5054"/>
          <cell r="T5054"/>
          <cell r="U5054"/>
          <cell r="V5054"/>
          <cell r="W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P5054"/>
        </row>
        <row r="5055">
          <cell r="C5055"/>
          <cell r="D5055"/>
          <cell r="E5055"/>
          <cell r="F5055"/>
          <cell r="J5055"/>
          <cell r="K5055"/>
          <cell r="L5055"/>
          <cell r="M5055"/>
          <cell r="N5055"/>
          <cell r="O5055"/>
          <cell r="P5055"/>
          <cell r="R5055"/>
          <cell r="S5055"/>
          <cell r="T5055"/>
          <cell r="U5055"/>
          <cell r="V5055"/>
          <cell r="W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P5055"/>
        </row>
        <row r="5056">
          <cell r="C5056"/>
          <cell r="D5056"/>
          <cell r="E5056"/>
          <cell r="F5056"/>
          <cell r="J5056"/>
          <cell r="K5056"/>
          <cell r="L5056"/>
          <cell r="M5056"/>
          <cell r="N5056"/>
          <cell r="O5056"/>
          <cell r="P5056"/>
          <cell r="R5056"/>
          <cell r="S5056"/>
          <cell r="T5056"/>
          <cell r="U5056"/>
          <cell r="V5056"/>
          <cell r="W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P5056"/>
        </row>
        <row r="5057">
          <cell r="C5057"/>
          <cell r="D5057"/>
          <cell r="E5057"/>
          <cell r="F5057"/>
          <cell r="J5057"/>
          <cell r="K5057"/>
          <cell r="L5057"/>
          <cell r="M5057"/>
          <cell r="N5057"/>
          <cell r="O5057"/>
          <cell r="P5057"/>
          <cell r="R5057"/>
          <cell r="S5057"/>
          <cell r="T5057"/>
          <cell r="U5057"/>
          <cell r="V5057"/>
          <cell r="W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P5057"/>
        </row>
        <row r="5058">
          <cell r="C5058"/>
          <cell r="D5058"/>
          <cell r="E5058"/>
          <cell r="F5058"/>
          <cell r="J5058"/>
          <cell r="K5058"/>
          <cell r="L5058"/>
          <cell r="M5058"/>
          <cell r="N5058"/>
          <cell r="O5058"/>
          <cell r="P5058"/>
          <cell r="R5058"/>
          <cell r="S5058"/>
          <cell r="T5058"/>
          <cell r="U5058"/>
          <cell r="V5058"/>
          <cell r="W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P5058"/>
        </row>
        <row r="5059">
          <cell r="C5059"/>
          <cell r="D5059"/>
          <cell r="E5059"/>
          <cell r="F5059"/>
          <cell r="J5059"/>
          <cell r="K5059"/>
          <cell r="L5059"/>
          <cell r="M5059"/>
          <cell r="N5059"/>
          <cell r="O5059"/>
          <cell r="P5059"/>
          <cell r="R5059"/>
          <cell r="S5059"/>
          <cell r="T5059"/>
          <cell r="U5059"/>
          <cell r="V5059"/>
          <cell r="W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P5059"/>
        </row>
        <row r="5060">
          <cell r="C5060"/>
          <cell r="D5060"/>
          <cell r="E5060"/>
          <cell r="F5060"/>
          <cell r="J5060"/>
          <cell r="K5060"/>
          <cell r="L5060"/>
          <cell r="M5060"/>
          <cell r="N5060"/>
          <cell r="O5060"/>
          <cell r="P5060"/>
          <cell r="R5060"/>
          <cell r="S5060"/>
          <cell r="T5060"/>
          <cell r="U5060"/>
          <cell r="V5060"/>
          <cell r="W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P5060"/>
        </row>
        <row r="5061">
          <cell r="C5061"/>
          <cell r="D5061"/>
          <cell r="E5061"/>
          <cell r="F5061"/>
          <cell r="J5061"/>
          <cell r="K5061"/>
          <cell r="L5061"/>
          <cell r="M5061"/>
          <cell r="N5061"/>
          <cell r="O5061"/>
          <cell r="P5061"/>
          <cell r="R5061"/>
          <cell r="S5061"/>
          <cell r="T5061"/>
          <cell r="U5061"/>
          <cell r="V5061"/>
          <cell r="W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P5061"/>
        </row>
        <row r="5062">
          <cell r="C5062"/>
          <cell r="D5062"/>
          <cell r="E5062"/>
          <cell r="F5062"/>
          <cell r="J5062"/>
          <cell r="K5062"/>
          <cell r="L5062"/>
          <cell r="M5062"/>
          <cell r="N5062"/>
          <cell r="O5062"/>
          <cell r="P5062"/>
          <cell r="R5062"/>
          <cell r="S5062"/>
          <cell r="T5062"/>
          <cell r="U5062"/>
          <cell r="V5062"/>
          <cell r="W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P5062"/>
        </row>
        <row r="5063">
          <cell r="C5063"/>
          <cell r="D5063"/>
          <cell r="E5063"/>
          <cell r="F5063"/>
          <cell r="J5063"/>
          <cell r="K5063"/>
          <cell r="L5063"/>
          <cell r="M5063"/>
          <cell r="N5063"/>
          <cell r="O5063"/>
          <cell r="P5063"/>
          <cell r="R5063"/>
          <cell r="S5063"/>
          <cell r="T5063"/>
          <cell r="U5063"/>
          <cell r="V5063"/>
          <cell r="W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P5063"/>
        </row>
        <row r="5064">
          <cell r="C5064"/>
          <cell r="D5064"/>
          <cell r="E5064"/>
          <cell r="F5064"/>
          <cell r="J5064"/>
          <cell r="K5064"/>
          <cell r="L5064"/>
          <cell r="M5064"/>
          <cell r="N5064"/>
          <cell r="O5064"/>
          <cell r="P5064"/>
          <cell r="R5064"/>
          <cell r="S5064"/>
          <cell r="T5064"/>
          <cell r="U5064"/>
          <cell r="V5064"/>
          <cell r="W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P5064"/>
        </row>
        <row r="5065">
          <cell r="C5065"/>
          <cell r="D5065"/>
          <cell r="E5065"/>
          <cell r="F5065"/>
          <cell r="J5065"/>
          <cell r="K5065"/>
          <cell r="L5065"/>
          <cell r="M5065"/>
          <cell r="N5065"/>
          <cell r="O5065"/>
          <cell r="P5065"/>
          <cell r="R5065"/>
          <cell r="S5065"/>
          <cell r="T5065"/>
          <cell r="U5065"/>
          <cell r="V5065"/>
          <cell r="W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P5065"/>
        </row>
        <row r="5066">
          <cell r="C5066"/>
          <cell r="D5066"/>
          <cell r="E5066"/>
          <cell r="F5066"/>
          <cell r="J5066"/>
          <cell r="K5066"/>
          <cell r="L5066"/>
          <cell r="M5066"/>
          <cell r="N5066"/>
          <cell r="O5066"/>
          <cell r="P5066"/>
          <cell r="R5066"/>
          <cell r="S5066"/>
          <cell r="T5066"/>
          <cell r="U5066"/>
          <cell r="V5066"/>
          <cell r="W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P5066"/>
        </row>
        <row r="5067">
          <cell r="C5067"/>
          <cell r="D5067"/>
          <cell r="E5067"/>
          <cell r="F5067"/>
          <cell r="J5067"/>
          <cell r="K5067"/>
          <cell r="L5067"/>
          <cell r="M5067"/>
          <cell r="N5067"/>
          <cell r="O5067"/>
          <cell r="P5067"/>
          <cell r="R5067"/>
          <cell r="S5067"/>
          <cell r="T5067"/>
          <cell r="U5067"/>
          <cell r="V5067"/>
          <cell r="W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P5067"/>
        </row>
        <row r="5068">
          <cell r="C5068"/>
          <cell r="D5068"/>
          <cell r="E5068"/>
          <cell r="F5068"/>
          <cell r="J5068"/>
          <cell r="K5068"/>
          <cell r="L5068"/>
          <cell r="M5068"/>
          <cell r="N5068"/>
          <cell r="O5068"/>
          <cell r="P5068"/>
          <cell r="R5068"/>
          <cell r="S5068"/>
          <cell r="T5068"/>
          <cell r="U5068"/>
          <cell r="V5068"/>
          <cell r="W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P5068"/>
        </row>
        <row r="5069">
          <cell r="C5069"/>
          <cell r="D5069"/>
          <cell r="E5069"/>
          <cell r="F5069"/>
          <cell r="J5069"/>
          <cell r="K5069"/>
          <cell r="L5069"/>
          <cell r="M5069"/>
          <cell r="N5069"/>
          <cell r="O5069"/>
          <cell r="P5069"/>
          <cell r="R5069"/>
          <cell r="S5069"/>
          <cell r="T5069"/>
          <cell r="U5069"/>
          <cell r="V5069"/>
          <cell r="W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P5069"/>
        </row>
        <row r="5070">
          <cell r="C5070"/>
          <cell r="D5070"/>
          <cell r="E5070"/>
          <cell r="F5070"/>
          <cell r="J5070"/>
          <cell r="K5070"/>
          <cell r="L5070"/>
          <cell r="M5070"/>
          <cell r="N5070"/>
          <cell r="O5070"/>
          <cell r="P5070"/>
          <cell r="R5070"/>
          <cell r="S5070"/>
          <cell r="T5070"/>
          <cell r="U5070"/>
          <cell r="V5070"/>
          <cell r="W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P5070"/>
        </row>
        <row r="5071">
          <cell r="C5071"/>
          <cell r="D5071"/>
          <cell r="E5071"/>
          <cell r="F5071"/>
          <cell r="J5071"/>
          <cell r="K5071"/>
          <cell r="L5071"/>
          <cell r="M5071"/>
          <cell r="N5071"/>
          <cell r="O5071"/>
          <cell r="P5071"/>
          <cell r="R5071"/>
          <cell r="S5071"/>
          <cell r="T5071"/>
          <cell r="U5071"/>
          <cell r="V5071"/>
          <cell r="W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P5071"/>
        </row>
        <row r="5072">
          <cell r="C5072"/>
          <cell r="D5072"/>
          <cell r="E5072"/>
          <cell r="F5072"/>
          <cell r="J5072"/>
          <cell r="K5072"/>
          <cell r="L5072"/>
          <cell r="M5072"/>
          <cell r="N5072"/>
          <cell r="O5072"/>
          <cell r="P5072"/>
          <cell r="R5072"/>
          <cell r="S5072"/>
          <cell r="T5072"/>
          <cell r="U5072"/>
          <cell r="V5072"/>
          <cell r="W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P5072"/>
        </row>
        <row r="5073">
          <cell r="C5073"/>
          <cell r="D5073"/>
          <cell r="E5073"/>
          <cell r="F5073"/>
          <cell r="J5073"/>
          <cell r="K5073"/>
          <cell r="L5073"/>
          <cell r="M5073"/>
          <cell r="N5073"/>
          <cell r="O5073"/>
          <cell r="P5073"/>
          <cell r="R5073"/>
          <cell r="S5073"/>
          <cell r="T5073"/>
          <cell r="U5073"/>
          <cell r="V5073"/>
          <cell r="W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P5073"/>
        </row>
        <row r="5074">
          <cell r="C5074"/>
          <cell r="D5074"/>
          <cell r="E5074"/>
          <cell r="F5074"/>
          <cell r="J5074"/>
          <cell r="K5074"/>
          <cell r="L5074"/>
          <cell r="M5074"/>
          <cell r="N5074"/>
          <cell r="O5074"/>
          <cell r="P5074"/>
          <cell r="R5074"/>
          <cell r="S5074"/>
          <cell r="T5074"/>
          <cell r="U5074"/>
          <cell r="V5074"/>
          <cell r="W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P5074"/>
        </row>
        <row r="5075">
          <cell r="C5075"/>
          <cell r="D5075"/>
          <cell r="E5075"/>
          <cell r="F5075"/>
          <cell r="J5075"/>
          <cell r="K5075"/>
          <cell r="L5075"/>
          <cell r="M5075"/>
          <cell r="N5075"/>
          <cell r="O5075"/>
          <cell r="P5075"/>
          <cell r="R5075"/>
          <cell r="S5075"/>
          <cell r="T5075"/>
          <cell r="U5075"/>
          <cell r="V5075"/>
          <cell r="W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P5075"/>
        </row>
        <row r="5076">
          <cell r="C5076"/>
          <cell r="D5076"/>
          <cell r="E5076"/>
          <cell r="F5076"/>
          <cell r="J5076"/>
          <cell r="K5076"/>
          <cell r="L5076"/>
          <cell r="M5076"/>
          <cell r="N5076"/>
          <cell r="O5076"/>
          <cell r="P5076"/>
          <cell r="R5076"/>
          <cell r="S5076"/>
          <cell r="T5076"/>
          <cell r="U5076"/>
          <cell r="V5076"/>
          <cell r="W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P5076"/>
        </row>
        <row r="5077">
          <cell r="C5077"/>
          <cell r="D5077"/>
          <cell r="E5077"/>
          <cell r="F5077"/>
          <cell r="J5077"/>
          <cell r="K5077"/>
          <cell r="L5077"/>
          <cell r="M5077"/>
          <cell r="N5077"/>
          <cell r="O5077"/>
          <cell r="P5077"/>
          <cell r="R5077"/>
          <cell r="S5077"/>
          <cell r="T5077"/>
          <cell r="U5077"/>
          <cell r="V5077"/>
          <cell r="W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P5077"/>
        </row>
        <row r="5078">
          <cell r="C5078"/>
          <cell r="D5078"/>
          <cell r="E5078"/>
          <cell r="F5078"/>
          <cell r="J5078"/>
          <cell r="K5078"/>
          <cell r="L5078"/>
          <cell r="M5078"/>
          <cell r="N5078"/>
          <cell r="O5078"/>
          <cell r="P5078"/>
          <cell r="R5078"/>
          <cell r="S5078"/>
          <cell r="T5078"/>
          <cell r="U5078"/>
          <cell r="V5078"/>
          <cell r="W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P5078"/>
        </row>
        <row r="5079">
          <cell r="C5079"/>
          <cell r="D5079"/>
          <cell r="E5079"/>
          <cell r="F5079"/>
          <cell r="J5079"/>
          <cell r="K5079"/>
          <cell r="L5079"/>
          <cell r="M5079"/>
          <cell r="N5079"/>
          <cell r="O5079"/>
          <cell r="P5079"/>
          <cell r="R5079"/>
          <cell r="S5079"/>
          <cell r="T5079"/>
          <cell r="U5079"/>
          <cell r="V5079"/>
          <cell r="W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P5079"/>
        </row>
        <row r="5080">
          <cell r="C5080"/>
          <cell r="D5080"/>
          <cell r="E5080"/>
          <cell r="F5080"/>
          <cell r="J5080"/>
          <cell r="K5080"/>
          <cell r="L5080"/>
          <cell r="M5080"/>
          <cell r="N5080"/>
          <cell r="O5080"/>
          <cell r="P5080"/>
          <cell r="R5080"/>
          <cell r="S5080"/>
          <cell r="T5080"/>
          <cell r="U5080"/>
          <cell r="V5080"/>
          <cell r="W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P5080"/>
        </row>
        <row r="5081">
          <cell r="C5081"/>
          <cell r="D5081"/>
          <cell r="E5081"/>
          <cell r="F5081"/>
          <cell r="J5081"/>
          <cell r="K5081"/>
          <cell r="L5081"/>
          <cell r="M5081"/>
          <cell r="N5081"/>
          <cell r="O5081"/>
          <cell r="P5081"/>
          <cell r="R5081"/>
          <cell r="S5081"/>
          <cell r="T5081"/>
          <cell r="U5081"/>
          <cell r="V5081"/>
          <cell r="W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P5081"/>
        </row>
        <row r="5082">
          <cell r="C5082"/>
          <cell r="D5082"/>
          <cell r="E5082"/>
          <cell r="F5082"/>
          <cell r="J5082"/>
          <cell r="K5082"/>
          <cell r="L5082"/>
          <cell r="M5082"/>
          <cell r="N5082"/>
          <cell r="O5082"/>
          <cell r="P5082"/>
          <cell r="R5082"/>
          <cell r="S5082"/>
          <cell r="T5082"/>
          <cell r="U5082"/>
          <cell r="V5082"/>
          <cell r="W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P5082"/>
        </row>
        <row r="5083">
          <cell r="C5083"/>
          <cell r="D5083"/>
          <cell r="E5083"/>
          <cell r="F5083"/>
          <cell r="J5083"/>
          <cell r="K5083"/>
          <cell r="L5083"/>
          <cell r="M5083"/>
          <cell r="N5083"/>
          <cell r="O5083"/>
          <cell r="P5083"/>
          <cell r="R5083"/>
          <cell r="S5083"/>
          <cell r="T5083"/>
          <cell r="U5083"/>
          <cell r="V5083"/>
          <cell r="W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P5083"/>
        </row>
        <row r="5084">
          <cell r="C5084"/>
          <cell r="D5084"/>
          <cell r="E5084"/>
          <cell r="F5084"/>
          <cell r="J5084"/>
          <cell r="K5084"/>
          <cell r="L5084"/>
          <cell r="M5084"/>
          <cell r="N5084"/>
          <cell r="O5084"/>
          <cell r="P5084"/>
          <cell r="R5084"/>
          <cell r="S5084"/>
          <cell r="T5084"/>
          <cell r="U5084"/>
          <cell r="V5084"/>
          <cell r="W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P5084"/>
        </row>
        <row r="5085">
          <cell r="C5085"/>
          <cell r="D5085"/>
          <cell r="E5085"/>
          <cell r="F5085"/>
          <cell r="J5085"/>
          <cell r="K5085"/>
          <cell r="L5085"/>
          <cell r="M5085"/>
          <cell r="N5085"/>
          <cell r="O5085"/>
          <cell r="P5085"/>
          <cell r="R5085"/>
          <cell r="S5085"/>
          <cell r="T5085"/>
          <cell r="U5085"/>
          <cell r="V5085"/>
          <cell r="W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P5085"/>
        </row>
        <row r="5086">
          <cell r="C5086"/>
          <cell r="D5086"/>
          <cell r="E5086"/>
          <cell r="F5086"/>
          <cell r="J5086"/>
          <cell r="K5086"/>
          <cell r="L5086"/>
          <cell r="M5086"/>
          <cell r="N5086"/>
          <cell r="O5086"/>
          <cell r="P5086"/>
          <cell r="R5086"/>
          <cell r="S5086"/>
          <cell r="T5086"/>
          <cell r="U5086"/>
          <cell r="V5086"/>
          <cell r="W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P5086"/>
        </row>
        <row r="5087">
          <cell r="C5087"/>
          <cell r="D5087"/>
          <cell r="E5087"/>
          <cell r="F5087"/>
          <cell r="J5087"/>
          <cell r="K5087"/>
          <cell r="L5087"/>
          <cell r="M5087"/>
          <cell r="N5087"/>
          <cell r="O5087"/>
          <cell r="P5087"/>
          <cell r="R5087"/>
          <cell r="S5087"/>
          <cell r="T5087"/>
          <cell r="U5087"/>
          <cell r="V5087"/>
          <cell r="W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P5087"/>
        </row>
        <row r="5088">
          <cell r="C5088"/>
          <cell r="D5088"/>
          <cell r="E5088"/>
          <cell r="F5088"/>
          <cell r="J5088"/>
          <cell r="K5088"/>
          <cell r="L5088"/>
          <cell r="M5088"/>
          <cell r="N5088"/>
          <cell r="O5088"/>
          <cell r="P5088"/>
          <cell r="R5088"/>
          <cell r="S5088"/>
          <cell r="T5088"/>
          <cell r="U5088"/>
          <cell r="V5088"/>
          <cell r="W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P5088"/>
        </row>
        <row r="5089">
          <cell r="C5089"/>
          <cell r="D5089"/>
          <cell r="E5089"/>
          <cell r="F5089"/>
          <cell r="J5089"/>
          <cell r="K5089"/>
          <cell r="L5089"/>
          <cell r="M5089"/>
          <cell r="N5089"/>
          <cell r="O5089"/>
          <cell r="P5089"/>
          <cell r="R5089"/>
          <cell r="S5089"/>
          <cell r="T5089"/>
          <cell r="U5089"/>
          <cell r="V5089"/>
          <cell r="W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P5089"/>
        </row>
        <row r="5090">
          <cell r="C5090"/>
          <cell r="D5090"/>
          <cell r="E5090"/>
          <cell r="F5090"/>
          <cell r="J5090"/>
          <cell r="K5090"/>
          <cell r="L5090"/>
          <cell r="M5090"/>
          <cell r="N5090"/>
          <cell r="O5090"/>
          <cell r="P5090"/>
          <cell r="R5090"/>
          <cell r="S5090"/>
          <cell r="T5090"/>
          <cell r="U5090"/>
          <cell r="V5090"/>
          <cell r="W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P5090"/>
        </row>
        <row r="5091">
          <cell r="C5091"/>
          <cell r="D5091"/>
          <cell r="E5091"/>
          <cell r="F5091"/>
          <cell r="J5091"/>
          <cell r="K5091"/>
          <cell r="L5091"/>
          <cell r="M5091"/>
          <cell r="N5091"/>
          <cell r="O5091"/>
          <cell r="P5091"/>
          <cell r="R5091"/>
          <cell r="S5091"/>
          <cell r="T5091"/>
          <cell r="U5091"/>
          <cell r="V5091"/>
          <cell r="W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P5091"/>
        </row>
        <row r="5092">
          <cell r="C5092"/>
          <cell r="D5092"/>
          <cell r="E5092"/>
          <cell r="F5092"/>
          <cell r="J5092"/>
          <cell r="K5092"/>
          <cell r="L5092"/>
          <cell r="M5092"/>
          <cell r="N5092"/>
          <cell r="O5092"/>
          <cell r="P5092"/>
          <cell r="R5092"/>
          <cell r="S5092"/>
          <cell r="T5092"/>
          <cell r="U5092"/>
          <cell r="V5092"/>
          <cell r="W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P5092"/>
        </row>
        <row r="5093">
          <cell r="C5093"/>
          <cell r="D5093"/>
          <cell r="E5093"/>
          <cell r="F5093"/>
          <cell r="J5093"/>
          <cell r="K5093"/>
          <cell r="L5093"/>
          <cell r="M5093"/>
          <cell r="N5093"/>
          <cell r="O5093"/>
          <cell r="P5093"/>
          <cell r="R5093"/>
          <cell r="S5093"/>
          <cell r="T5093"/>
          <cell r="U5093"/>
          <cell r="V5093"/>
          <cell r="W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P5093"/>
        </row>
        <row r="5094">
          <cell r="C5094"/>
          <cell r="D5094"/>
          <cell r="E5094"/>
          <cell r="F5094"/>
          <cell r="J5094"/>
          <cell r="K5094"/>
          <cell r="L5094"/>
          <cell r="M5094"/>
          <cell r="N5094"/>
          <cell r="O5094"/>
          <cell r="P5094"/>
          <cell r="R5094"/>
          <cell r="S5094"/>
          <cell r="T5094"/>
          <cell r="U5094"/>
          <cell r="V5094"/>
          <cell r="W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P5094"/>
        </row>
        <row r="5095">
          <cell r="C5095"/>
          <cell r="D5095"/>
          <cell r="E5095"/>
          <cell r="F5095"/>
          <cell r="J5095"/>
          <cell r="K5095"/>
          <cell r="L5095"/>
          <cell r="M5095"/>
          <cell r="N5095"/>
          <cell r="O5095"/>
          <cell r="P5095"/>
          <cell r="R5095"/>
          <cell r="S5095"/>
          <cell r="T5095"/>
          <cell r="U5095"/>
          <cell r="V5095"/>
          <cell r="W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P5095"/>
        </row>
        <row r="5096">
          <cell r="C5096"/>
          <cell r="D5096"/>
          <cell r="E5096"/>
          <cell r="F5096"/>
          <cell r="J5096"/>
          <cell r="K5096"/>
          <cell r="L5096"/>
          <cell r="M5096"/>
          <cell r="N5096"/>
          <cell r="O5096"/>
          <cell r="P5096"/>
          <cell r="R5096"/>
          <cell r="S5096"/>
          <cell r="T5096"/>
          <cell r="U5096"/>
          <cell r="V5096"/>
          <cell r="W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P5096"/>
        </row>
        <row r="5097">
          <cell r="C5097"/>
          <cell r="D5097"/>
          <cell r="E5097"/>
          <cell r="F5097"/>
          <cell r="J5097"/>
          <cell r="K5097"/>
          <cell r="L5097"/>
          <cell r="M5097"/>
          <cell r="N5097"/>
          <cell r="O5097"/>
          <cell r="P5097"/>
          <cell r="R5097"/>
          <cell r="S5097"/>
          <cell r="T5097"/>
          <cell r="U5097"/>
          <cell r="V5097"/>
          <cell r="W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P5097"/>
        </row>
        <row r="5098">
          <cell r="C5098"/>
          <cell r="D5098"/>
          <cell r="E5098"/>
          <cell r="F5098"/>
          <cell r="J5098"/>
          <cell r="K5098"/>
          <cell r="L5098"/>
          <cell r="M5098"/>
          <cell r="N5098"/>
          <cell r="O5098"/>
          <cell r="P5098"/>
          <cell r="R5098"/>
          <cell r="S5098"/>
          <cell r="T5098"/>
          <cell r="U5098"/>
          <cell r="V5098"/>
          <cell r="W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P5098"/>
        </row>
        <row r="5099">
          <cell r="C5099"/>
          <cell r="D5099"/>
          <cell r="E5099"/>
          <cell r="F5099"/>
          <cell r="J5099"/>
          <cell r="K5099"/>
          <cell r="L5099"/>
          <cell r="M5099"/>
          <cell r="N5099"/>
          <cell r="O5099"/>
          <cell r="P5099"/>
          <cell r="R5099"/>
          <cell r="S5099"/>
          <cell r="T5099"/>
          <cell r="U5099"/>
          <cell r="V5099"/>
          <cell r="W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P5099"/>
        </row>
        <row r="5100">
          <cell r="C5100"/>
          <cell r="D5100"/>
          <cell r="E5100"/>
          <cell r="F5100"/>
          <cell r="J5100"/>
          <cell r="K5100"/>
          <cell r="L5100"/>
          <cell r="M5100"/>
          <cell r="N5100"/>
          <cell r="O5100"/>
          <cell r="P5100"/>
          <cell r="R5100"/>
          <cell r="S5100"/>
          <cell r="T5100"/>
          <cell r="U5100"/>
          <cell r="V5100"/>
          <cell r="W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P5100"/>
        </row>
        <row r="5101">
          <cell r="C5101"/>
          <cell r="D5101"/>
          <cell r="E5101"/>
          <cell r="F5101"/>
          <cell r="J5101"/>
          <cell r="K5101"/>
          <cell r="L5101"/>
          <cell r="M5101"/>
          <cell r="N5101"/>
          <cell r="O5101"/>
          <cell r="P5101"/>
          <cell r="R5101"/>
          <cell r="S5101"/>
          <cell r="T5101"/>
          <cell r="U5101"/>
          <cell r="V5101"/>
          <cell r="W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P5101"/>
        </row>
        <row r="5102">
          <cell r="C5102"/>
          <cell r="D5102"/>
          <cell r="E5102"/>
          <cell r="F5102"/>
          <cell r="J5102"/>
          <cell r="K5102"/>
          <cell r="L5102"/>
          <cell r="M5102"/>
          <cell r="N5102"/>
          <cell r="O5102"/>
          <cell r="P5102"/>
          <cell r="R5102"/>
          <cell r="S5102"/>
          <cell r="T5102"/>
          <cell r="U5102"/>
          <cell r="V5102"/>
          <cell r="W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P5102"/>
        </row>
        <row r="5103">
          <cell r="C5103"/>
          <cell r="D5103"/>
          <cell r="E5103"/>
          <cell r="F5103"/>
          <cell r="J5103"/>
          <cell r="K5103"/>
          <cell r="L5103"/>
          <cell r="M5103"/>
          <cell r="N5103"/>
          <cell r="O5103"/>
          <cell r="P5103"/>
          <cell r="R5103"/>
          <cell r="S5103"/>
          <cell r="T5103"/>
          <cell r="U5103"/>
          <cell r="V5103"/>
          <cell r="W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P5103"/>
        </row>
        <row r="5104">
          <cell r="C5104"/>
          <cell r="D5104"/>
          <cell r="E5104"/>
          <cell r="F5104"/>
          <cell r="J5104"/>
          <cell r="K5104"/>
          <cell r="L5104"/>
          <cell r="M5104"/>
          <cell r="N5104"/>
          <cell r="O5104"/>
          <cell r="P5104"/>
          <cell r="R5104"/>
          <cell r="S5104"/>
          <cell r="T5104"/>
          <cell r="U5104"/>
          <cell r="V5104"/>
          <cell r="W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P5104"/>
        </row>
        <row r="5105">
          <cell r="C5105"/>
          <cell r="D5105"/>
          <cell r="E5105"/>
          <cell r="F5105"/>
          <cell r="J5105"/>
          <cell r="K5105"/>
          <cell r="L5105"/>
          <cell r="M5105"/>
          <cell r="N5105"/>
          <cell r="O5105"/>
          <cell r="P5105"/>
          <cell r="R5105"/>
          <cell r="S5105"/>
          <cell r="T5105"/>
          <cell r="U5105"/>
          <cell r="V5105"/>
          <cell r="W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P5105"/>
        </row>
        <row r="5106">
          <cell r="C5106"/>
          <cell r="D5106"/>
          <cell r="E5106"/>
          <cell r="F5106"/>
          <cell r="J5106"/>
          <cell r="K5106"/>
          <cell r="L5106"/>
          <cell r="M5106"/>
          <cell r="N5106"/>
          <cell r="O5106"/>
          <cell r="P5106"/>
          <cell r="R5106"/>
          <cell r="S5106"/>
          <cell r="T5106"/>
          <cell r="U5106"/>
          <cell r="V5106"/>
          <cell r="W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P5106"/>
        </row>
        <row r="5107">
          <cell r="C5107"/>
          <cell r="D5107"/>
          <cell r="E5107"/>
          <cell r="F5107"/>
          <cell r="J5107"/>
          <cell r="K5107"/>
          <cell r="L5107"/>
          <cell r="M5107"/>
          <cell r="N5107"/>
          <cell r="O5107"/>
          <cell r="P5107"/>
          <cell r="R5107"/>
          <cell r="S5107"/>
          <cell r="T5107"/>
          <cell r="U5107"/>
          <cell r="V5107"/>
          <cell r="W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P5107"/>
        </row>
        <row r="5108">
          <cell r="C5108"/>
          <cell r="D5108"/>
          <cell r="E5108"/>
          <cell r="F5108"/>
          <cell r="J5108"/>
          <cell r="K5108"/>
          <cell r="L5108"/>
          <cell r="M5108"/>
          <cell r="N5108"/>
          <cell r="O5108"/>
          <cell r="P5108"/>
          <cell r="R5108"/>
          <cell r="S5108"/>
          <cell r="T5108"/>
          <cell r="U5108"/>
          <cell r="V5108"/>
          <cell r="W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P5108"/>
        </row>
        <row r="5109">
          <cell r="C5109"/>
          <cell r="D5109"/>
          <cell r="E5109"/>
          <cell r="F5109"/>
          <cell r="J5109"/>
          <cell r="K5109"/>
          <cell r="L5109"/>
          <cell r="M5109"/>
          <cell r="N5109"/>
          <cell r="O5109"/>
          <cell r="P5109"/>
          <cell r="R5109"/>
          <cell r="S5109"/>
          <cell r="T5109"/>
          <cell r="U5109"/>
          <cell r="V5109"/>
          <cell r="W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P5109"/>
        </row>
        <row r="5110">
          <cell r="C5110"/>
          <cell r="D5110"/>
          <cell r="E5110"/>
          <cell r="F5110"/>
          <cell r="J5110"/>
          <cell r="K5110"/>
          <cell r="L5110"/>
          <cell r="M5110"/>
          <cell r="N5110"/>
          <cell r="O5110"/>
          <cell r="P5110"/>
          <cell r="R5110"/>
          <cell r="S5110"/>
          <cell r="T5110"/>
          <cell r="U5110"/>
          <cell r="V5110"/>
          <cell r="W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P5110"/>
        </row>
        <row r="5111">
          <cell r="C5111"/>
          <cell r="D5111"/>
          <cell r="E5111"/>
          <cell r="F5111"/>
          <cell r="J5111"/>
          <cell r="K5111"/>
          <cell r="L5111"/>
          <cell r="M5111"/>
          <cell r="N5111"/>
          <cell r="O5111"/>
          <cell r="P5111"/>
          <cell r="R5111"/>
          <cell r="S5111"/>
          <cell r="T5111"/>
          <cell r="U5111"/>
          <cell r="V5111"/>
          <cell r="W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P5111"/>
        </row>
        <row r="5112">
          <cell r="C5112"/>
          <cell r="D5112"/>
          <cell r="E5112"/>
          <cell r="F5112"/>
          <cell r="J5112"/>
          <cell r="K5112"/>
          <cell r="L5112"/>
          <cell r="M5112"/>
          <cell r="N5112"/>
          <cell r="O5112"/>
          <cell r="P5112"/>
          <cell r="R5112"/>
          <cell r="S5112"/>
          <cell r="T5112"/>
          <cell r="U5112"/>
          <cell r="V5112"/>
          <cell r="W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P5112"/>
        </row>
        <row r="5113">
          <cell r="C5113"/>
          <cell r="D5113"/>
          <cell r="E5113"/>
          <cell r="F5113"/>
          <cell r="J5113"/>
          <cell r="K5113"/>
          <cell r="L5113"/>
          <cell r="M5113"/>
          <cell r="N5113"/>
          <cell r="O5113"/>
          <cell r="P5113"/>
          <cell r="R5113"/>
          <cell r="S5113"/>
          <cell r="T5113"/>
          <cell r="U5113"/>
          <cell r="V5113"/>
          <cell r="W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P5113"/>
        </row>
        <row r="5114">
          <cell r="C5114"/>
          <cell r="D5114"/>
          <cell r="E5114"/>
          <cell r="F5114"/>
          <cell r="J5114"/>
          <cell r="K5114"/>
          <cell r="L5114"/>
          <cell r="M5114"/>
          <cell r="N5114"/>
          <cell r="O5114"/>
          <cell r="P5114"/>
          <cell r="R5114"/>
          <cell r="S5114"/>
          <cell r="T5114"/>
          <cell r="U5114"/>
          <cell r="V5114"/>
          <cell r="W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P5114"/>
        </row>
        <row r="5115">
          <cell r="C5115"/>
          <cell r="D5115"/>
          <cell r="E5115"/>
          <cell r="F5115"/>
          <cell r="J5115"/>
          <cell r="K5115"/>
          <cell r="L5115"/>
          <cell r="M5115"/>
          <cell r="N5115"/>
          <cell r="O5115"/>
          <cell r="P5115"/>
          <cell r="R5115"/>
          <cell r="S5115"/>
          <cell r="T5115"/>
          <cell r="U5115"/>
          <cell r="V5115"/>
          <cell r="W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P5115"/>
        </row>
        <row r="5116">
          <cell r="C5116"/>
          <cell r="D5116"/>
          <cell r="E5116"/>
          <cell r="F5116"/>
          <cell r="J5116"/>
          <cell r="K5116"/>
          <cell r="L5116"/>
          <cell r="M5116"/>
          <cell r="N5116"/>
          <cell r="O5116"/>
          <cell r="P5116"/>
          <cell r="R5116"/>
          <cell r="S5116"/>
          <cell r="T5116"/>
          <cell r="U5116"/>
          <cell r="V5116"/>
          <cell r="W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P5116"/>
        </row>
        <row r="5117">
          <cell r="C5117"/>
          <cell r="D5117"/>
          <cell r="E5117"/>
          <cell r="F5117"/>
          <cell r="J5117"/>
          <cell r="K5117"/>
          <cell r="L5117"/>
          <cell r="M5117"/>
          <cell r="N5117"/>
          <cell r="O5117"/>
          <cell r="P5117"/>
          <cell r="R5117"/>
          <cell r="S5117"/>
          <cell r="T5117"/>
          <cell r="U5117"/>
          <cell r="V5117"/>
          <cell r="W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P5117"/>
        </row>
        <row r="5118">
          <cell r="C5118"/>
          <cell r="D5118"/>
          <cell r="E5118"/>
          <cell r="F5118"/>
          <cell r="J5118"/>
          <cell r="K5118"/>
          <cell r="L5118"/>
          <cell r="M5118"/>
          <cell r="N5118"/>
          <cell r="O5118"/>
          <cell r="P5118"/>
          <cell r="R5118"/>
          <cell r="S5118"/>
          <cell r="T5118"/>
          <cell r="U5118"/>
          <cell r="V5118"/>
          <cell r="W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P5118"/>
        </row>
        <row r="5119">
          <cell r="C5119"/>
          <cell r="D5119"/>
          <cell r="E5119"/>
          <cell r="F5119"/>
          <cell r="J5119"/>
          <cell r="K5119"/>
          <cell r="L5119"/>
          <cell r="M5119"/>
          <cell r="N5119"/>
          <cell r="O5119"/>
          <cell r="P5119"/>
          <cell r="R5119"/>
          <cell r="S5119"/>
          <cell r="T5119"/>
          <cell r="U5119"/>
          <cell r="V5119"/>
          <cell r="W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P5119"/>
        </row>
        <row r="5120">
          <cell r="C5120"/>
          <cell r="D5120"/>
          <cell r="E5120"/>
          <cell r="F5120"/>
          <cell r="J5120"/>
          <cell r="K5120"/>
          <cell r="L5120"/>
          <cell r="M5120"/>
          <cell r="N5120"/>
          <cell r="O5120"/>
          <cell r="P5120"/>
          <cell r="R5120"/>
          <cell r="S5120"/>
          <cell r="T5120"/>
          <cell r="U5120"/>
          <cell r="V5120"/>
          <cell r="W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P5120"/>
        </row>
        <row r="5121">
          <cell r="C5121"/>
          <cell r="D5121"/>
          <cell r="E5121"/>
          <cell r="F5121"/>
          <cell r="J5121"/>
          <cell r="K5121"/>
          <cell r="L5121"/>
          <cell r="M5121"/>
          <cell r="N5121"/>
          <cell r="O5121"/>
          <cell r="P5121"/>
          <cell r="R5121"/>
          <cell r="S5121"/>
          <cell r="T5121"/>
          <cell r="U5121"/>
          <cell r="V5121"/>
          <cell r="W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P5121"/>
        </row>
        <row r="5122">
          <cell r="C5122"/>
          <cell r="D5122"/>
          <cell r="E5122"/>
          <cell r="F5122"/>
          <cell r="J5122"/>
          <cell r="K5122"/>
          <cell r="L5122"/>
          <cell r="M5122"/>
          <cell r="N5122"/>
          <cell r="O5122"/>
          <cell r="P5122"/>
          <cell r="R5122"/>
          <cell r="S5122"/>
          <cell r="T5122"/>
          <cell r="U5122"/>
          <cell r="V5122"/>
          <cell r="W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P5122"/>
        </row>
        <row r="5123">
          <cell r="C5123"/>
          <cell r="D5123"/>
          <cell r="E5123"/>
          <cell r="F5123"/>
          <cell r="J5123"/>
          <cell r="K5123"/>
          <cell r="L5123"/>
          <cell r="M5123"/>
          <cell r="N5123"/>
          <cell r="O5123"/>
          <cell r="P5123"/>
          <cell r="R5123"/>
          <cell r="S5123"/>
          <cell r="T5123"/>
          <cell r="U5123"/>
          <cell r="V5123"/>
          <cell r="W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P5123"/>
        </row>
        <row r="5124">
          <cell r="C5124"/>
          <cell r="D5124"/>
          <cell r="E5124"/>
          <cell r="F5124"/>
          <cell r="J5124"/>
          <cell r="K5124"/>
          <cell r="L5124"/>
          <cell r="M5124"/>
          <cell r="N5124"/>
          <cell r="O5124"/>
          <cell r="P5124"/>
          <cell r="R5124"/>
          <cell r="S5124"/>
          <cell r="T5124"/>
          <cell r="U5124"/>
          <cell r="V5124"/>
          <cell r="W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P5124"/>
        </row>
        <row r="5125">
          <cell r="C5125"/>
          <cell r="D5125"/>
          <cell r="E5125"/>
          <cell r="F5125"/>
          <cell r="J5125"/>
          <cell r="K5125"/>
          <cell r="L5125"/>
          <cell r="M5125"/>
          <cell r="N5125"/>
          <cell r="O5125"/>
          <cell r="P5125"/>
          <cell r="R5125"/>
          <cell r="S5125"/>
          <cell r="T5125"/>
          <cell r="U5125"/>
          <cell r="V5125"/>
          <cell r="W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P5125"/>
        </row>
        <row r="5126">
          <cell r="C5126"/>
          <cell r="D5126"/>
          <cell r="E5126"/>
          <cell r="F5126"/>
          <cell r="J5126"/>
          <cell r="K5126"/>
          <cell r="L5126"/>
          <cell r="M5126"/>
          <cell r="N5126"/>
          <cell r="O5126"/>
          <cell r="P5126"/>
          <cell r="R5126"/>
          <cell r="S5126"/>
          <cell r="T5126"/>
          <cell r="U5126"/>
          <cell r="V5126"/>
          <cell r="W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P5126"/>
        </row>
        <row r="5127">
          <cell r="C5127"/>
          <cell r="D5127"/>
          <cell r="E5127"/>
          <cell r="F5127"/>
          <cell r="J5127"/>
          <cell r="K5127"/>
          <cell r="L5127"/>
          <cell r="M5127"/>
          <cell r="N5127"/>
          <cell r="O5127"/>
          <cell r="P5127"/>
          <cell r="R5127"/>
          <cell r="S5127"/>
          <cell r="T5127"/>
          <cell r="U5127"/>
          <cell r="V5127"/>
          <cell r="W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P5127"/>
        </row>
        <row r="5128">
          <cell r="C5128"/>
          <cell r="D5128"/>
          <cell r="E5128"/>
          <cell r="F5128"/>
          <cell r="J5128"/>
          <cell r="K5128"/>
          <cell r="L5128"/>
          <cell r="M5128"/>
          <cell r="N5128"/>
          <cell r="O5128"/>
          <cell r="P5128"/>
          <cell r="R5128"/>
          <cell r="S5128"/>
          <cell r="T5128"/>
          <cell r="U5128"/>
          <cell r="V5128"/>
          <cell r="W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P5128"/>
        </row>
        <row r="5129">
          <cell r="C5129"/>
          <cell r="D5129"/>
          <cell r="E5129"/>
          <cell r="F5129"/>
          <cell r="J5129"/>
          <cell r="K5129"/>
          <cell r="L5129"/>
          <cell r="M5129"/>
          <cell r="N5129"/>
          <cell r="O5129"/>
          <cell r="P5129"/>
          <cell r="R5129"/>
          <cell r="S5129"/>
          <cell r="T5129"/>
          <cell r="U5129"/>
          <cell r="V5129"/>
          <cell r="W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P5129"/>
        </row>
        <row r="5130">
          <cell r="C5130"/>
          <cell r="D5130"/>
          <cell r="E5130"/>
          <cell r="F5130"/>
          <cell r="J5130"/>
          <cell r="K5130"/>
          <cell r="L5130"/>
          <cell r="M5130"/>
          <cell r="N5130"/>
          <cell r="O5130"/>
          <cell r="P5130"/>
          <cell r="R5130"/>
          <cell r="S5130"/>
          <cell r="T5130"/>
          <cell r="U5130"/>
          <cell r="V5130"/>
          <cell r="W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P5130"/>
        </row>
        <row r="5131">
          <cell r="C5131"/>
          <cell r="D5131"/>
          <cell r="E5131"/>
          <cell r="F5131"/>
          <cell r="J5131"/>
          <cell r="K5131"/>
          <cell r="L5131"/>
          <cell r="M5131"/>
          <cell r="N5131"/>
          <cell r="O5131"/>
          <cell r="P5131"/>
          <cell r="R5131"/>
          <cell r="S5131"/>
          <cell r="T5131"/>
          <cell r="U5131"/>
          <cell r="V5131"/>
          <cell r="W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P5131"/>
        </row>
        <row r="5132">
          <cell r="C5132"/>
          <cell r="D5132"/>
          <cell r="E5132"/>
          <cell r="F5132"/>
          <cell r="J5132"/>
          <cell r="K5132"/>
          <cell r="L5132"/>
          <cell r="M5132"/>
          <cell r="N5132"/>
          <cell r="O5132"/>
          <cell r="P5132"/>
          <cell r="R5132"/>
          <cell r="S5132"/>
          <cell r="T5132"/>
          <cell r="U5132"/>
          <cell r="V5132"/>
          <cell r="W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P5132"/>
        </row>
        <row r="5133">
          <cell r="C5133"/>
          <cell r="D5133"/>
          <cell r="E5133"/>
          <cell r="F5133"/>
          <cell r="J5133"/>
          <cell r="K5133"/>
          <cell r="L5133"/>
          <cell r="M5133"/>
          <cell r="N5133"/>
          <cell r="O5133"/>
          <cell r="P5133"/>
          <cell r="R5133"/>
          <cell r="S5133"/>
          <cell r="T5133"/>
          <cell r="U5133"/>
          <cell r="V5133"/>
          <cell r="W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P5133"/>
        </row>
        <row r="5134">
          <cell r="C5134"/>
          <cell r="D5134"/>
          <cell r="E5134"/>
          <cell r="F5134"/>
          <cell r="J5134"/>
          <cell r="K5134"/>
          <cell r="L5134"/>
          <cell r="M5134"/>
          <cell r="N5134"/>
          <cell r="O5134"/>
          <cell r="P5134"/>
          <cell r="R5134"/>
          <cell r="S5134"/>
          <cell r="T5134"/>
          <cell r="U5134"/>
          <cell r="V5134"/>
          <cell r="W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P5134"/>
        </row>
        <row r="5135">
          <cell r="C5135"/>
          <cell r="D5135"/>
          <cell r="E5135"/>
          <cell r="F5135"/>
          <cell r="J5135"/>
          <cell r="K5135"/>
          <cell r="L5135"/>
          <cell r="M5135"/>
          <cell r="N5135"/>
          <cell r="O5135"/>
          <cell r="P5135"/>
          <cell r="R5135"/>
          <cell r="S5135"/>
          <cell r="T5135"/>
          <cell r="U5135"/>
          <cell r="V5135"/>
          <cell r="W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P5135"/>
        </row>
        <row r="5136">
          <cell r="C5136"/>
          <cell r="D5136"/>
          <cell r="E5136"/>
          <cell r="F5136"/>
          <cell r="J5136"/>
          <cell r="K5136"/>
          <cell r="L5136"/>
          <cell r="M5136"/>
          <cell r="N5136"/>
          <cell r="O5136"/>
          <cell r="P5136"/>
          <cell r="R5136"/>
          <cell r="S5136"/>
          <cell r="T5136"/>
          <cell r="U5136"/>
          <cell r="V5136"/>
          <cell r="W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P5136"/>
        </row>
        <row r="5137">
          <cell r="C5137"/>
          <cell r="D5137"/>
          <cell r="E5137"/>
          <cell r="F5137"/>
          <cell r="J5137"/>
          <cell r="K5137"/>
          <cell r="L5137"/>
          <cell r="M5137"/>
          <cell r="N5137"/>
          <cell r="O5137"/>
          <cell r="P5137"/>
          <cell r="R5137"/>
          <cell r="S5137"/>
          <cell r="T5137"/>
          <cell r="U5137"/>
          <cell r="V5137"/>
          <cell r="W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P5137"/>
        </row>
        <row r="5138">
          <cell r="C5138"/>
          <cell r="D5138"/>
          <cell r="E5138"/>
          <cell r="F5138"/>
          <cell r="J5138"/>
          <cell r="K5138"/>
          <cell r="L5138"/>
          <cell r="M5138"/>
          <cell r="N5138"/>
          <cell r="O5138"/>
          <cell r="P5138"/>
          <cell r="R5138"/>
          <cell r="S5138"/>
          <cell r="T5138"/>
          <cell r="U5138"/>
          <cell r="V5138"/>
          <cell r="W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P5138"/>
        </row>
        <row r="5139">
          <cell r="C5139"/>
          <cell r="D5139"/>
          <cell r="E5139"/>
          <cell r="F5139"/>
          <cell r="J5139"/>
          <cell r="K5139"/>
          <cell r="L5139"/>
          <cell r="M5139"/>
          <cell r="N5139"/>
          <cell r="O5139"/>
          <cell r="P5139"/>
          <cell r="R5139"/>
          <cell r="S5139"/>
          <cell r="T5139"/>
          <cell r="U5139"/>
          <cell r="V5139"/>
          <cell r="W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P5139"/>
        </row>
        <row r="5140">
          <cell r="C5140"/>
          <cell r="D5140"/>
          <cell r="E5140"/>
          <cell r="F5140"/>
          <cell r="J5140"/>
          <cell r="K5140"/>
          <cell r="L5140"/>
          <cell r="M5140"/>
          <cell r="N5140"/>
          <cell r="O5140"/>
          <cell r="P5140"/>
          <cell r="R5140"/>
          <cell r="S5140"/>
          <cell r="T5140"/>
          <cell r="U5140"/>
          <cell r="V5140"/>
          <cell r="W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P5140"/>
        </row>
        <row r="5141">
          <cell r="C5141"/>
          <cell r="D5141"/>
          <cell r="E5141"/>
          <cell r="F5141"/>
          <cell r="J5141"/>
          <cell r="K5141"/>
          <cell r="L5141"/>
          <cell r="M5141"/>
          <cell r="N5141"/>
          <cell r="O5141"/>
          <cell r="P5141"/>
          <cell r="R5141"/>
          <cell r="S5141"/>
          <cell r="T5141"/>
          <cell r="U5141"/>
          <cell r="V5141"/>
          <cell r="W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P5141"/>
        </row>
        <row r="5142">
          <cell r="C5142"/>
          <cell r="D5142"/>
          <cell r="E5142"/>
          <cell r="F5142"/>
          <cell r="J5142"/>
          <cell r="K5142"/>
          <cell r="L5142"/>
          <cell r="M5142"/>
          <cell r="N5142"/>
          <cell r="O5142"/>
          <cell r="P5142"/>
          <cell r="R5142"/>
          <cell r="S5142"/>
          <cell r="T5142"/>
          <cell r="U5142"/>
          <cell r="V5142"/>
          <cell r="W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P5142"/>
        </row>
        <row r="5143">
          <cell r="C5143"/>
          <cell r="D5143"/>
          <cell r="E5143"/>
          <cell r="F5143"/>
          <cell r="J5143"/>
          <cell r="K5143"/>
          <cell r="L5143"/>
          <cell r="M5143"/>
          <cell r="N5143"/>
          <cell r="O5143"/>
          <cell r="P5143"/>
          <cell r="R5143"/>
          <cell r="S5143"/>
          <cell r="T5143"/>
          <cell r="U5143"/>
          <cell r="V5143"/>
          <cell r="W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P5143"/>
        </row>
        <row r="5144">
          <cell r="C5144"/>
          <cell r="D5144"/>
          <cell r="E5144"/>
          <cell r="F5144"/>
          <cell r="J5144"/>
          <cell r="K5144"/>
          <cell r="L5144"/>
          <cell r="M5144"/>
          <cell r="N5144"/>
          <cell r="O5144"/>
          <cell r="P5144"/>
          <cell r="R5144"/>
          <cell r="S5144"/>
          <cell r="T5144"/>
          <cell r="U5144"/>
          <cell r="V5144"/>
          <cell r="W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P5144"/>
        </row>
        <row r="5145">
          <cell r="C5145"/>
          <cell r="D5145"/>
          <cell r="E5145"/>
          <cell r="F5145"/>
          <cell r="J5145"/>
          <cell r="K5145"/>
          <cell r="L5145"/>
          <cell r="M5145"/>
          <cell r="N5145"/>
          <cell r="O5145"/>
          <cell r="P5145"/>
          <cell r="R5145"/>
          <cell r="S5145"/>
          <cell r="T5145"/>
          <cell r="U5145"/>
          <cell r="V5145"/>
          <cell r="W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P5145"/>
        </row>
        <row r="5146">
          <cell r="C5146"/>
          <cell r="D5146"/>
          <cell r="E5146"/>
          <cell r="F5146"/>
          <cell r="J5146"/>
          <cell r="K5146"/>
          <cell r="L5146"/>
          <cell r="M5146"/>
          <cell r="N5146"/>
          <cell r="O5146"/>
          <cell r="P5146"/>
          <cell r="R5146"/>
          <cell r="S5146"/>
          <cell r="T5146"/>
          <cell r="U5146"/>
          <cell r="V5146"/>
          <cell r="W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P5146"/>
        </row>
        <row r="5147">
          <cell r="C5147"/>
          <cell r="D5147"/>
          <cell r="E5147"/>
          <cell r="F5147"/>
          <cell r="J5147"/>
          <cell r="K5147"/>
          <cell r="L5147"/>
          <cell r="M5147"/>
          <cell r="N5147"/>
          <cell r="O5147"/>
          <cell r="P5147"/>
          <cell r="R5147"/>
          <cell r="S5147"/>
          <cell r="T5147"/>
          <cell r="U5147"/>
          <cell r="V5147"/>
          <cell r="W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P5147"/>
        </row>
        <row r="5148">
          <cell r="C5148"/>
          <cell r="D5148"/>
          <cell r="E5148"/>
          <cell r="F5148"/>
          <cell r="J5148"/>
          <cell r="K5148"/>
          <cell r="L5148"/>
          <cell r="M5148"/>
          <cell r="N5148"/>
          <cell r="O5148"/>
          <cell r="P5148"/>
          <cell r="R5148"/>
          <cell r="S5148"/>
          <cell r="T5148"/>
          <cell r="U5148"/>
          <cell r="V5148"/>
          <cell r="W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P5148"/>
        </row>
        <row r="5149">
          <cell r="C5149"/>
          <cell r="D5149"/>
          <cell r="E5149"/>
          <cell r="F5149"/>
          <cell r="J5149"/>
          <cell r="K5149"/>
          <cell r="L5149"/>
          <cell r="M5149"/>
          <cell r="N5149"/>
          <cell r="O5149"/>
          <cell r="P5149"/>
          <cell r="R5149"/>
          <cell r="S5149"/>
          <cell r="T5149"/>
          <cell r="U5149"/>
          <cell r="V5149"/>
          <cell r="W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P5149"/>
        </row>
        <row r="5150">
          <cell r="C5150"/>
          <cell r="D5150"/>
          <cell r="E5150"/>
          <cell r="F5150"/>
          <cell r="J5150"/>
          <cell r="K5150"/>
          <cell r="L5150"/>
          <cell r="M5150"/>
          <cell r="N5150"/>
          <cell r="O5150"/>
          <cell r="P5150"/>
          <cell r="R5150"/>
          <cell r="S5150"/>
          <cell r="T5150"/>
          <cell r="U5150"/>
          <cell r="V5150"/>
          <cell r="W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P5150"/>
        </row>
        <row r="5151">
          <cell r="C5151"/>
          <cell r="D5151"/>
          <cell r="E5151"/>
          <cell r="F5151"/>
          <cell r="J5151"/>
          <cell r="K5151"/>
          <cell r="L5151"/>
          <cell r="M5151"/>
          <cell r="N5151"/>
          <cell r="O5151"/>
          <cell r="P5151"/>
          <cell r="R5151"/>
          <cell r="S5151"/>
          <cell r="T5151"/>
          <cell r="U5151"/>
          <cell r="V5151"/>
          <cell r="W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P5151"/>
        </row>
        <row r="5152">
          <cell r="C5152"/>
          <cell r="D5152"/>
          <cell r="E5152"/>
          <cell r="F5152"/>
          <cell r="J5152"/>
          <cell r="K5152"/>
          <cell r="L5152"/>
          <cell r="M5152"/>
          <cell r="N5152"/>
          <cell r="O5152"/>
          <cell r="P5152"/>
          <cell r="R5152"/>
          <cell r="S5152"/>
          <cell r="T5152"/>
          <cell r="U5152"/>
          <cell r="V5152"/>
          <cell r="W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P5152"/>
        </row>
        <row r="5153">
          <cell r="C5153"/>
          <cell r="D5153"/>
          <cell r="E5153"/>
          <cell r="F5153"/>
          <cell r="J5153"/>
          <cell r="K5153"/>
          <cell r="L5153"/>
          <cell r="M5153"/>
          <cell r="N5153"/>
          <cell r="O5153"/>
          <cell r="P5153"/>
          <cell r="R5153"/>
          <cell r="S5153"/>
          <cell r="T5153"/>
          <cell r="U5153"/>
          <cell r="V5153"/>
          <cell r="W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P5153"/>
        </row>
        <row r="5154">
          <cell r="C5154"/>
          <cell r="D5154"/>
          <cell r="E5154"/>
          <cell r="F5154"/>
          <cell r="J5154"/>
          <cell r="K5154"/>
          <cell r="L5154"/>
          <cell r="M5154"/>
          <cell r="N5154"/>
          <cell r="O5154"/>
          <cell r="P5154"/>
          <cell r="R5154"/>
          <cell r="S5154"/>
          <cell r="T5154"/>
          <cell r="U5154"/>
          <cell r="V5154"/>
          <cell r="W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P5154"/>
        </row>
        <row r="5155">
          <cell r="C5155"/>
          <cell r="D5155"/>
          <cell r="E5155"/>
          <cell r="F5155"/>
          <cell r="J5155"/>
          <cell r="K5155"/>
          <cell r="L5155"/>
          <cell r="M5155"/>
          <cell r="N5155"/>
          <cell r="O5155"/>
          <cell r="P5155"/>
          <cell r="R5155"/>
          <cell r="S5155"/>
          <cell r="T5155"/>
          <cell r="U5155"/>
          <cell r="V5155"/>
          <cell r="W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P5155"/>
        </row>
        <row r="5156">
          <cell r="C5156"/>
          <cell r="D5156"/>
          <cell r="E5156"/>
          <cell r="F5156"/>
          <cell r="J5156"/>
          <cell r="K5156"/>
          <cell r="L5156"/>
          <cell r="M5156"/>
          <cell r="N5156"/>
          <cell r="O5156"/>
          <cell r="P5156"/>
          <cell r="R5156"/>
          <cell r="S5156"/>
          <cell r="T5156"/>
          <cell r="U5156"/>
          <cell r="V5156"/>
          <cell r="W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P5156"/>
        </row>
        <row r="5157">
          <cell r="C5157"/>
          <cell r="D5157"/>
          <cell r="E5157"/>
          <cell r="F5157"/>
          <cell r="J5157"/>
          <cell r="K5157"/>
          <cell r="L5157"/>
          <cell r="M5157"/>
          <cell r="N5157"/>
          <cell r="O5157"/>
          <cell r="P5157"/>
          <cell r="R5157"/>
          <cell r="S5157"/>
          <cell r="T5157"/>
          <cell r="U5157"/>
          <cell r="V5157"/>
          <cell r="W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P5157"/>
        </row>
        <row r="5158">
          <cell r="C5158"/>
          <cell r="D5158"/>
          <cell r="E5158"/>
          <cell r="F5158"/>
          <cell r="J5158"/>
          <cell r="K5158"/>
          <cell r="L5158"/>
          <cell r="M5158"/>
          <cell r="N5158"/>
          <cell r="O5158"/>
          <cell r="P5158"/>
          <cell r="R5158"/>
          <cell r="S5158"/>
          <cell r="T5158"/>
          <cell r="U5158"/>
          <cell r="V5158"/>
          <cell r="W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P5158"/>
        </row>
        <row r="5159">
          <cell r="C5159"/>
          <cell r="D5159"/>
          <cell r="E5159"/>
          <cell r="F5159"/>
          <cell r="J5159"/>
          <cell r="K5159"/>
          <cell r="L5159"/>
          <cell r="M5159"/>
          <cell r="N5159"/>
          <cell r="O5159"/>
          <cell r="P5159"/>
          <cell r="R5159"/>
          <cell r="S5159"/>
          <cell r="T5159"/>
          <cell r="U5159"/>
          <cell r="V5159"/>
          <cell r="W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P5159"/>
        </row>
        <row r="5160">
          <cell r="C5160"/>
          <cell r="D5160"/>
          <cell r="E5160"/>
          <cell r="F5160"/>
          <cell r="J5160"/>
          <cell r="K5160"/>
          <cell r="L5160"/>
          <cell r="M5160"/>
          <cell r="N5160"/>
          <cell r="O5160"/>
          <cell r="P5160"/>
          <cell r="R5160"/>
          <cell r="S5160"/>
          <cell r="T5160"/>
          <cell r="U5160"/>
          <cell r="V5160"/>
          <cell r="W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P5160"/>
        </row>
        <row r="5161">
          <cell r="C5161"/>
          <cell r="D5161"/>
          <cell r="E5161"/>
          <cell r="F5161"/>
          <cell r="J5161"/>
          <cell r="K5161"/>
          <cell r="L5161"/>
          <cell r="M5161"/>
          <cell r="N5161"/>
          <cell r="O5161"/>
          <cell r="P5161"/>
          <cell r="R5161"/>
          <cell r="S5161"/>
          <cell r="T5161"/>
          <cell r="U5161"/>
          <cell r="V5161"/>
          <cell r="W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P5161"/>
        </row>
        <row r="5162">
          <cell r="C5162"/>
          <cell r="D5162"/>
          <cell r="E5162"/>
          <cell r="F5162"/>
          <cell r="J5162"/>
          <cell r="K5162"/>
          <cell r="L5162"/>
          <cell r="M5162"/>
          <cell r="N5162"/>
          <cell r="O5162"/>
          <cell r="P5162"/>
          <cell r="R5162"/>
          <cell r="S5162"/>
          <cell r="T5162"/>
          <cell r="U5162"/>
          <cell r="V5162"/>
          <cell r="W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P5162"/>
        </row>
        <row r="5163">
          <cell r="C5163"/>
          <cell r="D5163"/>
          <cell r="E5163"/>
          <cell r="F5163"/>
          <cell r="J5163"/>
          <cell r="K5163"/>
          <cell r="L5163"/>
          <cell r="M5163"/>
          <cell r="N5163"/>
          <cell r="O5163"/>
          <cell r="P5163"/>
          <cell r="R5163"/>
          <cell r="S5163"/>
          <cell r="T5163"/>
          <cell r="U5163"/>
          <cell r="V5163"/>
          <cell r="W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P5163"/>
        </row>
        <row r="5164">
          <cell r="C5164"/>
          <cell r="D5164"/>
          <cell r="E5164"/>
          <cell r="F5164"/>
          <cell r="J5164"/>
          <cell r="K5164"/>
          <cell r="L5164"/>
          <cell r="M5164"/>
          <cell r="N5164"/>
          <cell r="O5164"/>
          <cell r="P5164"/>
          <cell r="R5164"/>
          <cell r="S5164"/>
          <cell r="T5164"/>
          <cell r="U5164"/>
          <cell r="V5164"/>
          <cell r="W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P5164"/>
        </row>
        <row r="5165">
          <cell r="C5165"/>
          <cell r="D5165"/>
          <cell r="E5165"/>
          <cell r="F5165"/>
          <cell r="J5165"/>
          <cell r="K5165"/>
          <cell r="L5165"/>
          <cell r="M5165"/>
          <cell r="N5165"/>
          <cell r="O5165"/>
          <cell r="P5165"/>
          <cell r="R5165"/>
          <cell r="S5165"/>
          <cell r="T5165"/>
          <cell r="U5165"/>
          <cell r="V5165"/>
          <cell r="W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P5165"/>
        </row>
        <row r="5166">
          <cell r="C5166"/>
          <cell r="D5166"/>
          <cell r="E5166"/>
          <cell r="F5166"/>
          <cell r="J5166"/>
          <cell r="K5166"/>
          <cell r="L5166"/>
          <cell r="M5166"/>
          <cell r="N5166"/>
          <cell r="O5166"/>
          <cell r="P5166"/>
          <cell r="R5166"/>
          <cell r="S5166"/>
          <cell r="T5166"/>
          <cell r="U5166"/>
          <cell r="V5166"/>
          <cell r="W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P5166"/>
        </row>
        <row r="5167">
          <cell r="C5167"/>
          <cell r="D5167"/>
          <cell r="E5167"/>
          <cell r="F5167"/>
          <cell r="J5167"/>
          <cell r="K5167"/>
          <cell r="L5167"/>
          <cell r="M5167"/>
          <cell r="N5167"/>
          <cell r="O5167"/>
          <cell r="P5167"/>
          <cell r="R5167"/>
          <cell r="S5167"/>
          <cell r="T5167"/>
          <cell r="U5167"/>
          <cell r="V5167"/>
          <cell r="W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P5167"/>
        </row>
        <row r="5168">
          <cell r="C5168"/>
          <cell r="D5168"/>
          <cell r="E5168"/>
          <cell r="F5168"/>
          <cell r="J5168"/>
          <cell r="K5168"/>
          <cell r="L5168"/>
          <cell r="M5168"/>
          <cell r="N5168"/>
          <cell r="O5168"/>
          <cell r="P5168"/>
          <cell r="R5168"/>
          <cell r="S5168"/>
          <cell r="T5168"/>
          <cell r="U5168"/>
          <cell r="V5168"/>
          <cell r="W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P5168"/>
        </row>
        <row r="5169">
          <cell r="C5169"/>
          <cell r="D5169"/>
          <cell r="E5169"/>
          <cell r="F5169"/>
          <cell r="J5169"/>
          <cell r="K5169"/>
          <cell r="L5169"/>
          <cell r="M5169"/>
          <cell r="N5169"/>
          <cell r="O5169"/>
          <cell r="P5169"/>
          <cell r="R5169"/>
          <cell r="S5169"/>
          <cell r="T5169"/>
          <cell r="U5169"/>
          <cell r="V5169"/>
          <cell r="W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P5169"/>
        </row>
        <row r="5170">
          <cell r="C5170"/>
          <cell r="D5170"/>
          <cell r="E5170"/>
          <cell r="F5170"/>
          <cell r="J5170"/>
          <cell r="K5170"/>
          <cell r="L5170"/>
          <cell r="M5170"/>
          <cell r="N5170"/>
          <cell r="O5170"/>
          <cell r="P5170"/>
          <cell r="R5170"/>
          <cell r="S5170"/>
          <cell r="T5170"/>
          <cell r="U5170"/>
          <cell r="V5170"/>
          <cell r="W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P5170"/>
        </row>
        <row r="5171">
          <cell r="C5171"/>
          <cell r="D5171"/>
          <cell r="E5171"/>
          <cell r="F5171"/>
          <cell r="J5171"/>
          <cell r="K5171"/>
          <cell r="L5171"/>
          <cell r="M5171"/>
          <cell r="N5171"/>
          <cell r="O5171"/>
          <cell r="P5171"/>
          <cell r="R5171"/>
          <cell r="S5171"/>
          <cell r="T5171"/>
          <cell r="U5171"/>
          <cell r="V5171"/>
          <cell r="W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P5171"/>
        </row>
        <row r="5172">
          <cell r="C5172"/>
          <cell r="D5172"/>
          <cell r="E5172"/>
          <cell r="F5172"/>
          <cell r="J5172"/>
          <cell r="K5172"/>
          <cell r="L5172"/>
          <cell r="M5172"/>
          <cell r="N5172"/>
          <cell r="O5172"/>
          <cell r="P5172"/>
          <cell r="R5172"/>
          <cell r="S5172"/>
          <cell r="T5172"/>
          <cell r="U5172"/>
          <cell r="V5172"/>
          <cell r="W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P5172"/>
        </row>
        <row r="5173">
          <cell r="C5173"/>
          <cell r="D5173"/>
          <cell r="E5173"/>
          <cell r="F5173"/>
          <cell r="J5173"/>
          <cell r="K5173"/>
          <cell r="L5173"/>
          <cell r="M5173"/>
          <cell r="N5173"/>
          <cell r="O5173"/>
          <cell r="P5173"/>
          <cell r="R5173"/>
          <cell r="S5173"/>
          <cell r="T5173"/>
          <cell r="U5173"/>
          <cell r="V5173"/>
          <cell r="W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P5173"/>
        </row>
        <row r="5174">
          <cell r="C5174"/>
          <cell r="D5174"/>
          <cell r="E5174"/>
          <cell r="F5174"/>
          <cell r="J5174"/>
          <cell r="K5174"/>
          <cell r="L5174"/>
          <cell r="M5174"/>
          <cell r="N5174"/>
          <cell r="O5174"/>
          <cell r="P5174"/>
          <cell r="R5174"/>
          <cell r="S5174"/>
          <cell r="T5174"/>
          <cell r="U5174"/>
          <cell r="V5174"/>
          <cell r="W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P5174"/>
        </row>
        <row r="5175">
          <cell r="C5175"/>
          <cell r="D5175"/>
          <cell r="E5175"/>
          <cell r="F5175"/>
          <cell r="J5175"/>
          <cell r="K5175"/>
          <cell r="L5175"/>
          <cell r="M5175"/>
          <cell r="N5175"/>
          <cell r="O5175"/>
          <cell r="P5175"/>
          <cell r="R5175"/>
          <cell r="S5175"/>
          <cell r="T5175"/>
          <cell r="U5175"/>
          <cell r="V5175"/>
          <cell r="W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P5175"/>
        </row>
        <row r="5176">
          <cell r="C5176"/>
          <cell r="D5176"/>
          <cell r="E5176"/>
          <cell r="F5176"/>
          <cell r="J5176"/>
          <cell r="K5176"/>
          <cell r="L5176"/>
          <cell r="M5176"/>
          <cell r="N5176"/>
          <cell r="O5176"/>
          <cell r="P5176"/>
          <cell r="R5176"/>
          <cell r="S5176"/>
          <cell r="T5176"/>
          <cell r="U5176"/>
          <cell r="V5176"/>
          <cell r="W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P5176"/>
        </row>
        <row r="5177">
          <cell r="C5177"/>
          <cell r="D5177"/>
          <cell r="E5177"/>
          <cell r="F5177"/>
          <cell r="J5177"/>
          <cell r="K5177"/>
          <cell r="L5177"/>
          <cell r="M5177"/>
          <cell r="N5177"/>
          <cell r="O5177"/>
          <cell r="P5177"/>
          <cell r="R5177"/>
          <cell r="S5177"/>
          <cell r="T5177"/>
          <cell r="U5177"/>
          <cell r="V5177"/>
          <cell r="W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P5177"/>
        </row>
        <row r="5178">
          <cell r="C5178"/>
          <cell r="D5178"/>
          <cell r="E5178"/>
          <cell r="F5178"/>
          <cell r="J5178"/>
          <cell r="K5178"/>
          <cell r="L5178"/>
          <cell r="M5178"/>
          <cell r="N5178"/>
          <cell r="O5178"/>
          <cell r="P5178"/>
          <cell r="R5178"/>
          <cell r="S5178"/>
          <cell r="T5178"/>
          <cell r="U5178"/>
          <cell r="V5178"/>
          <cell r="W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P5178"/>
        </row>
        <row r="5179">
          <cell r="C5179"/>
          <cell r="D5179"/>
          <cell r="E5179"/>
          <cell r="F5179"/>
          <cell r="J5179"/>
          <cell r="K5179"/>
          <cell r="L5179"/>
          <cell r="M5179"/>
          <cell r="N5179"/>
          <cell r="O5179"/>
          <cell r="P5179"/>
          <cell r="R5179"/>
          <cell r="S5179"/>
          <cell r="T5179"/>
          <cell r="U5179"/>
          <cell r="V5179"/>
          <cell r="W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P5179"/>
        </row>
        <row r="5180">
          <cell r="C5180"/>
          <cell r="D5180"/>
          <cell r="E5180"/>
          <cell r="F5180"/>
          <cell r="J5180"/>
          <cell r="K5180"/>
          <cell r="L5180"/>
          <cell r="M5180"/>
          <cell r="N5180"/>
          <cell r="O5180"/>
          <cell r="P5180"/>
          <cell r="R5180"/>
          <cell r="S5180"/>
          <cell r="T5180"/>
          <cell r="U5180"/>
          <cell r="V5180"/>
          <cell r="W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P5180"/>
        </row>
        <row r="5181">
          <cell r="C5181"/>
          <cell r="D5181"/>
          <cell r="E5181"/>
          <cell r="F5181"/>
          <cell r="J5181"/>
          <cell r="K5181"/>
          <cell r="L5181"/>
          <cell r="M5181"/>
          <cell r="N5181"/>
          <cell r="O5181"/>
          <cell r="P5181"/>
          <cell r="R5181"/>
          <cell r="S5181"/>
          <cell r="T5181"/>
          <cell r="U5181"/>
          <cell r="V5181"/>
          <cell r="W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P5181"/>
        </row>
        <row r="5182">
          <cell r="C5182"/>
          <cell r="D5182"/>
          <cell r="E5182"/>
          <cell r="F5182"/>
          <cell r="J5182"/>
          <cell r="K5182"/>
          <cell r="L5182"/>
          <cell r="M5182"/>
          <cell r="N5182"/>
          <cell r="O5182"/>
          <cell r="P5182"/>
          <cell r="R5182"/>
          <cell r="S5182"/>
          <cell r="T5182"/>
          <cell r="U5182"/>
          <cell r="V5182"/>
          <cell r="W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P5182"/>
        </row>
        <row r="5183">
          <cell r="C5183"/>
          <cell r="D5183"/>
          <cell r="E5183"/>
          <cell r="F5183"/>
          <cell r="J5183"/>
          <cell r="K5183"/>
          <cell r="L5183"/>
          <cell r="M5183"/>
          <cell r="N5183"/>
          <cell r="O5183"/>
          <cell r="P5183"/>
          <cell r="R5183"/>
          <cell r="S5183"/>
          <cell r="T5183"/>
          <cell r="U5183"/>
          <cell r="V5183"/>
          <cell r="W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P5183"/>
        </row>
        <row r="5184">
          <cell r="C5184"/>
          <cell r="D5184"/>
          <cell r="E5184"/>
          <cell r="F5184"/>
          <cell r="J5184"/>
          <cell r="K5184"/>
          <cell r="L5184"/>
          <cell r="M5184"/>
          <cell r="N5184"/>
          <cell r="O5184"/>
          <cell r="P5184"/>
          <cell r="R5184"/>
          <cell r="S5184"/>
          <cell r="T5184"/>
          <cell r="U5184"/>
          <cell r="V5184"/>
          <cell r="W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P5184"/>
        </row>
        <row r="5185">
          <cell r="C5185"/>
          <cell r="D5185"/>
          <cell r="E5185"/>
          <cell r="F5185"/>
          <cell r="J5185"/>
          <cell r="K5185"/>
          <cell r="L5185"/>
          <cell r="M5185"/>
          <cell r="N5185"/>
          <cell r="O5185"/>
          <cell r="P5185"/>
          <cell r="R5185"/>
          <cell r="S5185"/>
          <cell r="T5185"/>
          <cell r="U5185"/>
          <cell r="V5185"/>
          <cell r="W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P5185"/>
        </row>
        <row r="5186">
          <cell r="C5186"/>
          <cell r="D5186"/>
          <cell r="E5186"/>
          <cell r="F5186"/>
          <cell r="J5186"/>
          <cell r="K5186"/>
          <cell r="L5186"/>
          <cell r="M5186"/>
          <cell r="N5186"/>
          <cell r="O5186"/>
          <cell r="P5186"/>
          <cell r="R5186"/>
          <cell r="S5186"/>
          <cell r="T5186"/>
          <cell r="U5186"/>
          <cell r="V5186"/>
          <cell r="W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P5186"/>
        </row>
        <row r="5187">
          <cell r="C5187"/>
          <cell r="D5187"/>
          <cell r="E5187"/>
          <cell r="F5187"/>
          <cell r="J5187"/>
          <cell r="K5187"/>
          <cell r="L5187"/>
          <cell r="M5187"/>
          <cell r="N5187"/>
          <cell r="O5187"/>
          <cell r="P5187"/>
          <cell r="R5187"/>
          <cell r="S5187"/>
          <cell r="T5187"/>
          <cell r="U5187"/>
          <cell r="V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P5187"/>
        </row>
        <row r="5188">
          <cell r="C5188"/>
          <cell r="D5188"/>
          <cell r="E5188"/>
          <cell r="F5188"/>
          <cell r="J5188"/>
          <cell r="K5188"/>
          <cell r="L5188"/>
          <cell r="M5188"/>
          <cell r="N5188"/>
          <cell r="O5188"/>
          <cell r="P5188"/>
          <cell r="R5188"/>
          <cell r="S5188"/>
          <cell r="T5188"/>
          <cell r="U5188"/>
          <cell r="V5188"/>
          <cell r="W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P5188"/>
        </row>
        <row r="5189">
          <cell r="C5189"/>
          <cell r="D5189"/>
          <cell r="E5189"/>
          <cell r="F5189"/>
          <cell r="J5189"/>
          <cell r="K5189"/>
          <cell r="L5189"/>
          <cell r="M5189"/>
          <cell r="N5189"/>
          <cell r="O5189"/>
          <cell r="P5189"/>
          <cell r="R5189"/>
          <cell r="S5189"/>
          <cell r="T5189"/>
          <cell r="U5189"/>
          <cell r="V5189"/>
          <cell r="W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P5189"/>
        </row>
        <row r="5190">
          <cell r="C5190"/>
          <cell r="D5190"/>
          <cell r="E5190"/>
          <cell r="F5190"/>
          <cell r="J5190"/>
          <cell r="K5190"/>
          <cell r="L5190"/>
          <cell r="M5190"/>
          <cell r="N5190"/>
          <cell r="O5190"/>
          <cell r="P5190"/>
          <cell r="R5190"/>
          <cell r="S5190"/>
          <cell r="T5190"/>
          <cell r="U5190"/>
          <cell r="V5190"/>
          <cell r="W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P5190"/>
        </row>
        <row r="5191">
          <cell r="C5191"/>
          <cell r="D5191"/>
          <cell r="E5191"/>
          <cell r="F5191"/>
          <cell r="J5191"/>
          <cell r="K5191"/>
          <cell r="L5191"/>
          <cell r="M5191"/>
          <cell r="N5191"/>
          <cell r="O5191"/>
          <cell r="P5191"/>
          <cell r="R5191"/>
          <cell r="S5191"/>
          <cell r="T5191"/>
          <cell r="U5191"/>
          <cell r="V5191"/>
          <cell r="W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P5191"/>
        </row>
        <row r="5192">
          <cell r="C5192"/>
          <cell r="D5192"/>
          <cell r="E5192"/>
          <cell r="F5192"/>
          <cell r="J5192"/>
          <cell r="K5192"/>
          <cell r="L5192"/>
          <cell r="M5192"/>
          <cell r="N5192"/>
          <cell r="O5192"/>
          <cell r="P5192"/>
          <cell r="R5192"/>
          <cell r="S5192"/>
          <cell r="T5192"/>
          <cell r="U5192"/>
          <cell r="V5192"/>
          <cell r="W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P5192"/>
        </row>
        <row r="5193">
          <cell r="C5193"/>
          <cell r="D5193"/>
          <cell r="E5193"/>
          <cell r="F5193"/>
          <cell r="J5193"/>
          <cell r="K5193"/>
          <cell r="L5193"/>
          <cell r="M5193"/>
          <cell r="N5193"/>
          <cell r="O5193"/>
          <cell r="P5193"/>
          <cell r="R5193"/>
          <cell r="S5193"/>
          <cell r="T5193"/>
          <cell r="U5193"/>
          <cell r="V5193"/>
          <cell r="W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P5193"/>
        </row>
        <row r="5194">
          <cell r="C5194"/>
          <cell r="D5194"/>
          <cell r="E5194"/>
          <cell r="F5194"/>
          <cell r="J5194"/>
          <cell r="K5194"/>
          <cell r="L5194"/>
          <cell r="M5194"/>
          <cell r="N5194"/>
          <cell r="O5194"/>
          <cell r="P5194"/>
          <cell r="R5194"/>
          <cell r="S5194"/>
          <cell r="T5194"/>
          <cell r="U5194"/>
          <cell r="V5194"/>
          <cell r="W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P5194"/>
        </row>
        <row r="5195">
          <cell r="C5195"/>
          <cell r="D5195"/>
          <cell r="E5195"/>
          <cell r="F5195"/>
          <cell r="J5195"/>
          <cell r="K5195"/>
          <cell r="L5195"/>
          <cell r="M5195"/>
          <cell r="N5195"/>
          <cell r="O5195"/>
          <cell r="P5195"/>
          <cell r="R5195"/>
          <cell r="S5195"/>
          <cell r="T5195"/>
          <cell r="U5195"/>
          <cell r="V5195"/>
          <cell r="W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P5195"/>
        </row>
        <row r="5196">
          <cell r="C5196"/>
          <cell r="D5196"/>
          <cell r="E5196"/>
          <cell r="F5196"/>
          <cell r="J5196"/>
          <cell r="K5196"/>
          <cell r="L5196"/>
          <cell r="M5196"/>
          <cell r="N5196"/>
          <cell r="O5196"/>
          <cell r="P5196"/>
          <cell r="R5196"/>
          <cell r="S5196"/>
          <cell r="T5196"/>
          <cell r="U5196"/>
          <cell r="V5196"/>
          <cell r="W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P5196"/>
        </row>
        <row r="5197">
          <cell r="C5197"/>
          <cell r="D5197"/>
          <cell r="E5197"/>
          <cell r="F5197"/>
          <cell r="J5197"/>
          <cell r="K5197"/>
          <cell r="L5197"/>
          <cell r="M5197"/>
          <cell r="N5197"/>
          <cell r="O5197"/>
          <cell r="P5197"/>
          <cell r="R5197"/>
          <cell r="S5197"/>
          <cell r="T5197"/>
          <cell r="U5197"/>
          <cell r="V5197"/>
          <cell r="W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P5197"/>
        </row>
        <row r="5198">
          <cell r="C5198"/>
          <cell r="D5198"/>
          <cell r="E5198"/>
          <cell r="F5198"/>
          <cell r="J5198"/>
          <cell r="K5198"/>
          <cell r="L5198"/>
          <cell r="M5198"/>
          <cell r="N5198"/>
          <cell r="O5198"/>
          <cell r="P5198"/>
          <cell r="R5198"/>
          <cell r="S5198"/>
          <cell r="T5198"/>
          <cell r="U5198"/>
          <cell r="V5198"/>
          <cell r="W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P5198"/>
        </row>
        <row r="5199">
          <cell r="C5199"/>
          <cell r="D5199"/>
          <cell r="E5199"/>
          <cell r="F5199"/>
          <cell r="J5199"/>
          <cell r="K5199"/>
          <cell r="L5199"/>
          <cell r="M5199"/>
          <cell r="N5199"/>
          <cell r="O5199"/>
          <cell r="P5199"/>
          <cell r="R5199"/>
          <cell r="S5199"/>
          <cell r="T5199"/>
          <cell r="U5199"/>
          <cell r="V5199"/>
          <cell r="W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P5199"/>
        </row>
        <row r="5200">
          <cell r="C5200"/>
          <cell r="D5200"/>
          <cell r="E5200"/>
          <cell r="F5200"/>
          <cell r="J5200"/>
          <cell r="K5200"/>
          <cell r="L5200"/>
          <cell r="M5200"/>
          <cell r="N5200"/>
          <cell r="O5200"/>
          <cell r="P5200"/>
          <cell r="R5200"/>
          <cell r="S5200"/>
          <cell r="T5200"/>
          <cell r="U5200"/>
          <cell r="V5200"/>
          <cell r="W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P5200"/>
        </row>
        <row r="5201">
          <cell r="C5201"/>
          <cell r="D5201"/>
          <cell r="E5201"/>
          <cell r="F5201"/>
          <cell r="J5201"/>
          <cell r="K5201"/>
          <cell r="L5201"/>
          <cell r="M5201"/>
          <cell r="N5201"/>
          <cell r="O5201"/>
          <cell r="P5201"/>
          <cell r="R5201"/>
          <cell r="S5201"/>
          <cell r="T5201"/>
          <cell r="U5201"/>
          <cell r="V5201"/>
          <cell r="W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P5201"/>
        </row>
        <row r="5202">
          <cell r="C5202"/>
          <cell r="D5202"/>
          <cell r="E5202"/>
          <cell r="F5202"/>
          <cell r="J5202"/>
          <cell r="K5202"/>
          <cell r="L5202"/>
          <cell r="M5202"/>
          <cell r="N5202"/>
          <cell r="O5202"/>
          <cell r="P5202"/>
          <cell r="R5202"/>
          <cell r="S5202"/>
          <cell r="T5202"/>
          <cell r="U5202"/>
          <cell r="V5202"/>
          <cell r="W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P5202"/>
        </row>
        <row r="5203">
          <cell r="C5203"/>
          <cell r="D5203"/>
          <cell r="E5203"/>
          <cell r="F5203"/>
          <cell r="J5203"/>
          <cell r="K5203"/>
          <cell r="L5203"/>
          <cell r="M5203"/>
          <cell r="N5203"/>
          <cell r="O5203"/>
          <cell r="P5203"/>
          <cell r="R5203"/>
          <cell r="S5203"/>
          <cell r="T5203"/>
          <cell r="U5203"/>
          <cell r="V5203"/>
          <cell r="W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P5203"/>
        </row>
        <row r="5204">
          <cell r="C5204"/>
          <cell r="D5204"/>
          <cell r="E5204"/>
          <cell r="F5204"/>
          <cell r="J5204"/>
          <cell r="K5204"/>
          <cell r="L5204"/>
          <cell r="M5204"/>
          <cell r="N5204"/>
          <cell r="O5204"/>
          <cell r="P5204"/>
          <cell r="R5204"/>
          <cell r="S5204"/>
          <cell r="T5204"/>
          <cell r="U5204"/>
          <cell r="V5204"/>
          <cell r="W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P5204"/>
        </row>
        <row r="5205">
          <cell r="C5205"/>
          <cell r="D5205"/>
          <cell r="E5205"/>
          <cell r="F5205"/>
          <cell r="J5205"/>
          <cell r="K5205"/>
          <cell r="L5205"/>
          <cell r="M5205"/>
          <cell r="N5205"/>
          <cell r="O5205"/>
          <cell r="P5205"/>
          <cell r="R5205"/>
          <cell r="S5205"/>
          <cell r="T5205"/>
          <cell r="U5205"/>
          <cell r="V5205"/>
          <cell r="W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P5205"/>
        </row>
        <row r="5206">
          <cell r="C5206"/>
          <cell r="D5206"/>
          <cell r="E5206"/>
          <cell r="F5206"/>
          <cell r="J5206"/>
          <cell r="K5206"/>
          <cell r="L5206"/>
          <cell r="M5206"/>
          <cell r="N5206"/>
          <cell r="O5206"/>
          <cell r="P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P5206"/>
        </row>
        <row r="5207">
          <cell r="C5207"/>
          <cell r="D5207"/>
          <cell r="E5207"/>
          <cell r="F5207"/>
          <cell r="J5207"/>
          <cell r="K5207"/>
          <cell r="L5207"/>
          <cell r="M5207"/>
          <cell r="N5207"/>
          <cell r="O5207"/>
          <cell r="P5207"/>
          <cell r="R5207"/>
          <cell r="S5207"/>
          <cell r="T5207"/>
          <cell r="U5207"/>
          <cell r="V5207"/>
          <cell r="W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P5207"/>
        </row>
        <row r="5208">
          <cell r="C5208"/>
          <cell r="D5208"/>
          <cell r="E5208"/>
          <cell r="F5208"/>
          <cell r="J5208"/>
          <cell r="K5208"/>
          <cell r="L5208"/>
          <cell r="M5208"/>
          <cell r="N5208"/>
          <cell r="O5208"/>
          <cell r="P5208"/>
          <cell r="R5208"/>
          <cell r="S5208"/>
          <cell r="T5208"/>
          <cell r="U5208"/>
          <cell r="V5208"/>
          <cell r="W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P5208"/>
        </row>
        <row r="5209">
          <cell r="C5209"/>
          <cell r="D5209"/>
          <cell r="E5209"/>
          <cell r="F5209"/>
          <cell r="J5209"/>
          <cell r="K5209"/>
          <cell r="L5209"/>
          <cell r="M5209"/>
          <cell r="N5209"/>
          <cell r="O5209"/>
          <cell r="P5209"/>
          <cell r="R5209"/>
          <cell r="S5209"/>
          <cell r="T5209"/>
          <cell r="U5209"/>
          <cell r="V5209"/>
          <cell r="W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P5209"/>
        </row>
        <row r="5210">
          <cell r="C5210"/>
          <cell r="D5210"/>
          <cell r="E5210"/>
          <cell r="F5210"/>
          <cell r="J5210"/>
          <cell r="K5210"/>
          <cell r="L5210"/>
          <cell r="M5210"/>
          <cell r="N5210"/>
          <cell r="O5210"/>
          <cell r="P5210"/>
          <cell r="R5210"/>
          <cell r="S5210"/>
          <cell r="T5210"/>
          <cell r="U5210"/>
          <cell r="V5210"/>
          <cell r="W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P5210"/>
        </row>
        <row r="5211">
          <cell r="C5211"/>
          <cell r="D5211"/>
          <cell r="E5211"/>
          <cell r="F5211"/>
          <cell r="J5211"/>
          <cell r="K5211"/>
          <cell r="L5211"/>
          <cell r="M5211"/>
          <cell r="N5211"/>
          <cell r="O5211"/>
          <cell r="P5211"/>
          <cell r="R5211"/>
          <cell r="S5211"/>
          <cell r="T5211"/>
          <cell r="U5211"/>
          <cell r="V5211"/>
          <cell r="W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P5211"/>
        </row>
        <row r="5212">
          <cell r="C5212"/>
          <cell r="D5212"/>
          <cell r="E5212"/>
          <cell r="F5212"/>
          <cell r="J5212"/>
          <cell r="K5212"/>
          <cell r="L5212"/>
          <cell r="M5212"/>
          <cell r="N5212"/>
          <cell r="O5212"/>
          <cell r="P5212"/>
          <cell r="R5212"/>
          <cell r="S5212"/>
          <cell r="T5212"/>
          <cell r="U5212"/>
          <cell r="V5212"/>
          <cell r="W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P5212"/>
        </row>
        <row r="5213">
          <cell r="C5213"/>
          <cell r="D5213"/>
          <cell r="E5213"/>
          <cell r="F5213"/>
          <cell r="J5213"/>
          <cell r="K5213"/>
          <cell r="L5213"/>
          <cell r="M5213"/>
          <cell r="N5213"/>
          <cell r="O5213"/>
          <cell r="P5213"/>
          <cell r="R5213"/>
          <cell r="S5213"/>
          <cell r="T5213"/>
          <cell r="U5213"/>
          <cell r="V5213"/>
          <cell r="W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P5213"/>
        </row>
        <row r="5214">
          <cell r="C5214"/>
          <cell r="D5214"/>
          <cell r="E5214"/>
          <cell r="F5214"/>
          <cell r="J5214"/>
          <cell r="K5214"/>
          <cell r="L5214"/>
          <cell r="M5214"/>
          <cell r="N5214"/>
          <cell r="O5214"/>
          <cell r="P5214"/>
          <cell r="R5214"/>
          <cell r="S5214"/>
          <cell r="T5214"/>
          <cell r="U5214"/>
          <cell r="V5214"/>
          <cell r="W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P5214"/>
        </row>
        <row r="5215">
          <cell r="C5215"/>
          <cell r="D5215"/>
          <cell r="E5215"/>
          <cell r="F5215"/>
          <cell r="J5215"/>
          <cell r="K5215"/>
          <cell r="L5215"/>
          <cell r="M5215"/>
          <cell r="N5215"/>
          <cell r="O5215"/>
          <cell r="P5215"/>
          <cell r="R5215"/>
          <cell r="S5215"/>
          <cell r="T5215"/>
          <cell r="U5215"/>
          <cell r="V5215"/>
          <cell r="W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P5215"/>
        </row>
        <row r="5216">
          <cell r="C5216"/>
          <cell r="D5216"/>
          <cell r="E5216"/>
          <cell r="F5216"/>
          <cell r="J5216"/>
          <cell r="K5216"/>
          <cell r="L5216"/>
          <cell r="M5216"/>
          <cell r="N5216"/>
          <cell r="O5216"/>
          <cell r="P5216"/>
          <cell r="R5216"/>
          <cell r="S5216"/>
          <cell r="T5216"/>
          <cell r="U5216"/>
          <cell r="V5216"/>
          <cell r="W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P5216"/>
        </row>
        <row r="5217">
          <cell r="C5217"/>
          <cell r="D5217"/>
          <cell r="E5217"/>
          <cell r="F5217"/>
          <cell r="J5217"/>
          <cell r="K5217"/>
          <cell r="L5217"/>
          <cell r="M5217"/>
          <cell r="N5217"/>
          <cell r="O5217"/>
          <cell r="P5217"/>
          <cell r="R5217"/>
          <cell r="S5217"/>
          <cell r="T5217"/>
          <cell r="U5217"/>
          <cell r="V5217"/>
          <cell r="W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P5217"/>
        </row>
        <row r="5218">
          <cell r="C5218"/>
          <cell r="D5218"/>
          <cell r="E5218"/>
          <cell r="F5218"/>
          <cell r="J5218"/>
          <cell r="K5218"/>
          <cell r="L5218"/>
          <cell r="M5218"/>
          <cell r="N5218"/>
          <cell r="O5218"/>
          <cell r="P5218"/>
          <cell r="R5218"/>
          <cell r="S5218"/>
          <cell r="T5218"/>
          <cell r="U5218"/>
          <cell r="V5218"/>
          <cell r="W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P5218"/>
        </row>
        <row r="5219">
          <cell r="C5219"/>
          <cell r="D5219"/>
          <cell r="E5219"/>
          <cell r="F5219"/>
          <cell r="J5219"/>
          <cell r="K5219"/>
          <cell r="L5219"/>
          <cell r="M5219"/>
          <cell r="N5219"/>
          <cell r="O5219"/>
          <cell r="P5219"/>
          <cell r="R5219"/>
          <cell r="S5219"/>
          <cell r="T5219"/>
          <cell r="U5219"/>
          <cell r="V5219"/>
          <cell r="W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P5219"/>
        </row>
        <row r="5220">
          <cell r="C5220"/>
          <cell r="D5220"/>
          <cell r="E5220"/>
          <cell r="F5220"/>
          <cell r="J5220"/>
          <cell r="K5220"/>
          <cell r="L5220"/>
          <cell r="M5220"/>
          <cell r="N5220"/>
          <cell r="O5220"/>
          <cell r="P5220"/>
          <cell r="R5220"/>
          <cell r="S5220"/>
          <cell r="T5220"/>
          <cell r="U5220"/>
          <cell r="V5220"/>
          <cell r="W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P5220"/>
        </row>
        <row r="5221">
          <cell r="C5221"/>
          <cell r="D5221"/>
          <cell r="E5221"/>
          <cell r="F5221"/>
          <cell r="J5221"/>
          <cell r="K5221"/>
          <cell r="L5221"/>
          <cell r="M5221"/>
          <cell r="N5221"/>
          <cell r="O5221"/>
          <cell r="P5221"/>
          <cell r="R5221"/>
          <cell r="S5221"/>
          <cell r="T5221"/>
          <cell r="U5221"/>
          <cell r="V5221"/>
          <cell r="W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P5221"/>
        </row>
        <row r="5222">
          <cell r="C5222"/>
          <cell r="D5222"/>
          <cell r="E5222"/>
          <cell r="F5222"/>
          <cell r="J5222"/>
          <cell r="K5222"/>
          <cell r="L5222"/>
          <cell r="M5222"/>
          <cell r="N5222"/>
          <cell r="O5222"/>
          <cell r="P5222"/>
          <cell r="R5222"/>
          <cell r="S5222"/>
          <cell r="T5222"/>
          <cell r="U5222"/>
          <cell r="V5222"/>
          <cell r="W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P5222"/>
        </row>
        <row r="5223">
          <cell r="C5223"/>
          <cell r="D5223"/>
          <cell r="E5223"/>
          <cell r="F5223"/>
          <cell r="J5223"/>
          <cell r="K5223"/>
          <cell r="L5223"/>
          <cell r="M5223"/>
          <cell r="N5223"/>
          <cell r="O5223"/>
          <cell r="P5223"/>
          <cell r="R5223"/>
          <cell r="S5223"/>
          <cell r="T5223"/>
          <cell r="U5223"/>
          <cell r="V5223"/>
          <cell r="W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P5223"/>
        </row>
        <row r="5224">
          <cell r="C5224"/>
          <cell r="D5224"/>
          <cell r="E5224"/>
          <cell r="F5224"/>
          <cell r="J5224"/>
          <cell r="K5224"/>
          <cell r="L5224"/>
          <cell r="M5224"/>
          <cell r="N5224"/>
          <cell r="O5224"/>
          <cell r="P5224"/>
          <cell r="R5224"/>
          <cell r="S5224"/>
          <cell r="T5224"/>
          <cell r="U5224"/>
          <cell r="V5224"/>
          <cell r="W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P5224"/>
        </row>
        <row r="5225">
          <cell r="C5225"/>
          <cell r="D5225"/>
          <cell r="E5225"/>
          <cell r="F5225"/>
          <cell r="J5225"/>
          <cell r="K5225"/>
          <cell r="L5225"/>
          <cell r="M5225"/>
          <cell r="N5225"/>
          <cell r="O5225"/>
          <cell r="P5225"/>
          <cell r="R5225"/>
          <cell r="S5225"/>
          <cell r="T5225"/>
          <cell r="U5225"/>
          <cell r="V5225"/>
          <cell r="W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P5225"/>
        </row>
        <row r="5226">
          <cell r="C5226"/>
          <cell r="D5226"/>
          <cell r="E5226"/>
          <cell r="F5226"/>
          <cell r="J5226"/>
          <cell r="K5226"/>
          <cell r="L5226"/>
          <cell r="M5226"/>
          <cell r="N5226"/>
          <cell r="O5226"/>
          <cell r="P5226"/>
          <cell r="R5226"/>
          <cell r="S5226"/>
          <cell r="T5226"/>
          <cell r="U5226"/>
          <cell r="V5226"/>
          <cell r="W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P5226"/>
        </row>
        <row r="5227">
          <cell r="C5227"/>
          <cell r="D5227"/>
          <cell r="E5227"/>
          <cell r="F5227"/>
          <cell r="J5227"/>
          <cell r="K5227"/>
          <cell r="L5227"/>
          <cell r="M5227"/>
          <cell r="N5227"/>
          <cell r="O5227"/>
          <cell r="P5227"/>
          <cell r="R5227"/>
          <cell r="S5227"/>
          <cell r="T5227"/>
          <cell r="U5227"/>
          <cell r="V5227"/>
          <cell r="W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P5227"/>
        </row>
        <row r="5228">
          <cell r="C5228"/>
          <cell r="D5228"/>
          <cell r="E5228"/>
          <cell r="F5228"/>
          <cell r="J5228"/>
          <cell r="K5228"/>
          <cell r="L5228"/>
          <cell r="M5228"/>
          <cell r="N5228"/>
          <cell r="O5228"/>
          <cell r="P5228"/>
          <cell r="R5228"/>
          <cell r="S5228"/>
          <cell r="T5228"/>
          <cell r="U5228"/>
          <cell r="V5228"/>
          <cell r="W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P5228"/>
        </row>
        <row r="5229">
          <cell r="C5229"/>
          <cell r="D5229"/>
          <cell r="E5229"/>
          <cell r="F5229"/>
          <cell r="J5229"/>
          <cell r="K5229"/>
          <cell r="L5229"/>
          <cell r="M5229"/>
          <cell r="N5229"/>
          <cell r="O5229"/>
          <cell r="P5229"/>
          <cell r="R5229"/>
          <cell r="S5229"/>
          <cell r="T5229"/>
          <cell r="U5229"/>
          <cell r="V5229"/>
          <cell r="W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P5229"/>
        </row>
        <row r="5230">
          <cell r="C5230"/>
          <cell r="D5230"/>
          <cell r="E5230"/>
          <cell r="F5230"/>
          <cell r="J5230"/>
          <cell r="K5230"/>
          <cell r="L5230"/>
          <cell r="M5230"/>
          <cell r="N5230"/>
          <cell r="O5230"/>
          <cell r="P5230"/>
          <cell r="R5230"/>
          <cell r="S5230"/>
          <cell r="T5230"/>
          <cell r="U5230"/>
          <cell r="V5230"/>
          <cell r="W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P5230"/>
        </row>
        <row r="5231">
          <cell r="C5231"/>
          <cell r="D5231"/>
          <cell r="E5231"/>
          <cell r="F5231"/>
          <cell r="J5231"/>
          <cell r="K5231"/>
          <cell r="L5231"/>
          <cell r="M5231"/>
          <cell r="N5231"/>
          <cell r="O5231"/>
          <cell r="P5231"/>
          <cell r="R5231"/>
          <cell r="S5231"/>
          <cell r="T5231"/>
          <cell r="U5231"/>
          <cell r="V5231"/>
          <cell r="W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P5231"/>
        </row>
        <row r="5232">
          <cell r="C5232"/>
          <cell r="D5232"/>
          <cell r="E5232"/>
          <cell r="F5232"/>
          <cell r="J5232"/>
          <cell r="K5232"/>
          <cell r="L5232"/>
          <cell r="M5232"/>
          <cell r="N5232"/>
          <cell r="O5232"/>
          <cell r="P5232"/>
          <cell r="R5232"/>
          <cell r="S5232"/>
          <cell r="T5232"/>
          <cell r="U5232"/>
          <cell r="V5232"/>
          <cell r="W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P5232"/>
        </row>
        <row r="5233">
          <cell r="C5233"/>
          <cell r="D5233"/>
          <cell r="E5233"/>
          <cell r="F5233"/>
          <cell r="J5233"/>
          <cell r="K5233"/>
          <cell r="L5233"/>
          <cell r="M5233"/>
          <cell r="N5233"/>
          <cell r="O5233"/>
          <cell r="P5233"/>
          <cell r="R5233"/>
          <cell r="S5233"/>
          <cell r="T5233"/>
          <cell r="U5233"/>
          <cell r="V5233"/>
          <cell r="W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P5233"/>
        </row>
        <row r="5234">
          <cell r="C5234"/>
          <cell r="D5234"/>
          <cell r="E5234"/>
          <cell r="F5234"/>
          <cell r="J5234"/>
          <cell r="K5234"/>
          <cell r="L5234"/>
          <cell r="M5234"/>
          <cell r="N5234"/>
          <cell r="O5234"/>
          <cell r="P5234"/>
          <cell r="R5234"/>
          <cell r="S5234"/>
          <cell r="T5234"/>
          <cell r="U5234"/>
          <cell r="V5234"/>
          <cell r="W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P5234"/>
        </row>
        <row r="5235">
          <cell r="C5235"/>
          <cell r="D5235"/>
          <cell r="E5235"/>
          <cell r="F5235"/>
          <cell r="J5235"/>
          <cell r="K5235"/>
          <cell r="L5235"/>
          <cell r="M5235"/>
          <cell r="N5235"/>
          <cell r="O5235"/>
          <cell r="P5235"/>
          <cell r="R5235"/>
          <cell r="S5235"/>
          <cell r="T5235"/>
          <cell r="U5235"/>
          <cell r="V5235"/>
          <cell r="W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P5235"/>
        </row>
        <row r="5236">
          <cell r="C5236"/>
          <cell r="D5236"/>
          <cell r="E5236"/>
          <cell r="F5236"/>
          <cell r="J5236"/>
          <cell r="K5236"/>
          <cell r="L5236"/>
          <cell r="M5236"/>
          <cell r="N5236"/>
          <cell r="O5236"/>
          <cell r="P5236"/>
          <cell r="R5236"/>
          <cell r="S5236"/>
          <cell r="T5236"/>
          <cell r="U5236"/>
          <cell r="V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P5236"/>
        </row>
        <row r="5237">
          <cell r="C5237"/>
          <cell r="D5237"/>
          <cell r="E5237"/>
          <cell r="F5237"/>
          <cell r="J5237"/>
          <cell r="K5237"/>
          <cell r="L5237"/>
          <cell r="M5237"/>
          <cell r="N5237"/>
          <cell r="O5237"/>
          <cell r="P5237"/>
          <cell r="R5237"/>
          <cell r="S5237"/>
          <cell r="T5237"/>
          <cell r="U5237"/>
          <cell r="V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P5237"/>
        </row>
        <row r="5238">
          <cell r="C5238"/>
          <cell r="D5238"/>
          <cell r="E5238"/>
          <cell r="F5238"/>
          <cell r="J5238"/>
          <cell r="K5238"/>
          <cell r="L5238"/>
          <cell r="M5238"/>
          <cell r="N5238"/>
          <cell r="O5238"/>
          <cell r="P5238"/>
          <cell r="R5238"/>
          <cell r="S5238"/>
          <cell r="T5238"/>
          <cell r="U5238"/>
          <cell r="V5238"/>
          <cell r="W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P5238"/>
        </row>
        <row r="5239">
          <cell r="C5239"/>
          <cell r="D5239"/>
          <cell r="E5239"/>
          <cell r="F5239"/>
          <cell r="J5239"/>
          <cell r="K5239"/>
          <cell r="L5239"/>
          <cell r="M5239"/>
          <cell r="N5239"/>
          <cell r="O5239"/>
          <cell r="P5239"/>
          <cell r="R5239"/>
          <cell r="S5239"/>
          <cell r="T5239"/>
          <cell r="U5239"/>
          <cell r="V5239"/>
          <cell r="W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P5239"/>
        </row>
        <row r="5240">
          <cell r="C5240"/>
          <cell r="D5240"/>
          <cell r="E5240"/>
          <cell r="F5240"/>
          <cell r="J5240"/>
          <cell r="K5240"/>
          <cell r="L5240"/>
          <cell r="M5240"/>
          <cell r="N5240"/>
          <cell r="O5240"/>
          <cell r="P5240"/>
          <cell r="R5240"/>
          <cell r="S5240"/>
          <cell r="T5240"/>
          <cell r="U5240"/>
          <cell r="V5240"/>
          <cell r="W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P5240"/>
        </row>
        <row r="5241">
          <cell r="C5241"/>
          <cell r="D5241"/>
          <cell r="E5241"/>
          <cell r="F5241"/>
          <cell r="J5241"/>
          <cell r="K5241"/>
          <cell r="L5241"/>
          <cell r="M5241"/>
          <cell r="N5241"/>
          <cell r="O5241"/>
          <cell r="P5241"/>
          <cell r="R5241"/>
          <cell r="S5241"/>
          <cell r="T5241"/>
          <cell r="U5241"/>
          <cell r="V5241"/>
          <cell r="W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P5241"/>
        </row>
        <row r="5242">
          <cell r="C5242"/>
          <cell r="D5242"/>
          <cell r="E5242"/>
          <cell r="F5242"/>
          <cell r="J5242"/>
          <cell r="K5242"/>
          <cell r="L5242"/>
          <cell r="M5242"/>
          <cell r="N5242"/>
          <cell r="O5242"/>
          <cell r="P5242"/>
          <cell r="R5242"/>
          <cell r="S5242"/>
          <cell r="T5242"/>
          <cell r="U5242"/>
          <cell r="V5242"/>
          <cell r="W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P5242"/>
        </row>
        <row r="5243">
          <cell r="C5243"/>
          <cell r="D5243"/>
          <cell r="E5243"/>
          <cell r="F5243"/>
          <cell r="J5243"/>
          <cell r="K5243"/>
          <cell r="L5243"/>
          <cell r="M5243"/>
          <cell r="N5243"/>
          <cell r="O5243"/>
          <cell r="P5243"/>
          <cell r="R5243"/>
          <cell r="S5243"/>
          <cell r="T5243"/>
          <cell r="U5243"/>
          <cell r="V5243"/>
          <cell r="W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P5243"/>
        </row>
        <row r="5244">
          <cell r="C5244"/>
          <cell r="D5244"/>
          <cell r="E5244"/>
          <cell r="F5244"/>
          <cell r="J5244"/>
          <cell r="K5244"/>
          <cell r="L5244"/>
          <cell r="M5244"/>
          <cell r="N5244"/>
          <cell r="O5244"/>
          <cell r="P5244"/>
          <cell r="R5244"/>
          <cell r="S5244"/>
          <cell r="T5244"/>
          <cell r="U5244"/>
          <cell r="V5244"/>
          <cell r="W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P5244"/>
        </row>
        <row r="5245">
          <cell r="C5245"/>
          <cell r="D5245"/>
          <cell r="E5245"/>
          <cell r="F5245"/>
          <cell r="J5245"/>
          <cell r="K5245"/>
          <cell r="L5245"/>
          <cell r="M5245"/>
          <cell r="N5245"/>
          <cell r="O5245"/>
          <cell r="P5245"/>
          <cell r="R5245"/>
          <cell r="S5245"/>
          <cell r="T5245"/>
          <cell r="U5245"/>
          <cell r="V5245"/>
          <cell r="W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P5245"/>
        </row>
        <row r="5246">
          <cell r="C5246"/>
          <cell r="D5246"/>
          <cell r="E5246"/>
          <cell r="F5246"/>
          <cell r="J5246"/>
          <cell r="K5246"/>
          <cell r="L5246"/>
          <cell r="M5246"/>
          <cell r="N5246"/>
          <cell r="O5246"/>
          <cell r="P5246"/>
          <cell r="R5246"/>
          <cell r="S5246"/>
          <cell r="T5246"/>
          <cell r="U5246"/>
          <cell r="V5246"/>
          <cell r="W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P5246"/>
        </row>
        <row r="5247">
          <cell r="C5247"/>
          <cell r="D5247"/>
          <cell r="E5247"/>
          <cell r="F5247"/>
          <cell r="J5247"/>
          <cell r="K5247"/>
          <cell r="L5247"/>
          <cell r="M5247"/>
          <cell r="N5247"/>
          <cell r="O5247"/>
          <cell r="P5247"/>
          <cell r="R5247"/>
          <cell r="S5247"/>
          <cell r="T5247"/>
          <cell r="U5247"/>
          <cell r="V5247"/>
          <cell r="W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P5247"/>
        </row>
        <row r="5248">
          <cell r="C5248"/>
          <cell r="D5248"/>
          <cell r="E5248"/>
          <cell r="F5248"/>
          <cell r="J5248"/>
          <cell r="K5248"/>
          <cell r="L5248"/>
          <cell r="M5248"/>
          <cell r="N5248"/>
          <cell r="O5248"/>
          <cell r="P5248"/>
          <cell r="R5248"/>
          <cell r="S5248"/>
          <cell r="T5248"/>
          <cell r="U5248"/>
          <cell r="V5248"/>
          <cell r="W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P5248"/>
        </row>
        <row r="5249">
          <cell r="C5249"/>
          <cell r="D5249"/>
          <cell r="E5249"/>
          <cell r="F5249"/>
          <cell r="J5249"/>
          <cell r="K5249"/>
          <cell r="L5249"/>
          <cell r="M5249"/>
          <cell r="N5249"/>
          <cell r="O5249"/>
          <cell r="P5249"/>
          <cell r="R5249"/>
          <cell r="S5249"/>
          <cell r="T5249"/>
          <cell r="U5249"/>
          <cell r="V5249"/>
          <cell r="W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P5249"/>
        </row>
        <row r="5250">
          <cell r="C5250"/>
          <cell r="D5250"/>
          <cell r="E5250"/>
          <cell r="F5250"/>
          <cell r="J5250"/>
          <cell r="K5250"/>
          <cell r="L5250"/>
          <cell r="M5250"/>
          <cell r="N5250"/>
          <cell r="O5250"/>
          <cell r="P5250"/>
          <cell r="R5250"/>
          <cell r="S5250"/>
          <cell r="T5250"/>
          <cell r="U5250"/>
          <cell r="V5250"/>
          <cell r="W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P5250"/>
        </row>
        <row r="5251">
          <cell r="C5251"/>
          <cell r="D5251"/>
          <cell r="E5251"/>
          <cell r="F5251"/>
          <cell r="J5251"/>
          <cell r="K5251"/>
          <cell r="L5251"/>
          <cell r="M5251"/>
          <cell r="N5251"/>
          <cell r="O5251"/>
          <cell r="P5251"/>
          <cell r="R5251"/>
          <cell r="S5251"/>
          <cell r="T5251"/>
          <cell r="U5251"/>
          <cell r="V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P5251"/>
        </row>
        <row r="5252">
          <cell r="C5252"/>
          <cell r="D5252"/>
          <cell r="E5252"/>
          <cell r="F5252"/>
          <cell r="J5252"/>
          <cell r="K5252"/>
          <cell r="L5252"/>
          <cell r="M5252"/>
          <cell r="N5252"/>
          <cell r="O5252"/>
          <cell r="P5252"/>
          <cell r="R5252"/>
          <cell r="S5252"/>
          <cell r="T5252"/>
          <cell r="U5252"/>
          <cell r="V5252"/>
          <cell r="W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P5252"/>
        </row>
        <row r="5253">
          <cell r="C5253"/>
          <cell r="D5253"/>
          <cell r="E5253"/>
          <cell r="F5253"/>
          <cell r="J5253"/>
          <cell r="K5253"/>
          <cell r="L5253"/>
          <cell r="M5253"/>
          <cell r="N5253"/>
          <cell r="O5253"/>
          <cell r="P5253"/>
          <cell r="R5253"/>
          <cell r="S5253"/>
          <cell r="T5253"/>
          <cell r="U5253"/>
          <cell r="V5253"/>
          <cell r="W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P5253"/>
        </row>
        <row r="5254">
          <cell r="C5254"/>
          <cell r="D5254"/>
          <cell r="E5254"/>
          <cell r="F5254"/>
          <cell r="J5254"/>
          <cell r="K5254"/>
          <cell r="L5254"/>
          <cell r="M5254"/>
          <cell r="N5254"/>
          <cell r="O5254"/>
          <cell r="P5254"/>
          <cell r="R5254"/>
          <cell r="S5254"/>
          <cell r="T5254"/>
          <cell r="U5254"/>
          <cell r="V5254"/>
          <cell r="W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P5254"/>
        </row>
        <row r="5255">
          <cell r="C5255"/>
          <cell r="D5255"/>
          <cell r="E5255"/>
          <cell r="F5255"/>
          <cell r="J5255"/>
          <cell r="K5255"/>
          <cell r="L5255"/>
          <cell r="M5255"/>
          <cell r="N5255"/>
          <cell r="O5255"/>
          <cell r="P5255"/>
          <cell r="R5255"/>
          <cell r="S5255"/>
          <cell r="T5255"/>
          <cell r="U5255"/>
          <cell r="V5255"/>
          <cell r="W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P5255"/>
        </row>
        <row r="5256">
          <cell r="C5256"/>
          <cell r="D5256"/>
          <cell r="E5256"/>
          <cell r="F5256"/>
          <cell r="J5256"/>
          <cell r="K5256"/>
          <cell r="L5256"/>
          <cell r="M5256"/>
          <cell r="N5256"/>
          <cell r="O5256"/>
          <cell r="P5256"/>
          <cell r="R5256"/>
          <cell r="S5256"/>
          <cell r="T5256"/>
          <cell r="U5256"/>
          <cell r="V5256"/>
          <cell r="W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P5256"/>
        </row>
        <row r="5257">
          <cell r="C5257"/>
          <cell r="D5257"/>
          <cell r="E5257"/>
          <cell r="F5257"/>
          <cell r="J5257"/>
          <cell r="K5257"/>
          <cell r="L5257"/>
          <cell r="M5257"/>
          <cell r="N5257"/>
          <cell r="O5257"/>
          <cell r="P5257"/>
          <cell r="R5257"/>
          <cell r="S5257"/>
          <cell r="T5257"/>
          <cell r="U5257"/>
          <cell r="V5257"/>
          <cell r="W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P5257"/>
        </row>
        <row r="5258">
          <cell r="C5258"/>
          <cell r="D5258"/>
          <cell r="E5258"/>
          <cell r="F5258"/>
          <cell r="J5258"/>
          <cell r="K5258"/>
          <cell r="L5258"/>
          <cell r="M5258"/>
          <cell r="N5258"/>
          <cell r="O5258"/>
          <cell r="P5258"/>
          <cell r="R5258"/>
          <cell r="S5258"/>
          <cell r="T5258"/>
          <cell r="U5258"/>
          <cell r="V5258"/>
          <cell r="W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P5258"/>
        </row>
        <row r="5259">
          <cell r="C5259"/>
          <cell r="D5259"/>
          <cell r="E5259"/>
          <cell r="F5259"/>
          <cell r="J5259"/>
          <cell r="K5259"/>
          <cell r="L5259"/>
          <cell r="M5259"/>
          <cell r="N5259"/>
          <cell r="O5259"/>
          <cell r="P5259"/>
          <cell r="R5259"/>
          <cell r="S5259"/>
          <cell r="T5259"/>
          <cell r="U5259"/>
          <cell r="V5259"/>
          <cell r="W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P5259"/>
        </row>
        <row r="5260">
          <cell r="C5260"/>
          <cell r="D5260"/>
          <cell r="E5260"/>
          <cell r="F5260"/>
          <cell r="J5260"/>
          <cell r="K5260"/>
          <cell r="L5260"/>
          <cell r="M5260"/>
          <cell r="N5260"/>
          <cell r="O5260"/>
          <cell r="P5260"/>
          <cell r="R5260"/>
          <cell r="S5260"/>
          <cell r="T5260"/>
          <cell r="U5260"/>
          <cell r="V5260"/>
          <cell r="W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P5260"/>
        </row>
        <row r="5261">
          <cell r="C5261"/>
          <cell r="D5261"/>
          <cell r="E5261"/>
          <cell r="F5261"/>
          <cell r="J5261"/>
          <cell r="K5261"/>
          <cell r="L5261"/>
          <cell r="M5261"/>
          <cell r="N5261"/>
          <cell r="O5261"/>
          <cell r="P5261"/>
          <cell r="R5261"/>
          <cell r="S5261"/>
          <cell r="T5261"/>
          <cell r="U5261"/>
          <cell r="V5261"/>
          <cell r="W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P5261"/>
        </row>
        <row r="5262">
          <cell r="C5262"/>
          <cell r="D5262"/>
          <cell r="E5262"/>
          <cell r="F5262"/>
          <cell r="J5262"/>
          <cell r="K5262"/>
          <cell r="L5262"/>
          <cell r="M5262"/>
          <cell r="N5262"/>
          <cell r="O5262"/>
          <cell r="P5262"/>
          <cell r="R5262"/>
          <cell r="S5262"/>
          <cell r="T5262"/>
          <cell r="U5262"/>
          <cell r="V5262"/>
          <cell r="W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P5262"/>
        </row>
        <row r="5263">
          <cell r="C5263"/>
          <cell r="D5263"/>
          <cell r="E5263"/>
          <cell r="F5263"/>
          <cell r="J5263"/>
          <cell r="K5263"/>
          <cell r="L5263"/>
          <cell r="M5263"/>
          <cell r="N5263"/>
          <cell r="O5263"/>
          <cell r="P5263"/>
          <cell r="R5263"/>
          <cell r="S5263"/>
          <cell r="T5263"/>
          <cell r="U5263"/>
          <cell r="V5263"/>
          <cell r="W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P5263"/>
        </row>
        <row r="5264">
          <cell r="C5264"/>
          <cell r="D5264"/>
          <cell r="E5264"/>
          <cell r="F5264"/>
          <cell r="J5264"/>
          <cell r="K5264"/>
          <cell r="L5264"/>
          <cell r="M5264"/>
          <cell r="N5264"/>
          <cell r="O5264"/>
          <cell r="P5264"/>
          <cell r="R5264"/>
          <cell r="S5264"/>
          <cell r="T5264"/>
          <cell r="U5264"/>
          <cell r="V5264"/>
          <cell r="W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P5264"/>
        </row>
        <row r="5265">
          <cell r="C5265"/>
          <cell r="D5265"/>
          <cell r="E5265"/>
          <cell r="F5265"/>
          <cell r="J5265"/>
          <cell r="K5265"/>
          <cell r="L5265"/>
          <cell r="M5265"/>
          <cell r="N5265"/>
          <cell r="O5265"/>
          <cell r="P5265"/>
          <cell r="R5265"/>
          <cell r="S5265"/>
          <cell r="T5265"/>
          <cell r="U5265"/>
          <cell r="V5265"/>
          <cell r="W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P5265"/>
        </row>
        <row r="5266">
          <cell r="C5266"/>
          <cell r="D5266"/>
          <cell r="E5266"/>
          <cell r="F5266"/>
          <cell r="J5266"/>
          <cell r="K5266"/>
          <cell r="L5266"/>
          <cell r="M5266"/>
          <cell r="N5266"/>
          <cell r="O5266"/>
          <cell r="P5266"/>
          <cell r="R5266"/>
          <cell r="S5266"/>
          <cell r="T5266"/>
          <cell r="U5266"/>
          <cell r="V5266"/>
          <cell r="W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P5266"/>
        </row>
        <row r="5267">
          <cell r="C5267"/>
          <cell r="D5267"/>
          <cell r="E5267"/>
          <cell r="F5267"/>
          <cell r="J5267"/>
          <cell r="K5267"/>
          <cell r="L5267"/>
          <cell r="M5267"/>
          <cell r="N5267"/>
          <cell r="O5267"/>
          <cell r="P5267"/>
          <cell r="R5267"/>
          <cell r="S5267"/>
          <cell r="T5267"/>
          <cell r="U5267"/>
          <cell r="V5267"/>
          <cell r="W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P5267"/>
        </row>
        <row r="5268">
          <cell r="C5268"/>
          <cell r="D5268"/>
          <cell r="E5268"/>
          <cell r="F5268"/>
          <cell r="J5268"/>
          <cell r="K5268"/>
          <cell r="L5268"/>
          <cell r="M5268"/>
          <cell r="N5268"/>
          <cell r="O5268"/>
          <cell r="P5268"/>
          <cell r="R5268"/>
          <cell r="S5268"/>
          <cell r="T5268"/>
          <cell r="U5268"/>
          <cell r="V5268"/>
          <cell r="W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P5268"/>
        </row>
        <row r="5269">
          <cell r="C5269"/>
          <cell r="D5269"/>
          <cell r="E5269"/>
          <cell r="F5269"/>
          <cell r="J5269"/>
          <cell r="K5269"/>
          <cell r="L5269"/>
          <cell r="M5269"/>
          <cell r="N5269"/>
          <cell r="O5269"/>
          <cell r="P5269"/>
          <cell r="R5269"/>
          <cell r="S5269"/>
          <cell r="T5269"/>
          <cell r="U5269"/>
          <cell r="V5269"/>
          <cell r="W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P5269"/>
        </row>
        <row r="5270">
          <cell r="C5270"/>
          <cell r="D5270"/>
          <cell r="E5270"/>
          <cell r="F5270"/>
          <cell r="J5270"/>
          <cell r="K5270"/>
          <cell r="L5270"/>
          <cell r="M5270"/>
          <cell r="N5270"/>
          <cell r="O5270"/>
          <cell r="P5270"/>
          <cell r="R5270"/>
          <cell r="S5270"/>
          <cell r="T5270"/>
          <cell r="U5270"/>
          <cell r="V5270"/>
          <cell r="W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P5270"/>
        </row>
        <row r="5271">
          <cell r="C5271"/>
          <cell r="D5271"/>
          <cell r="E5271"/>
          <cell r="F5271"/>
          <cell r="J5271"/>
          <cell r="K5271"/>
          <cell r="L5271"/>
          <cell r="M5271"/>
          <cell r="N5271"/>
          <cell r="O5271"/>
          <cell r="P5271"/>
          <cell r="R5271"/>
          <cell r="S5271"/>
          <cell r="T5271"/>
          <cell r="U5271"/>
          <cell r="V5271"/>
          <cell r="W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P5271"/>
        </row>
        <row r="5272">
          <cell r="C5272"/>
          <cell r="D5272"/>
          <cell r="E5272"/>
          <cell r="F5272"/>
          <cell r="J5272"/>
          <cell r="K5272"/>
          <cell r="L5272"/>
          <cell r="M5272"/>
          <cell r="N5272"/>
          <cell r="O5272"/>
          <cell r="P5272"/>
          <cell r="R5272"/>
          <cell r="S5272"/>
          <cell r="T5272"/>
          <cell r="U5272"/>
          <cell r="V5272"/>
          <cell r="W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P5272"/>
        </row>
        <row r="5273">
          <cell r="C5273"/>
          <cell r="D5273"/>
          <cell r="E5273"/>
          <cell r="F5273"/>
          <cell r="J5273"/>
          <cell r="K5273"/>
          <cell r="L5273"/>
          <cell r="M5273"/>
          <cell r="N5273"/>
          <cell r="O5273"/>
          <cell r="P5273"/>
          <cell r="R5273"/>
          <cell r="S5273"/>
          <cell r="T5273"/>
          <cell r="U5273"/>
          <cell r="V5273"/>
          <cell r="W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P5273"/>
        </row>
        <row r="5274">
          <cell r="C5274"/>
          <cell r="D5274"/>
          <cell r="E5274"/>
          <cell r="F5274"/>
          <cell r="J5274"/>
          <cell r="K5274"/>
          <cell r="L5274"/>
          <cell r="M5274"/>
          <cell r="N5274"/>
          <cell r="O5274"/>
          <cell r="P5274"/>
          <cell r="R5274"/>
          <cell r="S5274"/>
          <cell r="T5274"/>
          <cell r="U5274"/>
          <cell r="V5274"/>
          <cell r="W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P5274"/>
        </row>
        <row r="5275">
          <cell r="C5275"/>
          <cell r="D5275"/>
          <cell r="E5275"/>
          <cell r="F5275"/>
          <cell r="J5275"/>
          <cell r="K5275"/>
          <cell r="L5275"/>
          <cell r="M5275"/>
          <cell r="N5275"/>
          <cell r="O5275"/>
          <cell r="P5275"/>
          <cell r="R5275"/>
          <cell r="S5275"/>
          <cell r="T5275"/>
          <cell r="U5275"/>
          <cell r="V5275"/>
          <cell r="W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P5275"/>
        </row>
        <row r="5276">
          <cell r="C5276"/>
          <cell r="D5276"/>
          <cell r="E5276"/>
          <cell r="F5276"/>
          <cell r="J5276"/>
          <cell r="K5276"/>
          <cell r="L5276"/>
          <cell r="M5276"/>
          <cell r="N5276"/>
          <cell r="O5276"/>
          <cell r="P5276"/>
          <cell r="R5276"/>
          <cell r="S5276"/>
          <cell r="T5276"/>
          <cell r="U5276"/>
          <cell r="V5276"/>
          <cell r="W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P5276"/>
        </row>
        <row r="5277">
          <cell r="C5277"/>
          <cell r="D5277"/>
          <cell r="E5277"/>
          <cell r="F5277"/>
          <cell r="J5277"/>
          <cell r="K5277"/>
          <cell r="L5277"/>
          <cell r="M5277"/>
          <cell r="N5277"/>
          <cell r="O5277"/>
          <cell r="P5277"/>
          <cell r="R5277"/>
          <cell r="S5277"/>
          <cell r="T5277"/>
          <cell r="U5277"/>
          <cell r="V5277"/>
          <cell r="W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P5277"/>
        </row>
        <row r="5278">
          <cell r="C5278"/>
          <cell r="D5278"/>
          <cell r="E5278"/>
          <cell r="F5278"/>
          <cell r="J5278"/>
          <cell r="K5278"/>
          <cell r="L5278"/>
          <cell r="M5278"/>
          <cell r="N5278"/>
          <cell r="O5278"/>
          <cell r="P5278"/>
          <cell r="R5278"/>
          <cell r="S5278"/>
          <cell r="T5278"/>
          <cell r="U5278"/>
          <cell r="V5278"/>
          <cell r="W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P5278"/>
        </row>
        <row r="5279">
          <cell r="C5279"/>
          <cell r="D5279"/>
          <cell r="E5279"/>
          <cell r="F5279"/>
          <cell r="J5279"/>
          <cell r="K5279"/>
          <cell r="L5279"/>
          <cell r="M5279"/>
          <cell r="N5279"/>
          <cell r="O5279"/>
          <cell r="P5279"/>
          <cell r="R5279"/>
          <cell r="S5279"/>
          <cell r="T5279"/>
          <cell r="U5279"/>
          <cell r="V5279"/>
          <cell r="W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P5279"/>
        </row>
        <row r="5280">
          <cell r="C5280"/>
          <cell r="D5280"/>
          <cell r="E5280"/>
          <cell r="F5280"/>
          <cell r="J5280"/>
          <cell r="K5280"/>
          <cell r="L5280"/>
          <cell r="M5280"/>
          <cell r="N5280"/>
          <cell r="O5280"/>
          <cell r="P5280"/>
          <cell r="R5280"/>
          <cell r="S5280"/>
          <cell r="T5280"/>
          <cell r="U5280"/>
          <cell r="V5280"/>
          <cell r="W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P5280"/>
        </row>
        <row r="5281">
          <cell r="C5281"/>
          <cell r="D5281"/>
          <cell r="E5281"/>
          <cell r="F5281"/>
          <cell r="J5281"/>
          <cell r="K5281"/>
          <cell r="L5281"/>
          <cell r="M5281"/>
          <cell r="N5281"/>
          <cell r="O5281"/>
          <cell r="P5281"/>
          <cell r="R5281"/>
          <cell r="S5281"/>
          <cell r="T5281"/>
          <cell r="U5281"/>
          <cell r="V5281"/>
          <cell r="W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P5281"/>
        </row>
        <row r="5282">
          <cell r="C5282"/>
          <cell r="D5282"/>
          <cell r="E5282"/>
          <cell r="F5282"/>
          <cell r="J5282"/>
          <cell r="K5282"/>
          <cell r="L5282"/>
          <cell r="M5282"/>
          <cell r="N5282"/>
          <cell r="O5282"/>
          <cell r="P5282"/>
          <cell r="R5282"/>
          <cell r="S5282"/>
          <cell r="T5282"/>
          <cell r="U5282"/>
          <cell r="V5282"/>
          <cell r="W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P5282"/>
        </row>
        <row r="5283">
          <cell r="C5283"/>
          <cell r="D5283"/>
          <cell r="E5283"/>
          <cell r="F5283"/>
          <cell r="J5283"/>
          <cell r="K5283"/>
          <cell r="L5283"/>
          <cell r="M5283"/>
          <cell r="N5283"/>
          <cell r="O5283"/>
          <cell r="P5283"/>
          <cell r="R5283"/>
          <cell r="S5283"/>
          <cell r="T5283"/>
          <cell r="U5283"/>
          <cell r="V5283"/>
          <cell r="W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P5283"/>
        </row>
        <row r="5284">
          <cell r="C5284"/>
          <cell r="D5284"/>
          <cell r="E5284"/>
          <cell r="F5284"/>
          <cell r="J5284"/>
          <cell r="K5284"/>
          <cell r="L5284"/>
          <cell r="M5284"/>
          <cell r="N5284"/>
          <cell r="O5284"/>
          <cell r="P5284"/>
          <cell r="R5284"/>
          <cell r="S5284"/>
          <cell r="T5284"/>
          <cell r="U5284"/>
          <cell r="V5284"/>
          <cell r="W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P5284"/>
        </row>
        <row r="5285">
          <cell r="C5285"/>
          <cell r="D5285"/>
          <cell r="E5285"/>
          <cell r="F5285"/>
          <cell r="J5285"/>
          <cell r="K5285"/>
          <cell r="L5285"/>
          <cell r="M5285"/>
          <cell r="N5285"/>
          <cell r="O5285"/>
          <cell r="P5285"/>
          <cell r="R5285"/>
          <cell r="S5285"/>
          <cell r="T5285"/>
          <cell r="U5285"/>
          <cell r="V5285"/>
          <cell r="W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P5285"/>
        </row>
        <row r="5286">
          <cell r="C5286"/>
          <cell r="D5286"/>
          <cell r="E5286"/>
          <cell r="F5286"/>
          <cell r="J5286"/>
          <cell r="K5286"/>
          <cell r="L5286"/>
          <cell r="M5286"/>
          <cell r="N5286"/>
          <cell r="O5286"/>
          <cell r="P5286"/>
          <cell r="R5286"/>
          <cell r="S5286"/>
          <cell r="T5286"/>
          <cell r="U5286"/>
          <cell r="V5286"/>
          <cell r="W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P5286"/>
        </row>
        <row r="5287">
          <cell r="C5287"/>
          <cell r="D5287"/>
          <cell r="E5287"/>
          <cell r="F5287"/>
          <cell r="J5287"/>
          <cell r="K5287"/>
          <cell r="L5287"/>
          <cell r="M5287"/>
          <cell r="N5287"/>
          <cell r="O5287"/>
          <cell r="P5287"/>
          <cell r="R5287"/>
          <cell r="S5287"/>
          <cell r="T5287"/>
          <cell r="U5287"/>
          <cell r="V5287"/>
          <cell r="W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P5287"/>
        </row>
        <row r="5288">
          <cell r="C5288"/>
          <cell r="D5288"/>
          <cell r="E5288"/>
          <cell r="F5288"/>
          <cell r="J5288"/>
          <cell r="K5288"/>
          <cell r="L5288"/>
          <cell r="M5288"/>
          <cell r="N5288"/>
          <cell r="O5288"/>
          <cell r="P5288"/>
          <cell r="R5288"/>
          <cell r="S5288"/>
          <cell r="T5288"/>
          <cell r="U5288"/>
          <cell r="V5288"/>
          <cell r="W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P5288"/>
        </row>
        <row r="5289">
          <cell r="C5289"/>
          <cell r="D5289"/>
          <cell r="E5289"/>
          <cell r="F5289"/>
          <cell r="J5289"/>
          <cell r="K5289"/>
          <cell r="L5289"/>
          <cell r="M5289"/>
          <cell r="N5289"/>
          <cell r="O5289"/>
          <cell r="P5289"/>
          <cell r="R5289"/>
          <cell r="S5289"/>
          <cell r="T5289"/>
          <cell r="U5289"/>
          <cell r="V5289"/>
          <cell r="W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P5289"/>
        </row>
        <row r="5290">
          <cell r="C5290"/>
          <cell r="D5290"/>
          <cell r="E5290"/>
          <cell r="F5290"/>
          <cell r="J5290"/>
          <cell r="K5290"/>
          <cell r="L5290"/>
          <cell r="M5290"/>
          <cell r="N5290"/>
          <cell r="O5290"/>
          <cell r="P5290"/>
          <cell r="R5290"/>
          <cell r="S5290"/>
          <cell r="T5290"/>
          <cell r="U5290"/>
          <cell r="V5290"/>
          <cell r="W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P5290"/>
        </row>
        <row r="5291">
          <cell r="C5291"/>
          <cell r="D5291"/>
          <cell r="E5291"/>
          <cell r="F5291"/>
          <cell r="J5291"/>
          <cell r="K5291"/>
          <cell r="L5291"/>
          <cell r="M5291"/>
          <cell r="N5291"/>
          <cell r="O5291"/>
          <cell r="P5291"/>
          <cell r="R5291"/>
          <cell r="S5291"/>
          <cell r="T5291"/>
          <cell r="U5291"/>
          <cell r="V5291"/>
          <cell r="W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P5291"/>
        </row>
        <row r="5292">
          <cell r="C5292"/>
          <cell r="D5292"/>
          <cell r="E5292"/>
          <cell r="F5292"/>
          <cell r="J5292"/>
          <cell r="K5292"/>
          <cell r="L5292"/>
          <cell r="M5292"/>
          <cell r="N5292"/>
          <cell r="O5292"/>
          <cell r="P5292"/>
          <cell r="R5292"/>
          <cell r="S5292"/>
          <cell r="T5292"/>
          <cell r="U5292"/>
          <cell r="V5292"/>
          <cell r="W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P5292"/>
        </row>
        <row r="5293">
          <cell r="C5293"/>
          <cell r="D5293"/>
          <cell r="E5293"/>
          <cell r="F5293"/>
          <cell r="J5293"/>
          <cell r="K5293"/>
          <cell r="L5293"/>
          <cell r="M5293"/>
          <cell r="N5293"/>
          <cell r="O5293"/>
          <cell r="P5293"/>
          <cell r="R5293"/>
          <cell r="S5293"/>
          <cell r="T5293"/>
          <cell r="U5293"/>
          <cell r="V5293"/>
          <cell r="W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P5293"/>
        </row>
        <row r="5294">
          <cell r="C5294"/>
          <cell r="D5294"/>
          <cell r="E5294"/>
          <cell r="F5294"/>
          <cell r="J5294"/>
          <cell r="K5294"/>
          <cell r="L5294"/>
          <cell r="M5294"/>
          <cell r="N5294"/>
          <cell r="O5294"/>
          <cell r="P5294"/>
          <cell r="R5294"/>
          <cell r="S5294"/>
          <cell r="T5294"/>
          <cell r="U5294"/>
          <cell r="V5294"/>
          <cell r="W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P5294"/>
        </row>
        <row r="5295">
          <cell r="C5295"/>
          <cell r="D5295"/>
          <cell r="E5295"/>
          <cell r="F5295"/>
          <cell r="J5295"/>
          <cell r="K5295"/>
          <cell r="L5295"/>
          <cell r="M5295"/>
          <cell r="N5295"/>
          <cell r="O5295"/>
          <cell r="P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P5295"/>
        </row>
        <row r="5296">
          <cell r="C5296"/>
          <cell r="D5296"/>
          <cell r="E5296"/>
          <cell r="F5296"/>
          <cell r="J5296"/>
          <cell r="K5296"/>
          <cell r="L5296"/>
          <cell r="M5296"/>
          <cell r="N5296"/>
          <cell r="O5296"/>
          <cell r="P5296"/>
          <cell r="R5296"/>
          <cell r="S5296"/>
          <cell r="T5296"/>
          <cell r="U5296"/>
          <cell r="V5296"/>
          <cell r="W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P5296"/>
        </row>
        <row r="5297">
          <cell r="C5297"/>
          <cell r="D5297"/>
          <cell r="E5297"/>
          <cell r="F5297"/>
          <cell r="J5297"/>
          <cell r="K5297"/>
          <cell r="L5297"/>
          <cell r="M5297"/>
          <cell r="N5297"/>
          <cell r="O5297"/>
          <cell r="P5297"/>
          <cell r="R5297"/>
          <cell r="S5297"/>
          <cell r="T5297"/>
          <cell r="U5297"/>
          <cell r="V5297"/>
          <cell r="W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P5297"/>
        </row>
        <row r="5298">
          <cell r="C5298"/>
          <cell r="D5298"/>
          <cell r="E5298"/>
          <cell r="F5298"/>
          <cell r="J5298"/>
          <cell r="K5298"/>
          <cell r="L5298"/>
          <cell r="M5298"/>
          <cell r="N5298"/>
          <cell r="O5298"/>
          <cell r="P5298"/>
          <cell r="R5298"/>
          <cell r="S5298"/>
          <cell r="T5298"/>
          <cell r="U5298"/>
          <cell r="V5298"/>
          <cell r="W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P5298"/>
        </row>
        <row r="5299">
          <cell r="C5299"/>
          <cell r="D5299"/>
          <cell r="E5299"/>
          <cell r="F5299"/>
          <cell r="J5299"/>
          <cell r="K5299"/>
          <cell r="L5299"/>
          <cell r="M5299"/>
          <cell r="N5299"/>
          <cell r="O5299"/>
          <cell r="P5299"/>
          <cell r="R5299"/>
          <cell r="S5299"/>
          <cell r="T5299"/>
          <cell r="U5299"/>
          <cell r="V5299"/>
          <cell r="W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P5299"/>
        </row>
        <row r="5300">
          <cell r="C5300"/>
          <cell r="D5300"/>
          <cell r="E5300"/>
          <cell r="F5300"/>
          <cell r="J5300"/>
          <cell r="K5300"/>
          <cell r="L5300"/>
          <cell r="M5300"/>
          <cell r="N5300"/>
          <cell r="O5300"/>
          <cell r="P5300"/>
          <cell r="R5300"/>
          <cell r="S5300"/>
          <cell r="T5300"/>
          <cell r="U5300"/>
          <cell r="V5300"/>
          <cell r="W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P5300"/>
        </row>
        <row r="5301">
          <cell r="C5301"/>
          <cell r="D5301"/>
          <cell r="E5301"/>
          <cell r="F5301"/>
          <cell r="J5301"/>
          <cell r="K5301"/>
          <cell r="L5301"/>
          <cell r="M5301"/>
          <cell r="N5301"/>
          <cell r="O5301"/>
          <cell r="P5301"/>
          <cell r="R5301"/>
          <cell r="S5301"/>
          <cell r="T5301"/>
          <cell r="U5301"/>
          <cell r="V5301"/>
          <cell r="W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P5301"/>
        </row>
        <row r="5302">
          <cell r="C5302"/>
          <cell r="D5302"/>
          <cell r="E5302"/>
          <cell r="F5302"/>
          <cell r="J5302"/>
          <cell r="K5302"/>
          <cell r="L5302"/>
          <cell r="M5302"/>
          <cell r="N5302"/>
          <cell r="O5302"/>
          <cell r="P5302"/>
          <cell r="R5302"/>
          <cell r="S5302"/>
          <cell r="T5302"/>
          <cell r="U5302"/>
          <cell r="V5302"/>
          <cell r="W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P5302"/>
        </row>
        <row r="5303">
          <cell r="C5303"/>
          <cell r="D5303"/>
          <cell r="E5303"/>
          <cell r="F5303"/>
          <cell r="J5303"/>
          <cell r="K5303"/>
          <cell r="L5303"/>
          <cell r="M5303"/>
          <cell r="N5303"/>
          <cell r="O5303"/>
          <cell r="P5303"/>
          <cell r="R5303"/>
          <cell r="S5303"/>
          <cell r="T5303"/>
          <cell r="U5303"/>
          <cell r="V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P5303"/>
        </row>
        <row r="5304">
          <cell r="C5304"/>
          <cell r="D5304"/>
          <cell r="E5304"/>
          <cell r="F5304"/>
          <cell r="J5304"/>
          <cell r="K5304"/>
          <cell r="L5304"/>
          <cell r="M5304"/>
          <cell r="N5304"/>
          <cell r="O5304"/>
          <cell r="P5304"/>
          <cell r="R5304"/>
          <cell r="S5304"/>
          <cell r="T5304"/>
          <cell r="U5304"/>
          <cell r="V5304"/>
          <cell r="W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P5304"/>
        </row>
        <row r="5305">
          <cell r="C5305"/>
          <cell r="D5305"/>
          <cell r="E5305"/>
          <cell r="F5305"/>
          <cell r="J5305"/>
          <cell r="K5305"/>
          <cell r="L5305"/>
          <cell r="M5305"/>
          <cell r="N5305"/>
          <cell r="O5305"/>
          <cell r="P5305"/>
          <cell r="R5305"/>
          <cell r="S5305"/>
          <cell r="T5305"/>
          <cell r="U5305"/>
          <cell r="V5305"/>
          <cell r="W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P5305"/>
        </row>
        <row r="5306">
          <cell r="C5306"/>
          <cell r="D5306"/>
          <cell r="E5306"/>
          <cell r="F5306"/>
          <cell r="J5306"/>
          <cell r="K5306"/>
          <cell r="L5306"/>
          <cell r="M5306"/>
          <cell r="N5306"/>
          <cell r="O5306"/>
          <cell r="P5306"/>
          <cell r="R5306"/>
          <cell r="S5306"/>
          <cell r="T5306"/>
          <cell r="U5306"/>
          <cell r="V5306"/>
          <cell r="W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P5306"/>
        </row>
        <row r="5307">
          <cell r="C5307"/>
          <cell r="D5307"/>
          <cell r="E5307"/>
          <cell r="F5307"/>
          <cell r="J5307"/>
          <cell r="K5307"/>
          <cell r="L5307"/>
          <cell r="M5307"/>
          <cell r="N5307"/>
          <cell r="O5307"/>
          <cell r="P5307"/>
          <cell r="R5307"/>
          <cell r="S5307"/>
          <cell r="T5307"/>
          <cell r="U5307"/>
          <cell r="V5307"/>
          <cell r="W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P5307"/>
        </row>
        <row r="5308">
          <cell r="C5308"/>
          <cell r="D5308"/>
          <cell r="E5308"/>
          <cell r="F5308"/>
          <cell r="J5308"/>
          <cell r="K5308"/>
          <cell r="L5308"/>
          <cell r="M5308"/>
          <cell r="N5308"/>
          <cell r="O5308"/>
          <cell r="P5308"/>
          <cell r="R5308"/>
          <cell r="S5308"/>
          <cell r="T5308"/>
          <cell r="U5308"/>
          <cell r="V5308"/>
          <cell r="W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P5308"/>
        </row>
        <row r="5309">
          <cell r="C5309"/>
          <cell r="D5309"/>
          <cell r="E5309"/>
          <cell r="F5309"/>
          <cell r="J5309"/>
          <cell r="K5309"/>
          <cell r="L5309"/>
          <cell r="M5309"/>
          <cell r="N5309"/>
          <cell r="O5309"/>
          <cell r="P5309"/>
          <cell r="R5309"/>
          <cell r="S5309"/>
          <cell r="T5309"/>
          <cell r="U5309"/>
          <cell r="V5309"/>
          <cell r="W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P5309"/>
        </row>
        <row r="5310">
          <cell r="C5310"/>
          <cell r="D5310"/>
          <cell r="E5310"/>
          <cell r="F5310"/>
          <cell r="J5310"/>
          <cell r="K5310"/>
          <cell r="L5310"/>
          <cell r="M5310"/>
          <cell r="N5310"/>
          <cell r="O5310"/>
          <cell r="P5310"/>
          <cell r="R5310"/>
          <cell r="S5310"/>
          <cell r="T5310"/>
          <cell r="U5310"/>
          <cell r="V5310"/>
          <cell r="W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P5310"/>
        </row>
        <row r="5311">
          <cell r="C5311"/>
          <cell r="D5311"/>
          <cell r="E5311"/>
          <cell r="F5311"/>
          <cell r="J5311"/>
          <cell r="K5311"/>
          <cell r="L5311"/>
          <cell r="M5311"/>
          <cell r="N5311"/>
          <cell r="O5311"/>
          <cell r="P5311"/>
          <cell r="R5311"/>
          <cell r="S5311"/>
          <cell r="T5311"/>
          <cell r="U5311"/>
          <cell r="V5311"/>
          <cell r="W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P5311"/>
        </row>
        <row r="5312">
          <cell r="C5312"/>
          <cell r="D5312"/>
          <cell r="E5312"/>
          <cell r="F5312"/>
          <cell r="J5312"/>
          <cell r="K5312"/>
          <cell r="L5312"/>
          <cell r="M5312"/>
          <cell r="N5312"/>
          <cell r="O5312"/>
          <cell r="P5312"/>
          <cell r="R5312"/>
          <cell r="S5312"/>
          <cell r="T5312"/>
          <cell r="U5312"/>
          <cell r="V5312"/>
          <cell r="W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P5312"/>
        </row>
        <row r="5313">
          <cell r="C5313"/>
          <cell r="D5313"/>
          <cell r="E5313"/>
          <cell r="F5313"/>
          <cell r="J5313"/>
          <cell r="K5313"/>
          <cell r="L5313"/>
          <cell r="M5313"/>
          <cell r="N5313"/>
          <cell r="O5313"/>
          <cell r="P5313"/>
          <cell r="R5313"/>
          <cell r="S5313"/>
          <cell r="T5313"/>
          <cell r="U5313"/>
          <cell r="V5313"/>
          <cell r="W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P5313"/>
        </row>
        <row r="5314">
          <cell r="C5314"/>
          <cell r="D5314"/>
          <cell r="E5314"/>
          <cell r="F5314"/>
          <cell r="J5314"/>
          <cell r="K5314"/>
          <cell r="L5314"/>
          <cell r="M5314"/>
          <cell r="N5314"/>
          <cell r="O5314"/>
          <cell r="P5314"/>
          <cell r="R5314"/>
          <cell r="S5314"/>
          <cell r="T5314"/>
          <cell r="U5314"/>
          <cell r="V5314"/>
          <cell r="W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P5314"/>
        </row>
        <row r="5315">
          <cell r="C5315"/>
          <cell r="D5315"/>
          <cell r="E5315"/>
          <cell r="F5315"/>
          <cell r="J5315"/>
          <cell r="K5315"/>
          <cell r="L5315"/>
          <cell r="M5315"/>
          <cell r="N5315"/>
          <cell r="O5315"/>
          <cell r="P5315"/>
          <cell r="R5315"/>
          <cell r="S5315"/>
          <cell r="T5315"/>
          <cell r="U5315"/>
          <cell r="V5315"/>
          <cell r="W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P5315"/>
        </row>
        <row r="5316">
          <cell r="C5316"/>
          <cell r="D5316"/>
          <cell r="E5316"/>
          <cell r="F5316"/>
          <cell r="J5316"/>
          <cell r="K5316"/>
          <cell r="L5316"/>
          <cell r="M5316"/>
          <cell r="N5316"/>
          <cell r="O5316"/>
          <cell r="P5316"/>
          <cell r="R5316"/>
          <cell r="S5316"/>
          <cell r="T5316"/>
          <cell r="U5316"/>
          <cell r="V5316"/>
          <cell r="W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P5316"/>
        </row>
        <row r="5317">
          <cell r="C5317"/>
          <cell r="D5317"/>
          <cell r="E5317"/>
          <cell r="F5317"/>
          <cell r="J5317"/>
          <cell r="K5317"/>
          <cell r="L5317"/>
          <cell r="M5317"/>
          <cell r="N5317"/>
          <cell r="O5317"/>
          <cell r="P5317"/>
          <cell r="R5317"/>
          <cell r="S5317"/>
          <cell r="T5317"/>
          <cell r="U5317"/>
          <cell r="V5317"/>
          <cell r="W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P5317"/>
        </row>
        <row r="5318">
          <cell r="C5318"/>
          <cell r="D5318"/>
          <cell r="E5318"/>
          <cell r="F5318"/>
          <cell r="J5318"/>
          <cell r="K5318"/>
          <cell r="L5318"/>
          <cell r="M5318"/>
          <cell r="N5318"/>
          <cell r="O5318"/>
          <cell r="P5318"/>
          <cell r="R5318"/>
          <cell r="S5318"/>
          <cell r="T5318"/>
          <cell r="U5318"/>
          <cell r="V5318"/>
          <cell r="W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P5318"/>
        </row>
        <row r="5319">
          <cell r="C5319"/>
          <cell r="D5319"/>
          <cell r="E5319"/>
          <cell r="F5319"/>
          <cell r="J5319"/>
          <cell r="K5319"/>
          <cell r="L5319"/>
          <cell r="M5319"/>
          <cell r="N5319"/>
          <cell r="O5319"/>
          <cell r="P5319"/>
          <cell r="R5319"/>
          <cell r="S5319"/>
          <cell r="T5319"/>
          <cell r="U5319"/>
          <cell r="V5319"/>
          <cell r="W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P5319"/>
        </row>
        <row r="5320">
          <cell r="C5320"/>
          <cell r="D5320"/>
          <cell r="E5320"/>
          <cell r="F5320"/>
          <cell r="J5320"/>
          <cell r="K5320"/>
          <cell r="L5320"/>
          <cell r="M5320"/>
          <cell r="N5320"/>
          <cell r="O5320"/>
          <cell r="P5320"/>
          <cell r="R5320"/>
          <cell r="S5320"/>
          <cell r="T5320"/>
          <cell r="U5320"/>
          <cell r="V5320"/>
          <cell r="W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P5320"/>
        </row>
        <row r="5321">
          <cell r="C5321"/>
          <cell r="D5321"/>
          <cell r="E5321"/>
          <cell r="F5321"/>
          <cell r="J5321"/>
          <cell r="K5321"/>
          <cell r="L5321"/>
          <cell r="M5321"/>
          <cell r="N5321"/>
          <cell r="O5321"/>
          <cell r="P5321"/>
          <cell r="R5321"/>
          <cell r="S5321"/>
          <cell r="T5321"/>
          <cell r="U5321"/>
          <cell r="V5321"/>
          <cell r="W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P5321"/>
        </row>
        <row r="5322">
          <cell r="C5322"/>
          <cell r="D5322"/>
          <cell r="E5322"/>
          <cell r="F5322"/>
          <cell r="J5322"/>
          <cell r="K5322"/>
          <cell r="L5322"/>
          <cell r="M5322"/>
          <cell r="N5322"/>
          <cell r="O5322"/>
          <cell r="P5322"/>
          <cell r="R5322"/>
          <cell r="S5322"/>
          <cell r="T5322"/>
          <cell r="U5322"/>
          <cell r="V5322"/>
          <cell r="W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P5322"/>
        </row>
        <row r="5323">
          <cell r="C5323"/>
          <cell r="D5323"/>
          <cell r="E5323"/>
          <cell r="F5323"/>
          <cell r="J5323"/>
          <cell r="K5323"/>
          <cell r="L5323"/>
          <cell r="M5323"/>
          <cell r="N5323"/>
          <cell r="O5323"/>
          <cell r="P5323"/>
          <cell r="R5323"/>
          <cell r="S5323"/>
          <cell r="T5323"/>
          <cell r="U5323"/>
          <cell r="V5323"/>
          <cell r="W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P5323"/>
        </row>
        <row r="5324">
          <cell r="C5324"/>
          <cell r="D5324"/>
          <cell r="E5324"/>
          <cell r="F5324"/>
          <cell r="J5324"/>
          <cell r="K5324"/>
          <cell r="L5324"/>
          <cell r="M5324"/>
          <cell r="N5324"/>
          <cell r="O5324"/>
          <cell r="P5324"/>
          <cell r="R5324"/>
          <cell r="S5324"/>
          <cell r="T5324"/>
          <cell r="U5324"/>
          <cell r="V5324"/>
          <cell r="W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P5324"/>
        </row>
        <row r="5325">
          <cell r="C5325"/>
          <cell r="D5325"/>
          <cell r="E5325"/>
          <cell r="F5325"/>
          <cell r="J5325"/>
          <cell r="K5325"/>
          <cell r="L5325"/>
          <cell r="M5325"/>
          <cell r="N5325"/>
          <cell r="O5325"/>
          <cell r="P5325"/>
          <cell r="R5325"/>
          <cell r="S5325"/>
          <cell r="T5325"/>
          <cell r="U5325"/>
          <cell r="V5325"/>
          <cell r="W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P5325"/>
        </row>
        <row r="5326">
          <cell r="C5326"/>
          <cell r="D5326"/>
          <cell r="E5326"/>
          <cell r="F5326"/>
          <cell r="J5326"/>
          <cell r="K5326"/>
          <cell r="L5326"/>
          <cell r="M5326"/>
          <cell r="N5326"/>
          <cell r="O5326"/>
          <cell r="P5326"/>
          <cell r="R5326"/>
          <cell r="S5326"/>
          <cell r="T5326"/>
          <cell r="U5326"/>
          <cell r="V5326"/>
          <cell r="W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P5326"/>
        </row>
        <row r="5327">
          <cell r="C5327"/>
          <cell r="D5327"/>
          <cell r="E5327"/>
          <cell r="F5327"/>
          <cell r="J5327"/>
          <cell r="K5327"/>
          <cell r="L5327"/>
          <cell r="M5327"/>
          <cell r="N5327"/>
          <cell r="O5327"/>
          <cell r="P5327"/>
          <cell r="R5327"/>
          <cell r="S5327"/>
          <cell r="T5327"/>
          <cell r="U5327"/>
          <cell r="V5327"/>
          <cell r="W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P5327"/>
        </row>
        <row r="5328">
          <cell r="C5328"/>
          <cell r="D5328"/>
          <cell r="E5328"/>
          <cell r="F5328"/>
          <cell r="J5328"/>
          <cell r="K5328"/>
          <cell r="L5328"/>
          <cell r="M5328"/>
          <cell r="N5328"/>
          <cell r="O5328"/>
          <cell r="P5328"/>
          <cell r="R5328"/>
          <cell r="S5328"/>
          <cell r="T5328"/>
          <cell r="U5328"/>
          <cell r="V5328"/>
          <cell r="W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P5328"/>
        </row>
        <row r="5329">
          <cell r="C5329"/>
          <cell r="D5329"/>
          <cell r="E5329"/>
          <cell r="F5329"/>
          <cell r="J5329"/>
          <cell r="K5329"/>
          <cell r="L5329"/>
          <cell r="M5329"/>
          <cell r="N5329"/>
          <cell r="O5329"/>
          <cell r="P5329"/>
          <cell r="R5329"/>
          <cell r="S5329"/>
          <cell r="T5329"/>
          <cell r="U5329"/>
          <cell r="V5329"/>
          <cell r="W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P5329"/>
        </row>
        <row r="5330">
          <cell r="C5330"/>
          <cell r="D5330"/>
          <cell r="E5330"/>
          <cell r="F5330"/>
          <cell r="J5330"/>
          <cell r="K5330"/>
          <cell r="L5330"/>
          <cell r="M5330"/>
          <cell r="N5330"/>
          <cell r="O5330"/>
          <cell r="P5330"/>
          <cell r="R5330"/>
          <cell r="S5330"/>
          <cell r="T5330"/>
          <cell r="U5330"/>
          <cell r="V5330"/>
          <cell r="W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P5330"/>
        </row>
        <row r="5331">
          <cell r="C5331"/>
          <cell r="D5331"/>
          <cell r="E5331"/>
          <cell r="F5331"/>
          <cell r="J5331"/>
          <cell r="K5331"/>
          <cell r="L5331"/>
          <cell r="M5331"/>
          <cell r="N5331"/>
          <cell r="O5331"/>
          <cell r="P5331"/>
          <cell r="R5331"/>
          <cell r="S5331"/>
          <cell r="T5331"/>
          <cell r="U5331"/>
          <cell r="V5331"/>
          <cell r="W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P5331"/>
        </row>
        <row r="5332">
          <cell r="C5332"/>
          <cell r="D5332"/>
          <cell r="E5332"/>
          <cell r="F5332"/>
          <cell r="J5332"/>
          <cell r="K5332"/>
          <cell r="L5332"/>
          <cell r="M5332"/>
          <cell r="N5332"/>
          <cell r="O5332"/>
          <cell r="P5332"/>
          <cell r="R5332"/>
          <cell r="S5332"/>
          <cell r="T5332"/>
          <cell r="U5332"/>
          <cell r="V5332"/>
          <cell r="W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P5332"/>
        </row>
        <row r="5333">
          <cell r="C5333"/>
          <cell r="D5333"/>
          <cell r="E5333"/>
          <cell r="F5333"/>
          <cell r="J5333"/>
          <cell r="K5333"/>
          <cell r="L5333"/>
          <cell r="M5333"/>
          <cell r="N5333"/>
          <cell r="O5333"/>
          <cell r="P5333"/>
          <cell r="R5333"/>
          <cell r="S5333"/>
          <cell r="T5333"/>
          <cell r="U5333"/>
          <cell r="V5333"/>
          <cell r="W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P5333"/>
        </row>
        <row r="5334">
          <cell r="C5334"/>
          <cell r="D5334"/>
          <cell r="E5334"/>
          <cell r="F5334"/>
          <cell r="J5334"/>
          <cell r="K5334"/>
          <cell r="L5334"/>
          <cell r="M5334"/>
          <cell r="N5334"/>
          <cell r="O5334"/>
          <cell r="P5334"/>
          <cell r="R5334"/>
          <cell r="S5334"/>
          <cell r="T5334"/>
          <cell r="U5334"/>
          <cell r="V5334"/>
          <cell r="W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P5334"/>
        </row>
        <row r="5335">
          <cell r="C5335"/>
          <cell r="D5335"/>
          <cell r="E5335"/>
          <cell r="F5335"/>
          <cell r="J5335"/>
          <cell r="K5335"/>
          <cell r="L5335"/>
          <cell r="M5335"/>
          <cell r="N5335"/>
          <cell r="O5335"/>
          <cell r="P5335"/>
          <cell r="R5335"/>
          <cell r="S5335"/>
          <cell r="T5335"/>
          <cell r="U5335"/>
          <cell r="V5335"/>
          <cell r="W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P5335"/>
        </row>
        <row r="5336">
          <cell r="C5336"/>
          <cell r="D5336"/>
          <cell r="E5336"/>
          <cell r="F5336"/>
          <cell r="J5336"/>
          <cell r="K5336"/>
          <cell r="L5336"/>
          <cell r="M5336"/>
          <cell r="N5336"/>
          <cell r="O5336"/>
          <cell r="P5336"/>
          <cell r="R5336"/>
          <cell r="S5336"/>
          <cell r="T5336"/>
          <cell r="U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P5336"/>
        </row>
        <row r="5337">
          <cell r="C5337"/>
          <cell r="D5337"/>
          <cell r="E5337"/>
          <cell r="F5337"/>
          <cell r="J5337"/>
          <cell r="K5337"/>
          <cell r="L5337"/>
          <cell r="M5337"/>
          <cell r="N5337"/>
          <cell r="O5337"/>
          <cell r="P5337"/>
          <cell r="R5337"/>
          <cell r="S5337"/>
          <cell r="T5337"/>
          <cell r="U5337"/>
          <cell r="V5337"/>
          <cell r="W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P5337"/>
        </row>
        <row r="5338">
          <cell r="C5338"/>
          <cell r="D5338"/>
          <cell r="E5338"/>
          <cell r="F5338"/>
          <cell r="J5338"/>
          <cell r="K5338"/>
          <cell r="L5338"/>
          <cell r="M5338"/>
          <cell r="N5338"/>
          <cell r="O5338"/>
          <cell r="P5338"/>
          <cell r="R5338"/>
          <cell r="S5338"/>
          <cell r="T5338"/>
          <cell r="U5338"/>
          <cell r="V5338"/>
          <cell r="W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P5338"/>
        </row>
        <row r="5339">
          <cell r="C5339"/>
          <cell r="D5339"/>
          <cell r="E5339"/>
          <cell r="F5339"/>
          <cell r="J5339"/>
          <cell r="K5339"/>
          <cell r="L5339"/>
          <cell r="M5339"/>
          <cell r="N5339"/>
          <cell r="O5339"/>
          <cell r="P5339"/>
          <cell r="R5339"/>
          <cell r="S5339"/>
          <cell r="T5339"/>
          <cell r="U5339"/>
          <cell r="V5339"/>
          <cell r="W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P5339"/>
        </row>
        <row r="5340">
          <cell r="C5340"/>
          <cell r="D5340"/>
          <cell r="E5340"/>
          <cell r="F5340"/>
          <cell r="J5340"/>
          <cell r="K5340"/>
          <cell r="L5340"/>
          <cell r="M5340"/>
          <cell r="N5340"/>
          <cell r="O5340"/>
          <cell r="P5340"/>
          <cell r="R5340"/>
          <cell r="S5340"/>
          <cell r="T5340"/>
          <cell r="U5340"/>
          <cell r="V5340"/>
          <cell r="W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P5340"/>
        </row>
        <row r="5341">
          <cell r="C5341"/>
          <cell r="D5341"/>
          <cell r="E5341"/>
          <cell r="F5341"/>
          <cell r="J5341"/>
          <cell r="K5341"/>
          <cell r="L5341"/>
          <cell r="M5341"/>
          <cell r="N5341"/>
          <cell r="O5341"/>
          <cell r="P5341"/>
          <cell r="R5341"/>
          <cell r="S5341"/>
          <cell r="T5341"/>
          <cell r="U5341"/>
          <cell r="V5341"/>
          <cell r="W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P5341"/>
        </row>
        <row r="5342">
          <cell r="C5342"/>
          <cell r="D5342"/>
          <cell r="E5342"/>
          <cell r="F5342"/>
          <cell r="J5342"/>
          <cell r="K5342"/>
          <cell r="L5342"/>
          <cell r="M5342"/>
          <cell r="N5342"/>
          <cell r="O5342"/>
          <cell r="P5342"/>
          <cell r="R5342"/>
          <cell r="S5342"/>
          <cell r="T5342"/>
          <cell r="U5342"/>
          <cell r="V5342"/>
          <cell r="W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P5342"/>
        </row>
        <row r="5343">
          <cell r="C5343"/>
          <cell r="D5343"/>
          <cell r="E5343"/>
          <cell r="F5343"/>
          <cell r="J5343"/>
          <cell r="K5343"/>
          <cell r="L5343"/>
          <cell r="M5343"/>
          <cell r="N5343"/>
          <cell r="O5343"/>
          <cell r="P5343"/>
          <cell r="R5343"/>
          <cell r="S5343"/>
          <cell r="T5343"/>
          <cell r="U5343"/>
          <cell r="V5343"/>
          <cell r="W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P5343"/>
        </row>
        <row r="5344">
          <cell r="C5344"/>
          <cell r="D5344"/>
          <cell r="E5344"/>
          <cell r="F5344"/>
          <cell r="J5344"/>
          <cell r="K5344"/>
          <cell r="L5344"/>
          <cell r="M5344"/>
          <cell r="N5344"/>
          <cell r="O5344"/>
          <cell r="P5344"/>
          <cell r="R5344"/>
          <cell r="S5344"/>
          <cell r="T5344"/>
          <cell r="U5344"/>
          <cell r="V5344"/>
          <cell r="W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P5344"/>
        </row>
        <row r="5345">
          <cell r="C5345"/>
          <cell r="D5345"/>
          <cell r="E5345"/>
          <cell r="F5345"/>
          <cell r="J5345"/>
          <cell r="K5345"/>
          <cell r="L5345"/>
          <cell r="M5345"/>
          <cell r="N5345"/>
          <cell r="O5345"/>
          <cell r="P5345"/>
          <cell r="R5345"/>
          <cell r="S5345"/>
          <cell r="T5345"/>
          <cell r="U5345"/>
          <cell r="V5345"/>
          <cell r="W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P5345"/>
        </row>
        <row r="5346">
          <cell r="C5346"/>
          <cell r="D5346"/>
          <cell r="E5346"/>
          <cell r="F5346"/>
          <cell r="J5346"/>
          <cell r="K5346"/>
          <cell r="L5346"/>
          <cell r="M5346"/>
          <cell r="N5346"/>
          <cell r="O5346"/>
          <cell r="P5346"/>
          <cell r="R5346"/>
          <cell r="S5346"/>
          <cell r="T5346"/>
          <cell r="U5346"/>
          <cell r="V5346"/>
          <cell r="W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P5346"/>
        </row>
        <row r="5347">
          <cell r="C5347"/>
          <cell r="D5347"/>
          <cell r="E5347"/>
          <cell r="F5347"/>
          <cell r="J5347"/>
          <cell r="K5347"/>
          <cell r="L5347"/>
          <cell r="M5347"/>
          <cell r="N5347"/>
          <cell r="O5347"/>
          <cell r="P5347"/>
          <cell r="R5347"/>
          <cell r="S5347"/>
          <cell r="T5347"/>
          <cell r="U5347"/>
          <cell r="V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P5347"/>
        </row>
        <row r="5348">
          <cell r="C5348"/>
          <cell r="D5348"/>
          <cell r="E5348"/>
          <cell r="F5348"/>
          <cell r="J5348"/>
          <cell r="K5348"/>
          <cell r="L5348"/>
          <cell r="M5348"/>
          <cell r="N5348"/>
          <cell r="O5348"/>
          <cell r="P5348"/>
          <cell r="R5348"/>
          <cell r="S5348"/>
          <cell r="T5348"/>
          <cell r="U5348"/>
          <cell r="V5348"/>
          <cell r="W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P5348"/>
        </row>
        <row r="5349">
          <cell r="C5349"/>
          <cell r="D5349"/>
          <cell r="E5349"/>
          <cell r="F5349"/>
          <cell r="J5349"/>
          <cell r="K5349"/>
          <cell r="L5349"/>
          <cell r="M5349"/>
          <cell r="N5349"/>
          <cell r="O5349"/>
          <cell r="P5349"/>
          <cell r="R5349"/>
          <cell r="S5349"/>
          <cell r="T5349"/>
          <cell r="U5349"/>
          <cell r="V5349"/>
          <cell r="W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P5349"/>
        </row>
        <row r="5350">
          <cell r="C5350"/>
          <cell r="D5350"/>
          <cell r="E5350"/>
          <cell r="F5350"/>
          <cell r="J5350"/>
          <cell r="K5350"/>
          <cell r="L5350"/>
          <cell r="M5350"/>
          <cell r="N5350"/>
          <cell r="O5350"/>
          <cell r="P5350"/>
          <cell r="R5350"/>
          <cell r="S5350"/>
          <cell r="T5350"/>
          <cell r="U5350"/>
          <cell r="V5350"/>
          <cell r="W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P5350"/>
        </row>
        <row r="5351">
          <cell r="C5351"/>
          <cell r="D5351"/>
          <cell r="E5351"/>
          <cell r="F5351"/>
          <cell r="J5351"/>
          <cell r="K5351"/>
          <cell r="L5351"/>
          <cell r="M5351"/>
          <cell r="N5351"/>
          <cell r="O5351"/>
          <cell r="P5351"/>
          <cell r="R5351"/>
          <cell r="S5351"/>
          <cell r="T5351"/>
          <cell r="U5351"/>
          <cell r="V5351"/>
          <cell r="W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P5351"/>
        </row>
        <row r="5352">
          <cell r="C5352"/>
          <cell r="D5352"/>
          <cell r="E5352"/>
          <cell r="F5352"/>
          <cell r="J5352"/>
          <cell r="K5352"/>
          <cell r="L5352"/>
          <cell r="M5352"/>
          <cell r="N5352"/>
          <cell r="O5352"/>
          <cell r="P5352"/>
          <cell r="R5352"/>
          <cell r="S5352"/>
          <cell r="T5352"/>
          <cell r="U5352"/>
          <cell r="V5352"/>
          <cell r="W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P5352"/>
        </row>
        <row r="5353">
          <cell r="C5353"/>
          <cell r="D5353"/>
          <cell r="E5353"/>
          <cell r="F5353"/>
          <cell r="J5353"/>
          <cell r="K5353"/>
          <cell r="L5353"/>
          <cell r="M5353"/>
          <cell r="N5353"/>
          <cell r="O5353"/>
          <cell r="P5353"/>
          <cell r="R5353"/>
          <cell r="S5353"/>
          <cell r="T5353"/>
          <cell r="U5353"/>
          <cell r="V5353"/>
          <cell r="W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P5353"/>
        </row>
        <row r="5354">
          <cell r="C5354"/>
          <cell r="D5354"/>
          <cell r="E5354"/>
          <cell r="F5354"/>
          <cell r="J5354"/>
          <cell r="K5354"/>
          <cell r="L5354"/>
          <cell r="M5354"/>
          <cell r="N5354"/>
          <cell r="O5354"/>
          <cell r="P5354"/>
          <cell r="R5354"/>
          <cell r="S5354"/>
          <cell r="T5354"/>
          <cell r="U5354"/>
          <cell r="V5354"/>
          <cell r="W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P5354"/>
        </row>
        <row r="5355">
          <cell r="C5355"/>
          <cell r="D5355"/>
          <cell r="E5355"/>
          <cell r="F5355"/>
          <cell r="J5355"/>
          <cell r="K5355"/>
          <cell r="L5355"/>
          <cell r="M5355"/>
          <cell r="N5355"/>
          <cell r="O5355"/>
          <cell r="P5355"/>
          <cell r="R5355"/>
          <cell r="S5355"/>
          <cell r="T5355"/>
          <cell r="U5355"/>
          <cell r="V5355"/>
          <cell r="W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P5355"/>
        </row>
        <row r="5356">
          <cell r="C5356"/>
          <cell r="D5356"/>
          <cell r="E5356"/>
          <cell r="F5356"/>
          <cell r="J5356"/>
          <cell r="K5356"/>
          <cell r="L5356"/>
          <cell r="M5356"/>
          <cell r="N5356"/>
          <cell r="O5356"/>
          <cell r="P5356"/>
          <cell r="R5356"/>
          <cell r="S5356"/>
          <cell r="T5356"/>
          <cell r="U5356"/>
          <cell r="V5356"/>
          <cell r="W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P5356"/>
        </row>
        <row r="5357">
          <cell r="C5357"/>
          <cell r="D5357"/>
          <cell r="E5357"/>
          <cell r="F5357"/>
          <cell r="J5357"/>
          <cell r="K5357"/>
          <cell r="L5357"/>
          <cell r="M5357"/>
          <cell r="N5357"/>
          <cell r="O5357"/>
          <cell r="P5357"/>
          <cell r="R5357"/>
          <cell r="S5357"/>
          <cell r="T5357"/>
          <cell r="U5357"/>
          <cell r="V5357"/>
          <cell r="W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P5357"/>
        </row>
        <row r="5358">
          <cell r="C5358"/>
          <cell r="D5358"/>
          <cell r="E5358"/>
          <cell r="F5358"/>
          <cell r="J5358"/>
          <cell r="K5358"/>
          <cell r="L5358"/>
          <cell r="M5358"/>
          <cell r="N5358"/>
          <cell r="O5358"/>
          <cell r="P5358"/>
          <cell r="R5358"/>
          <cell r="S5358"/>
          <cell r="T5358"/>
          <cell r="U5358"/>
          <cell r="V5358"/>
          <cell r="W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P5358"/>
        </row>
        <row r="5359">
          <cell r="C5359"/>
          <cell r="D5359"/>
          <cell r="E5359"/>
          <cell r="F5359"/>
          <cell r="J5359"/>
          <cell r="K5359"/>
          <cell r="L5359"/>
          <cell r="M5359"/>
          <cell r="N5359"/>
          <cell r="O5359"/>
          <cell r="P5359"/>
          <cell r="R5359"/>
          <cell r="S5359"/>
          <cell r="T5359"/>
          <cell r="U5359"/>
          <cell r="V5359"/>
          <cell r="W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P5359"/>
        </row>
        <row r="5360">
          <cell r="C5360"/>
          <cell r="D5360"/>
          <cell r="E5360"/>
          <cell r="F5360"/>
          <cell r="J5360"/>
          <cell r="K5360"/>
          <cell r="L5360"/>
          <cell r="M5360"/>
          <cell r="N5360"/>
          <cell r="O5360"/>
          <cell r="P5360"/>
          <cell r="R5360"/>
          <cell r="S5360"/>
          <cell r="T5360"/>
          <cell r="U5360"/>
          <cell r="V5360"/>
          <cell r="W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P5360"/>
        </row>
        <row r="5361">
          <cell r="C5361"/>
          <cell r="D5361"/>
          <cell r="E5361"/>
          <cell r="F5361"/>
          <cell r="J5361"/>
          <cell r="K5361"/>
          <cell r="L5361"/>
          <cell r="M5361"/>
          <cell r="N5361"/>
          <cell r="O5361"/>
          <cell r="P5361"/>
          <cell r="R5361"/>
          <cell r="S5361"/>
          <cell r="T5361"/>
          <cell r="U5361"/>
          <cell r="V5361"/>
          <cell r="W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P5361"/>
        </row>
        <row r="5362">
          <cell r="C5362"/>
          <cell r="D5362"/>
          <cell r="E5362"/>
          <cell r="F5362"/>
          <cell r="J5362"/>
          <cell r="K5362"/>
          <cell r="L5362"/>
          <cell r="M5362"/>
          <cell r="N5362"/>
          <cell r="O5362"/>
          <cell r="P5362"/>
          <cell r="R5362"/>
          <cell r="S5362"/>
          <cell r="T5362"/>
          <cell r="U5362"/>
          <cell r="V5362"/>
          <cell r="W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P5362"/>
        </row>
        <row r="5363">
          <cell r="C5363"/>
          <cell r="D5363"/>
          <cell r="E5363"/>
          <cell r="F5363"/>
          <cell r="J5363"/>
          <cell r="K5363"/>
          <cell r="L5363"/>
          <cell r="M5363"/>
          <cell r="N5363"/>
          <cell r="O5363"/>
          <cell r="P5363"/>
          <cell r="R5363"/>
          <cell r="S5363"/>
          <cell r="T5363"/>
          <cell r="U5363"/>
          <cell r="V5363"/>
          <cell r="W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P5363"/>
        </row>
        <row r="5364">
          <cell r="C5364"/>
          <cell r="D5364"/>
          <cell r="E5364"/>
          <cell r="F5364"/>
          <cell r="J5364"/>
          <cell r="K5364"/>
          <cell r="L5364"/>
          <cell r="M5364"/>
          <cell r="N5364"/>
          <cell r="O5364"/>
          <cell r="P5364"/>
          <cell r="R5364"/>
          <cell r="S5364"/>
          <cell r="T5364"/>
          <cell r="U5364"/>
          <cell r="V5364"/>
          <cell r="W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P5364"/>
        </row>
        <row r="5365">
          <cell r="C5365"/>
          <cell r="D5365"/>
          <cell r="E5365"/>
          <cell r="F5365"/>
          <cell r="J5365"/>
          <cell r="K5365"/>
          <cell r="L5365"/>
          <cell r="M5365"/>
          <cell r="N5365"/>
          <cell r="O5365"/>
          <cell r="P5365"/>
          <cell r="R5365"/>
          <cell r="S5365"/>
          <cell r="T5365"/>
          <cell r="U5365"/>
          <cell r="V5365"/>
          <cell r="W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P5365"/>
        </row>
        <row r="5366">
          <cell r="C5366"/>
          <cell r="D5366"/>
          <cell r="E5366"/>
          <cell r="F5366"/>
          <cell r="J5366"/>
          <cell r="K5366"/>
          <cell r="L5366"/>
          <cell r="M5366"/>
          <cell r="N5366"/>
          <cell r="O5366"/>
          <cell r="P5366"/>
          <cell r="R5366"/>
          <cell r="S5366"/>
          <cell r="T5366"/>
          <cell r="U5366"/>
          <cell r="V5366"/>
          <cell r="W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P5366"/>
        </row>
        <row r="5367">
          <cell r="C5367"/>
          <cell r="D5367"/>
          <cell r="E5367"/>
          <cell r="F5367"/>
          <cell r="J5367"/>
          <cell r="K5367"/>
          <cell r="L5367"/>
          <cell r="M5367"/>
          <cell r="N5367"/>
          <cell r="O5367"/>
          <cell r="P5367"/>
          <cell r="R5367"/>
          <cell r="S5367"/>
          <cell r="T5367"/>
          <cell r="U5367"/>
          <cell r="V5367"/>
          <cell r="W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P5367"/>
        </row>
        <row r="5368">
          <cell r="C5368"/>
          <cell r="D5368"/>
          <cell r="E5368"/>
          <cell r="F5368"/>
          <cell r="J5368"/>
          <cell r="K5368"/>
          <cell r="L5368"/>
          <cell r="M5368"/>
          <cell r="N5368"/>
          <cell r="O5368"/>
          <cell r="P5368"/>
          <cell r="R5368"/>
          <cell r="S5368"/>
          <cell r="T5368"/>
          <cell r="U5368"/>
          <cell r="V5368"/>
          <cell r="W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P5368"/>
        </row>
        <row r="5369">
          <cell r="C5369"/>
          <cell r="D5369"/>
          <cell r="E5369"/>
          <cell r="F5369"/>
          <cell r="J5369"/>
          <cell r="K5369"/>
          <cell r="L5369"/>
          <cell r="M5369"/>
          <cell r="N5369"/>
          <cell r="O5369"/>
          <cell r="P5369"/>
          <cell r="R5369"/>
          <cell r="S5369"/>
          <cell r="T5369"/>
          <cell r="U5369"/>
          <cell r="V5369"/>
          <cell r="W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P5369"/>
        </row>
        <row r="5370">
          <cell r="C5370"/>
          <cell r="D5370"/>
          <cell r="E5370"/>
          <cell r="F5370"/>
          <cell r="J5370"/>
          <cell r="K5370"/>
          <cell r="L5370"/>
          <cell r="M5370"/>
          <cell r="N5370"/>
          <cell r="O5370"/>
          <cell r="P5370"/>
          <cell r="R5370"/>
          <cell r="S5370"/>
          <cell r="T5370"/>
          <cell r="U5370"/>
          <cell r="V5370"/>
          <cell r="W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P5370"/>
        </row>
        <row r="5371">
          <cell r="C5371"/>
          <cell r="D5371"/>
          <cell r="E5371"/>
          <cell r="F5371"/>
          <cell r="J5371"/>
          <cell r="K5371"/>
          <cell r="L5371"/>
          <cell r="M5371"/>
          <cell r="N5371"/>
          <cell r="O5371"/>
          <cell r="P5371"/>
          <cell r="R5371"/>
          <cell r="S5371"/>
          <cell r="T5371"/>
          <cell r="U5371"/>
          <cell r="V5371"/>
          <cell r="W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P5371"/>
        </row>
        <row r="5372">
          <cell r="C5372"/>
          <cell r="D5372"/>
          <cell r="E5372"/>
          <cell r="F5372"/>
          <cell r="J5372"/>
          <cell r="K5372"/>
          <cell r="L5372"/>
          <cell r="M5372"/>
          <cell r="N5372"/>
          <cell r="O5372"/>
          <cell r="P5372"/>
          <cell r="R5372"/>
          <cell r="S5372"/>
          <cell r="T5372"/>
          <cell r="U5372"/>
          <cell r="V5372"/>
          <cell r="W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P5372"/>
        </row>
        <row r="5373">
          <cell r="C5373"/>
          <cell r="D5373"/>
          <cell r="E5373"/>
          <cell r="F5373"/>
          <cell r="J5373"/>
          <cell r="K5373"/>
          <cell r="L5373"/>
          <cell r="M5373"/>
          <cell r="N5373"/>
          <cell r="O5373"/>
          <cell r="P5373"/>
          <cell r="R5373"/>
          <cell r="S5373"/>
          <cell r="T5373"/>
          <cell r="U5373"/>
          <cell r="V5373"/>
          <cell r="W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P5373"/>
        </row>
        <row r="5374">
          <cell r="C5374"/>
          <cell r="D5374"/>
          <cell r="E5374"/>
          <cell r="F5374"/>
          <cell r="J5374"/>
          <cell r="K5374"/>
          <cell r="L5374"/>
          <cell r="M5374"/>
          <cell r="N5374"/>
          <cell r="O5374"/>
          <cell r="P5374"/>
          <cell r="R5374"/>
          <cell r="S5374"/>
          <cell r="T5374"/>
          <cell r="U5374"/>
          <cell r="V5374"/>
          <cell r="W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P5374"/>
        </row>
        <row r="5375">
          <cell r="C5375"/>
          <cell r="D5375"/>
          <cell r="E5375"/>
          <cell r="F5375"/>
          <cell r="J5375"/>
          <cell r="K5375"/>
          <cell r="L5375"/>
          <cell r="M5375"/>
          <cell r="N5375"/>
          <cell r="O5375"/>
          <cell r="P5375"/>
          <cell r="R5375"/>
          <cell r="S5375"/>
          <cell r="T5375"/>
          <cell r="U5375"/>
          <cell r="V5375"/>
          <cell r="W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P5375"/>
        </row>
        <row r="5376">
          <cell r="C5376"/>
          <cell r="D5376"/>
          <cell r="E5376"/>
          <cell r="F5376"/>
          <cell r="J5376"/>
          <cell r="K5376"/>
          <cell r="L5376"/>
          <cell r="M5376"/>
          <cell r="N5376"/>
          <cell r="O5376"/>
          <cell r="P5376"/>
          <cell r="R5376"/>
          <cell r="S5376"/>
          <cell r="T5376"/>
          <cell r="U5376"/>
          <cell r="V5376"/>
          <cell r="W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P5376"/>
        </row>
        <row r="5377">
          <cell r="C5377"/>
          <cell r="D5377"/>
          <cell r="E5377"/>
          <cell r="F5377"/>
          <cell r="J5377"/>
          <cell r="K5377"/>
          <cell r="L5377"/>
          <cell r="M5377"/>
          <cell r="N5377"/>
          <cell r="O5377"/>
          <cell r="P5377"/>
          <cell r="R5377"/>
          <cell r="S5377"/>
          <cell r="T5377"/>
          <cell r="U5377"/>
          <cell r="V5377"/>
          <cell r="W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P5377"/>
        </row>
        <row r="5378">
          <cell r="C5378"/>
          <cell r="D5378"/>
          <cell r="E5378"/>
          <cell r="F5378"/>
          <cell r="J5378"/>
          <cell r="K5378"/>
          <cell r="L5378"/>
          <cell r="M5378"/>
          <cell r="N5378"/>
          <cell r="O5378"/>
          <cell r="P5378"/>
          <cell r="R5378"/>
          <cell r="S5378"/>
          <cell r="T5378"/>
          <cell r="U5378"/>
          <cell r="V5378"/>
          <cell r="W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P5378"/>
        </row>
        <row r="5379">
          <cell r="C5379"/>
          <cell r="D5379"/>
          <cell r="E5379"/>
          <cell r="F5379"/>
          <cell r="J5379"/>
          <cell r="K5379"/>
          <cell r="L5379"/>
          <cell r="M5379"/>
          <cell r="N5379"/>
          <cell r="O5379"/>
          <cell r="P5379"/>
          <cell r="R5379"/>
          <cell r="S5379"/>
          <cell r="T5379"/>
          <cell r="U5379"/>
          <cell r="V5379"/>
          <cell r="W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P5379"/>
        </row>
        <row r="5380">
          <cell r="C5380"/>
          <cell r="D5380"/>
          <cell r="E5380"/>
          <cell r="F5380"/>
          <cell r="J5380"/>
          <cell r="K5380"/>
          <cell r="L5380"/>
          <cell r="M5380"/>
          <cell r="N5380"/>
          <cell r="O5380"/>
          <cell r="P5380"/>
          <cell r="R5380"/>
          <cell r="S5380"/>
          <cell r="T5380"/>
          <cell r="U5380"/>
          <cell r="V5380"/>
          <cell r="W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P5380"/>
        </row>
        <row r="5381">
          <cell r="C5381"/>
          <cell r="D5381"/>
          <cell r="E5381"/>
          <cell r="F5381"/>
          <cell r="J5381"/>
          <cell r="K5381"/>
          <cell r="L5381"/>
          <cell r="M5381"/>
          <cell r="N5381"/>
          <cell r="O5381"/>
          <cell r="P5381"/>
          <cell r="R5381"/>
          <cell r="S5381"/>
          <cell r="T5381"/>
          <cell r="U5381"/>
          <cell r="V5381"/>
          <cell r="W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P5381"/>
        </row>
        <row r="5382">
          <cell r="C5382"/>
          <cell r="D5382"/>
          <cell r="E5382"/>
          <cell r="F5382"/>
          <cell r="J5382"/>
          <cell r="K5382"/>
          <cell r="L5382"/>
          <cell r="M5382"/>
          <cell r="N5382"/>
          <cell r="O5382"/>
          <cell r="P5382"/>
          <cell r="R5382"/>
          <cell r="S5382"/>
          <cell r="T5382"/>
          <cell r="U5382"/>
          <cell r="V5382"/>
          <cell r="W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P5382"/>
        </row>
        <row r="5383">
          <cell r="C5383"/>
          <cell r="D5383"/>
          <cell r="E5383"/>
          <cell r="F5383"/>
          <cell r="J5383"/>
          <cell r="K5383"/>
          <cell r="L5383"/>
          <cell r="M5383"/>
          <cell r="N5383"/>
          <cell r="O5383"/>
          <cell r="P5383"/>
          <cell r="R5383"/>
          <cell r="S5383"/>
          <cell r="T5383"/>
          <cell r="U5383"/>
          <cell r="V5383"/>
          <cell r="W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P5383"/>
        </row>
        <row r="5384">
          <cell r="C5384"/>
          <cell r="D5384"/>
          <cell r="E5384"/>
          <cell r="F5384"/>
          <cell r="J5384"/>
          <cell r="K5384"/>
          <cell r="L5384"/>
          <cell r="M5384"/>
          <cell r="N5384"/>
          <cell r="O5384"/>
          <cell r="P5384"/>
          <cell r="R5384"/>
          <cell r="S5384"/>
          <cell r="T5384"/>
          <cell r="U5384"/>
          <cell r="V5384"/>
          <cell r="W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P5384"/>
        </row>
        <row r="5385">
          <cell r="C5385"/>
          <cell r="D5385"/>
          <cell r="E5385"/>
          <cell r="F5385"/>
          <cell r="J5385"/>
          <cell r="K5385"/>
          <cell r="L5385"/>
          <cell r="M5385"/>
          <cell r="N5385"/>
          <cell r="O5385"/>
          <cell r="P5385"/>
          <cell r="R5385"/>
          <cell r="S5385"/>
          <cell r="T5385"/>
          <cell r="U5385"/>
          <cell r="V5385"/>
          <cell r="W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P5385"/>
        </row>
        <row r="5386">
          <cell r="C5386"/>
          <cell r="D5386"/>
          <cell r="E5386"/>
          <cell r="F5386"/>
          <cell r="J5386"/>
          <cell r="K5386"/>
          <cell r="L5386"/>
          <cell r="M5386"/>
          <cell r="N5386"/>
          <cell r="O5386"/>
          <cell r="P5386"/>
          <cell r="R5386"/>
          <cell r="S5386"/>
          <cell r="T5386"/>
          <cell r="U5386"/>
          <cell r="V5386"/>
          <cell r="W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P5386"/>
        </row>
        <row r="5387">
          <cell r="C5387"/>
          <cell r="D5387"/>
          <cell r="E5387"/>
          <cell r="F5387"/>
          <cell r="J5387"/>
          <cell r="K5387"/>
          <cell r="L5387"/>
          <cell r="M5387"/>
          <cell r="N5387"/>
          <cell r="O5387"/>
          <cell r="P5387"/>
          <cell r="R5387"/>
          <cell r="S5387"/>
          <cell r="T5387"/>
          <cell r="U5387"/>
          <cell r="V5387"/>
          <cell r="W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P5387"/>
        </row>
        <row r="5388">
          <cell r="C5388"/>
          <cell r="D5388"/>
          <cell r="E5388"/>
          <cell r="F5388"/>
          <cell r="J5388"/>
          <cell r="K5388"/>
          <cell r="L5388"/>
          <cell r="M5388"/>
          <cell r="N5388"/>
          <cell r="O5388"/>
          <cell r="P5388"/>
          <cell r="R5388"/>
          <cell r="S5388"/>
          <cell r="T5388"/>
          <cell r="U5388"/>
          <cell r="V5388"/>
          <cell r="W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P5388"/>
        </row>
        <row r="5389">
          <cell r="C5389"/>
          <cell r="D5389"/>
          <cell r="E5389"/>
          <cell r="F5389"/>
          <cell r="J5389"/>
          <cell r="K5389"/>
          <cell r="L5389"/>
          <cell r="M5389"/>
          <cell r="N5389"/>
          <cell r="O5389"/>
          <cell r="P5389"/>
          <cell r="R5389"/>
          <cell r="S5389"/>
          <cell r="T5389"/>
          <cell r="U5389"/>
          <cell r="V5389"/>
          <cell r="W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P5389"/>
        </row>
        <row r="5390">
          <cell r="C5390"/>
          <cell r="D5390"/>
          <cell r="E5390"/>
          <cell r="F5390"/>
          <cell r="J5390"/>
          <cell r="K5390"/>
          <cell r="L5390"/>
          <cell r="M5390"/>
          <cell r="N5390"/>
          <cell r="O5390"/>
          <cell r="P5390"/>
          <cell r="R5390"/>
          <cell r="S5390"/>
          <cell r="T5390"/>
          <cell r="U5390"/>
          <cell r="V5390"/>
          <cell r="W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P5390"/>
        </row>
        <row r="5391">
          <cell r="C5391"/>
          <cell r="D5391"/>
          <cell r="E5391"/>
          <cell r="F5391"/>
          <cell r="J5391"/>
          <cell r="K5391"/>
          <cell r="L5391"/>
          <cell r="M5391"/>
          <cell r="N5391"/>
          <cell r="O5391"/>
          <cell r="P5391"/>
          <cell r="R5391"/>
          <cell r="S5391"/>
          <cell r="T5391"/>
          <cell r="U5391"/>
          <cell r="V5391"/>
          <cell r="W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P5391"/>
        </row>
        <row r="5392">
          <cell r="C5392"/>
          <cell r="D5392"/>
          <cell r="E5392"/>
          <cell r="F5392"/>
          <cell r="J5392"/>
          <cell r="K5392"/>
          <cell r="L5392"/>
          <cell r="M5392"/>
          <cell r="N5392"/>
          <cell r="O5392"/>
          <cell r="P5392"/>
          <cell r="R5392"/>
          <cell r="S5392"/>
          <cell r="T5392"/>
          <cell r="U5392"/>
          <cell r="V5392"/>
          <cell r="W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P5392"/>
        </row>
        <row r="5393">
          <cell r="C5393"/>
          <cell r="D5393"/>
          <cell r="E5393"/>
          <cell r="F5393"/>
          <cell r="J5393"/>
          <cell r="K5393"/>
          <cell r="L5393"/>
          <cell r="M5393"/>
          <cell r="N5393"/>
          <cell r="O5393"/>
          <cell r="P5393"/>
          <cell r="R5393"/>
          <cell r="S5393"/>
          <cell r="T5393"/>
          <cell r="U5393"/>
          <cell r="V5393"/>
          <cell r="W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P5393"/>
        </row>
        <row r="5394">
          <cell r="C5394"/>
          <cell r="D5394"/>
          <cell r="E5394"/>
          <cell r="F5394"/>
          <cell r="J5394"/>
          <cell r="K5394"/>
          <cell r="L5394"/>
          <cell r="M5394"/>
          <cell r="N5394"/>
          <cell r="O5394"/>
          <cell r="P5394"/>
          <cell r="R5394"/>
          <cell r="S5394"/>
          <cell r="T5394"/>
          <cell r="U5394"/>
          <cell r="V5394"/>
          <cell r="W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P5394"/>
        </row>
        <row r="5395">
          <cell r="C5395"/>
          <cell r="D5395"/>
          <cell r="E5395"/>
          <cell r="F5395"/>
          <cell r="J5395"/>
          <cell r="K5395"/>
          <cell r="L5395"/>
          <cell r="M5395"/>
          <cell r="N5395"/>
          <cell r="O5395"/>
          <cell r="P5395"/>
          <cell r="R5395"/>
          <cell r="S5395"/>
          <cell r="T5395"/>
          <cell r="U5395"/>
          <cell r="V5395"/>
          <cell r="W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P5395"/>
        </row>
        <row r="5396">
          <cell r="C5396"/>
          <cell r="D5396"/>
          <cell r="E5396"/>
          <cell r="F5396"/>
          <cell r="J5396"/>
          <cell r="K5396"/>
          <cell r="L5396"/>
          <cell r="M5396"/>
          <cell r="N5396"/>
          <cell r="O5396"/>
          <cell r="P5396"/>
          <cell r="R5396"/>
          <cell r="S5396"/>
          <cell r="T5396"/>
          <cell r="U5396"/>
          <cell r="V5396"/>
          <cell r="W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P5396"/>
        </row>
        <row r="5397">
          <cell r="C5397"/>
          <cell r="D5397"/>
          <cell r="E5397"/>
          <cell r="F5397"/>
          <cell r="J5397"/>
          <cell r="K5397"/>
          <cell r="L5397"/>
          <cell r="M5397"/>
          <cell r="N5397"/>
          <cell r="O5397"/>
          <cell r="P5397"/>
          <cell r="R5397"/>
          <cell r="S5397"/>
          <cell r="T5397"/>
          <cell r="U5397"/>
          <cell r="V5397"/>
          <cell r="W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P5397"/>
        </row>
        <row r="5398">
          <cell r="C5398"/>
          <cell r="D5398"/>
          <cell r="E5398"/>
          <cell r="F5398"/>
          <cell r="J5398"/>
          <cell r="K5398"/>
          <cell r="L5398"/>
          <cell r="M5398"/>
          <cell r="N5398"/>
          <cell r="O5398"/>
          <cell r="P5398"/>
          <cell r="R5398"/>
          <cell r="S5398"/>
          <cell r="T5398"/>
          <cell r="U5398"/>
          <cell r="V5398"/>
          <cell r="W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P5398"/>
        </row>
        <row r="5399">
          <cell r="C5399"/>
          <cell r="D5399"/>
          <cell r="E5399"/>
          <cell r="F5399"/>
          <cell r="J5399"/>
          <cell r="K5399"/>
          <cell r="L5399"/>
          <cell r="M5399"/>
          <cell r="N5399"/>
          <cell r="O5399"/>
          <cell r="P5399"/>
          <cell r="R5399"/>
          <cell r="S5399"/>
          <cell r="T5399"/>
          <cell r="U5399"/>
          <cell r="V5399"/>
          <cell r="W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P5399"/>
        </row>
        <row r="5400">
          <cell r="C5400"/>
          <cell r="D5400"/>
          <cell r="E5400"/>
          <cell r="F5400"/>
          <cell r="J5400"/>
          <cell r="K5400"/>
          <cell r="L5400"/>
          <cell r="M5400"/>
          <cell r="N5400"/>
          <cell r="O5400"/>
          <cell r="P5400"/>
          <cell r="R5400"/>
          <cell r="S5400"/>
          <cell r="T5400"/>
          <cell r="U5400"/>
          <cell r="V5400"/>
          <cell r="W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P5400"/>
        </row>
        <row r="5401">
          <cell r="C5401"/>
          <cell r="D5401"/>
          <cell r="E5401"/>
          <cell r="F5401"/>
          <cell r="J5401"/>
          <cell r="K5401"/>
          <cell r="L5401"/>
          <cell r="M5401"/>
          <cell r="N5401"/>
          <cell r="O5401"/>
          <cell r="P5401"/>
          <cell r="R5401"/>
          <cell r="S5401"/>
          <cell r="T5401"/>
          <cell r="U5401"/>
          <cell r="V5401"/>
          <cell r="W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P5401"/>
        </row>
        <row r="5402">
          <cell r="C5402"/>
          <cell r="D5402"/>
          <cell r="E5402"/>
          <cell r="F5402"/>
          <cell r="J5402"/>
          <cell r="K5402"/>
          <cell r="L5402"/>
          <cell r="M5402"/>
          <cell r="N5402"/>
          <cell r="O5402"/>
          <cell r="P5402"/>
          <cell r="R5402"/>
          <cell r="S5402"/>
          <cell r="T5402"/>
          <cell r="U5402"/>
          <cell r="V5402"/>
          <cell r="W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P5402"/>
        </row>
        <row r="5403">
          <cell r="C5403"/>
          <cell r="D5403"/>
          <cell r="E5403"/>
          <cell r="F5403"/>
          <cell r="J5403"/>
          <cell r="K5403"/>
          <cell r="L5403"/>
          <cell r="M5403"/>
          <cell r="N5403"/>
          <cell r="O5403"/>
          <cell r="P5403"/>
          <cell r="R5403"/>
          <cell r="S5403"/>
          <cell r="T5403"/>
          <cell r="U5403"/>
          <cell r="V5403"/>
          <cell r="W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P5403"/>
        </row>
        <row r="5404">
          <cell r="C5404"/>
          <cell r="D5404"/>
          <cell r="E5404"/>
          <cell r="F5404"/>
          <cell r="J5404"/>
          <cell r="K5404"/>
          <cell r="L5404"/>
          <cell r="M5404"/>
          <cell r="N5404"/>
          <cell r="O5404"/>
          <cell r="P5404"/>
          <cell r="R5404"/>
          <cell r="S5404"/>
          <cell r="T5404"/>
          <cell r="U5404"/>
          <cell r="V5404"/>
          <cell r="W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P5404"/>
        </row>
        <row r="5405">
          <cell r="C5405"/>
          <cell r="D5405"/>
          <cell r="E5405"/>
          <cell r="F5405"/>
          <cell r="J5405"/>
          <cell r="K5405"/>
          <cell r="L5405"/>
          <cell r="M5405"/>
          <cell r="N5405"/>
          <cell r="O5405"/>
          <cell r="P5405"/>
          <cell r="R5405"/>
          <cell r="S5405"/>
          <cell r="T5405"/>
          <cell r="U5405"/>
          <cell r="V5405"/>
          <cell r="W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P5405"/>
        </row>
        <row r="5406">
          <cell r="C5406"/>
          <cell r="D5406"/>
          <cell r="E5406"/>
          <cell r="F5406"/>
          <cell r="J5406"/>
          <cell r="K5406"/>
          <cell r="L5406"/>
          <cell r="M5406"/>
          <cell r="N5406"/>
          <cell r="O5406"/>
          <cell r="P5406"/>
          <cell r="R5406"/>
          <cell r="S5406"/>
          <cell r="T5406"/>
          <cell r="U5406"/>
          <cell r="V5406"/>
          <cell r="W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P5406"/>
        </row>
        <row r="5407">
          <cell r="C5407"/>
          <cell r="D5407"/>
          <cell r="E5407"/>
          <cell r="F5407"/>
          <cell r="J5407"/>
          <cell r="K5407"/>
          <cell r="L5407"/>
          <cell r="M5407"/>
          <cell r="N5407"/>
          <cell r="O5407"/>
          <cell r="P5407"/>
          <cell r="R5407"/>
          <cell r="S5407"/>
          <cell r="T5407"/>
          <cell r="U5407"/>
          <cell r="V5407"/>
          <cell r="W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P5407"/>
        </row>
        <row r="5408">
          <cell r="C5408"/>
          <cell r="D5408"/>
          <cell r="E5408"/>
          <cell r="F5408"/>
          <cell r="J5408"/>
          <cell r="K5408"/>
          <cell r="L5408"/>
          <cell r="M5408"/>
          <cell r="N5408"/>
          <cell r="O5408"/>
          <cell r="P5408"/>
          <cell r="R5408"/>
          <cell r="S5408"/>
          <cell r="T5408"/>
          <cell r="U5408"/>
          <cell r="V5408"/>
          <cell r="W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P5408"/>
        </row>
        <row r="5409">
          <cell r="C5409"/>
          <cell r="D5409"/>
          <cell r="E5409"/>
          <cell r="F5409"/>
          <cell r="J5409"/>
          <cell r="K5409"/>
          <cell r="L5409"/>
          <cell r="M5409"/>
          <cell r="N5409"/>
          <cell r="O5409"/>
          <cell r="P5409"/>
          <cell r="R5409"/>
          <cell r="S5409"/>
          <cell r="T5409"/>
          <cell r="U5409"/>
          <cell r="V5409"/>
          <cell r="W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P5409"/>
        </row>
        <row r="5410">
          <cell r="C5410"/>
          <cell r="D5410"/>
          <cell r="E5410"/>
          <cell r="F5410"/>
          <cell r="J5410"/>
          <cell r="K5410"/>
          <cell r="L5410"/>
          <cell r="M5410"/>
          <cell r="N5410"/>
          <cell r="O5410"/>
          <cell r="P5410"/>
          <cell r="R5410"/>
          <cell r="S5410"/>
          <cell r="T5410"/>
          <cell r="U5410"/>
          <cell r="V5410"/>
          <cell r="W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P5410"/>
        </row>
        <row r="5411">
          <cell r="C5411"/>
          <cell r="D5411"/>
          <cell r="E5411"/>
          <cell r="F5411"/>
          <cell r="J5411"/>
          <cell r="K5411"/>
          <cell r="L5411"/>
          <cell r="M5411"/>
          <cell r="N5411"/>
          <cell r="O5411"/>
          <cell r="P5411"/>
          <cell r="R5411"/>
          <cell r="S5411"/>
          <cell r="T5411"/>
          <cell r="U5411"/>
          <cell r="V5411"/>
          <cell r="W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P5411"/>
        </row>
        <row r="5412">
          <cell r="C5412"/>
          <cell r="D5412"/>
          <cell r="E5412"/>
          <cell r="F5412"/>
          <cell r="J5412"/>
          <cell r="K5412"/>
          <cell r="L5412"/>
          <cell r="M5412"/>
          <cell r="N5412"/>
          <cell r="O5412"/>
          <cell r="P5412"/>
          <cell r="R5412"/>
          <cell r="S5412"/>
          <cell r="T5412"/>
          <cell r="U5412"/>
          <cell r="V5412"/>
          <cell r="W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P5412"/>
        </row>
        <row r="5413">
          <cell r="C5413"/>
          <cell r="D5413"/>
          <cell r="E5413"/>
          <cell r="F5413"/>
          <cell r="J5413"/>
          <cell r="K5413"/>
          <cell r="L5413"/>
          <cell r="M5413"/>
          <cell r="N5413"/>
          <cell r="O5413"/>
          <cell r="P5413"/>
          <cell r="R5413"/>
          <cell r="S5413"/>
          <cell r="T5413"/>
          <cell r="U5413"/>
          <cell r="V5413"/>
          <cell r="W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P5413"/>
        </row>
        <row r="5414">
          <cell r="C5414"/>
          <cell r="D5414"/>
          <cell r="E5414"/>
          <cell r="F5414"/>
          <cell r="J5414"/>
          <cell r="K5414"/>
          <cell r="L5414"/>
          <cell r="M5414"/>
          <cell r="N5414"/>
          <cell r="O5414"/>
          <cell r="P5414"/>
          <cell r="R5414"/>
          <cell r="S5414"/>
          <cell r="T5414"/>
          <cell r="U5414"/>
          <cell r="V5414"/>
          <cell r="W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P5414"/>
        </row>
        <row r="5415">
          <cell r="C5415"/>
          <cell r="D5415"/>
          <cell r="E5415"/>
          <cell r="F5415"/>
          <cell r="J5415"/>
          <cell r="K5415"/>
          <cell r="L5415"/>
          <cell r="M5415"/>
          <cell r="N5415"/>
          <cell r="O5415"/>
          <cell r="P5415"/>
          <cell r="R5415"/>
          <cell r="S5415"/>
          <cell r="T5415"/>
          <cell r="U5415"/>
          <cell r="V5415"/>
          <cell r="W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P5415"/>
        </row>
        <row r="5416">
          <cell r="C5416"/>
          <cell r="D5416"/>
          <cell r="E5416"/>
          <cell r="F5416"/>
          <cell r="J5416"/>
          <cell r="K5416"/>
          <cell r="L5416"/>
          <cell r="M5416"/>
          <cell r="N5416"/>
          <cell r="O5416"/>
          <cell r="P5416"/>
          <cell r="R5416"/>
          <cell r="S5416"/>
          <cell r="T5416"/>
          <cell r="U5416"/>
          <cell r="V5416"/>
          <cell r="W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P5416"/>
        </row>
        <row r="5417">
          <cell r="C5417"/>
          <cell r="D5417"/>
          <cell r="E5417"/>
          <cell r="F5417"/>
          <cell r="J5417"/>
          <cell r="K5417"/>
          <cell r="L5417"/>
          <cell r="M5417"/>
          <cell r="N5417"/>
          <cell r="O5417"/>
          <cell r="P5417"/>
          <cell r="R5417"/>
          <cell r="S5417"/>
          <cell r="T5417"/>
          <cell r="U5417"/>
          <cell r="V5417"/>
          <cell r="W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P5417"/>
        </row>
        <row r="5418">
          <cell r="C5418"/>
          <cell r="D5418"/>
          <cell r="E5418"/>
          <cell r="F5418"/>
          <cell r="J5418"/>
          <cell r="K5418"/>
          <cell r="L5418"/>
          <cell r="M5418"/>
          <cell r="N5418"/>
          <cell r="O5418"/>
          <cell r="P5418"/>
          <cell r="R5418"/>
          <cell r="S5418"/>
          <cell r="T5418"/>
          <cell r="U5418"/>
          <cell r="V5418"/>
          <cell r="W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P5418"/>
        </row>
        <row r="5419">
          <cell r="C5419"/>
          <cell r="D5419"/>
          <cell r="E5419"/>
          <cell r="F5419"/>
          <cell r="J5419"/>
          <cell r="K5419"/>
          <cell r="L5419"/>
          <cell r="M5419"/>
          <cell r="N5419"/>
          <cell r="O5419"/>
          <cell r="P5419"/>
          <cell r="R5419"/>
          <cell r="S5419"/>
          <cell r="T5419"/>
          <cell r="U5419"/>
          <cell r="V5419"/>
          <cell r="W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P5419"/>
        </row>
        <row r="5420">
          <cell r="C5420"/>
          <cell r="D5420"/>
          <cell r="E5420"/>
          <cell r="F5420"/>
          <cell r="J5420"/>
          <cell r="K5420"/>
          <cell r="L5420"/>
          <cell r="M5420"/>
          <cell r="N5420"/>
          <cell r="O5420"/>
          <cell r="P5420"/>
          <cell r="R5420"/>
          <cell r="S5420"/>
          <cell r="T5420"/>
          <cell r="U5420"/>
          <cell r="V5420"/>
          <cell r="W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P5420"/>
        </row>
        <row r="5421">
          <cell r="C5421"/>
          <cell r="D5421"/>
          <cell r="E5421"/>
          <cell r="F5421"/>
          <cell r="J5421"/>
          <cell r="K5421"/>
          <cell r="L5421"/>
          <cell r="M5421"/>
          <cell r="N5421"/>
          <cell r="O5421"/>
          <cell r="P5421"/>
          <cell r="R5421"/>
          <cell r="S5421"/>
          <cell r="T5421"/>
          <cell r="U5421"/>
          <cell r="V5421"/>
          <cell r="W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P5421"/>
        </row>
        <row r="5422">
          <cell r="C5422"/>
          <cell r="D5422"/>
          <cell r="E5422"/>
          <cell r="F5422"/>
          <cell r="J5422"/>
          <cell r="K5422"/>
          <cell r="L5422"/>
          <cell r="M5422"/>
          <cell r="N5422"/>
          <cell r="O5422"/>
          <cell r="P5422"/>
          <cell r="R5422"/>
          <cell r="S5422"/>
          <cell r="T5422"/>
          <cell r="U5422"/>
          <cell r="V5422"/>
          <cell r="W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P5422"/>
        </row>
        <row r="5423">
          <cell r="C5423"/>
          <cell r="D5423"/>
          <cell r="E5423"/>
          <cell r="F5423"/>
          <cell r="J5423"/>
          <cell r="K5423"/>
          <cell r="L5423"/>
          <cell r="M5423"/>
          <cell r="N5423"/>
          <cell r="O5423"/>
          <cell r="P5423"/>
          <cell r="R5423"/>
          <cell r="S5423"/>
          <cell r="T5423"/>
          <cell r="U5423"/>
          <cell r="V5423"/>
          <cell r="W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P5423"/>
        </row>
        <row r="5424">
          <cell r="C5424"/>
          <cell r="D5424"/>
          <cell r="E5424"/>
          <cell r="F5424"/>
          <cell r="J5424"/>
          <cell r="K5424"/>
          <cell r="L5424"/>
          <cell r="M5424"/>
          <cell r="N5424"/>
          <cell r="O5424"/>
          <cell r="P5424"/>
          <cell r="R5424"/>
          <cell r="S5424"/>
          <cell r="T5424"/>
          <cell r="U5424"/>
          <cell r="V5424"/>
          <cell r="W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P5424"/>
        </row>
        <row r="5425">
          <cell r="C5425"/>
          <cell r="D5425"/>
          <cell r="E5425"/>
          <cell r="F5425"/>
          <cell r="J5425"/>
          <cell r="K5425"/>
          <cell r="L5425"/>
          <cell r="M5425"/>
          <cell r="N5425"/>
          <cell r="O5425"/>
          <cell r="P5425"/>
          <cell r="R5425"/>
          <cell r="S5425"/>
          <cell r="T5425"/>
          <cell r="U5425"/>
          <cell r="V5425"/>
          <cell r="W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P5425"/>
        </row>
        <row r="5426">
          <cell r="C5426"/>
          <cell r="D5426"/>
          <cell r="E5426"/>
          <cell r="F5426"/>
          <cell r="J5426"/>
          <cell r="K5426"/>
          <cell r="L5426"/>
          <cell r="M5426"/>
          <cell r="N5426"/>
          <cell r="O5426"/>
          <cell r="P5426"/>
          <cell r="R5426"/>
          <cell r="S5426"/>
          <cell r="T5426"/>
          <cell r="U5426"/>
          <cell r="V5426"/>
          <cell r="W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P5426"/>
        </row>
        <row r="5427">
          <cell r="C5427"/>
          <cell r="D5427"/>
          <cell r="E5427"/>
          <cell r="F5427"/>
          <cell r="J5427"/>
          <cell r="K5427"/>
          <cell r="L5427"/>
          <cell r="M5427"/>
          <cell r="N5427"/>
          <cell r="O5427"/>
          <cell r="P5427"/>
          <cell r="R5427"/>
          <cell r="S5427"/>
          <cell r="T5427"/>
          <cell r="U5427"/>
          <cell r="V5427"/>
          <cell r="W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P5427"/>
        </row>
        <row r="5428">
          <cell r="C5428"/>
          <cell r="D5428"/>
          <cell r="E5428"/>
          <cell r="F5428"/>
          <cell r="J5428"/>
          <cell r="K5428"/>
          <cell r="L5428"/>
          <cell r="M5428"/>
          <cell r="N5428"/>
          <cell r="O5428"/>
          <cell r="P5428"/>
          <cell r="R5428"/>
          <cell r="S5428"/>
          <cell r="T5428"/>
          <cell r="U5428"/>
          <cell r="V5428"/>
          <cell r="W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P5428"/>
        </row>
        <row r="5429">
          <cell r="C5429"/>
          <cell r="D5429"/>
          <cell r="E5429"/>
          <cell r="F5429"/>
          <cell r="J5429"/>
          <cell r="K5429"/>
          <cell r="L5429"/>
          <cell r="M5429"/>
          <cell r="N5429"/>
          <cell r="O5429"/>
          <cell r="P5429"/>
          <cell r="R5429"/>
          <cell r="S5429"/>
          <cell r="T5429"/>
          <cell r="U5429"/>
          <cell r="V5429"/>
          <cell r="W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P5429"/>
        </row>
        <row r="5430">
          <cell r="C5430"/>
          <cell r="D5430"/>
          <cell r="E5430"/>
          <cell r="F5430"/>
          <cell r="J5430"/>
          <cell r="K5430"/>
          <cell r="L5430"/>
          <cell r="M5430"/>
          <cell r="N5430"/>
          <cell r="O5430"/>
          <cell r="P5430"/>
          <cell r="R5430"/>
          <cell r="S5430"/>
          <cell r="T5430"/>
          <cell r="U5430"/>
          <cell r="V5430"/>
          <cell r="W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P5430"/>
        </row>
        <row r="5431">
          <cell r="C5431"/>
          <cell r="D5431"/>
          <cell r="E5431"/>
          <cell r="F5431"/>
          <cell r="J5431"/>
          <cell r="K5431"/>
          <cell r="L5431"/>
          <cell r="M5431"/>
          <cell r="N5431"/>
          <cell r="O5431"/>
          <cell r="P5431"/>
          <cell r="R5431"/>
          <cell r="S5431"/>
          <cell r="T5431"/>
          <cell r="U5431"/>
          <cell r="V5431"/>
          <cell r="W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P5431"/>
        </row>
        <row r="5432">
          <cell r="C5432"/>
          <cell r="D5432"/>
          <cell r="E5432"/>
          <cell r="F5432"/>
          <cell r="J5432"/>
          <cell r="K5432"/>
          <cell r="L5432"/>
          <cell r="M5432"/>
          <cell r="N5432"/>
          <cell r="O5432"/>
          <cell r="P5432"/>
          <cell r="R5432"/>
          <cell r="S5432"/>
          <cell r="T5432"/>
          <cell r="U5432"/>
          <cell r="V5432"/>
          <cell r="W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P5432"/>
        </row>
        <row r="5433">
          <cell r="C5433"/>
          <cell r="D5433"/>
          <cell r="E5433"/>
          <cell r="F5433"/>
          <cell r="J5433"/>
          <cell r="K5433"/>
          <cell r="L5433"/>
          <cell r="M5433"/>
          <cell r="N5433"/>
          <cell r="O5433"/>
          <cell r="P5433"/>
          <cell r="R5433"/>
          <cell r="S5433"/>
          <cell r="T5433"/>
          <cell r="U5433"/>
          <cell r="V5433"/>
          <cell r="W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P5433"/>
        </row>
        <row r="5434">
          <cell r="C5434"/>
          <cell r="D5434"/>
          <cell r="E5434"/>
          <cell r="F5434"/>
          <cell r="J5434"/>
          <cell r="K5434"/>
          <cell r="L5434"/>
          <cell r="M5434"/>
          <cell r="N5434"/>
          <cell r="O5434"/>
          <cell r="P5434"/>
          <cell r="R5434"/>
          <cell r="S5434"/>
          <cell r="T5434"/>
          <cell r="U5434"/>
          <cell r="V5434"/>
          <cell r="W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P5434"/>
        </row>
        <row r="5435">
          <cell r="C5435"/>
          <cell r="D5435"/>
          <cell r="E5435"/>
          <cell r="F5435"/>
          <cell r="J5435"/>
          <cell r="K5435"/>
          <cell r="L5435"/>
          <cell r="M5435"/>
          <cell r="N5435"/>
          <cell r="O5435"/>
          <cell r="P5435"/>
          <cell r="R5435"/>
          <cell r="S5435"/>
          <cell r="T5435"/>
          <cell r="U5435"/>
          <cell r="V5435"/>
          <cell r="W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P5435"/>
        </row>
        <row r="5436">
          <cell r="C5436"/>
          <cell r="D5436"/>
          <cell r="E5436"/>
          <cell r="F5436"/>
          <cell r="J5436"/>
          <cell r="K5436"/>
          <cell r="L5436"/>
          <cell r="M5436"/>
          <cell r="N5436"/>
          <cell r="O5436"/>
          <cell r="P5436"/>
          <cell r="R5436"/>
          <cell r="S5436"/>
          <cell r="T5436"/>
          <cell r="U5436"/>
          <cell r="V5436"/>
          <cell r="W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P5436"/>
        </row>
        <row r="5437">
          <cell r="C5437"/>
          <cell r="D5437"/>
          <cell r="E5437"/>
          <cell r="F5437"/>
          <cell r="J5437"/>
          <cell r="K5437"/>
          <cell r="L5437"/>
          <cell r="M5437"/>
          <cell r="N5437"/>
          <cell r="O5437"/>
          <cell r="P5437"/>
          <cell r="R5437"/>
          <cell r="S5437"/>
          <cell r="T5437"/>
          <cell r="U5437"/>
          <cell r="V5437"/>
          <cell r="W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P5437"/>
        </row>
        <row r="5438">
          <cell r="C5438"/>
          <cell r="D5438"/>
          <cell r="E5438"/>
          <cell r="F5438"/>
          <cell r="J5438"/>
          <cell r="K5438"/>
          <cell r="L5438"/>
          <cell r="M5438"/>
          <cell r="N5438"/>
          <cell r="O5438"/>
          <cell r="P5438"/>
          <cell r="R5438"/>
          <cell r="S5438"/>
          <cell r="T5438"/>
          <cell r="U5438"/>
          <cell r="V5438"/>
          <cell r="W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P5438"/>
        </row>
        <row r="5439">
          <cell r="C5439"/>
          <cell r="D5439"/>
          <cell r="E5439"/>
          <cell r="F5439"/>
          <cell r="J5439"/>
          <cell r="K5439"/>
          <cell r="L5439"/>
          <cell r="M5439"/>
          <cell r="N5439"/>
          <cell r="O5439"/>
          <cell r="P5439"/>
          <cell r="R5439"/>
          <cell r="S5439"/>
          <cell r="T5439"/>
          <cell r="U5439"/>
          <cell r="V5439"/>
          <cell r="W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P5439"/>
        </row>
        <row r="5440">
          <cell r="C5440"/>
          <cell r="D5440"/>
          <cell r="E5440"/>
          <cell r="F5440"/>
          <cell r="J5440"/>
          <cell r="K5440"/>
          <cell r="L5440"/>
          <cell r="M5440"/>
          <cell r="N5440"/>
          <cell r="O5440"/>
          <cell r="P5440"/>
          <cell r="R5440"/>
          <cell r="S5440"/>
          <cell r="T5440"/>
          <cell r="U5440"/>
          <cell r="V5440"/>
          <cell r="W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P5440"/>
        </row>
        <row r="5441">
          <cell r="C5441"/>
          <cell r="D5441"/>
          <cell r="E5441"/>
          <cell r="F5441"/>
          <cell r="J5441"/>
          <cell r="K5441"/>
          <cell r="L5441"/>
          <cell r="M5441"/>
          <cell r="N5441"/>
          <cell r="O5441"/>
          <cell r="P5441"/>
          <cell r="R5441"/>
          <cell r="S5441"/>
          <cell r="T5441"/>
          <cell r="U5441"/>
          <cell r="V5441"/>
          <cell r="W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P5441"/>
        </row>
        <row r="5442">
          <cell r="C5442"/>
          <cell r="D5442"/>
          <cell r="E5442"/>
          <cell r="F5442"/>
          <cell r="J5442"/>
          <cell r="K5442"/>
          <cell r="L5442"/>
          <cell r="M5442"/>
          <cell r="N5442"/>
          <cell r="O5442"/>
          <cell r="P5442"/>
          <cell r="R5442"/>
          <cell r="S5442"/>
          <cell r="T5442"/>
          <cell r="U5442"/>
          <cell r="V5442"/>
          <cell r="W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P5442"/>
        </row>
        <row r="5443">
          <cell r="C5443"/>
          <cell r="D5443"/>
          <cell r="E5443"/>
          <cell r="F5443"/>
          <cell r="J5443"/>
          <cell r="K5443"/>
          <cell r="L5443"/>
          <cell r="M5443"/>
          <cell r="N5443"/>
          <cell r="O5443"/>
          <cell r="P5443"/>
          <cell r="R5443"/>
          <cell r="S5443"/>
          <cell r="T5443"/>
          <cell r="U5443"/>
          <cell r="V5443"/>
          <cell r="W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P5443"/>
        </row>
        <row r="5444">
          <cell r="C5444"/>
          <cell r="D5444"/>
          <cell r="E5444"/>
          <cell r="F5444"/>
          <cell r="J5444"/>
          <cell r="K5444"/>
          <cell r="L5444"/>
          <cell r="M5444"/>
          <cell r="N5444"/>
          <cell r="O5444"/>
          <cell r="P5444"/>
          <cell r="R5444"/>
          <cell r="S5444"/>
          <cell r="T5444"/>
          <cell r="U5444"/>
          <cell r="V5444"/>
          <cell r="W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P5444"/>
        </row>
        <row r="5445">
          <cell r="C5445"/>
          <cell r="D5445"/>
          <cell r="E5445"/>
          <cell r="F5445"/>
          <cell r="J5445"/>
          <cell r="K5445"/>
          <cell r="L5445"/>
          <cell r="M5445"/>
          <cell r="N5445"/>
          <cell r="O5445"/>
          <cell r="P5445"/>
          <cell r="R5445"/>
          <cell r="S5445"/>
          <cell r="T5445"/>
          <cell r="U5445"/>
          <cell r="V5445"/>
          <cell r="W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P5445"/>
        </row>
        <row r="5446">
          <cell r="C5446"/>
          <cell r="D5446"/>
          <cell r="E5446"/>
          <cell r="F5446"/>
          <cell r="J5446"/>
          <cell r="K5446"/>
          <cell r="L5446"/>
          <cell r="M5446"/>
          <cell r="N5446"/>
          <cell r="O5446"/>
          <cell r="P5446"/>
          <cell r="R5446"/>
          <cell r="S5446"/>
          <cell r="T5446"/>
          <cell r="U5446"/>
          <cell r="V5446"/>
          <cell r="W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P5446"/>
        </row>
        <row r="5447">
          <cell r="C5447"/>
          <cell r="D5447"/>
          <cell r="E5447"/>
          <cell r="F5447"/>
          <cell r="J5447"/>
          <cell r="K5447"/>
          <cell r="L5447"/>
          <cell r="M5447"/>
          <cell r="N5447"/>
          <cell r="O5447"/>
          <cell r="P5447"/>
          <cell r="R5447"/>
          <cell r="S5447"/>
          <cell r="T5447"/>
          <cell r="U5447"/>
          <cell r="V5447"/>
          <cell r="W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P5447"/>
        </row>
        <row r="5448">
          <cell r="C5448"/>
          <cell r="D5448"/>
          <cell r="E5448"/>
          <cell r="F5448"/>
          <cell r="J5448"/>
          <cell r="K5448"/>
          <cell r="L5448"/>
          <cell r="M5448"/>
          <cell r="N5448"/>
          <cell r="O5448"/>
          <cell r="P5448"/>
          <cell r="R5448"/>
          <cell r="S5448"/>
          <cell r="T5448"/>
          <cell r="U5448"/>
          <cell r="V5448"/>
          <cell r="W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P5448"/>
        </row>
        <row r="5449">
          <cell r="C5449"/>
          <cell r="D5449"/>
          <cell r="E5449"/>
          <cell r="F5449"/>
          <cell r="J5449"/>
          <cell r="K5449"/>
          <cell r="L5449"/>
          <cell r="M5449"/>
          <cell r="N5449"/>
          <cell r="O5449"/>
          <cell r="P5449"/>
          <cell r="R5449"/>
          <cell r="S5449"/>
          <cell r="T5449"/>
          <cell r="U5449"/>
          <cell r="V5449"/>
          <cell r="W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P5449"/>
        </row>
        <row r="5450">
          <cell r="C5450"/>
          <cell r="D5450"/>
          <cell r="E5450"/>
          <cell r="F5450"/>
          <cell r="J5450"/>
          <cell r="K5450"/>
          <cell r="L5450"/>
          <cell r="M5450"/>
          <cell r="N5450"/>
          <cell r="O5450"/>
          <cell r="P5450"/>
          <cell r="R5450"/>
          <cell r="S5450"/>
          <cell r="T5450"/>
          <cell r="U5450"/>
          <cell r="V5450"/>
          <cell r="W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P5450"/>
        </row>
        <row r="5451">
          <cell r="C5451"/>
          <cell r="D5451"/>
          <cell r="E5451"/>
          <cell r="F5451"/>
          <cell r="J5451"/>
          <cell r="K5451"/>
          <cell r="L5451"/>
          <cell r="M5451"/>
          <cell r="N5451"/>
          <cell r="O5451"/>
          <cell r="P5451"/>
          <cell r="R5451"/>
          <cell r="S5451"/>
          <cell r="T5451"/>
          <cell r="U5451"/>
          <cell r="V5451"/>
          <cell r="W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P5451"/>
        </row>
        <row r="5452">
          <cell r="C5452"/>
          <cell r="D5452"/>
          <cell r="E5452"/>
          <cell r="F5452"/>
          <cell r="J5452"/>
          <cell r="K5452"/>
          <cell r="L5452"/>
          <cell r="M5452"/>
          <cell r="N5452"/>
          <cell r="O5452"/>
          <cell r="P5452"/>
          <cell r="R5452"/>
          <cell r="S5452"/>
          <cell r="T5452"/>
          <cell r="U5452"/>
          <cell r="V5452"/>
          <cell r="W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P5452"/>
        </row>
        <row r="5453">
          <cell r="C5453"/>
          <cell r="D5453"/>
          <cell r="E5453"/>
          <cell r="F5453"/>
          <cell r="J5453"/>
          <cell r="K5453"/>
          <cell r="L5453"/>
          <cell r="M5453"/>
          <cell r="N5453"/>
          <cell r="O5453"/>
          <cell r="P5453"/>
          <cell r="R5453"/>
          <cell r="S5453"/>
          <cell r="T5453"/>
          <cell r="U5453"/>
          <cell r="V5453"/>
          <cell r="W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P5453"/>
        </row>
        <row r="5454">
          <cell r="C5454"/>
          <cell r="D5454"/>
          <cell r="E5454"/>
          <cell r="F5454"/>
          <cell r="J5454"/>
          <cell r="K5454"/>
          <cell r="L5454"/>
          <cell r="M5454"/>
          <cell r="N5454"/>
          <cell r="O5454"/>
          <cell r="P5454"/>
          <cell r="R5454"/>
          <cell r="S5454"/>
          <cell r="T5454"/>
          <cell r="U5454"/>
          <cell r="V5454"/>
          <cell r="W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P5454"/>
        </row>
        <row r="5455">
          <cell r="C5455"/>
          <cell r="D5455"/>
          <cell r="E5455"/>
          <cell r="F5455"/>
          <cell r="J5455"/>
          <cell r="K5455"/>
          <cell r="L5455"/>
          <cell r="M5455"/>
          <cell r="N5455"/>
          <cell r="O5455"/>
          <cell r="P5455"/>
          <cell r="R5455"/>
          <cell r="S5455"/>
          <cell r="T5455"/>
          <cell r="U5455"/>
          <cell r="V5455"/>
          <cell r="W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P5455"/>
        </row>
        <row r="5456">
          <cell r="C5456"/>
          <cell r="D5456"/>
          <cell r="E5456"/>
          <cell r="F5456"/>
          <cell r="J5456"/>
          <cell r="K5456"/>
          <cell r="L5456"/>
          <cell r="M5456"/>
          <cell r="N5456"/>
          <cell r="O5456"/>
          <cell r="P5456"/>
          <cell r="R5456"/>
          <cell r="S5456"/>
          <cell r="T5456"/>
          <cell r="U5456"/>
          <cell r="V5456"/>
          <cell r="W5456"/>
          <cell r="Y5456"/>
          <cell r="Z5456"/>
          <cell r="AA5456"/>
          <cell r="AB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P5456"/>
        </row>
        <row r="5457">
          <cell r="C5457"/>
          <cell r="D5457"/>
          <cell r="E5457"/>
          <cell r="F5457"/>
          <cell r="J5457"/>
          <cell r="K5457"/>
          <cell r="L5457"/>
          <cell r="M5457"/>
          <cell r="N5457"/>
          <cell r="O5457"/>
          <cell r="P5457"/>
          <cell r="R5457"/>
          <cell r="S5457"/>
          <cell r="T5457"/>
          <cell r="U5457"/>
          <cell r="V5457"/>
          <cell r="W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P5457"/>
        </row>
        <row r="5458">
          <cell r="C5458"/>
          <cell r="D5458"/>
          <cell r="E5458"/>
          <cell r="F5458"/>
          <cell r="J5458"/>
          <cell r="K5458"/>
          <cell r="L5458"/>
          <cell r="M5458"/>
          <cell r="N5458"/>
          <cell r="O5458"/>
          <cell r="P5458"/>
          <cell r="R5458"/>
          <cell r="S5458"/>
          <cell r="T5458"/>
          <cell r="U5458"/>
          <cell r="V5458"/>
          <cell r="W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P5458"/>
        </row>
        <row r="5459">
          <cell r="C5459"/>
          <cell r="D5459"/>
          <cell r="E5459"/>
          <cell r="F5459"/>
          <cell r="J5459"/>
          <cell r="K5459"/>
          <cell r="L5459"/>
          <cell r="M5459"/>
          <cell r="N5459"/>
          <cell r="O5459"/>
          <cell r="P5459"/>
          <cell r="R5459"/>
          <cell r="S5459"/>
          <cell r="T5459"/>
          <cell r="U5459"/>
          <cell r="V5459"/>
          <cell r="W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P5459"/>
        </row>
        <row r="5460">
          <cell r="C5460"/>
          <cell r="D5460"/>
          <cell r="E5460"/>
          <cell r="F5460"/>
          <cell r="J5460"/>
          <cell r="K5460"/>
          <cell r="L5460"/>
          <cell r="M5460"/>
          <cell r="N5460"/>
          <cell r="O5460"/>
          <cell r="P5460"/>
          <cell r="R5460"/>
          <cell r="S5460"/>
          <cell r="T5460"/>
          <cell r="U5460"/>
          <cell r="V5460"/>
          <cell r="W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P5460"/>
        </row>
        <row r="5461">
          <cell r="C5461"/>
          <cell r="D5461"/>
          <cell r="E5461"/>
          <cell r="F5461"/>
          <cell r="J5461"/>
          <cell r="K5461"/>
          <cell r="L5461"/>
          <cell r="M5461"/>
          <cell r="N5461"/>
          <cell r="O5461"/>
          <cell r="P5461"/>
          <cell r="R5461"/>
          <cell r="S5461"/>
          <cell r="T5461"/>
          <cell r="U5461"/>
          <cell r="V5461"/>
          <cell r="W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P5461"/>
        </row>
        <row r="5462">
          <cell r="C5462"/>
          <cell r="D5462"/>
          <cell r="E5462"/>
          <cell r="F5462"/>
          <cell r="J5462"/>
          <cell r="K5462"/>
          <cell r="L5462"/>
          <cell r="M5462"/>
          <cell r="N5462"/>
          <cell r="O5462"/>
          <cell r="P5462"/>
          <cell r="R5462"/>
          <cell r="S5462"/>
          <cell r="T5462"/>
          <cell r="U5462"/>
          <cell r="V5462"/>
          <cell r="W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P5462"/>
        </row>
        <row r="5463">
          <cell r="C5463"/>
          <cell r="D5463"/>
          <cell r="E5463"/>
          <cell r="F5463"/>
          <cell r="J5463"/>
          <cell r="K5463"/>
          <cell r="L5463"/>
          <cell r="M5463"/>
          <cell r="N5463"/>
          <cell r="O5463"/>
          <cell r="P5463"/>
          <cell r="R5463"/>
          <cell r="S5463"/>
          <cell r="T5463"/>
          <cell r="U5463"/>
          <cell r="V5463"/>
          <cell r="W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P5463"/>
        </row>
        <row r="5464">
          <cell r="C5464"/>
          <cell r="D5464"/>
          <cell r="E5464"/>
          <cell r="F5464"/>
          <cell r="J5464"/>
          <cell r="K5464"/>
          <cell r="L5464"/>
          <cell r="M5464"/>
          <cell r="N5464"/>
          <cell r="O5464"/>
          <cell r="P5464"/>
          <cell r="R5464"/>
          <cell r="S5464"/>
          <cell r="T5464"/>
          <cell r="U5464"/>
          <cell r="V5464"/>
          <cell r="W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P5464"/>
        </row>
        <row r="5465">
          <cell r="C5465"/>
          <cell r="D5465"/>
          <cell r="E5465"/>
          <cell r="F5465"/>
          <cell r="J5465"/>
          <cell r="K5465"/>
          <cell r="L5465"/>
          <cell r="M5465"/>
          <cell r="N5465"/>
          <cell r="O5465"/>
          <cell r="P5465"/>
          <cell r="R5465"/>
          <cell r="S5465"/>
          <cell r="T5465"/>
          <cell r="U5465"/>
          <cell r="V5465"/>
          <cell r="W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P5465"/>
        </row>
        <row r="5466">
          <cell r="C5466"/>
          <cell r="D5466"/>
          <cell r="E5466"/>
          <cell r="F5466"/>
          <cell r="J5466"/>
          <cell r="K5466"/>
          <cell r="L5466"/>
          <cell r="M5466"/>
          <cell r="N5466"/>
          <cell r="O5466"/>
          <cell r="P5466"/>
          <cell r="R5466"/>
          <cell r="S5466"/>
          <cell r="T5466"/>
          <cell r="U5466"/>
          <cell r="V5466"/>
          <cell r="W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P5466"/>
        </row>
        <row r="5467">
          <cell r="C5467"/>
          <cell r="D5467"/>
          <cell r="E5467"/>
          <cell r="F5467"/>
          <cell r="J5467"/>
          <cell r="K5467"/>
          <cell r="L5467"/>
          <cell r="M5467"/>
          <cell r="N5467"/>
          <cell r="O5467"/>
          <cell r="P5467"/>
          <cell r="R5467"/>
          <cell r="S5467"/>
          <cell r="T5467"/>
          <cell r="U5467"/>
          <cell r="V5467"/>
          <cell r="W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P5467"/>
        </row>
        <row r="5468">
          <cell r="C5468"/>
          <cell r="D5468"/>
          <cell r="E5468"/>
          <cell r="F5468"/>
          <cell r="J5468"/>
          <cell r="K5468"/>
          <cell r="L5468"/>
          <cell r="M5468"/>
          <cell r="N5468"/>
          <cell r="O5468"/>
          <cell r="P5468"/>
          <cell r="R5468"/>
          <cell r="S5468"/>
          <cell r="T5468"/>
          <cell r="U5468"/>
          <cell r="V5468"/>
          <cell r="W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P5468"/>
        </row>
        <row r="5469">
          <cell r="C5469"/>
          <cell r="D5469"/>
          <cell r="E5469"/>
          <cell r="F5469"/>
          <cell r="J5469"/>
          <cell r="K5469"/>
          <cell r="L5469"/>
          <cell r="M5469"/>
          <cell r="N5469"/>
          <cell r="O5469"/>
          <cell r="P5469"/>
          <cell r="R5469"/>
          <cell r="S5469"/>
          <cell r="T5469"/>
          <cell r="U5469"/>
          <cell r="V5469"/>
          <cell r="W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P5469"/>
        </row>
        <row r="5470">
          <cell r="C5470"/>
          <cell r="D5470"/>
          <cell r="E5470"/>
          <cell r="F5470"/>
          <cell r="J5470"/>
          <cell r="K5470"/>
          <cell r="L5470"/>
          <cell r="M5470"/>
          <cell r="N5470"/>
          <cell r="O5470"/>
          <cell r="P5470"/>
          <cell r="R5470"/>
          <cell r="S5470"/>
          <cell r="T5470"/>
          <cell r="U5470"/>
          <cell r="V5470"/>
          <cell r="W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P5470"/>
        </row>
        <row r="5471">
          <cell r="C5471"/>
          <cell r="D5471"/>
          <cell r="E5471"/>
          <cell r="F5471"/>
          <cell r="J5471"/>
          <cell r="K5471"/>
          <cell r="L5471"/>
          <cell r="M5471"/>
          <cell r="N5471"/>
          <cell r="O5471"/>
          <cell r="P5471"/>
          <cell r="R5471"/>
          <cell r="S5471"/>
          <cell r="T5471"/>
          <cell r="U5471"/>
          <cell r="V5471"/>
          <cell r="W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P5471"/>
        </row>
        <row r="5472">
          <cell r="C5472"/>
          <cell r="D5472"/>
          <cell r="E5472"/>
          <cell r="F5472"/>
          <cell r="J5472"/>
          <cell r="K5472"/>
          <cell r="L5472"/>
          <cell r="M5472"/>
          <cell r="N5472"/>
          <cell r="O5472"/>
          <cell r="P5472"/>
          <cell r="R5472"/>
          <cell r="S5472"/>
          <cell r="T5472"/>
          <cell r="U5472"/>
          <cell r="V5472"/>
          <cell r="W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P5472"/>
        </row>
        <row r="5473">
          <cell r="C5473"/>
          <cell r="D5473"/>
          <cell r="E5473"/>
          <cell r="F5473"/>
          <cell r="J5473"/>
          <cell r="K5473"/>
          <cell r="L5473"/>
          <cell r="M5473"/>
          <cell r="N5473"/>
          <cell r="O5473"/>
          <cell r="P5473"/>
          <cell r="R5473"/>
          <cell r="S5473"/>
          <cell r="T5473"/>
          <cell r="U5473"/>
          <cell r="V5473"/>
          <cell r="W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P5473"/>
        </row>
        <row r="5474">
          <cell r="C5474"/>
          <cell r="D5474"/>
          <cell r="E5474"/>
          <cell r="F5474"/>
          <cell r="J5474"/>
          <cell r="K5474"/>
          <cell r="L5474"/>
          <cell r="M5474"/>
          <cell r="N5474"/>
          <cell r="O5474"/>
          <cell r="P5474"/>
          <cell r="R5474"/>
          <cell r="S5474"/>
          <cell r="T5474"/>
          <cell r="U5474"/>
          <cell r="V5474"/>
          <cell r="W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P5474"/>
        </row>
        <row r="5475">
          <cell r="C5475"/>
          <cell r="D5475"/>
          <cell r="E5475"/>
          <cell r="F5475"/>
          <cell r="J5475"/>
          <cell r="K5475"/>
          <cell r="L5475"/>
          <cell r="M5475"/>
          <cell r="N5475"/>
          <cell r="O5475"/>
          <cell r="P5475"/>
          <cell r="R5475"/>
          <cell r="S5475"/>
          <cell r="T5475"/>
          <cell r="U5475"/>
          <cell r="V5475"/>
          <cell r="W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P5475"/>
        </row>
        <row r="5476">
          <cell r="C5476"/>
          <cell r="D5476"/>
          <cell r="E5476"/>
          <cell r="F5476"/>
          <cell r="J5476"/>
          <cell r="K5476"/>
          <cell r="L5476"/>
          <cell r="M5476"/>
          <cell r="N5476"/>
          <cell r="O5476"/>
          <cell r="P5476"/>
          <cell r="R5476"/>
          <cell r="S5476"/>
          <cell r="T5476"/>
          <cell r="U5476"/>
          <cell r="V5476"/>
          <cell r="W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P5476"/>
        </row>
        <row r="5477">
          <cell r="C5477"/>
          <cell r="D5477"/>
          <cell r="E5477"/>
          <cell r="F5477"/>
          <cell r="J5477"/>
          <cell r="K5477"/>
          <cell r="L5477"/>
          <cell r="M5477"/>
          <cell r="N5477"/>
          <cell r="O5477"/>
          <cell r="P5477"/>
          <cell r="R5477"/>
          <cell r="S5477"/>
          <cell r="T5477"/>
          <cell r="U5477"/>
          <cell r="V5477"/>
          <cell r="W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P5477"/>
        </row>
        <row r="5478">
          <cell r="C5478"/>
          <cell r="D5478"/>
          <cell r="E5478"/>
          <cell r="F5478"/>
          <cell r="J5478"/>
          <cell r="K5478"/>
          <cell r="L5478"/>
          <cell r="M5478"/>
          <cell r="N5478"/>
          <cell r="O5478"/>
          <cell r="P5478"/>
          <cell r="R5478"/>
          <cell r="S5478"/>
          <cell r="T5478"/>
          <cell r="U5478"/>
          <cell r="V5478"/>
          <cell r="W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P5478"/>
        </row>
        <row r="5479">
          <cell r="C5479"/>
          <cell r="D5479"/>
          <cell r="E5479"/>
          <cell r="F5479"/>
          <cell r="J5479"/>
          <cell r="K5479"/>
          <cell r="L5479"/>
          <cell r="M5479"/>
          <cell r="N5479"/>
          <cell r="O5479"/>
          <cell r="P5479"/>
          <cell r="R5479"/>
          <cell r="S5479"/>
          <cell r="T5479"/>
          <cell r="U5479"/>
          <cell r="V5479"/>
          <cell r="W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P5479"/>
        </row>
        <row r="5480">
          <cell r="C5480"/>
          <cell r="D5480"/>
          <cell r="E5480"/>
          <cell r="F5480"/>
          <cell r="J5480"/>
          <cell r="K5480"/>
          <cell r="L5480"/>
          <cell r="M5480"/>
          <cell r="N5480"/>
          <cell r="O5480"/>
          <cell r="P5480"/>
          <cell r="R5480"/>
          <cell r="S5480"/>
          <cell r="T5480"/>
          <cell r="U5480"/>
          <cell r="V5480"/>
          <cell r="W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P5480"/>
        </row>
        <row r="5481">
          <cell r="C5481"/>
          <cell r="D5481"/>
          <cell r="E5481"/>
          <cell r="F5481"/>
          <cell r="J5481"/>
          <cell r="K5481"/>
          <cell r="L5481"/>
          <cell r="M5481"/>
          <cell r="N5481"/>
          <cell r="O5481"/>
          <cell r="P5481"/>
          <cell r="R5481"/>
          <cell r="S5481"/>
          <cell r="T5481"/>
          <cell r="U5481"/>
          <cell r="V5481"/>
          <cell r="W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P5481"/>
        </row>
        <row r="5482">
          <cell r="C5482"/>
          <cell r="D5482"/>
          <cell r="E5482"/>
          <cell r="F5482"/>
          <cell r="J5482"/>
          <cell r="K5482"/>
          <cell r="L5482"/>
          <cell r="M5482"/>
          <cell r="N5482"/>
          <cell r="O5482"/>
          <cell r="P5482"/>
          <cell r="R5482"/>
          <cell r="S5482"/>
          <cell r="T5482"/>
          <cell r="U5482"/>
          <cell r="V5482"/>
          <cell r="W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P5482"/>
        </row>
        <row r="5483">
          <cell r="C5483"/>
          <cell r="D5483"/>
          <cell r="E5483"/>
          <cell r="F5483"/>
          <cell r="J5483"/>
          <cell r="K5483"/>
          <cell r="L5483"/>
          <cell r="M5483"/>
          <cell r="N5483"/>
          <cell r="O5483"/>
          <cell r="P5483"/>
          <cell r="R5483"/>
          <cell r="S5483"/>
          <cell r="T5483"/>
          <cell r="U5483"/>
          <cell r="V5483"/>
          <cell r="W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P5483"/>
        </row>
        <row r="5484">
          <cell r="C5484"/>
          <cell r="D5484"/>
          <cell r="E5484"/>
          <cell r="F5484"/>
          <cell r="J5484"/>
          <cell r="K5484"/>
          <cell r="L5484"/>
          <cell r="M5484"/>
          <cell r="N5484"/>
          <cell r="O5484"/>
          <cell r="P5484"/>
          <cell r="R5484"/>
          <cell r="S5484"/>
          <cell r="T5484"/>
          <cell r="U5484"/>
          <cell r="V5484"/>
          <cell r="W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P5484"/>
        </row>
        <row r="5485">
          <cell r="C5485"/>
          <cell r="D5485"/>
          <cell r="E5485"/>
          <cell r="F5485"/>
          <cell r="J5485"/>
          <cell r="K5485"/>
          <cell r="L5485"/>
          <cell r="M5485"/>
          <cell r="N5485"/>
          <cell r="O5485"/>
          <cell r="P5485"/>
          <cell r="R5485"/>
          <cell r="S5485"/>
          <cell r="T5485"/>
          <cell r="U5485"/>
          <cell r="V5485"/>
          <cell r="W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P5485"/>
        </row>
        <row r="5486">
          <cell r="C5486"/>
          <cell r="D5486"/>
          <cell r="E5486"/>
          <cell r="F5486"/>
          <cell r="J5486"/>
          <cell r="K5486"/>
          <cell r="L5486"/>
          <cell r="M5486"/>
          <cell r="N5486"/>
          <cell r="O5486"/>
          <cell r="P5486"/>
          <cell r="R5486"/>
          <cell r="S5486"/>
          <cell r="T5486"/>
          <cell r="U5486"/>
          <cell r="V5486"/>
          <cell r="W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P5486"/>
        </row>
        <row r="5487">
          <cell r="C5487"/>
          <cell r="D5487"/>
          <cell r="E5487"/>
          <cell r="F5487"/>
          <cell r="J5487"/>
          <cell r="K5487"/>
          <cell r="L5487"/>
          <cell r="M5487"/>
          <cell r="N5487"/>
          <cell r="O5487"/>
          <cell r="P5487"/>
          <cell r="R5487"/>
          <cell r="S5487"/>
          <cell r="T5487"/>
          <cell r="U5487"/>
          <cell r="V5487"/>
          <cell r="W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P5487"/>
        </row>
        <row r="5488">
          <cell r="C5488"/>
          <cell r="D5488"/>
          <cell r="E5488"/>
          <cell r="F5488"/>
          <cell r="J5488"/>
          <cell r="K5488"/>
          <cell r="L5488"/>
          <cell r="M5488"/>
          <cell r="N5488"/>
          <cell r="O5488"/>
          <cell r="P5488"/>
          <cell r="R5488"/>
          <cell r="S5488"/>
          <cell r="T5488"/>
          <cell r="U5488"/>
          <cell r="V5488"/>
          <cell r="W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P5488"/>
        </row>
        <row r="5489">
          <cell r="C5489"/>
          <cell r="D5489"/>
          <cell r="E5489"/>
          <cell r="F5489"/>
          <cell r="J5489"/>
          <cell r="K5489"/>
          <cell r="L5489"/>
          <cell r="M5489"/>
          <cell r="N5489"/>
          <cell r="O5489"/>
          <cell r="P5489"/>
          <cell r="R5489"/>
          <cell r="S5489"/>
          <cell r="T5489"/>
          <cell r="U5489"/>
          <cell r="V5489"/>
          <cell r="W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P5489"/>
        </row>
        <row r="5490">
          <cell r="C5490"/>
          <cell r="D5490"/>
          <cell r="E5490"/>
          <cell r="F5490"/>
          <cell r="J5490"/>
          <cell r="K5490"/>
          <cell r="L5490"/>
          <cell r="M5490"/>
          <cell r="N5490"/>
          <cell r="O5490"/>
          <cell r="P5490"/>
          <cell r="R5490"/>
          <cell r="S5490"/>
          <cell r="T5490"/>
          <cell r="U5490"/>
          <cell r="V5490"/>
          <cell r="W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P5490"/>
        </row>
        <row r="5491">
          <cell r="C5491"/>
          <cell r="D5491"/>
          <cell r="E5491"/>
          <cell r="F5491"/>
          <cell r="J5491"/>
          <cell r="K5491"/>
          <cell r="L5491"/>
          <cell r="M5491"/>
          <cell r="N5491"/>
          <cell r="O5491"/>
          <cell r="P5491"/>
          <cell r="R5491"/>
          <cell r="S5491"/>
          <cell r="T5491"/>
          <cell r="U5491"/>
          <cell r="V5491"/>
          <cell r="W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P5491"/>
        </row>
        <row r="5492">
          <cell r="C5492"/>
          <cell r="D5492"/>
          <cell r="E5492"/>
          <cell r="F5492"/>
          <cell r="J5492"/>
          <cell r="K5492"/>
          <cell r="L5492"/>
          <cell r="M5492"/>
          <cell r="N5492"/>
          <cell r="O5492"/>
          <cell r="P5492"/>
          <cell r="R5492"/>
          <cell r="S5492"/>
          <cell r="T5492"/>
          <cell r="U5492"/>
          <cell r="V5492"/>
          <cell r="W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P5492"/>
        </row>
        <row r="5493">
          <cell r="C5493"/>
          <cell r="D5493"/>
          <cell r="E5493"/>
          <cell r="F5493"/>
          <cell r="J5493"/>
          <cell r="K5493"/>
          <cell r="L5493"/>
          <cell r="M5493"/>
          <cell r="N5493"/>
          <cell r="O5493"/>
          <cell r="P5493"/>
          <cell r="R5493"/>
          <cell r="S5493"/>
          <cell r="T5493"/>
          <cell r="U5493"/>
          <cell r="V5493"/>
          <cell r="W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P5493"/>
        </row>
        <row r="5494">
          <cell r="C5494"/>
          <cell r="D5494"/>
          <cell r="E5494"/>
          <cell r="F5494"/>
          <cell r="J5494"/>
          <cell r="K5494"/>
          <cell r="L5494"/>
          <cell r="M5494"/>
          <cell r="N5494"/>
          <cell r="O5494"/>
          <cell r="P5494"/>
          <cell r="R5494"/>
          <cell r="S5494"/>
          <cell r="T5494"/>
          <cell r="U5494"/>
          <cell r="V5494"/>
          <cell r="W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P5494"/>
        </row>
        <row r="5495">
          <cell r="C5495"/>
          <cell r="D5495"/>
          <cell r="E5495"/>
          <cell r="F5495"/>
          <cell r="J5495"/>
          <cell r="K5495"/>
          <cell r="L5495"/>
          <cell r="M5495"/>
          <cell r="N5495"/>
          <cell r="O5495"/>
          <cell r="P5495"/>
          <cell r="R5495"/>
          <cell r="S5495"/>
          <cell r="T5495"/>
          <cell r="U5495"/>
          <cell r="V5495"/>
          <cell r="W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P5495"/>
        </row>
        <row r="5496">
          <cell r="C5496"/>
          <cell r="D5496"/>
          <cell r="E5496"/>
          <cell r="F5496"/>
          <cell r="J5496"/>
          <cell r="K5496"/>
          <cell r="L5496"/>
          <cell r="M5496"/>
          <cell r="N5496"/>
          <cell r="O5496"/>
          <cell r="P5496"/>
          <cell r="R5496"/>
          <cell r="S5496"/>
          <cell r="T5496"/>
          <cell r="U5496"/>
          <cell r="V5496"/>
          <cell r="W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P5496"/>
        </row>
        <row r="5497">
          <cell r="C5497"/>
          <cell r="D5497"/>
          <cell r="E5497"/>
          <cell r="F5497"/>
          <cell r="J5497"/>
          <cell r="K5497"/>
          <cell r="L5497"/>
          <cell r="M5497"/>
          <cell r="N5497"/>
          <cell r="O5497"/>
          <cell r="P5497"/>
          <cell r="R5497"/>
          <cell r="S5497"/>
          <cell r="T5497"/>
          <cell r="U5497"/>
          <cell r="V5497"/>
          <cell r="W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P5497"/>
        </row>
        <row r="5498">
          <cell r="C5498"/>
          <cell r="D5498"/>
          <cell r="E5498"/>
          <cell r="F5498"/>
          <cell r="J5498"/>
          <cell r="K5498"/>
          <cell r="L5498"/>
          <cell r="M5498"/>
          <cell r="N5498"/>
          <cell r="O5498"/>
          <cell r="P5498"/>
          <cell r="R5498"/>
          <cell r="S5498"/>
          <cell r="T5498"/>
          <cell r="U5498"/>
          <cell r="V5498"/>
          <cell r="W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P5498"/>
        </row>
        <row r="5499">
          <cell r="C5499"/>
          <cell r="D5499"/>
          <cell r="E5499"/>
          <cell r="F5499"/>
          <cell r="J5499"/>
          <cell r="K5499"/>
          <cell r="L5499"/>
          <cell r="M5499"/>
          <cell r="N5499"/>
          <cell r="O5499"/>
          <cell r="P5499"/>
          <cell r="R5499"/>
          <cell r="S5499"/>
          <cell r="T5499"/>
          <cell r="U5499"/>
          <cell r="V5499"/>
          <cell r="W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P5499"/>
        </row>
        <row r="5500">
          <cell r="C5500"/>
          <cell r="D5500"/>
          <cell r="E5500"/>
          <cell r="F5500"/>
          <cell r="J5500"/>
          <cell r="K5500"/>
          <cell r="L5500"/>
          <cell r="M5500"/>
          <cell r="N5500"/>
          <cell r="O5500"/>
          <cell r="P5500"/>
          <cell r="R5500"/>
          <cell r="S5500"/>
          <cell r="T5500"/>
          <cell r="U5500"/>
          <cell r="V5500"/>
          <cell r="W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P5500"/>
        </row>
        <row r="5501">
          <cell r="C5501"/>
          <cell r="D5501"/>
          <cell r="E5501"/>
          <cell r="F5501"/>
          <cell r="J5501"/>
          <cell r="K5501"/>
          <cell r="L5501"/>
          <cell r="M5501"/>
          <cell r="N5501"/>
          <cell r="O5501"/>
          <cell r="P5501"/>
          <cell r="R5501"/>
          <cell r="S5501"/>
          <cell r="T5501"/>
          <cell r="U5501"/>
          <cell r="V5501"/>
          <cell r="W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P5501"/>
        </row>
        <row r="5502">
          <cell r="C5502"/>
          <cell r="D5502"/>
          <cell r="E5502"/>
          <cell r="F5502"/>
          <cell r="J5502"/>
          <cell r="K5502"/>
          <cell r="L5502"/>
          <cell r="M5502"/>
          <cell r="N5502"/>
          <cell r="O5502"/>
          <cell r="P5502"/>
          <cell r="R5502"/>
          <cell r="S5502"/>
          <cell r="T5502"/>
          <cell r="U5502"/>
          <cell r="V5502"/>
          <cell r="W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P5502"/>
        </row>
        <row r="5503">
          <cell r="C5503"/>
          <cell r="D5503"/>
          <cell r="E5503"/>
          <cell r="F5503"/>
          <cell r="J5503"/>
          <cell r="K5503"/>
          <cell r="L5503"/>
          <cell r="M5503"/>
          <cell r="N5503"/>
          <cell r="O5503"/>
          <cell r="P5503"/>
          <cell r="R5503"/>
          <cell r="S5503"/>
          <cell r="T5503"/>
          <cell r="U5503"/>
          <cell r="V5503"/>
          <cell r="W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P5503"/>
        </row>
        <row r="5504">
          <cell r="C5504"/>
          <cell r="D5504"/>
          <cell r="E5504"/>
          <cell r="F5504"/>
          <cell r="J5504"/>
          <cell r="K5504"/>
          <cell r="L5504"/>
          <cell r="M5504"/>
          <cell r="N5504"/>
          <cell r="O5504"/>
          <cell r="P5504"/>
          <cell r="R5504"/>
          <cell r="S5504"/>
          <cell r="T5504"/>
          <cell r="U5504"/>
          <cell r="V5504"/>
          <cell r="W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P5504"/>
        </row>
        <row r="5505">
          <cell r="C5505"/>
          <cell r="D5505"/>
          <cell r="E5505"/>
          <cell r="F5505"/>
          <cell r="J5505"/>
          <cell r="K5505"/>
          <cell r="L5505"/>
          <cell r="M5505"/>
          <cell r="N5505"/>
          <cell r="O5505"/>
          <cell r="P5505"/>
          <cell r="R5505"/>
          <cell r="S5505"/>
          <cell r="T5505"/>
          <cell r="U5505"/>
          <cell r="V5505"/>
          <cell r="W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P5505"/>
        </row>
        <row r="5506">
          <cell r="C5506"/>
          <cell r="D5506"/>
          <cell r="E5506"/>
          <cell r="F5506"/>
          <cell r="J5506"/>
          <cell r="K5506"/>
          <cell r="L5506"/>
          <cell r="M5506"/>
          <cell r="N5506"/>
          <cell r="O5506"/>
          <cell r="P5506"/>
          <cell r="R5506"/>
          <cell r="S5506"/>
          <cell r="T5506"/>
          <cell r="U5506"/>
          <cell r="V5506"/>
          <cell r="W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P5506"/>
        </row>
        <row r="5507">
          <cell r="C5507"/>
          <cell r="D5507"/>
          <cell r="E5507"/>
          <cell r="F5507"/>
          <cell r="J5507"/>
          <cell r="K5507"/>
          <cell r="L5507"/>
          <cell r="M5507"/>
          <cell r="N5507"/>
          <cell r="O5507"/>
          <cell r="P5507"/>
          <cell r="R5507"/>
          <cell r="S5507"/>
          <cell r="T5507"/>
          <cell r="U5507"/>
          <cell r="V5507"/>
          <cell r="W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P5507"/>
        </row>
        <row r="5508">
          <cell r="C5508"/>
          <cell r="D5508"/>
          <cell r="E5508"/>
          <cell r="F5508"/>
          <cell r="J5508"/>
          <cell r="K5508"/>
          <cell r="L5508"/>
          <cell r="M5508"/>
          <cell r="N5508"/>
          <cell r="O5508"/>
          <cell r="P5508"/>
          <cell r="R5508"/>
          <cell r="S5508"/>
          <cell r="T5508"/>
          <cell r="U5508"/>
          <cell r="V5508"/>
          <cell r="W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P5508"/>
        </row>
        <row r="5509">
          <cell r="C5509"/>
          <cell r="D5509"/>
          <cell r="E5509"/>
          <cell r="F5509"/>
          <cell r="J5509"/>
          <cell r="K5509"/>
          <cell r="L5509"/>
          <cell r="M5509"/>
          <cell r="N5509"/>
          <cell r="O5509"/>
          <cell r="P5509"/>
          <cell r="R5509"/>
          <cell r="S5509"/>
          <cell r="T5509"/>
          <cell r="U5509"/>
          <cell r="V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P5509"/>
        </row>
        <row r="5510">
          <cell r="C5510"/>
          <cell r="D5510"/>
          <cell r="E5510"/>
          <cell r="F5510"/>
          <cell r="J5510"/>
          <cell r="K5510"/>
          <cell r="L5510"/>
          <cell r="M5510"/>
          <cell r="N5510"/>
          <cell r="O5510"/>
          <cell r="P5510"/>
          <cell r="R5510"/>
          <cell r="S5510"/>
          <cell r="T5510"/>
          <cell r="U5510"/>
          <cell r="V5510"/>
          <cell r="W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P5510"/>
        </row>
        <row r="5511">
          <cell r="C5511"/>
          <cell r="D5511"/>
          <cell r="E5511"/>
          <cell r="F5511"/>
          <cell r="J5511"/>
          <cell r="K5511"/>
          <cell r="L5511"/>
          <cell r="M5511"/>
          <cell r="N5511"/>
          <cell r="O5511"/>
          <cell r="P5511"/>
          <cell r="R5511"/>
          <cell r="S5511"/>
          <cell r="T5511"/>
          <cell r="U5511"/>
          <cell r="V5511"/>
          <cell r="W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P5511"/>
        </row>
        <row r="5512">
          <cell r="C5512"/>
          <cell r="D5512"/>
          <cell r="E5512"/>
          <cell r="F5512"/>
          <cell r="J5512"/>
          <cell r="K5512"/>
          <cell r="L5512"/>
          <cell r="M5512"/>
          <cell r="N5512"/>
          <cell r="O5512"/>
          <cell r="P5512"/>
          <cell r="R5512"/>
          <cell r="S5512"/>
          <cell r="T5512"/>
          <cell r="U5512"/>
          <cell r="V5512"/>
          <cell r="W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P5512"/>
        </row>
        <row r="5513">
          <cell r="C5513"/>
          <cell r="D5513"/>
          <cell r="E5513"/>
          <cell r="F5513"/>
          <cell r="J5513"/>
          <cell r="K5513"/>
          <cell r="L5513"/>
          <cell r="M5513"/>
          <cell r="N5513"/>
          <cell r="O5513"/>
          <cell r="P5513"/>
          <cell r="R5513"/>
          <cell r="S5513"/>
          <cell r="T5513"/>
          <cell r="U5513"/>
          <cell r="V5513"/>
          <cell r="W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P5513"/>
        </row>
        <row r="5514">
          <cell r="C5514"/>
          <cell r="D5514"/>
          <cell r="E5514"/>
          <cell r="F5514"/>
          <cell r="J5514"/>
          <cell r="K5514"/>
          <cell r="L5514"/>
          <cell r="M5514"/>
          <cell r="N5514"/>
          <cell r="O5514"/>
          <cell r="P5514"/>
          <cell r="R5514"/>
          <cell r="S5514"/>
          <cell r="T5514"/>
          <cell r="U5514"/>
          <cell r="Y5514"/>
          <cell r="Z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P5514"/>
        </row>
        <row r="5515">
          <cell r="C5515"/>
          <cell r="D5515"/>
          <cell r="E5515"/>
          <cell r="F5515"/>
          <cell r="J5515"/>
          <cell r="K5515"/>
          <cell r="L5515"/>
          <cell r="M5515"/>
          <cell r="N5515"/>
          <cell r="O5515"/>
          <cell r="P5515"/>
          <cell r="R5515"/>
          <cell r="S5515"/>
          <cell r="T5515"/>
          <cell r="U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P5515"/>
        </row>
        <row r="5516">
          <cell r="C5516"/>
          <cell r="D5516"/>
          <cell r="E5516"/>
          <cell r="F5516"/>
          <cell r="J5516"/>
          <cell r="K5516"/>
          <cell r="L5516"/>
          <cell r="M5516"/>
          <cell r="N5516"/>
          <cell r="O5516"/>
          <cell r="P5516"/>
          <cell r="R5516"/>
          <cell r="S5516"/>
          <cell r="T5516"/>
          <cell r="U5516"/>
          <cell r="V5516"/>
          <cell r="W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P5516"/>
        </row>
        <row r="5517">
          <cell r="C5517"/>
          <cell r="D5517"/>
          <cell r="E5517"/>
          <cell r="F5517"/>
          <cell r="J5517"/>
          <cell r="K5517"/>
          <cell r="L5517"/>
          <cell r="M5517"/>
          <cell r="N5517"/>
          <cell r="O5517"/>
          <cell r="P5517"/>
          <cell r="R5517"/>
          <cell r="S5517"/>
          <cell r="T5517"/>
          <cell r="U5517"/>
          <cell r="V5517"/>
          <cell r="W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P5517"/>
        </row>
        <row r="5518">
          <cell r="C5518"/>
          <cell r="D5518"/>
          <cell r="E5518"/>
          <cell r="F5518"/>
          <cell r="J5518"/>
          <cell r="K5518"/>
          <cell r="L5518"/>
          <cell r="M5518"/>
          <cell r="N5518"/>
          <cell r="O5518"/>
          <cell r="P5518"/>
          <cell r="R5518"/>
          <cell r="S5518"/>
          <cell r="T5518"/>
          <cell r="U5518"/>
          <cell r="V5518"/>
          <cell r="W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P5518"/>
        </row>
        <row r="5519">
          <cell r="C5519"/>
          <cell r="D5519"/>
          <cell r="E5519"/>
          <cell r="F5519"/>
          <cell r="J5519"/>
          <cell r="K5519"/>
          <cell r="L5519"/>
          <cell r="M5519"/>
          <cell r="N5519"/>
          <cell r="O5519"/>
          <cell r="P5519"/>
          <cell r="R5519"/>
          <cell r="S5519"/>
          <cell r="T5519"/>
          <cell r="U5519"/>
          <cell r="V5519"/>
          <cell r="W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P5519"/>
        </row>
        <row r="5520">
          <cell r="C5520"/>
          <cell r="D5520"/>
          <cell r="E5520"/>
          <cell r="F5520"/>
          <cell r="J5520"/>
          <cell r="K5520"/>
          <cell r="L5520"/>
          <cell r="M5520"/>
          <cell r="N5520"/>
          <cell r="O5520"/>
          <cell r="P5520"/>
          <cell r="R5520"/>
          <cell r="S5520"/>
          <cell r="T5520"/>
          <cell r="U5520"/>
          <cell r="V5520"/>
          <cell r="W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P5520"/>
        </row>
        <row r="5521">
          <cell r="C5521"/>
          <cell r="D5521"/>
          <cell r="E5521"/>
          <cell r="F5521"/>
          <cell r="J5521"/>
          <cell r="K5521"/>
          <cell r="L5521"/>
          <cell r="M5521"/>
          <cell r="N5521"/>
          <cell r="O5521"/>
          <cell r="P5521"/>
          <cell r="R5521"/>
          <cell r="S5521"/>
          <cell r="T5521"/>
          <cell r="U5521"/>
          <cell r="V5521"/>
          <cell r="W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P5521"/>
        </row>
        <row r="5522">
          <cell r="C5522"/>
          <cell r="D5522"/>
          <cell r="E5522"/>
          <cell r="F5522"/>
          <cell r="J5522"/>
          <cell r="K5522"/>
          <cell r="L5522"/>
          <cell r="M5522"/>
          <cell r="N5522"/>
          <cell r="O5522"/>
          <cell r="P5522"/>
          <cell r="R5522"/>
          <cell r="S5522"/>
          <cell r="T5522"/>
          <cell r="U5522"/>
          <cell r="V5522"/>
          <cell r="W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P5522"/>
        </row>
        <row r="5523">
          <cell r="C5523"/>
          <cell r="D5523"/>
          <cell r="E5523"/>
          <cell r="F5523"/>
          <cell r="J5523"/>
          <cell r="K5523"/>
          <cell r="L5523"/>
          <cell r="M5523"/>
          <cell r="N5523"/>
          <cell r="O5523"/>
          <cell r="P5523"/>
          <cell r="R5523"/>
          <cell r="S5523"/>
          <cell r="T5523"/>
          <cell r="U5523"/>
          <cell r="V5523"/>
          <cell r="W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P5523"/>
        </row>
        <row r="5524">
          <cell r="C5524"/>
          <cell r="D5524"/>
          <cell r="E5524"/>
          <cell r="F5524"/>
          <cell r="J5524"/>
          <cell r="K5524"/>
          <cell r="L5524"/>
          <cell r="M5524"/>
          <cell r="N5524"/>
          <cell r="O5524"/>
          <cell r="P5524"/>
          <cell r="R5524"/>
          <cell r="S5524"/>
          <cell r="T5524"/>
          <cell r="U5524"/>
          <cell r="V5524"/>
          <cell r="W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P5524"/>
        </row>
        <row r="5525">
          <cell r="C5525"/>
          <cell r="D5525"/>
          <cell r="E5525"/>
          <cell r="F5525"/>
          <cell r="J5525"/>
          <cell r="K5525"/>
          <cell r="L5525"/>
          <cell r="M5525"/>
          <cell r="N5525"/>
          <cell r="O5525"/>
          <cell r="P5525"/>
          <cell r="R5525"/>
          <cell r="S5525"/>
          <cell r="T5525"/>
          <cell r="U5525"/>
          <cell r="V5525"/>
          <cell r="W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P5525"/>
        </row>
        <row r="5526">
          <cell r="C5526"/>
          <cell r="D5526"/>
          <cell r="E5526"/>
          <cell r="F5526"/>
          <cell r="J5526"/>
          <cell r="K5526"/>
          <cell r="L5526"/>
          <cell r="M5526"/>
          <cell r="N5526"/>
          <cell r="O5526"/>
          <cell r="P5526"/>
          <cell r="R5526"/>
          <cell r="S5526"/>
          <cell r="T5526"/>
          <cell r="U5526"/>
          <cell r="V5526"/>
          <cell r="W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P5526"/>
        </row>
        <row r="5527">
          <cell r="C5527"/>
          <cell r="D5527"/>
          <cell r="E5527"/>
          <cell r="F5527"/>
          <cell r="J5527"/>
          <cell r="K5527"/>
          <cell r="L5527"/>
          <cell r="M5527"/>
          <cell r="N5527"/>
          <cell r="O5527"/>
          <cell r="P5527"/>
          <cell r="R5527"/>
          <cell r="S5527"/>
          <cell r="T5527"/>
          <cell r="U5527"/>
          <cell r="V5527"/>
          <cell r="W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P5527"/>
        </row>
        <row r="5528">
          <cell r="C5528"/>
          <cell r="D5528"/>
          <cell r="E5528"/>
          <cell r="F5528"/>
          <cell r="J5528"/>
          <cell r="K5528"/>
          <cell r="L5528"/>
          <cell r="M5528"/>
          <cell r="N5528"/>
          <cell r="O5528"/>
          <cell r="P5528"/>
          <cell r="R5528"/>
          <cell r="S5528"/>
          <cell r="T5528"/>
          <cell r="U5528"/>
          <cell r="V5528"/>
          <cell r="W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P5528"/>
        </row>
        <row r="5529">
          <cell r="C5529"/>
          <cell r="D5529"/>
          <cell r="E5529"/>
          <cell r="F5529"/>
          <cell r="J5529"/>
          <cell r="K5529"/>
          <cell r="L5529"/>
          <cell r="M5529"/>
          <cell r="N5529"/>
          <cell r="O5529"/>
          <cell r="P5529"/>
          <cell r="R5529"/>
          <cell r="S5529"/>
          <cell r="T5529"/>
          <cell r="U5529"/>
          <cell r="V5529"/>
          <cell r="W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P5529"/>
        </row>
        <row r="5530">
          <cell r="C5530"/>
          <cell r="D5530"/>
          <cell r="E5530"/>
          <cell r="F5530"/>
          <cell r="J5530"/>
          <cell r="K5530"/>
          <cell r="L5530"/>
          <cell r="M5530"/>
          <cell r="N5530"/>
          <cell r="O5530"/>
          <cell r="P5530"/>
          <cell r="R5530"/>
          <cell r="S5530"/>
          <cell r="T5530"/>
          <cell r="U5530"/>
          <cell r="V5530"/>
          <cell r="W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P5530"/>
        </row>
        <row r="5531">
          <cell r="C5531"/>
          <cell r="D5531"/>
          <cell r="E5531"/>
          <cell r="F5531"/>
          <cell r="J5531"/>
          <cell r="K5531"/>
          <cell r="L5531"/>
          <cell r="M5531"/>
          <cell r="N5531"/>
          <cell r="O5531"/>
          <cell r="P5531"/>
          <cell r="R5531"/>
          <cell r="S5531"/>
          <cell r="T5531"/>
          <cell r="U5531"/>
          <cell r="V5531"/>
          <cell r="W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P5531"/>
        </row>
        <row r="5532">
          <cell r="C5532"/>
          <cell r="D5532"/>
          <cell r="E5532"/>
          <cell r="F5532"/>
          <cell r="J5532"/>
          <cell r="K5532"/>
          <cell r="L5532"/>
          <cell r="M5532"/>
          <cell r="N5532"/>
          <cell r="O5532"/>
          <cell r="P5532"/>
          <cell r="R5532"/>
          <cell r="S5532"/>
          <cell r="T5532"/>
          <cell r="U5532"/>
          <cell r="V5532"/>
          <cell r="W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P5532"/>
        </row>
        <row r="5533">
          <cell r="C5533"/>
          <cell r="D5533"/>
          <cell r="E5533"/>
          <cell r="F5533"/>
          <cell r="J5533"/>
          <cell r="K5533"/>
          <cell r="L5533"/>
          <cell r="M5533"/>
          <cell r="N5533"/>
          <cell r="O5533"/>
          <cell r="P5533"/>
          <cell r="R5533"/>
          <cell r="S5533"/>
          <cell r="T5533"/>
          <cell r="U5533"/>
          <cell r="V5533"/>
          <cell r="W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P5533"/>
        </row>
        <row r="5534">
          <cell r="C5534"/>
          <cell r="D5534"/>
          <cell r="E5534"/>
          <cell r="F5534"/>
          <cell r="J5534"/>
          <cell r="K5534"/>
          <cell r="L5534"/>
          <cell r="M5534"/>
          <cell r="N5534"/>
          <cell r="O5534"/>
          <cell r="P5534"/>
          <cell r="R5534"/>
          <cell r="S5534"/>
          <cell r="T5534"/>
          <cell r="U5534"/>
          <cell r="V5534"/>
          <cell r="W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P5534"/>
        </row>
        <row r="5535">
          <cell r="C5535"/>
          <cell r="D5535"/>
          <cell r="E5535"/>
          <cell r="F5535"/>
          <cell r="J5535"/>
          <cell r="K5535"/>
          <cell r="L5535"/>
          <cell r="M5535"/>
          <cell r="N5535"/>
          <cell r="O5535"/>
          <cell r="P5535"/>
          <cell r="R5535"/>
          <cell r="S5535"/>
          <cell r="T5535"/>
          <cell r="U5535"/>
          <cell r="V5535"/>
          <cell r="W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P5535"/>
        </row>
        <row r="5536">
          <cell r="C5536"/>
          <cell r="D5536"/>
          <cell r="E5536"/>
          <cell r="F5536"/>
          <cell r="J5536"/>
          <cell r="K5536"/>
          <cell r="L5536"/>
          <cell r="M5536"/>
          <cell r="N5536"/>
          <cell r="O5536"/>
          <cell r="P5536"/>
          <cell r="R5536"/>
          <cell r="S5536"/>
          <cell r="T5536"/>
          <cell r="U5536"/>
          <cell r="V5536"/>
          <cell r="W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P5536"/>
        </row>
        <row r="5537">
          <cell r="C5537"/>
          <cell r="D5537"/>
          <cell r="E5537"/>
          <cell r="F5537"/>
          <cell r="J5537"/>
          <cell r="K5537"/>
          <cell r="L5537"/>
          <cell r="M5537"/>
          <cell r="N5537"/>
          <cell r="O5537"/>
          <cell r="P5537"/>
          <cell r="R5537"/>
          <cell r="S5537"/>
          <cell r="T5537"/>
          <cell r="U5537"/>
          <cell r="V5537"/>
          <cell r="W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P5537"/>
        </row>
        <row r="5538">
          <cell r="C5538"/>
          <cell r="D5538"/>
          <cell r="E5538"/>
          <cell r="F5538"/>
          <cell r="J5538"/>
          <cell r="K5538"/>
          <cell r="L5538"/>
          <cell r="M5538"/>
          <cell r="N5538"/>
          <cell r="O5538"/>
          <cell r="P5538"/>
          <cell r="R5538"/>
          <cell r="S5538"/>
          <cell r="T5538"/>
          <cell r="U5538"/>
          <cell r="V5538"/>
          <cell r="W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P5538"/>
        </row>
        <row r="5539">
          <cell r="C5539"/>
          <cell r="D5539"/>
          <cell r="E5539"/>
          <cell r="F5539"/>
          <cell r="J5539"/>
          <cell r="K5539"/>
          <cell r="L5539"/>
          <cell r="M5539"/>
          <cell r="N5539"/>
          <cell r="O5539"/>
          <cell r="P5539"/>
          <cell r="R5539"/>
          <cell r="S5539"/>
          <cell r="T5539"/>
          <cell r="U5539"/>
          <cell r="V5539"/>
          <cell r="W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P5539"/>
        </row>
        <row r="5540">
          <cell r="C5540"/>
          <cell r="D5540"/>
          <cell r="E5540"/>
          <cell r="F5540"/>
          <cell r="J5540"/>
          <cell r="K5540"/>
          <cell r="L5540"/>
          <cell r="M5540"/>
          <cell r="N5540"/>
          <cell r="O5540"/>
          <cell r="P5540"/>
          <cell r="R5540"/>
          <cell r="S5540"/>
          <cell r="T5540"/>
          <cell r="U5540"/>
          <cell r="V5540"/>
          <cell r="W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P5540"/>
        </row>
        <row r="5541">
          <cell r="C5541"/>
          <cell r="D5541"/>
          <cell r="E5541"/>
          <cell r="F5541"/>
          <cell r="J5541"/>
          <cell r="K5541"/>
          <cell r="L5541"/>
          <cell r="M5541"/>
          <cell r="N5541"/>
          <cell r="O5541"/>
          <cell r="P5541"/>
          <cell r="R5541"/>
          <cell r="S5541"/>
          <cell r="T5541"/>
          <cell r="U5541"/>
          <cell r="V5541"/>
          <cell r="W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P5541"/>
        </row>
        <row r="5542">
          <cell r="C5542"/>
          <cell r="D5542"/>
          <cell r="E5542"/>
          <cell r="F5542"/>
          <cell r="J5542"/>
          <cell r="K5542"/>
          <cell r="L5542"/>
          <cell r="M5542"/>
          <cell r="N5542"/>
          <cell r="O5542"/>
          <cell r="P5542"/>
          <cell r="R5542"/>
          <cell r="S5542"/>
          <cell r="T5542"/>
          <cell r="U5542"/>
          <cell r="V5542"/>
          <cell r="W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P5542"/>
        </row>
        <row r="5543">
          <cell r="C5543"/>
          <cell r="D5543"/>
          <cell r="E5543"/>
          <cell r="F5543"/>
          <cell r="J5543"/>
          <cell r="K5543"/>
          <cell r="L5543"/>
          <cell r="M5543"/>
          <cell r="N5543"/>
          <cell r="O5543"/>
          <cell r="P5543"/>
          <cell r="R5543"/>
          <cell r="S5543"/>
          <cell r="T5543"/>
          <cell r="U5543"/>
          <cell r="V5543"/>
          <cell r="W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P5543"/>
        </row>
        <row r="5544">
          <cell r="C5544"/>
          <cell r="D5544"/>
          <cell r="E5544"/>
          <cell r="F5544"/>
          <cell r="J5544"/>
          <cell r="K5544"/>
          <cell r="L5544"/>
          <cell r="M5544"/>
          <cell r="N5544"/>
          <cell r="O5544"/>
          <cell r="P5544"/>
          <cell r="R5544"/>
          <cell r="S5544"/>
          <cell r="T5544"/>
          <cell r="U5544"/>
          <cell r="V5544"/>
          <cell r="W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P5544"/>
        </row>
        <row r="5545">
          <cell r="C5545"/>
          <cell r="D5545"/>
          <cell r="E5545"/>
          <cell r="F5545"/>
          <cell r="J5545"/>
          <cell r="K5545"/>
          <cell r="L5545"/>
          <cell r="M5545"/>
          <cell r="N5545"/>
          <cell r="O5545"/>
          <cell r="P5545"/>
          <cell r="R5545"/>
          <cell r="S5545"/>
          <cell r="T5545"/>
          <cell r="U5545"/>
          <cell r="V5545"/>
          <cell r="W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P5545"/>
        </row>
        <row r="5546">
          <cell r="C5546"/>
          <cell r="D5546"/>
          <cell r="E5546"/>
          <cell r="F5546"/>
          <cell r="J5546"/>
          <cell r="K5546"/>
          <cell r="L5546"/>
          <cell r="M5546"/>
          <cell r="N5546"/>
          <cell r="O5546"/>
          <cell r="P5546"/>
          <cell r="R5546"/>
          <cell r="S5546"/>
          <cell r="T5546"/>
          <cell r="U5546"/>
          <cell r="V5546"/>
          <cell r="W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P5546"/>
        </row>
        <row r="5547">
          <cell r="C5547"/>
          <cell r="D5547"/>
          <cell r="E5547"/>
          <cell r="F5547"/>
          <cell r="J5547"/>
          <cell r="K5547"/>
          <cell r="L5547"/>
          <cell r="M5547"/>
          <cell r="N5547"/>
          <cell r="O5547"/>
          <cell r="P5547"/>
          <cell r="R5547"/>
          <cell r="S5547"/>
          <cell r="T5547"/>
          <cell r="U5547"/>
          <cell r="V5547"/>
          <cell r="W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P5547"/>
        </row>
        <row r="5548">
          <cell r="C5548"/>
          <cell r="D5548"/>
          <cell r="E5548"/>
          <cell r="F5548"/>
          <cell r="J5548"/>
          <cell r="K5548"/>
          <cell r="L5548"/>
          <cell r="M5548"/>
          <cell r="N5548"/>
          <cell r="O5548"/>
          <cell r="P5548"/>
          <cell r="R5548"/>
          <cell r="S5548"/>
          <cell r="T5548"/>
          <cell r="U5548"/>
          <cell r="V5548"/>
          <cell r="W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P5548"/>
        </row>
        <row r="5549">
          <cell r="C5549"/>
          <cell r="D5549"/>
          <cell r="E5549"/>
          <cell r="F5549"/>
          <cell r="J5549"/>
          <cell r="K5549"/>
          <cell r="L5549"/>
          <cell r="M5549"/>
          <cell r="N5549"/>
          <cell r="O5549"/>
          <cell r="P5549"/>
          <cell r="R5549"/>
          <cell r="S5549"/>
          <cell r="T5549"/>
          <cell r="U5549"/>
          <cell r="V5549"/>
          <cell r="W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P5549"/>
        </row>
        <row r="5550">
          <cell r="C5550"/>
          <cell r="D5550"/>
          <cell r="E5550"/>
          <cell r="F5550"/>
          <cell r="J5550"/>
          <cell r="K5550"/>
          <cell r="L5550"/>
          <cell r="M5550"/>
          <cell r="N5550"/>
          <cell r="O5550"/>
          <cell r="P5550"/>
          <cell r="R5550"/>
          <cell r="S5550"/>
          <cell r="T5550"/>
          <cell r="U5550"/>
          <cell r="V5550"/>
          <cell r="W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P5550"/>
        </row>
        <row r="5551">
          <cell r="C5551"/>
          <cell r="D5551"/>
          <cell r="E5551"/>
          <cell r="F5551"/>
          <cell r="J5551"/>
          <cell r="K5551"/>
          <cell r="L5551"/>
          <cell r="M5551"/>
          <cell r="N5551"/>
          <cell r="O5551"/>
          <cell r="P5551"/>
          <cell r="R5551"/>
          <cell r="S5551"/>
          <cell r="T5551"/>
          <cell r="U5551"/>
          <cell r="V5551"/>
          <cell r="W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P5551"/>
        </row>
        <row r="5552">
          <cell r="C5552"/>
          <cell r="D5552"/>
          <cell r="E5552"/>
          <cell r="F5552"/>
          <cell r="J5552"/>
          <cell r="K5552"/>
          <cell r="L5552"/>
          <cell r="M5552"/>
          <cell r="N5552"/>
          <cell r="O5552"/>
          <cell r="P5552"/>
          <cell r="R5552"/>
          <cell r="S5552"/>
          <cell r="T5552"/>
          <cell r="U5552"/>
          <cell r="V5552"/>
          <cell r="W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P5552"/>
        </row>
        <row r="5553">
          <cell r="C5553"/>
          <cell r="D5553"/>
          <cell r="E5553"/>
          <cell r="F5553"/>
          <cell r="J5553"/>
          <cell r="K5553"/>
          <cell r="L5553"/>
          <cell r="M5553"/>
          <cell r="N5553"/>
          <cell r="O5553"/>
          <cell r="P5553"/>
          <cell r="R5553"/>
          <cell r="S5553"/>
          <cell r="T5553"/>
          <cell r="U5553"/>
          <cell r="V5553"/>
          <cell r="W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P5553"/>
        </row>
        <row r="5554">
          <cell r="C5554"/>
          <cell r="D5554"/>
          <cell r="E5554"/>
          <cell r="F5554"/>
          <cell r="J5554"/>
          <cell r="K5554"/>
          <cell r="L5554"/>
          <cell r="M5554"/>
          <cell r="N5554"/>
          <cell r="O5554"/>
          <cell r="P5554"/>
          <cell r="R5554"/>
          <cell r="S5554"/>
          <cell r="T5554"/>
          <cell r="U5554"/>
          <cell r="V5554"/>
          <cell r="W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P5554"/>
        </row>
        <row r="5555">
          <cell r="C5555"/>
          <cell r="D5555"/>
          <cell r="E5555"/>
          <cell r="F5555"/>
          <cell r="J5555"/>
          <cell r="K5555"/>
          <cell r="L5555"/>
          <cell r="M5555"/>
          <cell r="N5555"/>
          <cell r="O5555"/>
          <cell r="P5555"/>
          <cell r="R5555"/>
          <cell r="S5555"/>
          <cell r="T5555"/>
          <cell r="U5555"/>
          <cell r="V5555"/>
          <cell r="W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P5555"/>
        </row>
        <row r="5556">
          <cell r="C5556"/>
          <cell r="D5556"/>
          <cell r="E5556"/>
          <cell r="F5556"/>
          <cell r="J5556"/>
          <cell r="K5556"/>
          <cell r="L5556"/>
          <cell r="M5556"/>
          <cell r="N5556"/>
          <cell r="O5556"/>
          <cell r="P5556"/>
          <cell r="R5556"/>
          <cell r="S5556"/>
          <cell r="T5556"/>
          <cell r="U5556"/>
          <cell r="V5556"/>
          <cell r="W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P5556"/>
        </row>
        <row r="5557">
          <cell r="C5557"/>
          <cell r="D5557"/>
          <cell r="E5557"/>
          <cell r="F5557"/>
          <cell r="J5557"/>
          <cell r="K5557"/>
          <cell r="L5557"/>
          <cell r="M5557"/>
          <cell r="N5557"/>
          <cell r="O5557"/>
          <cell r="P5557"/>
          <cell r="R5557"/>
          <cell r="S5557"/>
          <cell r="T5557"/>
          <cell r="U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P5557"/>
        </row>
        <row r="5558">
          <cell r="C5558"/>
          <cell r="D5558"/>
          <cell r="E5558"/>
          <cell r="F5558"/>
          <cell r="J5558"/>
          <cell r="K5558"/>
          <cell r="L5558"/>
          <cell r="M5558"/>
          <cell r="N5558"/>
          <cell r="O5558"/>
          <cell r="P5558"/>
          <cell r="R5558"/>
          <cell r="S5558"/>
          <cell r="T5558"/>
          <cell r="U5558"/>
          <cell r="V5558"/>
          <cell r="W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P5558"/>
        </row>
        <row r="5559">
          <cell r="C5559"/>
          <cell r="D5559"/>
          <cell r="E5559"/>
          <cell r="F5559"/>
          <cell r="J5559"/>
          <cell r="K5559"/>
          <cell r="L5559"/>
          <cell r="M5559"/>
          <cell r="N5559"/>
          <cell r="O5559"/>
          <cell r="P5559"/>
          <cell r="R5559"/>
          <cell r="S5559"/>
          <cell r="T5559"/>
          <cell r="U5559"/>
          <cell r="V5559"/>
          <cell r="W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P5559"/>
        </row>
        <row r="5560">
          <cell r="C5560"/>
          <cell r="D5560"/>
          <cell r="E5560"/>
          <cell r="F5560"/>
          <cell r="J5560"/>
          <cell r="K5560"/>
          <cell r="L5560"/>
          <cell r="M5560"/>
          <cell r="N5560"/>
          <cell r="O5560"/>
          <cell r="P5560"/>
          <cell r="R5560"/>
          <cell r="S5560"/>
          <cell r="T5560"/>
          <cell r="U5560"/>
          <cell r="V5560"/>
          <cell r="W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P5560"/>
        </row>
        <row r="5561">
          <cell r="C5561"/>
          <cell r="D5561"/>
          <cell r="E5561"/>
          <cell r="F5561"/>
          <cell r="J5561"/>
          <cell r="K5561"/>
          <cell r="L5561"/>
          <cell r="M5561"/>
          <cell r="N5561"/>
          <cell r="O5561"/>
          <cell r="P5561"/>
          <cell r="R5561"/>
          <cell r="S5561"/>
          <cell r="T5561"/>
          <cell r="U5561"/>
          <cell r="V5561"/>
          <cell r="W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P5561"/>
        </row>
        <row r="5562">
          <cell r="C5562"/>
          <cell r="D5562"/>
          <cell r="E5562"/>
          <cell r="F5562"/>
          <cell r="J5562"/>
          <cell r="K5562"/>
          <cell r="L5562"/>
          <cell r="M5562"/>
          <cell r="N5562"/>
          <cell r="O5562"/>
          <cell r="P5562"/>
          <cell r="R5562"/>
          <cell r="S5562"/>
          <cell r="T5562"/>
          <cell r="U5562"/>
          <cell r="V5562"/>
          <cell r="W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P5562"/>
        </row>
        <row r="5563">
          <cell r="C5563"/>
          <cell r="D5563"/>
          <cell r="E5563"/>
          <cell r="F5563"/>
          <cell r="J5563"/>
          <cell r="K5563"/>
          <cell r="L5563"/>
          <cell r="M5563"/>
          <cell r="N5563"/>
          <cell r="O5563"/>
          <cell r="P5563"/>
          <cell r="R5563"/>
          <cell r="S5563"/>
          <cell r="T5563"/>
          <cell r="U5563"/>
          <cell r="V5563"/>
          <cell r="W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P5563"/>
        </row>
        <row r="5564">
          <cell r="C5564"/>
          <cell r="D5564"/>
          <cell r="E5564"/>
          <cell r="F5564"/>
          <cell r="J5564"/>
          <cell r="K5564"/>
          <cell r="L5564"/>
          <cell r="M5564"/>
          <cell r="N5564"/>
          <cell r="O5564"/>
          <cell r="P5564"/>
          <cell r="R5564"/>
          <cell r="S5564"/>
          <cell r="T5564"/>
          <cell r="U5564"/>
          <cell r="V5564"/>
          <cell r="W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P5564"/>
        </row>
        <row r="5565">
          <cell r="C5565"/>
          <cell r="D5565"/>
          <cell r="E5565"/>
          <cell r="F5565"/>
          <cell r="J5565"/>
          <cell r="K5565"/>
          <cell r="L5565"/>
          <cell r="M5565"/>
          <cell r="N5565"/>
          <cell r="O5565"/>
          <cell r="P5565"/>
          <cell r="R5565"/>
          <cell r="S5565"/>
          <cell r="T5565"/>
          <cell r="U5565"/>
          <cell r="V5565"/>
          <cell r="W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P5565"/>
        </row>
        <row r="5566">
          <cell r="C5566"/>
          <cell r="D5566"/>
          <cell r="E5566"/>
          <cell r="F5566"/>
          <cell r="J5566"/>
          <cell r="K5566"/>
          <cell r="L5566"/>
          <cell r="M5566"/>
          <cell r="N5566"/>
          <cell r="O5566"/>
          <cell r="P5566"/>
          <cell r="R5566"/>
          <cell r="S5566"/>
          <cell r="T5566"/>
          <cell r="U5566"/>
          <cell r="V5566"/>
          <cell r="W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P5566"/>
        </row>
        <row r="5567">
          <cell r="C5567"/>
          <cell r="D5567"/>
          <cell r="E5567"/>
          <cell r="F5567"/>
          <cell r="J5567"/>
          <cell r="K5567"/>
          <cell r="L5567"/>
          <cell r="M5567"/>
          <cell r="N5567"/>
          <cell r="O5567"/>
          <cell r="P5567"/>
          <cell r="R5567"/>
          <cell r="S5567"/>
          <cell r="T5567"/>
          <cell r="U5567"/>
          <cell r="V5567"/>
          <cell r="W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P5567"/>
        </row>
        <row r="5568">
          <cell r="C5568"/>
          <cell r="D5568"/>
          <cell r="E5568"/>
          <cell r="F5568"/>
          <cell r="J5568"/>
          <cell r="K5568"/>
          <cell r="L5568"/>
          <cell r="M5568"/>
          <cell r="N5568"/>
          <cell r="O5568"/>
          <cell r="P5568"/>
          <cell r="R5568"/>
          <cell r="S5568"/>
          <cell r="T5568"/>
          <cell r="U5568"/>
          <cell r="V5568"/>
          <cell r="W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P5568"/>
        </row>
        <row r="5569">
          <cell r="C5569"/>
          <cell r="D5569"/>
          <cell r="E5569"/>
          <cell r="F5569"/>
          <cell r="J5569"/>
          <cell r="K5569"/>
          <cell r="L5569"/>
          <cell r="M5569"/>
          <cell r="N5569"/>
          <cell r="O5569"/>
          <cell r="P5569"/>
          <cell r="R5569"/>
          <cell r="S5569"/>
          <cell r="T5569"/>
          <cell r="U5569"/>
          <cell r="V5569"/>
          <cell r="W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P5569"/>
        </row>
        <row r="5570">
          <cell r="C5570"/>
          <cell r="D5570"/>
          <cell r="E5570"/>
          <cell r="F5570"/>
          <cell r="J5570"/>
          <cell r="K5570"/>
          <cell r="L5570"/>
          <cell r="M5570"/>
          <cell r="N5570"/>
          <cell r="O5570"/>
          <cell r="P5570"/>
          <cell r="R5570"/>
          <cell r="S5570"/>
          <cell r="T5570"/>
          <cell r="U5570"/>
          <cell r="V5570"/>
          <cell r="W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P5570"/>
        </row>
        <row r="5571">
          <cell r="C5571"/>
          <cell r="D5571"/>
          <cell r="E5571"/>
          <cell r="F5571"/>
          <cell r="J5571"/>
          <cell r="K5571"/>
          <cell r="L5571"/>
          <cell r="M5571"/>
          <cell r="N5571"/>
          <cell r="O5571"/>
          <cell r="P5571"/>
          <cell r="R5571"/>
          <cell r="S5571"/>
          <cell r="T5571"/>
          <cell r="U5571"/>
          <cell r="V5571"/>
          <cell r="W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P5571"/>
        </row>
        <row r="5572">
          <cell r="C5572"/>
          <cell r="D5572"/>
          <cell r="E5572"/>
          <cell r="F5572"/>
          <cell r="J5572"/>
          <cell r="K5572"/>
          <cell r="L5572"/>
          <cell r="M5572"/>
          <cell r="N5572"/>
          <cell r="O5572"/>
          <cell r="P5572"/>
          <cell r="R5572"/>
          <cell r="S5572"/>
          <cell r="T5572"/>
          <cell r="U5572"/>
          <cell r="V5572"/>
          <cell r="W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P5572"/>
        </row>
        <row r="5573">
          <cell r="C5573"/>
          <cell r="D5573"/>
          <cell r="E5573"/>
          <cell r="F5573"/>
          <cell r="J5573"/>
          <cell r="K5573"/>
          <cell r="L5573"/>
          <cell r="M5573"/>
          <cell r="N5573"/>
          <cell r="O5573"/>
          <cell r="P5573"/>
          <cell r="R5573"/>
          <cell r="S5573"/>
          <cell r="T5573"/>
          <cell r="U5573"/>
          <cell r="V5573"/>
          <cell r="W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P5573"/>
        </row>
        <row r="5574">
          <cell r="C5574"/>
          <cell r="D5574"/>
          <cell r="E5574"/>
          <cell r="F5574"/>
          <cell r="J5574"/>
          <cell r="K5574"/>
          <cell r="L5574"/>
          <cell r="M5574"/>
          <cell r="N5574"/>
          <cell r="O5574"/>
          <cell r="P5574"/>
          <cell r="R5574"/>
          <cell r="S5574"/>
          <cell r="T5574"/>
          <cell r="U5574"/>
          <cell r="V5574"/>
          <cell r="W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P5574"/>
        </row>
        <row r="5575">
          <cell r="C5575"/>
          <cell r="D5575"/>
          <cell r="E5575"/>
          <cell r="F5575"/>
          <cell r="J5575"/>
          <cell r="K5575"/>
          <cell r="L5575"/>
          <cell r="M5575"/>
          <cell r="N5575"/>
          <cell r="O5575"/>
          <cell r="P5575"/>
          <cell r="R5575"/>
          <cell r="S5575"/>
          <cell r="T5575"/>
          <cell r="U5575"/>
          <cell r="V5575"/>
          <cell r="W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P5575"/>
        </row>
        <row r="5576">
          <cell r="C5576"/>
          <cell r="D5576"/>
          <cell r="E5576"/>
          <cell r="F5576"/>
          <cell r="J5576"/>
          <cell r="K5576"/>
          <cell r="L5576"/>
          <cell r="M5576"/>
          <cell r="N5576"/>
          <cell r="O5576"/>
          <cell r="P5576"/>
          <cell r="R5576"/>
          <cell r="S5576"/>
          <cell r="T5576"/>
          <cell r="U5576"/>
          <cell r="V5576"/>
          <cell r="W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P5576"/>
        </row>
        <row r="5577">
          <cell r="C5577"/>
          <cell r="D5577"/>
          <cell r="E5577"/>
          <cell r="F5577"/>
          <cell r="J5577"/>
          <cell r="K5577"/>
          <cell r="L5577"/>
          <cell r="M5577"/>
          <cell r="N5577"/>
          <cell r="O5577"/>
          <cell r="P5577"/>
          <cell r="R5577"/>
          <cell r="S5577"/>
          <cell r="T5577"/>
          <cell r="U5577"/>
          <cell r="V5577"/>
          <cell r="W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P5577"/>
        </row>
        <row r="5578">
          <cell r="C5578"/>
          <cell r="D5578"/>
          <cell r="E5578"/>
          <cell r="F5578"/>
          <cell r="J5578"/>
          <cell r="K5578"/>
          <cell r="L5578"/>
          <cell r="M5578"/>
          <cell r="N5578"/>
          <cell r="O5578"/>
          <cell r="P5578"/>
          <cell r="R5578"/>
          <cell r="S5578"/>
          <cell r="T5578"/>
          <cell r="U5578"/>
          <cell r="V5578"/>
          <cell r="W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P5578"/>
        </row>
        <row r="5579">
          <cell r="C5579"/>
          <cell r="D5579"/>
          <cell r="E5579"/>
          <cell r="F5579"/>
          <cell r="J5579"/>
          <cell r="K5579"/>
          <cell r="L5579"/>
          <cell r="M5579"/>
          <cell r="N5579"/>
          <cell r="O5579"/>
          <cell r="P5579"/>
          <cell r="R5579"/>
          <cell r="S5579"/>
          <cell r="T5579"/>
          <cell r="U5579"/>
          <cell r="V5579"/>
          <cell r="W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P5579"/>
        </row>
        <row r="5580">
          <cell r="C5580"/>
          <cell r="D5580"/>
          <cell r="E5580"/>
          <cell r="F5580"/>
          <cell r="J5580"/>
          <cell r="K5580"/>
          <cell r="L5580"/>
          <cell r="M5580"/>
          <cell r="N5580"/>
          <cell r="O5580"/>
          <cell r="P5580"/>
          <cell r="R5580"/>
          <cell r="S5580"/>
          <cell r="T5580"/>
          <cell r="U5580"/>
          <cell r="V5580"/>
          <cell r="W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P5580"/>
        </row>
        <row r="5581">
          <cell r="C5581"/>
          <cell r="D5581"/>
          <cell r="E5581"/>
          <cell r="F5581"/>
          <cell r="J5581"/>
          <cell r="K5581"/>
          <cell r="L5581"/>
          <cell r="M5581"/>
          <cell r="N5581"/>
          <cell r="O5581"/>
          <cell r="P5581"/>
          <cell r="R5581"/>
          <cell r="S5581"/>
          <cell r="T5581"/>
          <cell r="U5581"/>
          <cell r="V5581"/>
          <cell r="W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P5581"/>
        </row>
        <row r="5582">
          <cell r="C5582"/>
          <cell r="D5582"/>
          <cell r="E5582"/>
          <cell r="F5582"/>
          <cell r="J5582"/>
          <cell r="K5582"/>
          <cell r="L5582"/>
          <cell r="M5582"/>
          <cell r="N5582"/>
          <cell r="O5582"/>
          <cell r="P5582"/>
          <cell r="R5582"/>
          <cell r="S5582"/>
          <cell r="T5582"/>
          <cell r="U5582"/>
          <cell r="V5582"/>
          <cell r="W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P5582"/>
        </row>
        <row r="5583">
          <cell r="C5583"/>
          <cell r="D5583"/>
          <cell r="E5583"/>
          <cell r="F5583"/>
          <cell r="J5583"/>
          <cell r="K5583"/>
          <cell r="L5583"/>
          <cell r="M5583"/>
          <cell r="N5583"/>
          <cell r="O5583"/>
          <cell r="P5583"/>
          <cell r="R5583"/>
          <cell r="S5583"/>
          <cell r="T5583"/>
          <cell r="U5583"/>
          <cell r="V5583"/>
          <cell r="W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P5583"/>
        </row>
        <row r="5584">
          <cell r="C5584"/>
          <cell r="D5584"/>
          <cell r="E5584"/>
          <cell r="F5584"/>
          <cell r="J5584"/>
          <cell r="K5584"/>
          <cell r="L5584"/>
          <cell r="M5584"/>
          <cell r="N5584"/>
          <cell r="O5584"/>
          <cell r="P5584"/>
          <cell r="R5584"/>
          <cell r="S5584"/>
          <cell r="T5584"/>
          <cell r="U5584"/>
          <cell r="V5584"/>
          <cell r="W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P5584"/>
        </row>
        <row r="5585">
          <cell r="C5585"/>
          <cell r="D5585"/>
          <cell r="E5585"/>
          <cell r="F5585"/>
          <cell r="J5585"/>
          <cell r="K5585"/>
          <cell r="L5585"/>
          <cell r="M5585"/>
          <cell r="N5585"/>
          <cell r="O5585"/>
          <cell r="P5585"/>
          <cell r="R5585"/>
          <cell r="S5585"/>
          <cell r="T5585"/>
          <cell r="U5585"/>
          <cell r="V5585"/>
          <cell r="W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P5585"/>
        </row>
        <row r="5586">
          <cell r="C5586"/>
          <cell r="D5586"/>
          <cell r="E5586"/>
          <cell r="F5586"/>
          <cell r="J5586"/>
          <cell r="K5586"/>
          <cell r="L5586"/>
          <cell r="M5586"/>
          <cell r="N5586"/>
          <cell r="O5586"/>
          <cell r="P5586"/>
          <cell r="R5586"/>
          <cell r="S5586"/>
          <cell r="T5586"/>
          <cell r="U5586"/>
          <cell r="V5586"/>
          <cell r="W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P5586"/>
        </row>
        <row r="5587">
          <cell r="C5587"/>
          <cell r="D5587"/>
          <cell r="E5587"/>
          <cell r="F5587"/>
          <cell r="J5587"/>
          <cell r="K5587"/>
          <cell r="L5587"/>
          <cell r="M5587"/>
          <cell r="N5587"/>
          <cell r="O5587"/>
          <cell r="P5587"/>
          <cell r="R5587"/>
          <cell r="S5587"/>
          <cell r="T5587"/>
          <cell r="U5587"/>
          <cell r="V5587"/>
          <cell r="W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P5587"/>
        </row>
        <row r="5588">
          <cell r="C5588"/>
          <cell r="D5588"/>
          <cell r="E5588"/>
          <cell r="F5588"/>
          <cell r="J5588"/>
          <cell r="K5588"/>
          <cell r="L5588"/>
          <cell r="M5588"/>
          <cell r="N5588"/>
          <cell r="O5588"/>
          <cell r="P5588"/>
          <cell r="R5588"/>
          <cell r="S5588"/>
          <cell r="T5588"/>
          <cell r="U5588"/>
          <cell r="V5588"/>
          <cell r="W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P5588"/>
        </row>
        <row r="5589">
          <cell r="C5589"/>
          <cell r="D5589"/>
          <cell r="E5589"/>
          <cell r="F5589"/>
          <cell r="J5589"/>
          <cell r="K5589"/>
          <cell r="L5589"/>
          <cell r="M5589"/>
          <cell r="N5589"/>
          <cell r="O5589"/>
          <cell r="P5589"/>
          <cell r="R5589"/>
          <cell r="S5589"/>
          <cell r="T5589"/>
          <cell r="U5589"/>
          <cell r="V5589"/>
          <cell r="W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P5589"/>
        </row>
        <row r="5590">
          <cell r="C5590"/>
          <cell r="D5590"/>
          <cell r="E5590"/>
          <cell r="F5590"/>
          <cell r="J5590"/>
          <cell r="K5590"/>
          <cell r="L5590"/>
          <cell r="M5590"/>
          <cell r="N5590"/>
          <cell r="O5590"/>
          <cell r="P5590"/>
          <cell r="R5590"/>
          <cell r="S5590"/>
          <cell r="T5590"/>
          <cell r="U5590"/>
          <cell r="V5590"/>
          <cell r="W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P5590"/>
        </row>
        <row r="5591">
          <cell r="C5591"/>
          <cell r="D5591"/>
          <cell r="E5591"/>
          <cell r="F5591"/>
          <cell r="J5591"/>
          <cell r="K5591"/>
          <cell r="L5591"/>
          <cell r="M5591"/>
          <cell r="N5591"/>
          <cell r="O5591"/>
          <cell r="P5591"/>
          <cell r="R5591"/>
          <cell r="S5591"/>
          <cell r="T5591"/>
          <cell r="U5591"/>
          <cell r="V5591"/>
          <cell r="W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P5591"/>
        </row>
        <row r="5592">
          <cell r="C5592"/>
          <cell r="D5592"/>
          <cell r="E5592"/>
          <cell r="F5592"/>
          <cell r="J5592"/>
          <cell r="K5592"/>
          <cell r="L5592"/>
          <cell r="M5592"/>
          <cell r="N5592"/>
          <cell r="O5592"/>
          <cell r="P5592"/>
          <cell r="R5592"/>
          <cell r="S5592"/>
          <cell r="T5592"/>
          <cell r="U5592"/>
          <cell r="V5592"/>
          <cell r="W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P5592"/>
        </row>
        <row r="5593">
          <cell r="C5593"/>
          <cell r="D5593"/>
          <cell r="E5593"/>
          <cell r="F5593"/>
          <cell r="J5593"/>
          <cell r="K5593"/>
          <cell r="L5593"/>
          <cell r="M5593"/>
          <cell r="N5593"/>
          <cell r="O5593"/>
          <cell r="P5593"/>
          <cell r="R5593"/>
          <cell r="S5593"/>
          <cell r="T5593"/>
          <cell r="U5593"/>
          <cell r="V5593"/>
          <cell r="W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P5593"/>
        </row>
        <row r="5594">
          <cell r="C5594"/>
          <cell r="D5594"/>
          <cell r="E5594"/>
          <cell r="F5594"/>
          <cell r="J5594"/>
          <cell r="K5594"/>
          <cell r="L5594"/>
          <cell r="M5594"/>
          <cell r="N5594"/>
          <cell r="O5594"/>
          <cell r="P5594"/>
          <cell r="R5594"/>
          <cell r="S5594"/>
          <cell r="T5594"/>
          <cell r="U5594"/>
          <cell r="V5594"/>
          <cell r="W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P5594"/>
        </row>
        <row r="5595">
          <cell r="C5595"/>
          <cell r="D5595"/>
          <cell r="E5595"/>
          <cell r="F5595"/>
          <cell r="J5595"/>
          <cell r="K5595"/>
          <cell r="L5595"/>
          <cell r="M5595"/>
          <cell r="N5595"/>
          <cell r="O5595"/>
          <cell r="P5595"/>
          <cell r="R5595"/>
          <cell r="S5595"/>
          <cell r="T5595"/>
          <cell r="U5595"/>
          <cell r="V5595"/>
          <cell r="W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P5595"/>
        </row>
        <row r="5596">
          <cell r="C5596"/>
          <cell r="D5596"/>
          <cell r="E5596"/>
          <cell r="F5596"/>
          <cell r="J5596"/>
          <cell r="K5596"/>
          <cell r="L5596"/>
          <cell r="M5596"/>
          <cell r="N5596"/>
          <cell r="O5596"/>
          <cell r="P5596"/>
          <cell r="R5596"/>
          <cell r="S5596"/>
          <cell r="T5596"/>
          <cell r="U5596"/>
          <cell r="V5596"/>
          <cell r="W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P5596"/>
        </row>
        <row r="5597">
          <cell r="C5597"/>
          <cell r="D5597"/>
          <cell r="E5597"/>
          <cell r="F5597"/>
          <cell r="J5597"/>
          <cell r="K5597"/>
          <cell r="L5597"/>
          <cell r="M5597"/>
          <cell r="N5597"/>
          <cell r="O5597"/>
          <cell r="P5597"/>
          <cell r="R5597"/>
          <cell r="S5597"/>
          <cell r="T5597"/>
          <cell r="U5597"/>
          <cell r="V5597"/>
          <cell r="W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P5597"/>
        </row>
        <row r="5598">
          <cell r="C5598"/>
          <cell r="D5598"/>
          <cell r="E5598"/>
          <cell r="F5598"/>
          <cell r="J5598"/>
          <cell r="K5598"/>
          <cell r="L5598"/>
          <cell r="M5598"/>
          <cell r="N5598"/>
          <cell r="O5598"/>
          <cell r="P5598"/>
          <cell r="R5598"/>
          <cell r="S5598"/>
          <cell r="T5598"/>
          <cell r="U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P5598"/>
        </row>
        <row r="5599">
          <cell r="C5599"/>
          <cell r="D5599"/>
          <cell r="E5599"/>
          <cell r="F5599"/>
          <cell r="J5599"/>
          <cell r="K5599"/>
          <cell r="L5599"/>
          <cell r="M5599"/>
          <cell r="N5599"/>
          <cell r="O5599"/>
          <cell r="P5599"/>
          <cell r="R5599"/>
          <cell r="S5599"/>
          <cell r="T5599"/>
          <cell r="U5599"/>
          <cell r="V5599"/>
          <cell r="W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P5599"/>
        </row>
        <row r="5600">
          <cell r="C5600"/>
          <cell r="D5600"/>
          <cell r="E5600"/>
          <cell r="F5600"/>
          <cell r="J5600"/>
          <cell r="K5600"/>
          <cell r="L5600"/>
          <cell r="M5600"/>
          <cell r="N5600"/>
          <cell r="O5600"/>
          <cell r="P5600"/>
          <cell r="R5600"/>
          <cell r="S5600"/>
          <cell r="T5600"/>
          <cell r="U5600"/>
          <cell r="V5600"/>
          <cell r="W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P5600"/>
        </row>
        <row r="5601">
          <cell r="C5601"/>
          <cell r="D5601"/>
          <cell r="E5601"/>
          <cell r="F5601"/>
          <cell r="J5601"/>
          <cell r="K5601"/>
          <cell r="L5601"/>
          <cell r="M5601"/>
          <cell r="N5601"/>
          <cell r="O5601"/>
          <cell r="P5601"/>
          <cell r="R5601"/>
          <cell r="S5601"/>
          <cell r="T5601"/>
          <cell r="U5601"/>
          <cell r="V5601"/>
          <cell r="W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P5601"/>
        </row>
        <row r="5602">
          <cell r="C5602"/>
          <cell r="D5602"/>
          <cell r="E5602"/>
          <cell r="F5602"/>
          <cell r="J5602"/>
          <cell r="K5602"/>
          <cell r="L5602"/>
          <cell r="M5602"/>
          <cell r="N5602"/>
          <cell r="O5602"/>
          <cell r="P5602"/>
          <cell r="R5602"/>
          <cell r="S5602"/>
          <cell r="T5602"/>
          <cell r="U5602"/>
          <cell r="V5602"/>
          <cell r="W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P5602"/>
        </row>
        <row r="5603">
          <cell r="C5603"/>
          <cell r="D5603"/>
          <cell r="E5603"/>
          <cell r="F5603"/>
          <cell r="J5603"/>
          <cell r="K5603"/>
          <cell r="L5603"/>
          <cell r="M5603"/>
          <cell r="N5603"/>
          <cell r="O5603"/>
          <cell r="P5603"/>
          <cell r="R5603"/>
          <cell r="S5603"/>
          <cell r="T5603"/>
          <cell r="U5603"/>
          <cell r="V5603"/>
          <cell r="W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P5603"/>
        </row>
        <row r="5604">
          <cell r="C5604"/>
          <cell r="D5604"/>
          <cell r="E5604"/>
          <cell r="F5604"/>
          <cell r="J5604"/>
          <cell r="K5604"/>
          <cell r="L5604"/>
          <cell r="M5604"/>
          <cell r="N5604"/>
          <cell r="O5604"/>
          <cell r="P5604"/>
          <cell r="R5604"/>
          <cell r="S5604"/>
          <cell r="T5604"/>
          <cell r="U5604"/>
          <cell r="V5604"/>
          <cell r="W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P5604"/>
        </row>
        <row r="5605">
          <cell r="C5605"/>
          <cell r="D5605"/>
          <cell r="E5605"/>
          <cell r="F5605"/>
          <cell r="J5605"/>
          <cell r="K5605"/>
          <cell r="L5605"/>
          <cell r="M5605"/>
          <cell r="N5605"/>
          <cell r="O5605"/>
          <cell r="P5605"/>
          <cell r="R5605"/>
          <cell r="S5605"/>
          <cell r="T5605"/>
          <cell r="U5605"/>
          <cell r="V5605"/>
          <cell r="W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P5605"/>
        </row>
        <row r="5606">
          <cell r="C5606"/>
          <cell r="D5606"/>
          <cell r="E5606"/>
          <cell r="F5606"/>
          <cell r="J5606"/>
          <cell r="K5606"/>
          <cell r="L5606"/>
          <cell r="M5606"/>
          <cell r="N5606"/>
          <cell r="O5606"/>
          <cell r="P5606"/>
          <cell r="R5606"/>
          <cell r="S5606"/>
          <cell r="T5606"/>
          <cell r="U5606"/>
          <cell r="V5606"/>
          <cell r="W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P5606"/>
        </row>
        <row r="5607">
          <cell r="C5607"/>
          <cell r="D5607"/>
          <cell r="E5607"/>
          <cell r="F5607"/>
          <cell r="J5607"/>
          <cell r="K5607"/>
          <cell r="L5607"/>
          <cell r="M5607"/>
          <cell r="N5607"/>
          <cell r="O5607"/>
          <cell r="P5607"/>
          <cell r="R5607"/>
          <cell r="S5607"/>
          <cell r="T5607"/>
          <cell r="U5607"/>
          <cell r="V5607"/>
          <cell r="W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P5607"/>
        </row>
        <row r="5608">
          <cell r="C5608"/>
          <cell r="D5608"/>
          <cell r="E5608"/>
          <cell r="F5608"/>
          <cell r="J5608"/>
          <cell r="K5608"/>
          <cell r="L5608"/>
          <cell r="M5608"/>
          <cell r="N5608"/>
          <cell r="O5608"/>
          <cell r="P5608"/>
          <cell r="R5608"/>
          <cell r="S5608"/>
          <cell r="T5608"/>
          <cell r="U5608"/>
          <cell r="V5608"/>
          <cell r="W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P5608"/>
        </row>
        <row r="5609">
          <cell r="C5609"/>
          <cell r="D5609"/>
          <cell r="E5609"/>
          <cell r="F5609"/>
          <cell r="J5609"/>
          <cell r="K5609"/>
          <cell r="L5609"/>
          <cell r="M5609"/>
          <cell r="N5609"/>
          <cell r="O5609"/>
          <cell r="P5609"/>
          <cell r="R5609"/>
          <cell r="S5609"/>
          <cell r="T5609"/>
          <cell r="U5609"/>
          <cell r="V5609"/>
          <cell r="W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P5609"/>
        </row>
        <row r="5610">
          <cell r="C5610"/>
          <cell r="D5610"/>
          <cell r="E5610"/>
          <cell r="F5610"/>
          <cell r="J5610"/>
          <cell r="K5610"/>
          <cell r="L5610"/>
          <cell r="M5610"/>
          <cell r="N5610"/>
          <cell r="O5610"/>
          <cell r="P5610"/>
          <cell r="R5610"/>
          <cell r="S5610"/>
          <cell r="T5610"/>
          <cell r="U5610"/>
          <cell r="V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P5610"/>
        </row>
        <row r="5611">
          <cell r="C5611"/>
          <cell r="D5611"/>
          <cell r="E5611"/>
          <cell r="F5611"/>
          <cell r="J5611"/>
          <cell r="K5611"/>
          <cell r="L5611"/>
          <cell r="M5611"/>
          <cell r="N5611"/>
          <cell r="O5611"/>
          <cell r="P5611"/>
          <cell r="R5611"/>
          <cell r="S5611"/>
          <cell r="T5611"/>
          <cell r="U5611"/>
          <cell r="V5611"/>
          <cell r="W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P5611"/>
        </row>
        <row r="5612">
          <cell r="C5612"/>
          <cell r="D5612"/>
          <cell r="E5612"/>
          <cell r="F5612"/>
          <cell r="J5612"/>
          <cell r="K5612"/>
          <cell r="L5612"/>
          <cell r="M5612"/>
          <cell r="N5612"/>
          <cell r="O5612"/>
          <cell r="P5612"/>
          <cell r="R5612"/>
          <cell r="S5612"/>
          <cell r="T5612"/>
          <cell r="U5612"/>
          <cell r="V5612"/>
          <cell r="W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P5612"/>
        </row>
        <row r="5613">
          <cell r="C5613"/>
          <cell r="D5613"/>
          <cell r="E5613"/>
          <cell r="F5613"/>
          <cell r="J5613"/>
          <cell r="K5613"/>
          <cell r="L5613"/>
          <cell r="M5613"/>
          <cell r="N5613"/>
          <cell r="O5613"/>
          <cell r="P5613"/>
          <cell r="R5613"/>
          <cell r="S5613"/>
          <cell r="T5613"/>
          <cell r="U5613"/>
          <cell r="V5613"/>
          <cell r="W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P5613"/>
        </row>
        <row r="5614">
          <cell r="C5614"/>
          <cell r="D5614"/>
          <cell r="E5614"/>
          <cell r="F5614"/>
          <cell r="J5614"/>
          <cell r="K5614"/>
          <cell r="L5614"/>
          <cell r="M5614"/>
          <cell r="N5614"/>
          <cell r="O5614"/>
          <cell r="P5614"/>
          <cell r="R5614"/>
          <cell r="S5614"/>
          <cell r="T5614"/>
          <cell r="U5614"/>
          <cell r="V5614"/>
          <cell r="W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P5614"/>
        </row>
        <row r="5615">
          <cell r="C5615"/>
          <cell r="D5615"/>
          <cell r="E5615"/>
          <cell r="F5615"/>
          <cell r="J5615"/>
          <cell r="K5615"/>
          <cell r="L5615"/>
          <cell r="M5615"/>
          <cell r="N5615"/>
          <cell r="O5615"/>
          <cell r="P5615"/>
          <cell r="R5615"/>
          <cell r="S5615"/>
          <cell r="T5615"/>
          <cell r="U5615"/>
          <cell r="V5615"/>
          <cell r="W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P5615"/>
        </row>
        <row r="5616">
          <cell r="C5616"/>
          <cell r="D5616"/>
          <cell r="E5616"/>
          <cell r="F5616"/>
          <cell r="J5616"/>
          <cell r="K5616"/>
          <cell r="L5616"/>
          <cell r="M5616"/>
          <cell r="N5616"/>
          <cell r="O5616"/>
          <cell r="P5616"/>
          <cell r="R5616"/>
          <cell r="S5616"/>
          <cell r="T5616"/>
          <cell r="U5616"/>
          <cell r="V5616"/>
          <cell r="W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P5616"/>
        </row>
        <row r="5617">
          <cell r="C5617"/>
          <cell r="D5617"/>
          <cell r="E5617"/>
          <cell r="F5617"/>
          <cell r="J5617"/>
          <cell r="K5617"/>
          <cell r="L5617"/>
          <cell r="M5617"/>
          <cell r="N5617"/>
          <cell r="O5617"/>
          <cell r="P5617"/>
          <cell r="R5617"/>
          <cell r="S5617"/>
          <cell r="T5617"/>
          <cell r="U5617"/>
          <cell r="V5617"/>
          <cell r="W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P5617"/>
        </row>
        <row r="5618">
          <cell r="C5618"/>
          <cell r="D5618"/>
          <cell r="E5618"/>
          <cell r="F5618"/>
          <cell r="J5618"/>
          <cell r="K5618"/>
          <cell r="L5618"/>
          <cell r="M5618"/>
          <cell r="N5618"/>
          <cell r="O5618"/>
          <cell r="P5618"/>
          <cell r="R5618"/>
          <cell r="S5618"/>
          <cell r="T5618"/>
          <cell r="U5618"/>
          <cell r="V5618"/>
          <cell r="W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P5618"/>
        </row>
        <row r="5619">
          <cell r="C5619"/>
          <cell r="D5619"/>
          <cell r="E5619"/>
          <cell r="F5619"/>
          <cell r="J5619"/>
          <cell r="K5619"/>
          <cell r="L5619"/>
          <cell r="M5619"/>
          <cell r="N5619"/>
          <cell r="O5619"/>
          <cell r="P5619"/>
          <cell r="R5619"/>
          <cell r="S5619"/>
          <cell r="T5619"/>
          <cell r="U5619"/>
          <cell r="V5619"/>
          <cell r="W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P5619"/>
        </row>
        <row r="5620">
          <cell r="C5620"/>
          <cell r="D5620"/>
          <cell r="E5620"/>
          <cell r="F5620"/>
          <cell r="J5620"/>
          <cell r="K5620"/>
          <cell r="L5620"/>
          <cell r="M5620"/>
          <cell r="N5620"/>
          <cell r="O5620"/>
          <cell r="P5620"/>
          <cell r="R5620"/>
          <cell r="S5620"/>
          <cell r="T5620"/>
          <cell r="U5620"/>
          <cell r="V5620"/>
          <cell r="W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P5620"/>
        </row>
        <row r="5621">
          <cell r="C5621"/>
          <cell r="D5621"/>
          <cell r="E5621"/>
          <cell r="F5621"/>
          <cell r="J5621"/>
          <cell r="K5621"/>
          <cell r="L5621"/>
          <cell r="M5621"/>
          <cell r="N5621"/>
          <cell r="O5621"/>
          <cell r="P5621"/>
          <cell r="R5621"/>
          <cell r="S5621"/>
          <cell r="T5621"/>
          <cell r="U5621"/>
          <cell r="V5621"/>
          <cell r="W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P5621"/>
        </row>
        <row r="5622">
          <cell r="C5622"/>
          <cell r="D5622"/>
          <cell r="E5622"/>
          <cell r="F5622"/>
          <cell r="J5622"/>
          <cell r="K5622"/>
          <cell r="L5622"/>
          <cell r="M5622"/>
          <cell r="N5622"/>
          <cell r="O5622"/>
          <cell r="P5622"/>
          <cell r="R5622"/>
          <cell r="S5622"/>
          <cell r="T5622"/>
          <cell r="U5622"/>
          <cell r="V5622"/>
          <cell r="W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P5622"/>
        </row>
        <row r="5623">
          <cell r="C5623"/>
          <cell r="D5623"/>
          <cell r="E5623"/>
          <cell r="F5623"/>
          <cell r="J5623"/>
          <cell r="K5623"/>
          <cell r="L5623"/>
          <cell r="M5623"/>
          <cell r="N5623"/>
          <cell r="O5623"/>
          <cell r="P5623"/>
          <cell r="R5623"/>
          <cell r="S5623"/>
          <cell r="T5623"/>
          <cell r="U5623"/>
          <cell r="V5623"/>
          <cell r="W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P5623"/>
        </row>
        <row r="5624">
          <cell r="C5624"/>
          <cell r="D5624"/>
          <cell r="E5624"/>
          <cell r="F5624"/>
          <cell r="J5624"/>
          <cell r="K5624"/>
          <cell r="L5624"/>
          <cell r="M5624"/>
          <cell r="N5624"/>
          <cell r="O5624"/>
          <cell r="P5624"/>
          <cell r="R5624"/>
          <cell r="S5624"/>
          <cell r="T5624"/>
          <cell r="U5624"/>
          <cell r="V5624"/>
          <cell r="W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P5624"/>
        </row>
        <row r="5625">
          <cell r="C5625"/>
          <cell r="D5625"/>
          <cell r="E5625"/>
          <cell r="F5625"/>
          <cell r="J5625"/>
          <cell r="K5625"/>
          <cell r="L5625"/>
          <cell r="M5625"/>
          <cell r="N5625"/>
          <cell r="O5625"/>
          <cell r="P5625"/>
          <cell r="R5625"/>
          <cell r="S5625"/>
          <cell r="T5625"/>
          <cell r="U5625"/>
          <cell r="V5625"/>
          <cell r="W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P5625"/>
        </row>
        <row r="5626">
          <cell r="C5626"/>
          <cell r="D5626"/>
          <cell r="E5626"/>
          <cell r="F5626"/>
          <cell r="J5626"/>
          <cell r="K5626"/>
          <cell r="L5626"/>
          <cell r="M5626"/>
          <cell r="N5626"/>
          <cell r="O5626"/>
          <cell r="P5626"/>
          <cell r="R5626"/>
          <cell r="S5626"/>
          <cell r="T5626"/>
          <cell r="U5626"/>
          <cell r="V5626"/>
          <cell r="W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P5626"/>
        </row>
        <row r="5627">
          <cell r="C5627"/>
          <cell r="D5627"/>
          <cell r="E5627"/>
          <cell r="F5627"/>
          <cell r="J5627"/>
          <cell r="K5627"/>
          <cell r="L5627"/>
          <cell r="M5627"/>
          <cell r="N5627"/>
          <cell r="O5627"/>
          <cell r="P5627"/>
          <cell r="R5627"/>
          <cell r="S5627"/>
          <cell r="T5627"/>
          <cell r="U5627"/>
          <cell r="V5627"/>
          <cell r="W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P5627"/>
        </row>
        <row r="5628">
          <cell r="C5628"/>
          <cell r="D5628"/>
          <cell r="E5628"/>
          <cell r="F5628"/>
          <cell r="J5628"/>
          <cell r="K5628"/>
          <cell r="L5628"/>
          <cell r="M5628"/>
          <cell r="N5628"/>
          <cell r="O5628"/>
          <cell r="P5628"/>
          <cell r="R5628"/>
          <cell r="S5628"/>
          <cell r="T5628"/>
          <cell r="U5628"/>
          <cell r="V5628"/>
          <cell r="W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P5628"/>
        </row>
        <row r="5629">
          <cell r="C5629"/>
          <cell r="D5629"/>
          <cell r="E5629"/>
          <cell r="F5629"/>
          <cell r="J5629"/>
          <cell r="K5629"/>
          <cell r="L5629"/>
          <cell r="M5629"/>
          <cell r="N5629"/>
          <cell r="O5629"/>
          <cell r="P5629"/>
          <cell r="R5629"/>
          <cell r="S5629"/>
          <cell r="T5629"/>
          <cell r="U5629"/>
          <cell r="V5629"/>
          <cell r="W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P5629"/>
        </row>
        <row r="5630">
          <cell r="C5630"/>
          <cell r="D5630"/>
          <cell r="E5630"/>
          <cell r="F5630"/>
          <cell r="J5630"/>
          <cell r="K5630"/>
          <cell r="L5630"/>
          <cell r="M5630"/>
          <cell r="N5630"/>
          <cell r="O5630"/>
          <cell r="P5630"/>
          <cell r="R5630"/>
          <cell r="S5630"/>
          <cell r="T5630"/>
          <cell r="U5630"/>
          <cell r="V5630"/>
          <cell r="W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P5630"/>
        </row>
        <row r="5631">
          <cell r="C5631"/>
          <cell r="D5631"/>
          <cell r="E5631"/>
          <cell r="F5631"/>
          <cell r="J5631"/>
          <cell r="K5631"/>
          <cell r="L5631"/>
          <cell r="M5631"/>
          <cell r="N5631"/>
          <cell r="O5631"/>
          <cell r="P5631"/>
          <cell r="R5631"/>
          <cell r="S5631"/>
          <cell r="T5631"/>
          <cell r="U5631"/>
          <cell r="V5631"/>
          <cell r="W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P5631"/>
        </row>
        <row r="5632">
          <cell r="C5632"/>
          <cell r="D5632"/>
          <cell r="E5632"/>
          <cell r="F5632"/>
          <cell r="J5632"/>
          <cell r="K5632"/>
          <cell r="L5632"/>
          <cell r="M5632"/>
          <cell r="N5632"/>
          <cell r="O5632"/>
          <cell r="P5632"/>
          <cell r="R5632"/>
          <cell r="S5632"/>
          <cell r="T5632"/>
          <cell r="U5632"/>
          <cell r="V5632"/>
          <cell r="W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P5632"/>
        </row>
        <row r="5633">
          <cell r="C5633"/>
          <cell r="D5633"/>
          <cell r="E5633"/>
          <cell r="F5633"/>
          <cell r="J5633"/>
          <cell r="K5633"/>
          <cell r="L5633"/>
          <cell r="M5633"/>
          <cell r="N5633"/>
          <cell r="O5633"/>
          <cell r="P5633"/>
          <cell r="R5633"/>
          <cell r="S5633"/>
          <cell r="T5633"/>
          <cell r="U5633"/>
          <cell r="V5633"/>
          <cell r="W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P5633"/>
        </row>
        <row r="5634">
          <cell r="C5634"/>
          <cell r="D5634"/>
          <cell r="E5634"/>
          <cell r="F5634"/>
          <cell r="J5634"/>
          <cell r="K5634"/>
          <cell r="L5634"/>
          <cell r="M5634"/>
          <cell r="N5634"/>
          <cell r="O5634"/>
          <cell r="P5634"/>
          <cell r="R5634"/>
          <cell r="S5634"/>
          <cell r="T5634"/>
          <cell r="U5634"/>
          <cell r="V5634"/>
          <cell r="W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P5634"/>
        </row>
        <row r="5635">
          <cell r="C5635"/>
          <cell r="D5635"/>
          <cell r="E5635"/>
          <cell r="F5635"/>
          <cell r="J5635"/>
          <cell r="K5635"/>
          <cell r="L5635"/>
          <cell r="M5635"/>
          <cell r="N5635"/>
          <cell r="O5635"/>
          <cell r="P5635"/>
          <cell r="R5635"/>
          <cell r="S5635"/>
          <cell r="T5635"/>
          <cell r="U5635"/>
          <cell r="V5635"/>
          <cell r="W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P5635"/>
        </row>
        <row r="5636">
          <cell r="C5636"/>
          <cell r="D5636"/>
          <cell r="E5636"/>
          <cell r="F5636"/>
          <cell r="J5636"/>
          <cell r="K5636"/>
          <cell r="L5636"/>
          <cell r="M5636"/>
          <cell r="N5636"/>
          <cell r="O5636"/>
          <cell r="P5636"/>
          <cell r="R5636"/>
          <cell r="S5636"/>
          <cell r="T5636"/>
          <cell r="U5636"/>
          <cell r="V5636"/>
          <cell r="W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P5636"/>
        </row>
        <row r="5637">
          <cell r="C5637"/>
          <cell r="D5637"/>
          <cell r="E5637"/>
          <cell r="F5637"/>
          <cell r="J5637"/>
          <cell r="K5637"/>
          <cell r="L5637"/>
          <cell r="M5637"/>
          <cell r="N5637"/>
          <cell r="O5637"/>
          <cell r="P5637"/>
          <cell r="R5637"/>
          <cell r="S5637"/>
          <cell r="T5637"/>
          <cell r="U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P5637"/>
        </row>
        <row r="5638">
          <cell r="C5638"/>
          <cell r="D5638"/>
          <cell r="E5638"/>
          <cell r="F5638"/>
          <cell r="J5638"/>
          <cell r="K5638"/>
          <cell r="L5638"/>
          <cell r="M5638"/>
          <cell r="N5638"/>
          <cell r="O5638"/>
          <cell r="P5638"/>
          <cell r="R5638"/>
          <cell r="S5638"/>
          <cell r="T5638"/>
          <cell r="U5638"/>
          <cell r="V5638"/>
          <cell r="W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P5638"/>
        </row>
        <row r="5639">
          <cell r="C5639"/>
          <cell r="D5639"/>
          <cell r="E5639"/>
          <cell r="F5639"/>
          <cell r="J5639"/>
          <cell r="K5639"/>
          <cell r="L5639"/>
          <cell r="M5639"/>
          <cell r="N5639"/>
          <cell r="O5639"/>
          <cell r="P5639"/>
          <cell r="R5639"/>
          <cell r="S5639"/>
          <cell r="T5639"/>
          <cell r="U5639"/>
          <cell r="V5639"/>
          <cell r="W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P5639"/>
        </row>
        <row r="5640">
          <cell r="C5640"/>
          <cell r="D5640"/>
          <cell r="E5640"/>
          <cell r="F5640"/>
          <cell r="J5640"/>
          <cell r="K5640"/>
          <cell r="L5640"/>
          <cell r="M5640"/>
          <cell r="N5640"/>
          <cell r="O5640"/>
          <cell r="P5640"/>
          <cell r="R5640"/>
          <cell r="S5640"/>
          <cell r="T5640"/>
          <cell r="U5640"/>
          <cell r="V5640"/>
          <cell r="W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P5640"/>
        </row>
        <row r="5641">
          <cell r="C5641"/>
          <cell r="D5641"/>
          <cell r="E5641"/>
          <cell r="F5641"/>
          <cell r="J5641"/>
          <cell r="K5641"/>
          <cell r="L5641"/>
          <cell r="M5641"/>
          <cell r="N5641"/>
          <cell r="O5641"/>
          <cell r="P5641"/>
          <cell r="R5641"/>
          <cell r="S5641"/>
          <cell r="T5641"/>
          <cell r="U5641"/>
          <cell r="V5641"/>
          <cell r="W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P5641"/>
        </row>
        <row r="5642">
          <cell r="C5642"/>
          <cell r="D5642"/>
          <cell r="E5642"/>
          <cell r="F5642"/>
          <cell r="J5642"/>
          <cell r="K5642"/>
          <cell r="L5642"/>
          <cell r="M5642"/>
          <cell r="N5642"/>
          <cell r="O5642"/>
          <cell r="P5642"/>
          <cell r="R5642"/>
          <cell r="S5642"/>
          <cell r="T5642"/>
          <cell r="U5642"/>
          <cell r="V5642"/>
          <cell r="W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P5642"/>
        </row>
        <row r="5643">
          <cell r="C5643"/>
          <cell r="D5643"/>
          <cell r="E5643"/>
          <cell r="F5643"/>
          <cell r="J5643"/>
          <cell r="K5643"/>
          <cell r="L5643"/>
          <cell r="M5643"/>
          <cell r="N5643"/>
          <cell r="O5643"/>
          <cell r="P5643"/>
          <cell r="R5643"/>
          <cell r="S5643"/>
          <cell r="T5643"/>
          <cell r="U5643"/>
          <cell r="V5643"/>
          <cell r="W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P5643"/>
        </row>
        <row r="5644">
          <cell r="C5644"/>
          <cell r="D5644"/>
          <cell r="E5644"/>
          <cell r="F5644"/>
          <cell r="J5644"/>
          <cell r="K5644"/>
          <cell r="L5644"/>
          <cell r="M5644"/>
          <cell r="N5644"/>
          <cell r="O5644"/>
          <cell r="P5644"/>
          <cell r="R5644"/>
          <cell r="S5644"/>
          <cell r="T5644"/>
          <cell r="U5644"/>
          <cell r="V5644"/>
          <cell r="W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P5644"/>
        </row>
        <row r="5645">
          <cell r="C5645"/>
          <cell r="D5645"/>
          <cell r="E5645"/>
          <cell r="F5645"/>
          <cell r="J5645"/>
          <cell r="K5645"/>
          <cell r="L5645"/>
          <cell r="M5645"/>
          <cell r="N5645"/>
          <cell r="O5645"/>
          <cell r="P5645"/>
          <cell r="R5645"/>
          <cell r="S5645"/>
          <cell r="T5645"/>
          <cell r="U5645"/>
          <cell r="V5645"/>
          <cell r="W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P5645"/>
        </row>
        <row r="5646">
          <cell r="C5646"/>
          <cell r="D5646"/>
          <cell r="E5646"/>
          <cell r="F5646"/>
          <cell r="J5646"/>
          <cell r="K5646"/>
          <cell r="L5646"/>
          <cell r="M5646"/>
          <cell r="N5646"/>
          <cell r="O5646"/>
          <cell r="P5646"/>
          <cell r="R5646"/>
          <cell r="S5646"/>
          <cell r="T5646"/>
          <cell r="U5646"/>
          <cell r="V5646"/>
          <cell r="W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P5646"/>
        </row>
        <row r="5647">
          <cell r="C5647"/>
          <cell r="D5647"/>
          <cell r="E5647"/>
          <cell r="F5647"/>
          <cell r="J5647"/>
          <cell r="K5647"/>
          <cell r="L5647"/>
          <cell r="M5647"/>
          <cell r="N5647"/>
          <cell r="O5647"/>
          <cell r="P5647"/>
          <cell r="R5647"/>
          <cell r="S5647"/>
          <cell r="T5647"/>
          <cell r="U5647"/>
          <cell r="V5647"/>
          <cell r="W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P5647"/>
        </row>
        <row r="5648">
          <cell r="C5648"/>
          <cell r="D5648"/>
          <cell r="E5648"/>
          <cell r="F5648"/>
          <cell r="J5648"/>
          <cell r="K5648"/>
          <cell r="L5648"/>
          <cell r="M5648"/>
          <cell r="N5648"/>
          <cell r="O5648"/>
          <cell r="P5648"/>
          <cell r="R5648"/>
          <cell r="S5648"/>
          <cell r="T5648"/>
          <cell r="U5648"/>
          <cell r="V5648"/>
          <cell r="W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P5648"/>
        </row>
        <row r="5649">
          <cell r="C5649"/>
          <cell r="D5649"/>
          <cell r="E5649"/>
          <cell r="F5649"/>
          <cell r="J5649"/>
          <cell r="K5649"/>
          <cell r="L5649"/>
          <cell r="M5649"/>
          <cell r="N5649"/>
          <cell r="O5649"/>
          <cell r="P5649"/>
          <cell r="R5649"/>
          <cell r="S5649"/>
          <cell r="T5649"/>
          <cell r="U5649"/>
          <cell r="V5649"/>
          <cell r="W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P5649"/>
        </row>
        <row r="5650">
          <cell r="C5650"/>
          <cell r="D5650"/>
          <cell r="E5650"/>
          <cell r="F5650"/>
          <cell r="J5650"/>
          <cell r="K5650"/>
          <cell r="L5650"/>
          <cell r="M5650"/>
          <cell r="N5650"/>
          <cell r="O5650"/>
          <cell r="P5650"/>
          <cell r="R5650"/>
          <cell r="S5650"/>
          <cell r="T5650"/>
          <cell r="U5650"/>
          <cell r="V5650"/>
          <cell r="W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P5650"/>
        </row>
        <row r="5651">
          <cell r="C5651"/>
          <cell r="D5651"/>
          <cell r="E5651"/>
          <cell r="F5651"/>
          <cell r="J5651"/>
          <cell r="K5651"/>
          <cell r="L5651"/>
          <cell r="M5651"/>
          <cell r="N5651"/>
          <cell r="O5651"/>
          <cell r="P5651"/>
          <cell r="R5651"/>
          <cell r="S5651"/>
          <cell r="T5651"/>
          <cell r="U5651"/>
          <cell r="V5651"/>
          <cell r="W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P5651"/>
        </row>
        <row r="5652">
          <cell r="C5652"/>
          <cell r="D5652"/>
          <cell r="E5652"/>
          <cell r="F5652"/>
          <cell r="J5652"/>
          <cell r="K5652"/>
          <cell r="L5652"/>
          <cell r="M5652"/>
          <cell r="N5652"/>
          <cell r="O5652"/>
          <cell r="P5652"/>
          <cell r="R5652"/>
          <cell r="S5652"/>
          <cell r="T5652"/>
          <cell r="U5652"/>
          <cell r="V5652"/>
          <cell r="W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P5652"/>
        </row>
        <row r="5653">
          <cell r="C5653"/>
          <cell r="D5653"/>
          <cell r="E5653"/>
          <cell r="F5653"/>
          <cell r="J5653"/>
          <cell r="K5653"/>
          <cell r="L5653"/>
          <cell r="M5653"/>
          <cell r="N5653"/>
          <cell r="O5653"/>
          <cell r="P5653"/>
          <cell r="R5653"/>
          <cell r="S5653"/>
          <cell r="T5653"/>
          <cell r="U5653"/>
          <cell r="V5653"/>
          <cell r="W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P5653"/>
        </row>
        <row r="5654">
          <cell r="C5654"/>
          <cell r="D5654"/>
          <cell r="E5654"/>
          <cell r="F5654"/>
          <cell r="J5654"/>
          <cell r="K5654"/>
          <cell r="L5654"/>
          <cell r="M5654"/>
          <cell r="N5654"/>
          <cell r="O5654"/>
          <cell r="P5654"/>
          <cell r="R5654"/>
          <cell r="S5654"/>
          <cell r="T5654"/>
          <cell r="U5654"/>
          <cell r="V5654"/>
          <cell r="W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P5654"/>
        </row>
        <row r="5655">
          <cell r="C5655"/>
          <cell r="D5655"/>
          <cell r="E5655"/>
          <cell r="F5655"/>
          <cell r="J5655"/>
          <cell r="K5655"/>
          <cell r="L5655"/>
          <cell r="M5655"/>
          <cell r="N5655"/>
          <cell r="O5655"/>
          <cell r="P5655"/>
          <cell r="R5655"/>
          <cell r="S5655"/>
          <cell r="T5655"/>
          <cell r="U5655"/>
          <cell r="V5655"/>
          <cell r="W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P5655"/>
        </row>
        <row r="5656">
          <cell r="C5656"/>
          <cell r="D5656"/>
          <cell r="E5656"/>
          <cell r="F5656"/>
          <cell r="J5656"/>
          <cell r="K5656"/>
          <cell r="L5656"/>
          <cell r="M5656"/>
          <cell r="N5656"/>
          <cell r="O5656"/>
          <cell r="P5656"/>
          <cell r="R5656"/>
          <cell r="S5656"/>
          <cell r="T5656"/>
          <cell r="U5656"/>
          <cell r="V5656"/>
          <cell r="W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P5656"/>
        </row>
        <row r="5657">
          <cell r="C5657"/>
          <cell r="D5657"/>
          <cell r="E5657"/>
          <cell r="F5657"/>
          <cell r="J5657"/>
          <cell r="K5657"/>
          <cell r="L5657"/>
          <cell r="M5657"/>
          <cell r="N5657"/>
          <cell r="O5657"/>
          <cell r="P5657"/>
          <cell r="R5657"/>
          <cell r="S5657"/>
          <cell r="T5657"/>
          <cell r="U5657"/>
          <cell r="V5657"/>
          <cell r="W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P5657"/>
        </row>
        <row r="5658">
          <cell r="C5658"/>
          <cell r="D5658"/>
          <cell r="E5658"/>
          <cell r="F5658"/>
          <cell r="J5658"/>
          <cell r="K5658"/>
          <cell r="L5658"/>
          <cell r="M5658"/>
          <cell r="N5658"/>
          <cell r="O5658"/>
          <cell r="P5658"/>
          <cell r="R5658"/>
          <cell r="S5658"/>
          <cell r="T5658"/>
          <cell r="U5658"/>
          <cell r="V5658"/>
          <cell r="W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P5658"/>
        </row>
        <row r="5659">
          <cell r="C5659"/>
          <cell r="D5659"/>
          <cell r="E5659"/>
          <cell r="F5659"/>
          <cell r="J5659"/>
          <cell r="K5659"/>
          <cell r="L5659"/>
          <cell r="M5659"/>
          <cell r="N5659"/>
          <cell r="O5659"/>
          <cell r="P5659"/>
          <cell r="R5659"/>
          <cell r="S5659"/>
          <cell r="T5659"/>
          <cell r="U5659"/>
          <cell r="V5659"/>
          <cell r="W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P5659"/>
        </row>
        <row r="5660">
          <cell r="C5660"/>
          <cell r="D5660"/>
          <cell r="E5660"/>
          <cell r="F5660"/>
          <cell r="J5660"/>
          <cell r="K5660"/>
          <cell r="L5660"/>
          <cell r="M5660"/>
          <cell r="N5660"/>
          <cell r="O5660"/>
          <cell r="P5660"/>
          <cell r="R5660"/>
          <cell r="S5660"/>
          <cell r="T5660"/>
          <cell r="U5660"/>
          <cell r="V5660"/>
          <cell r="W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P5660"/>
        </row>
        <row r="5661">
          <cell r="C5661"/>
          <cell r="D5661"/>
          <cell r="E5661"/>
          <cell r="F5661"/>
          <cell r="J5661"/>
          <cell r="K5661"/>
          <cell r="L5661"/>
          <cell r="M5661"/>
          <cell r="N5661"/>
          <cell r="O5661"/>
          <cell r="P5661"/>
          <cell r="R5661"/>
          <cell r="S5661"/>
          <cell r="T5661"/>
          <cell r="U5661"/>
          <cell r="V5661"/>
          <cell r="W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P5661"/>
        </row>
        <row r="5662">
          <cell r="C5662"/>
          <cell r="D5662"/>
          <cell r="E5662"/>
          <cell r="F5662"/>
          <cell r="J5662"/>
          <cell r="K5662"/>
          <cell r="L5662"/>
          <cell r="M5662"/>
          <cell r="N5662"/>
          <cell r="O5662"/>
          <cell r="P5662"/>
          <cell r="R5662"/>
          <cell r="S5662"/>
          <cell r="T5662"/>
          <cell r="U5662"/>
          <cell r="V5662"/>
          <cell r="W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P5662"/>
        </row>
        <row r="5663">
          <cell r="C5663"/>
          <cell r="D5663"/>
          <cell r="E5663"/>
          <cell r="F5663"/>
          <cell r="J5663"/>
          <cell r="K5663"/>
          <cell r="L5663"/>
          <cell r="M5663"/>
          <cell r="N5663"/>
          <cell r="O5663"/>
          <cell r="P5663"/>
          <cell r="R5663"/>
          <cell r="S5663"/>
          <cell r="T5663"/>
          <cell r="U5663"/>
          <cell r="V5663"/>
          <cell r="W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P5663"/>
        </row>
        <row r="5664">
          <cell r="C5664"/>
          <cell r="D5664"/>
          <cell r="E5664"/>
          <cell r="F5664"/>
          <cell r="J5664"/>
          <cell r="K5664"/>
          <cell r="L5664"/>
          <cell r="M5664"/>
          <cell r="N5664"/>
          <cell r="O5664"/>
          <cell r="P5664"/>
          <cell r="R5664"/>
          <cell r="S5664"/>
          <cell r="T5664"/>
          <cell r="U5664"/>
          <cell r="V5664"/>
          <cell r="W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P5664"/>
        </row>
        <row r="5665">
          <cell r="C5665"/>
          <cell r="D5665"/>
          <cell r="E5665"/>
          <cell r="F5665"/>
          <cell r="J5665"/>
          <cell r="K5665"/>
          <cell r="L5665"/>
          <cell r="M5665"/>
          <cell r="N5665"/>
          <cell r="O5665"/>
          <cell r="P5665"/>
          <cell r="R5665"/>
          <cell r="S5665"/>
          <cell r="T5665"/>
          <cell r="U5665"/>
          <cell r="V5665"/>
          <cell r="W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P5665"/>
        </row>
        <row r="5666">
          <cell r="C5666"/>
          <cell r="D5666"/>
          <cell r="E5666"/>
          <cell r="F5666"/>
          <cell r="J5666"/>
          <cell r="K5666"/>
          <cell r="L5666"/>
          <cell r="M5666"/>
          <cell r="N5666"/>
          <cell r="O5666"/>
          <cell r="P5666"/>
          <cell r="R5666"/>
          <cell r="S5666"/>
          <cell r="T5666"/>
          <cell r="U5666"/>
          <cell r="V5666"/>
          <cell r="W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P5666"/>
        </row>
        <row r="5667">
          <cell r="C5667"/>
          <cell r="D5667"/>
          <cell r="E5667"/>
          <cell r="F5667"/>
          <cell r="J5667"/>
          <cell r="K5667"/>
          <cell r="L5667"/>
          <cell r="M5667"/>
          <cell r="N5667"/>
          <cell r="O5667"/>
          <cell r="P5667"/>
          <cell r="R5667"/>
          <cell r="S5667"/>
          <cell r="T5667"/>
          <cell r="U5667"/>
          <cell r="V5667"/>
          <cell r="W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P5667"/>
        </row>
        <row r="5668">
          <cell r="C5668"/>
          <cell r="D5668"/>
          <cell r="E5668"/>
          <cell r="F5668"/>
          <cell r="J5668"/>
          <cell r="K5668"/>
          <cell r="L5668"/>
          <cell r="M5668"/>
          <cell r="N5668"/>
          <cell r="O5668"/>
          <cell r="P5668"/>
          <cell r="R5668"/>
          <cell r="S5668"/>
          <cell r="T5668"/>
          <cell r="U5668"/>
          <cell r="V5668"/>
          <cell r="W5668"/>
          <cell r="Y5668"/>
          <cell r="Z5668"/>
          <cell r="AA5668"/>
          <cell r="AB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P5668"/>
        </row>
        <row r="5669">
          <cell r="C5669"/>
          <cell r="D5669"/>
          <cell r="E5669"/>
          <cell r="F5669"/>
          <cell r="J5669"/>
          <cell r="K5669"/>
          <cell r="L5669"/>
          <cell r="M5669"/>
          <cell r="N5669"/>
          <cell r="O5669"/>
          <cell r="P5669"/>
          <cell r="R5669"/>
          <cell r="S5669"/>
          <cell r="T5669"/>
          <cell r="U5669"/>
          <cell r="V5669"/>
          <cell r="W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P5669"/>
        </row>
        <row r="5670">
          <cell r="C5670"/>
          <cell r="D5670"/>
          <cell r="E5670"/>
          <cell r="F5670"/>
          <cell r="J5670"/>
          <cell r="K5670"/>
          <cell r="L5670"/>
          <cell r="M5670"/>
          <cell r="N5670"/>
          <cell r="O5670"/>
          <cell r="P5670"/>
          <cell r="R5670"/>
          <cell r="S5670"/>
          <cell r="T5670"/>
          <cell r="U5670"/>
          <cell r="V5670"/>
          <cell r="W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P5670"/>
        </row>
        <row r="5671">
          <cell r="C5671"/>
          <cell r="D5671"/>
          <cell r="E5671"/>
          <cell r="F5671"/>
          <cell r="J5671"/>
          <cell r="K5671"/>
          <cell r="L5671"/>
          <cell r="M5671"/>
          <cell r="N5671"/>
          <cell r="O5671"/>
          <cell r="P5671"/>
          <cell r="R5671"/>
          <cell r="S5671"/>
          <cell r="T5671"/>
          <cell r="U5671"/>
          <cell r="V5671"/>
          <cell r="W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P5671"/>
        </row>
        <row r="5672">
          <cell r="C5672"/>
          <cell r="D5672"/>
          <cell r="E5672"/>
          <cell r="F5672"/>
          <cell r="J5672"/>
          <cell r="K5672"/>
          <cell r="L5672"/>
          <cell r="M5672"/>
          <cell r="N5672"/>
          <cell r="O5672"/>
          <cell r="P5672"/>
          <cell r="R5672"/>
          <cell r="S5672"/>
          <cell r="T5672"/>
          <cell r="U5672"/>
          <cell r="V5672"/>
          <cell r="W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P5672"/>
        </row>
        <row r="5673">
          <cell r="C5673"/>
          <cell r="D5673"/>
          <cell r="E5673"/>
          <cell r="F5673"/>
          <cell r="J5673"/>
          <cell r="K5673"/>
          <cell r="L5673"/>
          <cell r="M5673"/>
          <cell r="N5673"/>
          <cell r="O5673"/>
          <cell r="P5673"/>
          <cell r="R5673"/>
          <cell r="S5673"/>
          <cell r="T5673"/>
          <cell r="U5673"/>
          <cell r="V5673"/>
          <cell r="W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P5673"/>
        </row>
        <row r="5674">
          <cell r="C5674"/>
          <cell r="D5674"/>
          <cell r="E5674"/>
          <cell r="F5674"/>
          <cell r="J5674"/>
          <cell r="K5674"/>
          <cell r="L5674"/>
          <cell r="M5674"/>
          <cell r="N5674"/>
          <cell r="O5674"/>
          <cell r="P5674"/>
          <cell r="R5674"/>
          <cell r="S5674"/>
          <cell r="T5674"/>
          <cell r="U5674"/>
          <cell r="V5674"/>
          <cell r="W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P5674"/>
        </row>
        <row r="5675">
          <cell r="C5675"/>
          <cell r="D5675"/>
          <cell r="E5675"/>
          <cell r="F5675"/>
          <cell r="J5675"/>
          <cell r="K5675"/>
          <cell r="L5675"/>
          <cell r="M5675"/>
          <cell r="N5675"/>
          <cell r="O5675"/>
          <cell r="P5675"/>
          <cell r="R5675"/>
          <cell r="S5675"/>
          <cell r="T5675"/>
          <cell r="U5675"/>
          <cell r="V5675"/>
          <cell r="W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P5675"/>
        </row>
        <row r="5676">
          <cell r="C5676"/>
          <cell r="D5676"/>
          <cell r="E5676"/>
          <cell r="F5676"/>
          <cell r="J5676"/>
          <cell r="K5676"/>
          <cell r="L5676"/>
          <cell r="M5676"/>
          <cell r="N5676"/>
          <cell r="O5676"/>
          <cell r="P5676"/>
          <cell r="R5676"/>
          <cell r="S5676"/>
          <cell r="T5676"/>
          <cell r="U5676"/>
          <cell r="V5676"/>
          <cell r="W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P5676"/>
        </row>
        <row r="5677">
          <cell r="C5677"/>
          <cell r="D5677"/>
          <cell r="E5677"/>
          <cell r="F5677"/>
          <cell r="J5677"/>
          <cell r="K5677"/>
          <cell r="L5677"/>
          <cell r="M5677"/>
          <cell r="N5677"/>
          <cell r="O5677"/>
          <cell r="P5677"/>
          <cell r="R5677"/>
          <cell r="S5677"/>
          <cell r="T5677"/>
          <cell r="U5677"/>
          <cell r="V5677"/>
          <cell r="W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P5677"/>
        </row>
        <row r="5678">
          <cell r="C5678"/>
          <cell r="D5678"/>
          <cell r="E5678"/>
          <cell r="F5678"/>
          <cell r="J5678"/>
          <cell r="K5678"/>
          <cell r="L5678"/>
          <cell r="M5678"/>
          <cell r="N5678"/>
          <cell r="O5678"/>
          <cell r="P5678"/>
          <cell r="R5678"/>
          <cell r="S5678"/>
          <cell r="T5678"/>
          <cell r="U5678"/>
          <cell r="V5678"/>
          <cell r="W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P5678"/>
        </row>
        <row r="5679">
          <cell r="C5679"/>
          <cell r="D5679"/>
          <cell r="E5679"/>
          <cell r="F5679"/>
          <cell r="J5679"/>
          <cell r="K5679"/>
          <cell r="L5679"/>
          <cell r="M5679"/>
          <cell r="N5679"/>
          <cell r="O5679"/>
          <cell r="P5679"/>
          <cell r="R5679"/>
          <cell r="S5679"/>
          <cell r="T5679"/>
          <cell r="U5679"/>
          <cell r="V5679"/>
          <cell r="W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P5679"/>
        </row>
        <row r="5680">
          <cell r="C5680"/>
          <cell r="D5680"/>
          <cell r="E5680"/>
          <cell r="F5680"/>
          <cell r="J5680"/>
          <cell r="K5680"/>
          <cell r="L5680"/>
          <cell r="M5680"/>
          <cell r="N5680"/>
          <cell r="O5680"/>
          <cell r="P5680"/>
          <cell r="R5680"/>
          <cell r="S5680"/>
          <cell r="T5680"/>
          <cell r="U5680"/>
          <cell r="V5680"/>
          <cell r="W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P5680"/>
        </row>
        <row r="5681">
          <cell r="C5681"/>
          <cell r="D5681"/>
          <cell r="E5681"/>
          <cell r="F5681"/>
          <cell r="J5681"/>
          <cell r="K5681"/>
          <cell r="L5681"/>
          <cell r="M5681"/>
          <cell r="N5681"/>
          <cell r="O5681"/>
          <cell r="P5681"/>
          <cell r="R5681"/>
          <cell r="S5681"/>
          <cell r="T5681"/>
          <cell r="U5681"/>
          <cell r="V5681"/>
          <cell r="W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P5681"/>
        </row>
        <row r="5682">
          <cell r="C5682"/>
          <cell r="D5682"/>
          <cell r="E5682"/>
          <cell r="F5682"/>
          <cell r="J5682"/>
          <cell r="K5682"/>
          <cell r="L5682"/>
          <cell r="M5682"/>
          <cell r="N5682"/>
          <cell r="O5682"/>
          <cell r="P5682"/>
          <cell r="R5682"/>
          <cell r="S5682"/>
          <cell r="T5682"/>
          <cell r="U5682"/>
          <cell r="V5682"/>
          <cell r="W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P5682"/>
        </row>
        <row r="5683">
          <cell r="C5683"/>
          <cell r="D5683"/>
          <cell r="E5683"/>
          <cell r="F5683"/>
          <cell r="J5683"/>
          <cell r="K5683"/>
          <cell r="L5683"/>
          <cell r="M5683"/>
          <cell r="N5683"/>
          <cell r="O5683"/>
          <cell r="P5683"/>
          <cell r="R5683"/>
          <cell r="S5683"/>
          <cell r="T5683"/>
          <cell r="U5683"/>
          <cell r="V5683"/>
          <cell r="W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P5683"/>
        </row>
        <row r="5684">
          <cell r="C5684"/>
          <cell r="D5684"/>
          <cell r="E5684"/>
          <cell r="F5684"/>
          <cell r="J5684"/>
          <cell r="K5684"/>
          <cell r="L5684"/>
          <cell r="M5684"/>
          <cell r="N5684"/>
          <cell r="O5684"/>
          <cell r="P5684"/>
          <cell r="R5684"/>
          <cell r="S5684"/>
          <cell r="T5684"/>
          <cell r="U5684"/>
          <cell r="V5684"/>
          <cell r="W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P5684"/>
        </row>
        <row r="5685">
          <cell r="C5685"/>
          <cell r="D5685"/>
          <cell r="E5685"/>
          <cell r="F5685"/>
          <cell r="J5685"/>
          <cell r="K5685"/>
          <cell r="L5685"/>
          <cell r="M5685"/>
          <cell r="N5685"/>
          <cell r="O5685"/>
          <cell r="P5685"/>
          <cell r="R5685"/>
          <cell r="S5685"/>
          <cell r="T5685"/>
          <cell r="U5685"/>
          <cell r="V5685"/>
          <cell r="W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P5685"/>
        </row>
        <row r="5686">
          <cell r="C5686"/>
          <cell r="D5686"/>
          <cell r="E5686"/>
          <cell r="F5686"/>
          <cell r="J5686"/>
          <cell r="K5686"/>
          <cell r="L5686"/>
          <cell r="M5686"/>
          <cell r="N5686"/>
          <cell r="O5686"/>
          <cell r="P5686"/>
          <cell r="R5686"/>
          <cell r="S5686"/>
          <cell r="T5686"/>
          <cell r="U5686"/>
          <cell r="V5686"/>
          <cell r="W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P5686"/>
        </row>
        <row r="5687">
          <cell r="C5687"/>
          <cell r="D5687"/>
          <cell r="E5687"/>
          <cell r="F5687"/>
          <cell r="J5687"/>
          <cell r="K5687"/>
          <cell r="L5687"/>
          <cell r="M5687"/>
          <cell r="N5687"/>
          <cell r="O5687"/>
          <cell r="P5687"/>
          <cell r="R5687"/>
          <cell r="S5687"/>
          <cell r="T5687"/>
          <cell r="U5687"/>
          <cell r="V5687"/>
          <cell r="W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P5687"/>
        </row>
        <row r="5688">
          <cell r="C5688"/>
          <cell r="D5688"/>
          <cell r="E5688"/>
          <cell r="F5688"/>
          <cell r="J5688"/>
          <cell r="K5688"/>
          <cell r="L5688"/>
          <cell r="M5688"/>
          <cell r="N5688"/>
          <cell r="O5688"/>
          <cell r="P5688"/>
          <cell r="R5688"/>
          <cell r="S5688"/>
          <cell r="T5688"/>
          <cell r="U5688"/>
          <cell r="V5688"/>
          <cell r="W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P5688"/>
        </row>
        <row r="5689">
          <cell r="C5689"/>
          <cell r="D5689"/>
          <cell r="E5689"/>
          <cell r="F5689"/>
          <cell r="J5689"/>
          <cell r="K5689"/>
          <cell r="L5689"/>
          <cell r="M5689"/>
          <cell r="N5689"/>
          <cell r="O5689"/>
          <cell r="P5689"/>
          <cell r="R5689"/>
          <cell r="S5689"/>
          <cell r="T5689"/>
          <cell r="U5689"/>
          <cell r="V5689"/>
          <cell r="W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P5689"/>
        </row>
        <row r="5690">
          <cell r="C5690"/>
          <cell r="D5690"/>
          <cell r="E5690"/>
          <cell r="F5690"/>
          <cell r="J5690"/>
          <cell r="K5690"/>
          <cell r="L5690"/>
          <cell r="M5690"/>
          <cell r="N5690"/>
          <cell r="O5690"/>
          <cell r="P5690"/>
          <cell r="R5690"/>
          <cell r="S5690"/>
          <cell r="T5690"/>
          <cell r="U5690"/>
          <cell r="V5690"/>
          <cell r="W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P5690"/>
        </row>
        <row r="5691">
          <cell r="C5691"/>
          <cell r="D5691"/>
          <cell r="E5691"/>
          <cell r="F5691"/>
          <cell r="J5691"/>
          <cell r="K5691"/>
          <cell r="L5691"/>
          <cell r="M5691"/>
          <cell r="N5691"/>
          <cell r="O5691"/>
          <cell r="P5691"/>
          <cell r="R5691"/>
          <cell r="S5691"/>
          <cell r="T5691"/>
          <cell r="U5691"/>
          <cell r="V5691"/>
          <cell r="W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P5691"/>
        </row>
        <row r="5692">
          <cell r="C5692"/>
          <cell r="D5692"/>
          <cell r="E5692"/>
          <cell r="F5692"/>
          <cell r="J5692"/>
          <cell r="K5692"/>
          <cell r="L5692"/>
          <cell r="M5692"/>
          <cell r="N5692"/>
          <cell r="O5692"/>
          <cell r="P5692"/>
          <cell r="R5692"/>
          <cell r="S5692"/>
          <cell r="T5692"/>
          <cell r="U5692"/>
          <cell r="V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P5692"/>
        </row>
        <row r="5693">
          <cell r="C5693"/>
          <cell r="D5693"/>
          <cell r="E5693"/>
          <cell r="F5693"/>
          <cell r="J5693"/>
          <cell r="K5693"/>
          <cell r="L5693"/>
          <cell r="M5693"/>
          <cell r="N5693"/>
          <cell r="O5693"/>
          <cell r="P5693"/>
          <cell r="R5693"/>
          <cell r="S5693"/>
          <cell r="T5693"/>
          <cell r="U5693"/>
          <cell r="V5693"/>
          <cell r="W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P5693"/>
        </row>
        <row r="5694">
          <cell r="C5694"/>
          <cell r="D5694"/>
          <cell r="E5694"/>
          <cell r="F5694"/>
          <cell r="J5694"/>
          <cell r="K5694"/>
          <cell r="L5694"/>
          <cell r="M5694"/>
          <cell r="N5694"/>
          <cell r="O5694"/>
          <cell r="P5694"/>
          <cell r="R5694"/>
          <cell r="S5694"/>
          <cell r="T5694"/>
          <cell r="U5694"/>
          <cell r="V5694"/>
          <cell r="W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P5694"/>
        </row>
        <row r="5695">
          <cell r="C5695"/>
          <cell r="D5695"/>
          <cell r="E5695"/>
          <cell r="F5695"/>
          <cell r="J5695"/>
          <cell r="K5695"/>
          <cell r="L5695"/>
          <cell r="M5695"/>
          <cell r="N5695"/>
          <cell r="O5695"/>
          <cell r="P5695"/>
          <cell r="R5695"/>
          <cell r="S5695"/>
          <cell r="T5695"/>
          <cell r="U5695"/>
          <cell r="V5695"/>
          <cell r="W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P5695"/>
        </row>
        <row r="5696">
          <cell r="C5696"/>
          <cell r="D5696"/>
          <cell r="E5696"/>
          <cell r="F5696"/>
          <cell r="J5696"/>
          <cell r="K5696"/>
          <cell r="L5696"/>
          <cell r="M5696"/>
          <cell r="N5696"/>
          <cell r="O5696"/>
          <cell r="P5696"/>
          <cell r="R5696"/>
          <cell r="S5696"/>
          <cell r="T5696"/>
          <cell r="U5696"/>
          <cell r="V5696"/>
          <cell r="W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P5696"/>
        </row>
        <row r="5697">
          <cell r="C5697"/>
          <cell r="D5697"/>
          <cell r="E5697"/>
          <cell r="F5697"/>
          <cell r="J5697"/>
          <cell r="K5697"/>
          <cell r="L5697"/>
          <cell r="M5697"/>
          <cell r="N5697"/>
          <cell r="O5697"/>
          <cell r="P5697"/>
          <cell r="R5697"/>
          <cell r="S5697"/>
          <cell r="T5697"/>
          <cell r="U5697"/>
          <cell r="V5697"/>
          <cell r="W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P5697"/>
        </row>
        <row r="5698">
          <cell r="C5698"/>
          <cell r="D5698"/>
          <cell r="E5698"/>
          <cell r="F5698"/>
          <cell r="J5698"/>
          <cell r="K5698"/>
          <cell r="L5698"/>
          <cell r="M5698"/>
          <cell r="N5698"/>
          <cell r="O5698"/>
          <cell r="P5698"/>
          <cell r="R5698"/>
          <cell r="S5698"/>
          <cell r="T5698"/>
          <cell r="U5698"/>
          <cell r="V5698"/>
          <cell r="W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P5698"/>
        </row>
        <row r="5699">
          <cell r="C5699"/>
          <cell r="D5699"/>
          <cell r="E5699"/>
          <cell r="F5699"/>
          <cell r="J5699"/>
          <cell r="K5699"/>
          <cell r="L5699"/>
          <cell r="M5699"/>
          <cell r="N5699"/>
          <cell r="O5699"/>
          <cell r="P5699"/>
          <cell r="R5699"/>
          <cell r="S5699"/>
          <cell r="T5699"/>
          <cell r="U5699"/>
          <cell r="V5699"/>
          <cell r="W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P5699"/>
        </row>
        <row r="5700">
          <cell r="C5700"/>
          <cell r="D5700"/>
          <cell r="E5700"/>
          <cell r="F5700"/>
          <cell r="J5700"/>
          <cell r="K5700"/>
          <cell r="L5700"/>
          <cell r="M5700"/>
          <cell r="N5700"/>
          <cell r="O5700"/>
          <cell r="P5700"/>
          <cell r="R5700"/>
          <cell r="S5700"/>
          <cell r="T5700"/>
          <cell r="U5700"/>
          <cell r="V5700"/>
          <cell r="W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P5700"/>
        </row>
        <row r="5701">
          <cell r="C5701"/>
          <cell r="D5701"/>
          <cell r="E5701"/>
          <cell r="F5701"/>
          <cell r="J5701"/>
          <cell r="K5701"/>
          <cell r="L5701"/>
          <cell r="M5701"/>
          <cell r="N5701"/>
          <cell r="O5701"/>
          <cell r="P5701"/>
          <cell r="R5701"/>
          <cell r="S5701"/>
          <cell r="T5701"/>
          <cell r="U5701"/>
          <cell r="V5701"/>
          <cell r="W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P5701"/>
        </row>
        <row r="5702">
          <cell r="C5702"/>
          <cell r="D5702"/>
          <cell r="E5702"/>
          <cell r="F5702"/>
          <cell r="J5702"/>
          <cell r="K5702"/>
          <cell r="L5702"/>
          <cell r="M5702"/>
          <cell r="N5702"/>
          <cell r="O5702"/>
          <cell r="P5702"/>
          <cell r="R5702"/>
          <cell r="S5702"/>
          <cell r="T5702"/>
          <cell r="U5702"/>
          <cell r="V5702"/>
          <cell r="W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P5702"/>
        </row>
        <row r="5703">
          <cell r="C5703"/>
          <cell r="D5703"/>
          <cell r="E5703"/>
          <cell r="F5703"/>
          <cell r="J5703"/>
          <cell r="K5703"/>
          <cell r="L5703"/>
          <cell r="M5703"/>
          <cell r="N5703"/>
          <cell r="O5703"/>
          <cell r="P5703"/>
          <cell r="R5703"/>
          <cell r="S5703"/>
          <cell r="T5703"/>
          <cell r="U5703"/>
          <cell r="V5703"/>
          <cell r="W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P5703"/>
        </row>
        <row r="5704">
          <cell r="C5704"/>
          <cell r="D5704"/>
          <cell r="E5704"/>
          <cell r="F5704"/>
          <cell r="J5704"/>
          <cell r="K5704"/>
          <cell r="L5704"/>
          <cell r="M5704"/>
          <cell r="N5704"/>
          <cell r="O5704"/>
          <cell r="P5704"/>
          <cell r="R5704"/>
          <cell r="S5704"/>
          <cell r="T5704"/>
          <cell r="U5704"/>
          <cell r="V5704"/>
          <cell r="W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P5704"/>
        </row>
        <row r="5705">
          <cell r="C5705"/>
          <cell r="D5705"/>
          <cell r="E5705"/>
          <cell r="F5705"/>
          <cell r="J5705"/>
          <cell r="K5705"/>
          <cell r="L5705"/>
          <cell r="M5705"/>
          <cell r="N5705"/>
          <cell r="O5705"/>
          <cell r="P5705"/>
          <cell r="R5705"/>
          <cell r="S5705"/>
          <cell r="T5705"/>
          <cell r="U5705"/>
          <cell r="V5705"/>
          <cell r="W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P5705"/>
        </row>
        <row r="5706">
          <cell r="C5706"/>
          <cell r="D5706"/>
          <cell r="E5706"/>
          <cell r="F5706"/>
          <cell r="J5706"/>
          <cell r="K5706"/>
          <cell r="L5706"/>
          <cell r="M5706"/>
          <cell r="N5706"/>
          <cell r="O5706"/>
          <cell r="P5706"/>
          <cell r="R5706"/>
          <cell r="S5706"/>
          <cell r="T5706"/>
          <cell r="U5706"/>
          <cell r="V5706"/>
          <cell r="W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P5706"/>
        </row>
        <row r="5707">
          <cell r="C5707"/>
          <cell r="D5707"/>
          <cell r="E5707"/>
          <cell r="F5707"/>
          <cell r="J5707"/>
          <cell r="K5707"/>
          <cell r="L5707"/>
          <cell r="M5707"/>
          <cell r="N5707"/>
          <cell r="O5707"/>
          <cell r="P5707"/>
          <cell r="R5707"/>
          <cell r="S5707"/>
          <cell r="T5707"/>
          <cell r="U5707"/>
          <cell r="V5707"/>
          <cell r="W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P5707"/>
        </row>
        <row r="5708">
          <cell r="C5708"/>
          <cell r="D5708"/>
          <cell r="E5708"/>
          <cell r="F5708"/>
          <cell r="J5708"/>
          <cell r="K5708"/>
          <cell r="L5708"/>
          <cell r="M5708"/>
          <cell r="N5708"/>
          <cell r="O5708"/>
          <cell r="P5708"/>
          <cell r="R5708"/>
          <cell r="S5708"/>
          <cell r="T5708"/>
          <cell r="U5708"/>
          <cell r="V5708"/>
          <cell r="W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P5708"/>
        </row>
        <row r="5709">
          <cell r="C5709"/>
          <cell r="D5709"/>
          <cell r="E5709"/>
          <cell r="F5709"/>
          <cell r="J5709"/>
          <cell r="K5709"/>
          <cell r="L5709"/>
          <cell r="M5709"/>
          <cell r="N5709"/>
          <cell r="O5709"/>
          <cell r="P5709"/>
          <cell r="R5709"/>
          <cell r="S5709"/>
          <cell r="T5709"/>
          <cell r="U5709"/>
          <cell r="V5709"/>
          <cell r="W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P5709"/>
        </row>
        <row r="5710">
          <cell r="C5710"/>
          <cell r="D5710"/>
          <cell r="E5710"/>
          <cell r="F5710"/>
          <cell r="J5710"/>
          <cell r="K5710"/>
          <cell r="L5710"/>
          <cell r="M5710"/>
          <cell r="N5710"/>
          <cell r="O5710"/>
          <cell r="P5710"/>
          <cell r="R5710"/>
          <cell r="S5710"/>
          <cell r="T5710"/>
          <cell r="U5710"/>
          <cell r="V5710"/>
          <cell r="W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P5710"/>
        </row>
        <row r="5711">
          <cell r="C5711"/>
          <cell r="D5711"/>
          <cell r="E5711"/>
          <cell r="F5711"/>
          <cell r="J5711"/>
          <cell r="K5711"/>
          <cell r="L5711"/>
          <cell r="M5711"/>
          <cell r="N5711"/>
          <cell r="O5711"/>
          <cell r="P5711"/>
          <cell r="R5711"/>
          <cell r="S5711"/>
          <cell r="T5711"/>
          <cell r="U5711"/>
          <cell r="V5711"/>
          <cell r="W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P5711"/>
        </row>
        <row r="5712">
          <cell r="C5712"/>
          <cell r="D5712"/>
          <cell r="E5712"/>
          <cell r="F5712"/>
          <cell r="J5712"/>
          <cell r="K5712"/>
          <cell r="L5712"/>
          <cell r="M5712"/>
          <cell r="N5712"/>
          <cell r="O5712"/>
          <cell r="P5712"/>
          <cell r="R5712"/>
          <cell r="S5712"/>
          <cell r="T5712"/>
          <cell r="U5712"/>
          <cell r="V5712"/>
          <cell r="W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P5712"/>
        </row>
        <row r="5713">
          <cell r="C5713"/>
          <cell r="D5713"/>
          <cell r="E5713"/>
          <cell r="F5713"/>
          <cell r="J5713"/>
          <cell r="K5713"/>
          <cell r="L5713"/>
          <cell r="M5713"/>
          <cell r="N5713"/>
          <cell r="O5713"/>
          <cell r="P5713"/>
          <cell r="R5713"/>
          <cell r="S5713"/>
          <cell r="T5713"/>
          <cell r="U5713"/>
          <cell r="V5713"/>
          <cell r="W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P5713"/>
        </row>
        <row r="5714">
          <cell r="C5714"/>
          <cell r="D5714"/>
          <cell r="E5714"/>
          <cell r="F5714"/>
          <cell r="J5714"/>
          <cell r="K5714"/>
          <cell r="L5714"/>
          <cell r="M5714"/>
          <cell r="N5714"/>
          <cell r="O5714"/>
          <cell r="P5714"/>
          <cell r="R5714"/>
          <cell r="S5714"/>
          <cell r="T5714"/>
          <cell r="U5714"/>
          <cell r="V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P5714"/>
        </row>
        <row r="5715">
          <cell r="C5715"/>
          <cell r="D5715"/>
          <cell r="E5715"/>
          <cell r="F5715"/>
          <cell r="J5715"/>
          <cell r="K5715"/>
          <cell r="L5715"/>
          <cell r="M5715"/>
          <cell r="N5715"/>
          <cell r="O5715"/>
          <cell r="P5715"/>
          <cell r="R5715"/>
          <cell r="S5715"/>
          <cell r="T5715"/>
          <cell r="U5715"/>
          <cell r="V5715"/>
          <cell r="W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P5715"/>
        </row>
        <row r="5716">
          <cell r="C5716"/>
          <cell r="D5716"/>
          <cell r="E5716"/>
          <cell r="F5716"/>
          <cell r="J5716"/>
          <cell r="K5716"/>
          <cell r="L5716"/>
          <cell r="M5716"/>
          <cell r="N5716"/>
          <cell r="O5716"/>
          <cell r="P5716"/>
          <cell r="R5716"/>
          <cell r="S5716"/>
          <cell r="T5716"/>
          <cell r="U5716"/>
          <cell r="V5716"/>
          <cell r="W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P5716"/>
        </row>
        <row r="5717">
          <cell r="C5717"/>
          <cell r="D5717"/>
          <cell r="E5717"/>
          <cell r="F5717"/>
          <cell r="J5717"/>
          <cell r="K5717"/>
          <cell r="L5717"/>
          <cell r="M5717"/>
          <cell r="N5717"/>
          <cell r="O5717"/>
          <cell r="P5717"/>
          <cell r="R5717"/>
          <cell r="S5717"/>
          <cell r="T5717"/>
          <cell r="U5717"/>
          <cell r="V5717"/>
          <cell r="W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P5717"/>
        </row>
        <row r="5718">
          <cell r="C5718"/>
          <cell r="D5718"/>
          <cell r="E5718"/>
          <cell r="F5718"/>
          <cell r="J5718"/>
          <cell r="K5718"/>
          <cell r="L5718"/>
          <cell r="M5718"/>
          <cell r="N5718"/>
          <cell r="O5718"/>
          <cell r="P5718"/>
          <cell r="R5718"/>
          <cell r="S5718"/>
          <cell r="T5718"/>
          <cell r="U5718"/>
          <cell r="V5718"/>
          <cell r="W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P5718"/>
        </row>
        <row r="5719">
          <cell r="C5719"/>
          <cell r="D5719"/>
          <cell r="E5719"/>
          <cell r="F5719"/>
          <cell r="J5719"/>
          <cell r="K5719"/>
          <cell r="L5719"/>
          <cell r="M5719"/>
          <cell r="N5719"/>
          <cell r="O5719"/>
          <cell r="P5719"/>
          <cell r="R5719"/>
          <cell r="S5719"/>
          <cell r="T5719"/>
          <cell r="U5719"/>
          <cell r="V5719"/>
          <cell r="W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P5719"/>
        </row>
        <row r="5720">
          <cell r="C5720"/>
          <cell r="D5720"/>
          <cell r="E5720"/>
          <cell r="F5720"/>
          <cell r="J5720"/>
          <cell r="K5720"/>
          <cell r="L5720"/>
          <cell r="M5720"/>
          <cell r="N5720"/>
          <cell r="O5720"/>
          <cell r="P5720"/>
          <cell r="R5720"/>
          <cell r="S5720"/>
          <cell r="T5720"/>
          <cell r="U5720"/>
          <cell r="V5720"/>
          <cell r="W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P5720"/>
        </row>
        <row r="5721">
          <cell r="C5721"/>
          <cell r="D5721"/>
          <cell r="E5721"/>
          <cell r="F5721"/>
          <cell r="J5721"/>
          <cell r="K5721"/>
          <cell r="L5721"/>
          <cell r="M5721"/>
          <cell r="N5721"/>
          <cell r="O5721"/>
          <cell r="P5721"/>
          <cell r="R5721"/>
          <cell r="S5721"/>
          <cell r="T5721"/>
          <cell r="U5721"/>
          <cell r="V5721"/>
          <cell r="W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P5721"/>
        </row>
        <row r="5722">
          <cell r="C5722"/>
          <cell r="D5722"/>
          <cell r="E5722"/>
          <cell r="F5722"/>
          <cell r="J5722"/>
          <cell r="K5722"/>
          <cell r="L5722"/>
          <cell r="M5722"/>
          <cell r="N5722"/>
          <cell r="O5722"/>
          <cell r="P5722"/>
          <cell r="R5722"/>
          <cell r="S5722"/>
          <cell r="T5722"/>
          <cell r="U5722"/>
          <cell r="V5722"/>
          <cell r="W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P5722"/>
        </row>
        <row r="5723">
          <cell r="C5723"/>
          <cell r="D5723"/>
          <cell r="E5723"/>
          <cell r="F5723"/>
          <cell r="J5723"/>
          <cell r="K5723"/>
          <cell r="L5723"/>
          <cell r="M5723"/>
          <cell r="N5723"/>
          <cell r="O5723"/>
          <cell r="P5723"/>
          <cell r="R5723"/>
          <cell r="S5723"/>
          <cell r="T5723"/>
          <cell r="U5723"/>
          <cell r="V5723"/>
          <cell r="W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P5723"/>
        </row>
        <row r="5724">
          <cell r="C5724"/>
          <cell r="D5724"/>
          <cell r="E5724"/>
          <cell r="F5724"/>
          <cell r="J5724"/>
          <cell r="K5724"/>
          <cell r="L5724"/>
          <cell r="M5724"/>
          <cell r="N5724"/>
          <cell r="O5724"/>
          <cell r="P5724"/>
          <cell r="R5724"/>
          <cell r="S5724"/>
          <cell r="T5724"/>
          <cell r="U5724"/>
          <cell r="V5724"/>
          <cell r="W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P5724"/>
        </row>
        <row r="5725">
          <cell r="C5725"/>
          <cell r="D5725"/>
          <cell r="E5725"/>
          <cell r="F5725"/>
          <cell r="J5725"/>
          <cell r="K5725"/>
          <cell r="L5725"/>
          <cell r="M5725"/>
          <cell r="N5725"/>
          <cell r="O5725"/>
          <cell r="P5725"/>
          <cell r="R5725"/>
          <cell r="S5725"/>
          <cell r="T5725"/>
          <cell r="U5725"/>
          <cell r="V5725"/>
          <cell r="W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P5725"/>
        </row>
        <row r="5726">
          <cell r="C5726"/>
          <cell r="D5726"/>
          <cell r="E5726"/>
          <cell r="F5726"/>
          <cell r="J5726"/>
          <cell r="K5726"/>
          <cell r="L5726"/>
          <cell r="M5726"/>
          <cell r="N5726"/>
          <cell r="O5726"/>
          <cell r="P5726"/>
          <cell r="R5726"/>
          <cell r="S5726"/>
          <cell r="T5726"/>
          <cell r="U5726"/>
          <cell r="V5726"/>
          <cell r="W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P5726"/>
        </row>
        <row r="5727">
          <cell r="C5727"/>
          <cell r="D5727"/>
          <cell r="E5727"/>
          <cell r="F5727"/>
          <cell r="J5727"/>
          <cell r="K5727"/>
          <cell r="L5727"/>
          <cell r="M5727"/>
          <cell r="N5727"/>
          <cell r="O5727"/>
          <cell r="P5727"/>
          <cell r="R5727"/>
          <cell r="S5727"/>
          <cell r="T5727"/>
          <cell r="U5727"/>
          <cell r="V5727"/>
          <cell r="W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P5727"/>
        </row>
        <row r="5728">
          <cell r="C5728"/>
          <cell r="D5728"/>
          <cell r="E5728"/>
          <cell r="F5728"/>
          <cell r="J5728"/>
          <cell r="K5728"/>
          <cell r="L5728"/>
          <cell r="M5728"/>
          <cell r="N5728"/>
          <cell r="O5728"/>
          <cell r="P5728"/>
          <cell r="R5728"/>
          <cell r="S5728"/>
          <cell r="T5728"/>
          <cell r="U5728"/>
          <cell r="V5728"/>
          <cell r="W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P5728"/>
        </row>
        <row r="5729">
          <cell r="C5729"/>
          <cell r="D5729"/>
          <cell r="E5729"/>
          <cell r="F5729"/>
          <cell r="J5729"/>
          <cell r="K5729"/>
          <cell r="L5729"/>
          <cell r="M5729"/>
          <cell r="N5729"/>
          <cell r="O5729"/>
          <cell r="P5729"/>
          <cell r="R5729"/>
          <cell r="S5729"/>
          <cell r="T5729"/>
          <cell r="U5729"/>
          <cell r="V5729"/>
          <cell r="W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P5729"/>
        </row>
        <row r="5730">
          <cell r="C5730"/>
          <cell r="D5730"/>
          <cell r="E5730"/>
          <cell r="F5730"/>
          <cell r="J5730"/>
          <cell r="K5730"/>
          <cell r="L5730"/>
          <cell r="M5730"/>
          <cell r="N5730"/>
          <cell r="O5730"/>
          <cell r="P5730"/>
          <cell r="R5730"/>
          <cell r="S5730"/>
          <cell r="T5730"/>
          <cell r="U5730"/>
          <cell r="V5730"/>
          <cell r="W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P5730"/>
        </row>
        <row r="5731">
          <cell r="C5731"/>
          <cell r="D5731"/>
          <cell r="E5731"/>
          <cell r="F5731"/>
          <cell r="J5731"/>
          <cell r="K5731"/>
          <cell r="L5731"/>
          <cell r="M5731"/>
          <cell r="N5731"/>
          <cell r="O5731"/>
          <cell r="P5731"/>
          <cell r="R5731"/>
          <cell r="S5731"/>
          <cell r="T5731"/>
          <cell r="U5731"/>
          <cell r="V5731"/>
          <cell r="W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P5731"/>
        </row>
        <row r="5732">
          <cell r="C5732"/>
          <cell r="D5732"/>
          <cell r="E5732"/>
          <cell r="F5732"/>
          <cell r="J5732"/>
          <cell r="K5732"/>
          <cell r="L5732"/>
          <cell r="M5732"/>
          <cell r="N5732"/>
          <cell r="O5732"/>
          <cell r="P5732"/>
          <cell r="R5732"/>
          <cell r="S5732"/>
          <cell r="T5732"/>
          <cell r="U5732"/>
          <cell r="V5732"/>
          <cell r="W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P5732"/>
        </row>
        <row r="5733">
          <cell r="C5733"/>
          <cell r="D5733"/>
          <cell r="E5733"/>
          <cell r="F5733"/>
          <cell r="J5733"/>
          <cell r="K5733"/>
          <cell r="L5733"/>
          <cell r="M5733"/>
          <cell r="N5733"/>
          <cell r="O5733"/>
          <cell r="P5733"/>
          <cell r="R5733"/>
          <cell r="S5733"/>
          <cell r="T5733"/>
          <cell r="U5733"/>
          <cell r="V5733"/>
          <cell r="W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P5733"/>
        </row>
        <row r="5734">
          <cell r="C5734"/>
          <cell r="D5734"/>
          <cell r="E5734"/>
          <cell r="F5734"/>
          <cell r="J5734"/>
          <cell r="K5734"/>
          <cell r="L5734"/>
          <cell r="M5734"/>
          <cell r="N5734"/>
          <cell r="O5734"/>
          <cell r="P5734"/>
          <cell r="R5734"/>
          <cell r="S5734"/>
          <cell r="T5734"/>
          <cell r="U5734"/>
          <cell r="V5734"/>
          <cell r="W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P5734"/>
        </row>
        <row r="5735">
          <cell r="C5735"/>
          <cell r="D5735"/>
          <cell r="E5735"/>
          <cell r="F5735"/>
          <cell r="J5735"/>
          <cell r="K5735"/>
          <cell r="L5735"/>
          <cell r="M5735"/>
          <cell r="N5735"/>
          <cell r="O5735"/>
          <cell r="P5735"/>
          <cell r="R5735"/>
          <cell r="S5735"/>
          <cell r="T5735"/>
          <cell r="U5735"/>
          <cell r="V5735"/>
          <cell r="W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P5735"/>
        </row>
        <row r="5736">
          <cell r="C5736"/>
          <cell r="D5736"/>
          <cell r="E5736"/>
          <cell r="F5736"/>
          <cell r="J5736"/>
          <cell r="K5736"/>
          <cell r="L5736"/>
          <cell r="M5736"/>
          <cell r="N5736"/>
          <cell r="O5736"/>
          <cell r="P5736"/>
          <cell r="R5736"/>
          <cell r="S5736"/>
          <cell r="T5736"/>
          <cell r="U5736"/>
          <cell r="V5736"/>
          <cell r="W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P5736"/>
        </row>
        <row r="5737">
          <cell r="C5737"/>
          <cell r="D5737"/>
          <cell r="E5737"/>
          <cell r="F5737"/>
          <cell r="J5737"/>
          <cell r="K5737"/>
          <cell r="L5737"/>
          <cell r="M5737"/>
          <cell r="N5737"/>
          <cell r="O5737"/>
          <cell r="P5737"/>
          <cell r="R5737"/>
          <cell r="S5737"/>
          <cell r="T5737"/>
          <cell r="U5737"/>
          <cell r="V5737"/>
          <cell r="W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P5737"/>
        </row>
        <row r="5738">
          <cell r="C5738"/>
          <cell r="D5738"/>
          <cell r="E5738"/>
          <cell r="F5738"/>
          <cell r="J5738"/>
          <cell r="K5738"/>
          <cell r="L5738"/>
          <cell r="M5738"/>
          <cell r="N5738"/>
          <cell r="O5738"/>
          <cell r="P5738"/>
          <cell r="R5738"/>
          <cell r="S5738"/>
          <cell r="T5738"/>
          <cell r="U5738"/>
          <cell r="V5738"/>
          <cell r="W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P5738"/>
        </row>
        <row r="5739">
          <cell r="C5739"/>
          <cell r="D5739"/>
          <cell r="E5739"/>
          <cell r="F5739"/>
          <cell r="J5739"/>
          <cell r="K5739"/>
          <cell r="L5739"/>
          <cell r="M5739"/>
          <cell r="N5739"/>
          <cell r="O5739"/>
          <cell r="P5739"/>
          <cell r="R5739"/>
          <cell r="S5739"/>
          <cell r="T5739"/>
          <cell r="U5739"/>
          <cell r="V5739"/>
          <cell r="W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P5739"/>
        </row>
        <row r="5740">
          <cell r="C5740"/>
          <cell r="D5740"/>
          <cell r="E5740"/>
          <cell r="F5740"/>
          <cell r="J5740"/>
          <cell r="K5740"/>
          <cell r="L5740"/>
          <cell r="M5740"/>
          <cell r="N5740"/>
          <cell r="O5740"/>
          <cell r="P5740"/>
          <cell r="R5740"/>
          <cell r="S5740"/>
          <cell r="T5740"/>
          <cell r="U5740"/>
          <cell r="V5740"/>
          <cell r="W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P5740"/>
        </row>
        <row r="5741">
          <cell r="C5741"/>
          <cell r="D5741"/>
          <cell r="E5741"/>
          <cell r="F5741"/>
          <cell r="J5741"/>
          <cell r="K5741"/>
          <cell r="L5741"/>
          <cell r="M5741"/>
          <cell r="N5741"/>
          <cell r="O5741"/>
          <cell r="P5741"/>
          <cell r="R5741"/>
          <cell r="S5741"/>
          <cell r="T5741"/>
          <cell r="U5741"/>
          <cell r="V5741"/>
          <cell r="W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P5741"/>
        </row>
        <row r="5742">
          <cell r="C5742"/>
          <cell r="D5742"/>
          <cell r="E5742"/>
          <cell r="F5742"/>
          <cell r="J5742"/>
          <cell r="K5742"/>
          <cell r="L5742"/>
          <cell r="M5742"/>
          <cell r="N5742"/>
          <cell r="O5742"/>
          <cell r="P5742"/>
          <cell r="R5742"/>
          <cell r="S5742"/>
          <cell r="T5742"/>
          <cell r="U5742"/>
          <cell r="V5742"/>
          <cell r="W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P5742"/>
        </row>
        <row r="5743">
          <cell r="C5743"/>
          <cell r="D5743"/>
          <cell r="E5743"/>
          <cell r="F5743"/>
          <cell r="J5743"/>
          <cell r="K5743"/>
          <cell r="L5743"/>
          <cell r="M5743"/>
          <cell r="N5743"/>
          <cell r="O5743"/>
          <cell r="P5743"/>
          <cell r="R5743"/>
          <cell r="S5743"/>
          <cell r="T5743"/>
          <cell r="U5743"/>
          <cell r="V5743"/>
          <cell r="W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P5743"/>
        </row>
        <row r="5744">
          <cell r="C5744"/>
          <cell r="D5744"/>
          <cell r="E5744"/>
          <cell r="F5744"/>
          <cell r="J5744"/>
          <cell r="K5744"/>
          <cell r="L5744"/>
          <cell r="M5744"/>
          <cell r="N5744"/>
          <cell r="O5744"/>
          <cell r="P5744"/>
          <cell r="R5744"/>
          <cell r="S5744"/>
          <cell r="T5744"/>
          <cell r="U5744"/>
          <cell r="V5744"/>
          <cell r="W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P5744"/>
        </row>
        <row r="5745">
          <cell r="C5745"/>
          <cell r="D5745"/>
          <cell r="E5745"/>
          <cell r="F5745"/>
          <cell r="J5745"/>
          <cell r="K5745"/>
          <cell r="L5745"/>
          <cell r="M5745"/>
          <cell r="N5745"/>
          <cell r="O5745"/>
          <cell r="P5745"/>
          <cell r="R5745"/>
          <cell r="S5745"/>
          <cell r="T5745"/>
          <cell r="U5745"/>
          <cell r="V5745"/>
          <cell r="W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P5745"/>
        </row>
        <row r="5746">
          <cell r="C5746"/>
          <cell r="D5746"/>
          <cell r="E5746"/>
          <cell r="F5746"/>
          <cell r="J5746"/>
          <cell r="K5746"/>
          <cell r="L5746"/>
          <cell r="M5746"/>
          <cell r="N5746"/>
          <cell r="O5746"/>
          <cell r="P5746"/>
          <cell r="R5746"/>
          <cell r="S5746"/>
          <cell r="T5746"/>
          <cell r="U5746"/>
          <cell r="V5746"/>
          <cell r="W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P5746"/>
        </row>
        <row r="5747">
          <cell r="C5747"/>
          <cell r="D5747"/>
          <cell r="E5747"/>
          <cell r="F5747"/>
          <cell r="J5747"/>
          <cell r="K5747"/>
          <cell r="L5747"/>
          <cell r="M5747"/>
          <cell r="N5747"/>
          <cell r="O5747"/>
          <cell r="P5747"/>
          <cell r="R5747"/>
          <cell r="S5747"/>
          <cell r="T5747"/>
          <cell r="U5747"/>
          <cell r="V5747"/>
          <cell r="W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P5747"/>
        </row>
        <row r="5748">
          <cell r="C5748"/>
          <cell r="D5748"/>
          <cell r="E5748"/>
          <cell r="F5748"/>
          <cell r="J5748"/>
          <cell r="K5748"/>
          <cell r="L5748"/>
          <cell r="M5748"/>
          <cell r="N5748"/>
          <cell r="O5748"/>
          <cell r="P5748"/>
          <cell r="R5748"/>
          <cell r="S5748"/>
          <cell r="T5748"/>
          <cell r="U5748"/>
          <cell r="V5748"/>
          <cell r="W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P5748"/>
        </row>
        <row r="5749">
          <cell r="C5749"/>
          <cell r="D5749"/>
          <cell r="E5749"/>
          <cell r="F5749"/>
          <cell r="J5749"/>
          <cell r="K5749"/>
          <cell r="L5749"/>
          <cell r="M5749"/>
          <cell r="N5749"/>
          <cell r="O5749"/>
          <cell r="P5749"/>
          <cell r="R5749"/>
          <cell r="S5749"/>
          <cell r="T5749"/>
          <cell r="U5749"/>
          <cell r="V5749"/>
          <cell r="W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P5749"/>
        </row>
        <row r="5750">
          <cell r="C5750"/>
          <cell r="D5750"/>
          <cell r="E5750"/>
          <cell r="F5750"/>
          <cell r="J5750"/>
          <cell r="K5750"/>
          <cell r="L5750"/>
          <cell r="M5750"/>
          <cell r="N5750"/>
          <cell r="O5750"/>
          <cell r="P5750"/>
          <cell r="R5750"/>
          <cell r="S5750"/>
          <cell r="T5750"/>
          <cell r="U5750"/>
          <cell r="V5750"/>
          <cell r="W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P5750"/>
        </row>
        <row r="5751">
          <cell r="C5751"/>
          <cell r="D5751"/>
          <cell r="E5751"/>
          <cell r="F5751"/>
          <cell r="J5751"/>
          <cell r="K5751"/>
          <cell r="L5751"/>
          <cell r="M5751"/>
          <cell r="N5751"/>
          <cell r="O5751"/>
          <cell r="P5751"/>
          <cell r="R5751"/>
          <cell r="S5751"/>
          <cell r="T5751"/>
          <cell r="U5751"/>
          <cell r="V5751"/>
          <cell r="W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P5751"/>
        </row>
        <row r="5752">
          <cell r="C5752"/>
          <cell r="D5752"/>
          <cell r="E5752"/>
          <cell r="F5752"/>
          <cell r="J5752"/>
          <cell r="K5752"/>
          <cell r="L5752"/>
          <cell r="M5752"/>
          <cell r="N5752"/>
          <cell r="O5752"/>
          <cell r="P5752"/>
          <cell r="R5752"/>
          <cell r="S5752"/>
          <cell r="T5752"/>
          <cell r="U5752"/>
          <cell r="V5752"/>
          <cell r="W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P5752"/>
        </row>
        <row r="5753">
          <cell r="C5753"/>
          <cell r="D5753"/>
          <cell r="E5753"/>
          <cell r="F5753"/>
          <cell r="J5753"/>
          <cell r="K5753"/>
          <cell r="L5753"/>
          <cell r="M5753"/>
          <cell r="N5753"/>
          <cell r="O5753"/>
          <cell r="P5753"/>
          <cell r="R5753"/>
          <cell r="S5753"/>
          <cell r="T5753"/>
          <cell r="U5753"/>
          <cell r="V5753"/>
          <cell r="W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P5753"/>
        </row>
        <row r="5754">
          <cell r="C5754"/>
          <cell r="D5754"/>
          <cell r="E5754"/>
          <cell r="F5754"/>
          <cell r="J5754"/>
          <cell r="K5754"/>
          <cell r="L5754"/>
          <cell r="M5754"/>
          <cell r="N5754"/>
          <cell r="O5754"/>
          <cell r="P5754"/>
          <cell r="R5754"/>
          <cell r="S5754"/>
          <cell r="T5754"/>
          <cell r="U5754"/>
          <cell r="V5754"/>
          <cell r="W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P5754"/>
        </row>
        <row r="5755">
          <cell r="C5755"/>
          <cell r="D5755"/>
          <cell r="E5755"/>
          <cell r="F5755"/>
          <cell r="J5755"/>
          <cell r="K5755"/>
          <cell r="L5755"/>
          <cell r="M5755"/>
          <cell r="N5755"/>
          <cell r="O5755"/>
          <cell r="P5755"/>
          <cell r="R5755"/>
          <cell r="S5755"/>
          <cell r="T5755"/>
          <cell r="U5755"/>
          <cell r="V5755"/>
          <cell r="W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P5755"/>
        </row>
        <row r="5756">
          <cell r="C5756"/>
          <cell r="D5756"/>
          <cell r="E5756"/>
          <cell r="F5756"/>
          <cell r="J5756"/>
          <cell r="K5756"/>
          <cell r="L5756"/>
          <cell r="M5756"/>
          <cell r="N5756"/>
          <cell r="O5756"/>
          <cell r="P5756"/>
          <cell r="R5756"/>
          <cell r="S5756"/>
          <cell r="T5756"/>
          <cell r="U5756"/>
          <cell r="V5756"/>
          <cell r="W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P5756"/>
        </row>
        <row r="5757">
          <cell r="C5757"/>
          <cell r="D5757"/>
          <cell r="E5757"/>
          <cell r="F5757"/>
          <cell r="J5757"/>
          <cell r="K5757"/>
          <cell r="L5757"/>
          <cell r="M5757"/>
          <cell r="N5757"/>
          <cell r="O5757"/>
          <cell r="P5757"/>
          <cell r="R5757"/>
          <cell r="S5757"/>
          <cell r="T5757"/>
          <cell r="U5757"/>
          <cell r="V5757"/>
          <cell r="W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P5757"/>
        </row>
        <row r="5758">
          <cell r="C5758"/>
          <cell r="D5758"/>
          <cell r="E5758"/>
          <cell r="F5758"/>
          <cell r="J5758"/>
          <cell r="K5758"/>
          <cell r="L5758"/>
          <cell r="M5758"/>
          <cell r="N5758"/>
          <cell r="O5758"/>
          <cell r="P5758"/>
          <cell r="R5758"/>
          <cell r="S5758"/>
          <cell r="T5758"/>
          <cell r="U5758"/>
          <cell r="V5758"/>
          <cell r="W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P5758"/>
        </row>
        <row r="5759">
          <cell r="C5759"/>
          <cell r="D5759"/>
          <cell r="E5759"/>
          <cell r="F5759"/>
          <cell r="J5759"/>
          <cell r="K5759"/>
          <cell r="L5759"/>
          <cell r="M5759"/>
          <cell r="N5759"/>
          <cell r="O5759"/>
          <cell r="P5759"/>
          <cell r="R5759"/>
          <cell r="S5759"/>
          <cell r="T5759"/>
          <cell r="U5759"/>
          <cell r="V5759"/>
          <cell r="W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P5759"/>
        </row>
        <row r="5760">
          <cell r="C5760"/>
          <cell r="D5760"/>
          <cell r="E5760"/>
          <cell r="F5760"/>
          <cell r="J5760"/>
          <cell r="K5760"/>
          <cell r="L5760"/>
          <cell r="M5760"/>
          <cell r="N5760"/>
          <cell r="O5760"/>
          <cell r="P5760"/>
          <cell r="R5760"/>
          <cell r="S5760"/>
          <cell r="T5760"/>
          <cell r="U5760"/>
          <cell r="V5760"/>
          <cell r="W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P5760"/>
        </row>
        <row r="5761">
          <cell r="C5761"/>
          <cell r="D5761"/>
          <cell r="E5761"/>
          <cell r="F5761"/>
          <cell r="J5761"/>
          <cell r="K5761"/>
          <cell r="L5761"/>
          <cell r="M5761"/>
          <cell r="N5761"/>
          <cell r="O5761"/>
          <cell r="P5761"/>
          <cell r="R5761"/>
          <cell r="S5761"/>
          <cell r="T5761"/>
          <cell r="U5761"/>
          <cell r="V5761"/>
          <cell r="W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P5761"/>
        </row>
        <row r="5762">
          <cell r="C5762"/>
          <cell r="D5762"/>
          <cell r="E5762"/>
          <cell r="F5762"/>
          <cell r="J5762"/>
          <cell r="K5762"/>
          <cell r="L5762"/>
          <cell r="M5762"/>
          <cell r="N5762"/>
          <cell r="O5762"/>
          <cell r="P5762"/>
          <cell r="R5762"/>
          <cell r="S5762"/>
          <cell r="T5762"/>
          <cell r="U5762"/>
          <cell r="V5762"/>
          <cell r="W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P5762"/>
        </row>
        <row r="5763">
          <cell r="C5763"/>
          <cell r="D5763"/>
          <cell r="E5763"/>
          <cell r="F5763"/>
          <cell r="J5763"/>
          <cell r="K5763"/>
          <cell r="L5763"/>
          <cell r="M5763"/>
          <cell r="N5763"/>
          <cell r="O5763"/>
          <cell r="P5763"/>
          <cell r="R5763"/>
          <cell r="S5763"/>
          <cell r="T5763"/>
          <cell r="U5763"/>
          <cell r="V5763"/>
          <cell r="W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P5763"/>
        </row>
        <row r="5764">
          <cell r="C5764"/>
          <cell r="D5764"/>
          <cell r="E5764"/>
          <cell r="F5764"/>
          <cell r="J5764"/>
          <cell r="K5764"/>
          <cell r="L5764"/>
          <cell r="M5764"/>
          <cell r="N5764"/>
          <cell r="O5764"/>
          <cell r="P5764"/>
          <cell r="R5764"/>
          <cell r="S5764"/>
          <cell r="T5764"/>
          <cell r="U5764"/>
          <cell r="V5764"/>
          <cell r="W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P5764"/>
        </row>
        <row r="5765">
          <cell r="C5765"/>
          <cell r="D5765"/>
          <cell r="E5765"/>
          <cell r="F5765"/>
          <cell r="J5765"/>
          <cell r="K5765"/>
          <cell r="L5765"/>
          <cell r="M5765"/>
          <cell r="N5765"/>
          <cell r="O5765"/>
          <cell r="P5765"/>
          <cell r="R5765"/>
          <cell r="S5765"/>
          <cell r="T5765"/>
          <cell r="U5765"/>
          <cell r="V5765"/>
          <cell r="W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P5765"/>
        </row>
        <row r="5766">
          <cell r="C5766"/>
          <cell r="D5766"/>
          <cell r="E5766"/>
          <cell r="F5766"/>
          <cell r="J5766"/>
          <cell r="K5766"/>
          <cell r="L5766"/>
          <cell r="M5766"/>
          <cell r="N5766"/>
          <cell r="O5766"/>
          <cell r="P5766"/>
          <cell r="R5766"/>
          <cell r="S5766"/>
          <cell r="T5766"/>
          <cell r="U5766"/>
          <cell r="V5766"/>
          <cell r="W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P5766"/>
        </row>
        <row r="5767">
          <cell r="C5767"/>
          <cell r="D5767"/>
          <cell r="E5767"/>
          <cell r="F5767"/>
          <cell r="J5767"/>
          <cell r="K5767"/>
          <cell r="L5767"/>
          <cell r="M5767"/>
          <cell r="N5767"/>
          <cell r="O5767"/>
          <cell r="P5767"/>
          <cell r="R5767"/>
          <cell r="S5767"/>
          <cell r="T5767"/>
          <cell r="U5767"/>
          <cell r="V5767"/>
          <cell r="W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P5767"/>
        </row>
        <row r="5768">
          <cell r="C5768"/>
          <cell r="D5768"/>
          <cell r="E5768"/>
          <cell r="F5768"/>
          <cell r="J5768"/>
          <cell r="K5768"/>
          <cell r="L5768"/>
          <cell r="M5768"/>
          <cell r="N5768"/>
          <cell r="O5768"/>
          <cell r="P5768"/>
          <cell r="R5768"/>
          <cell r="S5768"/>
          <cell r="T5768"/>
          <cell r="U5768"/>
          <cell r="V5768"/>
          <cell r="W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P5768"/>
        </row>
        <row r="5769">
          <cell r="C5769"/>
          <cell r="D5769"/>
          <cell r="E5769"/>
          <cell r="F5769"/>
          <cell r="J5769"/>
          <cell r="K5769"/>
          <cell r="L5769"/>
          <cell r="M5769"/>
          <cell r="N5769"/>
          <cell r="O5769"/>
          <cell r="P5769"/>
          <cell r="R5769"/>
          <cell r="S5769"/>
          <cell r="T5769"/>
          <cell r="U5769"/>
          <cell r="V5769"/>
          <cell r="W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P5769"/>
        </row>
        <row r="5770">
          <cell r="C5770"/>
          <cell r="D5770"/>
          <cell r="E5770"/>
          <cell r="F5770"/>
          <cell r="J5770"/>
          <cell r="K5770"/>
          <cell r="L5770"/>
          <cell r="M5770"/>
          <cell r="N5770"/>
          <cell r="O5770"/>
          <cell r="P5770"/>
          <cell r="R5770"/>
          <cell r="S5770"/>
          <cell r="T5770"/>
          <cell r="U5770"/>
          <cell r="V5770"/>
          <cell r="W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P5770"/>
        </row>
        <row r="5771">
          <cell r="C5771"/>
          <cell r="D5771"/>
          <cell r="E5771"/>
          <cell r="F5771"/>
          <cell r="J5771"/>
          <cell r="K5771"/>
          <cell r="L5771"/>
          <cell r="M5771"/>
          <cell r="N5771"/>
          <cell r="O5771"/>
          <cell r="P5771"/>
          <cell r="R5771"/>
          <cell r="S5771"/>
          <cell r="T5771"/>
          <cell r="U5771"/>
          <cell r="V5771"/>
          <cell r="W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P5771"/>
        </row>
        <row r="5772">
          <cell r="C5772"/>
          <cell r="D5772"/>
          <cell r="E5772"/>
          <cell r="F5772"/>
          <cell r="J5772"/>
          <cell r="K5772"/>
          <cell r="L5772"/>
          <cell r="M5772"/>
          <cell r="N5772"/>
          <cell r="O5772"/>
          <cell r="P5772"/>
          <cell r="R5772"/>
          <cell r="S5772"/>
          <cell r="T5772"/>
          <cell r="U5772"/>
          <cell r="V5772"/>
          <cell r="W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P5772"/>
        </row>
        <row r="5773">
          <cell r="C5773"/>
          <cell r="D5773"/>
          <cell r="E5773"/>
          <cell r="F5773"/>
          <cell r="J5773"/>
          <cell r="K5773"/>
          <cell r="L5773"/>
          <cell r="M5773"/>
          <cell r="N5773"/>
          <cell r="O5773"/>
          <cell r="P5773"/>
          <cell r="R5773"/>
          <cell r="S5773"/>
          <cell r="T5773"/>
          <cell r="U5773"/>
          <cell r="V5773"/>
          <cell r="W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P5773"/>
        </row>
        <row r="5774">
          <cell r="C5774"/>
          <cell r="D5774"/>
          <cell r="E5774"/>
          <cell r="F5774"/>
          <cell r="J5774"/>
          <cell r="K5774"/>
          <cell r="L5774"/>
          <cell r="M5774"/>
          <cell r="N5774"/>
          <cell r="O5774"/>
          <cell r="P5774"/>
          <cell r="R5774"/>
          <cell r="S5774"/>
          <cell r="T5774"/>
          <cell r="U5774"/>
          <cell r="V5774"/>
          <cell r="W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P5774"/>
        </row>
        <row r="5775">
          <cell r="C5775"/>
          <cell r="D5775"/>
          <cell r="E5775"/>
          <cell r="F5775"/>
          <cell r="J5775"/>
          <cell r="K5775"/>
          <cell r="L5775"/>
          <cell r="M5775"/>
          <cell r="N5775"/>
          <cell r="O5775"/>
          <cell r="P5775"/>
          <cell r="R5775"/>
          <cell r="S5775"/>
          <cell r="T5775"/>
          <cell r="U5775"/>
          <cell r="V5775"/>
          <cell r="W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P5775"/>
        </row>
        <row r="5776">
          <cell r="C5776"/>
          <cell r="D5776"/>
          <cell r="E5776"/>
          <cell r="F5776"/>
          <cell r="J5776"/>
          <cell r="K5776"/>
          <cell r="L5776"/>
          <cell r="M5776"/>
          <cell r="N5776"/>
          <cell r="O5776"/>
          <cell r="P5776"/>
          <cell r="R5776"/>
          <cell r="S5776"/>
          <cell r="T5776"/>
          <cell r="U5776"/>
          <cell r="V5776"/>
          <cell r="W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P5776"/>
        </row>
        <row r="5777">
          <cell r="C5777"/>
          <cell r="D5777"/>
          <cell r="E5777"/>
          <cell r="F5777"/>
          <cell r="J5777"/>
          <cell r="K5777"/>
          <cell r="L5777"/>
          <cell r="M5777"/>
          <cell r="N5777"/>
          <cell r="O5777"/>
          <cell r="P5777"/>
          <cell r="R5777"/>
          <cell r="S5777"/>
          <cell r="T5777"/>
          <cell r="U5777"/>
          <cell r="V5777"/>
          <cell r="W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P5777"/>
        </row>
        <row r="5778">
          <cell r="C5778"/>
          <cell r="D5778"/>
          <cell r="E5778"/>
          <cell r="F5778"/>
          <cell r="J5778"/>
          <cell r="K5778"/>
          <cell r="L5778"/>
          <cell r="M5778"/>
          <cell r="N5778"/>
          <cell r="O5778"/>
          <cell r="P5778"/>
          <cell r="R5778"/>
          <cell r="S5778"/>
          <cell r="T5778"/>
          <cell r="U5778"/>
          <cell r="V5778"/>
          <cell r="W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P5778"/>
        </row>
        <row r="5779">
          <cell r="C5779"/>
          <cell r="D5779"/>
          <cell r="E5779"/>
          <cell r="F5779"/>
          <cell r="J5779"/>
          <cell r="K5779"/>
          <cell r="L5779"/>
          <cell r="M5779"/>
          <cell r="N5779"/>
          <cell r="O5779"/>
          <cell r="P5779"/>
          <cell r="R5779"/>
          <cell r="S5779"/>
          <cell r="T5779"/>
          <cell r="U5779"/>
          <cell r="V5779"/>
          <cell r="W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P5779"/>
        </row>
        <row r="5780">
          <cell r="C5780"/>
          <cell r="D5780"/>
          <cell r="E5780"/>
          <cell r="F5780"/>
          <cell r="J5780"/>
          <cell r="K5780"/>
          <cell r="L5780"/>
          <cell r="M5780"/>
          <cell r="N5780"/>
          <cell r="O5780"/>
          <cell r="P5780"/>
          <cell r="R5780"/>
          <cell r="S5780"/>
          <cell r="T5780"/>
          <cell r="U5780"/>
          <cell r="V5780"/>
          <cell r="W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P5780"/>
        </row>
        <row r="5781">
          <cell r="C5781"/>
          <cell r="D5781"/>
          <cell r="E5781"/>
          <cell r="F5781"/>
          <cell r="J5781"/>
          <cell r="K5781"/>
          <cell r="L5781"/>
          <cell r="M5781"/>
          <cell r="N5781"/>
          <cell r="O5781"/>
          <cell r="P5781"/>
          <cell r="R5781"/>
          <cell r="S5781"/>
          <cell r="T5781"/>
          <cell r="U5781"/>
          <cell r="V5781"/>
          <cell r="W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P5781"/>
        </row>
        <row r="5782">
          <cell r="C5782"/>
          <cell r="D5782"/>
          <cell r="E5782"/>
          <cell r="F5782"/>
          <cell r="J5782"/>
          <cell r="K5782"/>
          <cell r="L5782"/>
          <cell r="M5782"/>
          <cell r="N5782"/>
          <cell r="O5782"/>
          <cell r="P5782"/>
          <cell r="R5782"/>
          <cell r="S5782"/>
          <cell r="T5782"/>
          <cell r="U5782"/>
          <cell r="V5782"/>
          <cell r="W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P5782"/>
        </row>
        <row r="5783">
          <cell r="C5783"/>
          <cell r="D5783"/>
          <cell r="E5783"/>
          <cell r="F5783"/>
          <cell r="J5783"/>
          <cell r="K5783"/>
          <cell r="L5783"/>
          <cell r="M5783"/>
          <cell r="N5783"/>
          <cell r="O5783"/>
          <cell r="P5783"/>
          <cell r="R5783"/>
          <cell r="S5783"/>
          <cell r="T5783"/>
          <cell r="U5783"/>
          <cell r="V5783"/>
          <cell r="W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P5783"/>
        </row>
        <row r="5784">
          <cell r="C5784"/>
          <cell r="D5784"/>
          <cell r="E5784"/>
          <cell r="F5784"/>
          <cell r="J5784"/>
          <cell r="K5784"/>
          <cell r="L5784"/>
          <cell r="M5784"/>
          <cell r="N5784"/>
          <cell r="O5784"/>
          <cell r="P5784"/>
          <cell r="R5784"/>
          <cell r="S5784"/>
          <cell r="T5784"/>
          <cell r="U5784"/>
          <cell r="V5784"/>
          <cell r="W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P5784"/>
        </row>
        <row r="5785">
          <cell r="C5785"/>
          <cell r="D5785"/>
          <cell r="E5785"/>
          <cell r="F5785"/>
          <cell r="J5785"/>
          <cell r="K5785"/>
          <cell r="L5785"/>
          <cell r="M5785"/>
          <cell r="N5785"/>
          <cell r="O5785"/>
          <cell r="P5785"/>
          <cell r="R5785"/>
          <cell r="S5785"/>
          <cell r="T5785"/>
          <cell r="U5785"/>
          <cell r="V5785"/>
          <cell r="W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P5785"/>
        </row>
        <row r="5786">
          <cell r="C5786"/>
          <cell r="D5786"/>
          <cell r="E5786"/>
          <cell r="F5786"/>
          <cell r="J5786"/>
          <cell r="K5786"/>
          <cell r="L5786"/>
          <cell r="M5786"/>
          <cell r="N5786"/>
          <cell r="O5786"/>
          <cell r="P5786"/>
          <cell r="R5786"/>
          <cell r="S5786"/>
          <cell r="T5786"/>
          <cell r="U5786"/>
          <cell r="V5786"/>
          <cell r="W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P5786"/>
        </row>
        <row r="5787">
          <cell r="C5787"/>
          <cell r="D5787"/>
          <cell r="E5787"/>
          <cell r="F5787"/>
          <cell r="J5787"/>
          <cell r="K5787"/>
          <cell r="L5787"/>
          <cell r="M5787"/>
          <cell r="N5787"/>
          <cell r="O5787"/>
          <cell r="P5787"/>
          <cell r="R5787"/>
          <cell r="S5787"/>
          <cell r="T5787"/>
          <cell r="U5787"/>
          <cell r="V5787"/>
          <cell r="W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P5787"/>
        </row>
        <row r="5788">
          <cell r="C5788"/>
          <cell r="D5788"/>
          <cell r="E5788"/>
          <cell r="F5788"/>
          <cell r="J5788"/>
          <cell r="K5788"/>
          <cell r="L5788"/>
          <cell r="M5788"/>
          <cell r="N5788"/>
          <cell r="O5788"/>
          <cell r="P5788"/>
          <cell r="R5788"/>
          <cell r="S5788"/>
          <cell r="T5788"/>
          <cell r="U5788"/>
          <cell r="V5788"/>
          <cell r="W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P5788"/>
        </row>
        <row r="5789">
          <cell r="C5789"/>
          <cell r="D5789"/>
          <cell r="E5789"/>
          <cell r="F5789"/>
          <cell r="J5789"/>
          <cell r="K5789"/>
          <cell r="L5789"/>
          <cell r="M5789"/>
          <cell r="N5789"/>
          <cell r="O5789"/>
          <cell r="P5789"/>
          <cell r="R5789"/>
          <cell r="S5789"/>
          <cell r="T5789"/>
          <cell r="U5789"/>
          <cell r="V5789"/>
          <cell r="W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P5789"/>
        </row>
        <row r="5790">
          <cell r="C5790"/>
          <cell r="D5790"/>
          <cell r="E5790"/>
          <cell r="F5790"/>
          <cell r="J5790"/>
          <cell r="K5790"/>
          <cell r="L5790"/>
          <cell r="M5790"/>
          <cell r="N5790"/>
          <cell r="O5790"/>
          <cell r="P5790"/>
          <cell r="R5790"/>
          <cell r="S5790"/>
          <cell r="T5790"/>
          <cell r="U5790"/>
          <cell r="V5790"/>
          <cell r="W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P5790"/>
        </row>
        <row r="5791">
          <cell r="C5791"/>
          <cell r="D5791"/>
          <cell r="E5791"/>
          <cell r="F5791"/>
          <cell r="J5791"/>
          <cell r="K5791"/>
          <cell r="L5791"/>
          <cell r="M5791"/>
          <cell r="N5791"/>
          <cell r="O5791"/>
          <cell r="P5791"/>
          <cell r="R5791"/>
          <cell r="S5791"/>
          <cell r="T5791"/>
          <cell r="U5791"/>
          <cell r="V5791"/>
          <cell r="W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P5791"/>
        </row>
        <row r="5792">
          <cell r="C5792"/>
          <cell r="D5792"/>
          <cell r="E5792"/>
          <cell r="F5792"/>
          <cell r="J5792"/>
          <cell r="K5792"/>
          <cell r="L5792"/>
          <cell r="M5792"/>
          <cell r="N5792"/>
          <cell r="O5792"/>
          <cell r="P5792"/>
          <cell r="R5792"/>
          <cell r="S5792"/>
          <cell r="T5792"/>
          <cell r="U5792"/>
          <cell r="V5792"/>
          <cell r="W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P5792"/>
        </row>
        <row r="5793">
          <cell r="C5793"/>
          <cell r="D5793"/>
          <cell r="E5793"/>
          <cell r="F5793"/>
          <cell r="J5793"/>
          <cell r="K5793"/>
          <cell r="L5793"/>
          <cell r="M5793"/>
          <cell r="N5793"/>
          <cell r="O5793"/>
          <cell r="P5793"/>
          <cell r="R5793"/>
          <cell r="S5793"/>
          <cell r="T5793"/>
          <cell r="U5793"/>
          <cell r="V5793"/>
          <cell r="W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P5793"/>
        </row>
        <row r="5794">
          <cell r="C5794"/>
          <cell r="D5794"/>
          <cell r="E5794"/>
          <cell r="F5794"/>
          <cell r="J5794"/>
          <cell r="K5794"/>
          <cell r="L5794"/>
          <cell r="M5794"/>
          <cell r="N5794"/>
          <cell r="O5794"/>
          <cell r="P5794"/>
          <cell r="R5794"/>
          <cell r="S5794"/>
          <cell r="T5794"/>
          <cell r="U5794"/>
          <cell r="V5794"/>
          <cell r="W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P5794"/>
        </row>
        <row r="5795">
          <cell r="C5795"/>
          <cell r="D5795"/>
          <cell r="E5795"/>
          <cell r="F5795"/>
          <cell r="J5795"/>
          <cell r="K5795"/>
          <cell r="L5795"/>
          <cell r="M5795"/>
          <cell r="N5795"/>
          <cell r="O5795"/>
          <cell r="P5795"/>
          <cell r="R5795"/>
          <cell r="S5795"/>
          <cell r="T5795"/>
          <cell r="U5795"/>
          <cell r="V5795"/>
          <cell r="W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P5795"/>
        </row>
        <row r="5796">
          <cell r="C5796"/>
          <cell r="D5796"/>
          <cell r="E5796"/>
          <cell r="F5796"/>
          <cell r="J5796"/>
          <cell r="K5796"/>
          <cell r="L5796"/>
          <cell r="M5796"/>
          <cell r="N5796"/>
          <cell r="O5796"/>
          <cell r="P5796"/>
          <cell r="R5796"/>
          <cell r="S5796"/>
          <cell r="T5796"/>
          <cell r="U5796"/>
          <cell r="V5796"/>
          <cell r="W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P5796"/>
        </row>
        <row r="5797">
          <cell r="C5797"/>
          <cell r="D5797"/>
          <cell r="E5797"/>
          <cell r="F5797"/>
          <cell r="J5797"/>
          <cell r="K5797"/>
          <cell r="L5797"/>
          <cell r="M5797"/>
          <cell r="N5797"/>
          <cell r="O5797"/>
          <cell r="P5797"/>
          <cell r="R5797"/>
          <cell r="S5797"/>
          <cell r="T5797"/>
          <cell r="U5797"/>
          <cell r="V5797"/>
          <cell r="W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P5797"/>
        </row>
        <row r="5798">
          <cell r="C5798"/>
          <cell r="D5798"/>
          <cell r="E5798"/>
          <cell r="F5798"/>
          <cell r="J5798"/>
          <cell r="K5798"/>
          <cell r="L5798"/>
          <cell r="M5798"/>
          <cell r="N5798"/>
          <cell r="O5798"/>
          <cell r="P5798"/>
          <cell r="R5798"/>
          <cell r="S5798"/>
          <cell r="T5798"/>
          <cell r="U5798"/>
          <cell r="V5798"/>
          <cell r="W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P5798"/>
        </row>
        <row r="5799">
          <cell r="C5799"/>
          <cell r="D5799"/>
          <cell r="E5799"/>
          <cell r="F5799"/>
          <cell r="J5799"/>
          <cell r="K5799"/>
          <cell r="L5799"/>
          <cell r="M5799"/>
          <cell r="N5799"/>
          <cell r="O5799"/>
          <cell r="P5799"/>
          <cell r="R5799"/>
          <cell r="S5799"/>
          <cell r="T5799"/>
          <cell r="U5799"/>
          <cell r="V5799"/>
          <cell r="W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P5799"/>
        </row>
        <row r="5800">
          <cell r="C5800"/>
          <cell r="D5800"/>
          <cell r="E5800"/>
          <cell r="F5800"/>
          <cell r="J5800"/>
          <cell r="K5800"/>
          <cell r="L5800"/>
          <cell r="M5800"/>
          <cell r="N5800"/>
          <cell r="O5800"/>
          <cell r="P5800"/>
          <cell r="R5800"/>
          <cell r="S5800"/>
          <cell r="T5800"/>
          <cell r="U5800"/>
          <cell r="V5800"/>
          <cell r="W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P5800"/>
        </row>
        <row r="5801">
          <cell r="C5801"/>
          <cell r="D5801"/>
          <cell r="E5801"/>
          <cell r="F5801"/>
          <cell r="J5801"/>
          <cell r="K5801"/>
          <cell r="L5801"/>
          <cell r="M5801"/>
          <cell r="N5801"/>
          <cell r="O5801"/>
          <cell r="P5801"/>
          <cell r="R5801"/>
          <cell r="S5801"/>
          <cell r="T5801"/>
          <cell r="U5801"/>
          <cell r="V5801"/>
          <cell r="W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P5801"/>
        </row>
        <row r="5802">
          <cell r="C5802"/>
          <cell r="D5802"/>
          <cell r="E5802"/>
          <cell r="F5802"/>
          <cell r="J5802"/>
          <cell r="K5802"/>
          <cell r="L5802"/>
          <cell r="M5802"/>
          <cell r="N5802"/>
          <cell r="O5802"/>
          <cell r="P5802"/>
          <cell r="R5802"/>
          <cell r="S5802"/>
          <cell r="T5802"/>
          <cell r="U5802"/>
          <cell r="V5802"/>
          <cell r="W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P5802"/>
        </row>
        <row r="5803">
          <cell r="C5803"/>
          <cell r="D5803"/>
          <cell r="E5803"/>
          <cell r="F5803"/>
          <cell r="J5803"/>
          <cell r="K5803"/>
          <cell r="L5803"/>
          <cell r="M5803"/>
          <cell r="N5803"/>
          <cell r="O5803"/>
          <cell r="P5803"/>
          <cell r="R5803"/>
          <cell r="S5803"/>
          <cell r="T5803"/>
          <cell r="U5803"/>
          <cell r="V5803"/>
          <cell r="W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P5803"/>
        </row>
        <row r="5804">
          <cell r="C5804"/>
          <cell r="D5804"/>
          <cell r="E5804"/>
          <cell r="F5804"/>
          <cell r="J5804"/>
          <cell r="K5804"/>
          <cell r="L5804"/>
          <cell r="M5804"/>
          <cell r="N5804"/>
          <cell r="O5804"/>
          <cell r="P5804"/>
          <cell r="R5804"/>
          <cell r="S5804"/>
          <cell r="T5804"/>
          <cell r="U5804"/>
          <cell r="V5804"/>
          <cell r="W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P5804"/>
        </row>
        <row r="5805">
          <cell r="C5805"/>
          <cell r="D5805"/>
          <cell r="E5805"/>
          <cell r="F5805"/>
          <cell r="J5805"/>
          <cell r="K5805"/>
          <cell r="L5805"/>
          <cell r="M5805"/>
          <cell r="N5805"/>
          <cell r="O5805"/>
          <cell r="P5805"/>
          <cell r="R5805"/>
          <cell r="S5805"/>
          <cell r="T5805"/>
          <cell r="U5805"/>
          <cell r="V5805"/>
          <cell r="W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P5805"/>
        </row>
        <row r="5806">
          <cell r="C5806"/>
          <cell r="D5806"/>
          <cell r="E5806"/>
          <cell r="F5806"/>
          <cell r="J5806"/>
          <cell r="K5806"/>
          <cell r="L5806"/>
          <cell r="M5806"/>
          <cell r="N5806"/>
          <cell r="O5806"/>
          <cell r="P5806"/>
          <cell r="R5806"/>
          <cell r="S5806"/>
          <cell r="T5806"/>
          <cell r="U5806"/>
          <cell r="V5806"/>
          <cell r="W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P5806"/>
        </row>
        <row r="5807">
          <cell r="C5807"/>
          <cell r="D5807"/>
          <cell r="E5807"/>
          <cell r="F5807"/>
          <cell r="J5807"/>
          <cell r="K5807"/>
          <cell r="L5807"/>
          <cell r="M5807"/>
          <cell r="N5807"/>
          <cell r="O5807"/>
          <cell r="P5807"/>
          <cell r="R5807"/>
          <cell r="S5807"/>
          <cell r="T5807"/>
          <cell r="U5807"/>
          <cell r="V5807"/>
          <cell r="W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P5807"/>
        </row>
        <row r="5808">
          <cell r="C5808"/>
          <cell r="D5808"/>
          <cell r="E5808"/>
          <cell r="F5808"/>
          <cell r="J5808"/>
          <cell r="K5808"/>
          <cell r="L5808"/>
          <cell r="M5808"/>
          <cell r="N5808"/>
          <cell r="O5808"/>
          <cell r="P5808"/>
          <cell r="R5808"/>
          <cell r="S5808"/>
          <cell r="T5808"/>
          <cell r="U5808"/>
          <cell r="V5808"/>
          <cell r="W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P5808"/>
        </row>
        <row r="5809">
          <cell r="C5809"/>
          <cell r="D5809"/>
          <cell r="E5809"/>
          <cell r="F5809"/>
          <cell r="J5809"/>
          <cell r="K5809"/>
          <cell r="L5809"/>
          <cell r="M5809"/>
          <cell r="N5809"/>
          <cell r="O5809"/>
          <cell r="P5809"/>
          <cell r="R5809"/>
          <cell r="S5809"/>
          <cell r="T5809"/>
          <cell r="U5809"/>
          <cell r="V5809"/>
          <cell r="W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P5809"/>
        </row>
        <row r="5810">
          <cell r="C5810"/>
          <cell r="D5810"/>
          <cell r="E5810"/>
          <cell r="F5810"/>
          <cell r="J5810"/>
          <cell r="K5810"/>
          <cell r="L5810"/>
          <cell r="M5810"/>
          <cell r="N5810"/>
          <cell r="O5810"/>
          <cell r="P5810"/>
          <cell r="R5810"/>
          <cell r="S5810"/>
          <cell r="T5810"/>
          <cell r="U5810"/>
          <cell r="V5810"/>
          <cell r="W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P5810"/>
        </row>
        <row r="5811">
          <cell r="C5811"/>
          <cell r="D5811"/>
          <cell r="E5811"/>
          <cell r="F5811"/>
          <cell r="J5811"/>
          <cell r="K5811"/>
          <cell r="L5811"/>
          <cell r="M5811"/>
          <cell r="N5811"/>
          <cell r="O5811"/>
          <cell r="P5811"/>
          <cell r="R5811"/>
          <cell r="S5811"/>
          <cell r="T5811"/>
          <cell r="U5811"/>
          <cell r="V5811"/>
          <cell r="W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P5811"/>
        </row>
        <row r="5812">
          <cell r="C5812"/>
          <cell r="D5812"/>
          <cell r="E5812"/>
          <cell r="F5812"/>
          <cell r="J5812"/>
          <cell r="K5812"/>
          <cell r="L5812"/>
          <cell r="M5812"/>
          <cell r="N5812"/>
          <cell r="O5812"/>
          <cell r="P5812"/>
          <cell r="R5812"/>
          <cell r="S5812"/>
          <cell r="T5812"/>
          <cell r="U5812"/>
          <cell r="V5812"/>
          <cell r="W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P5812"/>
        </row>
        <row r="5813">
          <cell r="C5813"/>
          <cell r="D5813"/>
          <cell r="E5813"/>
          <cell r="F5813"/>
          <cell r="J5813"/>
          <cell r="K5813"/>
          <cell r="L5813"/>
          <cell r="M5813"/>
          <cell r="N5813"/>
          <cell r="O5813"/>
          <cell r="P5813"/>
          <cell r="R5813"/>
          <cell r="S5813"/>
          <cell r="T5813"/>
          <cell r="U5813"/>
          <cell r="V5813"/>
          <cell r="W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P5813"/>
        </row>
        <row r="5814">
          <cell r="C5814"/>
          <cell r="D5814"/>
          <cell r="E5814"/>
          <cell r="F5814"/>
          <cell r="J5814"/>
          <cell r="K5814"/>
          <cell r="L5814"/>
          <cell r="M5814"/>
          <cell r="N5814"/>
          <cell r="O5814"/>
          <cell r="P5814"/>
          <cell r="R5814"/>
          <cell r="S5814"/>
          <cell r="T5814"/>
          <cell r="U5814"/>
          <cell r="V5814"/>
          <cell r="W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P5814"/>
        </row>
        <row r="5815">
          <cell r="C5815"/>
          <cell r="D5815"/>
          <cell r="E5815"/>
          <cell r="F5815"/>
          <cell r="J5815"/>
          <cell r="K5815"/>
          <cell r="L5815"/>
          <cell r="M5815"/>
          <cell r="N5815"/>
          <cell r="O5815"/>
          <cell r="P5815"/>
          <cell r="R5815"/>
          <cell r="S5815"/>
          <cell r="T5815"/>
          <cell r="U5815"/>
          <cell r="V5815"/>
          <cell r="W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P5815"/>
        </row>
        <row r="5816">
          <cell r="C5816"/>
          <cell r="D5816"/>
          <cell r="E5816"/>
          <cell r="F5816"/>
          <cell r="J5816"/>
          <cell r="K5816"/>
          <cell r="L5816"/>
          <cell r="M5816"/>
          <cell r="N5816"/>
          <cell r="O5816"/>
          <cell r="P5816"/>
          <cell r="R5816"/>
          <cell r="S5816"/>
          <cell r="T5816"/>
          <cell r="U5816"/>
          <cell r="V5816"/>
          <cell r="W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P5816"/>
        </row>
        <row r="5817">
          <cell r="C5817"/>
          <cell r="D5817"/>
          <cell r="E5817"/>
          <cell r="F5817"/>
          <cell r="J5817"/>
          <cell r="K5817"/>
          <cell r="L5817"/>
          <cell r="M5817"/>
          <cell r="N5817"/>
          <cell r="O5817"/>
          <cell r="P5817"/>
          <cell r="R5817"/>
          <cell r="S5817"/>
          <cell r="T5817"/>
          <cell r="U5817"/>
          <cell r="V5817"/>
          <cell r="W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P5817"/>
        </row>
        <row r="5818">
          <cell r="C5818"/>
          <cell r="D5818"/>
          <cell r="E5818"/>
          <cell r="F5818"/>
          <cell r="J5818"/>
          <cell r="K5818"/>
          <cell r="L5818"/>
          <cell r="M5818"/>
          <cell r="N5818"/>
          <cell r="O5818"/>
          <cell r="P5818"/>
          <cell r="R5818"/>
          <cell r="S5818"/>
          <cell r="T5818"/>
          <cell r="U5818"/>
          <cell r="V5818"/>
          <cell r="W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P5818"/>
        </row>
        <row r="5819">
          <cell r="C5819"/>
          <cell r="D5819"/>
          <cell r="E5819"/>
          <cell r="F5819"/>
          <cell r="J5819"/>
          <cell r="K5819"/>
          <cell r="L5819"/>
          <cell r="M5819"/>
          <cell r="N5819"/>
          <cell r="O5819"/>
          <cell r="P5819"/>
          <cell r="R5819"/>
          <cell r="S5819"/>
          <cell r="T5819"/>
          <cell r="U5819"/>
          <cell r="V5819"/>
          <cell r="W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P5819"/>
        </row>
        <row r="5820">
          <cell r="C5820"/>
          <cell r="D5820"/>
          <cell r="E5820"/>
          <cell r="F5820"/>
          <cell r="J5820"/>
          <cell r="K5820"/>
          <cell r="L5820"/>
          <cell r="M5820"/>
          <cell r="N5820"/>
          <cell r="O5820"/>
          <cell r="P5820"/>
          <cell r="R5820"/>
          <cell r="S5820"/>
          <cell r="T5820"/>
          <cell r="U5820"/>
          <cell r="V5820"/>
          <cell r="W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P5820"/>
        </row>
        <row r="5821">
          <cell r="C5821"/>
          <cell r="D5821"/>
          <cell r="E5821"/>
          <cell r="F5821"/>
          <cell r="J5821"/>
          <cell r="K5821"/>
          <cell r="L5821"/>
          <cell r="M5821"/>
          <cell r="N5821"/>
          <cell r="O5821"/>
          <cell r="P5821"/>
          <cell r="R5821"/>
          <cell r="S5821"/>
          <cell r="T5821"/>
          <cell r="U5821"/>
          <cell r="V5821"/>
          <cell r="W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P5821"/>
        </row>
        <row r="5822">
          <cell r="C5822"/>
          <cell r="D5822"/>
          <cell r="E5822"/>
          <cell r="F5822"/>
          <cell r="J5822"/>
          <cell r="K5822"/>
          <cell r="L5822"/>
          <cell r="M5822"/>
          <cell r="N5822"/>
          <cell r="O5822"/>
          <cell r="P5822"/>
          <cell r="R5822"/>
          <cell r="S5822"/>
          <cell r="T5822"/>
          <cell r="U5822"/>
          <cell r="V5822"/>
          <cell r="W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P5822"/>
        </row>
        <row r="5823">
          <cell r="C5823"/>
          <cell r="D5823"/>
          <cell r="E5823"/>
          <cell r="F5823"/>
          <cell r="J5823"/>
          <cell r="K5823"/>
          <cell r="L5823"/>
          <cell r="M5823"/>
          <cell r="N5823"/>
          <cell r="O5823"/>
          <cell r="P5823"/>
          <cell r="R5823"/>
          <cell r="S5823"/>
          <cell r="T5823"/>
          <cell r="U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P5823"/>
        </row>
        <row r="5824">
          <cell r="C5824"/>
          <cell r="D5824"/>
          <cell r="E5824"/>
          <cell r="F5824"/>
          <cell r="J5824"/>
          <cell r="K5824"/>
          <cell r="L5824"/>
          <cell r="M5824"/>
          <cell r="N5824"/>
          <cell r="O5824"/>
          <cell r="P5824"/>
          <cell r="R5824"/>
          <cell r="S5824"/>
          <cell r="T5824"/>
          <cell r="U5824"/>
          <cell r="V5824"/>
          <cell r="W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P5824"/>
        </row>
        <row r="5825">
          <cell r="C5825"/>
          <cell r="D5825"/>
          <cell r="E5825"/>
          <cell r="F5825"/>
          <cell r="J5825"/>
          <cell r="K5825"/>
          <cell r="L5825"/>
          <cell r="M5825"/>
          <cell r="N5825"/>
          <cell r="O5825"/>
          <cell r="P5825"/>
          <cell r="R5825"/>
          <cell r="S5825"/>
          <cell r="T5825"/>
          <cell r="U5825"/>
          <cell r="V5825"/>
          <cell r="W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P5825"/>
        </row>
        <row r="5826">
          <cell r="C5826"/>
          <cell r="D5826"/>
          <cell r="E5826"/>
          <cell r="F5826"/>
          <cell r="J5826"/>
          <cell r="K5826"/>
          <cell r="L5826"/>
          <cell r="M5826"/>
          <cell r="N5826"/>
          <cell r="O5826"/>
          <cell r="P5826"/>
          <cell r="R5826"/>
          <cell r="S5826"/>
          <cell r="T5826"/>
          <cell r="U5826"/>
          <cell r="V5826"/>
          <cell r="W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P5826"/>
        </row>
        <row r="5827">
          <cell r="C5827"/>
          <cell r="D5827"/>
          <cell r="E5827"/>
          <cell r="F5827"/>
          <cell r="J5827"/>
          <cell r="K5827"/>
          <cell r="L5827"/>
          <cell r="M5827"/>
          <cell r="N5827"/>
          <cell r="O5827"/>
          <cell r="P5827"/>
          <cell r="R5827"/>
          <cell r="S5827"/>
          <cell r="T5827"/>
          <cell r="U5827"/>
          <cell r="V5827"/>
          <cell r="W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P5827"/>
        </row>
        <row r="5828">
          <cell r="C5828"/>
          <cell r="D5828"/>
          <cell r="E5828"/>
          <cell r="F5828"/>
          <cell r="J5828"/>
          <cell r="K5828"/>
          <cell r="L5828"/>
          <cell r="M5828"/>
          <cell r="N5828"/>
          <cell r="O5828"/>
          <cell r="P5828"/>
          <cell r="R5828"/>
          <cell r="S5828"/>
          <cell r="T5828"/>
          <cell r="U5828"/>
          <cell r="V5828"/>
          <cell r="W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P5828"/>
        </row>
        <row r="5829">
          <cell r="C5829"/>
          <cell r="D5829"/>
          <cell r="E5829"/>
          <cell r="F5829"/>
          <cell r="J5829"/>
          <cell r="K5829"/>
          <cell r="L5829"/>
          <cell r="M5829"/>
          <cell r="N5829"/>
          <cell r="O5829"/>
          <cell r="P5829"/>
          <cell r="R5829"/>
          <cell r="S5829"/>
          <cell r="T5829"/>
          <cell r="U5829"/>
          <cell r="V5829"/>
          <cell r="W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P5829"/>
        </row>
        <row r="5830">
          <cell r="C5830"/>
          <cell r="D5830"/>
          <cell r="E5830"/>
          <cell r="F5830"/>
          <cell r="J5830"/>
          <cell r="K5830"/>
          <cell r="L5830"/>
          <cell r="M5830"/>
          <cell r="N5830"/>
          <cell r="O5830"/>
          <cell r="P5830"/>
          <cell r="R5830"/>
          <cell r="S5830"/>
          <cell r="T5830"/>
          <cell r="U5830"/>
          <cell r="V5830"/>
          <cell r="W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P5830"/>
        </row>
        <row r="5831">
          <cell r="C5831"/>
          <cell r="D5831"/>
          <cell r="E5831"/>
          <cell r="F5831"/>
          <cell r="J5831"/>
          <cell r="K5831"/>
          <cell r="L5831"/>
          <cell r="M5831"/>
          <cell r="N5831"/>
          <cell r="O5831"/>
          <cell r="P5831"/>
          <cell r="R5831"/>
          <cell r="S5831"/>
          <cell r="T5831"/>
          <cell r="U5831"/>
          <cell r="V5831"/>
          <cell r="W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P5831"/>
        </row>
        <row r="5832">
          <cell r="C5832"/>
          <cell r="D5832"/>
          <cell r="E5832"/>
          <cell r="F5832"/>
          <cell r="J5832"/>
          <cell r="K5832"/>
          <cell r="L5832"/>
          <cell r="M5832"/>
          <cell r="N5832"/>
          <cell r="O5832"/>
          <cell r="P5832"/>
          <cell r="R5832"/>
          <cell r="S5832"/>
          <cell r="T5832"/>
          <cell r="U5832"/>
          <cell r="V5832"/>
          <cell r="W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P5832"/>
        </row>
        <row r="5833">
          <cell r="C5833"/>
          <cell r="D5833"/>
          <cell r="E5833"/>
          <cell r="F5833"/>
          <cell r="J5833"/>
          <cell r="K5833"/>
          <cell r="L5833"/>
          <cell r="M5833"/>
          <cell r="N5833"/>
          <cell r="O5833"/>
          <cell r="P5833"/>
          <cell r="R5833"/>
          <cell r="S5833"/>
          <cell r="T5833"/>
          <cell r="U5833"/>
          <cell r="V5833"/>
          <cell r="W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P5833"/>
        </row>
        <row r="5834">
          <cell r="C5834"/>
          <cell r="D5834"/>
          <cell r="E5834"/>
          <cell r="F5834"/>
          <cell r="J5834"/>
          <cell r="K5834"/>
          <cell r="L5834"/>
          <cell r="M5834"/>
          <cell r="N5834"/>
          <cell r="O5834"/>
          <cell r="P5834"/>
          <cell r="R5834"/>
          <cell r="S5834"/>
          <cell r="T5834"/>
          <cell r="U5834"/>
          <cell r="V5834"/>
          <cell r="W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P5834"/>
        </row>
        <row r="5835">
          <cell r="C5835"/>
          <cell r="D5835"/>
          <cell r="E5835"/>
          <cell r="F5835"/>
          <cell r="J5835"/>
          <cell r="K5835"/>
          <cell r="L5835"/>
          <cell r="M5835"/>
          <cell r="N5835"/>
          <cell r="O5835"/>
          <cell r="P5835"/>
          <cell r="R5835"/>
          <cell r="S5835"/>
          <cell r="T5835"/>
          <cell r="U5835"/>
          <cell r="V5835"/>
          <cell r="W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P5835"/>
        </row>
        <row r="5836">
          <cell r="C5836"/>
          <cell r="D5836"/>
          <cell r="E5836"/>
          <cell r="F5836"/>
          <cell r="J5836"/>
          <cell r="K5836"/>
          <cell r="L5836"/>
          <cell r="M5836"/>
          <cell r="N5836"/>
          <cell r="O5836"/>
          <cell r="P5836"/>
          <cell r="R5836"/>
          <cell r="S5836"/>
          <cell r="T5836"/>
          <cell r="U5836"/>
          <cell r="V5836"/>
          <cell r="W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P5836"/>
        </row>
        <row r="5837">
          <cell r="C5837"/>
          <cell r="D5837"/>
          <cell r="E5837"/>
          <cell r="F5837"/>
          <cell r="J5837"/>
          <cell r="K5837"/>
          <cell r="L5837"/>
          <cell r="M5837"/>
          <cell r="N5837"/>
          <cell r="O5837"/>
          <cell r="P5837"/>
          <cell r="R5837"/>
          <cell r="S5837"/>
          <cell r="T5837"/>
          <cell r="U5837"/>
          <cell r="V5837"/>
          <cell r="W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P5837"/>
        </row>
        <row r="5838">
          <cell r="C5838"/>
          <cell r="D5838"/>
          <cell r="E5838"/>
          <cell r="F5838"/>
          <cell r="J5838"/>
          <cell r="K5838"/>
          <cell r="L5838"/>
          <cell r="M5838"/>
          <cell r="N5838"/>
          <cell r="O5838"/>
          <cell r="P5838"/>
          <cell r="R5838"/>
          <cell r="S5838"/>
          <cell r="T5838"/>
          <cell r="U5838"/>
          <cell r="V5838"/>
          <cell r="W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P5838"/>
        </row>
        <row r="5839">
          <cell r="C5839"/>
          <cell r="D5839"/>
          <cell r="E5839"/>
          <cell r="F5839"/>
          <cell r="J5839"/>
          <cell r="K5839"/>
          <cell r="L5839"/>
          <cell r="M5839"/>
          <cell r="N5839"/>
          <cell r="O5839"/>
          <cell r="P5839"/>
          <cell r="R5839"/>
          <cell r="S5839"/>
          <cell r="T5839"/>
          <cell r="U5839"/>
          <cell r="V5839"/>
          <cell r="W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P5839"/>
        </row>
        <row r="5840">
          <cell r="C5840"/>
          <cell r="D5840"/>
          <cell r="E5840"/>
          <cell r="F5840"/>
          <cell r="J5840"/>
          <cell r="K5840"/>
          <cell r="L5840"/>
          <cell r="M5840"/>
          <cell r="N5840"/>
          <cell r="O5840"/>
          <cell r="P5840"/>
          <cell r="R5840"/>
          <cell r="S5840"/>
          <cell r="T5840"/>
          <cell r="U5840"/>
          <cell r="V5840"/>
          <cell r="W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P5840"/>
        </row>
        <row r="5841">
          <cell r="C5841"/>
          <cell r="D5841"/>
          <cell r="E5841"/>
          <cell r="F5841"/>
          <cell r="J5841"/>
          <cell r="K5841"/>
          <cell r="L5841"/>
          <cell r="M5841"/>
          <cell r="N5841"/>
          <cell r="O5841"/>
          <cell r="P5841"/>
          <cell r="R5841"/>
          <cell r="S5841"/>
          <cell r="T5841"/>
          <cell r="U5841"/>
          <cell r="V5841"/>
          <cell r="W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P5841"/>
        </row>
        <row r="5842">
          <cell r="C5842"/>
          <cell r="D5842"/>
          <cell r="E5842"/>
          <cell r="F5842"/>
          <cell r="J5842"/>
          <cell r="K5842"/>
          <cell r="L5842"/>
          <cell r="M5842"/>
          <cell r="N5842"/>
          <cell r="O5842"/>
          <cell r="P5842"/>
          <cell r="R5842"/>
          <cell r="S5842"/>
          <cell r="T5842"/>
          <cell r="U5842"/>
          <cell r="V5842"/>
          <cell r="W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P5842"/>
        </row>
        <row r="5843">
          <cell r="C5843"/>
          <cell r="D5843"/>
          <cell r="E5843"/>
          <cell r="F5843"/>
          <cell r="J5843"/>
          <cell r="K5843"/>
          <cell r="L5843"/>
          <cell r="M5843"/>
          <cell r="N5843"/>
          <cell r="O5843"/>
          <cell r="P5843"/>
          <cell r="R5843"/>
          <cell r="S5843"/>
          <cell r="T5843"/>
          <cell r="U5843"/>
          <cell r="V5843"/>
          <cell r="W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P5843"/>
        </row>
        <row r="5844">
          <cell r="C5844"/>
          <cell r="D5844"/>
          <cell r="E5844"/>
          <cell r="F5844"/>
          <cell r="J5844"/>
          <cell r="K5844"/>
          <cell r="L5844"/>
          <cell r="M5844"/>
          <cell r="N5844"/>
          <cell r="O5844"/>
          <cell r="P5844"/>
          <cell r="R5844"/>
          <cell r="S5844"/>
          <cell r="T5844"/>
          <cell r="U5844"/>
          <cell r="V5844"/>
          <cell r="W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P5844"/>
        </row>
        <row r="5845">
          <cell r="C5845"/>
          <cell r="D5845"/>
          <cell r="E5845"/>
          <cell r="F5845"/>
          <cell r="J5845"/>
          <cell r="K5845"/>
          <cell r="L5845"/>
          <cell r="M5845"/>
          <cell r="N5845"/>
          <cell r="O5845"/>
          <cell r="P5845"/>
          <cell r="R5845"/>
          <cell r="S5845"/>
          <cell r="T5845"/>
          <cell r="U5845"/>
          <cell r="V5845"/>
          <cell r="W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P5845"/>
        </row>
        <row r="5846">
          <cell r="C5846"/>
          <cell r="D5846"/>
          <cell r="E5846"/>
          <cell r="F5846"/>
          <cell r="J5846"/>
          <cell r="K5846"/>
          <cell r="L5846"/>
          <cell r="M5846"/>
          <cell r="N5846"/>
          <cell r="O5846"/>
          <cell r="P5846"/>
          <cell r="R5846"/>
          <cell r="S5846"/>
          <cell r="T5846"/>
          <cell r="U5846"/>
          <cell r="V5846"/>
          <cell r="W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P5846"/>
        </row>
        <row r="5847">
          <cell r="C5847"/>
          <cell r="D5847"/>
          <cell r="E5847"/>
          <cell r="F5847"/>
          <cell r="J5847"/>
          <cell r="K5847"/>
          <cell r="L5847"/>
          <cell r="M5847"/>
          <cell r="N5847"/>
          <cell r="O5847"/>
          <cell r="P5847"/>
          <cell r="R5847"/>
          <cell r="S5847"/>
          <cell r="T5847"/>
          <cell r="U5847"/>
          <cell r="V5847"/>
          <cell r="W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P5847"/>
        </row>
        <row r="5848">
          <cell r="C5848"/>
          <cell r="D5848"/>
          <cell r="E5848"/>
          <cell r="F5848"/>
          <cell r="J5848"/>
          <cell r="K5848"/>
          <cell r="L5848"/>
          <cell r="M5848"/>
          <cell r="N5848"/>
          <cell r="O5848"/>
          <cell r="P5848"/>
          <cell r="R5848"/>
          <cell r="S5848"/>
          <cell r="T5848"/>
          <cell r="U5848"/>
          <cell r="V5848"/>
          <cell r="W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P5848"/>
        </row>
        <row r="5849">
          <cell r="C5849"/>
          <cell r="D5849"/>
          <cell r="E5849"/>
          <cell r="F5849"/>
          <cell r="J5849"/>
          <cell r="K5849"/>
          <cell r="L5849"/>
          <cell r="M5849"/>
          <cell r="N5849"/>
          <cell r="O5849"/>
          <cell r="P5849"/>
          <cell r="R5849"/>
          <cell r="S5849"/>
          <cell r="T5849"/>
          <cell r="U5849"/>
          <cell r="V5849"/>
          <cell r="W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P5849"/>
        </row>
        <row r="5850">
          <cell r="C5850"/>
          <cell r="D5850"/>
          <cell r="E5850"/>
          <cell r="F5850"/>
          <cell r="J5850"/>
          <cell r="K5850"/>
          <cell r="L5850"/>
          <cell r="M5850"/>
          <cell r="N5850"/>
          <cell r="O5850"/>
          <cell r="P5850"/>
          <cell r="R5850"/>
          <cell r="S5850"/>
          <cell r="T5850"/>
          <cell r="U5850"/>
          <cell r="V5850"/>
          <cell r="W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P5850"/>
        </row>
        <row r="5851">
          <cell r="C5851"/>
          <cell r="D5851"/>
          <cell r="E5851"/>
          <cell r="F5851"/>
          <cell r="J5851"/>
          <cell r="K5851"/>
          <cell r="L5851"/>
          <cell r="M5851"/>
          <cell r="N5851"/>
          <cell r="O5851"/>
          <cell r="P5851"/>
          <cell r="R5851"/>
          <cell r="S5851"/>
          <cell r="T5851"/>
          <cell r="U5851"/>
          <cell r="V5851"/>
          <cell r="W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P5851"/>
        </row>
        <row r="5852">
          <cell r="C5852"/>
          <cell r="D5852"/>
          <cell r="E5852"/>
          <cell r="F5852"/>
          <cell r="J5852"/>
          <cell r="K5852"/>
          <cell r="L5852"/>
          <cell r="M5852"/>
          <cell r="N5852"/>
          <cell r="O5852"/>
          <cell r="P5852"/>
          <cell r="R5852"/>
          <cell r="S5852"/>
          <cell r="T5852"/>
          <cell r="U5852"/>
          <cell r="V5852"/>
          <cell r="W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P5852"/>
        </row>
        <row r="5853">
          <cell r="C5853"/>
          <cell r="D5853"/>
          <cell r="E5853"/>
          <cell r="F5853"/>
          <cell r="J5853"/>
          <cell r="K5853"/>
          <cell r="L5853"/>
          <cell r="M5853"/>
          <cell r="N5853"/>
          <cell r="O5853"/>
          <cell r="P5853"/>
          <cell r="R5853"/>
          <cell r="S5853"/>
          <cell r="T5853"/>
          <cell r="U5853"/>
          <cell r="V5853"/>
          <cell r="W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P5853"/>
        </row>
        <row r="5854">
          <cell r="C5854"/>
          <cell r="D5854"/>
          <cell r="E5854"/>
          <cell r="F5854"/>
          <cell r="J5854"/>
          <cell r="K5854"/>
          <cell r="L5854"/>
          <cell r="M5854"/>
          <cell r="N5854"/>
          <cell r="O5854"/>
          <cell r="P5854"/>
          <cell r="R5854"/>
          <cell r="S5854"/>
          <cell r="T5854"/>
          <cell r="U5854"/>
          <cell r="V5854"/>
          <cell r="W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P5854"/>
        </row>
        <row r="5855">
          <cell r="C5855"/>
          <cell r="D5855"/>
          <cell r="E5855"/>
          <cell r="F5855"/>
          <cell r="J5855"/>
          <cell r="K5855"/>
          <cell r="L5855"/>
          <cell r="M5855"/>
          <cell r="N5855"/>
          <cell r="O5855"/>
          <cell r="P5855"/>
          <cell r="R5855"/>
          <cell r="S5855"/>
          <cell r="T5855"/>
          <cell r="U5855"/>
          <cell r="V5855"/>
          <cell r="W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P5855"/>
        </row>
        <row r="5856">
          <cell r="C5856"/>
          <cell r="D5856"/>
          <cell r="E5856"/>
          <cell r="F5856"/>
          <cell r="J5856"/>
          <cell r="K5856"/>
          <cell r="L5856"/>
          <cell r="M5856"/>
          <cell r="N5856"/>
          <cell r="O5856"/>
          <cell r="P5856"/>
          <cell r="R5856"/>
          <cell r="S5856"/>
          <cell r="T5856"/>
          <cell r="U5856"/>
          <cell r="V5856"/>
          <cell r="W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P5856"/>
        </row>
        <row r="5857">
          <cell r="C5857"/>
          <cell r="D5857"/>
          <cell r="E5857"/>
          <cell r="F5857"/>
          <cell r="J5857"/>
          <cell r="K5857"/>
          <cell r="L5857"/>
          <cell r="M5857"/>
          <cell r="N5857"/>
          <cell r="O5857"/>
          <cell r="P5857"/>
          <cell r="R5857"/>
          <cell r="S5857"/>
          <cell r="T5857"/>
          <cell r="U5857"/>
          <cell r="V5857"/>
          <cell r="W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P5857"/>
        </row>
        <row r="5858">
          <cell r="C5858"/>
          <cell r="D5858"/>
          <cell r="E5858"/>
          <cell r="F5858"/>
          <cell r="J5858"/>
          <cell r="K5858"/>
          <cell r="L5858"/>
          <cell r="M5858"/>
          <cell r="N5858"/>
          <cell r="O5858"/>
          <cell r="P5858"/>
          <cell r="R5858"/>
          <cell r="S5858"/>
          <cell r="T5858"/>
          <cell r="U5858"/>
          <cell r="V5858"/>
          <cell r="W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P5858"/>
        </row>
        <row r="5859">
          <cell r="C5859"/>
          <cell r="D5859"/>
          <cell r="E5859"/>
          <cell r="F5859"/>
          <cell r="J5859"/>
          <cell r="K5859"/>
          <cell r="L5859"/>
          <cell r="M5859"/>
          <cell r="N5859"/>
          <cell r="O5859"/>
          <cell r="P5859"/>
          <cell r="R5859"/>
          <cell r="S5859"/>
          <cell r="T5859"/>
          <cell r="U5859"/>
          <cell r="V5859"/>
          <cell r="W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P5859"/>
        </row>
        <row r="5860">
          <cell r="C5860"/>
          <cell r="D5860"/>
          <cell r="E5860"/>
          <cell r="F5860"/>
          <cell r="J5860"/>
          <cell r="K5860"/>
          <cell r="L5860"/>
          <cell r="M5860"/>
          <cell r="N5860"/>
          <cell r="O5860"/>
          <cell r="P5860"/>
          <cell r="R5860"/>
          <cell r="S5860"/>
          <cell r="T5860"/>
          <cell r="U5860"/>
          <cell r="V5860"/>
          <cell r="W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P5860"/>
        </row>
        <row r="5861">
          <cell r="C5861"/>
          <cell r="D5861"/>
          <cell r="E5861"/>
          <cell r="F5861"/>
          <cell r="J5861"/>
          <cell r="K5861"/>
          <cell r="L5861"/>
          <cell r="M5861"/>
          <cell r="N5861"/>
          <cell r="O5861"/>
          <cell r="P5861"/>
          <cell r="R5861"/>
          <cell r="S5861"/>
          <cell r="T5861"/>
          <cell r="U5861"/>
          <cell r="V5861"/>
          <cell r="W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P5861"/>
        </row>
        <row r="5862">
          <cell r="C5862"/>
          <cell r="D5862"/>
          <cell r="E5862"/>
          <cell r="F5862"/>
          <cell r="J5862"/>
          <cell r="K5862"/>
          <cell r="L5862"/>
          <cell r="M5862"/>
          <cell r="N5862"/>
          <cell r="O5862"/>
          <cell r="P5862"/>
          <cell r="R5862"/>
          <cell r="S5862"/>
          <cell r="T5862"/>
          <cell r="U5862"/>
          <cell r="V5862"/>
          <cell r="W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P5862"/>
        </row>
        <row r="5863">
          <cell r="C5863"/>
          <cell r="D5863"/>
          <cell r="E5863"/>
          <cell r="F5863"/>
          <cell r="J5863"/>
          <cell r="K5863"/>
          <cell r="L5863"/>
          <cell r="M5863"/>
          <cell r="N5863"/>
          <cell r="O5863"/>
          <cell r="P5863"/>
          <cell r="R5863"/>
          <cell r="S5863"/>
          <cell r="T5863"/>
          <cell r="U5863"/>
          <cell r="V5863"/>
          <cell r="W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P5863"/>
        </row>
        <row r="5864">
          <cell r="C5864"/>
          <cell r="D5864"/>
          <cell r="E5864"/>
          <cell r="F5864"/>
          <cell r="J5864"/>
          <cell r="K5864"/>
          <cell r="L5864"/>
          <cell r="M5864"/>
          <cell r="N5864"/>
          <cell r="O5864"/>
          <cell r="P5864"/>
          <cell r="R5864"/>
          <cell r="S5864"/>
          <cell r="T5864"/>
          <cell r="U5864"/>
          <cell r="V5864"/>
          <cell r="W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P5864"/>
        </row>
        <row r="5865">
          <cell r="C5865"/>
          <cell r="D5865"/>
          <cell r="E5865"/>
          <cell r="F5865"/>
          <cell r="J5865"/>
          <cell r="K5865"/>
          <cell r="L5865"/>
          <cell r="M5865"/>
          <cell r="N5865"/>
          <cell r="O5865"/>
          <cell r="P5865"/>
          <cell r="R5865"/>
          <cell r="S5865"/>
          <cell r="T5865"/>
          <cell r="U5865"/>
          <cell r="V5865"/>
          <cell r="W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P5865"/>
        </row>
        <row r="5866">
          <cell r="C5866"/>
          <cell r="D5866"/>
          <cell r="E5866"/>
          <cell r="F5866"/>
          <cell r="J5866"/>
          <cell r="K5866"/>
          <cell r="L5866"/>
          <cell r="M5866"/>
          <cell r="N5866"/>
          <cell r="O5866"/>
          <cell r="P5866"/>
          <cell r="R5866"/>
          <cell r="S5866"/>
          <cell r="T5866"/>
          <cell r="U5866"/>
          <cell r="V5866"/>
          <cell r="W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P5866"/>
        </row>
        <row r="5867">
          <cell r="C5867"/>
          <cell r="D5867"/>
          <cell r="E5867"/>
          <cell r="F5867"/>
          <cell r="J5867"/>
          <cell r="K5867"/>
          <cell r="L5867"/>
          <cell r="M5867"/>
          <cell r="N5867"/>
          <cell r="O5867"/>
          <cell r="P5867"/>
          <cell r="R5867"/>
          <cell r="S5867"/>
          <cell r="T5867"/>
          <cell r="U5867"/>
          <cell r="V5867"/>
          <cell r="W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P5867"/>
        </row>
        <row r="5868">
          <cell r="C5868"/>
          <cell r="D5868"/>
          <cell r="E5868"/>
          <cell r="F5868"/>
          <cell r="J5868"/>
          <cell r="K5868"/>
          <cell r="L5868"/>
          <cell r="M5868"/>
          <cell r="N5868"/>
          <cell r="O5868"/>
          <cell r="P5868"/>
          <cell r="R5868"/>
          <cell r="S5868"/>
          <cell r="T5868"/>
          <cell r="U5868"/>
          <cell r="V5868"/>
          <cell r="W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P5868"/>
        </row>
        <row r="5869">
          <cell r="C5869"/>
          <cell r="D5869"/>
          <cell r="E5869"/>
          <cell r="F5869"/>
          <cell r="J5869"/>
          <cell r="K5869"/>
          <cell r="L5869"/>
          <cell r="M5869"/>
          <cell r="N5869"/>
          <cell r="O5869"/>
          <cell r="P5869"/>
          <cell r="R5869"/>
          <cell r="S5869"/>
          <cell r="T5869"/>
          <cell r="U5869"/>
          <cell r="V5869"/>
          <cell r="W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P5869"/>
        </row>
        <row r="5870">
          <cell r="C5870"/>
          <cell r="D5870"/>
          <cell r="E5870"/>
          <cell r="F5870"/>
          <cell r="J5870"/>
          <cell r="K5870"/>
          <cell r="L5870"/>
          <cell r="M5870"/>
          <cell r="N5870"/>
          <cell r="O5870"/>
          <cell r="P5870"/>
          <cell r="R5870"/>
          <cell r="S5870"/>
          <cell r="T5870"/>
          <cell r="U5870"/>
          <cell r="V5870"/>
          <cell r="W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P5870"/>
        </row>
        <row r="5871">
          <cell r="C5871"/>
          <cell r="D5871"/>
          <cell r="E5871"/>
          <cell r="F5871"/>
          <cell r="J5871"/>
          <cell r="K5871"/>
          <cell r="L5871"/>
          <cell r="M5871"/>
          <cell r="N5871"/>
          <cell r="O5871"/>
          <cell r="P5871"/>
          <cell r="R5871"/>
          <cell r="S5871"/>
          <cell r="T5871"/>
          <cell r="U5871"/>
          <cell r="V5871"/>
          <cell r="W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P5871"/>
        </row>
        <row r="5872">
          <cell r="C5872"/>
          <cell r="D5872"/>
          <cell r="E5872"/>
          <cell r="F5872"/>
          <cell r="J5872"/>
          <cell r="K5872"/>
          <cell r="L5872"/>
          <cell r="M5872"/>
          <cell r="N5872"/>
          <cell r="O5872"/>
          <cell r="P5872"/>
          <cell r="R5872"/>
          <cell r="S5872"/>
          <cell r="T5872"/>
          <cell r="U5872"/>
          <cell r="V5872"/>
          <cell r="W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P5872"/>
        </row>
        <row r="5873">
          <cell r="C5873"/>
          <cell r="D5873"/>
          <cell r="E5873"/>
          <cell r="F5873"/>
          <cell r="J5873"/>
          <cell r="K5873"/>
          <cell r="L5873"/>
          <cell r="M5873"/>
          <cell r="N5873"/>
          <cell r="O5873"/>
          <cell r="P5873"/>
          <cell r="R5873"/>
          <cell r="S5873"/>
          <cell r="T5873"/>
          <cell r="U5873"/>
          <cell r="V5873"/>
          <cell r="W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P5873"/>
        </row>
        <row r="5874">
          <cell r="C5874"/>
          <cell r="D5874"/>
          <cell r="E5874"/>
          <cell r="F5874"/>
          <cell r="J5874"/>
          <cell r="K5874"/>
          <cell r="L5874"/>
          <cell r="M5874"/>
          <cell r="N5874"/>
          <cell r="O5874"/>
          <cell r="P5874"/>
          <cell r="R5874"/>
          <cell r="S5874"/>
          <cell r="T5874"/>
          <cell r="U5874"/>
          <cell r="V5874"/>
          <cell r="W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P5874"/>
        </row>
        <row r="5875">
          <cell r="C5875"/>
          <cell r="D5875"/>
          <cell r="E5875"/>
          <cell r="F5875"/>
          <cell r="J5875"/>
          <cell r="K5875"/>
          <cell r="L5875"/>
          <cell r="M5875"/>
          <cell r="N5875"/>
          <cell r="O5875"/>
          <cell r="P5875"/>
          <cell r="R5875"/>
          <cell r="S5875"/>
          <cell r="T5875"/>
          <cell r="U5875"/>
          <cell r="V5875"/>
          <cell r="W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P5875"/>
        </row>
        <row r="5876">
          <cell r="C5876"/>
          <cell r="D5876"/>
          <cell r="E5876"/>
          <cell r="F5876"/>
          <cell r="J5876"/>
          <cell r="K5876"/>
          <cell r="L5876"/>
          <cell r="M5876"/>
          <cell r="N5876"/>
          <cell r="O5876"/>
          <cell r="P5876"/>
          <cell r="R5876"/>
          <cell r="S5876"/>
          <cell r="T5876"/>
          <cell r="U5876"/>
          <cell r="V5876"/>
          <cell r="W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P5876"/>
        </row>
        <row r="5877">
          <cell r="C5877"/>
          <cell r="D5877"/>
          <cell r="E5877"/>
          <cell r="F5877"/>
          <cell r="J5877"/>
          <cell r="K5877"/>
          <cell r="L5877"/>
          <cell r="M5877"/>
          <cell r="N5877"/>
          <cell r="O5877"/>
          <cell r="P5877"/>
          <cell r="R5877"/>
          <cell r="S5877"/>
          <cell r="T5877"/>
          <cell r="U5877"/>
          <cell r="V5877"/>
          <cell r="W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P5877"/>
        </row>
        <row r="5878">
          <cell r="C5878"/>
          <cell r="D5878"/>
          <cell r="E5878"/>
          <cell r="F5878"/>
          <cell r="J5878"/>
          <cell r="K5878"/>
          <cell r="L5878"/>
          <cell r="M5878"/>
          <cell r="N5878"/>
          <cell r="O5878"/>
          <cell r="P5878"/>
          <cell r="R5878"/>
          <cell r="S5878"/>
          <cell r="T5878"/>
          <cell r="U5878"/>
          <cell r="V5878"/>
          <cell r="W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P5878"/>
        </row>
        <row r="5879">
          <cell r="C5879"/>
          <cell r="D5879"/>
          <cell r="E5879"/>
          <cell r="F5879"/>
          <cell r="J5879"/>
          <cell r="K5879"/>
          <cell r="L5879"/>
          <cell r="M5879"/>
          <cell r="N5879"/>
          <cell r="O5879"/>
          <cell r="P5879"/>
          <cell r="R5879"/>
          <cell r="S5879"/>
          <cell r="T5879"/>
          <cell r="U5879"/>
          <cell r="V5879"/>
          <cell r="W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P5879"/>
        </row>
        <row r="5880">
          <cell r="C5880"/>
          <cell r="D5880"/>
          <cell r="E5880"/>
          <cell r="F5880"/>
          <cell r="J5880"/>
          <cell r="K5880"/>
          <cell r="L5880"/>
          <cell r="M5880"/>
          <cell r="N5880"/>
          <cell r="O5880"/>
          <cell r="P5880"/>
          <cell r="R5880"/>
          <cell r="S5880"/>
          <cell r="T5880"/>
          <cell r="U5880"/>
          <cell r="V5880"/>
          <cell r="W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P5880"/>
        </row>
        <row r="5881">
          <cell r="C5881"/>
          <cell r="D5881"/>
          <cell r="E5881"/>
          <cell r="F5881"/>
          <cell r="J5881"/>
          <cell r="K5881"/>
          <cell r="L5881"/>
          <cell r="M5881"/>
          <cell r="N5881"/>
          <cell r="O5881"/>
          <cell r="P5881"/>
          <cell r="R5881"/>
          <cell r="S5881"/>
          <cell r="T5881"/>
          <cell r="U5881"/>
          <cell r="V5881"/>
          <cell r="W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P5881"/>
        </row>
        <row r="5882">
          <cell r="C5882"/>
          <cell r="D5882"/>
          <cell r="E5882"/>
          <cell r="F5882"/>
          <cell r="J5882"/>
          <cell r="K5882"/>
          <cell r="L5882"/>
          <cell r="M5882"/>
          <cell r="N5882"/>
          <cell r="O5882"/>
          <cell r="P5882"/>
          <cell r="R5882"/>
          <cell r="S5882"/>
          <cell r="T5882"/>
          <cell r="U5882"/>
          <cell r="V5882"/>
          <cell r="W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P5882"/>
        </row>
        <row r="5883">
          <cell r="C5883"/>
          <cell r="D5883"/>
          <cell r="E5883"/>
          <cell r="F5883"/>
          <cell r="J5883"/>
          <cell r="K5883"/>
          <cell r="L5883"/>
          <cell r="M5883"/>
          <cell r="N5883"/>
          <cell r="O5883"/>
          <cell r="P5883"/>
          <cell r="R5883"/>
          <cell r="S5883"/>
          <cell r="T5883"/>
          <cell r="U5883"/>
          <cell r="V5883"/>
          <cell r="W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P5883"/>
        </row>
        <row r="5884">
          <cell r="C5884"/>
          <cell r="D5884"/>
          <cell r="E5884"/>
          <cell r="F5884"/>
          <cell r="J5884"/>
          <cell r="K5884"/>
          <cell r="L5884"/>
          <cell r="M5884"/>
          <cell r="N5884"/>
          <cell r="O5884"/>
          <cell r="P5884"/>
          <cell r="R5884"/>
          <cell r="S5884"/>
          <cell r="T5884"/>
          <cell r="U5884"/>
          <cell r="V5884"/>
          <cell r="W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P5884"/>
        </row>
        <row r="5885">
          <cell r="C5885"/>
          <cell r="D5885"/>
          <cell r="E5885"/>
          <cell r="F5885"/>
          <cell r="J5885"/>
          <cell r="K5885"/>
          <cell r="L5885"/>
          <cell r="M5885"/>
          <cell r="N5885"/>
          <cell r="O5885"/>
          <cell r="P5885"/>
          <cell r="R5885"/>
          <cell r="S5885"/>
          <cell r="T5885"/>
          <cell r="U5885"/>
          <cell r="V5885"/>
          <cell r="W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P5885"/>
        </row>
        <row r="5886">
          <cell r="C5886"/>
          <cell r="D5886"/>
          <cell r="E5886"/>
          <cell r="F5886"/>
          <cell r="J5886"/>
          <cell r="K5886"/>
          <cell r="L5886"/>
          <cell r="M5886"/>
          <cell r="N5886"/>
          <cell r="O5886"/>
          <cell r="P5886"/>
          <cell r="R5886"/>
          <cell r="S5886"/>
          <cell r="T5886"/>
          <cell r="U5886"/>
          <cell r="V5886"/>
          <cell r="W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P5886"/>
        </row>
        <row r="5887">
          <cell r="C5887"/>
          <cell r="D5887"/>
          <cell r="E5887"/>
          <cell r="F5887"/>
          <cell r="J5887"/>
          <cell r="K5887"/>
          <cell r="L5887"/>
          <cell r="M5887"/>
          <cell r="N5887"/>
          <cell r="O5887"/>
          <cell r="P5887"/>
          <cell r="R5887"/>
          <cell r="S5887"/>
          <cell r="T5887"/>
          <cell r="U5887"/>
          <cell r="V5887"/>
          <cell r="W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P5887"/>
        </row>
        <row r="5888">
          <cell r="C5888"/>
          <cell r="D5888"/>
          <cell r="E5888"/>
          <cell r="F5888"/>
          <cell r="J5888"/>
          <cell r="K5888"/>
          <cell r="L5888"/>
          <cell r="M5888"/>
          <cell r="N5888"/>
          <cell r="O5888"/>
          <cell r="P5888"/>
          <cell r="R5888"/>
          <cell r="S5888"/>
          <cell r="T5888"/>
          <cell r="U5888"/>
          <cell r="V5888"/>
          <cell r="W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P5888"/>
        </row>
        <row r="5889">
          <cell r="C5889"/>
          <cell r="D5889"/>
          <cell r="E5889"/>
          <cell r="F5889"/>
          <cell r="J5889"/>
          <cell r="K5889"/>
          <cell r="L5889"/>
          <cell r="M5889"/>
          <cell r="N5889"/>
          <cell r="O5889"/>
          <cell r="P5889"/>
          <cell r="R5889"/>
          <cell r="S5889"/>
          <cell r="T5889"/>
          <cell r="U5889"/>
          <cell r="V5889"/>
          <cell r="W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P5889"/>
        </row>
        <row r="5890">
          <cell r="C5890"/>
          <cell r="D5890"/>
          <cell r="E5890"/>
          <cell r="F5890"/>
          <cell r="J5890"/>
          <cell r="K5890"/>
          <cell r="L5890"/>
          <cell r="M5890"/>
          <cell r="N5890"/>
          <cell r="O5890"/>
          <cell r="P5890"/>
          <cell r="R5890"/>
          <cell r="S5890"/>
          <cell r="T5890"/>
          <cell r="U5890"/>
          <cell r="V5890"/>
          <cell r="W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P5890"/>
        </row>
        <row r="5891">
          <cell r="C5891"/>
          <cell r="D5891"/>
          <cell r="F5891"/>
          <cell r="J5891"/>
          <cell r="K5891"/>
          <cell r="L5891"/>
          <cell r="M5891"/>
          <cell r="N5891"/>
          <cell r="O5891"/>
          <cell r="P5891"/>
          <cell r="R5891"/>
          <cell r="S5891"/>
          <cell r="T5891"/>
          <cell r="U5891"/>
          <cell r="Y5891"/>
          <cell r="Z5891"/>
          <cell r="AA5891"/>
          <cell r="AB5891"/>
          <cell r="AG5891"/>
          <cell r="AH5891"/>
          <cell r="AI5891"/>
          <cell r="AJ5891"/>
          <cell r="AK5891"/>
          <cell r="AL5891"/>
          <cell r="AN5891"/>
          <cell r="AP5891"/>
        </row>
        <row r="5892">
          <cell r="C5892"/>
          <cell r="D5892"/>
          <cell r="E5892"/>
          <cell r="F5892"/>
          <cell r="J5892"/>
          <cell r="K5892"/>
          <cell r="L5892"/>
          <cell r="M5892"/>
          <cell r="N5892"/>
          <cell r="O5892"/>
          <cell r="P5892"/>
          <cell r="R5892"/>
          <cell r="S5892"/>
          <cell r="T5892"/>
          <cell r="U5892"/>
          <cell r="V5892"/>
          <cell r="W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P5892"/>
        </row>
        <row r="5893">
          <cell r="C5893"/>
          <cell r="D5893"/>
          <cell r="E5893"/>
          <cell r="F5893"/>
          <cell r="J5893"/>
          <cell r="K5893"/>
          <cell r="L5893"/>
          <cell r="M5893"/>
          <cell r="N5893"/>
          <cell r="O5893"/>
          <cell r="P5893"/>
          <cell r="R5893"/>
          <cell r="S5893"/>
          <cell r="T5893"/>
          <cell r="U5893"/>
          <cell r="V5893"/>
          <cell r="W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P5893"/>
        </row>
        <row r="5894">
          <cell r="C5894"/>
          <cell r="D5894"/>
          <cell r="E5894"/>
          <cell r="F5894"/>
          <cell r="J5894"/>
          <cell r="K5894"/>
          <cell r="L5894"/>
          <cell r="M5894"/>
          <cell r="N5894"/>
          <cell r="O5894"/>
          <cell r="P5894"/>
          <cell r="R5894"/>
          <cell r="S5894"/>
          <cell r="T5894"/>
          <cell r="U5894"/>
          <cell r="V5894"/>
          <cell r="W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P5894"/>
        </row>
        <row r="5895">
          <cell r="C5895"/>
          <cell r="D5895"/>
          <cell r="E5895"/>
          <cell r="F5895"/>
          <cell r="J5895"/>
          <cell r="K5895"/>
          <cell r="L5895"/>
          <cell r="M5895"/>
          <cell r="N5895"/>
          <cell r="O5895"/>
          <cell r="P5895"/>
          <cell r="R5895"/>
          <cell r="S5895"/>
          <cell r="T5895"/>
          <cell r="U5895"/>
          <cell r="V5895"/>
          <cell r="W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P5895"/>
        </row>
        <row r="5896">
          <cell r="C5896"/>
          <cell r="D5896"/>
          <cell r="E5896"/>
          <cell r="F5896"/>
          <cell r="J5896"/>
          <cell r="K5896"/>
          <cell r="L5896"/>
          <cell r="M5896"/>
          <cell r="N5896"/>
          <cell r="O5896"/>
          <cell r="P5896"/>
          <cell r="R5896"/>
          <cell r="S5896"/>
          <cell r="T5896"/>
          <cell r="U5896"/>
          <cell r="V5896"/>
          <cell r="W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P5896"/>
        </row>
        <row r="5897">
          <cell r="C5897"/>
          <cell r="D5897"/>
          <cell r="E5897"/>
          <cell r="F5897"/>
          <cell r="J5897"/>
          <cell r="K5897"/>
          <cell r="L5897"/>
          <cell r="M5897"/>
          <cell r="N5897"/>
          <cell r="O5897"/>
          <cell r="P5897"/>
          <cell r="R5897"/>
          <cell r="S5897"/>
          <cell r="T5897"/>
          <cell r="U5897"/>
          <cell r="V5897"/>
          <cell r="W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P5897"/>
        </row>
        <row r="5898">
          <cell r="C5898"/>
          <cell r="D5898"/>
          <cell r="E5898"/>
          <cell r="F5898"/>
          <cell r="J5898"/>
          <cell r="K5898"/>
          <cell r="L5898"/>
          <cell r="M5898"/>
          <cell r="N5898"/>
          <cell r="O5898"/>
          <cell r="P5898"/>
          <cell r="R5898"/>
          <cell r="S5898"/>
          <cell r="T5898"/>
          <cell r="U5898"/>
          <cell r="V5898"/>
          <cell r="W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P5898"/>
        </row>
        <row r="5899">
          <cell r="C5899"/>
          <cell r="D5899"/>
          <cell r="E5899"/>
          <cell r="F5899"/>
          <cell r="J5899"/>
          <cell r="K5899"/>
          <cell r="L5899"/>
          <cell r="M5899"/>
          <cell r="N5899"/>
          <cell r="O5899"/>
          <cell r="P5899"/>
          <cell r="R5899"/>
          <cell r="S5899"/>
          <cell r="T5899"/>
          <cell r="U5899"/>
          <cell r="V5899"/>
          <cell r="W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P5899"/>
        </row>
        <row r="5900">
          <cell r="C5900"/>
          <cell r="D5900"/>
          <cell r="E5900"/>
          <cell r="F5900"/>
          <cell r="J5900"/>
          <cell r="K5900"/>
          <cell r="L5900"/>
          <cell r="M5900"/>
          <cell r="N5900"/>
          <cell r="O5900"/>
          <cell r="P5900"/>
          <cell r="R5900"/>
          <cell r="S5900"/>
          <cell r="T5900"/>
          <cell r="U5900"/>
          <cell r="V5900"/>
          <cell r="W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P5900"/>
        </row>
        <row r="5901">
          <cell r="C5901"/>
          <cell r="D5901"/>
          <cell r="E5901"/>
          <cell r="F5901"/>
          <cell r="J5901"/>
          <cell r="K5901"/>
          <cell r="L5901"/>
          <cell r="M5901"/>
          <cell r="N5901"/>
          <cell r="O5901"/>
          <cell r="P5901"/>
          <cell r="R5901"/>
          <cell r="S5901"/>
          <cell r="T5901"/>
          <cell r="U5901"/>
          <cell r="V5901"/>
          <cell r="W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P5901"/>
        </row>
        <row r="5902">
          <cell r="C5902"/>
          <cell r="D5902"/>
          <cell r="E5902"/>
          <cell r="F5902"/>
          <cell r="J5902"/>
          <cell r="K5902"/>
          <cell r="L5902"/>
          <cell r="M5902"/>
          <cell r="N5902"/>
          <cell r="O5902"/>
          <cell r="P5902"/>
          <cell r="R5902"/>
          <cell r="S5902"/>
          <cell r="T5902"/>
          <cell r="U5902"/>
          <cell r="V5902"/>
          <cell r="W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P5902"/>
        </row>
        <row r="5903">
          <cell r="C5903"/>
          <cell r="D5903"/>
          <cell r="E5903"/>
          <cell r="F5903"/>
          <cell r="J5903"/>
          <cell r="K5903"/>
          <cell r="L5903"/>
          <cell r="M5903"/>
          <cell r="N5903"/>
          <cell r="O5903"/>
          <cell r="P5903"/>
          <cell r="R5903"/>
          <cell r="S5903"/>
          <cell r="T5903"/>
          <cell r="U5903"/>
          <cell r="V5903"/>
          <cell r="W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P5903"/>
        </row>
        <row r="5904">
          <cell r="C5904"/>
          <cell r="D5904"/>
          <cell r="E5904"/>
          <cell r="F5904"/>
          <cell r="J5904"/>
          <cell r="K5904"/>
          <cell r="L5904"/>
          <cell r="M5904"/>
          <cell r="N5904"/>
          <cell r="O5904"/>
          <cell r="P5904"/>
          <cell r="R5904"/>
          <cell r="S5904"/>
          <cell r="T5904"/>
          <cell r="U5904"/>
          <cell r="V5904"/>
          <cell r="W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P5904"/>
        </row>
        <row r="5905">
          <cell r="C5905"/>
          <cell r="D5905"/>
          <cell r="E5905"/>
          <cell r="F5905"/>
          <cell r="J5905"/>
          <cell r="K5905"/>
          <cell r="L5905"/>
          <cell r="M5905"/>
          <cell r="N5905"/>
          <cell r="O5905"/>
          <cell r="P5905"/>
          <cell r="R5905"/>
          <cell r="S5905"/>
          <cell r="T5905"/>
          <cell r="U5905"/>
          <cell r="V5905"/>
          <cell r="W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P5905"/>
        </row>
        <row r="5906">
          <cell r="C5906"/>
          <cell r="D5906"/>
          <cell r="E5906"/>
          <cell r="F5906"/>
          <cell r="J5906"/>
          <cell r="K5906"/>
          <cell r="L5906"/>
          <cell r="M5906"/>
          <cell r="N5906"/>
          <cell r="O5906"/>
          <cell r="P5906"/>
          <cell r="R5906"/>
          <cell r="S5906"/>
          <cell r="T5906"/>
          <cell r="U5906"/>
          <cell r="V5906"/>
          <cell r="W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P5906"/>
        </row>
        <row r="5907">
          <cell r="C5907"/>
          <cell r="D5907"/>
          <cell r="E5907"/>
          <cell r="F5907"/>
          <cell r="J5907"/>
          <cell r="K5907"/>
          <cell r="L5907"/>
          <cell r="M5907"/>
          <cell r="N5907"/>
          <cell r="O5907"/>
          <cell r="P5907"/>
          <cell r="R5907"/>
          <cell r="S5907"/>
          <cell r="T5907"/>
          <cell r="U5907"/>
          <cell r="V5907"/>
          <cell r="W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P5907"/>
        </row>
        <row r="5908">
          <cell r="C5908"/>
          <cell r="D5908"/>
          <cell r="E5908"/>
          <cell r="F5908"/>
          <cell r="J5908"/>
          <cell r="K5908"/>
          <cell r="L5908"/>
          <cell r="M5908"/>
          <cell r="N5908"/>
          <cell r="O5908"/>
          <cell r="P5908"/>
          <cell r="R5908"/>
          <cell r="S5908"/>
          <cell r="T5908"/>
          <cell r="U5908"/>
          <cell r="V5908"/>
          <cell r="W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P5908"/>
        </row>
        <row r="5909">
          <cell r="C5909"/>
          <cell r="D5909"/>
          <cell r="E5909"/>
          <cell r="F5909"/>
          <cell r="J5909"/>
          <cell r="K5909"/>
          <cell r="L5909"/>
          <cell r="M5909"/>
          <cell r="N5909"/>
          <cell r="O5909"/>
          <cell r="P5909"/>
          <cell r="R5909"/>
          <cell r="S5909"/>
          <cell r="T5909"/>
          <cell r="U5909"/>
          <cell r="V5909"/>
          <cell r="W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P5909"/>
        </row>
        <row r="5910">
          <cell r="C5910"/>
          <cell r="D5910"/>
          <cell r="E5910"/>
          <cell r="F5910"/>
          <cell r="J5910"/>
          <cell r="K5910"/>
          <cell r="L5910"/>
          <cell r="M5910"/>
          <cell r="N5910"/>
          <cell r="O5910"/>
          <cell r="P5910"/>
          <cell r="R5910"/>
          <cell r="S5910"/>
          <cell r="T5910"/>
          <cell r="U5910"/>
          <cell r="V5910"/>
          <cell r="W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P5910"/>
        </row>
        <row r="5911">
          <cell r="C5911"/>
          <cell r="D5911"/>
          <cell r="E5911"/>
          <cell r="F5911"/>
          <cell r="J5911"/>
          <cell r="K5911"/>
          <cell r="L5911"/>
          <cell r="M5911"/>
          <cell r="N5911"/>
          <cell r="O5911"/>
          <cell r="P5911"/>
          <cell r="R5911"/>
          <cell r="S5911"/>
          <cell r="T5911"/>
          <cell r="U5911"/>
          <cell r="V5911"/>
          <cell r="W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P5911"/>
        </row>
        <row r="5912">
          <cell r="C5912"/>
          <cell r="D5912"/>
          <cell r="E5912"/>
          <cell r="F5912"/>
          <cell r="J5912"/>
          <cell r="K5912"/>
          <cell r="L5912"/>
          <cell r="M5912"/>
          <cell r="N5912"/>
          <cell r="O5912"/>
          <cell r="P5912"/>
          <cell r="R5912"/>
          <cell r="S5912"/>
          <cell r="T5912"/>
          <cell r="U5912"/>
          <cell r="V5912"/>
          <cell r="W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P5912"/>
        </row>
        <row r="5913">
          <cell r="C5913"/>
          <cell r="D5913"/>
          <cell r="E5913"/>
          <cell r="F5913"/>
          <cell r="J5913"/>
          <cell r="K5913"/>
          <cell r="L5913"/>
          <cell r="M5913"/>
          <cell r="N5913"/>
          <cell r="O5913"/>
          <cell r="P5913"/>
          <cell r="R5913"/>
          <cell r="S5913"/>
          <cell r="T5913"/>
          <cell r="U5913"/>
          <cell r="V5913"/>
          <cell r="W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P5913"/>
        </row>
        <row r="5914">
          <cell r="C5914"/>
          <cell r="D5914"/>
          <cell r="E5914"/>
          <cell r="F5914"/>
          <cell r="J5914"/>
          <cell r="K5914"/>
          <cell r="L5914"/>
          <cell r="M5914"/>
          <cell r="N5914"/>
          <cell r="O5914"/>
          <cell r="P5914"/>
          <cell r="R5914"/>
          <cell r="S5914"/>
          <cell r="T5914"/>
          <cell r="U5914"/>
          <cell r="V5914"/>
          <cell r="W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P5914"/>
        </row>
        <row r="5915">
          <cell r="C5915"/>
          <cell r="D5915"/>
          <cell r="E5915"/>
          <cell r="F5915"/>
          <cell r="J5915"/>
          <cell r="K5915"/>
          <cell r="L5915"/>
          <cell r="M5915"/>
          <cell r="N5915"/>
          <cell r="O5915"/>
          <cell r="P5915"/>
          <cell r="R5915"/>
          <cell r="S5915"/>
          <cell r="T5915"/>
          <cell r="U5915"/>
          <cell r="V5915"/>
          <cell r="W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P5915"/>
        </row>
        <row r="5916">
          <cell r="C5916"/>
          <cell r="D5916"/>
          <cell r="E5916"/>
          <cell r="F5916"/>
          <cell r="J5916"/>
          <cell r="K5916"/>
          <cell r="L5916"/>
          <cell r="M5916"/>
          <cell r="N5916"/>
          <cell r="O5916"/>
          <cell r="P5916"/>
          <cell r="R5916"/>
          <cell r="S5916"/>
          <cell r="T5916"/>
          <cell r="U5916"/>
          <cell r="V5916"/>
          <cell r="W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P5916"/>
        </row>
        <row r="5917">
          <cell r="C5917"/>
          <cell r="D5917"/>
          <cell r="E5917"/>
          <cell r="F5917"/>
          <cell r="J5917"/>
          <cell r="K5917"/>
          <cell r="L5917"/>
          <cell r="M5917"/>
          <cell r="N5917"/>
          <cell r="O5917"/>
          <cell r="P5917"/>
          <cell r="R5917"/>
          <cell r="S5917"/>
          <cell r="T5917"/>
          <cell r="U5917"/>
          <cell r="V5917"/>
          <cell r="W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P5917"/>
        </row>
        <row r="5918">
          <cell r="C5918"/>
          <cell r="D5918"/>
          <cell r="E5918"/>
          <cell r="F5918"/>
          <cell r="J5918"/>
          <cell r="K5918"/>
          <cell r="L5918"/>
          <cell r="M5918"/>
          <cell r="N5918"/>
          <cell r="O5918"/>
          <cell r="P5918"/>
          <cell r="R5918"/>
          <cell r="S5918"/>
          <cell r="T5918"/>
          <cell r="U5918"/>
          <cell r="V5918"/>
          <cell r="W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P5918"/>
        </row>
        <row r="5919">
          <cell r="C5919"/>
          <cell r="D5919"/>
          <cell r="E5919"/>
          <cell r="F5919"/>
          <cell r="J5919"/>
          <cell r="K5919"/>
          <cell r="L5919"/>
          <cell r="M5919"/>
          <cell r="N5919"/>
          <cell r="O5919"/>
          <cell r="P5919"/>
          <cell r="R5919"/>
          <cell r="S5919"/>
          <cell r="T5919"/>
          <cell r="U5919"/>
          <cell r="V5919"/>
          <cell r="W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P5919"/>
        </row>
        <row r="5920">
          <cell r="C5920"/>
          <cell r="D5920"/>
          <cell r="E5920"/>
          <cell r="F5920"/>
          <cell r="J5920"/>
          <cell r="K5920"/>
          <cell r="L5920"/>
          <cell r="M5920"/>
          <cell r="N5920"/>
          <cell r="O5920"/>
          <cell r="P5920"/>
          <cell r="R5920"/>
          <cell r="S5920"/>
          <cell r="T5920"/>
          <cell r="U5920"/>
          <cell r="V5920"/>
          <cell r="W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P5920"/>
        </row>
        <row r="5921">
          <cell r="C5921"/>
          <cell r="D5921"/>
          <cell r="E5921"/>
          <cell r="F5921"/>
          <cell r="J5921"/>
          <cell r="K5921"/>
          <cell r="L5921"/>
          <cell r="M5921"/>
          <cell r="N5921"/>
          <cell r="O5921"/>
          <cell r="P5921"/>
          <cell r="R5921"/>
          <cell r="S5921"/>
          <cell r="T5921"/>
          <cell r="U5921"/>
          <cell r="V5921"/>
          <cell r="W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P5921"/>
        </row>
        <row r="5922">
          <cell r="C5922"/>
          <cell r="D5922"/>
          <cell r="E5922"/>
          <cell r="F5922"/>
          <cell r="J5922"/>
          <cell r="K5922"/>
          <cell r="L5922"/>
          <cell r="M5922"/>
          <cell r="N5922"/>
          <cell r="O5922"/>
          <cell r="P5922"/>
          <cell r="R5922"/>
          <cell r="S5922"/>
          <cell r="T5922"/>
          <cell r="U5922"/>
          <cell r="V5922"/>
          <cell r="W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P5922"/>
        </row>
        <row r="5923">
          <cell r="C5923"/>
          <cell r="D5923"/>
          <cell r="E5923"/>
          <cell r="F5923"/>
          <cell r="J5923"/>
          <cell r="K5923"/>
          <cell r="L5923"/>
          <cell r="M5923"/>
          <cell r="N5923"/>
          <cell r="O5923"/>
          <cell r="P5923"/>
          <cell r="R5923"/>
          <cell r="S5923"/>
          <cell r="T5923"/>
          <cell r="U5923"/>
          <cell r="V5923"/>
          <cell r="W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P5923"/>
        </row>
        <row r="5924">
          <cell r="C5924"/>
          <cell r="D5924"/>
          <cell r="E5924"/>
          <cell r="F5924"/>
          <cell r="J5924"/>
          <cell r="K5924"/>
          <cell r="L5924"/>
          <cell r="M5924"/>
          <cell r="N5924"/>
          <cell r="O5924"/>
          <cell r="P5924"/>
          <cell r="R5924"/>
          <cell r="S5924"/>
          <cell r="T5924"/>
          <cell r="U5924"/>
          <cell r="V5924"/>
          <cell r="W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P5924"/>
        </row>
        <row r="5925">
          <cell r="C5925"/>
          <cell r="D5925"/>
          <cell r="E5925"/>
          <cell r="F5925"/>
          <cell r="J5925"/>
          <cell r="K5925"/>
          <cell r="L5925"/>
          <cell r="M5925"/>
          <cell r="N5925"/>
          <cell r="O5925"/>
          <cell r="P5925"/>
          <cell r="R5925"/>
          <cell r="S5925"/>
          <cell r="T5925"/>
          <cell r="U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P5925"/>
        </row>
        <row r="5926">
          <cell r="C5926"/>
          <cell r="D5926"/>
          <cell r="E5926"/>
          <cell r="F5926"/>
          <cell r="J5926"/>
          <cell r="K5926"/>
          <cell r="L5926"/>
          <cell r="M5926"/>
          <cell r="N5926"/>
          <cell r="O5926"/>
          <cell r="P5926"/>
          <cell r="R5926"/>
          <cell r="S5926"/>
          <cell r="T5926"/>
          <cell r="U5926"/>
          <cell r="V5926"/>
          <cell r="W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P5926"/>
        </row>
        <row r="5927">
          <cell r="C5927"/>
          <cell r="D5927"/>
          <cell r="E5927"/>
          <cell r="F5927"/>
          <cell r="J5927"/>
          <cell r="K5927"/>
          <cell r="L5927"/>
          <cell r="M5927"/>
          <cell r="N5927"/>
          <cell r="O5927"/>
          <cell r="P5927"/>
          <cell r="R5927"/>
          <cell r="S5927"/>
          <cell r="T5927"/>
          <cell r="U5927"/>
          <cell r="V5927"/>
          <cell r="W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P5927"/>
        </row>
        <row r="5928">
          <cell r="C5928"/>
          <cell r="D5928"/>
          <cell r="E5928"/>
          <cell r="F5928"/>
          <cell r="J5928"/>
          <cell r="K5928"/>
          <cell r="L5928"/>
          <cell r="M5928"/>
          <cell r="N5928"/>
          <cell r="O5928"/>
          <cell r="P5928"/>
          <cell r="R5928"/>
          <cell r="S5928"/>
          <cell r="T5928"/>
          <cell r="U5928"/>
          <cell r="V5928"/>
          <cell r="W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P5928"/>
        </row>
        <row r="5929">
          <cell r="C5929"/>
          <cell r="D5929"/>
          <cell r="E5929"/>
          <cell r="F5929"/>
          <cell r="J5929"/>
          <cell r="K5929"/>
          <cell r="L5929"/>
          <cell r="M5929"/>
          <cell r="N5929"/>
          <cell r="O5929"/>
          <cell r="P5929"/>
          <cell r="R5929"/>
          <cell r="S5929"/>
          <cell r="T5929"/>
          <cell r="U5929"/>
          <cell r="V5929"/>
          <cell r="W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P5929"/>
        </row>
        <row r="5930">
          <cell r="C5930"/>
          <cell r="D5930"/>
          <cell r="E5930"/>
          <cell r="F5930"/>
          <cell r="J5930"/>
          <cell r="K5930"/>
          <cell r="L5930"/>
          <cell r="M5930"/>
          <cell r="N5930"/>
          <cell r="O5930"/>
          <cell r="P5930"/>
          <cell r="R5930"/>
          <cell r="S5930"/>
          <cell r="T5930"/>
          <cell r="U5930"/>
          <cell r="V5930"/>
          <cell r="W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P5930"/>
        </row>
        <row r="5931">
          <cell r="C5931"/>
          <cell r="D5931"/>
          <cell r="E5931"/>
          <cell r="F5931"/>
          <cell r="J5931"/>
          <cell r="K5931"/>
          <cell r="L5931"/>
          <cell r="M5931"/>
          <cell r="N5931"/>
          <cell r="O5931"/>
          <cell r="P5931"/>
          <cell r="R5931"/>
          <cell r="S5931"/>
          <cell r="T5931"/>
          <cell r="U5931"/>
          <cell r="V5931"/>
          <cell r="W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P5931"/>
        </row>
        <row r="5932">
          <cell r="C5932"/>
          <cell r="D5932"/>
          <cell r="E5932"/>
          <cell r="F5932"/>
          <cell r="J5932"/>
          <cell r="K5932"/>
          <cell r="L5932"/>
          <cell r="M5932"/>
          <cell r="N5932"/>
          <cell r="O5932"/>
          <cell r="P5932"/>
          <cell r="R5932"/>
          <cell r="S5932"/>
          <cell r="T5932"/>
          <cell r="U5932"/>
          <cell r="V5932"/>
          <cell r="W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P5932"/>
        </row>
        <row r="5933">
          <cell r="C5933"/>
          <cell r="D5933"/>
          <cell r="E5933"/>
          <cell r="F5933"/>
          <cell r="J5933"/>
          <cell r="K5933"/>
          <cell r="L5933"/>
          <cell r="M5933"/>
          <cell r="N5933"/>
          <cell r="O5933"/>
          <cell r="P5933"/>
          <cell r="R5933"/>
          <cell r="S5933"/>
          <cell r="T5933"/>
          <cell r="U5933"/>
          <cell r="V5933"/>
          <cell r="W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P5933"/>
        </row>
        <row r="5934">
          <cell r="C5934"/>
          <cell r="D5934"/>
          <cell r="E5934"/>
          <cell r="F5934"/>
          <cell r="J5934"/>
          <cell r="K5934"/>
          <cell r="L5934"/>
          <cell r="M5934"/>
          <cell r="N5934"/>
          <cell r="O5934"/>
          <cell r="P5934"/>
          <cell r="R5934"/>
          <cell r="S5934"/>
          <cell r="T5934"/>
          <cell r="U5934"/>
          <cell r="V5934"/>
          <cell r="W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P5934"/>
        </row>
        <row r="5935">
          <cell r="C5935"/>
          <cell r="D5935"/>
          <cell r="E5935"/>
          <cell r="F5935"/>
          <cell r="J5935"/>
          <cell r="K5935"/>
          <cell r="L5935"/>
          <cell r="M5935"/>
          <cell r="N5935"/>
          <cell r="O5935"/>
          <cell r="P5935"/>
          <cell r="R5935"/>
          <cell r="S5935"/>
          <cell r="T5935"/>
          <cell r="U5935"/>
          <cell r="V5935"/>
          <cell r="W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P5935"/>
        </row>
        <row r="5936">
          <cell r="C5936"/>
          <cell r="D5936"/>
          <cell r="E5936"/>
          <cell r="F5936"/>
          <cell r="J5936"/>
          <cell r="K5936"/>
          <cell r="L5936"/>
          <cell r="M5936"/>
          <cell r="N5936"/>
          <cell r="O5936"/>
          <cell r="P5936"/>
          <cell r="R5936"/>
          <cell r="S5936"/>
          <cell r="T5936"/>
          <cell r="U5936"/>
          <cell r="V5936"/>
          <cell r="W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P5936"/>
        </row>
        <row r="5937">
          <cell r="C5937"/>
          <cell r="D5937"/>
          <cell r="E5937"/>
          <cell r="F5937"/>
          <cell r="J5937"/>
          <cell r="K5937"/>
          <cell r="L5937"/>
          <cell r="M5937"/>
          <cell r="N5937"/>
          <cell r="O5937"/>
          <cell r="P5937"/>
          <cell r="R5937"/>
          <cell r="S5937"/>
          <cell r="T5937"/>
          <cell r="U5937"/>
          <cell r="V5937"/>
          <cell r="W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P5937"/>
        </row>
        <row r="5938">
          <cell r="C5938"/>
          <cell r="D5938"/>
          <cell r="E5938"/>
          <cell r="F5938"/>
          <cell r="J5938"/>
          <cell r="K5938"/>
          <cell r="L5938"/>
          <cell r="M5938"/>
          <cell r="N5938"/>
          <cell r="O5938"/>
          <cell r="P5938"/>
          <cell r="R5938"/>
          <cell r="S5938"/>
          <cell r="T5938"/>
          <cell r="U5938"/>
          <cell r="V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P5938"/>
        </row>
        <row r="5939">
          <cell r="C5939"/>
          <cell r="D5939"/>
          <cell r="E5939"/>
          <cell r="F5939"/>
          <cell r="J5939"/>
          <cell r="K5939"/>
          <cell r="L5939"/>
          <cell r="M5939"/>
          <cell r="N5939"/>
          <cell r="O5939"/>
          <cell r="P5939"/>
          <cell r="R5939"/>
          <cell r="S5939"/>
          <cell r="T5939"/>
          <cell r="U5939"/>
          <cell r="V5939"/>
          <cell r="W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P5939"/>
        </row>
        <row r="5940">
          <cell r="C5940"/>
          <cell r="D5940"/>
          <cell r="E5940"/>
          <cell r="F5940"/>
          <cell r="J5940"/>
          <cell r="K5940"/>
          <cell r="L5940"/>
          <cell r="M5940"/>
          <cell r="N5940"/>
          <cell r="O5940"/>
          <cell r="P5940"/>
          <cell r="R5940"/>
          <cell r="S5940"/>
          <cell r="T5940"/>
          <cell r="U5940"/>
          <cell r="V5940"/>
          <cell r="W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P5940"/>
        </row>
        <row r="5941">
          <cell r="C5941"/>
          <cell r="D5941"/>
          <cell r="E5941"/>
          <cell r="F5941"/>
          <cell r="J5941"/>
          <cell r="K5941"/>
          <cell r="L5941"/>
          <cell r="M5941"/>
          <cell r="N5941"/>
          <cell r="O5941"/>
          <cell r="P5941"/>
          <cell r="R5941"/>
          <cell r="S5941"/>
          <cell r="T5941"/>
          <cell r="U5941"/>
          <cell r="V5941"/>
          <cell r="W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P5941"/>
        </row>
        <row r="5942">
          <cell r="C5942"/>
          <cell r="D5942"/>
          <cell r="E5942"/>
          <cell r="F5942"/>
          <cell r="J5942"/>
          <cell r="K5942"/>
          <cell r="L5942"/>
          <cell r="M5942"/>
          <cell r="N5942"/>
          <cell r="O5942"/>
          <cell r="P5942"/>
          <cell r="R5942"/>
          <cell r="S5942"/>
          <cell r="T5942"/>
          <cell r="U5942"/>
          <cell r="V5942"/>
          <cell r="W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P5942"/>
        </row>
        <row r="5943">
          <cell r="C5943"/>
          <cell r="D5943"/>
          <cell r="E5943"/>
          <cell r="F5943"/>
          <cell r="J5943"/>
          <cell r="K5943"/>
          <cell r="L5943"/>
          <cell r="M5943"/>
          <cell r="N5943"/>
          <cell r="O5943"/>
          <cell r="P5943"/>
          <cell r="R5943"/>
          <cell r="S5943"/>
          <cell r="T5943"/>
          <cell r="U5943"/>
          <cell r="V5943"/>
          <cell r="W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P5943"/>
        </row>
        <row r="5944">
          <cell r="C5944"/>
          <cell r="D5944"/>
          <cell r="E5944"/>
          <cell r="F5944"/>
          <cell r="J5944"/>
          <cell r="K5944"/>
          <cell r="L5944"/>
          <cell r="M5944"/>
          <cell r="N5944"/>
          <cell r="O5944"/>
          <cell r="P5944"/>
          <cell r="R5944"/>
          <cell r="S5944"/>
          <cell r="T5944"/>
          <cell r="U5944"/>
          <cell r="V5944"/>
          <cell r="W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P5944"/>
        </row>
        <row r="5945">
          <cell r="C5945"/>
          <cell r="D5945"/>
          <cell r="E5945"/>
          <cell r="F5945"/>
          <cell r="J5945"/>
          <cell r="K5945"/>
          <cell r="L5945"/>
          <cell r="M5945"/>
          <cell r="N5945"/>
          <cell r="O5945"/>
          <cell r="P5945"/>
          <cell r="R5945"/>
          <cell r="S5945"/>
          <cell r="T5945"/>
          <cell r="U5945"/>
          <cell r="V5945"/>
          <cell r="W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P5945"/>
        </row>
        <row r="5946">
          <cell r="C5946"/>
          <cell r="D5946"/>
          <cell r="E5946"/>
          <cell r="F5946"/>
          <cell r="J5946"/>
          <cell r="K5946"/>
          <cell r="L5946"/>
          <cell r="M5946"/>
          <cell r="N5946"/>
          <cell r="O5946"/>
          <cell r="P5946"/>
          <cell r="R5946"/>
          <cell r="S5946"/>
          <cell r="T5946"/>
          <cell r="U5946"/>
          <cell r="V5946"/>
          <cell r="W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P5946"/>
        </row>
        <row r="5947">
          <cell r="C5947"/>
          <cell r="D5947"/>
          <cell r="E5947"/>
          <cell r="F5947"/>
          <cell r="J5947"/>
          <cell r="K5947"/>
          <cell r="L5947"/>
          <cell r="M5947"/>
          <cell r="N5947"/>
          <cell r="O5947"/>
          <cell r="P5947"/>
          <cell r="R5947"/>
          <cell r="S5947"/>
          <cell r="T5947"/>
          <cell r="U5947"/>
          <cell r="V5947"/>
          <cell r="W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P5947"/>
        </row>
        <row r="5948">
          <cell r="C5948"/>
          <cell r="D5948"/>
          <cell r="E5948"/>
          <cell r="F5948"/>
          <cell r="J5948"/>
          <cell r="K5948"/>
          <cell r="L5948"/>
          <cell r="M5948"/>
          <cell r="N5948"/>
          <cell r="O5948"/>
          <cell r="P5948"/>
          <cell r="R5948"/>
          <cell r="S5948"/>
          <cell r="T5948"/>
          <cell r="U5948"/>
          <cell r="V5948"/>
          <cell r="W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P5948"/>
        </row>
        <row r="5949">
          <cell r="C5949"/>
          <cell r="D5949"/>
          <cell r="E5949"/>
          <cell r="F5949"/>
          <cell r="J5949"/>
          <cell r="K5949"/>
          <cell r="L5949"/>
          <cell r="M5949"/>
          <cell r="N5949"/>
          <cell r="O5949"/>
          <cell r="P5949"/>
          <cell r="R5949"/>
          <cell r="S5949"/>
          <cell r="T5949"/>
          <cell r="U5949"/>
          <cell r="V5949"/>
          <cell r="W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P5949"/>
        </row>
        <row r="5950">
          <cell r="C5950"/>
          <cell r="D5950"/>
          <cell r="E5950"/>
          <cell r="F5950"/>
          <cell r="J5950"/>
          <cell r="K5950"/>
          <cell r="L5950"/>
          <cell r="M5950"/>
          <cell r="N5950"/>
          <cell r="O5950"/>
          <cell r="P5950"/>
          <cell r="R5950"/>
          <cell r="S5950"/>
          <cell r="T5950"/>
          <cell r="U5950"/>
          <cell r="V5950"/>
          <cell r="W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P5950"/>
        </row>
        <row r="5951">
          <cell r="C5951"/>
          <cell r="D5951"/>
          <cell r="E5951"/>
          <cell r="F5951"/>
          <cell r="J5951"/>
          <cell r="K5951"/>
          <cell r="L5951"/>
          <cell r="M5951"/>
          <cell r="N5951"/>
          <cell r="O5951"/>
          <cell r="P5951"/>
          <cell r="R5951"/>
          <cell r="S5951"/>
          <cell r="T5951"/>
          <cell r="U5951"/>
          <cell r="V5951"/>
          <cell r="W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P5951"/>
        </row>
        <row r="5952">
          <cell r="C5952"/>
          <cell r="D5952"/>
          <cell r="E5952"/>
          <cell r="F5952"/>
          <cell r="J5952"/>
          <cell r="K5952"/>
          <cell r="L5952"/>
          <cell r="M5952"/>
          <cell r="N5952"/>
          <cell r="O5952"/>
          <cell r="P5952"/>
          <cell r="R5952"/>
          <cell r="S5952"/>
          <cell r="T5952"/>
          <cell r="U5952"/>
          <cell r="V5952"/>
          <cell r="W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P5952"/>
        </row>
        <row r="5953">
          <cell r="C5953"/>
          <cell r="D5953"/>
          <cell r="E5953"/>
          <cell r="F5953"/>
          <cell r="J5953"/>
          <cell r="K5953"/>
          <cell r="L5953"/>
          <cell r="M5953"/>
          <cell r="N5953"/>
          <cell r="O5953"/>
          <cell r="P5953"/>
          <cell r="R5953"/>
          <cell r="S5953"/>
          <cell r="T5953"/>
          <cell r="U5953"/>
          <cell r="V5953"/>
          <cell r="W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P5953"/>
        </row>
        <row r="5954">
          <cell r="C5954"/>
          <cell r="D5954"/>
          <cell r="E5954"/>
          <cell r="F5954"/>
          <cell r="J5954"/>
          <cell r="K5954"/>
          <cell r="L5954"/>
          <cell r="M5954"/>
          <cell r="N5954"/>
          <cell r="O5954"/>
          <cell r="P5954"/>
          <cell r="R5954"/>
          <cell r="S5954"/>
          <cell r="T5954"/>
          <cell r="U5954"/>
          <cell r="V5954"/>
          <cell r="W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P5954"/>
        </row>
        <row r="5955">
          <cell r="C5955"/>
          <cell r="D5955"/>
          <cell r="E5955"/>
          <cell r="F5955"/>
          <cell r="J5955"/>
          <cell r="K5955"/>
          <cell r="L5955"/>
          <cell r="M5955"/>
          <cell r="N5955"/>
          <cell r="O5955"/>
          <cell r="P5955"/>
          <cell r="R5955"/>
          <cell r="S5955"/>
          <cell r="T5955"/>
          <cell r="U5955"/>
          <cell r="V5955"/>
          <cell r="W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P5955"/>
        </row>
        <row r="5956">
          <cell r="C5956"/>
          <cell r="D5956"/>
          <cell r="E5956"/>
          <cell r="F5956"/>
          <cell r="J5956"/>
          <cell r="K5956"/>
          <cell r="L5956"/>
          <cell r="M5956"/>
          <cell r="N5956"/>
          <cell r="O5956"/>
          <cell r="P5956"/>
          <cell r="R5956"/>
          <cell r="S5956"/>
          <cell r="T5956"/>
          <cell r="U5956"/>
          <cell r="V5956"/>
          <cell r="W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P5956"/>
        </row>
        <row r="5957">
          <cell r="C5957"/>
          <cell r="D5957"/>
          <cell r="E5957"/>
          <cell r="F5957"/>
          <cell r="J5957"/>
          <cell r="K5957"/>
          <cell r="L5957"/>
          <cell r="M5957"/>
          <cell r="N5957"/>
          <cell r="O5957"/>
          <cell r="P5957"/>
          <cell r="R5957"/>
          <cell r="S5957"/>
          <cell r="T5957"/>
          <cell r="U5957"/>
          <cell r="V5957"/>
          <cell r="W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P5957"/>
        </row>
        <row r="5958">
          <cell r="C5958"/>
          <cell r="D5958"/>
          <cell r="E5958"/>
          <cell r="F5958"/>
          <cell r="J5958"/>
          <cell r="K5958"/>
          <cell r="L5958"/>
          <cell r="M5958"/>
          <cell r="N5958"/>
          <cell r="O5958"/>
          <cell r="P5958"/>
          <cell r="R5958"/>
          <cell r="S5958"/>
          <cell r="T5958"/>
          <cell r="U5958"/>
          <cell r="V5958"/>
          <cell r="W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P5958"/>
        </row>
        <row r="5959">
          <cell r="C5959"/>
          <cell r="D5959"/>
          <cell r="E5959"/>
          <cell r="F5959"/>
          <cell r="J5959"/>
          <cell r="K5959"/>
          <cell r="L5959"/>
          <cell r="M5959"/>
          <cell r="N5959"/>
          <cell r="O5959"/>
          <cell r="P5959"/>
          <cell r="R5959"/>
          <cell r="S5959"/>
          <cell r="T5959"/>
          <cell r="U5959"/>
          <cell r="V5959"/>
          <cell r="W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P5959"/>
        </row>
        <row r="5960">
          <cell r="C5960"/>
          <cell r="D5960"/>
          <cell r="E5960"/>
          <cell r="F5960"/>
          <cell r="J5960"/>
          <cell r="K5960"/>
          <cell r="L5960"/>
          <cell r="M5960"/>
          <cell r="N5960"/>
          <cell r="O5960"/>
          <cell r="P5960"/>
          <cell r="R5960"/>
          <cell r="S5960"/>
          <cell r="T5960"/>
          <cell r="U5960"/>
          <cell r="V5960"/>
          <cell r="W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P5960"/>
        </row>
        <row r="5961">
          <cell r="C5961"/>
          <cell r="D5961"/>
          <cell r="E5961"/>
          <cell r="F5961"/>
          <cell r="J5961"/>
          <cell r="K5961"/>
          <cell r="L5961"/>
          <cell r="M5961"/>
          <cell r="N5961"/>
          <cell r="O5961"/>
          <cell r="P5961"/>
          <cell r="R5961"/>
          <cell r="S5961"/>
          <cell r="T5961"/>
          <cell r="U5961"/>
          <cell r="V5961"/>
          <cell r="W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P5961"/>
        </row>
        <row r="5962">
          <cell r="C5962"/>
          <cell r="D5962"/>
          <cell r="E5962"/>
          <cell r="F5962"/>
          <cell r="J5962"/>
          <cell r="K5962"/>
          <cell r="L5962"/>
          <cell r="M5962"/>
          <cell r="N5962"/>
          <cell r="O5962"/>
          <cell r="P5962"/>
          <cell r="R5962"/>
          <cell r="S5962"/>
          <cell r="T5962"/>
          <cell r="U5962"/>
          <cell r="V5962"/>
          <cell r="W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P5962"/>
        </row>
        <row r="5963">
          <cell r="C5963"/>
          <cell r="D5963"/>
          <cell r="E5963"/>
          <cell r="F5963"/>
          <cell r="J5963"/>
          <cell r="K5963"/>
          <cell r="L5963"/>
          <cell r="M5963"/>
          <cell r="N5963"/>
          <cell r="O5963"/>
          <cell r="P5963"/>
          <cell r="R5963"/>
          <cell r="S5963"/>
          <cell r="T5963"/>
          <cell r="U5963"/>
          <cell r="V5963"/>
          <cell r="W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P5963"/>
        </row>
        <row r="5964">
          <cell r="C5964"/>
          <cell r="D5964"/>
          <cell r="E5964"/>
          <cell r="F5964"/>
          <cell r="J5964"/>
          <cell r="K5964"/>
          <cell r="L5964"/>
          <cell r="M5964"/>
          <cell r="N5964"/>
          <cell r="O5964"/>
          <cell r="P5964"/>
          <cell r="R5964"/>
          <cell r="S5964"/>
          <cell r="T5964"/>
          <cell r="U5964"/>
          <cell r="V5964"/>
          <cell r="W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P5964"/>
        </row>
        <row r="5965">
          <cell r="C5965"/>
          <cell r="D5965"/>
          <cell r="E5965"/>
          <cell r="F5965"/>
          <cell r="J5965"/>
          <cell r="K5965"/>
          <cell r="L5965"/>
          <cell r="M5965"/>
          <cell r="N5965"/>
          <cell r="O5965"/>
          <cell r="P5965"/>
          <cell r="R5965"/>
          <cell r="S5965"/>
          <cell r="T5965"/>
          <cell r="U5965"/>
          <cell r="V5965"/>
          <cell r="W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P5965"/>
        </row>
        <row r="5966">
          <cell r="C5966"/>
          <cell r="D5966"/>
          <cell r="E5966"/>
          <cell r="F5966"/>
          <cell r="J5966"/>
          <cell r="K5966"/>
          <cell r="L5966"/>
          <cell r="M5966"/>
          <cell r="N5966"/>
          <cell r="O5966"/>
          <cell r="P5966"/>
          <cell r="R5966"/>
          <cell r="S5966"/>
          <cell r="T5966"/>
          <cell r="U5966"/>
          <cell r="V5966"/>
          <cell r="W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P5966"/>
        </row>
        <row r="5967">
          <cell r="C5967"/>
          <cell r="D5967"/>
          <cell r="E5967"/>
          <cell r="F5967"/>
          <cell r="J5967"/>
          <cell r="K5967"/>
          <cell r="L5967"/>
          <cell r="M5967"/>
          <cell r="N5967"/>
          <cell r="O5967"/>
          <cell r="P5967"/>
          <cell r="R5967"/>
          <cell r="S5967"/>
          <cell r="T5967"/>
          <cell r="U5967"/>
          <cell r="V5967"/>
          <cell r="W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P5967"/>
        </row>
        <row r="5968">
          <cell r="C5968"/>
          <cell r="D5968"/>
          <cell r="E5968"/>
          <cell r="F5968"/>
          <cell r="J5968"/>
          <cell r="K5968"/>
          <cell r="L5968"/>
          <cell r="M5968"/>
          <cell r="N5968"/>
          <cell r="O5968"/>
          <cell r="P5968"/>
          <cell r="R5968"/>
          <cell r="S5968"/>
          <cell r="T5968"/>
          <cell r="U5968"/>
          <cell r="V5968"/>
          <cell r="W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P5968"/>
        </row>
        <row r="5969">
          <cell r="C5969"/>
          <cell r="D5969"/>
          <cell r="E5969"/>
          <cell r="F5969"/>
          <cell r="J5969"/>
          <cell r="K5969"/>
          <cell r="L5969"/>
          <cell r="M5969"/>
          <cell r="N5969"/>
          <cell r="O5969"/>
          <cell r="P5969"/>
          <cell r="R5969"/>
          <cell r="S5969"/>
          <cell r="T5969"/>
          <cell r="U5969"/>
          <cell r="V5969"/>
          <cell r="W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P5969"/>
        </row>
        <row r="5970">
          <cell r="C5970"/>
          <cell r="D5970"/>
          <cell r="E5970"/>
          <cell r="F5970"/>
          <cell r="J5970"/>
          <cell r="K5970"/>
          <cell r="L5970"/>
          <cell r="M5970"/>
          <cell r="N5970"/>
          <cell r="O5970"/>
          <cell r="P5970"/>
          <cell r="R5970"/>
          <cell r="S5970"/>
          <cell r="T5970"/>
          <cell r="U5970"/>
          <cell r="V5970"/>
          <cell r="W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P5970"/>
        </row>
        <row r="5971">
          <cell r="C5971"/>
          <cell r="D5971"/>
          <cell r="E5971"/>
          <cell r="F5971"/>
          <cell r="J5971"/>
          <cell r="K5971"/>
          <cell r="L5971"/>
          <cell r="M5971"/>
          <cell r="N5971"/>
          <cell r="O5971"/>
          <cell r="P5971"/>
          <cell r="R5971"/>
          <cell r="S5971"/>
          <cell r="T5971"/>
          <cell r="U5971"/>
          <cell r="V5971"/>
          <cell r="W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P5971"/>
        </row>
        <row r="5972">
          <cell r="C5972"/>
          <cell r="D5972"/>
          <cell r="E5972"/>
          <cell r="F5972"/>
          <cell r="J5972"/>
          <cell r="K5972"/>
          <cell r="L5972"/>
          <cell r="M5972"/>
          <cell r="N5972"/>
          <cell r="O5972"/>
          <cell r="P5972"/>
          <cell r="R5972"/>
          <cell r="S5972"/>
          <cell r="T5972"/>
          <cell r="U5972"/>
          <cell r="V5972"/>
          <cell r="W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P5972"/>
        </row>
        <row r="5973">
          <cell r="C5973"/>
          <cell r="D5973"/>
          <cell r="E5973"/>
          <cell r="F5973"/>
          <cell r="J5973"/>
          <cell r="K5973"/>
          <cell r="L5973"/>
          <cell r="M5973"/>
          <cell r="N5973"/>
          <cell r="O5973"/>
          <cell r="P5973"/>
          <cell r="R5973"/>
          <cell r="S5973"/>
          <cell r="T5973"/>
          <cell r="U5973"/>
          <cell r="V5973"/>
          <cell r="W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P5973"/>
        </row>
        <row r="5974">
          <cell r="C5974"/>
          <cell r="D5974"/>
          <cell r="E5974"/>
          <cell r="F5974"/>
          <cell r="J5974"/>
          <cell r="K5974"/>
          <cell r="L5974"/>
          <cell r="M5974"/>
          <cell r="N5974"/>
          <cell r="O5974"/>
          <cell r="P5974"/>
          <cell r="R5974"/>
          <cell r="S5974"/>
          <cell r="T5974"/>
          <cell r="U5974"/>
          <cell r="V5974"/>
          <cell r="W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P5974"/>
        </row>
        <row r="5975">
          <cell r="C5975"/>
          <cell r="D5975"/>
          <cell r="E5975"/>
          <cell r="F5975"/>
          <cell r="J5975"/>
          <cell r="K5975"/>
          <cell r="L5975"/>
          <cell r="M5975"/>
          <cell r="N5975"/>
          <cell r="O5975"/>
          <cell r="P5975"/>
          <cell r="R5975"/>
          <cell r="S5975"/>
          <cell r="T5975"/>
          <cell r="U5975"/>
          <cell r="V5975"/>
          <cell r="W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P5975"/>
        </row>
        <row r="5976">
          <cell r="C5976"/>
          <cell r="D5976"/>
          <cell r="E5976"/>
          <cell r="F5976"/>
          <cell r="J5976"/>
          <cell r="K5976"/>
          <cell r="L5976"/>
          <cell r="M5976"/>
          <cell r="N5976"/>
          <cell r="O5976"/>
          <cell r="P5976"/>
          <cell r="R5976"/>
          <cell r="S5976"/>
          <cell r="T5976"/>
          <cell r="U5976"/>
          <cell r="V5976"/>
          <cell r="W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P5976"/>
        </row>
        <row r="5977">
          <cell r="C5977"/>
          <cell r="D5977"/>
          <cell r="E5977"/>
          <cell r="F5977"/>
          <cell r="J5977"/>
          <cell r="K5977"/>
          <cell r="L5977"/>
          <cell r="M5977"/>
          <cell r="N5977"/>
          <cell r="O5977"/>
          <cell r="P5977"/>
          <cell r="R5977"/>
          <cell r="S5977"/>
          <cell r="T5977"/>
          <cell r="U5977"/>
          <cell r="V5977"/>
          <cell r="W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P5977"/>
        </row>
        <row r="5978">
          <cell r="C5978"/>
          <cell r="D5978"/>
          <cell r="E5978"/>
          <cell r="F5978"/>
          <cell r="J5978"/>
          <cell r="K5978"/>
          <cell r="L5978"/>
          <cell r="M5978"/>
          <cell r="N5978"/>
          <cell r="O5978"/>
          <cell r="P5978"/>
          <cell r="R5978"/>
          <cell r="S5978"/>
          <cell r="T5978"/>
          <cell r="U5978"/>
          <cell r="V5978"/>
          <cell r="W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P5978"/>
        </row>
        <row r="5979">
          <cell r="C5979"/>
          <cell r="D5979"/>
          <cell r="E5979"/>
          <cell r="F5979"/>
          <cell r="J5979"/>
          <cell r="K5979"/>
          <cell r="L5979"/>
          <cell r="M5979"/>
          <cell r="N5979"/>
          <cell r="O5979"/>
          <cell r="P5979"/>
          <cell r="R5979"/>
          <cell r="S5979"/>
          <cell r="T5979"/>
          <cell r="U5979"/>
          <cell r="V5979"/>
          <cell r="W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P5979"/>
        </row>
        <row r="5980">
          <cell r="C5980"/>
          <cell r="D5980"/>
          <cell r="E5980"/>
          <cell r="F5980"/>
          <cell r="J5980"/>
          <cell r="K5980"/>
          <cell r="L5980"/>
          <cell r="M5980"/>
          <cell r="N5980"/>
          <cell r="O5980"/>
          <cell r="P5980"/>
          <cell r="R5980"/>
          <cell r="S5980"/>
          <cell r="T5980"/>
          <cell r="U5980"/>
          <cell r="V5980"/>
          <cell r="W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P5980"/>
        </row>
        <row r="5981">
          <cell r="C5981"/>
          <cell r="D5981"/>
          <cell r="E5981"/>
          <cell r="F5981"/>
          <cell r="J5981"/>
          <cell r="K5981"/>
          <cell r="L5981"/>
          <cell r="M5981"/>
          <cell r="N5981"/>
          <cell r="O5981"/>
          <cell r="P5981"/>
          <cell r="R5981"/>
          <cell r="S5981"/>
          <cell r="T5981"/>
          <cell r="U5981"/>
          <cell r="V5981"/>
          <cell r="W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P5981"/>
        </row>
        <row r="5982">
          <cell r="C5982"/>
          <cell r="D5982"/>
          <cell r="E5982"/>
          <cell r="F5982"/>
          <cell r="J5982"/>
          <cell r="K5982"/>
          <cell r="L5982"/>
          <cell r="M5982"/>
          <cell r="N5982"/>
          <cell r="O5982"/>
          <cell r="P5982"/>
          <cell r="R5982"/>
          <cell r="S5982"/>
          <cell r="T5982"/>
          <cell r="U5982"/>
          <cell r="V5982"/>
          <cell r="W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P5982"/>
        </row>
        <row r="5983">
          <cell r="C5983"/>
          <cell r="D5983"/>
          <cell r="E5983"/>
          <cell r="F5983"/>
          <cell r="J5983"/>
          <cell r="K5983"/>
          <cell r="L5983"/>
          <cell r="M5983"/>
          <cell r="N5983"/>
          <cell r="O5983"/>
          <cell r="P5983"/>
          <cell r="R5983"/>
          <cell r="S5983"/>
          <cell r="T5983"/>
          <cell r="U5983"/>
          <cell r="V5983"/>
          <cell r="W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P5983"/>
        </row>
        <row r="5984">
          <cell r="C5984"/>
          <cell r="D5984"/>
          <cell r="E5984"/>
          <cell r="F5984"/>
          <cell r="J5984"/>
          <cell r="K5984"/>
          <cell r="L5984"/>
          <cell r="M5984"/>
          <cell r="N5984"/>
          <cell r="O5984"/>
          <cell r="P5984"/>
          <cell r="R5984"/>
          <cell r="S5984"/>
          <cell r="T5984"/>
          <cell r="U5984"/>
          <cell r="V5984"/>
          <cell r="W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P5984"/>
        </row>
        <row r="5985">
          <cell r="C5985"/>
          <cell r="D5985"/>
          <cell r="E5985"/>
          <cell r="F5985"/>
          <cell r="J5985"/>
          <cell r="K5985"/>
          <cell r="L5985"/>
          <cell r="M5985"/>
          <cell r="N5985"/>
          <cell r="O5985"/>
          <cell r="P5985"/>
          <cell r="R5985"/>
          <cell r="S5985"/>
          <cell r="T5985"/>
          <cell r="U5985"/>
          <cell r="V5985"/>
          <cell r="W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P5985"/>
        </row>
        <row r="5986">
          <cell r="C5986"/>
          <cell r="D5986"/>
          <cell r="E5986"/>
          <cell r="F5986"/>
          <cell r="J5986"/>
          <cell r="K5986"/>
          <cell r="L5986"/>
          <cell r="M5986"/>
          <cell r="N5986"/>
          <cell r="O5986"/>
          <cell r="P5986"/>
          <cell r="R5986"/>
          <cell r="S5986"/>
          <cell r="T5986"/>
          <cell r="U5986"/>
          <cell r="V5986"/>
          <cell r="W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P5986"/>
        </row>
        <row r="5987">
          <cell r="C5987"/>
          <cell r="D5987"/>
          <cell r="E5987"/>
          <cell r="F5987"/>
          <cell r="J5987"/>
          <cell r="K5987"/>
          <cell r="L5987"/>
          <cell r="M5987"/>
          <cell r="N5987"/>
          <cell r="O5987"/>
          <cell r="P5987"/>
          <cell r="R5987"/>
          <cell r="S5987"/>
          <cell r="T5987"/>
          <cell r="U5987"/>
          <cell r="V5987"/>
          <cell r="W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P5987"/>
        </row>
        <row r="5988">
          <cell r="C5988"/>
          <cell r="D5988"/>
          <cell r="E5988"/>
          <cell r="F5988"/>
          <cell r="J5988"/>
          <cell r="K5988"/>
          <cell r="L5988"/>
          <cell r="M5988"/>
          <cell r="N5988"/>
          <cell r="O5988"/>
          <cell r="P5988"/>
          <cell r="R5988"/>
          <cell r="S5988"/>
          <cell r="T5988"/>
          <cell r="U5988"/>
          <cell r="V5988"/>
          <cell r="W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P5988"/>
        </row>
        <row r="5989">
          <cell r="C5989"/>
          <cell r="D5989"/>
          <cell r="E5989"/>
          <cell r="F5989"/>
          <cell r="J5989"/>
          <cell r="K5989"/>
          <cell r="L5989"/>
          <cell r="M5989"/>
          <cell r="N5989"/>
          <cell r="O5989"/>
          <cell r="P5989"/>
          <cell r="R5989"/>
          <cell r="S5989"/>
          <cell r="T5989"/>
          <cell r="U5989"/>
          <cell r="V5989"/>
          <cell r="W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P5989"/>
        </row>
        <row r="5990">
          <cell r="C5990"/>
          <cell r="D5990"/>
          <cell r="E5990"/>
          <cell r="F5990"/>
          <cell r="J5990"/>
          <cell r="K5990"/>
          <cell r="L5990"/>
          <cell r="M5990"/>
          <cell r="N5990"/>
          <cell r="O5990"/>
          <cell r="P5990"/>
          <cell r="R5990"/>
          <cell r="S5990"/>
          <cell r="T5990"/>
          <cell r="U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P5990"/>
        </row>
        <row r="5991">
          <cell r="C5991"/>
          <cell r="D5991"/>
          <cell r="E5991"/>
          <cell r="F5991"/>
          <cell r="J5991"/>
          <cell r="K5991"/>
          <cell r="L5991"/>
          <cell r="M5991"/>
          <cell r="N5991"/>
          <cell r="O5991"/>
          <cell r="P5991"/>
          <cell r="R5991"/>
          <cell r="S5991"/>
          <cell r="T5991"/>
          <cell r="U5991"/>
          <cell r="V5991"/>
          <cell r="W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P5991"/>
        </row>
        <row r="5992">
          <cell r="C5992"/>
          <cell r="D5992"/>
          <cell r="E5992"/>
          <cell r="F5992"/>
          <cell r="J5992"/>
          <cell r="K5992"/>
          <cell r="L5992"/>
          <cell r="M5992"/>
          <cell r="N5992"/>
          <cell r="O5992"/>
          <cell r="P5992"/>
          <cell r="R5992"/>
          <cell r="S5992"/>
          <cell r="T5992"/>
          <cell r="U5992"/>
          <cell r="V5992"/>
          <cell r="W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P5992"/>
        </row>
        <row r="5993">
          <cell r="C5993"/>
          <cell r="D5993"/>
          <cell r="E5993"/>
          <cell r="F5993"/>
          <cell r="J5993"/>
          <cell r="K5993"/>
          <cell r="L5993"/>
          <cell r="M5993"/>
          <cell r="N5993"/>
          <cell r="O5993"/>
          <cell r="P5993"/>
          <cell r="R5993"/>
          <cell r="S5993"/>
          <cell r="T5993"/>
          <cell r="U5993"/>
          <cell r="V5993"/>
          <cell r="W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P5993"/>
        </row>
        <row r="5994">
          <cell r="C5994"/>
          <cell r="D5994"/>
          <cell r="E5994"/>
          <cell r="F5994"/>
          <cell r="J5994"/>
          <cell r="K5994"/>
          <cell r="L5994"/>
          <cell r="M5994"/>
          <cell r="N5994"/>
          <cell r="O5994"/>
          <cell r="P5994"/>
          <cell r="R5994"/>
          <cell r="S5994"/>
          <cell r="T5994"/>
          <cell r="U5994"/>
          <cell r="V5994"/>
          <cell r="W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P5994"/>
        </row>
        <row r="5995">
          <cell r="C5995"/>
          <cell r="D5995"/>
          <cell r="E5995"/>
          <cell r="F5995"/>
          <cell r="J5995"/>
          <cell r="K5995"/>
          <cell r="L5995"/>
          <cell r="M5995"/>
          <cell r="N5995"/>
          <cell r="O5995"/>
          <cell r="P5995"/>
          <cell r="R5995"/>
          <cell r="S5995"/>
          <cell r="T5995"/>
          <cell r="U5995"/>
          <cell r="V5995"/>
          <cell r="W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P5995"/>
        </row>
        <row r="5996">
          <cell r="C5996"/>
          <cell r="D5996"/>
          <cell r="E5996"/>
          <cell r="F5996"/>
          <cell r="J5996"/>
          <cell r="K5996"/>
          <cell r="L5996"/>
          <cell r="M5996"/>
          <cell r="N5996"/>
          <cell r="O5996"/>
          <cell r="P5996"/>
          <cell r="R5996"/>
          <cell r="S5996"/>
          <cell r="T5996"/>
          <cell r="U5996"/>
          <cell r="V5996"/>
          <cell r="W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P5996"/>
        </row>
        <row r="5997">
          <cell r="C5997"/>
          <cell r="D5997"/>
          <cell r="E5997"/>
          <cell r="F5997"/>
          <cell r="J5997"/>
          <cell r="K5997"/>
          <cell r="L5997"/>
          <cell r="M5997"/>
          <cell r="N5997"/>
          <cell r="O5997"/>
          <cell r="P5997"/>
          <cell r="R5997"/>
          <cell r="S5997"/>
          <cell r="T5997"/>
          <cell r="U5997"/>
          <cell r="V5997"/>
          <cell r="W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P5997"/>
        </row>
        <row r="5998">
          <cell r="C5998"/>
          <cell r="D5998"/>
          <cell r="E5998"/>
          <cell r="F5998"/>
          <cell r="J5998"/>
          <cell r="K5998"/>
          <cell r="L5998"/>
          <cell r="M5998"/>
          <cell r="N5998"/>
          <cell r="O5998"/>
          <cell r="P5998"/>
          <cell r="R5998"/>
          <cell r="S5998"/>
          <cell r="T5998"/>
          <cell r="U5998"/>
          <cell r="V5998"/>
          <cell r="W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P5998"/>
        </row>
        <row r="5999">
          <cell r="C5999"/>
          <cell r="D5999"/>
          <cell r="E5999"/>
          <cell r="F5999"/>
          <cell r="J5999"/>
          <cell r="K5999"/>
          <cell r="L5999"/>
          <cell r="M5999"/>
          <cell r="N5999"/>
          <cell r="O5999"/>
          <cell r="P5999"/>
          <cell r="R5999"/>
          <cell r="S5999"/>
          <cell r="T5999"/>
          <cell r="U5999"/>
          <cell r="V5999"/>
          <cell r="W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P5999"/>
        </row>
        <row r="6000">
          <cell r="C6000"/>
          <cell r="D6000"/>
          <cell r="E6000"/>
          <cell r="F6000"/>
          <cell r="J6000"/>
          <cell r="K6000"/>
          <cell r="L6000"/>
          <cell r="M6000"/>
          <cell r="N6000"/>
          <cell r="O6000"/>
          <cell r="P6000"/>
          <cell r="R6000"/>
          <cell r="S6000"/>
          <cell r="T6000"/>
          <cell r="U6000"/>
          <cell r="V6000"/>
          <cell r="W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P6000"/>
        </row>
        <row r="6001">
          <cell r="C6001"/>
          <cell r="D6001"/>
          <cell r="E6001"/>
          <cell r="F6001"/>
          <cell r="J6001"/>
          <cell r="K6001"/>
          <cell r="L6001"/>
          <cell r="M6001"/>
          <cell r="N6001"/>
          <cell r="O6001"/>
          <cell r="P6001"/>
          <cell r="R6001"/>
          <cell r="S6001"/>
          <cell r="T6001"/>
          <cell r="U6001"/>
          <cell r="V6001"/>
          <cell r="W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P6001"/>
        </row>
        <row r="6002">
          <cell r="C6002"/>
          <cell r="D6002"/>
          <cell r="E6002"/>
          <cell r="F6002"/>
          <cell r="J6002"/>
          <cell r="K6002"/>
          <cell r="L6002"/>
          <cell r="M6002"/>
          <cell r="N6002"/>
          <cell r="O6002"/>
          <cell r="P6002"/>
          <cell r="R6002"/>
          <cell r="S6002"/>
          <cell r="T6002"/>
          <cell r="U6002"/>
          <cell r="V6002"/>
          <cell r="W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P6002"/>
        </row>
        <row r="6003">
          <cell r="C6003"/>
          <cell r="D6003"/>
          <cell r="E6003"/>
          <cell r="F6003"/>
          <cell r="J6003"/>
          <cell r="K6003"/>
          <cell r="L6003"/>
          <cell r="M6003"/>
          <cell r="N6003"/>
          <cell r="O6003"/>
          <cell r="P6003"/>
          <cell r="R6003"/>
          <cell r="S6003"/>
          <cell r="T6003"/>
          <cell r="U6003"/>
          <cell r="V6003"/>
          <cell r="W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P6003"/>
        </row>
        <row r="6004">
          <cell r="C6004"/>
          <cell r="D6004"/>
          <cell r="E6004"/>
          <cell r="F6004"/>
          <cell r="J6004"/>
          <cell r="K6004"/>
          <cell r="L6004"/>
          <cell r="M6004"/>
          <cell r="N6004"/>
          <cell r="O6004"/>
          <cell r="P6004"/>
          <cell r="R6004"/>
          <cell r="S6004"/>
          <cell r="T6004"/>
          <cell r="U6004"/>
          <cell r="V6004"/>
          <cell r="W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P6004"/>
        </row>
        <row r="6005">
          <cell r="C6005"/>
          <cell r="D6005"/>
          <cell r="E6005"/>
          <cell r="F6005"/>
          <cell r="J6005"/>
          <cell r="K6005"/>
          <cell r="L6005"/>
          <cell r="M6005"/>
          <cell r="N6005"/>
          <cell r="O6005"/>
          <cell r="P6005"/>
          <cell r="R6005"/>
          <cell r="S6005"/>
          <cell r="T6005"/>
          <cell r="U6005"/>
          <cell r="V6005"/>
          <cell r="W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P6005"/>
        </row>
        <row r="6006">
          <cell r="C6006"/>
          <cell r="D6006"/>
          <cell r="E6006"/>
          <cell r="F6006"/>
          <cell r="J6006"/>
          <cell r="K6006"/>
          <cell r="L6006"/>
          <cell r="M6006"/>
          <cell r="N6006"/>
          <cell r="O6006"/>
          <cell r="P6006"/>
          <cell r="R6006"/>
          <cell r="S6006"/>
          <cell r="T6006"/>
          <cell r="U6006"/>
          <cell r="V6006"/>
          <cell r="W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P6006"/>
        </row>
        <row r="6007">
          <cell r="C6007"/>
          <cell r="D6007"/>
          <cell r="E6007"/>
          <cell r="F6007"/>
          <cell r="J6007"/>
          <cell r="K6007"/>
          <cell r="L6007"/>
          <cell r="M6007"/>
          <cell r="N6007"/>
          <cell r="O6007"/>
          <cell r="P6007"/>
          <cell r="R6007"/>
          <cell r="S6007"/>
          <cell r="T6007"/>
          <cell r="U6007"/>
          <cell r="V6007"/>
          <cell r="W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P6007"/>
        </row>
        <row r="6008">
          <cell r="C6008"/>
          <cell r="D6008"/>
          <cell r="E6008"/>
          <cell r="F6008"/>
          <cell r="J6008"/>
          <cell r="K6008"/>
          <cell r="L6008"/>
          <cell r="M6008"/>
          <cell r="N6008"/>
          <cell r="O6008"/>
          <cell r="P6008"/>
          <cell r="R6008"/>
          <cell r="S6008"/>
          <cell r="T6008"/>
          <cell r="U6008"/>
          <cell r="V6008"/>
          <cell r="W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P6008"/>
        </row>
        <row r="6009">
          <cell r="C6009"/>
          <cell r="D6009"/>
          <cell r="E6009"/>
          <cell r="F6009"/>
          <cell r="J6009"/>
          <cell r="K6009"/>
          <cell r="L6009"/>
          <cell r="M6009"/>
          <cell r="N6009"/>
          <cell r="O6009"/>
          <cell r="P6009"/>
          <cell r="R6009"/>
          <cell r="S6009"/>
          <cell r="T6009"/>
          <cell r="U6009"/>
          <cell r="V6009"/>
          <cell r="W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P6009"/>
        </row>
        <row r="6010">
          <cell r="C6010"/>
          <cell r="D6010"/>
          <cell r="E6010"/>
          <cell r="F6010"/>
          <cell r="J6010"/>
          <cell r="K6010"/>
          <cell r="L6010"/>
          <cell r="M6010"/>
          <cell r="N6010"/>
          <cell r="O6010"/>
          <cell r="P6010"/>
          <cell r="R6010"/>
          <cell r="S6010"/>
          <cell r="T6010"/>
          <cell r="U6010"/>
          <cell r="V6010"/>
          <cell r="W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P6010"/>
        </row>
        <row r="6011">
          <cell r="C6011"/>
          <cell r="D6011"/>
          <cell r="E6011"/>
          <cell r="F6011"/>
          <cell r="J6011"/>
          <cell r="K6011"/>
          <cell r="L6011"/>
          <cell r="M6011"/>
          <cell r="N6011"/>
          <cell r="O6011"/>
          <cell r="P6011"/>
          <cell r="R6011"/>
          <cell r="S6011"/>
          <cell r="T6011"/>
          <cell r="U6011"/>
          <cell r="V6011"/>
          <cell r="W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P6011"/>
        </row>
        <row r="6012">
          <cell r="C6012"/>
          <cell r="D6012"/>
          <cell r="E6012"/>
          <cell r="F6012"/>
          <cell r="J6012"/>
          <cell r="K6012"/>
          <cell r="L6012"/>
          <cell r="M6012"/>
          <cell r="N6012"/>
          <cell r="O6012"/>
          <cell r="P6012"/>
          <cell r="R6012"/>
          <cell r="S6012"/>
          <cell r="T6012"/>
          <cell r="U6012"/>
          <cell r="V6012"/>
          <cell r="W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P6012"/>
        </row>
        <row r="6013">
          <cell r="C6013"/>
          <cell r="D6013"/>
          <cell r="E6013"/>
          <cell r="F6013"/>
          <cell r="J6013"/>
          <cell r="K6013"/>
          <cell r="L6013"/>
          <cell r="M6013"/>
          <cell r="N6013"/>
          <cell r="O6013"/>
          <cell r="P6013"/>
          <cell r="R6013"/>
          <cell r="S6013"/>
          <cell r="T6013"/>
          <cell r="U6013"/>
          <cell r="V6013"/>
          <cell r="W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P6013"/>
        </row>
        <row r="6014">
          <cell r="C6014"/>
          <cell r="D6014"/>
          <cell r="E6014"/>
          <cell r="F6014"/>
          <cell r="J6014"/>
          <cell r="K6014"/>
          <cell r="L6014"/>
          <cell r="M6014"/>
          <cell r="N6014"/>
          <cell r="O6014"/>
          <cell r="P6014"/>
          <cell r="R6014"/>
          <cell r="S6014"/>
          <cell r="T6014"/>
          <cell r="U6014"/>
          <cell r="V6014"/>
          <cell r="W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P6014"/>
        </row>
        <row r="6015">
          <cell r="C6015"/>
          <cell r="D6015"/>
          <cell r="E6015"/>
          <cell r="F6015"/>
          <cell r="J6015"/>
          <cell r="K6015"/>
          <cell r="L6015"/>
          <cell r="M6015"/>
          <cell r="N6015"/>
          <cell r="O6015"/>
          <cell r="P6015"/>
          <cell r="R6015"/>
          <cell r="S6015"/>
          <cell r="T6015"/>
          <cell r="U6015"/>
          <cell r="V6015"/>
          <cell r="W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P6015"/>
        </row>
        <row r="6016">
          <cell r="C6016"/>
          <cell r="D6016"/>
          <cell r="E6016"/>
          <cell r="F6016"/>
          <cell r="J6016"/>
          <cell r="K6016"/>
          <cell r="L6016"/>
          <cell r="M6016"/>
          <cell r="N6016"/>
          <cell r="O6016"/>
          <cell r="P6016"/>
          <cell r="R6016"/>
          <cell r="S6016"/>
          <cell r="T6016"/>
          <cell r="U6016"/>
          <cell r="V6016"/>
          <cell r="W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P6016"/>
        </row>
        <row r="6017">
          <cell r="C6017"/>
          <cell r="D6017"/>
          <cell r="E6017"/>
          <cell r="F6017"/>
          <cell r="J6017"/>
          <cell r="K6017"/>
          <cell r="L6017"/>
          <cell r="M6017"/>
          <cell r="N6017"/>
          <cell r="O6017"/>
          <cell r="P6017"/>
          <cell r="R6017"/>
          <cell r="S6017"/>
          <cell r="T6017"/>
          <cell r="U6017"/>
          <cell r="V6017"/>
          <cell r="W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P6017"/>
        </row>
        <row r="6018">
          <cell r="C6018"/>
          <cell r="D6018"/>
          <cell r="E6018"/>
          <cell r="F6018"/>
          <cell r="J6018"/>
          <cell r="K6018"/>
          <cell r="L6018"/>
          <cell r="M6018"/>
          <cell r="N6018"/>
          <cell r="O6018"/>
          <cell r="P6018"/>
          <cell r="R6018"/>
          <cell r="S6018"/>
          <cell r="T6018"/>
          <cell r="U6018"/>
          <cell r="V6018"/>
          <cell r="W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P6018"/>
        </row>
        <row r="6019">
          <cell r="C6019"/>
          <cell r="D6019"/>
          <cell r="E6019"/>
          <cell r="F6019"/>
          <cell r="J6019"/>
          <cell r="K6019"/>
          <cell r="L6019"/>
          <cell r="M6019"/>
          <cell r="N6019"/>
          <cell r="O6019"/>
          <cell r="P6019"/>
          <cell r="R6019"/>
          <cell r="S6019"/>
          <cell r="T6019"/>
          <cell r="U6019"/>
          <cell r="V6019"/>
          <cell r="W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P6019"/>
        </row>
        <row r="6020">
          <cell r="C6020"/>
          <cell r="D6020"/>
          <cell r="E6020"/>
          <cell r="F6020"/>
          <cell r="J6020"/>
          <cell r="K6020"/>
          <cell r="L6020"/>
          <cell r="M6020"/>
          <cell r="N6020"/>
          <cell r="O6020"/>
          <cell r="P6020"/>
          <cell r="R6020"/>
          <cell r="S6020"/>
          <cell r="T6020"/>
          <cell r="U6020"/>
          <cell r="V6020"/>
          <cell r="W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P6020"/>
        </row>
        <row r="6021">
          <cell r="C6021"/>
          <cell r="D6021"/>
          <cell r="E6021"/>
          <cell r="F6021"/>
          <cell r="J6021"/>
          <cell r="K6021"/>
          <cell r="L6021"/>
          <cell r="M6021"/>
          <cell r="N6021"/>
          <cell r="O6021"/>
          <cell r="P6021"/>
          <cell r="R6021"/>
          <cell r="S6021"/>
          <cell r="T6021"/>
          <cell r="U6021"/>
          <cell r="V6021"/>
          <cell r="W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P6021"/>
        </row>
        <row r="6022">
          <cell r="C6022"/>
          <cell r="D6022"/>
          <cell r="E6022"/>
          <cell r="F6022"/>
          <cell r="J6022"/>
          <cell r="K6022"/>
          <cell r="L6022"/>
          <cell r="M6022"/>
          <cell r="N6022"/>
          <cell r="O6022"/>
          <cell r="P6022"/>
          <cell r="R6022"/>
          <cell r="S6022"/>
          <cell r="T6022"/>
          <cell r="U6022"/>
          <cell r="V6022"/>
          <cell r="W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P6022"/>
        </row>
        <row r="6023">
          <cell r="C6023"/>
          <cell r="D6023"/>
          <cell r="E6023"/>
          <cell r="F6023"/>
          <cell r="J6023"/>
          <cell r="K6023"/>
          <cell r="L6023"/>
          <cell r="M6023"/>
          <cell r="N6023"/>
          <cell r="O6023"/>
          <cell r="P6023"/>
          <cell r="R6023"/>
          <cell r="S6023"/>
          <cell r="T6023"/>
          <cell r="U6023"/>
          <cell r="V6023"/>
          <cell r="W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P6023"/>
        </row>
        <row r="6024">
          <cell r="C6024"/>
          <cell r="D6024"/>
          <cell r="E6024"/>
          <cell r="F6024"/>
          <cell r="J6024"/>
          <cell r="K6024"/>
          <cell r="L6024"/>
          <cell r="M6024"/>
          <cell r="N6024"/>
          <cell r="O6024"/>
          <cell r="P6024"/>
          <cell r="R6024"/>
          <cell r="S6024"/>
          <cell r="T6024"/>
          <cell r="U6024"/>
          <cell r="V6024"/>
          <cell r="W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P6024"/>
        </row>
        <row r="6025">
          <cell r="C6025"/>
          <cell r="D6025"/>
          <cell r="E6025"/>
          <cell r="F6025"/>
          <cell r="J6025"/>
          <cell r="K6025"/>
          <cell r="L6025"/>
          <cell r="M6025"/>
          <cell r="N6025"/>
          <cell r="O6025"/>
          <cell r="P6025"/>
          <cell r="R6025"/>
          <cell r="S6025"/>
          <cell r="T6025"/>
          <cell r="U6025"/>
          <cell r="V6025"/>
          <cell r="W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P6025"/>
        </row>
        <row r="6026">
          <cell r="C6026"/>
          <cell r="D6026"/>
          <cell r="E6026"/>
          <cell r="F6026"/>
          <cell r="J6026"/>
          <cell r="K6026"/>
          <cell r="L6026"/>
          <cell r="M6026"/>
          <cell r="N6026"/>
          <cell r="O6026"/>
          <cell r="P6026"/>
          <cell r="R6026"/>
          <cell r="S6026"/>
          <cell r="T6026"/>
          <cell r="U6026"/>
          <cell r="V6026"/>
          <cell r="W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P6026"/>
        </row>
        <row r="6027">
          <cell r="C6027"/>
          <cell r="D6027"/>
          <cell r="E6027"/>
          <cell r="F6027"/>
          <cell r="J6027"/>
          <cell r="K6027"/>
          <cell r="L6027"/>
          <cell r="M6027"/>
          <cell r="N6027"/>
          <cell r="O6027"/>
          <cell r="P6027"/>
          <cell r="R6027"/>
          <cell r="S6027"/>
          <cell r="T6027"/>
          <cell r="U6027"/>
          <cell r="V6027"/>
          <cell r="W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P6027"/>
        </row>
        <row r="6028">
          <cell r="C6028"/>
          <cell r="D6028"/>
          <cell r="E6028"/>
          <cell r="F6028"/>
          <cell r="J6028"/>
          <cell r="K6028"/>
          <cell r="L6028"/>
          <cell r="M6028"/>
          <cell r="N6028"/>
          <cell r="O6028"/>
          <cell r="P6028"/>
          <cell r="R6028"/>
          <cell r="S6028"/>
          <cell r="T6028"/>
          <cell r="U6028"/>
          <cell r="V6028"/>
          <cell r="W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P6028"/>
        </row>
        <row r="6029">
          <cell r="C6029"/>
          <cell r="D6029"/>
          <cell r="E6029"/>
          <cell r="F6029"/>
          <cell r="J6029"/>
          <cell r="K6029"/>
          <cell r="L6029"/>
          <cell r="M6029"/>
          <cell r="N6029"/>
          <cell r="O6029"/>
          <cell r="P6029"/>
          <cell r="R6029"/>
          <cell r="S6029"/>
          <cell r="T6029"/>
          <cell r="U6029"/>
          <cell r="V6029"/>
          <cell r="W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P6029"/>
        </row>
        <row r="6030">
          <cell r="C6030"/>
          <cell r="D6030"/>
          <cell r="E6030"/>
          <cell r="F6030"/>
          <cell r="J6030"/>
          <cell r="K6030"/>
          <cell r="L6030"/>
          <cell r="M6030"/>
          <cell r="N6030"/>
          <cell r="O6030"/>
          <cell r="P6030"/>
          <cell r="R6030"/>
          <cell r="S6030"/>
          <cell r="T6030"/>
          <cell r="U6030"/>
          <cell r="V6030"/>
          <cell r="W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P6030"/>
        </row>
        <row r="6031">
          <cell r="C6031"/>
          <cell r="D6031"/>
          <cell r="E6031"/>
          <cell r="F6031"/>
          <cell r="J6031"/>
          <cell r="K6031"/>
          <cell r="L6031"/>
          <cell r="M6031"/>
          <cell r="N6031"/>
          <cell r="O6031"/>
          <cell r="P6031"/>
          <cell r="R6031"/>
          <cell r="S6031"/>
          <cell r="T6031"/>
          <cell r="U6031"/>
          <cell r="V6031"/>
          <cell r="W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P6031"/>
        </row>
        <row r="6032">
          <cell r="C6032"/>
          <cell r="D6032"/>
          <cell r="E6032"/>
          <cell r="F6032"/>
          <cell r="J6032"/>
          <cell r="K6032"/>
          <cell r="L6032"/>
          <cell r="M6032"/>
          <cell r="N6032"/>
          <cell r="O6032"/>
          <cell r="P6032"/>
          <cell r="R6032"/>
          <cell r="S6032"/>
          <cell r="T6032"/>
          <cell r="U6032"/>
          <cell r="V6032"/>
          <cell r="W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P6032"/>
        </row>
        <row r="6033">
          <cell r="C6033"/>
          <cell r="D6033"/>
          <cell r="E6033"/>
          <cell r="F6033"/>
          <cell r="J6033"/>
          <cell r="K6033"/>
          <cell r="L6033"/>
          <cell r="M6033"/>
          <cell r="N6033"/>
          <cell r="O6033"/>
          <cell r="P6033"/>
          <cell r="R6033"/>
          <cell r="S6033"/>
          <cell r="T6033"/>
          <cell r="U6033"/>
          <cell r="V6033"/>
          <cell r="W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P6033"/>
        </row>
        <row r="6034">
          <cell r="C6034"/>
          <cell r="D6034"/>
          <cell r="E6034"/>
          <cell r="F6034"/>
          <cell r="J6034"/>
          <cell r="K6034"/>
          <cell r="L6034"/>
          <cell r="M6034"/>
          <cell r="N6034"/>
          <cell r="O6034"/>
          <cell r="P6034"/>
          <cell r="R6034"/>
          <cell r="S6034"/>
          <cell r="T6034"/>
          <cell r="U6034"/>
          <cell r="V6034"/>
          <cell r="W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P6034"/>
        </row>
        <row r="6035">
          <cell r="C6035"/>
          <cell r="D6035"/>
          <cell r="E6035"/>
          <cell r="F6035"/>
          <cell r="J6035"/>
          <cell r="K6035"/>
          <cell r="L6035"/>
          <cell r="M6035"/>
          <cell r="N6035"/>
          <cell r="O6035"/>
          <cell r="P6035"/>
          <cell r="R6035"/>
          <cell r="S6035"/>
          <cell r="T6035"/>
          <cell r="U6035"/>
          <cell r="V6035"/>
          <cell r="W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P6035"/>
        </row>
        <row r="6036">
          <cell r="C6036"/>
          <cell r="D6036"/>
          <cell r="E6036"/>
          <cell r="F6036"/>
          <cell r="J6036"/>
          <cell r="K6036"/>
          <cell r="L6036"/>
          <cell r="M6036"/>
          <cell r="N6036"/>
          <cell r="O6036"/>
          <cell r="P6036"/>
          <cell r="R6036"/>
          <cell r="S6036"/>
          <cell r="T6036"/>
          <cell r="U6036"/>
          <cell r="V6036"/>
          <cell r="W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P6036"/>
        </row>
        <row r="6037">
          <cell r="C6037"/>
          <cell r="D6037"/>
          <cell r="E6037"/>
          <cell r="F6037"/>
          <cell r="J6037"/>
          <cell r="K6037"/>
          <cell r="L6037"/>
          <cell r="M6037"/>
          <cell r="N6037"/>
          <cell r="O6037"/>
          <cell r="P6037"/>
          <cell r="R6037"/>
          <cell r="S6037"/>
          <cell r="T6037"/>
          <cell r="U6037"/>
          <cell r="V6037"/>
          <cell r="W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P6037"/>
        </row>
        <row r="6038">
          <cell r="C6038"/>
          <cell r="D6038"/>
          <cell r="E6038"/>
          <cell r="F6038"/>
          <cell r="J6038"/>
          <cell r="K6038"/>
          <cell r="L6038"/>
          <cell r="M6038"/>
          <cell r="N6038"/>
          <cell r="O6038"/>
          <cell r="P6038"/>
          <cell r="R6038"/>
          <cell r="S6038"/>
          <cell r="T6038"/>
          <cell r="U6038"/>
          <cell r="V6038"/>
          <cell r="W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P6038"/>
        </row>
        <row r="6039">
          <cell r="C6039"/>
          <cell r="D6039"/>
          <cell r="E6039"/>
          <cell r="F6039"/>
          <cell r="J6039"/>
          <cell r="K6039"/>
          <cell r="L6039"/>
          <cell r="M6039"/>
          <cell r="N6039"/>
          <cell r="O6039"/>
          <cell r="P6039"/>
          <cell r="R6039"/>
          <cell r="S6039"/>
          <cell r="T6039"/>
          <cell r="U6039"/>
          <cell r="V6039"/>
          <cell r="W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P6039"/>
        </row>
        <row r="6040">
          <cell r="C6040"/>
          <cell r="D6040"/>
          <cell r="E6040"/>
          <cell r="F6040"/>
          <cell r="J6040"/>
          <cell r="K6040"/>
          <cell r="L6040"/>
          <cell r="M6040"/>
          <cell r="N6040"/>
          <cell r="O6040"/>
          <cell r="P6040"/>
          <cell r="R6040"/>
          <cell r="S6040"/>
          <cell r="T6040"/>
          <cell r="U6040"/>
          <cell r="V6040"/>
          <cell r="W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P6040"/>
        </row>
        <row r="6041">
          <cell r="C6041"/>
          <cell r="D6041"/>
          <cell r="E6041"/>
          <cell r="F6041"/>
          <cell r="J6041"/>
          <cell r="K6041"/>
          <cell r="L6041"/>
          <cell r="M6041"/>
          <cell r="N6041"/>
          <cell r="O6041"/>
          <cell r="P6041"/>
          <cell r="R6041"/>
          <cell r="S6041"/>
          <cell r="T6041"/>
          <cell r="U6041"/>
          <cell r="V6041"/>
          <cell r="W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P6041"/>
        </row>
        <row r="6042">
          <cell r="C6042"/>
          <cell r="D6042"/>
          <cell r="E6042"/>
          <cell r="F6042"/>
          <cell r="J6042"/>
          <cell r="K6042"/>
          <cell r="L6042"/>
          <cell r="M6042"/>
          <cell r="N6042"/>
          <cell r="O6042"/>
          <cell r="P6042"/>
          <cell r="R6042"/>
          <cell r="S6042"/>
          <cell r="T6042"/>
          <cell r="U6042"/>
          <cell r="V6042"/>
          <cell r="W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P6042"/>
        </row>
        <row r="6043">
          <cell r="C6043"/>
          <cell r="D6043"/>
          <cell r="E6043"/>
          <cell r="F6043"/>
          <cell r="J6043"/>
          <cell r="K6043"/>
          <cell r="L6043"/>
          <cell r="M6043"/>
          <cell r="N6043"/>
          <cell r="O6043"/>
          <cell r="P6043"/>
          <cell r="R6043"/>
          <cell r="S6043"/>
          <cell r="T6043"/>
          <cell r="U6043"/>
          <cell r="V6043"/>
          <cell r="W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P6043"/>
        </row>
        <row r="6044">
          <cell r="C6044"/>
          <cell r="D6044"/>
          <cell r="E6044"/>
          <cell r="F6044"/>
          <cell r="J6044"/>
          <cell r="K6044"/>
          <cell r="L6044"/>
          <cell r="M6044"/>
          <cell r="N6044"/>
          <cell r="O6044"/>
          <cell r="P6044"/>
          <cell r="R6044"/>
          <cell r="S6044"/>
          <cell r="T6044"/>
          <cell r="U6044"/>
          <cell r="V6044"/>
          <cell r="W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P6044"/>
        </row>
        <row r="6045">
          <cell r="C6045"/>
          <cell r="D6045"/>
          <cell r="E6045"/>
          <cell r="F6045"/>
          <cell r="J6045"/>
          <cell r="K6045"/>
          <cell r="L6045"/>
          <cell r="M6045"/>
          <cell r="N6045"/>
          <cell r="O6045"/>
          <cell r="P6045"/>
          <cell r="R6045"/>
          <cell r="S6045"/>
          <cell r="T6045"/>
          <cell r="U6045"/>
          <cell r="V6045"/>
          <cell r="W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P6045"/>
        </row>
        <row r="6046">
          <cell r="C6046"/>
          <cell r="D6046"/>
          <cell r="E6046"/>
          <cell r="F6046"/>
          <cell r="J6046"/>
          <cell r="K6046"/>
          <cell r="L6046"/>
          <cell r="M6046"/>
          <cell r="N6046"/>
          <cell r="O6046"/>
          <cell r="P6046"/>
          <cell r="R6046"/>
          <cell r="S6046"/>
          <cell r="T6046"/>
          <cell r="U6046"/>
          <cell r="V6046"/>
          <cell r="W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P6046"/>
        </row>
        <row r="6047">
          <cell r="C6047"/>
          <cell r="D6047"/>
          <cell r="E6047"/>
          <cell r="F6047"/>
          <cell r="J6047"/>
          <cell r="K6047"/>
          <cell r="L6047"/>
          <cell r="M6047"/>
          <cell r="N6047"/>
          <cell r="O6047"/>
          <cell r="P6047"/>
          <cell r="R6047"/>
          <cell r="S6047"/>
          <cell r="T6047"/>
          <cell r="U6047"/>
          <cell r="V6047"/>
          <cell r="W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P6047"/>
        </row>
        <row r="6048">
          <cell r="C6048"/>
          <cell r="D6048"/>
          <cell r="E6048"/>
          <cell r="F6048"/>
          <cell r="J6048"/>
          <cell r="K6048"/>
          <cell r="L6048"/>
          <cell r="M6048"/>
          <cell r="N6048"/>
          <cell r="O6048"/>
          <cell r="P6048"/>
          <cell r="R6048"/>
          <cell r="S6048"/>
          <cell r="T6048"/>
          <cell r="U6048"/>
          <cell r="V6048"/>
          <cell r="W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P6048"/>
        </row>
        <row r="6049">
          <cell r="C6049"/>
          <cell r="D6049"/>
          <cell r="E6049"/>
          <cell r="F6049"/>
          <cell r="J6049"/>
          <cell r="K6049"/>
          <cell r="L6049"/>
          <cell r="M6049"/>
          <cell r="N6049"/>
          <cell r="O6049"/>
          <cell r="P6049"/>
          <cell r="R6049"/>
          <cell r="S6049"/>
          <cell r="T6049"/>
          <cell r="U6049"/>
          <cell r="V6049"/>
          <cell r="W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P6049"/>
        </row>
        <row r="6050">
          <cell r="C6050"/>
          <cell r="D6050"/>
          <cell r="E6050"/>
          <cell r="F6050"/>
          <cell r="J6050"/>
          <cell r="K6050"/>
          <cell r="L6050"/>
          <cell r="M6050"/>
          <cell r="N6050"/>
          <cell r="O6050"/>
          <cell r="P6050"/>
          <cell r="R6050"/>
          <cell r="S6050"/>
          <cell r="T6050"/>
          <cell r="U6050"/>
          <cell r="V6050"/>
          <cell r="W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P6050"/>
        </row>
        <row r="6051">
          <cell r="C6051"/>
          <cell r="D6051"/>
          <cell r="E6051"/>
          <cell r="F6051"/>
          <cell r="J6051"/>
          <cell r="K6051"/>
          <cell r="L6051"/>
          <cell r="M6051"/>
          <cell r="N6051"/>
          <cell r="O6051"/>
          <cell r="P6051"/>
          <cell r="R6051"/>
          <cell r="S6051"/>
          <cell r="T6051"/>
          <cell r="U6051"/>
          <cell r="V6051"/>
          <cell r="W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P6051"/>
        </row>
        <row r="6052">
          <cell r="C6052"/>
          <cell r="D6052"/>
          <cell r="E6052"/>
          <cell r="F6052"/>
          <cell r="J6052"/>
          <cell r="K6052"/>
          <cell r="L6052"/>
          <cell r="M6052"/>
          <cell r="N6052"/>
          <cell r="O6052"/>
          <cell r="P6052"/>
          <cell r="R6052"/>
          <cell r="S6052"/>
          <cell r="T6052"/>
          <cell r="U6052"/>
          <cell r="V6052"/>
          <cell r="W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P6052"/>
        </row>
        <row r="6053">
          <cell r="C6053"/>
          <cell r="D6053"/>
          <cell r="E6053"/>
          <cell r="F6053"/>
          <cell r="J6053"/>
          <cell r="K6053"/>
          <cell r="L6053"/>
          <cell r="M6053"/>
          <cell r="N6053"/>
          <cell r="O6053"/>
          <cell r="P6053"/>
          <cell r="R6053"/>
          <cell r="S6053"/>
          <cell r="T6053"/>
          <cell r="U6053"/>
          <cell r="V6053"/>
          <cell r="W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P6053"/>
        </row>
        <row r="6054">
          <cell r="C6054"/>
          <cell r="D6054"/>
          <cell r="E6054"/>
          <cell r="F6054"/>
          <cell r="J6054"/>
          <cell r="K6054"/>
          <cell r="L6054"/>
          <cell r="M6054"/>
          <cell r="N6054"/>
          <cell r="O6054"/>
          <cell r="P6054"/>
          <cell r="R6054"/>
          <cell r="S6054"/>
          <cell r="T6054"/>
          <cell r="U6054"/>
          <cell r="V6054"/>
          <cell r="W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P6054"/>
        </row>
        <row r="6055">
          <cell r="C6055"/>
          <cell r="D6055"/>
          <cell r="E6055"/>
          <cell r="F6055"/>
          <cell r="J6055"/>
          <cell r="K6055"/>
          <cell r="L6055"/>
          <cell r="M6055"/>
          <cell r="N6055"/>
          <cell r="O6055"/>
          <cell r="P6055"/>
          <cell r="R6055"/>
          <cell r="S6055"/>
          <cell r="T6055"/>
          <cell r="U6055"/>
          <cell r="V6055"/>
          <cell r="W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P6055"/>
        </row>
        <row r="6056">
          <cell r="C6056"/>
          <cell r="D6056"/>
          <cell r="E6056"/>
          <cell r="F6056"/>
          <cell r="J6056"/>
          <cell r="K6056"/>
          <cell r="L6056"/>
          <cell r="M6056"/>
          <cell r="N6056"/>
          <cell r="O6056"/>
          <cell r="P6056"/>
          <cell r="R6056"/>
          <cell r="S6056"/>
          <cell r="T6056"/>
          <cell r="U6056"/>
          <cell r="V6056"/>
          <cell r="W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P6056"/>
        </row>
        <row r="6057">
          <cell r="C6057"/>
          <cell r="D6057"/>
          <cell r="E6057"/>
          <cell r="F6057"/>
          <cell r="J6057"/>
          <cell r="K6057"/>
          <cell r="L6057"/>
          <cell r="M6057"/>
          <cell r="N6057"/>
          <cell r="O6057"/>
          <cell r="P6057"/>
          <cell r="R6057"/>
          <cell r="S6057"/>
          <cell r="T6057"/>
          <cell r="U6057"/>
          <cell r="V6057"/>
          <cell r="W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P6057"/>
        </row>
        <row r="6058">
          <cell r="C6058"/>
          <cell r="D6058"/>
          <cell r="E6058"/>
          <cell r="F6058"/>
          <cell r="J6058"/>
          <cell r="K6058"/>
          <cell r="L6058"/>
          <cell r="M6058"/>
          <cell r="N6058"/>
          <cell r="O6058"/>
          <cell r="P6058"/>
          <cell r="R6058"/>
          <cell r="S6058"/>
          <cell r="T6058"/>
          <cell r="U6058"/>
          <cell r="V6058"/>
          <cell r="W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P6058"/>
        </row>
        <row r="6059">
          <cell r="C6059"/>
          <cell r="D6059"/>
          <cell r="E6059"/>
          <cell r="F6059"/>
          <cell r="J6059"/>
          <cell r="K6059"/>
          <cell r="L6059"/>
          <cell r="M6059"/>
          <cell r="N6059"/>
          <cell r="O6059"/>
          <cell r="P6059"/>
          <cell r="R6059"/>
          <cell r="S6059"/>
          <cell r="T6059"/>
          <cell r="U6059"/>
          <cell r="V6059"/>
          <cell r="W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P6059"/>
        </row>
        <row r="6060">
          <cell r="C6060"/>
          <cell r="D6060"/>
          <cell r="E6060"/>
          <cell r="F6060"/>
          <cell r="J6060"/>
          <cell r="K6060"/>
          <cell r="L6060"/>
          <cell r="M6060"/>
          <cell r="N6060"/>
          <cell r="O6060"/>
          <cell r="P6060"/>
          <cell r="R6060"/>
          <cell r="S6060"/>
          <cell r="T6060"/>
          <cell r="U6060"/>
          <cell r="V6060"/>
          <cell r="W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P6060"/>
        </row>
        <row r="6061">
          <cell r="C6061"/>
          <cell r="D6061"/>
          <cell r="E6061"/>
          <cell r="F6061"/>
          <cell r="J6061"/>
          <cell r="K6061"/>
          <cell r="L6061"/>
          <cell r="M6061"/>
          <cell r="N6061"/>
          <cell r="O6061"/>
          <cell r="P6061"/>
          <cell r="R6061"/>
          <cell r="S6061"/>
          <cell r="T6061"/>
          <cell r="U6061"/>
          <cell r="V6061"/>
          <cell r="W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P6061"/>
        </row>
        <row r="6062">
          <cell r="C6062"/>
          <cell r="D6062"/>
          <cell r="E6062"/>
          <cell r="F6062"/>
          <cell r="J6062"/>
          <cell r="K6062"/>
          <cell r="L6062"/>
          <cell r="M6062"/>
          <cell r="N6062"/>
          <cell r="O6062"/>
          <cell r="P6062"/>
          <cell r="R6062"/>
          <cell r="S6062"/>
          <cell r="T6062"/>
          <cell r="U6062"/>
          <cell r="V6062"/>
          <cell r="W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P6062"/>
        </row>
        <row r="6063">
          <cell r="C6063"/>
          <cell r="D6063"/>
          <cell r="E6063"/>
          <cell r="F6063"/>
          <cell r="J6063"/>
          <cell r="K6063"/>
          <cell r="L6063"/>
          <cell r="M6063"/>
          <cell r="N6063"/>
          <cell r="O6063"/>
          <cell r="P6063"/>
          <cell r="R6063"/>
          <cell r="S6063"/>
          <cell r="T6063"/>
          <cell r="U6063"/>
          <cell r="V6063"/>
          <cell r="W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P6063"/>
        </row>
        <row r="6064">
          <cell r="C6064"/>
          <cell r="D6064"/>
          <cell r="E6064"/>
          <cell r="F6064"/>
          <cell r="J6064"/>
          <cell r="K6064"/>
          <cell r="L6064"/>
          <cell r="M6064"/>
          <cell r="N6064"/>
          <cell r="O6064"/>
          <cell r="P6064"/>
          <cell r="R6064"/>
          <cell r="S6064"/>
          <cell r="T6064"/>
          <cell r="U6064"/>
          <cell r="V6064"/>
          <cell r="W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P6064"/>
        </row>
        <row r="6065">
          <cell r="C6065"/>
          <cell r="D6065"/>
          <cell r="E6065"/>
          <cell r="F6065"/>
          <cell r="J6065"/>
          <cell r="K6065"/>
          <cell r="L6065"/>
          <cell r="M6065"/>
          <cell r="N6065"/>
          <cell r="O6065"/>
          <cell r="P6065"/>
          <cell r="R6065"/>
          <cell r="S6065"/>
          <cell r="T6065"/>
          <cell r="U6065"/>
          <cell r="V6065"/>
          <cell r="W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P6065"/>
        </row>
        <row r="6066">
          <cell r="C6066"/>
          <cell r="D6066"/>
          <cell r="E6066"/>
          <cell r="F6066"/>
          <cell r="J6066"/>
          <cell r="K6066"/>
          <cell r="L6066"/>
          <cell r="M6066"/>
          <cell r="N6066"/>
          <cell r="O6066"/>
          <cell r="P6066"/>
          <cell r="R6066"/>
          <cell r="S6066"/>
          <cell r="T6066"/>
          <cell r="U6066"/>
          <cell r="V6066"/>
          <cell r="W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P6066"/>
        </row>
        <row r="6067">
          <cell r="C6067"/>
          <cell r="D6067"/>
          <cell r="E6067"/>
          <cell r="F6067"/>
          <cell r="J6067"/>
          <cell r="K6067"/>
          <cell r="L6067"/>
          <cell r="M6067"/>
          <cell r="N6067"/>
          <cell r="O6067"/>
          <cell r="P6067"/>
          <cell r="R6067"/>
          <cell r="S6067"/>
          <cell r="T6067"/>
          <cell r="U6067"/>
          <cell r="V6067"/>
          <cell r="W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P6067"/>
        </row>
        <row r="6068">
          <cell r="C6068"/>
          <cell r="D6068"/>
          <cell r="E6068"/>
          <cell r="F6068"/>
          <cell r="J6068"/>
          <cell r="K6068"/>
          <cell r="L6068"/>
          <cell r="M6068"/>
          <cell r="N6068"/>
          <cell r="O6068"/>
          <cell r="P6068"/>
          <cell r="R6068"/>
          <cell r="S6068"/>
          <cell r="T6068"/>
          <cell r="U6068"/>
          <cell r="V6068"/>
          <cell r="W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P6068"/>
        </row>
        <row r="6069">
          <cell r="C6069"/>
          <cell r="D6069"/>
          <cell r="E6069"/>
          <cell r="F6069"/>
          <cell r="J6069"/>
          <cell r="K6069"/>
          <cell r="L6069"/>
          <cell r="M6069"/>
          <cell r="N6069"/>
          <cell r="O6069"/>
          <cell r="P6069"/>
          <cell r="R6069"/>
          <cell r="S6069"/>
          <cell r="T6069"/>
          <cell r="U6069"/>
          <cell r="V6069"/>
          <cell r="W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P6069"/>
        </row>
        <row r="6070">
          <cell r="C6070"/>
          <cell r="D6070"/>
          <cell r="E6070"/>
          <cell r="F6070"/>
          <cell r="J6070"/>
          <cell r="K6070"/>
          <cell r="L6070"/>
          <cell r="M6070"/>
          <cell r="N6070"/>
          <cell r="O6070"/>
          <cell r="P6070"/>
          <cell r="R6070"/>
          <cell r="S6070"/>
          <cell r="T6070"/>
          <cell r="U6070"/>
          <cell r="V6070"/>
          <cell r="W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P6070"/>
        </row>
        <row r="6071">
          <cell r="C6071"/>
          <cell r="D6071"/>
          <cell r="E6071"/>
          <cell r="F6071"/>
          <cell r="J6071"/>
          <cell r="K6071"/>
          <cell r="L6071"/>
          <cell r="M6071"/>
          <cell r="N6071"/>
          <cell r="O6071"/>
          <cell r="P6071"/>
          <cell r="R6071"/>
          <cell r="S6071"/>
          <cell r="T6071"/>
          <cell r="U6071"/>
          <cell r="V6071"/>
          <cell r="W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P6071"/>
        </row>
        <row r="6072">
          <cell r="C6072"/>
          <cell r="D6072"/>
          <cell r="E6072"/>
          <cell r="F6072"/>
          <cell r="J6072"/>
          <cell r="K6072"/>
          <cell r="L6072"/>
          <cell r="M6072"/>
          <cell r="N6072"/>
          <cell r="O6072"/>
          <cell r="P6072"/>
          <cell r="R6072"/>
          <cell r="S6072"/>
          <cell r="T6072"/>
          <cell r="U6072"/>
          <cell r="V6072"/>
          <cell r="W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P6072"/>
        </row>
        <row r="6073">
          <cell r="C6073"/>
          <cell r="D6073"/>
          <cell r="E6073"/>
          <cell r="F6073"/>
          <cell r="J6073"/>
          <cell r="K6073"/>
          <cell r="L6073"/>
          <cell r="M6073"/>
          <cell r="N6073"/>
          <cell r="O6073"/>
          <cell r="P6073"/>
          <cell r="R6073"/>
          <cell r="S6073"/>
          <cell r="T6073"/>
          <cell r="U6073"/>
          <cell r="V6073"/>
          <cell r="W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P6073"/>
        </row>
        <row r="6074">
          <cell r="C6074"/>
          <cell r="D6074"/>
          <cell r="E6074"/>
          <cell r="F6074"/>
          <cell r="J6074"/>
          <cell r="K6074"/>
          <cell r="L6074"/>
          <cell r="M6074"/>
          <cell r="N6074"/>
          <cell r="O6074"/>
          <cell r="P6074"/>
          <cell r="R6074"/>
          <cell r="S6074"/>
          <cell r="T6074"/>
          <cell r="U6074"/>
          <cell r="V6074"/>
          <cell r="W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P6074"/>
        </row>
        <row r="6075">
          <cell r="C6075"/>
          <cell r="D6075"/>
          <cell r="E6075"/>
          <cell r="F6075"/>
          <cell r="J6075"/>
          <cell r="K6075"/>
          <cell r="L6075"/>
          <cell r="M6075"/>
          <cell r="N6075"/>
          <cell r="O6075"/>
          <cell r="P6075"/>
          <cell r="R6075"/>
          <cell r="S6075"/>
          <cell r="T6075"/>
          <cell r="U6075"/>
          <cell r="V6075"/>
          <cell r="W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P6075"/>
        </row>
        <row r="6076">
          <cell r="C6076"/>
          <cell r="D6076"/>
          <cell r="E6076"/>
          <cell r="F6076"/>
          <cell r="J6076"/>
          <cell r="K6076"/>
          <cell r="L6076"/>
          <cell r="M6076"/>
          <cell r="N6076"/>
          <cell r="O6076"/>
          <cell r="P6076"/>
          <cell r="R6076"/>
          <cell r="S6076"/>
          <cell r="T6076"/>
          <cell r="U6076"/>
          <cell r="V6076"/>
          <cell r="W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P6076"/>
        </row>
        <row r="6077">
          <cell r="C6077"/>
          <cell r="D6077"/>
          <cell r="E6077"/>
          <cell r="F6077"/>
          <cell r="J6077"/>
          <cell r="K6077"/>
          <cell r="L6077"/>
          <cell r="M6077"/>
          <cell r="N6077"/>
          <cell r="O6077"/>
          <cell r="P6077"/>
          <cell r="R6077"/>
          <cell r="S6077"/>
          <cell r="T6077"/>
          <cell r="U6077"/>
          <cell r="V6077"/>
          <cell r="W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P6077"/>
        </row>
        <row r="6078">
          <cell r="C6078"/>
          <cell r="D6078"/>
          <cell r="E6078"/>
          <cell r="F6078"/>
          <cell r="J6078"/>
          <cell r="K6078"/>
          <cell r="L6078"/>
          <cell r="M6078"/>
          <cell r="N6078"/>
          <cell r="O6078"/>
          <cell r="P6078"/>
          <cell r="R6078"/>
          <cell r="S6078"/>
          <cell r="T6078"/>
          <cell r="U6078"/>
          <cell r="V6078"/>
          <cell r="W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P6078"/>
        </row>
        <row r="6079">
          <cell r="C6079"/>
          <cell r="D6079"/>
          <cell r="E6079"/>
          <cell r="F6079"/>
          <cell r="J6079"/>
          <cell r="K6079"/>
          <cell r="L6079"/>
          <cell r="M6079"/>
          <cell r="N6079"/>
          <cell r="O6079"/>
          <cell r="P6079"/>
          <cell r="R6079"/>
          <cell r="S6079"/>
          <cell r="T6079"/>
          <cell r="U6079"/>
          <cell r="V6079"/>
          <cell r="W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P6079"/>
        </row>
        <row r="6080">
          <cell r="C6080"/>
          <cell r="D6080"/>
          <cell r="E6080"/>
          <cell r="F6080"/>
          <cell r="J6080"/>
          <cell r="K6080"/>
          <cell r="L6080"/>
          <cell r="M6080"/>
          <cell r="N6080"/>
          <cell r="O6080"/>
          <cell r="P6080"/>
          <cell r="R6080"/>
          <cell r="S6080"/>
          <cell r="T6080"/>
          <cell r="U6080"/>
          <cell r="V6080"/>
          <cell r="W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P6080"/>
        </row>
        <row r="6081">
          <cell r="C6081"/>
          <cell r="D6081"/>
          <cell r="E6081"/>
          <cell r="F6081"/>
          <cell r="J6081"/>
          <cell r="K6081"/>
          <cell r="L6081"/>
          <cell r="M6081"/>
          <cell r="N6081"/>
          <cell r="O6081"/>
          <cell r="P6081"/>
          <cell r="R6081"/>
          <cell r="S6081"/>
          <cell r="T6081"/>
          <cell r="U6081"/>
          <cell r="V6081"/>
          <cell r="W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P6081"/>
        </row>
        <row r="6082">
          <cell r="C6082"/>
          <cell r="D6082"/>
          <cell r="E6082"/>
          <cell r="F6082"/>
          <cell r="J6082"/>
          <cell r="K6082"/>
          <cell r="L6082"/>
          <cell r="M6082"/>
          <cell r="N6082"/>
          <cell r="O6082"/>
          <cell r="P6082"/>
          <cell r="R6082"/>
          <cell r="S6082"/>
          <cell r="T6082"/>
          <cell r="U6082"/>
          <cell r="V6082"/>
          <cell r="W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P6082"/>
        </row>
        <row r="6083">
          <cell r="C6083"/>
          <cell r="D6083"/>
          <cell r="E6083"/>
          <cell r="F6083"/>
          <cell r="J6083"/>
          <cell r="K6083"/>
          <cell r="L6083"/>
          <cell r="M6083"/>
          <cell r="N6083"/>
          <cell r="O6083"/>
          <cell r="P6083"/>
          <cell r="R6083"/>
          <cell r="S6083"/>
          <cell r="T6083"/>
          <cell r="U6083"/>
          <cell r="V6083"/>
          <cell r="W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P6083"/>
        </row>
        <row r="6084">
          <cell r="C6084"/>
          <cell r="D6084"/>
          <cell r="E6084"/>
          <cell r="F6084"/>
          <cell r="J6084"/>
          <cell r="K6084"/>
          <cell r="L6084"/>
          <cell r="M6084"/>
          <cell r="N6084"/>
          <cell r="O6084"/>
          <cell r="P6084"/>
          <cell r="R6084"/>
          <cell r="S6084"/>
          <cell r="T6084"/>
          <cell r="U6084"/>
          <cell r="V6084"/>
          <cell r="W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P6084"/>
        </row>
        <row r="6085">
          <cell r="C6085"/>
          <cell r="D6085"/>
          <cell r="E6085"/>
          <cell r="F6085"/>
          <cell r="J6085"/>
          <cell r="K6085"/>
          <cell r="L6085"/>
          <cell r="M6085"/>
          <cell r="N6085"/>
          <cell r="O6085"/>
          <cell r="P6085"/>
          <cell r="R6085"/>
          <cell r="S6085"/>
          <cell r="T6085"/>
          <cell r="U6085"/>
          <cell r="V6085"/>
          <cell r="W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P6085"/>
        </row>
        <row r="6086">
          <cell r="C6086"/>
          <cell r="D6086"/>
          <cell r="E6086"/>
          <cell r="F6086"/>
          <cell r="J6086"/>
          <cell r="K6086"/>
          <cell r="L6086"/>
          <cell r="M6086"/>
          <cell r="N6086"/>
          <cell r="O6086"/>
          <cell r="P6086"/>
          <cell r="R6086"/>
          <cell r="S6086"/>
          <cell r="T6086"/>
          <cell r="U6086"/>
          <cell r="V6086"/>
          <cell r="W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P6086"/>
        </row>
        <row r="6087">
          <cell r="C6087"/>
          <cell r="D6087"/>
          <cell r="E6087"/>
          <cell r="F6087"/>
          <cell r="J6087"/>
          <cell r="K6087"/>
          <cell r="L6087"/>
          <cell r="M6087"/>
          <cell r="N6087"/>
          <cell r="O6087"/>
          <cell r="P6087"/>
          <cell r="R6087"/>
          <cell r="S6087"/>
          <cell r="T6087"/>
          <cell r="U6087"/>
          <cell r="V6087"/>
          <cell r="W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P6087"/>
        </row>
        <row r="6088">
          <cell r="C6088"/>
          <cell r="D6088"/>
          <cell r="E6088"/>
          <cell r="F6088"/>
          <cell r="J6088"/>
          <cell r="K6088"/>
          <cell r="L6088"/>
          <cell r="M6088"/>
          <cell r="N6088"/>
          <cell r="O6088"/>
          <cell r="P6088"/>
          <cell r="R6088"/>
          <cell r="S6088"/>
          <cell r="T6088"/>
          <cell r="U6088"/>
          <cell r="V6088"/>
          <cell r="W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P6088"/>
        </row>
        <row r="6089">
          <cell r="C6089"/>
          <cell r="D6089"/>
          <cell r="E6089"/>
          <cell r="F6089"/>
          <cell r="J6089"/>
          <cell r="K6089"/>
          <cell r="L6089"/>
          <cell r="M6089"/>
          <cell r="N6089"/>
          <cell r="O6089"/>
          <cell r="P6089"/>
          <cell r="R6089"/>
          <cell r="S6089"/>
          <cell r="T6089"/>
          <cell r="U6089"/>
          <cell r="V6089"/>
          <cell r="W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P6089"/>
        </row>
        <row r="6090">
          <cell r="C6090"/>
          <cell r="D6090"/>
          <cell r="E6090"/>
          <cell r="F6090"/>
          <cell r="J6090"/>
          <cell r="K6090"/>
          <cell r="L6090"/>
          <cell r="M6090"/>
          <cell r="N6090"/>
          <cell r="O6090"/>
          <cell r="P6090"/>
          <cell r="R6090"/>
          <cell r="S6090"/>
          <cell r="T6090"/>
          <cell r="U6090"/>
          <cell r="V6090"/>
          <cell r="W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P6090"/>
        </row>
        <row r="6091">
          <cell r="C6091"/>
          <cell r="D6091"/>
          <cell r="E6091"/>
          <cell r="F6091"/>
          <cell r="J6091"/>
          <cell r="K6091"/>
          <cell r="L6091"/>
          <cell r="M6091"/>
          <cell r="N6091"/>
          <cell r="O6091"/>
          <cell r="P6091"/>
          <cell r="R6091"/>
          <cell r="S6091"/>
          <cell r="T6091"/>
          <cell r="U6091"/>
          <cell r="V6091"/>
          <cell r="W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P6091"/>
        </row>
        <row r="6092">
          <cell r="C6092"/>
          <cell r="D6092"/>
          <cell r="E6092"/>
          <cell r="F6092"/>
          <cell r="J6092"/>
          <cell r="K6092"/>
          <cell r="L6092"/>
          <cell r="M6092"/>
          <cell r="N6092"/>
          <cell r="O6092"/>
          <cell r="P6092"/>
          <cell r="R6092"/>
          <cell r="S6092"/>
          <cell r="T6092"/>
          <cell r="U6092"/>
          <cell r="V6092"/>
          <cell r="W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P6092"/>
        </row>
        <row r="6093">
          <cell r="C6093"/>
          <cell r="D6093"/>
          <cell r="E6093"/>
          <cell r="F6093"/>
          <cell r="J6093"/>
          <cell r="K6093"/>
          <cell r="L6093"/>
          <cell r="M6093"/>
          <cell r="N6093"/>
          <cell r="O6093"/>
          <cell r="P6093"/>
          <cell r="R6093"/>
          <cell r="S6093"/>
          <cell r="T6093"/>
          <cell r="U6093"/>
          <cell r="V6093"/>
          <cell r="W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P6093"/>
        </row>
        <row r="6094">
          <cell r="C6094"/>
          <cell r="D6094"/>
          <cell r="E6094"/>
          <cell r="F6094"/>
          <cell r="J6094"/>
          <cell r="K6094"/>
          <cell r="L6094"/>
          <cell r="M6094"/>
          <cell r="N6094"/>
          <cell r="O6094"/>
          <cell r="P6094"/>
          <cell r="R6094"/>
          <cell r="S6094"/>
          <cell r="T6094"/>
          <cell r="U6094"/>
          <cell r="V6094"/>
          <cell r="W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P6094"/>
        </row>
        <row r="6095">
          <cell r="C6095"/>
          <cell r="D6095"/>
          <cell r="E6095"/>
          <cell r="F6095"/>
          <cell r="J6095"/>
          <cell r="K6095"/>
          <cell r="L6095"/>
          <cell r="M6095"/>
          <cell r="N6095"/>
          <cell r="O6095"/>
          <cell r="P6095"/>
          <cell r="R6095"/>
          <cell r="S6095"/>
          <cell r="T6095"/>
          <cell r="U6095"/>
          <cell r="V6095"/>
          <cell r="W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P6095"/>
        </row>
        <row r="6096">
          <cell r="C6096"/>
          <cell r="D6096"/>
          <cell r="E6096"/>
          <cell r="F6096"/>
          <cell r="J6096"/>
          <cell r="K6096"/>
          <cell r="L6096"/>
          <cell r="M6096"/>
          <cell r="N6096"/>
          <cell r="O6096"/>
          <cell r="P6096"/>
          <cell r="R6096"/>
          <cell r="S6096"/>
          <cell r="T6096"/>
          <cell r="U6096"/>
          <cell r="V6096"/>
          <cell r="W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P6096"/>
        </row>
        <row r="6097">
          <cell r="C6097"/>
          <cell r="D6097"/>
          <cell r="E6097"/>
          <cell r="F6097"/>
          <cell r="J6097"/>
          <cell r="K6097"/>
          <cell r="L6097"/>
          <cell r="M6097"/>
          <cell r="N6097"/>
          <cell r="O6097"/>
          <cell r="P6097"/>
          <cell r="R6097"/>
          <cell r="S6097"/>
          <cell r="T6097"/>
          <cell r="U6097"/>
          <cell r="V6097"/>
          <cell r="W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P6097"/>
        </row>
        <row r="6098">
          <cell r="C6098"/>
          <cell r="D6098"/>
          <cell r="E6098"/>
          <cell r="F6098"/>
          <cell r="J6098"/>
          <cell r="K6098"/>
          <cell r="L6098"/>
          <cell r="M6098"/>
          <cell r="N6098"/>
          <cell r="O6098"/>
          <cell r="P6098"/>
          <cell r="R6098"/>
          <cell r="S6098"/>
          <cell r="T6098"/>
          <cell r="U6098"/>
          <cell r="V6098"/>
          <cell r="W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P6098"/>
        </row>
        <row r="6099">
          <cell r="C6099"/>
          <cell r="D6099"/>
          <cell r="E6099"/>
          <cell r="F6099"/>
          <cell r="J6099"/>
          <cell r="K6099"/>
          <cell r="L6099"/>
          <cell r="M6099"/>
          <cell r="N6099"/>
          <cell r="O6099"/>
          <cell r="P6099"/>
          <cell r="R6099"/>
          <cell r="S6099"/>
          <cell r="T6099"/>
          <cell r="U6099"/>
          <cell r="V6099"/>
          <cell r="W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P6099"/>
        </row>
        <row r="6100">
          <cell r="C6100"/>
          <cell r="D6100"/>
          <cell r="E6100"/>
          <cell r="F6100"/>
          <cell r="J6100"/>
          <cell r="K6100"/>
          <cell r="L6100"/>
          <cell r="M6100"/>
          <cell r="N6100"/>
          <cell r="O6100"/>
          <cell r="P6100"/>
          <cell r="R6100"/>
          <cell r="S6100"/>
          <cell r="T6100"/>
          <cell r="U6100"/>
          <cell r="V6100"/>
          <cell r="W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P6100"/>
        </row>
        <row r="6101">
          <cell r="C6101"/>
          <cell r="D6101"/>
          <cell r="E6101"/>
          <cell r="F6101"/>
          <cell r="J6101"/>
          <cell r="K6101"/>
          <cell r="L6101"/>
          <cell r="M6101"/>
          <cell r="N6101"/>
          <cell r="O6101"/>
          <cell r="P6101"/>
          <cell r="R6101"/>
          <cell r="S6101"/>
          <cell r="T6101"/>
          <cell r="U6101"/>
          <cell r="V6101"/>
          <cell r="W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P6101"/>
        </row>
        <row r="6102">
          <cell r="C6102"/>
          <cell r="D6102"/>
          <cell r="E6102"/>
          <cell r="F6102"/>
          <cell r="J6102"/>
          <cell r="K6102"/>
          <cell r="L6102"/>
          <cell r="M6102"/>
          <cell r="N6102"/>
          <cell r="O6102"/>
          <cell r="P6102"/>
          <cell r="R6102"/>
          <cell r="S6102"/>
          <cell r="T6102"/>
          <cell r="U6102"/>
          <cell r="V6102"/>
          <cell r="W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P6102"/>
        </row>
        <row r="6103">
          <cell r="C6103"/>
          <cell r="D6103"/>
          <cell r="E6103"/>
          <cell r="F6103"/>
          <cell r="J6103"/>
          <cell r="K6103"/>
          <cell r="L6103"/>
          <cell r="M6103"/>
          <cell r="N6103"/>
          <cell r="O6103"/>
          <cell r="P6103"/>
          <cell r="R6103"/>
          <cell r="S6103"/>
          <cell r="T6103"/>
          <cell r="U6103"/>
          <cell r="V6103"/>
          <cell r="W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P6103"/>
        </row>
        <row r="6104">
          <cell r="C6104"/>
          <cell r="D6104"/>
          <cell r="E6104"/>
          <cell r="F6104"/>
          <cell r="J6104"/>
          <cell r="K6104"/>
          <cell r="L6104"/>
          <cell r="M6104"/>
          <cell r="N6104"/>
          <cell r="O6104"/>
          <cell r="P6104"/>
          <cell r="R6104"/>
          <cell r="S6104"/>
          <cell r="T6104"/>
          <cell r="U6104"/>
          <cell r="V6104"/>
          <cell r="W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P6104"/>
        </row>
        <row r="6105">
          <cell r="C6105"/>
          <cell r="D6105"/>
          <cell r="E6105"/>
          <cell r="F6105"/>
          <cell r="J6105"/>
          <cell r="K6105"/>
          <cell r="L6105"/>
          <cell r="M6105"/>
          <cell r="N6105"/>
          <cell r="O6105"/>
          <cell r="P6105"/>
          <cell r="R6105"/>
          <cell r="S6105"/>
          <cell r="T6105"/>
          <cell r="U6105"/>
          <cell r="V6105"/>
          <cell r="W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P6105"/>
        </row>
        <row r="6106">
          <cell r="C6106"/>
          <cell r="D6106"/>
          <cell r="E6106"/>
          <cell r="F6106"/>
          <cell r="J6106"/>
          <cell r="K6106"/>
          <cell r="L6106"/>
          <cell r="M6106"/>
          <cell r="N6106"/>
          <cell r="O6106"/>
          <cell r="P6106"/>
          <cell r="R6106"/>
          <cell r="S6106"/>
          <cell r="T6106"/>
          <cell r="U6106"/>
          <cell r="V6106"/>
          <cell r="W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P6106"/>
        </row>
        <row r="6107">
          <cell r="C6107"/>
          <cell r="D6107"/>
          <cell r="E6107"/>
          <cell r="F6107"/>
          <cell r="J6107"/>
          <cell r="K6107"/>
          <cell r="L6107"/>
          <cell r="M6107"/>
          <cell r="N6107"/>
          <cell r="O6107"/>
          <cell r="P6107"/>
          <cell r="R6107"/>
          <cell r="S6107"/>
          <cell r="T6107"/>
          <cell r="U6107"/>
          <cell r="V6107"/>
          <cell r="W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P6107"/>
        </row>
        <row r="6108">
          <cell r="C6108"/>
          <cell r="D6108"/>
          <cell r="E6108"/>
          <cell r="F6108"/>
          <cell r="J6108"/>
          <cell r="K6108"/>
          <cell r="L6108"/>
          <cell r="M6108"/>
          <cell r="N6108"/>
          <cell r="O6108"/>
          <cell r="P6108"/>
          <cell r="R6108"/>
          <cell r="S6108"/>
          <cell r="T6108"/>
          <cell r="U6108"/>
          <cell r="V6108"/>
          <cell r="W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P6108"/>
        </row>
        <row r="6109">
          <cell r="C6109"/>
          <cell r="D6109"/>
          <cell r="E6109"/>
          <cell r="F6109"/>
          <cell r="J6109"/>
          <cell r="K6109"/>
          <cell r="L6109"/>
          <cell r="M6109"/>
          <cell r="N6109"/>
          <cell r="O6109"/>
          <cell r="P6109"/>
          <cell r="R6109"/>
          <cell r="S6109"/>
          <cell r="T6109"/>
          <cell r="U6109"/>
          <cell r="V6109"/>
          <cell r="W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P6109"/>
        </row>
        <row r="6110">
          <cell r="C6110"/>
          <cell r="D6110"/>
          <cell r="E6110"/>
          <cell r="F6110"/>
          <cell r="J6110"/>
          <cell r="K6110"/>
          <cell r="L6110"/>
          <cell r="M6110"/>
          <cell r="N6110"/>
          <cell r="O6110"/>
          <cell r="P6110"/>
          <cell r="R6110"/>
          <cell r="S6110"/>
          <cell r="T6110"/>
          <cell r="U6110"/>
          <cell r="V6110"/>
          <cell r="W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P6110"/>
        </row>
        <row r="6111">
          <cell r="C6111"/>
          <cell r="D6111"/>
          <cell r="E6111"/>
          <cell r="F6111"/>
          <cell r="J6111"/>
          <cell r="K6111"/>
          <cell r="L6111"/>
          <cell r="M6111"/>
          <cell r="N6111"/>
          <cell r="O6111"/>
          <cell r="P6111"/>
          <cell r="R6111"/>
          <cell r="S6111"/>
          <cell r="T6111"/>
          <cell r="U6111"/>
          <cell r="V6111"/>
          <cell r="W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P6111"/>
        </row>
        <row r="6112">
          <cell r="C6112"/>
          <cell r="D6112"/>
          <cell r="E6112"/>
          <cell r="F6112"/>
          <cell r="J6112"/>
          <cell r="K6112"/>
          <cell r="L6112"/>
          <cell r="M6112"/>
          <cell r="N6112"/>
          <cell r="O6112"/>
          <cell r="P6112"/>
          <cell r="R6112"/>
          <cell r="S6112"/>
          <cell r="T6112"/>
          <cell r="U6112"/>
          <cell r="V6112"/>
          <cell r="W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P6112"/>
        </row>
        <row r="6113">
          <cell r="C6113"/>
          <cell r="D6113"/>
          <cell r="E6113"/>
          <cell r="F6113"/>
          <cell r="J6113"/>
          <cell r="K6113"/>
          <cell r="L6113"/>
          <cell r="M6113"/>
          <cell r="N6113"/>
          <cell r="O6113"/>
          <cell r="P6113"/>
          <cell r="R6113"/>
          <cell r="S6113"/>
          <cell r="T6113"/>
          <cell r="U6113"/>
          <cell r="V6113"/>
          <cell r="W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P6113"/>
        </row>
        <row r="6114">
          <cell r="C6114"/>
          <cell r="D6114"/>
          <cell r="E6114"/>
          <cell r="F6114"/>
          <cell r="J6114"/>
          <cell r="K6114"/>
          <cell r="L6114"/>
          <cell r="M6114"/>
          <cell r="N6114"/>
          <cell r="O6114"/>
          <cell r="P6114"/>
          <cell r="R6114"/>
          <cell r="S6114"/>
          <cell r="T6114"/>
          <cell r="U6114"/>
          <cell r="V6114"/>
          <cell r="W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P6114"/>
        </row>
        <row r="6115">
          <cell r="C6115"/>
          <cell r="D6115"/>
          <cell r="E6115"/>
          <cell r="F6115"/>
          <cell r="J6115"/>
          <cell r="K6115"/>
          <cell r="L6115"/>
          <cell r="M6115"/>
          <cell r="N6115"/>
          <cell r="O6115"/>
          <cell r="P6115"/>
          <cell r="R6115"/>
          <cell r="S6115"/>
          <cell r="T6115"/>
          <cell r="U6115"/>
          <cell r="V6115"/>
          <cell r="W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P6115"/>
        </row>
        <row r="6116">
          <cell r="C6116"/>
          <cell r="D6116"/>
          <cell r="E6116"/>
          <cell r="F6116"/>
          <cell r="J6116"/>
          <cell r="K6116"/>
          <cell r="L6116"/>
          <cell r="M6116"/>
          <cell r="N6116"/>
          <cell r="O6116"/>
          <cell r="P6116"/>
          <cell r="R6116"/>
          <cell r="S6116"/>
          <cell r="T6116"/>
          <cell r="U6116"/>
          <cell r="V6116"/>
          <cell r="W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P6116"/>
        </row>
        <row r="6117">
          <cell r="C6117"/>
          <cell r="D6117"/>
          <cell r="E6117"/>
          <cell r="F6117"/>
          <cell r="J6117"/>
          <cell r="K6117"/>
          <cell r="L6117"/>
          <cell r="M6117"/>
          <cell r="N6117"/>
          <cell r="O6117"/>
          <cell r="P6117"/>
          <cell r="R6117"/>
          <cell r="S6117"/>
          <cell r="T6117"/>
          <cell r="U6117"/>
          <cell r="V6117"/>
          <cell r="W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P6117"/>
        </row>
        <row r="6118">
          <cell r="C6118"/>
          <cell r="D6118"/>
          <cell r="E6118"/>
          <cell r="F6118"/>
          <cell r="J6118"/>
          <cell r="K6118"/>
          <cell r="L6118"/>
          <cell r="M6118"/>
          <cell r="N6118"/>
          <cell r="O6118"/>
          <cell r="P6118"/>
          <cell r="R6118"/>
          <cell r="S6118"/>
          <cell r="T6118"/>
          <cell r="U6118"/>
          <cell r="V6118"/>
          <cell r="W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P6118"/>
        </row>
        <row r="6119">
          <cell r="C6119"/>
          <cell r="D6119"/>
          <cell r="E6119"/>
          <cell r="F6119"/>
          <cell r="J6119"/>
          <cell r="K6119"/>
          <cell r="L6119"/>
          <cell r="M6119"/>
          <cell r="N6119"/>
          <cell r="O6119"/>
          <cell r="P6119"/>
          <cell r="R6119"/>
          <cell r="S6119"/>
          <cell r="T6119"/>
          <cell r="U6119"/>
          <cell r="V6119"/>
          <cell r="W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P6119"/>
        </row>
        <row r="6120">
          <cell r="C6120"/>
          <cell r="D6120"/>
          <cell r="E6120"/>
          <cell r="F6120"/>
          <cell r="J6120"/>
          <cell r="K6120"/>
          <cell r="L6120"/>
          <cell r="M6120"/>
          <cell r="N6120"/>
          <cell r="O6120"/>
          <cell r="P6120"/>
          <cell r="R6120"/>
          <cell r="S6120"/>
          <cell r="T6120"/>
          <cell r="U6120"/>
          <cell r="V6120"/>
          <cell r="W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P6120"/>
        </row>
        <row r="6121">
          <cell r="C6121"/>
          <cell r="D6121"/>
          <cell r="E6121"/>
          <cell r="F6121"/>
          <cell r="J6121"/>
          <cell r="K6121"/>
          <cell r="L6121"/>
          <cell r="M6121"/>
          <cell r="N6121"/>
          <cell r="O6121"/>
          <cell r="P6121"/>
          <cell r="R6121"/>
          <cell r="S6121"/>
          <cell r="T6121"/>
          <cell r="U6121"/>
          <cell r="V6121"/>
          <cell r="W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P6121"/>
        </row>
        <row r="6122">
          <cell r="C6122"/>
          <cell r="D6122"/>
          <cell r="E6122"/>
          <cell r="F6122"/>
          <cell r="J6122"/>
          <cell r="K6122"/>
          <cell r="L6122"/>
          <cell r="M6122"/>
          <cell r="N6122"/>
          <cell r="O6122"/>
          <cell r="P6122"/>
          <cell r="R6122"/>
          <cell r="S6122"/>
          <cell r="T6122"/>
          <cell r="U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P6122"/>
        </row>
        <row r="6123">
          <cell r="C6123"/>
          <cell r="D6123"/>
          <cell r="E6123"/>
          <cell r="F6123"/>
          <cell r="J6123"/>
          <cell r="K6123"/>
          <cell r="L6123"/>
          <cell r="M6123"/>
          <cell r="N6123"/>
          <cell r="O6123"/>
          <cell r="P6123"/>
          <cell r="R6123"/>
          <cell r="S6123"/>
          <cell r="T6123"/>
          <cell r="U6123"/>
          <cell r="V6123"/>
          <cell r="W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P6123"/>
        </row>
        <row r="6124">
          <cell r="C6124"/>
          <cell r="D6124"/>
          <cell r="E6124"/>
          <cell r="F6124"/>
          <cell r="J6124"/>
          <cell r="K6124"/>
          <cell r="L6124"/>
          <cell r="M6124"/>
          <cell r="N6124"/>
          <cell r="O6124"/>
          <cell r="P6124"/>
          <cell r="R6124"/>
          <cell r="S6124"/>
          <cell r="T6124"/>
          <cell r="U6124"/>
          <cell r="V6124"/>
          <cell r="W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P6124"/>
        </row>
        <row r="6125">
          <cell r="C6125"/>
          <cell r="D6125"/>
          <cell r="E6125"/>
          <cell r="F6125"/>
          <cell r="J6125"/>
          <cell r="K6125"/>
          <cell r="L6125"/>
          <cell r="M6125"/>
          <cell r="N6125"/>
          <cell r="O6125"/>
          <cell r="P6125"/>
          <cell r="R6125"/>
          <cell r="S6125"/>
          <cell r="T6125"/>
          <cell r="U6125"/>
          <cell r="V6125"/>
          <cell r="W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P6125"/>
        </row>
        <row r="6126">
          <cell r="C6126"/>
          <cell r="D6126"/>
          <cell r="E6126"/>
          <cell r="F6126"/>
          <cell r="J6126"/>
          <cell r="K6126"/>
          <cell r="L6126"/>
          <cell r="M6126"/>
          <cell r="N6126"/>
          <cell r="O6126"/>
          <cell r="P6126"/>
          <cell r="R6126"/>
          <cell r="S6126"/>
          <cell r="T6126"/>
          <cell r="U6126"/>
          <cell r="V6126"/>
          <cell r="W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P6126"/>
        </row>
        <row r="6127">
          <cell r="C6127"/>
          <cell r="D6127"/>
          <cell r="E6127"/>
          <cell r="F6127"/>
          <cell r="J6127"/>
          <cell r="K6127"/>
          <cell r="L6127"/>
          <cell r="M6127"/>
          <cell r="N6127"/>
          <cell r="O6127"/>
          <cell r="P6127"/>
          <cell r="R6127"/>
          <cell r="S6127"/>
          <cell r="T6127"/>
          <cell r="U6127"/>
          <cell r="V6127"/>
          <cell r="W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P6127"/>
        </row>
        <row r="6128">
          <cell r="C6128"/>
          <cell r="D6128"/>
          <cell r="E6128"/>
          <cell r="F6128"/>
          <cell r="J6128"/>
          <cell r="K6128"/>
          <cell r="L6128"/>
          <cell r="M6128"/>
          <cell r="N6128"/>
          <cell r="O6128"/>
          <cell r="P6128"/>
          <cell r="R6128"/>
          <cell r="S6128"/>
          <cell r="T6128"/>
          <cell r="U6128"/>
          <cell r="V6128"/>
          <cell r="W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P6128"/>
        </row>
        <row r="6129">
          <cell r="C6129"/>
          <cell r="D6129"/>
          <cell r="E6129"/>
          <cell r="F6129"/>
          <cell r="J6129"/>
          <cell r="K6129"/>
          <cell r="L6129"/>
          <cell r="M6129"/>
          <cell r="N6129"/>
          <cell r="O6129"/>
          <cell r="P6129"/>
          <cell r="R6129"/>
          <cell r="S6129"/>
          <cell r="T6129"/>
          <cell r="U6129"/>
          <cell r="V6129"/>
          <cell r="W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P6129"/>
        </row>
        <row r="6130">
          <cell r="C6130"/>
          <cell r="D6130"/>
          <cell r="E6130"/>
          <cell r="F6130"/>
          <cell r="J6130"/>
          <cell r="K6130"/>
          <cell r="L6130"/>
          <cell r="M6130"/>
          <cell r="N6130"/>
          <cell r="O6130"/>
          <cell r="P6130"/>
          <cell r="R6130"/>
          <cell r="S6130"/>
          <cell r="T6130"/>
          <cell r="U6130"/>
          <cell r="V6130"/>
          <cell r="W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P6130"/>
        </row>
        <row r="6131">
          <cell r="C6131"/>
          <cell r="D6131"/>
          <cell r="E6131"/>
          <cell r="F6131"/>
          <cell r="J6131"/>
          <cell r="K6131"/>
          <cell r="L6131"/>
          <cell r="M6131"/>
          <cell r="N6131"/>
          <cell r="O6131"/>
          <cell r="P6131"/>
          <cell r="R6131"/>
          <cell r="S6131"/>
          <cell r="T6131"/>
          <cell r="U6131"/>
          <cell r="V6131"/>
          <cell r="W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P6131"/>
        </row>
        <row r="6132">
          <cell r="C6132"/>
          <cell r="D6132"/>
          <cell r="E6132"/>
          <cell r="F6132"/>
          <cell r="J6132"/>
          <cell r="K6132"/>
          <cell r="L6132"/>
          <cell r="M6132"/>
          <cell r="N6132"/>
          <cell r="O6132"/>
          <cell r="P6132"/>
          <cell r="R6132"/>
          <cell r="S6132"/>
          <cell r="T6132"/>
          <cell r="U6132"/>
          <cell r="V6132"/>
          <cell r="W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P6132"/>
        </row>
        <row r="6133">
          <cell r="C6133"/>
          <cell r="D6133"/>
          <cell r="E6133"/>
          <cell r="F6133"/>
          <cell r="J6133"/>
          <cell r="K6133"/>
          <cell r="L6133"/>
          <cell r="M6133"/>
          <cell r="N6133"/>
          <cell r="O6133"/>
          <cell r="P6133"/>
          <cell r="R6133"/>
          <cell r="S6133"/>
          <cell r="T6133"/>
          <cell r="U6133"/>
          <cell r="V6133"/>
          <cell r="W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P6133"/>
        </row>
        <row r="6134">
          <cell r="C6134"/>
          <cell r="D6134"/>
          <cell r="E6134"/>
          <cell r="F6134"/>
          <cell r="J6134"/>
          <cell r="K6134"/>
          <cell r="L6134"/>
          <cell r="M6134"/>
          <cell r="N6134"/>
          <cell r="O6134"/>
          <cell r="P6134"/>
          <cell r="R6134"/>
          <cell r="S6134"/>
          <cell r="T6134"/>
          <cell r="U6134"/>
          <cell r="V6134"/>
          <cell r="W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P6134"/>
        </row>
        <row r="6135">
          <cell r="C6135"/>
          <cell r="D6135"/>
          <cell r="E6135"/>
          <cell r="F6135"/>
          <cell r="J6135"/>
          <cell r="K6135"/>
          <cell r="L6135"/>
          <cell r="M6135"/>
          <cell r="N6135"/>
          <cell r="O6135"/>
          <cell r="P6135"/>
          <cell r="R6135"/>
          <cell r="S6135"/>
          <cell r="T6135"/>
          <cell r="U6135"/>
          <cell r="V6135"/>
          <cell r="W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P6135"/>
        </row>
        <row r="6136">
          <cell r="C6136"/>
          <cell r="D6136"/>
          <cell r="E6136"/>
          <cell r="F6136"/>
          <cell r="J6136"/>
          <cell r="K6136"/>
          <cell r="L6136"/>
          <cell r="M6136"/>
          <cell r="N6136"/>
          <cell r="O6136"/>
          <cell r="P6136"/>
          <cell r="R6136"/>
          <cell r="S6136"/>
          <cell r="T6136"/>
          <cell r="U6136"/>
          <cell r="V6136"/>
          <cell r="W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P6136"/>
        </row>
        <row r="6137">
          <cell r="C6137"/>
          <cell r="D6137"/>
          <cell r="E6137"/>
          <cell r="F6137"/>
          <cell r="J6137"/>
          <cell r="K6137"/>
          <cell r="L6137"/>
          <cell r="M6137"/>
          <cell r="N6137"/>
          <cell r="O6137"/>
          <cell r="P6137"/>
          <cell r="R6137"/>
          <cell r="S6137"/>
          <cell r="T6137"/>
          <cell r="U6137"/>
          <cell r="V6137"/>
          <cell r="W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P6137"/>
        </row>
        <row r="6138">
          <cell r="C6138"/>
          <cell r="D6138"/>
          <cell r="E6138"/>
          <cell r="F6138"/>
          <cell r="J6138"/>
          <cell r="K6138"/>
          <cell r="L6138"/>
          <cell r="M6138"/>
          <cell r="N6138"/>
          <cell r="O6138"/>
          <cell r="P6138"/>
          <cell r="R6138"/>
          <cell r="S6138"/>
          <cell r="T6138"/>
          <cell r="U6138"/>
          <cell r="V6138"/>
          <cell r="W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P6138"/>
        </row>
        <row r="6139">
          <cell r="C6139"/>
          <cell r="D6139"/>
          <cell r="E6139"/>
          <cell r="F6139"/>
          <cell r="J6139"/>
          <cell r="K6139"/>
          <cell r="L6139"/>
          <cell r="M6139"/>
          <cell r="N6139"/>
          <cell r="O6139"/>
          <cell r="P6139"/>
          <cell r="R6139"/>
          <cell r="S6139"/>
          <cell r="T6139"/>
          <cell r="U6139"/>
          <cell r="V6139"/>
          <cell r="W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P6139"/>
        </row>
        <row r="6140">
          <cell r="C6140"/>
          <cell r="D6140"/>
          <cell r="E6140"/>
          <cell r="F6140"/>
          <cell r="J6140"/>
          <cell r="K6140"/>
          <cell r="L6140"/>
          <cell r="M6140"/>
          <cell r="N6140"/>
          <cell r="O6140"/>
          <cell r="P6140"/>
          <cell r="R6140"/>
          <cell r="S6140"/>
          <cell r="T6140"/>
          <cell r="U6140"/>
          <cell r="V6140"/>
          <cell r="W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P6140"/>
        </row>
        <row r="6141">
          <cell r="C6141"/>
          <cell r="D6141"/>
          <cell r="E6141"/>
          <cell r="F6141"/>
          <cell r="J6141"/>
          <cell r="K6141"/>
          <cell r="L6141"/>
          <cell r="M6141"/>
          <cell r="N6141"/>
          <cell r="O6141"/>
          <cell r="P6141"/>
          <cell r="R6141"/>
          <cell r="S6141"/>
          <cell r="T6141"/>
          <cell r="U6141"/>
          <cell r="V6141"/>
          <cell r="W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P6141"/>
        </row>
        <row r="6142">
          <cell r="C6142"/>
          <cell r="D6142"/>
          <cell r="E6142"/>
          <cell r="F6142"/>
          <cell r="J6142"/>
          <cell r="K6142"/>
          <cell r="L6142"/>
          <cell r="M6142"/>
          <cell r="N6142"/>
          <cell r="O6142"/>
          <cell r="P6142"/>
          <cell r="R6142"/>
          <cell r="S6142"/>
          <cell r="T6142"/>
          <cell r="U6142"/>
          <cell r="V6142"/>
          <cell r="W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P6142"/>
        </row>
        <row r="6143">
          <cell r="C6143"/>
          <cell r="D6143"/>
          <cell r="E6143"/>
          <cell r="F6143"/>
          <cell r="J6143"/>
          <cell r="K6143"/>
          <cell r="L6143"/>
          <cell r="M6143"/>
          <cell r="N6143"/>
          <cell r="O6143"/>
          <cell r="P6143"/>
          <cell r="R6143"/>
          <cell r="S6143"/>
          <cell r="T6143"/>
          <cell r="U6143"/>
          <cell r="V6143"/>
          <cell r="W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P6143"/>
        </row>
        <row r="6144">
          <cell r="C6144"/>
          <cell r="D6144"/>
          <cell r="E6144"/>
          <cell r="F6144"/>
          <cell r="J6144"/>
          <cell r="K6144"/>
          <cell r="L6144"/>
          <cell r="M6144"/>
          <cell r="N6144"/>
          <cell r="O6144"/>
          <cell r="P6144"/>
          <cell r="R6144"/>
          <cell r="S6144"/>
          <cell r="T6144"/>
          <cell r="U6144"/>
          <cell r="V6144"/>
          <cell r="W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P6144"/>
        </row>
        <row r="6145">
          <cell r="C6145"/>
          <cell r="D6145"/>
          <cell r="E6145"/>
          <cell r="F6145"/>
          <cell r="J6145"/>
          <cell r="K6145"/>
          <cell r="L6145"/>
          <cell r="M6145"/>
          <cell r="N6145"/>
          <cell r="O6145"/>
          <cell r="P6145"/>
          <cell r="R6145"/>
          <cell r="S6145"/>
          <cell r="T6145"/>
          <cell r="U6145"/>
          <cell r="V6145"/>
          <cell r="W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P6145"/>
        </row>
        <row r="6146">
          <cell r="C6146"/>
          <cell r="D6146"/>
          <cell r="E6146"/>
          <cell r="F6146"/>
          <cell r="J6146"/>
          <cell r="K6146"/>
          <cell r="L6146"/>
          <cell r="M6146"/>
          <cell r="N6146"/>
          <cell r="O6146"/>
          <cell r="P6146"/>
          <cell r="R6146"/>
          <cell r="S6146"/>
          <cell r="T6146"/>
          <cell r="U6146"/>
          <cell r="V6146"/>
          <cell r="W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P6146"/>
        </row>
        <row r="6147">
          <cell r="C6147"/>
          <cell r="D6147"/>
          <cell r="E6147"/>
          <cell r="F6147"/>
          <cell r="J6147"/>
          <cell r="K6147"/>
          <cell r="L6147"/>
          <cell r="M6147"/>
          <cell r="N6147"/>
          <cell r="O6147"/>
          <cell r="P6147"/>
          <cell r="R6147"/>
          <cell r="S6147"/>
          <cell r="T6147"/>
          <cell r="U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P6147"/>
        </row>
        <row r="6148">
          <cell r="C6148"/>
          <cell r="D6148"/>
          <cell r="E6148"/>
          <cell r="F6148"/>
          <cell r="J6148"/>
          <cell r="K6148"/>
          <cell r="L6148"/>
          <cell r="M6148"/>
          <cell r="N6148"/>
          <cell r="O6148"/>
          <cell r="P6148"/>
          <cell r="R6148"/>
          <cell r="S6148"/>
          <cell r="T6148"/>
          <cell r="U6148"/>
          <cell r="V6148"/>
          <cell r="W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P6148"/>
        </row>
        <row r="6149">
          <cell r="C6149"/>
          <cell r="D6149"/>
          <cell r="E6149"/>
          <cell r="F6149"/>
          <cell r="J6149"/>
          <cell r="K6149"/>
          <cell r="L6149"/>
          <cell r="M6149"/>
          <cell r="N6149"/>
          <cell r="O6149"/>
          <cell r="P6149"/>
          <cell r="R6149"/>
          <cell r="S6149"/>
          <cell r="T6149"/>
          <cell r="U6149"/>
          <cell r="V6149"/>
          <cell r="W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P6149"/>
        </row>
        <row r="6150">
          <cell r="C6150"/>
          <cell r="D6150"/>
          <cell r="E6150"/>
          <cell r="F6150"/>
          <cell r="J6150"/>
          <cell r="K6150"/>
          <cell r="L6150"/>
          <cell r="M6150"/>
          <cell r="N6150"/>
          <cell r="O6150"/>
          <cell r="P6150"/>
          <cell r="R6150"/>
          <cell r="S6150"/>
          <cell r="T6150"/>
          <cell r="U6150"/>
          <cell r="V6150"/>
          <cell r="W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P6150"/>
        </row>
        <row r="6151">
          <cell r="C6151"/>
          <cell r="D6151"/>
          <cell r="E6151"/>
          <cell r="F6151"/>
          <cell r="J6151"/>
          <cell r="K6151"/>
          <cell r="L6151"/>
          <cell r="M6151"/>
          <cell r="N6151"/>
          <cell r="O6151"/>
          <cell r="P6151"/>
          <cell r="R6151"/>
          <cell r="S6151"/>
          <cell r="T6151"/>
          <cell r="U6151"/>
          <cell r="V6151"/>
          <cell r="W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P6151"/>
        </row>
        <row r="6152">
          <cell r="C6152"/>
          <cell r="D6152"/>
          <cell r="E6152"/>
          <cell r="F6152"/>
          <cell r="J6152"/>
          <cell r="K6152"/>
          <cell r="L6152"/>
          <cell r="M6152"/>
          <cell r="N6152"/>
          <cell r="O6152"/>
          <cell r="P6152"/>
          <cell r="R6152"/>
          <cell r="S6152"/>
          <cell r="T6152"/>
          <cell r="U6152"/>
          <cell r="V6152"/>
          <cell r="W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P6152"/>
        </row>
        <row r="6153">
          <cell r="C6153"/>
          <cell r="D6153"/>
          <cell r="E6153"/>
          <cell r="F6153"/>
          <cell r="J6153"/>
          <cell r="K6153"/>
          <cell r="L6153"/>
          <cell r="M6153"/>
          <cell r="N6153"/>
          <cell r="O6153"/>
          <cell r="P6153"/>
          <cell r="R6153"/>
          <cell r="S6153"/>
          <cell r="T6153"/>
          <cell r="U6153"/>
          <cell r="V6153"/>
          <cell r="W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P6153"/>
        </row>
        <row r="6154">
          <cell r="C6154"/>
          <cell r="D6154"/>
          <cell r="E6154"/>
          <cell r="F6154"/>
          <cell r="J6154"/>
          <cell r="K6154"/>
          <cell r="L6154"/>
          <cell r="M6154"/>
          <cell r="N6154"/>
          <cell r="O6154"/>
          <cell r="P6154"/>
          <cell r="R6154"/>
          <cell r="S6154"/>
          <cell r="T6154"/>
          <cell r="U6154"/>
          <cell r="V6154"/>
          <cell r="W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P6154"/>
        </row>
        <row r="6155">
          <cell r="C6155"/>
          <cell r="D6155"/>
          <cell r="E6155"/>
          <cell r="F6155"/>
          <cell r="J6155"/>
          <cell r="K6155"/>
          <cell r="L6155"/>
          <cell r="M6155"/>
          <cell r="N6155"/>
          <cell r="O6155"/>
          <cell r="P6155"/>
          <cell r="R6155"/>
          <cell r="S6155"/>
          <cell r="T6155"/>
          <cell r="U6155"/>
          <cell r="V6155"/>
          <cell r="W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P6155"/>
        </row>
        <row r="6156">
          <cell r="C6156"/>
          <cell r="D6156"/>
          <cell r="E6156"/>
          <cell r="F6156"/>
          <cell r="J6156"/>
          <cell r="K6156"/>
          <cell r="L6156"/>
          <cell r="M6156"/>
          <cell r="N6156"/>
          <cell r="O6156"/>
          <cell r="P6156"/>
          <cell r="R6156"/>
          <cell r="S6156"/>
          <cell r="T6156"/>
          <cell r="U6156"/>
          <cell r="V6156"/>
          <cell r="W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P6156"/>
        </row>
        <row r="6157">
          <cell r="C6157"/>
          <cell r="D6157"/>
          <cell r="E6157"/>
          <cell r="F6157"/>
          <cell r="J6157"/>
          <cell r="K6157"/>
          <cell r="L6157"/>
          <cell r="M6157"/>
          <cell r="N6157"/>
          <cell r="O6157"/>
          <cell r="P6157"/>
          <cell r="R6157"/>
          <cell r="S6157"/>
          <cell r="T6157"/>
          <cell r="U6157"/>
          <cell r="V6157"/>
          <cell r="W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P6157"/>
        </row>
        <row r="6158">
          <cell r="C6158"/>
          <cell r="D6158"/>
          <cell r="E6158"/>
          <cell r="F6158"/>
          <cell r="J6158"/>
          <cell r="K6158"/>
          <cell r="L6158"/>
          <cell r="M6158"/>
          <cell r="N6158"/>
          <cell r="O6158"/>
          <cell r="P6158"/>
          <cell r="R6158"/>
          <cell r="S6158"/>
          <cell r="T6158"/>
          <cell r="U6158"/>
          <cell r="V6158"/>
          <cell r="W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P6158"/>
        </row>
        <row r="6159">
          <cell r="C6159"/>
          <cell r="D6159"/>
          <cell r="E6159"/>
          <cell r="F6159"/>
          <cell r="J6159"/>
          <cell r="K6159"/>
          <cell r="L6159"/>
          <cell r="M6159"/>
          <cell r="N6159"/>
          <cell r="O6159"/>
          <cell r="P6159"/>
          <cell r="R6159"/>
          <cell r="S6159"/>
          <cell r="T6159"/>
          <cell r="U6159"/>
          <cell r="V6159"/>
          <cell r="W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P6159"/>
        </row>
        <row r="6160">
          <cell r="C6160"/>
          <cell r="D6160"/>
          <cell r="E6160"/>
          <cell r="F6160"/>
          <cell r="J6160"/>
          <cell r="K6160"/>
          <cell r="L6160"/>
          <cell r="M6160"/>
          <cell r="N6160"/>
          <cell r="O6160"/>
          <cell r="P6160"/>
          <cell r="R6160"/>
          <cell r="S6160"/>
          <cell r="T6160"/>
          <cell r="U6160"/>
          <cell r="V6160"/>
          <cell r="W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P6160"/>
        </row>
        <row r="6161">
          <cell r="C6161"/>
          <cell r="D6161"/>
          <cell r="E6161"/>
          <cell r="F6161"/>
          <cell r="J6161"/>
          <cell r="K6161"/>
          <cell r="L6161"/>
          <cell r="M6161"/>
          <cell r="N6161"/>
          <cell r="O6161"/>
          <cell r="P6161"/>
          <cell r="R6161"/>
          <cell r="S6161"/>
          <cell r="T6161"/>
          <cell r="U6161"/>
          <cell r="V6161"/>
          <cell r="W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P6161"/>
        </row>
        <row r="6162">
          <cell r="C6162"/>
          <cell r="D6162"/>
          <cell r="E6162"/>
          <cell r="F6162"/>
          <cell r="J6162"/>
          <cell r="K6162"/>
          <cell r="L6162"/>
          <cell r="M6162"/>
          <cell r="N6162"/>
          <cell r="O6162"/>
          <cell r="P6162"/>
          <cell r="R6162"/>
          <cell r="S6162"/>
          <cell r="T6162"/>
          <cell r="U6162"/>
          <cell r="V6162"/>
          <cell r="W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P6162"/>
        </row>
        <row r="6163">
          <cell r="C6163"/>
          <cell r="D6163"/>
          <cell r="E6163"/>
          <cell r="F6163"/>
          <cell r="J6163"/>
          <cell r="K6163"/>
          <cell r="L6163"/>
          <cell r="M6163"/>
          <cell r="N6163"/>
          <cell r="O6163"/>
          <cell r="P6163"/>
          <cell r="R6163"/>
          <cell r="S6163"/>
          <cell r="T6163"/>
          <cell r="U6163"/>
          <cell r="V6163"/>
          <cell r="W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P6163"/>
        </row>
        <row r="6164">
          <cell r="C6164"/>
          <cell r="D6164"/>
          <cell r="E6164"/>
          <cell r="F6164"/>
          <cell r="J6164"/>
          <cell r="K6164"/>
          <cell r="L6164"/>
          <cell r="M6164"/>
          <cell r="N6164"/>
          <cell r="O6164"/>
          <cell r="P6164"/>
          <cell r="R6164"/>
          <cell r="S6164"/>
          <cell r="T6164"/>
          <cell r="U6164"/>
          <cell r="V6164"/>
          <cell r="W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P6164"/>
        </row>
        <row r="6165">
          <cell r="C6165"/>
          <cell r="D6165"/>
          <cell r="E6165"/>
          <cell r="F6165"/>
          <cell r="J6165"/>
          <cell r="K6165"/>
          <cell r="L6165"/>
          <cell r="M6165"/>
          <cell r="N6165"/>
          <cell r="O6165"/>
          <cell r="P6165"/>
          <cell r="R6165"/>
          <cell r="S6165"/>
          <cell r="T6165"/>
          <cell r="U6165"/>
          <cell r="V6165"/>
          <cell r="W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P6165"/>
        </row>
        <row r="6166">
          <cell r="C6166"/>
          <cell r="D6166"/>
          <cell r="E6166"/>
          <cell r="F6166"/>
          <cell r="J6166"/>
          <cell r="K6166"/>
          <cell r="L6166"/>
          <cell r="M6166"/>
          <cell r="N6166"/>
          <cell r="O6166"/>
          <cell r="P6166"/>
          <cell r="R6166"/>
          <cell r="S6166"/>
          <cell r="T6166"/>
          <cell r="U6166"/>
          <cell r="V6166"/>
          <cell r="W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P6166"/>
        </row>
        <row r="6167">
          <cell r="C6167"/>
          <cell r="D6167"/>
          <cell r="E6167"/>
          <cell r="F6167"/>
          <cell r="J6167"/>
          <cell r="K6167"/>
          <cell r="L6167"/>
          <cell r="M6167"/>
          <cell r="N6167"/>
          <cell r="O6167"/>
          <cell r="P6167"/>
          <cell r="R6167"/>
          <cell r="S6167"/>
          <cell r="T6167"/>
          <cell r="U6167"/>
          <cell r="V6167"/>
          <cell r="W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P6167"/>
        </row>
        <row r="6168">
          <cell r="C6168"/>
          <cell r="D6168"/>
          <cell r="E6168"/>
          <cell r="F6168"/>
          <cell r="J6168"/>
          <cell r="K6168"/>
          <cell r="L6168"/>
          <cell r="M6168"/>
          <cell r="N6168"/>
          <cell r="O6168"/>
          <cell r="P6168"/>
          <cell r="R6168"/>
          <cell r="S6168"/>
          <cell r="T6168"/>
          <cell r="U6168"/>
          <cell r="V6168"/>
          <cell r="W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P6168"/>
        </row>
        <row r="6169">
          <cell r="C6169"/>
          <cell r="D6169"/>
          <cell r="E6169"/>
          <cell r="F6169"/>
          <cell r="J6169"/>
          <cell r="K6169"/>
          <cell r="L6169"/>
          <cell r="M6169"/>
          <cell r="N6169"/>
          <cell r="O6169"/>
          <cell r="P6169"/>
          <cell r="R6169"/>
          <cell r="S6169"/>
          <cell r="T6169"/>
          <cell r="U6169"/>
          <cell r="V6169"/>
          <cell r="W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P6169"/>
        </row>
        <row r="6170">
          <cell r="C6170"/>
          <cell r="D6170"/>
          <cell r="E6170"/>
          <cell r="F6170"/>
          <cell r="J6170"/>
          <cell r="K6170"/>
          <cell r="L6170"/>
          <cell r="M6170"/>
          <cell r="N6170"/>
          <cell r="O6170"/>
          <cell r="P6170"/>
          <cell r="R6170"/>
          <cell r="S6170"/>
          <cell r="T6170"/>
          <cell r="U6170"/>
          <cell r="V6170"/>
          <cell r="W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P6170"/>
        </row>
        <row r="6171">
          <cell r="C6171"/>
          <cell r="D6171"/>
          <cell r="E6171"/>
          <cell r="F6171"/>
          <cell r="J6171"/>
          <cell r="K6171"/>
          <cell r="L6171"/>
          <cell r="M6171"/>
          <cell r="N6171"/>
          <cell r="O6171"/>
          <cell r="P6171"/>
          <cell r="R6171"/>
          <cell r="S6171"/>
          <cell r="T6171"/>
          <cell r="U6171"/>
          <cell r="V6171"/>
          <cell r="W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P6171"/>
        </row>
        <row r="6172">
          <cell r="C6172"/>
          <cell r="D6172"/>
          <cell r="E6172"/>
          <cell r="F6172"/>
          <cell r="J6172"/>
          <cell r="K6172"/>
          <cell r="L6172"/>
          <cell r="M6172"/>
          <cell r="N6172"/>
          <cell r="O6172"/>
          <cell r="P6172"/>
          <cell r="R6172"/>
          <cell r="S6172"/>
          <cell r="T6172"/>
          <cell r="U6172"/>
          <cell r="V6172"/>
          <cell r="W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P6172"/>
        </row>
        <row r="6173">
          <cell r="C6173"/>
          <cell r="D6173"/>
          <cell r="E6173"/>
          <cell r="F6173"/>
          <cell r="J6173"/>
          <cell r="K6173"/>
          <cell r="L6173"/>
          <cell r="M6173"/>
          <cell r="N6173"/>
          <cell r="O6173"/>
          <cell r="P6173"/>
          <cell r="R6173"/>
          <cell r="S6173"/>
          <cell r="T6173"/>
          <cell r="U6173"/>
          <cell r="V6173"/>
          <cell r="W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P6173"/>
        </row>
        <row r="6174">
          <cell r="C6174"/>
          <cell r="D6174"/>
          <cell r="E6174"/>
          <cell r="F6174"/>
          <cell r="J6174"/>
          <cell r="K6174"/>
          <cell r="L6174"/>
          <cell r="M6174"/>
          <cell r="N6174"/>
          <cell r="O6174"/>
          <cell r="P6174"/>
          <cell r="R6174"/>
          <cell r="S6174"/>
          <cell r="T6174"/>
          <cell r="U6174"/>
          <cell r="V6174"/>
          <cell r="W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P6174"/>
        </row>
        <row r="6175">
          <cell r="C6175"/>
          <cell r="D6175"/>
          <cell r="E6175"/>
          <cell r="F6175"/>
          <cell r="J6175"/>
          <cell r="K6175"/>
          <cell r="L6175"/>
          <cell r="M6175"/>
          <cell r="N6175"/>
          <cell r="O6175"/>
          <cell r="P6175"/>
          <cell r="R6175"/>
          <cell r="S6175"/>
          <cell r="T6175"/>
          <cell r="U6175"/>
          <cell r="V6175"/>
          <cell r="W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P6175"/>
        </row>
        <row r="6176">
          <cell r="C6176"/>
          <cell r="D6176"/>
          <cell r="E6176"/>
          <cell r="F6176"/>
          <cell r="J6176"/>
          <cell r="K6176"/>
          <cell r="L6176"/>
          <cell r="M6176"/>
          <cell r="N6176"/>
          <cell r="O6176"/>
          <cell r="P6176"/>
          <cell r="R6176"/>
          <cell r="S6176"/>
          <cell r="T6176"/>
          <cell r="U6176"/>
          <cell r="V6176"/>
          <cell r="W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P6176"/>
        </row>
        <row r="6177">
          <cell r="C6177"/>
          <cell r="D6177"/>
          <cell r="E6177"/>
          <cell r="F6177"/>
          <cell r="J6177"/>
          <cell r="K6177"/>
          <cell r="L6177"/>
          <cell r="M6177"/>
          <cell r="N6177"/>
          <cell r="O6177"/>
          <cell r="P6177"/>
          <cell r="R6177"/>
          <cell r="S6177"/>
          <cell r="T6177"/>
          <cell r="U6177"/>
          <cell r="V6177"/>
          <cell r="W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P6177"/>
        </row>
        <row r="6178">
          <cell r="C6178"/>
          <cell r="D6178"/>
          <cell r="E6178"/>
          <cell r="F6178"/>
          <cell r="J6178"/>
          <cell r="K6178"/>
          <cell r="L6178"/>
          <cell r="M6178"/>
          <cell r="N6178"/>
          <cell r="O6178"/>
          <cell r="P6178"/>
          <cell r="R6178"/>
          <cell r="S6178"/>
          <cell r="T6178"/>
          <cell r="U6178"/>
          <cell r="V6178"/>
          <cell r="W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P6178"/>
        </row>
        <row r="6179">
          <cell r="C6179"/>
          <cell r="D6179"/>
          <cell r="E6179"/>
          <cell r="F6179"/>
          <cell r="J6179"/>
          <cell r="K6179"/>
          <cell r="L6179"/>
          <cell r="M6179"/>
          <cell r="N6179"/>
          <cell r="O6179"/>
          <cell r="P6179"/>
          <cell r="R6179"/>
          <cell r="S6179"/>
          <cell r="T6179"/>
          <cell r="U6179"/>
          <cell r="V6179"/>
          <cell r="W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P6179"/>
        </row>
        <row r="6180">
          <cell r="C6180"/>
          <cell r="D6180"/>
          <cell r="E6180"/>
          <cell r="F6180"/>
          <cell r="J6180"/>
          <cell r="K6180"/>
          <cell r="L6180"/>
          <cell r="M6180"/>
          <cell r="N6180"/>
          <cell r="O6180"/>
          <cell r="P6180"/>
          <cell r="R6180"/>
          <cell r="S6180"/>
          <cell r="T6180"/>
          <cell r="U6180"/>
          <cell r="V6180"/>
          <cell r="W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P6180"/>
        </row>
        <row r="6181">
          <cell r="C6181"/>
          <cell r="D6181"/>
          <cell r="E6181"/>
          <cell r="F6181"/>
          <cell r="J6181"/>
          <cell r="K6181"/>
          <cell r="L6181"/>
          <cell r="M6181"/>
          <cell r="N6181"/>
          <cell r="O6181"/>
          <cell r="P6181"/>
          <cell r="R6181"/>
          <cell r="S6181"/>
          <cell r="T6181"/>
          <cell r="U6181"/>
          <cell r="V6181"/>
          <cell r="W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P6181"/>
        </row>
        <row r="6182">
          <cell r="C6182"/>
          <cell r="D6182"/>
          <cell r="E6182"/>
          <cell r="F6182"/>
          <cell r="J6182"/>
          <cell r="K6182"/>
          <cell r="L6182"/>
          <cell r="M6182"/>
          <cell r="N6182"/>
          <cell r="O6182"/>
          <cell r="P6182"/>
          <cell r="R6182"/>
          <cell r="S6182"/>
          <cell r="T6182"/>
          <cell r="U6182"/>
          <cell r="V6182"/>
          <cell r="W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P6182"/>
        </row>
        <row r="6183">
          <cell r="C6183"/>
          <cell r="D6183"/>
          <cell r="E6183"/>
          <cell r="F6183"/>
          <cell r="J6183"/>
          <cell r="K6183"/>
          <cell r="L6183"/>
          <cell r="M6183"/>
          <cell r="N6183"/>
          <cell r="O6183"/>
          <cell r="P6183"/>
          <cell r="R6183"/>
          <cell r="S6183"/>
          <cell r="T6183"/>
          <cell r="U6183"/>
          <cell r="V6183"/>
          <cell r="W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P6183"/>
        </row>
        <row r="6184">
          <cell r="C6184"/>
          <cell r="D6184"/>
          <cell r="E6184"/>
          <cell r="F6184"/>
          <cell r="J6184"/>
          <cell r="K6184"/>
          <cell r="L6184"/>
          <cell r="M6184"/>
          <cell r="N6184"/>
          <cell r="O6184"/>
          <cell r="P6184"/>
          <cell r="R6184"/>
          <cell r="S6184"/>
          <cell r="T6184"/>
          <cell r="U6184"/>
          <cell r="V6184"/>
          <cell r="W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P6184"/>
        </row>
        <row r="6185">
          <cell r="C6185"/>
          <cell r="D6185"/>
          <cell r="E6185"/>
          <cell r="F6185"/>
          <cell r="J6185"/>
          <cell r="K6185"/>
          <cell r="L6185"/>
          <cell r="M6185"/>
          <cell r="N6185"/>
          <cell r="O6185"/>
          <cell r="P6185"/>
          <cell r="R6185"/>
          <cell r="S6185"/>
          <cell r="T6185"/>
          <cell r="U6185"/>
          <cell r="V6185"/>
          <cell r="W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P6185"/>
        </row>
        <row r="6186">
          <cell r="C6186"/>
          <cell r="D6186"/>
          <cell r="E6186"/>
          <cell r="F6186"/>
          <cell r="J6186"/>
          <cell r="K6186"/>
          <cell r="L6186"/>
          <cell r="M6186"/>
          <cell r="N6186"/>
          <cell r="O6186"/>
          <cell r="P6186"/>
          <cell r="R6186"/>
          <cell r="S6186"/>
          <cell r="T6186"/>
          <cell r="U6186"/>
          <cell r="V6186"/>
          <cell r="W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P6186"/>
        </row>
        <row r="6187">
          <cell r="C6187"/>
          <cell r="D6187"/>
          <cell r="E6187"/>
          <cell r="F6187"/>
          <cell r="J6187"/>
          <cell r="K6187"/>
          <cell r="L6187"/>
          <cell r="M6187"/>
          <cell r="N6187"/>
          <cell r="O6187"/>
          <cell r="P6187"/>
          <cell r="R6187"/>
          <cell r="S6187"/>
          <cell r="T6187"/>
          <cell r="U6187"/>
          <cell r="V6187"/>
          <cell r="W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P6187"/>
        </row>
        <row r="6188">
          <cell r="C6188"/>
          <cell r="D6188"/>
          <cell r="E6188"/>
          <cell r="F6188"/>
          <cell r="J6188"/>
          <cell r="K6188"/>
          <cell r="L6188"/>
          <cell r="M6188"/>
          <cell r="N6188"/>
          <cell r="O6188"/>
          <cell r="P6188"/>
          <cell r="R6188"/>
          <cell r="S6188"/>
          <cell r="T6188"/>
          <cell r="U6188"/>
          <cell r="V6188"/>
          <cell r="W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P6188"/>
        </row>
        <row r="6189">
          <cell r="C6189"/>
          <cell r="D6189"/>
          <cell r="E6189"/>
          <cell r="F6189"/>
          <cell r="J6189"/>
          <cell r="K6189"/>
          <cell r="L6189"/>
          <cell r="M6189"/>
          <cell r="N6189"/>
          <cell r="O6189"/>
          <cell r="P6189"/>
          <cell r="R6189"/>
          <cell r="S6189"/>
          <cell r="T6189"/>
          <cell r="U6189"/>
          <cell r="V6189"/>
          <cell r="W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P6189"/>
        </row>
        <row r="6190">
          <cell r="C6190"/>
          <cell r="D6190"/>
          <cell r="E6190"/>
          <cell r="F6190"/>
          <cell r="J6190"/>
          <cell r="K6190"/>
          <cell r="L6190"/>
          <cell r="M6190"/>
          <cell r="N6190"/>
          <cell r="O6190"/>
          <cell r="P6190"/>
          <cell r="R6190"/>
          <cell r="S6190"/>
          <cell r="T6190"/>
          <cell r="U6190"/>
          <cell r="V6190"/>
          <cell r="W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P6190"/>
        </row>
        <row r="6191">
          <cell r="C6191"/>
          <cell r="D6191"/>
          <cell r="E6191"/>
          <cell r="F6191"/>
          <cell r="J6191"/>
          <cell r="K6191"/>
          <cell r="L6191"/>
          <cell r="M6191"/>
          <cell r="N6191"/>
          <cell r="O6191"/>
          <cell r="P6191"/>
          <cell r="R6191"/>
          <cell r="S6191"/>
          <cell r="T6191"/>
          <cell r="U6191"/>
          <cell r="V6191"/>
          <cell r="W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P6191"/>
        </row>
        <row r="6192">
          <cell r="C6192"/>
          <cell r="D6192"/>
          <cell r="E6192"/>
          <cell r="F6192"/>
          <cell r="J6192"/>
          <cell r="K6192"/>
          <cell r="L6192"/>
          <cell r="M6192"/>
          <cell r="N6192"/>
          <cell r="O6192"/>
          <cell r="P6192"/>
          <cell r="R6192"/>
          <cell r="S6192"/>
          <cell r="T6192"/>
          <cell r="U6192"/>
          <cell r="V6192"/>
          <cell r="W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P6192"/>
        </row>
        <row r="6193">
          <cell r="C6193"/>
          <cell r="D6193"/>
          <cell r="E6193"/>
          <cell r="F6193"/>
          <cell r="J6193"/>
          <cell r="K6193"/>
          <cell r="L6193"/>
          <cell r="M6193"/>
          <cell r="N6193"/>
          <cell r="O6193"/>
          <cell r="P6193"/>
          <cell r="R6193"/>
          <cell r="S6193"/>
          <cell r="T6193"/>
          <cell r="U6193"/>
          <cell r="V6193"/>
          <cell r="W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P6193"/>
        </row>
        <row r="6194">
          <cell r="C6194"/>
          <cell r="D6194"/>
          <cell r="E6194"/>
          <cell r="F6194"/>
          <cell r="J6194"/>
          <cell r="K6194"/>
          <cell r="L6194"/>
          <cell r="M6194"/>
          <cell r="N6194"/>
          <cell r="O6194"/>
          <cell r="P6194"/>
          <cell r="R6194"/>
          <cell r="S6194"/>
          <cell r="T6194"/>
          <cell r="U6194"/>
          <cell r="V6194"/>
          <cell r="W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P6194"/>
        </row>
        <row r="6195">
          <cell r="C6195"/>
          <cell r="D6195"/>
          <cell r="E6195"/>
          <cell r="F6195"/>
          <cell r="J6195"/>
          <cell r="K6195"/>
          <cell r="L6195"/>
          <cell r="M6195"/>
          <cell r="N6195"/>
          <cell r="O6195"/>
          <cell r="P6195"/>
          <cell r="R6195"/>
          <cell r="S6195"/>
          <cell r="T6195"/>
          <cell r="U6195"/>
          <cell r="V6195"/>
          <cell r="W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P6195"/>
        </row>
        <row r="6196">
          <cell r="C6196"/>
          <cell r="D6196"/>
          <cell r="E6196"/>
          <cell r="F6196"/>
          <cell r="J6196"/>
          <cell r="K6196"/>
          <cell r="L6196"/>
          <cell r="M6196"/>
          <cell r="N6196"/>
          <cell r="O6196"/>
          <cell r="P6196"/>
          <cell r="R6196"/>
          <cell r="S6196"/>
          <cell r="T6196"/>
          <cell r="U6196"/>
          <cell r="V6196"/>
          <cell r="W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P6196"/>
        </row>
        <row r="6197">
          <cell r="C6197"/>
          <cell r="D6197"/>
          <cell r="E6197"/>
          <cell r="F6197"/>
          <cell r="J6197"/>
          <cell r="K6197"/>
          <cell r="L6197"/>
          <cell r="M6197"/>
          <cell r="N6197"/>
          <cell r="O6197"/>
          <cell r="P6197"/>
          <cell r="R6197"/>
          <cell r="S6197"/>
          <cell r="T6197"/>
          <cell r="U6197"/>
          <cell r="V6197"/>
          <cell r="W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P6197"/>
        </row>
        <row r="6198">
          <cell r="C6198"/>
          <cell r="D6198"/>
          <cell r="E6198"/>
          <cell r="F6198"/>
          <cell r="J6198"/>
          <cell r="K6198"/>
          <cell r="L6198"/>
          <cell r="M6198"/>
          <cell r="N6198"/>
          <cell r="O6198"/>
          <cell r="P6198"/>
          <cell r="R6198"/>
          <cell r="S6198"/>
          <cell r="T6198"/>
          <cell r="U6198"/>
          <cell r="V6198"/>
          <cell r="W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P6198"/>
        </row>
        <row r="6199">
          <cell r="C6199"/>
          <cell r="D6199"/>
          <cell r="E6199"/>
          <cell r="F6199"/>
          <cell r="J6199"/>
          <cell r="K6199"/>
          <cell r="L6199"/>
          <cell r="M6199"/>
          <cell r="N6199"/>
          <cell r="O6199"/>
          <cell r="P6199"/>
          <cell r="R6199"/>
          <cell r="S6199"/>
          <cell r="T6199"/>
          <cell r="U6199"/>
          <cell r="V6199"/>
          <cell r="W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P6199"/>
        </row>
        <row r="6200">
          <cell r="C6200"/>
          <cell r="D6200"/>
          <cell r="E6200"/>
          <cell r="F6200"/>
          <cell r="J6200"/>
          <cell r="K6200"/>
          <cell r="L6200"/>
          <cell r="M6200"/>
          <cell r="N6200"/>
          <cell r="O6200"/>
          <cell r="P6200"/>
          <cell r="R6200"/>
          <cell r="S6200"/>
          <cell r="T6200"/>
          <cell r="U6200"/>
          <cell r="V6200"/>
          <cell r="W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P6200"/>
        </row>
        <row r="6201">
          <cell r="C6201"/>
          <cell r="D6201"/>
          <cell r="E6201"/>
          <cell r="F6201"/>
          <cell r="J6201"/>
          <cell r="K6201"/>
          <cell r="L6201"/>
          <cell r="M6201"/>
          <cell r="N6201"/>
          <cell r="O6201"/>
          <cell r="P6201"/>
          <cell r="R6201"/>
          <cell r="S6201"/>
          <cell r="T6201"/>
          <cell r="U6201"/>
          <cell r="V6201"/>
          <cell r="W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P6201"/>
        </row>
        <row r="6202">
          <cell r="C6202"/>
          <cell r="D6202"/>
          <cell r="E6202"/>
          <cell r="F6202"/>
          <cell r="J6202"/>
          <cell r="K6202"/>
          <cell r="L6202"/>
          <cell r="M6202"/>
          <cell r="N6202"/>
          <cell r="O6202"/>
          <cell r="P6202"/>
          <cell r="R6202"/>
          <cell r="S6202"/>
          <cell r="T6202"/>
          <cell r="U6202"/>
          <cell r="V6202"/>
          <cell r="W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P6202"/>
        </row>
        <row r="6203">
          <cell r="C6203"/>
          <cell r="D6203"/>
          <cell r="E6203"/>
          <cell r="F6203"/>
          <cell r="J6203"/>
          <cell r="K6203"/>
          <cell r="L6203"/>
          <cell r="M6203"/>
          <cell r="N6203"/>
          <cell r="O6203"/>
          <cell r="P6203"/>
          <cell r="R6203"/>
          <cell r="S6203"/>
          <cell r="T6203"/>
          <cell r="U6203"/>
          <cell r="V6203"/>
          <cell r="W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P6203"/>
        </row>
        <row r="6204">
          <cell r="C6204"/>
          <cell r="D6204"/>
          <cell r="E6204"/>
          <cell r="F6204"/>
          <cell r="J6204"/>
          <cell r="K6204"/>
          <cell r="L6204"/>
          <cell r="M6204"/>
          <cell r="N6204"/>
          <cell r="O6204"/>
          <cell r="P6204"/>
          <cell r="R6204"/>
          <cell r="S6204"/>
          <cell r="T6204"/>
          <cell r="U6204"/>
          <cell r="V6204"/>
          <cell r="W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P6204"/>
        </row>
        <row r="6205">
          <cell r="C6205"/>
          <cell r="D6205"/>
          <cell r="E6205"/>
          <cell r="F6205"/>
          <cell r="J6205"/>
          <cell r="K6205"/>
          <cell r="L6205"/>
          <cell r="M6205"/>
          <cell r="N6205"/>
          <cell r="O6205"/>
          <cell r="P6205"/>
          <cell r="R6205"/>
          <cell r="S6205"/>
          <cell r="T6205"/>
          <cell r="U6205"/>
          <cell r="V6205"/>
          <cell r="W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P6205"/>
        </row>
        <row r="6206">
          <cell r="C6206"/>
          <cell r="D6206"/>
          <cell r="E6206"/>
          <cell r="F6206"/>
          <cell r="J6206"/>
          <cell r="K6206"/>
          <cell r="L6206"/>
          <cell r="M6206"/>
          <cell r="N6206"/>
          <cell r="O6206"/>
          <cell r="P6206"/>
          <cell r="R6206"/>
          <cell r="S6206"/>
          <cell r="T6206"/>
          <cell r="U6206"/>
          <cell r="V6206"/>
          <cell r="W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P6206"/>
        </row>
        <row r="6207">
          <cell r="C6207"/>
          <cell r="D6207"/>
          <cell r="E6207"/>
          <cell r="F6207"/>
          <cell r="J6207"/>
          <cell r="K6207"/>
          <cell r="L6207"/>
          <cell r="M6207"/>
          <cell r="N6207"/>
          <cell r="O6207"/>
          <cell r="P6207"/>
          <cell r="R6207"/>
          <cell r="S6207"/>
          <cell r="T6207"/>
          <cell r="U6207"/>
          <cell r="V6207"/>
          <cell r="W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P6207"/>
        </row>
        <row r="6208">
          <cell r="C6208"/>
          <cell r="D6208"/>
          <cell r="E6208"/>
          <cell r="F6208"/>
          <cell r="J6208"/>
          <cell r="K6208"/>
          <cell r="L6208"/>
          <cell r="M6208"/>
          <cell r="N6208"/>
          <cell r="O6208"/>
          <cell r="P6208"/>
          <cell r="R6208"/>
          <cell r="S6208"/>
          <cell r="T6208"/>
          <cell r="U6208"/>
          <cell r="V6208"/>
          <cell r="W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P6208"/>
        </row>
        <row r="6209">
          <cell r="C6209"/>
          <cell r="D6209"/>
          <cell r="E6209"/>
          <cell r="F6209"/>
          <cell r="J6209"/>
          <cell r="K6209"/>
          <cell r="L6209"/>
          <cell r="M6209"/>
          <cell r="N6209"/>
          <cell r="O6209"/>
          <cell r="P6209"/>
          <cell r="R6209"/>
          <cell r="S6209"/>
          <cell r="T6209"/>
          <cell r="U6209"/>
          <cell r="V6209"/>
          <cell r="W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P6209"/>
        </row>
        <row r="6210">
          <cell r="C6210"/>
          <cell r="D6210"/>
          <cell r="E6210"/>
          <cell r="F6210"/>
          <cell r="J6210"/>
          <cell r="K6210"/>
          <cell r="L6210"/>
          <cell r="M6210"/>
          <cell r="N6210"/>
          <cell r="O6210"/>
          <cell r="P6210"/>
          <cell r="R6210"/>
          <cell r="S6210"/>
          <cell r="T6210"/>
          <cell r="U6210"/>
          <cell r="V6210"/>
          <cell r="W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P6210"/>
        </row>
        <row r="6211">
          <cell r="C6211"/>
          <cell r="D6211"/>
          <cell r="E6211"/>
          <cell r="F6211"/>
          <cell r="J6211"/>
          <cell r="K6211"/>
          <cell r="L6211"/>
          <cell r="M6211"/>
          <cell r="N6211"/>
          <cell r="O6211"/>
          <cell r="P6211"/>
          <cell r="R6211"/>
          <cell r="S6211"/>
          <cell r="T6211"/>
          <cell r="U6211"/>
          <cell r="V6211"/>
          <cell r="W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P6211"/>
        </row>
        <row r="6212">
          <cell r="C6212"/>
          <cell r="D6212"/>
          <cell r="E6212"/>
          <cell r="F6212"/>
          <cell r="J6212"/>
          <cell r="K6212"/>
          <cell r="L6212"/>
          <cell r="M6212"/>
          <cell r="N6212"/>
          <cell r="O6212"/>
          <cell r="P6212"/>
          <cell r="R6212"/>
          <cell r="S6212"/>
          <cell r="T6212"/>
          <cell r="U6212"/>
          <cell r="V6212"/>
          <cell r="W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P6212"/>
        </row>
        <row r="6213">
          <cell r="C6213"/>
          <cell r="D6213"/>
          <cell r="E6213"/>
          <cell r="F6213"/>
          <cell r="J6213"/>
          <cell r="K6213"/>
          <cell r="L6213"/>
          <cell r="M6213"/>
          <cell r="N6213"/>
          <cell r="O6213"/>
          <cell r="P6213"/>
          <cell r="R6213"/>
          <cell r="S6213"/>
          <cell r="T6213"/>
          <cell r="U6213"/>
          <cell r="V6213"/>
          <cell r="W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P6213"/>
        </row>
        <row r="6214">
          <cell r="C6214"/>
          <cell r="D6214"/>
          <cell r="E6214"/>
          <cell r="F6214"/>
          <cell r="J6214"/>
          <cell r="K6214"/>
          <cell r="L6214"/>
          <cell r="M6214"/>
          <cell r="N6214"/>
          <cell r="O6214"/>
          <cell r="P6214"/>
          <cell r="R6214"/>
          <cell r="S6214"/>
          <cell r="T6214"/>
          <cell r="U6214"/>
          <cell r="V6214"/>
          <cell r="W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P6214"/>
        </row>
        <row r="6215">
          <cell r="C6215"/>
          <cell r="D6215"/>
          <cell r="E6215"/>
          <cell r="F6215"/>
          <cell r="J6215"/>
          <cell r="K6215"/>
          <cell r="L6215"/>
          <cell r="M6215"/>
          <cell r="N6215"/>
          <cell r="O6215"/>
          <cell r="P6215"/>
          <cell r="R6215"/>
          <cell r="S6215"/>
          <cell r="T6215"/>
          <cell r="U6215"/>
          <cell r="V6215"/>
          <cell r="W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P6215"/>
        </row>
        <row r="6216">
          <cell r="C6216"/>
          <cell r="D6216"/>
          <cell r="E6216"/>
          <cell r="F6216"/>
          <cell r="J6216"/>
          <cell r="K6216"/>
          <cell r="L6216"/>
          <cell r="M6216"/>
          <cell r="N6216"/>
          <cell r="O6216"/>
          <cell r="P6216"/>
          <cell r="R6216"/>
          <cell r="S6216"/>
          <cell r="T6216"/>
          <cell r="U6216"/>
          <cell r="V6216"/>
          <cell r="W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P6216"/>
        </row>
        <row r="6217">
          <cell r="C6217"/>
          <cell r="D6217"/>
          <cell r="E6217"/>
          <cell r="F6217"/>
          <cell r="J6217"/>
          <cell r="K6217"/>
          <cell r="L6217"/>
          <cell r="M6217"/>
          <cell r="N6217"/>
          <cell r="O6217"/>
          <cell r="P6217"/>
          <cell r="R6217"/>
          <cell r="S6217"/>
          <cell r="T6217"/>
          <cell r="U6217"/>
          <cell r="V6217"/>
          <cell r="W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P6217"/>
        </row>
        <row r="6218">
          <cell r="C6218"/>
          <cell r="D6218"/>
          <cell r="E6218"/>
          <cell r="F6218"/>
          <cell r="J6218"/>
          <cell r="K6218"/>
          <cell r="L6218"/>
          <cell r="M6218"/>
          <cell r="N6218"/>
          <cell r="O6218"/>
          <cell r="P6218"/>
          <cell r="R6218"/>
          <cell r="S6218"/>
          <cell r="T6218"/>
          <cell r="U6218"/>
          <cell r="V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P6218"/>
        </row>
        <row r="6219">
          <cell r="C6219"/>
          <cell r="D6219"/>
          <cell r="E6219"/>
          <cell r="F6219"/>
          <cell r="J6219"/>
          <cell r="K6219"/>
          <cell r="L6219"/>
          <cell r="M6219"/>
          <cell r="N6219"/>
          <cell r="O6219"/>
          <cell r="P6219"/>
          <cell r="R6219"/>
          <cell r="S6219"/>
          <cell r="T6219"/>
          <cell r="U6219"/>
          <cell r="V6219"/>
          <cell r="W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P6219"/>
        </row>
        <row r="6220">
          <cell r="C6220"/>
          <cell r="D6220"/>
          <cell r="E6220"/>
          <cell r="F6220"/>
          <cell r="J6220"/>
          <cell r="K6220"/>
          <cell r="L6220"/>
          <cell r="M6220"/>
          <cell r="N6220"/>
          <cell r="O6220"/>
          <cell r="P6220"/>
          <cell r="R6220"/>
          <cell r="S6220"/>
          <cell r="T6220"/>
          <cell r="U6220"/>
          <cell r="V6220"/>
          <cell r="W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P6220"/>
        </row>
        <row r="6221">
          <cell r="C6221"/>
          <cell r="D6221"/>
          <cell r="E6221"/>
          <cell r="F6221"/>
          <cell r="J6221"/>
          <cell r="K6221"/>
          <cell r="L6221"/>
          <cell r="M6221"/>
          <cell r="N6221"/>
          <cell r="O6221"/>
          <cell r="P6221"/>
          <cell r="R6221"/>
          <cell r="S6221"/>
          <cell r="T6221"/>
          <cell r="U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P6221"/>
        </row>
        <row r="6222">
          <cell r="C6222"/>
          <cell r="D6222"/>
          <cell r="E6222"/>
          <cell r="F6222"/>
          <cell r="J6222"/>
          <cell r="K6222"/>
          <cell r="L6222"/>
          <cell r="M6222"/>
          <cell r="N6222"/>
          <cell r="O6222"/>
          <cell r="P6222"/>
          <cell r="R6222"/>
          <cell r="S6222"/>
          <cell r="T6222"/>
          <cell r="U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P6222"/>
        </row>
        <row r="6223">
          <cell r="C6223"/>
          <cell r="D6223"/>
          <cell r="E6223"/>
          <cell r="F6223"/>
          <cell r="J6223"/>
          <cell r="K6223"/>
          <cell r="L6223"/>
          <cell r="M6223"/>
          <cell r="N6223"/>
          <cell r="O6223"/>
          <cell r="P6223"/>
          <cell r="R6223"/>
          <cell r="S6223"/>
          <cell r="T6223"/>
          <cell r="U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P6223"/>
        </row>
        <row r="6224">
          <cell r="C6224"/>
          <cell r="D6224"/>
          <cell r="E6224"/>
          <cell r="F6224"/>
          <cell r="J6224"/>
          <cell r="K6224"/>
          <cell r="L6224"/>
          <cell r="M6224"/>
          <cell r="N6224"/>
          <cell r="O6224"/>
          <cell r="P6224"/>
          <cell r="R6224"/>
          <cell r="S6224"/>
          <cell r="T6224"/>
          <cell r="U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P6224"/>
        </row>
        <row r="6225">
          <cell r="C6225"/>
          <cell r="D6225"/>
          <cell r="F6225"/>
          <cell r="J6225"/>
          <cell r="K6225"/>
          <cell r="L6225"/>
          <cell r="M6225"/>
          <cell r="N6225"/>
          <cell r="O6225"/>
          <cell r="P6225"/>
          <cell r="R6225"/>
          <cell r="S6225"/>
          <cell r="T6225"/>
          <cell r="U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P6225"/>
        </row>
        <row r="6226">
          <cell r="C6226"/>
          <cell r="D6226"/>
          <cell r="E6226"/>
          <cell r="F6226"/>
          <cell r="J6226"/>
          <cell r="K6226"/>
          <cell r="L6226"/>
          <cell r="M6226"/>
          <cell r="N6226"/>
          <cell r="O6226"/>
          <cell r="P6226"/>
          <cell r="R6226"/>
          <cell r="S6226"/>
          <cell r="T6226"/>
          <cell r="U6226"/>
          <cell r="V6226"/>
          <cell r="W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P6226"/>
        </row>
        <row r="6227">
          <cell r="C6227"/>
          <cell r="D6227"/>
          <cell r="E6227"/>
          <cell r="F6227"/>
          <cell r="J6227"/>
          <cell r="K6227"/>
          <cell r="L6227"/>
          <cell r="M6227"/>
          <cell r="N6227"/>
          <cell r="O6227"/>
          <cell r="P6227"/>
          <cell r="R6227"/>
          <cell r="S6227"/>
          <cell r="T6227"/>
          <cell r="U6227"/>
          <cell r="V6227"/>
          <cell r="W6227"/>
          <cell r="Y6227"/>
          <cell r="Z6227"/>
          <cell r="AA6227"/>
          <cell r="AB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P6227"/>
        </row>
        <row r="6228">
          <cell r="C6228"/>
          <cell r="D6228"/>
          <cell r="E6228"/>
          <cell r="F6228"/>
          <cell r="J6228"/>
          <cell r="K6228"/>
          <cell r="L6228"/>
          <cell r="M6228"/>
          <cell r="N6228"/>
          <cell r="O6228"/>
          <cell r="P6228"/>
          <cell r="R6228"/>
          <cell r="S6228"/>
          <cell r="T6228"/>
          <cell r="U6228"/>
          <cell r="V6228"/>
          <cell r="W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P6228"/>
        </row>
        <row r="6229">
          <cell r="C6229"/>
          <cell r="D6229"/>
          <cell r="E6229"/>
          <cell r="F6229"/>
          <cell r="J6229"/>
          <cell r="K6229"/>
          <cell r="L6229"/>
          <cell r="M6229"/>
          <cell r="N6229"/>
          <cell r="O6229"/>
          <cell r="P6229"/>
          <cell r="R6229"/>
          <cell r="S6229"/>
          <cell r="T6229"/>
          <cell r="U6229"/>
          <cell r="V6229"/>
          <cell r="W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P6229"/>
        </row>
        <row r="6230">
          <cell r="C6230"/>
          <cell r="D6230"/>
          <cell r="E6230"/>
          <cell r="F6230"/>
          <cell r="J6230"/>
          <cell r="K6230"/>
          <cell r="L6230"/>
          <cell r="M6230"/>
          <cell r="N6230"/>
          <cell r="O6230"/>
          <cell r="P6230"/>
          <cell r="R6230"/>
          <cell r="S6230"/>
          <cell r="T6230"/>
          <cell r="U6230"/>
          <cell r="V6230"/>
          <cell r="W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P6230"/>
        </row>
        <row r="6231">
          <cell r="C6231"/>
          <cell r="D6231"/>
          <cell r="E6231"/>
          <cell r="F6231"/>
          <cell r="J6231"/>
          <cell r="K6231"/>
          <cell r="L6231"/>
          <cell r="M6231"/>
          <cell r="N6231"/>
          <cell r="O6231"/>
          <cell r="P6231"/>
          <cell r="R6231"/>
          <cell r="S6231"/>
          <cell r="T6231"/>
          <cell r="U6231"/>
          <cell r="V6231"/>
          <cell r="W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P6231"/>
        </row>
        <row r="6232">
          <cell r="C6232"/>
          <cell r="D6232"/>
          <cell r="E6232"/>
          <cell r="F6232"/>
          <cell r="J6232"/>
          <cell r="K6232"/>
          <cell r="L6232"/>
          <cell r="M6232"/>
          <cell r="N6232"/>
          <cell r="O6232"/>
          <cell r="P6232"/>
          <cell r="R6232"/>
          <cell r="S6232"/>
          <cell r="T6232"/>
          <cell r="U6232"/>
          <cell r="V6232"/>
          <cell r="W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P6232"/>
        </row>
        <row r="6233">
          <cell r="C6233"/>
          <cell r="D6233"/>
          <cell r="E6233"/>
          <cell r="F6233"/>
          <cell r="J6233"/>
          <cell r="K6233"/>
          <cell r="L6233"/>
          <cell r="M6233"/>
          <cell r="N6233"/>
          <cell r="O6233"/>
          <cell r="P6233"/>
          <cell r="R6233"/>
          <cell r="S6233"/>
          <cell r="T6233"/>
          <cell r="U6233"/>
          <cell r="V6233"/>
          <cell r="W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P6233"/>
        </row>
        <row r="6234">
          <cell r="C6234"/>
          <cell r="D6234"/>
          <cell r="E6234"/>
          <cell r="F6234"/>
          <cell r="J6234"/>
          <cell r="K6234"/>
          <cell r="L6234"/>
          <cell r="M6234"/>
          <cell r="N6234"/>
          <cell r="O6234"/>
          <cell r="P6234"/>
          <cell r="R6234"/>
          <cell r="S6234"/>
          <cell r="T6234"/>
          <cell r="U6234"/>
          <cell r="V6234"/>
          <cell r="W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P6234"/>
        </row>
        <row r="6235">
          <cell r="C6235"/>
          <cell r="D6235"/>
          <cell r="E6235"/>
          <cell r="F6235"/>
          <cell r="J6235"/>
          <cell r="K6235"/>
          <cell r="L6235"/>
          <cell r="M6235"/>
          <cell r="N6235"/>
          <cell r="O6235"/>
          <cell r="P6235"/>
          <cell r="R6235"/>
          <cell r="S6235"/>
          <cell r="T6235"/>
          <cell r="U6235"/>
          <cell r="V6235"/>
          <cell r="W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P6235"/>
        </row>
        <row r="6236">
          <cell r="C6236"/>
          <cell r="D6236"/>
          <cell r="E6236"/>
          <cell r="F6236"/>
          <cell r="J6236"/>
          <cell r="K6236"/>
          <cell r="L6236"/>
          <cell r="M6236"/>
          <cell r="N6236"/>
          <cell r="O6236"/>
          <cell r="P6236"/>
          <cell r="R6236"/>
          <cell r="S6236"/>
          <cell r="T6236"/>
          <cell r="U6236"/>
          <cell r="V6236"/>
          <cell r="W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P6236"/>
        </row>
        <row r="6237">
          <cell r="C6237"/>
          <cell r="D6237"/>
          <cell r="E6237"/>
          <cell r="F6237"/>
          <cell r="J6237"/>
          <cell r="K6237"/>
          <cell r="L6237"/>
          <cell r="M6237"/>
          <cell r="N6237"/>
          <cell r="O6237"/>
          <cell r="P6237"/>
          <cell r="R6237"/>
          <cell r="S6237"/>
          <cell r="T6237"/>
          <cell r="U6237"/>
          <cell r="V6237"/>
          <cell r="W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P6237"/>
        </row>
        <row r="6238">
          <cell r="C6238"/>
          <cell r="D6238"/>
          <cell r="E6238"/>
          <cell r="F6238"/>
          <cell r="J6238"/>
          <cell r="K6238"/>
          <cell r="L6238"/>
          <cell r="M6238"/>
          <cell r="N6238"/>
          <cell r="O6238"/>
          <cell r="P6238"/>
          <cell r="R6238"/>
          <cell r="S6238"/>
          <cell r="T6238"/>
          <cell r="U6238"/>
          <cell r="V6238"/>
          <cell r="W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P6238"/>
        </row>
        <row r="6239">
          <cell r="C6239"/>
          <cell r="D6239"/>
          <cell r="E6239"/>
          <cell r="F6239"/>
          <cell r="J6239"/>
          <cell r="K6239"/>
          <cell r="L6239"/>
          <cell r="M6239"/>
          <cell r="N6239"/>
          <cell r="O6239"/>
          <cell r="P6239"/>
          <cell r="R6239"/>
          <cell r="S6239"/>
          <cell r="T6239"/>
          <cell r="U6239"/>
          <cell r="V6239"/>
          <cell r="W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P6239"/>
        </row>
        <row r="6240">
          <cell r="C6240"/>
          <cell r="D6240"/>
          <cell r="E6240"/>
          <cell r="F6240"/>
          <cell r="J6240"/>
          <cell r="K6240"/>
          <cell r="L6240"/>
          <cell r="M6240"/>
          <cell r="N6240"/>
          <cell r="O6240"/>
          <cell r="P6240"/>
          <cell r="R6240"/>
          <cell r="S6240"/>
          <cell r="T6240"/>
          <cell r="U6240"/>
          <cell r="V6240"/>
          <cell r="W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P6240"/>
        </row>
        <row r="6241">
          <cell r="C6241"/>
          <cell r="D6241"/>
          <cell r="E6241"/>
          <cell r="F6241"/>
          <cell r="J6241"/>
          <cell r="K6241"/>
          <cell r="L6241"/>
          <cell r="M6241"/>
          <cell r="N6241"/>
          <cell r="O6241"/>
          <cell r="P6241"/>
          <cell r="R6241"/>
          <cell r="S6241"/>
          <cell r="T6241"/>
          <cell r="U6241"/>
          <cell r="V6241"/>
          <cell r="W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P6241"/>
        </row>
        <row r="6242">
          <cell r="C6242"/>
          <cell r="D6242"/>
          <cell r="E6242"/>
          <cell r="F6242"/>
          <cell r="J6242"/>
          <cell r="K6242"/>
          <cell r="L6242"/>
          <cell r="M6242"/>
          <cell r="N6242"/>
          <cell r="O6242"/>
          <cell r="P6242"/>
          <cell r="R6242"/>
          <cell r="S6242"/>
          <cell r="T6242"/>
          <cell r="U6242"/>
          <cell r="V6242"/>
          <cell r="W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P6242"/>
        </row>
        <row r="6243">
          <cell r="C6243"/>
          <cell r="D6243"/>
          <cell r="E6243"/>
          <cell r="F6243"/>
          <cell r="J6243"/>
          <cell r="K6243"/>
          <cell r="L6243"/>
          <cell r="M6243"/>
          <cell r="N6243"/>
          <cell r="O6243"/>
          <cell r="P6243"/>
          <cell r="R6243"/>
          <cell r="S6243"/>
          <cell r="T6243"/>
          <cell r="U6243"/>
          <cell r="V6243"/>
          <cell r="W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P6243"/>
        </row>
        <row r="6244">
          <cell r="C6244"/>
          <cell r="D6244"/>
          <cell r="E6244"/>
          <cell r="F6244"/>
          <cell r="J6244"/>
          <cell r="K6244"/>
          <cell r="L6244"/>
          <cell r="M6244"/>
          <cell r="N6244"/>
          <cell r="O6244"/>
          <cell r="P6244"/>
          <cell r="R6244"/>
          <cell r="S6244"/>
          <cell r="T6244"/>
          <cell r="U6244"/>
          <cell r="V6244"/>
          <cell r="W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P6244"/>
        </row>
        <row r="6245">
          <cell r="C6245"/>
          <cell r="D6245"/>
          <cell r="E6245"/>
          <cell r="F6245"/>
          <cell r="J6245"/>
          <cell r="K6245"/>
          <cell r="L6245"/>
          <cell r="M6245"/>
          <cell r="N6245"/>
          <cell r="O6245"/>
          <cell r="P6245"/>
          <cell r="R6245"/>
          <cell r="S6245"/>
          <cell r="T6245"/>
          <cell r="U6245"/>
          <cell r="V6245"/>
          <cell r="W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P6245"/>
        </row>
        <row r="6246">
          <cell r="C6246"/>
          <cell r="D6246"/>
          <cell r="E6246"/>
          <cell r="F6246"/>
          <cell r="J6246"/>
          <cell r="K6246"/>
          <cell r="L6246"/>
          <cell r="M6246"/>
          <cell r="N6246"/>
          <cell r="O6246"/>
          <cell r="P6246"/>
          <cell r="R6246"/>
          <cell r="S6246"/>
          <cell r="T6246"/>
          <cell r="U6246"/>
          <cell r="V6246"/>
          <cell r="W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P6246"/>
        </row>
        <row r="6247">
          <cell r="C6247"/>
          <cell r="D6247"/>
          <cell r="E6247"/>
          <cell r="F6247"/>
          <cell r="J6247"/>
          <cell r="K6247"/>
          <cell r="L6247"/>
          <cell r="M6247"/>
          <cell r="N6247"/>
          <cell r="O6247"/>
          <cell r="P6247"/>
          <cell r="R6247"/>
          <cell r="S6247"/>
          <cell r="T6247"/>
          <cell r="U6247"/>
          <cell r="V6247"/>
          <cell r="W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P6247"/>
        </row>
        <row r="6248">
          <cell r="C6248"/>
          <cell r="D6248"/>
          <cell r="E6248"/>
          <cell r="F6248"/>
          <cell r="J6248"/>
          <cell r="K6248"/>
          <cell r="L6248"/>
          <cell r="M6248"/>
          <cell r="N6248"/>
          <cell r="O6248"/>
          <cell r="P6248"/>
          <cell r="R6248"/>
          <cell r="S6248"/>
          <cell r="T6248"/>
          <cell r="U6248"/>
          <cell r="V6248"/>
          <cell r="W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P6248"/>
        </row>
        <row r="6249">
          <cell r="C6249"/>
          <cell r="D6249"/>
          <cell r="E6249"/>
          <cell r="F6249"/>
          <cell r="J6249"/>
          <cell r="K6249"/>
          <cell r="L6249"/>
          <cell r="M6249"/>
          <cell r="N6249"/>
          <cell r="O6249"/>
          <cell r="P6249"/>
          <cell r="R6249"/>
          <cell r="S6249"/>
          <cell r="T6249"/>
          <cell r="U6249"/>
          <cell r="V6249"/>
          <cell r="W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P6249"/>
        </row>
        <row r="6250">
          <cell r="C6250"/>
          <cell r="D6250"/>
          <cell r="E6250"/>
          <cell r="F6250"/>
          <cell r="J6250"/>
          <cell r="K6250"/>
          <cell r="L6250"/>
          <cell r="M6250"/>
          <cell r="N6250"/>
          <cell r="O6250"/>
          <cell r="P6250"/>
          <cell r="R6250"/>
          <cell r="S6250"/>
          <cell r="T6250"/>
          <cell r="U6250"/>
          <cell r="V6250"/>
          <cell r="W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P6250"/>
        </row>
        <row r="6251">
          <cell r="C6251"/>
          <cell r="D6251"/>
          <cell r="E6251"/>
          <cell r="F6251"/>
          <cell r="J6251"/>
          <cell r="K6251"/>
          <cell r="L6251"/>
          <cell r="M6251"/>
          <cell r="N6251"/>
          <cell r="O6251"/>
          <cell r="P6251"/>
          <cell r="R6251"/>
          <cell r="S6251"/>
          <cell r="T6251"/>
          <cell r="U6251"/>
          <cell r="V6251"/>
          <cell r="W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P6251"/>
        </row>
        <row r="6252">
          <cell r="C6252"/>
          <cell r="D6252"/>
          <cell r="E6252"/>
          <cell r="F6252"/>
          <cell r="J6252"/>
          <cell r="K6252"/>
          <cell r="L6252"/>
          <cell r="M6252"/>
          <cell r="N6252"/>
          <cell r="O6252"/>
          <cell r="P6252"/>
          <cell r="R6252"/>
          <cell r="S6252"/>
          <cell r="T6252"/>
          <cell r="U6252"/>
          <cell r="V6252"/>
          <cell r="W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P6252"/>
        </row>
        <row r="6253">
          <cell r="C6253"/>
          <cell r="D6253"/>
          <cell r="E6253"/>
          <cell r="F6253"/>
          <cell r="J6253"/>
          <cell r="K6253"/>
          <cell r="L6253"/>
          <cell r="M6253"/>
          <cell r="N6253"/>
          <cell r="O6253"/>
          <cell r="P6253"/>
          <cell r="R6253"/>
          <cell r="S6253"/>
          <cell r="T6253"/>
          <cell r="U6253"/>
          <cell r="V6253"/>
          <cell r="W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P6253"/>
        </row>
        <row r="6254">
          <cell r="C6254"/>
          <cell r="D6254"/>
          <cell r="E6254"/>
          <cell r="F6254"/>
          <cell r="J6254"/>
          <cell r="K6254"/>
          <cell r="L6254"/>
          <cell r="M6254"/>
          <cell r="N6254"/>
          <cell r="O6254"/>
          <cell r="P6254"/>
          <cell r="R6254"/>
          <cell r="S6254"/>
          <cell r="T6254"/>
          <cell r="U6254"/>
          <cell r="V6254"/>
          <cell r="W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P6254"/>
        </row>
        <row r="6255">
          <cell r="C6255"/>
          <cell r="D6255"/>
          <cell r="E6255"/>
          <cell r="F6255"/>
          <cell r="J6255"/>
          <cell r="K6255"/>
          <cell r="L6255"/>
          <cell r="M6255"/>
          <cell r="N6255"/>
          <cell r="O6255"/>
          <cell r="P6255"/>
          <cell r="R6255"/>
          <cell r="S6255"/>
          <cell r="T6255"/>
          <cell r="U6255"/>
          <cell r="V6255"/>
          <cell r="W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P6255"/>
        </row>
        <row r="6256">
          <cell r="C6256"/>
          <cell r="D6256"/>
          <cell r="E6256"/>
          <cell r="F6256"/>
          <cell r="J6256"/>
          <cell r="K6256"/>
          <cell r="L6256"/>
          <cell r="M6256"/>
          <cell r="N6256"/>
          <cell r="O6256"/>
          <cell r="P6256"/>
          <cell r="R6256"/>
          <cell r="S6256"/>
          <cell r="T6256"/>
          <cell r="U6256"/>
          <cell r="V6256"/>
          <cell r="W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P6256"/>
        </row>
        <row r="6257">
          <cell r="C6257"/>
          <cell r="D6257"/>
          <cell r="E6257"/>
          <cell r="F6257"/>
          <cell r="J6257"/>
          <cell r="K6257"/>
          <cell r="L6257"/>
          <cell r="M6257"/>
          <cell r="N6257"/>
          <cell r="O6257"/>
          <cell r="P6257"/>
          <cell r="R6257"/>
          <cell r="S6257"/>
          <cell r="T6257"/>
          <cell r="U6257"/>
          <cell r="V6257"/>
          <cell r="W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P6257"/>
        </row>
        <row r="6258">
          <cell r="C6258"/>
          <cell r="D6258"/>
          <cell r="E6258"/>
          <cell r="F6258"/>
          <cell r="J6258"/>
          <cell r="K6258"/>
          <cell r="L6258"/>
          <cell r="M6258"/>
          <cell r="N6258"/>
          <cell r="O6258"/>
          <cell r="P6258"/>
          <cell r="R6258"/>
          <cell r="S6258"/>
          <cell r="T6258"/>
          <cell r="U6258"/>
          <cell r="V6258"/>
          <cell r="W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P6258"/>
        </row>
        <row r="6259">
          <cell r="C6259"/>
          <cell r="D6259"/>
          <cell r="E6259"/>
          <cell r="F6259"/>
          <cell r="J6259"/>
          <cell r="K6259"/>
          <cell r="L6259"/>
          <cell r="M6259"/>
          <cell r="N6259"/>
          <cell r="O6259"/>
          <cell r="P6259"/>
          <cell r="R6259"/>
          <cell r="S6259"/>
          <cell r="T6259"/>
          <cell r="U6259"/>
          <cell r="V6259"/>
          <cell r="W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P6259"/>
        </row>
        <row r="6260">
          <cell r="C6260"/>
          <cell r="D6260"/>
          <cell r="E6260"/>
          <cell r="F6260"/>
          <cell r="J6260"/>
          <cell r="K6260"/>
          <cell r="L6260"/>
          <cell r="M6260"/>
          <cell r="N6260"/>
          <cell r="O6260"/>
          <cell r="P6260"/>
          <cell r="R6260"/>
          <cell r="S6260"/>
          <cell r="T6260"/>
          <cell r="U6260"/>
          <cell r="V6260"/>
          <cell r="W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P6260"/>
        </row>
        <row r="6261">
          <cell r="C6261"/>
          <cell r="D6261"/>
          <cell r="E6261"/>
          <cell r="F6261"/>
          <cell r="J6261"/>
          <cell r="K6261"/>
          <cell r="L6261"/>
          <cell r="M6261"/>
          <cell r="N6261"/>
          <cell r="O6261"/>
          <cell r="P6261"/>
          <cell r="R6261"/>
          <cell r="S6261"/>
          <cell r="T6261"/>
          <cell r="U6261"/>
          <cell r="V6261"/>
          <cell r="W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P6261"/>
        </row>
        <row r="6262">
          <cell r="C6262"/>
          <cell r="D6262"/>
          <cell r="E6262"/>
          <cell r="F6262"/>
          <cell r="J6262"/>
          <cell r="K6262"/>
          <cell r="L6262"/>
          <cell r="M6262"/>
          <cell r="N6262"/>
          <cell r="O6262"/>
          <cell r="P6262"/>
          <cell r="R6262"/>
          <cell r="S6262"/>
          <cell r="T6262"/>
          <cell r="U6262"/>
          <cell r="V6262"/>
          <cell r="W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P6262"/>
        </row>
        <row r="6263">
          <cell r="C6263"/>
          <cell r="D6263"/>
          <cell r="E6263"/>
          <cell r="F6263"/>
          <cell r="J6263"/>
          <cell r="K6263"/>
          <cell r="L6263"/>
          <cell r="M6263"/>
          <cell r="N6263"/>
          <cell r="O6263"/>
          <cell r="P6263"/>
          <cell r="R6263"/>
          <cell r="S6263"/>
          <cell r="T6263"/>
          <cell r="U6263"/>
          <cell r="V6263"/>
          <cell r="W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P6263"/>
        </row>
        <row r="6264">
          <cell r="C6264"/>
          <cell r="D6264"/>
          <cell r="E6264"/>
          <cell r="F6264"/>
          <cell r="J6264"/>
          <cell r="K6264"/>
          <cell r="L6264"/>
          <cell r="M6264"/>
          <cell r="N6264"/>
          <cell r="O6264"/>
          <cell r="P6264"/>
          <cell r="R6264"/>
          <cell r="S6264"/>
          <cell r="T6264"/>
          <cell r="U6264"/>
          <cell r="V6264"/>
          <cell r="W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P6264"/>
        </row>
        <row r="6265">
          <cell r="C6265"/>
          <cell r="D6265"/>
          <cell r="E6265"/>
          <cell r="F6265"/>
          <cell r="J6265"/>
          <cell r="K6265"/>
          <cell r="L6265"/>
          <cell r="M6265"/>
          <cell r="N6265"/>
          <cell r="O6265"/>
          <cell r="P6265"/>
          <cell r="R6265"/>
          <cell r="S6265"/>
          <cell r="T6265"/>
          <cell r="U6265"/>
          <cell r="V6265"/>
          <cell r="W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P6265"/>
        </row>
        <row r="6266">
          <cell r="C6266"/>
          <cell r="D6266"/>
          <cell r="E6266"/>
          <cell r="F6266"/>
          <cell r="J6266"/>
          <cell r="K6266"/>
          <cell r="L6266"/>
          <cell r="M6266"/>
          <cell r="N6266"/>
          <cell r="O6266"/>
          <cell r="P6266"/>
          <cell r="R6266"/>
          <cell r="S6266"/>
          <cell r="T6266"/>
          <cell r="U6266"/>
          <cell r="V6266"/>
          <cell r="W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P6266"/>
        </row>
        <row r="6267">
          <cell r="C6267"/>
          <cell r="D6267"/>
          <cell r="E6267"/>
          <cell r="F6267"/>
          <cell r="J6267"/>
          <cell r="K6267"/>
          <cell r="L6267"/>
          <cell r="M6267"/>
          <cell r="N6267"/>
          <cell r="O6267"/>
          <cell r="P6267"/>
          <cell r="R6267"/>
          <cell r="S6267"/>
          <cell r="T6267"/>
          <cell r="U6267"/>
          <cell r="V6267"/>
          <cell r="W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P6267"/>
        </row>
        <row r="6268">
          <cell r="C6268"/>
          <cell r="D6268"/>
          <cell r="E6268"/>
          <cell r="F6268"/>
          <cell r="J6268"/>
          <cell r="K6268"/>
          <cell r="L6268"/>
          <cell r="M6268"/>
          <cell r="N6268"/>
          <cell r="O6268"/>
          <cell r="P6268"/>
          <cell r="R6268"/>
          <cell r="S6268"/>
          <cell r="T6268"/>
          <cell r="U6268"/>
          <cell r="V6268"/>
          <cell r="W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P6268"/>
        </row>
        <row r="6269">
          <cell r="C6269"/>
          <cell r="D6269"/>
          <cell r="E6269"/>
          <cell r="F6269"/>
          <cell r="J6269"/>
          <cell r="K6269"/>
          <cell r="L6269"/>
          <cell r="M6269"/>
          <cell r="N6269"/>
          <cell r="O6269"/>
          <cell r="P6269"/>
          <cell r="R6269"/>
          <cell r="S6269"/>
          <cell r="T6269"/>
          <cell r="U6269"/>
          <cell r="V6269"/>
          <cell r="W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P6269"/>
        </row>
        <row r="6270">
          <cell r="C6270"/>
          <cell r="D6270"/>
          <cell r="E6270"/>
          <cell r="F6270"/>
          <cell r="J6270"/>
          <cell r="K6270"/>
          <cell r="L6270"/>
          <cell r="M6270"/>
          <cell r="N6270"/>
          <cell r="O6270"/>
          <cell r="P6270"/>
          <cell r="R6270"/>
          <cell r="S6270"/>
          <cell r="T6270"/>
          <cell r="U6270"/>
          <cell r="V6270"/>
          <cell r="W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P6270"/>
        </row>
        <row r="6271">
          <cell r="C6271"/>
          <cell r="D6271"/>
          <cell r="E6271"/>
          <cell r="F6271"/>
          <cell r="J6271"/>
          <cell r="K6271"/>
          <cell r="L6271"/>
          <cell r="M6271"/>
          <cell r="N6271"/>
          <cell r="O6271"/>
          <cell r="P6271"/>
          <cell r="R6271"/>
          <cell r="S6271"/>
          <cell r="T6271"/>
          <cell r="U6271"/>
          <cell r="V6271"/>
          <cell r="W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P6271"/>
        </row>
        <row r="6272">
          <cell r="C6272"/>
          <cell r="D6272"/>
          <cell r="E6272"/>
          <cell r="F6272"/>
          <cell r="J6272"/>
          <cell r="K6272"/>
          <cell r="L6272"/>
          <cell r="M6272"/>
          <cell r="N6272"/>
          <cell r="O6272"/>
          <cell r="P6272"/>
          <cell r="R6272"/>
          <cell r="S6272"/>
          <cell r="T6272"/>
          <cell r="U6272"/>
          <cell r="V6272"/>
          <cell r="W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P6272"/>
        </row>
        <row r="6273">
          <cell r="C6273"/>
          <cell r="D6273"/>
          <cell r="E6273"/>
          <cell r="F6273"/>
          <cell r="J6273"/>
          <cell r="K6273"/>
          <cell r="L6273"/>
          <cell r="M6273"/>
          <cell r="N6273"/>
          <cell r="O6273"/>
          <cell r="P6273"/>
          <cell r="R6273"/>
          <cell r="S6273"/>
          <cell r="T6273"/>
          <cell r="U6273"/>
          <cell r="V6273"/>
          <cell r="W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P6273"/>
        </row>
        <row r="6274">
          <cell r="C6274"/>
          <cell r="D6274"/>
          <cell r="E6274"/>
          <cell r="F6274"/>
          <cell r="J6274"/>
          <cell r="K6274"/>
          <cell r="L6274"/>
          <cell r="M6274"/>
          <cell r="N6274"/>
          <cell r="O6274"/>
          <cell r="P6274"/>
          <cell r="R6274"/>
          <cell r="S6274"/>
          <cell r="T6274"/>
          <cell r="U6274"/>
          <cell r="V6274"/>
          <cell r="W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P6274"/>
        </row>
        <row r="6275">
          <cell r="C6275"/>
          <cell r="D6275"/>
          <cell r="E6275"/>
          <cell r="F6275"/>
          <cell r="J6275"/>
          <cell r="K6275"/>
          <cell r="L6275"/>
          <cell r="M6275"/>
          <cell r="N6275"/>
          <cell r="O6275"/>
          <cell r="P6275"/>
          <cell r="R6275"/>
          <cell r="S6275"/>
          <cell r="T6275"/>
          <cell r="U6275"/>
          <cell r="V6275"/>
          <cell r="W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P6275"/>
        </row>
        <row r="6276">
          <cell r="C6276"/>
          <cell r="D6276"/>
          <cell r="E6276"/>
          <cell r="F6276"/>
          <cell r="J6276"/>
          <cell r="K6276"/>
          <cell r="L6276"/>
          <cell r="M6276"/>
          <cell r="N6276"/>
          <cell r="O6276"/>
          <cell r="P6276"/>
          <cell r="R6276"/>
          <cell r="S6276"/>
          <cell r="T6276"/>
          <cell r="U6276"/>
          <cell r="V6276"/>
          <cell r="W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P6276"/>
        </row>
        <row r="6277">
          <cell r="C6277"/>
          <cell r="D6277"/>
          <cell r="E6277"/>
          <cell r="F6277"/>
          <cell r="J6277"/>
          <cell r="K6277"/>
          <cell r="L6277"/>
          <cell r="M6277"/>
          <cell r="N6277"/>
          <cell r="O6277"/>
          <cell r="P6277"/>
          <cell r="R6277"/>
          <cell r="S6277"/>
          <cell r="T6277"/>
          <cell r="U6277"/>
          <cell r="V6277"/>
          <cell r="W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P6277"/>
        </row>
        <row r="6278">
          <cell r="C6278"/>
          <cell r="D6278"/>
          <cell r="E6278"/>
          <cell r="F6278"/>
          <cell r="J6278"/>
          <cell r="K6278"/>
          <cell r="L6278"/>
          <cell r="M6278"/>
          <cell r="N6278"/>
          <cell r="O6278"/>
          <cell r="P6278"/>
          <cell r="R6278"/>
          <cell r="S6278"/>
          <cell r="T6278"/>
          <cell r="U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P6278"/>
        </row>
        <row r="6279">
          <cell r="C6279"/>
          <cell r="D6279"/>
          <cell r="E6279"/>
          <cell r="F6279"/>
          <cell r="J6279"/>
          <cell r="K6279"/>
          <cell r="L6279"/>
          <cell r="M6279"/>
          <cell r="N6279"/>
          <cell r="O6279"/>
          <cell r="P6279"/>
          <cell r="R6279"/>
          <cell r="S6279"/>
          <cell r="T6279"/>
          <cell r="U6279"/>
          <cell r="V6279"/>
          <cell r="W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P6279"/>
        </row>
        <row r="6280">
          <cell r="C6280"/>
          <cell r="D6280"/>
          <cell r="E6280"/>
          <cell r="F6280"/>
          <cell r="J6280"/>
          <cell r="K6280"/>
          <cell r="L6280"/>
          <cell r="M6280"/>
          <cell r="N6280"/>
          <cell r="O6280"/>
          <cell r="P6280"/>
          <cell r="R6280"/>
          <cell r="S6280"/>
          <cell r="T6280"/>
          <cell r="U6280"/>
          <cell r="V6280"/>
          <cell r="W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P6280"/>
        </row>
        <row r="6281">
          <cell r="C6281"/>
          <cell r="D6281"/>
          <cell r="E6281"/>
          <cell r="F6281"/>
          <cell r="J6281"/>
          <cell r="K6281"/>
          <cell r="L6281"/>
          <cell r="M6281"/>
          <cell r="N6281"/>
          <cell r="O6281"/>
          <cell r="P6281"/>
          <cell r="R6281"/>
          <cell r="S6281"/>
          <cell r="T6281"/>
          <cell r="U6281"/>
          <cell r="V6281"/>
          <cell r="W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P6281"/>
        </row>
        <row r="6282">
          <cell r="C6282"/>
          <cell r="D6282"/>
          <cell r="E6282"/>
          <cell r="F6282"/>
          <cell r="J6282"/>
          <cell r="K6282"/>
          <cell r="L6282"/>
          <cell r="M6282"/>
          <cell r="N6282"/>
          <cell r="O6282"/>
          <cell r="P6282"/>
          <cell r="R6282"/>
          <cell r="S6282"/>
          <cell r="T6282"/>
          <cell r="U6282"/>
          <cell r="V6282"/>
          <cell r="W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P6282"/>
        </row>
        <row r="6283">
          <cell r="C6283"/>
          <cell r="D6283"/>
          <cell r="E6283"/>
          <cell r="F6283"/>
          <cell r="J6283"/>
          <cell r="K6283"/>
          <cell r="L6283"/>
          <cell r="M6283"/>
          <cell r="N6283"/>
          <cell r="O6283"/>
          <cell r="P6283"/>
          <cell r="R6283"/>
          <cell r="S6283"/>
          <cell r="T6283"/>
          <cell r="U6283"/>
          <cell r="V6283"/>
          <cell r="W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P6283"/>
        </row>
        <row r="6284">
          <cell r="C6284"/>
          <cell r="D6284"/>
          <cell r="E6284"/>
          <cell r="F6284"/>
          <cell r="J6284"/>
          <cell r="K6284"/>
          <cell r="L6284"/>
          <cell r="M6284"/>
          <cell r="N6284"/>
          <cell r="O6284"/>
          <cell r="P6284"/>
          <cell r="R6284"/>
          <cell r="S6284"/>
          <cell r="T6284"/>
          <cell r="U6284"/>
          <cell r="V6284"/>
          <cell r="W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P6284"/>
        </row>
        <row r="6285">
          <cell r="C6285"/>
          <cell r="D6285"/>
          <cell r="E6285"/>
          <cell r="F6285"/>
          <cell r="J6285"/>
          <cell r="K6285"/>
          <cell r="L6285"/>
          <cell r="M6285"/>
          <cell r="N6285"/>
          <cell r="O6285"/>
          <cell r="P6285"/>
          <cell r="R6285"/>
          <cell r="S6285"/>
          <cell r="T6285"/>
          <cell r="U6285"/>
          <cell r="V6285"/>
          <cell r="W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P6285"/>
        </row>
        <row r="6286">
          <cell r="C6286"/>
          <cell r="D6286"/>
          <cell r="E6286"/>
          <cell r="F6286"/>
          <cell r="J6286"/>
          <cell r="K6286"/>
          <cell r="L6286"/>
          <cell r="M6286"/>
          <cell r="N6286"/>
          <cell r="O6286"/>
          <cell r="P6286"/>
          <cell r="R6286"/>
          <cell r="S6286"/>
          <cell r="T6286"/>
          <cell r="U6286"/>
          <cell r="V6286"/>
          <cell r="W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P6286"/>
        </row>
        <row r="6287">
          <cell r="C6287"/>
          <cell r="D6287"/>
          <cell r="E6287"/>
          <cell r="F6287"/>
          <cell r="J6287"/>
          <cell r="K6287"/>
          <cell r="L6287"/>
          <cell r="M6287"/>
          <cell r="N6287"/>
          <cell r="O6287"/>
          <cell r="P6287"/>
          <cell r="R6287"/>
          <cell r="S6287"/>
          <cell r="T6287"/>
          <cell r="U6287"/>
          <cell r="V6287"/>
          <cell r="W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P6287"/>
        </row>
        <row r="6288">
          <cell r="C6288"/>
          <cell r="D6288"/>
          <cell r="E6288"/>
          <cell r="F6288"/>
          <cell r="J6288"/>
          <cell r="K6288"/>
          <cell r="L6288"/>
          <cell r="M6288"/>
          <cell r="N6288"/>
          <cell r="O6288"/>
          <cell r="P6288"/>
          <cell r="R6288"/>
          <cell r="S6288"/>
          <cell r="T6288"/>
          <cell r="U6288"/>
          <cell r="V6288"/>
          <cell r="W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P6288"/>
        </row>
        <row r="6289">
          <cell r="C6289"/>
          <cell r="D6289"/>
          <cell r="E6289"/>
          <cell r="F6289"/>
          <cell r="J6289"/>
          <cell r="K6289"/>
          <cell r="L6289"/>
          <cell r="M6289"/>
          <cell r="N6289"/>
          <cell r="O6289"/>
          <cell r="P6289"/>
          <cell r="R6289"/>
          <cell r="S6289"/>
          <cell r="T6289"/>
          <cell r="U6289"/>
          <cell r="V6289"/>
          <cell r="W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P6289"/>
        </row>
        <row r="6290">
          <cell r="C6290"/>
          <cell r="D6290"/>
          <cell r="E6290"/>
          <cell r="F6290"/>
          <cell r="J6290"/>
          <cell r="K6290"/>
          <cell r="L6290"/>
          <cell r="M6290"/>
          <cell r="N6290"/>
          <cell r="O6290"/>
          <cell r="P6290"/>
          <cell r="R6290"/>
          <cell r="S6290"/>
          <cell r="T6290"/>
          <cell r="U6290"/>
          <cell r="V6290"/>
          <cell r="W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P6290"/>
        </row>
        <row r="6291">
          <cell r="C6291"/>
          <cell r="D6291"/>
          <cell r="E6291"/>
          <cell r="F6291"/>
          <cell r="J6291"/>
          <cell r="K6291"/>
          <cell r="L6291"/>
          <cell r="M6291"/>
          <cell r="N6291"/>
          <cell r="O6291"/>
          <cell r="P6291"/>
          <cell r="R6291"/>
          <cell r="S6291"/>
          <cell r="T6291"/>
          <cell r="U6291"/>
          <cell r="V6291"/>
          <cell r="W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P6291"/>
        </row>
        <row r="6292">
          <cell r="C6292"/>
          <cell r="D6292"/>
          <cell r="E6292"/>
          <cell r="F6292"/>
          <cell r="J6292"/>
          <cell r="K6292"/>
          <cell r="L6292"/>
          <cell r="M6292"/>
          <cell r="N6292"/>
          <cell r="O6292"/>
          <cell r="P6292"/>
          <cell r="R6292"/>
          <cell r="S6292"/>
          <cell r="T6292"/>
          <cell r="U6292"/>
          <cell r="V6292"/>
          <cell r="W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P6292"/>
        </row>
        <row r="6293">
          <cell r="C6293"/>
          <cell r="D6293"/>
          <cell r="E6293"/>
          <cell r="F6293"/>
          <cell r="J6293"/>
          <cell r="K6293"/>
          <cell r="L6293"/>
          <cell r="M6293"/>
          <cell r="N6293"/>
          <cell r="O6293"/>
          <cell r="P6293"/>
          <cell r="R6293"/>
          <cell r="S6293"/>
          <cell r="T6293"/>
          <cell r="U6293"/>
          <cell r="V6293"/>
          <cell r="W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P6293"/>
        </row>
        <row r="6294">
          <cell r="C6294"/>
          <cell r="D6294"/>
          <cell r="E6294"/>
          <cell r="F6294"/>
          <cell r="J6294"/>
          <cell r="K6294"/>
          <cell r="L6294"/>
          <cell r="M6294"/>
          <cell r="N6294"/>
          <cell r="O6294"/>
          <cell r="P6294"/>
          <cell r="R6294"/>
          <cell r="S6294"/>
          <cell r="T6294"/>
          <cell r="U6294"/>
          <cell r="V6294"/>
          <cell r="W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P6294"/>
        </row>
        <row r="6295">
          <cell r="C6295"/>
          <cell r="D6295"/>
          <cell r="E6295"/>
          <cell r="F6295"/>
          <cell r="J6295"/>
          <cell r="K6295"/>
          <cell r="L6295"/>
          <cell r="M6295"/>
          <cell r="N6295"/>
          <cell r="O6295"/>
          <cell r="P6295"/>
          <cell r="R6295"/>
          <cell r="S6295"/>
          <cell r="T6295"/>
          <cell r="U6295"/>
          <cell r="V6295"/>
          <cell r="W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P6295"/>
        </row>
        <row r="6296">
          <cell r="C6296"/>
          <cell r="D6296"/>
          <cell r="E6296"/>
          <cell r="F6296"/>
          <cell r="J6296"/>
          <cell r="K6296"/>
          <cell r="L6296"/>
          <cell r="M6296"/>
          <cell r="N6296"/>
          <cell r="O6296"/>
          <cell r="P6296"/>
          <cell r="R6296"/>
          <cell r="S6296"/>
          <cell r="T6296"/>
          <cell r="U6296"/>
          <cell r="V6296"/>
          <cell r="W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P6296"/>
        </row>
        <row r="6297">
          <cell r="C6297"/>
          <cell r="D6297"/>
          <cell r="E6297"/>
          <cell r="F6297"/>
          <cell r="J6297"/>
          <cell r="K6297"/>
          <cell r="L6297"/>
          <cell r="M6297"/>
          <cell r="N6297"/>
          <cell r="O6297"/>
          <cell r="P6297"/>
          <cell r="R6297"/>
          <cell r="S6297"/>
          <cell r="T6297"/>
          <cell r="U6297"/>
          <cell r="V6297"/>
          <cell r="W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P6297"/>
        </row>
        <row r="6298">
          <cell r="C6298"/>
          <cell r="D6298"/>
          <cell r="E6298"/>
          <cell r="F6298"/>
          <cell r="J6298"/>
          <cell r="K6298"/>
          <cell r="L6298"/>
          <cell r="M6298"/>
          <cell r="N6298"/>
          <cell r="O6298"/>
          <cell r="P6298"/>
          <cell r="R6298"/>
          <cell r="S6298"/>
          <cell r="T6298"/>
          <cell r="U6298"/>
          <cell r="V6298"/>
          <cell r="W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P6298"/>
        </row>
        <row r="6299">
          <cell r="C6299"/>
          <cell r="D6299"/>
          <cell r="E6299"/>
          <cell r="F6299"/>
          <cell r="J6299"/>
          <cell r="K6299"/>
          <cell r="L6299"/>
          <cell r="M6299"/>
          <cell r="N6299"/>
          <cell r="O6299"/>
          <cell r="P6299"/>
          <cell r="R6299"/>
          <cell r="S6299"/>
          <cell r="T6299"/>
          <cell r="U6299"/>
          <cell r="V6299"/>
          <cell r="W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P6299"/>
        </row>
        <row r="6300">
          <cell r="C6300"/>
          <cell r="D6300"/>
          <cell r="E6300"/>
          <cell r="F6300"/>
          <cell r="J6300"/>
          <cell r="K6300"/>
          <cell r="L6300"/>
          <cell r="M6300"/>
          <cell r="N6300"/>
          <cell r="O6300"/>
          <cell r="P6300"/>
          <cell r="R6300"/>
          <cell r="S6300"/>
          <cell r="T6300"/>
          <cell r="U6300"/>
          <cell r="V6300"/>
          <cell r="W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P6300"/>
        </row>
        <row r="6301">
          <cell r="C6301"/>
          <cell r="D6301"/>
          <cell r="E6301"/>
          <cell r="F6301"/>
          <cell r="J6301"/>
          <cell r="K6301"/>
          <cell r="L6301"/>
          <cell r="M6301"/>
          <cell r="N6301"/>
          <cell r="O6301"/>
          <cell r="P6301"/>
          <cell r="R6301"/>
          <cell r="S6301"/>
          <cell r="T6301"/>
          <cell r="U6301"/>
          <cell r="V6301"/>
          <cell r="W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P6301"/>
        </row>
        <row r="6302">
          <cell r="C6302"/>
          <cell r="D6302"/>
          <cell r="E6302"/>
          <cell r="F6302"/>
          <cell r="J6302"/>
          <cell r="K6302"/>
          <cell r="L6302"/>
          <cell r="M6302"/>
          <cell r="N6302"/>
          <cell r="O6302"/>
          <cell r="P6302"/>
          <cell r="R6302"/>
          <cell r="S6302"/>
          <cell r="T6302"/>
          <cell r="U6302"/>
          <cell r="V6302"/>
          <cell r="W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P6302"/>
        </row>
        <row r="6303">
          <cell r="C6303"/>
          <cell r="D6303"/>
          <cell r="E6303"/>
          <cell r="F6303"/>
          <cell r="J6303"/>
          <cell r="K6303"/>
          <cell r="L6303"/>
          <cell r="M6303"/>
          <cell r="N6303"/>
          <cell r="O6303"/>
          <cell r="P6303"/>
          <cell r="R6303"/>
          <cell r="S6303"/>
          <cell r="T6303"/>
          <cell r="U6303"/>
          <cell r="V6303"/>
          <cell r="W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P6303"/>
        </row>
        <row r="6304">
          <cell r="C6304"/>
          <cell r="D6304"/>
          <cell r="E6304"/>
          <cell r="F6304"/>
          <cell r="J6304"/>
          <cell r="K6304"/>
          <cell r="L6304"/>
          <cell r="M6304"/>
          <cell r="N6304"/>
          <cell r="O6304"/>
          <cell r="P6304"/>
          <cell r="R6304"/>
          <cell r="S6304"/>
          <cell r="T6304"/>
          <cell r="U6304"/>
          <cell r="V6304"/>
          <cell r="W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P6304"/>
        </row>
        <row r="6305">
          <cell r="C6305"/>
          <cell r="D6305"/>
          <cell r="E6305"/>
          <cell r="F6305"/>
          <cell r="J6305"/>
          <cell r="K6305"/>
          <cell r="L6305"/>
          <cell r="M6305"/>
          <cell r="N6305"/>
          <cell r="O6305"/>
          <cell r="P6305"/>
          <cell r="R6305"/>
          <cell r="S6305"/>
          <cell r="T6305"/>
          <cell r="U6305"/>
          <cell r="V6305"/>
          <cell r="W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P6305"/>
        </row>
        <row r="6306">
          <cell r="C6306"/>
          <cell r="D6306"/>
          <cell r="E6306"/>
          <cell r="F6306"/>
          <cell r="J6306"/>
          <cell r="K6306"/>
          <cell r="L6306"/>
          <cell r="M6306"/>
          <cell r="N6306"/>
          <cell r="O6306"/>
          <cell r="P6306"/>
          <cell r="R6306"/>
          <cell r="S6306"/>
          <cell r="T6306"/>
          <cell r="U6306"/>
          <cell r="Y6306"/>
          <cell r="Z6306"/>
          <cell r="AA6306"/>
          <cell r="AB6306"/>
          <cell r="AC6306"/>
          <cell r="AD6306"/>
          <cell r="AE6306"/>
          <cell r="AF6306"/>
          <cell r="AH6306"/>
          <cell r="AI6306"/>
          <cell r="AJ6306"/>
          <cell r="AK6306"/>
          <cell r="AL6306"/>
          <cell r="AM6306"/>
          <cell r="AN6306"/>
          <cell r="AP6306"/>
        </row>
        <row r="6307">
          <cell r="C6307"/>
          <cell r="D6307"/>
          <cell r="E6307"/>
          <cell r="F6307"/>
          <cell r="J6307"/>
          <cell r="K6307"/>
          <cell r="L6307"/>
          <cell r="M6307"/>
          <cell r="N6307"/>
          <cell r="O6307"/>
          <cell r="P6307"/>
          <cell r="R6307"/>
          <cell r="S6307"/>
          <cell r="T6307"/>
          <cell r="U6307"/>
          <cell r="V6307"/>
          <cell r="W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P6307"/>
        </row>
        <row r="6308">
          <cell r="C6308"/>
          <cell r="D6308"/>
          <cell r="E6308"/>
          <cell r="F6308"/>
          <cell r="J6308"/>
          <cell r="K6308"/>
          <cell r="L6308"/>
          <cell r="M6308"/>
          <cell r="N6308"/>
          <cell r="O6308"/>
          <cell r="P6308"/>
          <cell r="R6308"/>
          <cell r="S6308"/>
          <cell r="T6308"/>
          <cell r="U6308"/>
          <cell r="V6308"/>
          <cell r="W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P6308"/>
        </row>
        <row r="6309">
          <cell r="C6309"/>
          <cell r="D6309"/>
          <cell r="E6309"/>
          <cell r="F6309"/>
          <cell r="J6309"/>
          <cell r="K6309"/>
          <cell r="L6309"/>
          <cell r="M6309"/>
          <cell r="N6309"/>
          <cell r="O6309"/>
          <cell r="P6309"/>
          <cell r="R6309"/>
          <cell r="S6309"/>
          <cell r="T6309"/>
          <cell r="U6309"/>
          <cell r="V6309"/>
          <cell r="W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P6309"/>
        </row>
        <row r="6310">
          <cell r="C6310"/>
          <cell r="D6310"/>
          <cell r="E6310"/>
          <cell r="F6310"/>
          <cell r="J6310"/>
          <cell r="K6310"/>
          <cell r="L6310"/>
          <cell r="M6310"/>
          <cell r="N6310"/>
          <cell r="O6310"/>
          <cell r="P6310"/>
          <cell r="R6310"/>
          <cell r="S6310"/>
          <cell r="T6310"/>
          <cell r="U6310"/>
          <cell r="V6310"/>
          <cell r="W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P6310"/>
        </row>
        <row r="6311">
          <cell r="C6311"/>
          <cell r="D6311"/>
          <cell r="E6311"/>
          <cell r="F6311"/>
          <cell r="J6311"/>
          <cell r="K6311"/>
          <cell r="L6311"/>
          <cell r="M6311"/>
          <cell r="N6311"/>
          <cell r="O6311"/>
          <cell r="P6311"/>
          <cell r="R6311"/>
          <cell r="S6311"/>
          <cell r="T6311"/>
          <cell r="U6311"/>
          <cell r="V6311"/>
          <cell r="W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P6311"/>
        </row>
        <row r="6312">
          <cell r="C6312"/>
          <cell r="D6312"/>
          <cell r="E6312"/>
          <cell r="F6312"/>
          <cell r="J6312"/>
          <cell r="K6312"/>
          <cell r="L6312"/>
          <cell r="M6312"/>
          <cell r="N6312"/>
          <cell r="O6312"/>
          <cell r="P6312"/>
          <cell r="R6312"/>
          <cell r="S6312"/>
          <cell r="T6312"/>
          <cell r="U6312"/>
          <cell r="V6312"/>
          <cell r="W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P6312"/>
        </row>
        <row r="6313">
          <cell r="C6313"/>
          <cell r="D6313"/>
          <cell r="E6313"/>
          <cell r="F6313"/>
          <cell r="J6313"/>
          <cell r="K6313"/>
          <cell r="L6313"/>
          <cell r="M6313"/>
          <cell r="N6313"/>
          <cell r="O6313"/>
          <cell r="P6313"/>
          <cell r="R6313"/>
          <cell r="S6313"/>
          <cell r="T6313"/>
          <cell r="U6313"/>
          <cell r="V6313"/>
          <cell r="W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P6313"/>
        </row>
        <row r="6314">
          <cell r="C6314"/>
          <cell r="D6314"/>
          <cell r="E6314"/>
          <cell r="F6314"/>
          <cell r="J6314"/>
          <cell r="K6314"/>
          <cell r="L6314"/>
          <cell r="M6314"/>
          <cell r="N6314"/>
          <cell r="O6314"/>
          <cell r="P6314"/>
          <cell r="R6314"/>
          <cell r="S6314"/>
          <cell r="T6314"/>
          <cell r="U6314"/>
          <cell r="V6314"/>
          <cell r="W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P6314"/>
        </row>
        <row r="6315">
          <cell r="C6315"/>
          <cell r="D6315"/>
          <cell r="E6315"/>
          <cell r="F6315"/>
          <cell r="J6315"/>
          <cell r="K6315"/>
          <cell r="L6315"/>
          <cell r="M6315"/>
          <cell r="N6315"/>
          <cell r="O6315"/>
          <cell r="P6315"/>
          <cell r="R6315"/>
          <cell r="S6315"/>
          <cell r="T6315"/>
          <cell r="U6315"/>
          <cell r="V6315"/>
          <cell r="W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P6315"/>
        </row>
        <row r="6316">
          <cell r="C6316"/>
          <cell r="D6316"/>
          <cell r="E6316"/>
          <cell r="F6316"/>
          <cell r="J6316"/>
          <cell r="K6316"/>
          <cell r="L6316"/>
          <cell r="M6316"/>
          <cell r="N6316"/>
          <cell r="O6316"/>
          <cell r="P6316"/>
          <cell r="R6316"/>
          <cell r="S6316"/>
          <cell r="T6316"/>
          <cell r="U6316"/>
          <cell r="V6316"/>
          <cell r="W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P6316"/>
        </row>
        <row r="6317">
          <cell r="C6317"/>
          <cell r="D6317"/>
          <cell r="E6317"/>
          <cell r="F6317"/>
          <cell r="J6317"/>
          <cell r="K6317"/>
          <cell r="L6317"/>
          <cell r="M6317"/>
          <cell r="N6317"/>
          <cell r="O6317"/>
          <cell r="P6317"/>
          <cell r="R6317"/>
          <cell r="S6317"/>
          <cell r="T6317"/>
          <cell r="U6317"/>
          <cell r="V6317"/>
          <cell r="W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P6317"/>
        </row>
        <row r="6318">
          <cell r="C6318"/>
          <cell r="D6318"/>
          <cell r="E6318"/>
          <cell r="F6318"/>
          <cell r="J6318"/>
          <cell r="K6318"/>
          <cell r="L6318"/>
          <cell r="M6318"/>
          <cell r="N6318"/>
          <cell r="O6318"/>
          <cell r="P6318"/>
          <cell r="R6318"/>
          <cell r="S6318"/>
          <cell r="T6318"/>
          <cell r="U6318"/>
          <cell r="V6318"/>
          <cell r="W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P6318"/>
        </row>
        <row r="6319">
          <cell r="C6319"/>
          <cell r="D6319"/>
          <cell r="E6319"/>
          <cell r="F6319"/>
          <cell r="J6319"/>
          <cell r="K6319"/>
          <cell r="L6319"/>
          <cell r="M6319"/>
          <cell r="N6319"/>
          <cell r="O6319"/>
          <cell r="P6319"/>
          <cell r="R6319"/>
          <cell r="S6319"/>
          <cell r="T6319"/>
          <cell r="U6319"/>
          <cell r="V6319"/>
          <cell r="W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P6319"/>
        </row>
        <row r="6320">
          <cell r="C6320"/>
          <cell r="D6320"/>
          <cell r="E6320"/>
          <cell r="F6320"/>
          <cell r="J6320"/>
          <cell r="K6320"/>
          <cell r="L6320"/>
          <cell r="M6320"/>
          <cell r="N6320"/>
          <cell r="O6320"/>
          <cell r="P6320"/>
          <cell r="R6320"/>
          <cell r="S6320"/>
          <cell r="T6320"/>
          <cell r="U6320"/>
          <cell r="V6320"/>
          <cell r="W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P6320"/>
        </row>
        <row r="6321">
          <cell r="C6321"/>
          <cell r="D6321"/>
          <cell r="E6321"/>
          <cell r="F6321"/>
          <cell r="J6321"/>
          <cell r="K6321"/>
          <cell r="L6321"/>
          <cell r="M6321"/>
          <cell r="N6321"/>
          <cell r="O6321"/>
          <cell r="P6321"/>
          <cell r="R6321"/>
          <cell r="S6321"/>
          <cell r="T6321"/>
          <cell r="U6321"/>
          <cell r="V6321"/>
          <cell r="W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P6321"/>
        </row>
        <row r="6322">
          <cell r="C6322"/>
          <cell r="D6322"/>
          <cell r="E6322"/>
          <cell r="F6322"/>
          <cell r="J6322"/>
          <cell r="K6322"/>
          <cell r="L6322"/>
          <cell r="M6322"/>
          <cell r="N6322"/>
          <cell r="O6322"/>
          <cell r="P6322"/>
          <cell r="R6322"/>
          <cell r="S6322"/>
          <cell r="T6322"/>
          <cell r="U6322"/>
          <cell r="V6322"/>
          <cell r="W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P6322"/>
        </row>
        <row r="6323">
          <cell r="C6323"/>
          <cell r="D6323"/>
          <cell r="E6323"/>
          <cell r="F6323"/>
          <cell r="J6323"/>
          <cell r="K6323"/>
          <cell r="L6323"/>
          <cell r="M6323"/>
          <cell r="N6323"/>
          <cell r="O6323"/>
          <cell r="P6323"/>
          <cell r="R6323"/>
          <cell r="S6323"/>
          <cell r="T6323"/>
          <cell r="U6323"/>
          <cell r="V6323"/>
          <cell r="W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P6323"/>
        </row>
        <row r="6324">
          <cell r="C6324"/>
          <cell r="D6324"/>
          <cell r="E6324"/>
          <cell r="F6324"/>
          <cell r="J6324"/>
          <cell r="K6324"/>
          <cell r="L6324"/>
          <cell r="M6324"/>
          <cell r="N6324"/>
          <cell r="O6324"/>
          <cell r="P6324"/>
          <cell r="R6324"/>
          <cell r="S6324"/>
          <cell r="T6324"/>
          <cell r="U6324"/>
          <cell r="V6324"/>
          <cell r="W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P6324"/>
        </row>
        <row r="6325">
          <cell r="C6325"/>
          <cell r="D6325"/>
          <cell r="E6325"/>
          <cell r="F6325"/>
          <cell r="J6325"/>
          <cell r="K6325"/>
          <cell r="L6325"/>
          <cell r="M6325"/>
          <cell r="N6325"/>
          <cell r="O6325"/>
          <cell r="P6325"/>
          <cell r="R6325"/>
          <cell r="S6325"/>
          <cell r="T6325"/>
          <cell r="U6325"/>
          <cell r="V6325"/>
          <cell r="W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P6325"/>
        </row>
        <row r="6326">
          <cell r="C6326"/>
          <cell r="D6326"/>
          <cell r="E6326"/>
          <cell r="F6326"/>
          <cell r="J6326"/>
          <cell r="K6326"/>
          <cell r="L6326"/>
          <cell r="M6326"/>
          <cell r="N6326"/>
          <cell r="O6326"/>
          <cell r="P6326"/>
          <cell r="R6326"/>
          <cell r="S6326"/>
          <cell r="T6326"/>
          <cell r="U6326"/>
          <cell r="V6326"/>
          <cell r="W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P6326"/>
        </row>
        <row r="6327">
          <cell r="C6327"/>
          <cell r="D6327"/>
          <cell r="E6327"/>
          <cell r="F6327"/>
          <cell r="J6327"/>
          <cell r="K6327"/>
          <cell r="L6327"/>
          <cell r="M6327"/>
          <cell r="N6327"/>
          <cell r="O6327"/>
          <cell r="P6327"/>
          <cell r="R6327"/>
          <cell r="S6327"/>
          <cell r="T6327"/>
          <cell r="U6327"/>
          <cell r="V6327"/>
          <cell r="W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P6327"/>
        </row>
        <row r="6328">
          <cell r="C6328"/>
          <cell r="D6328"/>
          <cell r="E6328"/>
          <cell r="F6328"/>
          <cell r="J6328"/>
          <cell r="K6328"/>
          <cell r="L6328"/>
          <cell r="M6328"/>
          <cell r="N6328"/>
          <cell r="O6328"/>
          <cell r="P6328"/>
          <cell r="R6328"/>
          <cell r="S6328"/>
          <cell r="T6328"/>
          <cell r="U6328"/>
          <cell r="V6328"/>
          <cell r="W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P6328"/>
        </row>
        <row r="6329">
          <cell r="C6329"/>
          <cell r="D6329"/>
          <cell r="E6329"/>
          <cell r="F6329"/>
          <cell r="J6329"/>
          <cell r="K6329"/>
          <cell r="L6329"/>
          <cell r="M6329"/>
          <cell r="N6329"/>
          <cell r="O6329"/>
          <cell r="P6329"/>
          <cell r="R6329"/>
          <cell r="S6329"/>
          <cell r="T6329"/>
          <cell r="U6329"/>
          <cell r="V6329"/>
          <cell r="W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P6329"/>
        </row>
        <row r="6330">
          <cell r="C6330"/>
          <cell r="D6330"/>
          <cell r="E6330"/>
          <cell r="F6330"/>
          <cell r="J6330"/>
          <cell r="K6330"/>
          <cell r="L6330"/>
          <cell r="M6330"/>
          <cell r="N6330"/>
          <cell r="O6330"/>
          <cell r="P6330"/>
          <cell r="R6330"/>
          <cell r="S6330"/>
          <cell r="T6330"/>
          <cell r="U6330"/>
          <cell r="V6330"/>
          <cell r="W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P6330"/>
        </row>
        <row r="6331">
          <cell r="C6331"/>
          <cell r="D6331"/>
          <cell r="E6331"/>
          <cell r="F6331"/>
          <cell r="J6331"/>
          <cell r="K6331"/>
          <cell r="L6331"/>
          <cell r="M6331"/>
          <cell r="N6331"/>
          <cell r="O6331"/>
          <cell r="P6331"/>
          <cell r="R6331"/>
          <cell r="S6331"/>
          <cell r="T6331"/>
          <cell r="U6331"/>
          <cell r="V6331"/>
          <cell r="W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P6331"/>
        </row>
        <row r="6332">
          <cell r="C6332"/>
          <cell r="D6332"/>
          <cell r="E6332"/>
          <cell r="F6332"/>
          <cell r="J6332"/>
          <cell r="K6332"/>
          <cell r="L6332"/>
          <cell r="M6332"/>
          <cell r="N6332"/>
          <cell r="O6332"/>
          <cell r="P6332"/>
          <cell r="R6332"/>
          <cell r="S6332"/>
          <cell r="T6332"/>
          <cell r="U6332"/>
          <cell r="V6332"/>
          <cell r="W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P6332"/>
        </row>
        <row r="6333">
          <cell r="C6333"/>
          <cell r="D6333"/>
          <cell r="E6333"/>
          <cell r="F6333"/>
          <cell r="J6333"/>
          <cell r="K6333"/>
          <cell r="L6333"/>
          <cell r="M6333"/>
          <cell r="N6333"/>
          <cell r="O6333"/>
          <cell r="P6333"/>
          <cell r="R6333"/>
          <cell r="S6333"/>
          <cell r="T6333"/>
          <cell r="U6333"/>
          <cell r="V6333"/>
          <cell r="W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P6333"/>
        </row>
        <row r="6334">
          <cell r="C6334"/>
          <cell r="D6334"/>
          <cell r="E6334"/>
          <cell r="F6334"/>
          <cell r="J6334"/>
          <cell r="K6334"/>
          <cell r="L6334"/>
          <cell r="M6334"/>
          <cell r="N6334"/>
          <cell r="O6334"/>
          <cell r="P6334"/>
          <cell r="R6334"/>
          <cell r="S6334"/>
          <cell r="T6334"/>
          <cell r="U6334"/>
          <cell r="V6334"/>
          <cell r="W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P6334"/>
        </row>
        <row r="6335">
          <cell r="C6335"/>
          <cell r="D6335"/>
          <cell r="E6335"/>
          <cell r="F6335"/>
          <cell r="J6335"/>
          <cell r="K6335"/>
          <cell r="L6335"/>
          <cell r="M6335"/>
          <cell r="N6335"/>
          <cell r="O6335"/>
          <cell r="P6335"/>
          <cell r="R6335"/>
          <cell r="S6335"/>
          <cell r="T6335"/>
          <cell r="U6335"/>
          <cell r="V6335"/>
          <cell r="W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P6335"/>
        </row>
        <row r="6336">
          <cell r="C6336"/>
          <cell r="D6336"/>
          <cell r="E6336"/>
          <cell r="F6336"/>
          <cell r="J6336"/>
          <cell r="K6336"/>
          <cell r="L6336"/>
          <cell r="M6336"/>
          <cell r="N6336"/>
          <cell r="O6336"/>
          <cell r="P6336"/>
          <cell r="R6336"/>
          <cell r="S6336"/>
          <cell r="T6336"/>
          <cell r="U6336"/>
          <cell r="V6336"/>
          <cell r="W6336"/>
          <cell r="Y6336"/>
          <cell r="Z6336"/>
          <cell r="AA6336"/>
          <cell r="AB6336"/>
          <cell r="AC6336"/>
          <cell r="AD6336"/>
          <cell r="AE6336"/>
          <cell r="AF6336"/>
          <cell r="AG6336"/>
          <cell r="AH6336"/>
          <cell r="AI6336"/>
          <cell r="AJ6336"/>
          <cell r="AK6336"/>
          <cell r="AL6336"/>
          <cell r="AM6336"/>
          <cell r="AN6336"/>
          <cell r="AP6336"/>
        </row>
        <row r="6337">
          <cell r="C6337"/>
          <cell r="D6337"/>
          <cell r="E6337"/>
          <cell r="F6337"/>
          <cell r="J6337"/>
          <cell r="K6337"/>
          <cell r="L6337"/>
          <cell r="M6337"/>
          <cell r="N6337"/>
          <cell r="O6337"/>
          <cell r="P6337"/>
          <cell r="R6337"/>
          <cell r="S6337"/>
          <cell r="T6337"/>
          <cell r="U6337"/>
          <cell r="V6337"/>
          <cell r="W6337"/>
          <cell r="Y6337"/>
          <cell r="Z6337"/>
          <cell r="AA6337"/>
          <cell r="AB6337"/>
          <cell r="AC6337"/>
          <cell r="AD6337"/>
          <cell r="AE6337"/>
          <cell r="AF6337"/>
          <cell r="AG6337"/>
          <cell r="AH6337"/>
          <cell r="AI6337"/>
          <cell r="AJ6337"/>
          <cell r="AK6337"/>
          <cell r="AL6337"/>
          <cell r="AM6337"/>
          <cell r="AN6337"/>
          <cell r="AP6337"/>
        </row>
        <row r="6338">
          <cell r="C6338"/>
          <cell r="D6338"/>
          <cell r="E6338"/>
          <cell r="F6338"/>
          <cell r="J6338"/>
          <cell r="K6338"/>
          <cell r="L6338"/>
          <cell r="M6338"/>
          <cell r="N6338"/>
          <cell r="O6338"/>
          <cell r="P6338"/>
          <cell r="R6338"/>
          <cell r="S6338"/>
          <cell r="T6338"/>
          <cell r="U6338"/>
          <cell r="V6338"/>
          <cell r="W6338"/>
          <cell r="Y6338"/>
          <cell r="Z6338"/>
          <cell r="AA6338"/>
          <cell r="AB6338"/>
          <cell r="AC6338"/>
          <cell r="AD6338"/>
          <cell r="AE6338"/>
          <cell r="AF6338"/>
          <cell r="AG6338"/>
          <cell r="AH6338"/>
          <cell r="AI6338"/>
          <cell r="AJ6338"/>
          <cell r="AK6338"/>
          <cell r="AL6338"/>
          <cell r="AM6338"/>
          <cell r="AN6338"/>
          <cell r="AP6338"/>
        </row>
        <row r="6339">
          <cell r="C6339"/>
          <cell r="D6339"/>
          <cell r="E6339"/>
          <cell r="F6339"/>
          <cell r="J6339"/>
          <cell r="K6339"/>
          <cell r="L6339"/>
          <cell r="M6339"/>
          <cell r="N6339"/>
          <cell r="O6339"/>
          <cell r="P6339"/>
          <cell r="R6339"/>
          <cell r="S6339"/>
          <cell r="T6339"/>
          <cell r="U6339"/>
          <cell r="V6339"/>
          <cell r="W6339"/>
          <cell r="Y6339"/>
          <cell r="Z6339"/>
          <cell r="AA6339"/>
          <cell r="AB6339"/>
          <cell r="AD6339"/>
          <cell r="AE6339"/>
          <cell r="AF6339"/>
          <cell r="AG6339"/>
          <cell r="AH6339"/>
          <cell r="AI6339"/>
          <cell r="AJ6339"/>
          <cell r="AK6339"/>
          <cell r="AL6339"/>
          <cell r="AM6339"/>
          <cell r="AN6339"/>
          <cell r="AP6339"/>
        </row>
        <row r="6340">
          <cell r="C6340"/>
          <cell r="D6340"/>
          <cell r="E6340"/>
          <cell r="F6340"/>
          <cell r="J6340"/>
          <cell r="K6340"/>
          <cell r="L6340"/>
          <cell r="M6340"/>
          <cell r="N6340"/>
          <cell r="O6340"/>
          <cell r="P6340"/>
          <cell r="R6340"/>
          <cell r="S6340"/>
          <cell r="T6340"/>
          <cell r="U6340"/>
          <cell r="V6340"/>
          <cell r="W6340"/>
          <cell r="Y6340"/>
          <cell r="Z6340"/>
          <cell r="AA6340"/>
          <cell r="AB6340"/>
          <cell r="AC6340"/>
          <cell r="AD6340"/>
          <cell r="AE6340"/>
          <cell r="AF6340"/>
          <cell r="AG6340"/>
          <cell r="AH6340"/>
          <cell r="AI6340"/>
          <cell r="AJ6340"/>
          <cell r="AK6340"/>
          <cell r="AL6340"/>
          <cell r="AM6340"/>
          <cell r="AN6340"/>
          <cell r="AP6340"/>
        </row>
        <row r="6341">
          <cell r="C6341"/>
          <cell r="D6341"/>
          <cell r="E6341"/>
          <cell r="F6341"/>
          <cell r="J6341"/>
          <cell r="K6341"/>
          <cell r="L6341"/>
          <cell r="M6341"/>
          <cell r="N6341"/>
          <cell r="O6341"/>
          <cell r="P6341"/>
          <cell r="R6341"/>
          <cell r="S6341"/>
          <cell r="T6341"/>
          <cell r="U6341"/>
          <cell r="V6341"/>
          <cell r="W6341"/>
          <cell r="Y6341"/>
          <cell r="Z6341"/>
          <cell r="AA6341"/>
          <cell r="AB6341"/>
          <cell r="AC6341"/>
          <cell r="AD6341"/>
          <cell r="AE6341"/>
          <cell r="AF6341"/>
          <cell r="AG6341"/>
          <cell r="AH6341"/>
          <cell r="AI6341"/>
          <cell r="AJ6341"/>
          <cell r="AK6341"/>
          <cell r="AL6341"/>
          <cell r="AM6341"/>
          <cell r="AN6341"/>
          <cell r="AP6341"/>
        </row>
        <row r="6342">
          <cell r="C6342"/>
          <cell r="D6342"/>
          <cell r="E6342"/>
          <cell r="F6342"/>
          <cell r="J6342"/>
          <cell r="K6342"/>
          <cell r="L6342"/>
          <cell r="M6342"/>
          <cell r="N6342"/>
          <cell r="O6342"/>
          <cell r="P6342"/>
          <cell r="R6342"/>
          <cell r="S6342"/>
          <cell r="T6342"/>
          <cell r="U6342"/>
          <cell r="V6342"/>
          <cell r="W6342"/>
          <cell r="Y6342"/>
          <cell r="Z6342"/>
          <cell r="AA6342"/>
          <cell r="AB6342"/>
          <cell r="AC6342"/>
          <cell r="AD6342"/>
          <cell r="AE6342"/>
          <cell r="AF6342"/>
          <cell r="AG6342"/>
          <cell r="AH6342"/>
          <cell r="AI6342"/>
          <cell r="AJ6342"/>
          <cell r="AK6342"/>
          <cell r="AL6342"/>
          <cell r="AM6342"/>
          <cell r="AN6342"/>
          <cell r="AP6342"/>
        </row>
        <row r="6343">
          <cell r="C6343"/>
          <cell r="D6343"/>
          <cell r="E6343"/>
          <cell r="F6343"/>
          <cell r="J6343"/>
          <cell r="K6343"/>
          <cell r="L6343"/>
          <cell r="M6343"/>
          <cell r="N6343"/>
          <cell r="O6343"/>
          <cell r="P6343"/>
          <cell r="R6343"/>
          <cell r="S6343"/>
          <cell r="T6343"/>
          <cell r="U6343"/>
          <cell r="V6343"/>
          <cell r="W6343"/>
          <cell r="Y6343"/>
          <cell r="Z6343"/>
          <cell r="AA6343"/>
          <cell r="AB6343"/>
          <cell r="AC6343"/>
          <cell r="AD6343"/>
          <cell r="AE6343"/>
          <cell r="AF6343"/>
          <cell r="AG6343"/>
          <cell r="AH6343"/>
          <cell r="AI6343"/>
          <cell r="AJ6343"/>
          <cell r="AK6343"/>
          <cell r="AL6343"/>
          <cell r="AM6343"/>
          <cell r="AN6343"/>
          <cell r="AP6343"/>
        </row>
        <row r="6344">
          <cell r="C6344"/>
          <cell r="D6344"/>
          <cell r="E6344"/>
          <cell r="F6344"/>
          <cell r="J6344"/>
          <cell r="K6344"/>
          <cell r="L6344"/>
          <cell r="M6344"/>
          <cell r="N6344"/>
          <cell r="O6344"/>
          <cell r="P6344"/>
          <cell r="R6344"/>
          <cell r="S6344"/>
          <cell r="T6344"/>
          <cell r="U6344"/>
          <cell r="V6344"/>
          <cell r="W6344"/>
          <cell r="Y6344"/>
          <cell r="Z6344"/>
          <cell r="AA6344"/>
          <cell r="AB6344"/>
          <cell r="AC6344"/>
          <cell r="AD6344"/>
          <cell r="AE6344"/>
          <cell r="AF6344"/>
          <cell r="AG6344"/>
          <cell r="AH6344"/>
          <cell r="AI6344"/>
          <cell r="AJ6344"/>
          <cell r="AK6344"/>
          <cell r="AL6344"/>
          <cell r="AM6344"/>
          <cell r="AN6344"/>
          <cell r="AP6344"/>
        </row>
        <row r="6345">
          <cell r="C6345"/>
          <cell r="D6345"/>
          <cell r="E6345"/>
          <cell r="F6345"/>
          <cell r="J6345"/>
          <cell r="K6345"/>
          <cell r="L6345"/>
          <cell r="M6345"/>
          <cell r="N6345"/>
          <cell r="O6345"/>
          <cell r="P6345"/>
          <cell r="R6345"/>
          <cell r="S6345"/>
          <cell r="T6345"/>
          <cell r="U6345"/>
          <cell r="V6345"/>
          <cell r="W6345"/>
          <cell r="Y6345"/>
          <cell r="Z6345"/>
          <cell r="AA6345"/>
          <cell r="AB6345"/>
          <cell r="AC6345"/>
          <cell r="AD6345"/>
          <cell r="AE6345"/>
          <cell r="AF6345"/>
          <cell r="AG6345"/>
          <cell r="AH6345"/>
          <cell r="AI6345"/>
          <cell r="AJ6345"/>
          <cell r="AK6345"/>
          <cell r="AL6345"/>
          <cell r="AM6345"/>
          <cell r="AN6345"/>
          <cell r="AP6345"/>
        </row>
        <row r="6346">
          <cell r="C6346"/>
          <cell r="D6346"/>
          <cell r="E6346"/>
          <cell r="F6346"/>
          <cell r="J6346"/>
          <cell r="K6346"/>
          <cell r="L6346"/>
          <cell r="M6346"/>
          <cell r="N6346"/>
          <cell r="O6346"/>
          <cell r="P6346"/>
          <cell r="R6346"/>
          <cell r="S6346"/>
          <cell r="T6346"/>
          <cell r="U6346"/>
          <cell r="V6346"/>
          <cell r="W6346"/>
          <cell r="Y6346"/>
          <cell r="Z6346"/>
          <cell r="AA6346"/>
          <cell r="AB6346"/>
          <cell r="AC6346"/>
          <cell r="AD6346"/>
          <cell r="AE6346"/>
          <cell r="AF6346"/>
          <cell r="AG6346"/>
          <cell r="AH6346"/>
          <cell r="AI6346"/>
          <cell r="AJ6346"/>
          <cell r="AK6346"/>
          <cell r="AL6346"/>
          <cell r="AM6346"/>
          <cell r="AN6346"/>
          <cell r="AP6346"/>
        </row>
        <row r="6347">
          <cell r="C6347"/>
          <cell r="D6347"/>
          <cell r="E6347"/>
          <cell r="F6347"/>
          <cell r="J6347"/>
          <cell r="K6347"/>
          <cell r="L6347"/>
          <cell r="M6347"/>
          <cell r="N6347"/>
          <cell r="O6347"/>
          <cell r="P6347"/>
          <cell r="R6347"/>
          <cell r="S6347"/>
          <cell r="T6347"/>
          <cell r="U6347"/>
          <cell r="V6347"/>
          <cell r="W6347"/>
          <cell r="Y6347"/>
          <cell r="Z6347"/>
          <cell r="AA6347"/>
          <cell r="AB6347"/>
          <cell r="AC6347"/>
          <cell r="AD6347"/>
          <cell r="AE6347"/>
          <cell r="AF6347"/>
          <cell r="AG6347"/>
          <cell r="AH6347"/>
          <cell r="AI6347"/>
          <cell r="AJ6347"/>
          <cell r="AK6347"/>
          <cell r="AL6347"/>
          <cell r="AM6347"/>
          <cell r="AN6347"/>
          <cell r="AP6347"/>
        </row>
        <row r="6348">
          <cell r="C6348"/>
          <cell r="D6348"/>
          <cell r="E6348"/>
          <cell r="F6348"/>
          <cell r="J6348"/>
          <cell r="K6348"/>
          <cell r="L6348"/>
          <cell r="M6348"/>
          <cell r="N6348"/>
          <cell r="O6348"/>
          <cell r="P6348"/>
          <cell r="R6348"/>
          <cell r="S6348"/>
          <cell r="T6348"/>
          <cell r="U6348"/>
          <cell r="V6348"/>
          <cell r="W6348"/>
          <cell r="Y6348"/>
          <cell r="Z6348"/>
          <cell r="AA6348"/>
          <cell r="AB6348"/>
          <cell r="AC6348"/>
          <cell r="AD6348"/>
          <cell r="AE6348"/>
          <cell r="AF6348"/>
          <cell r="AG6348"/>
          <cell r="AH6348"/>
          <cell r="AI6348"/>
          <cell r="AJ6348"/>
          <cell r="AK6348"/>
          <cell r="AL6348"/>
          <cell r="AM6348"/>
          <cell r="AN6348"/>
          <cell r="AP6348"/>
        </row>
        <row r="6349">
          <cell r="C6349"/>
          <cell r="D6349"/>
          <cell r="E6349"/>
          <cell r="F6349"/>
          <cell r="J6349"/>
          <cell r="K6349"/>
          <cell r="L6349"/>
          <cell r="M6349"/>
          <cell r="N6349"/>
          <cell r="O6349"/>
          <cell r="P6349"/>
          <cell r="R6349"/>
          <cell r="S6349"/>
          <cell r="T6349"/>
          <cell r="U6349"/>
          <cell r="V6349"/>
          <cell r="W6349"/>
          <cell r="Y6349"/>
          <cell r="Z6349"/>
          <cell r="AA6349"/>
          <cell r="AB6349"/>
          <cell r="AC6349"/>
          <cell r="AD6349"/>
          <cell r="AE6349"/>
          <cell r="AF6349"/>
          <cell r="AG6349"/>
          <cell r="AH6349"/>
          <cell r="AI6349"/>
          <cell r="AJ6349"/>
          <cell r="AK6349"/>
          <cell r="AL6349"/>
          <cell r="AM6349"/>
          <cell r="AN6349"/>
          <cell r="AP6349"/>
        </row>
        <row r="6350">
          <cell r="C6350"/>
          <cell r="D6350"/>
          <cell r="E6350"/>
          <cell r="F6350"/>
          <cell r="J6350"/>
          <cell r="K6350"/>
          <cell r="L6350"/>
          <cell r="M6350"/>
          <cell r="N6350"/>
          <cell r="O6350"/>
          <cell r="P6350"/>
          <cell r="R6350"/>
          <cell r="S6350"/>
          <cell r="T6350"/>
          <cell r="U6350"/>
          <cell r="V6350"/>
          <cell r="W6350"/>
          <cell r="Y6350"/>
          <cell r="Z6350"/>
          <cell r="AA6350"/>
          <cell r="AB6350"/>
          <cell r="AC6350"/>
          <cell r="AD6350"/>
          <cell r="AE6350"/>
          <cell r="AF6350"/>
          <cell r="AG6350"/>
          <cell r="AH6350"/>
          <cell r="AI6350"/>
          <cell r="AJ6350"/>
          <cell r="AK6350"/>
          <cell r="AL6350"/>
          <cell r="AM6350"/>
          <cell r="AN6350"/>
          <cell r="AP6350"/>
        </row>
        <row r="6351">
          <cell r="C6351"/>
          <cell r="D6351"/>
          <cell r="E6351"/>
          <cell r="F6351"/>
          <cell r="J6351"/>
          <cell r="K6351"/>
          <cell r="L6351"/>
          <cell r="M6351"/>
          <cell r="N6351"/>
          <cell r="O6351"/>
          <cell r="P6351"/>
          <cell r="R6351"/>
          <cell r="S6351"/>
          <cell r="T6351"/>
          <cell r="U6351"/>
          <cell r="V6351"/>
          <cell r="W6351"/>
          <cell r="Y6351"/>
          <cell r="Z6351"/>
          <cell r="AA6351"/>
          <cell r="AB6351"/>
          <cell r="AC6351"/>
          <cell r="AD6351"/>
          <cell r="AE6351"/>
          <cell r="AF6351"/>
          <cell r="AG6351"/>
          <cell r="AH6351"/>
          <cell r="AI6351"/>
          <cell r="AJ6351"/>
          <cell r="AK6351"/>
          <cell r="AL6351"/>
          <cell r="AM6351"/>
          <cell r="AN6351"/>
          <cell r="AP6351"/>
        </row>
        <row r="6352">
          <cell r="C6352"/>
          <cell r="D6352"/>
          <cell r="E6352"/>
          <cell r="F6352"/>
          <cell r="J6352"/>
          <cell r="K6352"/>
          <cell r="L6352"/>
          <cell r="M6352"/>
          <cell r="N6352"/>
          <cell r="O6352"/>
          <cell r="P6352"/>
          <cell r="R6352"/>
          <cell r="S6352"/>
          <cell r="T6352"/>
          <cell r="U6352"/>
          <cell r="V6352"/>
          <cell r="W6352"/>
          <cell r="Y6352"/>
          <cell r="Z6352"/>
          <cell r="AA6352"/>
          <cell r="AB6352"/>
          <cell r="AC6352"/>
          <cell r="AD6352"/>
          <cell r="AE6352"/>
          <cell r="AF6352"/>
          <cell r="AG6352"/>
          <cell r="AH6352"/>
          <cell r="AI6352"/>
          <cell r="AJ6352"/>
          <cell r="AK6352"/>
          <cell r="AL6352"/>
          <cell r="AM6352"/>
          <cell r="AN6352"/>
          <cell r="AP6352"/>
        </row>
        <row r="6353">
          <cell r="C6353"/>
          <cell r="D6353"/>
          <cell r="E6353"/>
          <cell r="F6353"/>
          <cell r="J6353"/>
          <cell r="K6353"/>
          <cell r="L6353"/>
          <cell r="M6353"/>
          <cell r="N6353"/>
          <cell r="O6353"/>
          <cell r="P6353"/>
          <cell r="R6353"/>
          <cell r="S6353"/>
          <cell r="T6353"/>
          <cell r="U6353"/>
          <cell r="V6353"/>
          <cell r="W6353"/>
          <cell r="Y6353"/>
          <cell r="Z6353"/>
          <cell r="AA6353"/>
          <cell r="AB6353"/>
          <cell r="AC6353"/>
          <cell r="AD6353"/>
          <cell r="AE6353"/>
          <cell r="AF6353"/>
          <cell r="AG6353"/>
          <cell r="AH6353"/>
          <cell r="AI6353"/>
          <cell r="AJ6353"/>
          <cell r="AK6353"/>
          <cell r="AL6353"/>
          <cell r="AM6353"/>
          <cell r="AN6353"/>
          <cell r="AP6353"/>
        </row>
        <row r="6354">
          <cell r="C6354"/>
          <cell r="D6354"/>
          <cell r="E6354"/>
          <cell r="F6354"/>
          <cell r="J6354"/>
          <cell r="K6354"/>
          <cell r="L6354"/>
          <cell r="M6354"/>
          <cell r="N6354"/>
          <cell r="O6354"/>
          <cell r="P6354"/>
          <cell r="R6354"/>
          <cell r="S6354"/>
          <cell r="T6354"/>
          <cell r="U6354"/>
          <cell r="V6354"/>
          <cell r="W6354"/>
          <cell r="Y6354"/>
          <cell r="Z6354"/>
          <cell r="AA6354"/>
          <cell r="AB6354"/>
          <cell r="AC6354"/>
          <cell r="AD6354"/>
          <cell r="AE6354"/>
          <cell r="AF6354"/>
          <cell r="AG6354"/>
          <cell r="AH6354"/>
          <cell r="AI6354"/>
          <cell r="AJ6354"/>
          <cell r="AK6354"/>
          <cell r="AL6354"/>
          <cell r="AM6354"/>
          <cell r="AN6354"/>
          <cell r="AP6354"/>
        </row>
        <row r="6355">
          <cell r="C6355"/>
          <cell r="D6355"/>
          <cell r="E6355"/>
          <cell r="F6355"/>
          <cell r="J6355"/>
          <cell r="K6355"/>
          <cell r="L6355"/>
          <cell r="M6355"/>
          <cell r="N6355"/>
          <cell r="O6355"/>
          <cell r="P6355"/>
          <cell r="R6355"/>
          <cell r="S6355"/>
          <cell r="T6355"/>
          <cell r="U6355"/>
          <cell r="V6355"/>
          <cell r="W6355"/>
          <cell r="Y6355"/>
          <cell r="Z6355"/>
          <cell r="AA6355"/>
          <cell r="AB6355"/>
          <cell r="AC6355"/>
          <cell r="AD6355"/>
          <cell r="AE6355"/>
          <cell r="AF6355"/>
          <cell r="AG6355"/>
          <cell r="AH6355"/>
          <cell r="AI6355"/>
          <cell r="AJ6355"/>
          <cell r="AK6355"/>
          <cell r="AL6355"/>
          <cell r="AM6355"/>
          <cell r="AN6355"/>
          <cell r="AP6355"/>
        </row>
        <row r="6356">
          <cell r="C6356"/>
          <cell r="D6356"/>
          <cell r="E6356"/>
          <cell r="F6356"/>
          <cell r="J6356"/>
          <cell r="K6356"/>
          <cell r="L6356"/>
          <cell r="M6356"/>
          <cell r="N6356"/>
          <cell r="O6356"/>
          <cell r="P6356"/>
          <cell r="R6356"/>
          <cell r="S6356"/>
          <cell r="T6356"/>
          <cell r="U6356"/>
          <cell r="V6356"/>
          <cell r="W6356"/>
          <cell r="Y6356"/>
          <cell r="Z6356"/>
          <cell r="AA6356"/>
          <cell r="AB6356"/>
          <cell r="AC6356"/>
          <cell r="AD6356"/>
          <cell r="AE6356"/>
          <cell r="AF6356"/>
          <cell r="AG6356"/>
          <cell r="AH6356"/>
          <cell r="AI6356"/>
          <cell r="AJ6356"/>
          <cell r="AK6356"/>
          <cell r="AL6356"/>
          <cell r="AM6356"/>
          <cell r="AN6356"/>
          <cell r="AP6356"/>
        </row>
        <row r="6357">
          <cell r="C6357"/>
          <cell r="D6357"/>
          <cell r="E6357"/>
          <cell r="F6357"/>
          <cell r="J6357"/>
          <cell r="K6357"/>
          <cell r="L6357"/>
          <cell r="M6357"/>
          <cell r="N6357"/>
          <cell r="O6357"/>
          <cell r="P6357"/>
          <cell r="R6357"/>
          <cell r="S6357"/>
          <cell r="T6357"/>
          <cell r="U6357"/>
          <cell r="V6357"/>
          <cell r="W6357"/>
          <cell r="Y6357"/>
          <cell r="Z6357"/>
          <cell r="AA6357"/>
          <cell r="AB6357"/>
          <cell r="AC6357"/>
          <cell r="AD6357"/>
          <cell r="AE6357"/>
          <cell r="AF6357"/>
          <cell r="AG6357"/>
          <cell r="AH6357"/>
          <cell r="AI6357"/>
          <cell r="AJ6357"/>
          <cell r="AK6357"/>
          <cell r="AL6357"/>
          <cell r="AM6357"/>
          <cell r="AN6357"/>
          <cell r="AP6357"/>
        </row>
        <row r="6358">
          <cell r="C6358"/>
          <cell r="D6358"/>
          <cell r="E6358"/>
          <cell r="F6358"/>
          <cell r="J6358"/>
          <cell r="K6358"/>
          <cell r="L6358"/>
          <cell r="M6358"/>
          <cell r="N6358"/>
          <cell r="O6358"/>
          <cell r="P6358"/>
          <cell r="R6358"/>
          <cell r="S6358"/>
          <cell r="T6358"/>
          <cell r="U6358"/>
          <cell r="V6358"/>
          <cell r="W6358"/>
          <cell r="Y6358"/>
          <cell r="Z6358"/>
          <cell r="AA6358"/>
          <cell r="AB6358"/>
          <cell r="AC6358"/>
          <cell r="AD6358"/>
          <cell r="AE6358"/>
          <cell r="AF6358"/>
          <cell r="AG6358"/>
          <cell r="AH6358"/>
          <cell r="AI6358"/>
          <cell r="AJ6358"/>
          <cell r="AK6358"/>
          <cell r="AL6358"/>
          <cell r="AM6358"/>
          <cell r="AN6358"/>
          <cell r="AP6358"/>
        </row>
        <row r="6359">
          <cell r="C6359"/>
          <cell r="D6359"/>
          <cell r="E6359"/>
          <cell r="F6359"/>
          <cell r="J6359"/>
          <cell r="K6359"/>
          <cell r="L6359"/>
          <cell r="M6359"/>
          <cell r="N6359"/>
          <cell r="O6359"/>
          <cell r="P6359"/>
          <cell r="R6359"/>
          <cell r="S6359"/>
          <cell r="T6359"/>
          <cell r="U6359"/>
          <cell r="V6359"/>
          <cell r="W6359"/>
          <cell r="Y6359"/>
          <cell r="Z6359"/>
          <cell r="AA6359"/>
          <cell r="AB6359"/>
          <cell r="AC6359"/>
          <cell r="AD6359"/>
          <cell r="AE6359"/>
          <cell r="AF6359"/>
          <cell r="AG6359"/>
          <cell r="AH6359"/>
          <cell r="AI6359"/>
          <cell r="AJ6359"/>
          <cell r="AK6359"/>
          <cell r="AL6359"/>
          <cell r="AM6359"/>
          <cell r="AN6359"/>
          <cell r="AP6359"/>
        </row>
        <row r="6360">
          <cell r="C6360"/>
          <cell r="D6360"/>
          <cell r="E6360"/>
          <cell r="F6360"/>
          <cell r="J6360"/>
          <cell r="K6360"/>
          <cell r="L6360"/>
          <cell r="M6360"/>
          <cell r="N6360"/>
          <cell r="O6360"/>
          <cell r="P6360"/>
          <cell r="R6360"/>
          <cell r="S6360"/>
          <cell r="T6360"/>
          <cell r="U6360"/>
          <cell r="V6360"/>
          <cell r="W6360"/>
          <cell r="Y6360"/>
          <cell r="Z6360"/>
          <cell r="AA6360"/>
          <cell r="AB6360"/>
          <cell r="AC6360"/>
          <cell r="AD6360"/>
          <cell r="AE6360"/>
          <cell r="AF6360"/>
          <cell r="AG6360"/>
          <cell r="AH6360"/>
          <cell r="AI6360"/>
          <cell r="AJ6360"/>
          <cell r="AK6360"/>
          <cell r="AL6360"/>
          <cell r="AM6360"/>
          <cell r="AN6360"/>
          <cell r="AP6360"/>
        </row>
        <row r="6361">
          <cell r="C6361"/>
          <cell r="D6361"/>
          <cell r="E6361"/>
          <cell r="F6361"/>
          <cell r="J6361"/>
          <cell r="K6361"/>
          <cell r="L6361"/>
          <cell r="M6361"/>
          <cell r="N6361"/>
          <cell r="O6361"/>
          <cell r="P6361"/>
          <cell r="R6361"/>
          <cell r="S6361"/>
          <cell r="T6361"/>
          <cell r="U6361"/>
          <cell r="V6361"/>
          <cell r="W6361"/>
          <cell r="Y6361"/>
          <cell r="Z6361"/>
          <cell r="AA6361"/>
          <cell r="AB6361"/>
          <cell r="AC6361"/>
          <cell r="AD6361"/>
          <cell r="AE6361"/>
          <cell r="AF6361"/>
          <cell r="AG6361"/>
          <cell r="AH6361"/>
          <cell r="AI6361"/>
          <cell r="AJ6361"/>
          <cell r="AK6361"/>
          <cell r="AL6361"/>
          <cell r="AM6361"/>
          <cell r="AN6361"/>
          <cell r="AP6361"/>
        </row>
        <row r="6362">
          <cell r="C6362"/>
          <cell r="D6362"/>
          <cell r="E6362"/>
          <cell r="F6362"/>
          <cell r="J6362"/>
          <cell r="K6362"/>
          <cell r="L6362"/>
          <cell r="M6362"/>
          <cell r="N6362"/>
          <cell r="O6362"/>
          <cell r="P6362"/>
          <cell r="R6362"/>
          <cell r="S6362"/>
          <cell r="T6362"/>
          <cell r="U6362"/>
          <cell r="V6362"/>
          <cell r="W6362"/>
          <cell r="Y6362"/>
          <cell r="Z6362"/>
          <cell r="AA6362"/>
          <cell r="AB6362"/>
          <cell r="AC6362"/>
          <cell r="AD6362"/>
          <cell r="AE6362"/>
          <cell r="AF6362"/>
          <cell r="AG6362"/>
          <cell r="AH6362"/>
          <cell r="AI6362"/>
          <cell r="AJ6362"/>
          <cell r="AK6362"/>
          <cell r="AL6362"/>
          <cell r="AM6362"/>
          <cell r="AN6362"/>
          <cell r="AP6362"/>
        </row>
        <row r="6363">
          <cell r="C6363"/>
          <cell r="D6363"/>
          <cell r="E6363"/>
          <cell r="F6363"/>
          <cell r="J6363"/>
          <cell r="K6363"/>
          <cell r="L6363"/>
          <cell r="M6363"/>
          <cell r="N6363"/>
          <cell r="O6363"/>
          <cell r="P6363"/>
          <cell r="R6363"/>
          <cell r="S6363"/>
          <cell r="T6363"/>
          <cell r="U6363"/>
          <cell r="V6363"/>
          <cell r="W6363"/>
          <cell r="Y6363"/>
          <cell r="Z6363"/>
          <cell r="AA6363"/>
          <cell r="AB6363"/>
          <cell r="AC6363"/>
          <cell r="AD6363"/>
          <cell r="AE6363"/>
          <cell r="AF6363"/>
          <cell r="AG6363"/>
          <cell r="AH6363"/>
          <cell r="AI6363"/>
          <cell r="AJ6363"/>
          <cell r="AK6363"/>
          <cell r="AL6363"/>
          <cell r="AM6363"/>
          <cell r="AN6363"/>
          <cell r="AP6363"/>
        </row>
        <row r="6364">
          <cell r="C6364"/>
          <cell r="D6364"/>
          <cell r="E6364"/>
          <cell r="F6364"/>
          <cell r="J6364"/>
          <cell r="K6364"/>
          <cell r="L6364"/>
          <cell r="M6364"/>
          <cell r="N6364"/>
          <cell r="O6364"/>
          <cell r="P6364"/>
          <cell r="R6364"/>
          <cell r="S6364"/>
          <cell r="T6364"/>
          <cell r="U6364"/>
          <cell r="V6364"/>
          <cell r="W6364"/>
          <cell r="Y6364"/>
          <cell r="Z6364"/>
          <cell r="AA6364"/>
          <cell r="AB6364"/>
          <cell r="AC6364"/>
          <cell r="AD6364"/>
          <cell r="AE6364"/>
          <cell r="AF6364"/>
          <cell r="AG6364"/>
          <cell r="AH6364"/>
          <cell r="AI6364"/>
          <cell r="AJ6364"/>
          <cell r="AK6364"/>
          <cell r="AL6364"/>
          <cell r="AM6364"/>
          <cell r="AN6364"/>
          <cell r="AP6364"/>
        </row>
        <row r="6365">
          <cell r="C6365"/>
          <cell r="D6365"/>
          <cell r="E6365"/>
          <cell r="F6365"/>
          <cell r="J6365"/>
          <cell r="K6365"/>
          <cell r="L6365"/>
          <cell r="M6365"/>
          <cell r="N6365"/>
          <cell r="O6365"/>
          <cell r="P6365"/>
          <cell r="R6365"/>
          <cell r="S6365"/>
          <cell r="T6365"/>
          <cell r="U6365"/>
          <cell r="V6365"/>
          <cell r="W6365"/>
          <cell r="Y6365"/>
          <cell r="Z6365"/>
          <cell r="AA6365"/>
          <cell r="AB6365"/>
          <cell r="AC6365"/>
          <cell r="AD6365"/>
          <cell r="AE6365"/>
          <cell r="AF6365"/>
          <cell r="AG6365"/>
          <cell r="AH6365"/>
          <cell r="AI6365"/>
          <cell r="AJ6365"/>
          <cell r="AK6365"/>
          <cell r="AL6365"/>
          <cell r="AM6365"/>
          <cell r="AN6365"/>
          <cell r="AP6365"/>
        </row>
        <row r="6366">
          <cell r="C6366"/>
          <cell r="D6366"/>
          <cell r="E6366"/>
          <cell r="F6366"/>
          <cell r="J6366"/>
          <cell r="K6366"/>
          <cell r="L6366"/>
          <cell r="M6366"/>
          <cell r="N6366"/>
          <cell r="O6366"/>
          <cell r="P6366"/>
          <cell r="R6366"/>
          <cell r="S6366"/>
          <cell r="T6366"/>
          <cell r="U6366"/>
          <cell r="V6366"/>
          <cell r="W6366"/>
          <cell r="Y6366"/>
          <cell r="Z6366"/>
          <cell r="AA6366"/>
          <cell r="AB6366"/>
          <cell r="AC6366"/>
          <cell r="AD6366"/>
          <cell r="AE6366"/>
          <cell r="AF6366"/>
          <cell r="AG6366"/>
          <cell r="AH6366"/>
          <cell r="AI6366"/>
          <cell r="AJ6366"/>
          <cell r="AK6366"/>
          <cell r="AL6366"/>
          <cell r="AM6366"/>
          <cell r="AN6366"/>
          <cell r="AP6366"/>
        </row>
        <row r="6367">
          <cell r="C6367"/>
          <cell r="D6367"/>
          <cell r="E6367"/>
          <cell r="F6367"/>
          <cell r="J6367"/>
          <cell r="K6367"/>
          <cell r="L6367"/>
          <cell r="M6367"/>
          <cell r="N6367"/>
          <cell r="O6367"/>
          <cell r="P6367"/>
          <cell r="R6367"/>
          <cell r="S6367"/>
          <cell r="T6367"/>
          <cell r="U6367"/>
          <cell r="V6367"/>
          <cell r="W6367"/>
          <cell r="Y6367"/>
          <cell r="Z6367"/>
          <cell r="AA6367"/>
          <cell r="AB6367"/>
          <cell r="AC6367"/>
          <cell r="AD6367"/>
          <cell r="AE6367"/>
          <cell r="AF6367"/>
          <cell r="AG6367"/>
          <cell r="AH6367"/>
          <cell r="AI6367"/>
          <cell r="AJ6367"/>
          <cell r="AK6367"/>
          <cell r="AL6367"/>
          <cell r="AM6367"/>
          <cell r="AN6367"/>
          <cell r="AP6367"/>
        </row>
        <row r="6368">
          <cell r="C6368"/>
          <cell r="D6368"/>
          <cell r="E6368"/>
          <cell r="F6368"/>
          <cell r="J6368"/>
          <cell r="K6368"/>
          <cell r="L6368"/>
          <cell r="M6368"/>
          <cell r="N6368"/>
          <cell r="O6368"/>
          <cell r="P6368"/>
          <cell r="R6368"/>
          <cell r="S6368"/>
          <cell r="T6368"/>
          <cell r="U6368"/>
          <cell r="V6368"/>
          <cell r="W6368"/>
          <cell r="Y6368"/>
          <cell r="Z6368"/>
          <cell r="AA6368"/>
          <cell r="AB6368"/>
          <cell r="AC6368"/>
          <cell r="AD6368"/>
          <cell r="AE6368"/>
          <cell r="AF6368"/>
          <cell r="AG6368"/>
          <cell r="AH6368"/>
          <cell r="AI6368"/>
          <cell r="AJ6368"/>
          <cell r="AK6368"/>
          <cell r="AL6368"/>
          <cell r="AM6368"/>
          <cell r="AN6368"/>
          <cell r="AP6368"/>
        </row>
        <row r="6369">
          <cell r="C6369"/>
          <cell r="D6369"/>
          <cell r="E6369"/>
          <cell r="F6369"/>
          <cell r="J6369"/>
          <cell r="K6369"/>
          <cell r="L6369"/>
          <cell r="M6369"/>
          <cell r="N6369"/>
          <cell r="O6369"/>
          <cell r="P6369"/>
          <cell r="R6369"/>
          <cell r="S6369"/>
          <cell r="T6369"/>
          <cell r="U6369"/>
          <cell r="V6369"/>
          <cell r="W6369"/>
          <cell r="Y6369"/>
          <cell r="Z6369"/>
          <cell r="AA6369"/>
          <cell r="AB6369"/>
          <cell r="AC6369"/>
          <cell r="AD6369"/>
          <cell r="AE6369"/>
          <cell r="AF6369"/>
          <cell r="AG6369"/>
          <cell r="AH6369"/>
          <cell r="AI6369"/>
          <cell r="AJ6369"/>
          <cell r="AK6369"/>
          <cell r="AL6369"/>
          <cell r="AM6369"/>
          <cell r="AN6369"/>
          <cell r="AP6369"/>
        </row>
        <row r="6370">
          <cell r="C6370"/>
          <cell r="D6370"/>
          <cell r="E6370"/>
          <cell r="F6370"/>
          <cell r="J6370"/>
          <cell r="K6370"/>
          <cell r="L6370"/>
          <cell r="M6370"/>
          <cell r="N6370"/>
          <cell r="O6370"/>
          <cell r="P6370"/>
          <cell r="R6370"/>
          <cell r="S6370"/>
          <cell r="T6370"/>
          <cell r="U6370"/>
          <cell r="V6370"/>
          <cell r="W6370"/>
          <cell r="Y6370"/>
          <cell r="Z6370"/>
          <cell r="AA6370"/>
          <cell r="AB6370"/>
          <cell r="AC6370"/>
          <cell r="AD6370"/>
          <cell r="AE6370"/>
          <cell r="AF6370"/>
          <cell r="AG6370"/>
          <cell r="AH6370"/>
          <cell r="AI6370"/>
          <cell r="AJ6370"/>
          <cell r="AK6370"/>
          <cell r="AL6370"/>
          <cell r="AM6370"/>
          <cell r="AN6370"/>
          <cell r="AP6370"/>
        </row>
        <row r="6371">
          <cell r="C6371"/>
          <cell r="D6371"/>
          <cell r="E6371"/>
          <cell r="F6371"/>
          <cell r="J6371"/>
          <cell r="K6371"/>
          <cell r="L6371"/>
          <cell r="M6371"/>
          <cell r="N6371"/>
          <cell r="O6371"/>
          <cell r="P6371"/>
          <cell r="R6371"/>
          <cell r="S6371"/>
          <cell r="T6371"/>
          <cell r="U6371"/>
          <cell r="V6371"/>
          <cell r="W6371"/>
          <cell r="Y6371"/>
          <cell r="Z6371"/>
          <cell r="AA6371"/>
          <cell r="AB6371"/>
          <cell r="AC6371"/>
          <cell r="AD6371"/>
          <cell r="AE6371"/>
          <cell r="AF6371"/>
          <cell r="AG6371"/>
          <cell r="AH6371"/>
          <cell r="AI6371"/>
          <cell r="AJ6371"/>
          <cell r="AK6371"/>
          <cell r="AL6371"/>
          <cell r="AM6371"/>
          <cell r="AN6371"/>
          <cell r="AP6371"/>
        </row>
        <row r="6372">
          <cell r="C6372"/>
          <cell r="D6372"/>
          <cell r="E6372"/>
          <cell r="F6372"/>
          <cell r="J6372"/>
          <cell r="K6372"/>
          <cell r="L6372"/>
          <cell r="M6372"/>
          <cell r="N6372"/>
          <cell r="O6372"/>
          <cell r="P6372"/>
          <cell r="R6372"/>
          <cell r="S6372"/>
          <cell r="T6372"/>
          <cell r="U6372"/>
          <cell r="V6372"/>
          <cell r="W6372"/>
          <cell r="Y6372"/>
          <cell r="Z6372"/>
          <cell r="AA6372"/>
          <cell r="AB6372"/>
          <cell r="AC6372"/>
          <cell r="AD6372"/>
          <cell r="AE6372"/>
          <cell r="AF6372"/>
          <cell r="AG6372"/>
          <cell r="AH6372"/>
          <cell r="AI6372"/>
          <cell r="AJ6372"/>
          <cell r="AK6372"/>
          <cell r="AL6372"/>
          <cell r="AM6372"/>
          <cell r="AN6372"/>
          <cell r="AP6372"/>
        </row>
        <row r="6373">
          <cell r="C6373"/>
          <cell r="D6373"/>
          <cell r="E6373"/>
          <cell r="F6373"/>
          <cell r="J6373"/>
          <cell r="K6373"/>
          <cell r="L6373"/>
          <cell r="M6373"/>
          <cell r="N6373"/>
          <cell r="O6373"/>
          <cell r="P6373"/>
          <cell r="R6373"/>
          <cell r="S6373"/>
          <cell r="T6373"/>
          <cell r="U6373"/>
          <cell r="V6373"/>
          <cell r="W6373"/>
          <cell r="Y6373"/>
          <cell r="Z6373"/>
          <cell r="AA6373"/>
          <cell r="AB6373"/>
          <cell r="AC6373"/>
          <cell r="AD6373"/>
          <cell r="AE6373"/>
          <cell r="AF6373"/>
          <cell r="AG6373"/>
          <cell r="AH6373"/>
          <cell r="AI6373"/>
          <cell r="AJ6373"/>
          <cell r="AK6373"/>
          <cell r="AL6373"/>
          <cell r="AM6373"/>
          <cell r="AN6373"/>
          <cell r="AP6373"/>
        </row>
        <row r="6374">
          <cell r="C6374"/>
          <cell r="D6374"/>
          <cell r="E6374"/>
          <cell r="F6374"/>
          <cell r="J6374"/>
          <cell r="K6374"/>
          <cell r="L6374"/>
          <cell r="M6374"/>
          <cell r="N6374"/>
          <cell r="O6374"/>
          <cell r="P6374"/>
          <cell r="R6374"/>
          <cell r="S6374"/>
          <cell r="T6374"/>
          <cell r="U6374"/>
          <cell r="V6374"/>
          <cell r="W6374"/>
          <cell r="Y6374"/>
          <cell r="Z6374"/>
          <cell r="AA6374"/>
          <cell r="AB6374"/>
          <cell r="AC6374"/>
          <cell r="AD6374"/>
          <cell r="AE6374"/>
          <cell r="AF6374"/>
          <cell r="AG6374"/>
          <cell r="AH6374"/>
          <cell r="AI6374"/>
          <cell r="AJ6374"/>
          <cell r="AK6374"/>
          <cell r="AL6374"/>
          <cell r="AM6374"/>
          <cell r="AN6374"/>
          <cell r="AP6374"/>
        </row>
        <row r="6375">
          <cell r="C6375"/>
          <cell r="D6375"/>
          <cell r="E6375"/>
          <cell r="F6375"/>
          <cell r="J6375"/>
          <cell r="K6375"/>
          <cell r="L6375"/>
          <cell r="M6375"/>
          <cell r="N6375"/>
          <cell r="O6375"/>
          <cell r="P6375"/>
          <cell r="R6375"/>
          <cell r="S6375"/>
          <cell r="T6375"/>
          <cell r="U6375"/>
          <cell r="V6375"/>
          <cell r="W6375"/>
          <cell r="Y6375"/>
          <cell r="Z6375"/>
          <cell r="AA6375"/>
          <cell r="AB6375"/>
          <cell r="AC6375"/>
          <cell r="AD6375"/>
          <cell r="AE6375"/>
          <cell r="AF6375"/>
          <cell r="AG6375"/>
          <cell r="AH6375"/>
          <cell r="AI6375"/>
          <cell r="AJ6375"/>
          <cell r="AK6375"/>
          <cell r="AL6375"/>
          <cell r="AM6375"/>
          <cell r="AN6375"/>
          <cell r="AP6375"/>
        </row>
        <row r="6376">
          <cell r="C6376"/>
          <cell r="D6376"/>
          <cell r="E6376"/>
          <cell r="F6376"/>
          <cell r="J6376"/>
          <cell r="K6376"/>
          <cell r="L6376"/>
          <cell r="M6376"/>
          <cell r="N6376"/>
          <cell r="O6376"/>
          <cell r="P6376"/>
          <cell r="R6376"/>
          <cell r="S6376"/>
          <cell r="T6376"/>
          <cell r="U6376"/>
          <cell r="V6376"/>
          <cell r="W6376"/>
          <cell r="Y6376"/>
          <cell r="Z6376"/>
          <cell r="AA6376"/>
          <cell r="AB6376"/>
          <cell r="AC6376"/>
          <cell r="AD6376"/>
          <cell r="AE6376"/>
          <cell r="AF6376"/>
          <cell r="AG6376"/>
          <cell r="AH6376"/>
          <cell r="AI6376"/>
          <cell r="AJ6376"/>
          <cell r="AK6376"/>
          <cell r="AL6376"/>
          <cell r="AM6376"/>
          <cell r="AN6376"/>
          <cell r="AP6376"/>
        </row>
        <row r="6377">
          <cell r="C6377"/>
          <cell r="D6377"/>
          <cell r="E6377"/>
          <cell r="F6377"/>
          <cell r="J6377"/>
          <cell r="K6377"/>
          <cell r="L6377"/>
          <cell r="M6377"/>
          <cell r="N6377"/>
          <cell r="O6377"/>
          <cell r="P6377"/>
          <cell r="R6377"/>
          <cell r="S6377"/>
          <cell r="T6377"/>
          <cell r="U6377"/>
          <cell r="V6377"/>
          <cell r="W6377"/>
          <cell r="Y6377"/>
          <cell r="Z6377"/>
          <cell r="AA6377"/>
          <cell r="AB6377"/>
          <cell r="AC6377"/>
          <cell r="AD6377"/>
          <cell r="AE6377"/>
          <cell r="AF6377"/>
          <cell r="AG6377"/>
          <cell r="AH6377"/>
          <cell r="AI6377"/>
          <cell r="AJ6377"/>
          <cell r="AK6377"/>
          <cell r="AL6377"/>
          <cell r="AM6377"/>
          <cell r="AN6377"/>
          <cell r="AP6377"/>
        </row>
        <row r="6378">
          <cell r="C6378"/>
          <cell r="D6378"/>
          <cell r="E6378"/>
          <cell r="F6378"/>
          <cell r="J6378"/>
          <cell r="K6378"/>
          <cell r="L6378"/>
          <cell r="M6378"/>
          <cell r="N6378"/>
          <cell r="O6378"/>
          <cell r="P6378"/>
          <cell r="R6378"/>
          <cell r="S6378"/>
          <cell r="T6378"/>
          <cell r="U6378"/>
          <cell r="V6378"/>
          <cell r="W6378"/>
          <cell r="Y6378"/>
          <cell r="Z6378"/>
          <cell r="AA6378"/>
          <cell r="AB6378"/>
          <cell r="AC6378"/>
          <cell r="AD6378"/>
          <cell r="AE6378"/>
          <cell r="AF6378"/>
          <cell r="AG6378"/>
          <cell r="AH6378"/>
          <cell r="AI6378"/>
          <cell r="AJ6378"/>
          <cell r="AK6378"/>
          <cell r="AL6378"/>
          <cell r="AM6378"/>
          <cell r="AN6378"/>
          <cell r="AP6378"/>
        </row>
        <row r="6379">
          <cell r="C6379"/>
          <cell r="D6379"/>
          <cell r="E6379"/>
          <cell r="F6379"/>
          <cell r="J6379"/>
          <cell r="K6379"/>
          <cell r="L6379"/>
          <cell r="M6379"/>
          <cell r="N6379"/>
          <cell r="O6379"/>
          <cell r="P6379"/>
          <cell r="R6379"/>
          <cell r="S6379"/>
          <cell r="T6379"/>
          <cell r="U6379"/>
          <cell r="V6379"/>
          <cell r="W6379"/>
          <cell r="Y6379"/>
          <cell r="Z6379"/>
          <cell r="AA6379"/>
          <cell r="AB6379"/>
          <cell r="AC6379"/>
          <cell r="AD6379"/>
          <cell r="AE6379"/>
          <cell r="AF6379"/>
          <cell r="AG6379"/>
          <cell r="AH6379"/>
          <cell r="AI6379"/>
          <cell r="AJ6379"/>
          <cell r="AK6379"/>
          <cell r="AL6379"/>
          <cell r="AM6379"/>
          <cell r="AN6379"/>
          <cell r="AP6379"/>
        </row>
        <row r="6380">
          <cell r="C6380"/>
          <cell r="D6380"/>
          <cell r="E6380"/>
          <cell r="F6380"/>
          <cell r="J6380"/>
          <cell r="K6380"/>
          <cell r="L6380"/>
          <cell r="M6380"/>
          <cell r="N6380"/>
          <cell r="O6380"/>
          <cell r="P6380"/>
          <cell r="R6380"/>
          <cell r="S6380"/>
          <cell r="T6380"/>
          <cell r="U6380"/>
          <cell r="V6380"/>
          <cell r="W6380"/>
          <cell r="Y6380"/>
          <cell r="Z6380"/>
          <cell r="AA6380"/>
          <cell r="AB6380"/>
          <cell r="AC6380"/>
          <cell r="AD6380"/>
          <cell r="AE6380"/>
          <cell r="AF6380"/>
          <cell r="AG6380"/>
          <cell r="AH6380"/>
          <cell r="AI6380"/>
          <cell r="AJ6380"/>
          <cell r="AK6380"/>
          <cell r="AL6380"/>
          <cell r="AM6380"/>
          <cell r="AN6380"/>
          <cell r="AP6380"/>
        </row>
        <row r="6381">
          <cell r="C6381"/>
          <cell r="D6381"/>
          <cell r="E6381"/>
          <cell r="F6381"/>
          <cell r="J6381"/>
          <cell r="K6381"/>
          <cell r="L6381"/>
          <cell r="M6381"/>
          <cell r="N6381"/>
          <cell r="O6381"/>
          <cell r="P6381"/>
          <cell r="R6381"/>
          <cell r="S6381"/>
          <cell r="T6381"/>
          <cell r="U6381"/>
          <cell r="V6381"/>
          <cell r="W6381"/>
          <cell r="Y6381"/>
          <cell r="Z6381"/>
          <cell r="AA6381"/>
          <cell r="AB6381"/>
          <cell r="AC6381"/>
          <cell r="AD6381"/>
          <cell r="AE6381"/>
          <cell r="AF6381"/>
          <cell r="AG6381"/>
          <cell r="AH6381"/>
          <cell r="AI6381"/>
          <cell r="AJ6381"/>
          <cell r="AK6381"/>
          <cell r="AL6381"/>
          <cell r="AM6381"/>
          <cell r="AN6381"/>
          <cell r="AP6381"/>
        </row>
        <row r="6382">
          <cell r="C6382"/>
          <cell r="D6382"/>
          <cell r="E6382"/>
          <cell r="F6382"/>
          <cell r="J6382"/>
          <cell r="K6382"/>
          <cell r="L6382"/>
          <cell r="M6382"/>
          <cell r="N6382"/>
          <cell r="O6382"/>
          <cell r="P6382"/>
          <cell r="R6382"/>
          <cell r="S6382"/>
          <cell r="T6382"/>
          <cell r="U6382"/>
          <cell r="V6382"/>
          <cell r="W6382"/>
          <cell r="Y6382"/>
          <cell r="Z6382"/>
          <cell r="AA6382"/>
          <cell r="AB6382"/>
          <cell r="AC6382"/>
          <cell r="AD6382"/>
          <cell r="AE6382"/>
          <cell r="AF6382"/>
          <cell r="AG6382"/>
          <cell r="AH6382"/>
          <cell r="AI6382"/>
          <cell r="AJ6382"/>
          <cell r="AK6382"/>
          <cell r="AL6382"/>
          <cell r="AM6382"/>
          <cell r="AN6382"/>
          <cell r="AP6382"/>
        </row>
        <row r="6383">
          <cell r="C6383"/>
          <cell r="D6383"/>
          <cell r="E6383"/>
          <cell r="F6383"/>
          <cell r="J6383"/>
          <cell r="K6383"/>
          <cell r="L6383"/>
          <cell r="M6383"/>
          <cell r="N6383"/>
          <cell r="O6383"/>
          <cell r="P6383"/>
          <cell r="R6383"/>
          <cell r="S6383"/>
          <cell r="T6383"/>
          <cell r="U6383"/>
          <cell r="V6383"/>
          <cell r="W6383"/>
          <cell r="Y6383"/>
          <cell r="Z6383"/>
          <cell r="AA6383"/>
          <cell r="AB6383"/>
          <cell r="AC6383"/>
          <cell r="AD6383"/>
          <cell r="AE6383"/>
          <cell r="AF6383"/>
          <cell r="AG6383"/>
          <cell r="AH6383"/>
          <cell r="AI6383"/>
          <cell r="AJ6383"/>
          <cell r="AK6383"/>
          <cell r="AL6383"/>
          <cell r="AM6383"/>
          <cell r="AN6383"/>
          <cell r="AP6383"/>
        </row>
        <row r="6384">
          <cell r="C6384"/>
          <cell r="D6384"/>
          <cell r="E6384"/>
          <cell r="F6384"/>
          <cell r="J6384"/>
          <cell r="K6384"/>
          <cell r="L6384"/>
          <cell r="M6384"/>
          <cell r="N6384"/>
          <cell r="O6384"/>
          <cell r="P6384"/>
          <cell r="R6384"/>
          <cell r="S6384"/>
          <cell r="T6384"/>
          <cell r="U6384"/>
          <cell r="V6384"/>
          <cell r="W6384"/>
          <cell r="Y6384"/>
          <cell r="Z6384"/>
          <cell r="AA6384"/>
          <cell r="AB6384"/>
          <cell r="AC6384"/>
          <cell r="AD6384"/>
          <cell r="AE6384"/>
          <cell r="AF6384"/>
          <cell r="AG6384"/>
          <cell r="AH6384"/>
          <cell r="AI6384"/>
          <cell r="AJ6384"/>
          <cell r="AK6384"/>
          <cell r="AL6384"/>
          <cell r="AM6384"/>
          <cell r="AN6384"/>
          <cell r="AP6384"/>
        </row>
        <row r="6385">
          <cell r="C6385"/>
          <cell r="D6385"/>
          <cell r="E6385"/>
          <cell r="F6385"/>
          <cell r="J6385"/>
          <cell r="K6385"/>
          <cell r="L6385"/>
          <cell r="M6385"/>
          <cell r="N6385"/>
          <cell r="O6385"/>
          <cell r="P6385"/>
          <cell r="R6385"/>
          <cell r="S6385"/>
          <cell r="T6385"/>
          <cell r="U6385"/>
          <cell r="V6385"/>
          <cell r="W6385"/>
          <cell r="Y6385"/>
          <cell r="Z6385"/>
          <cell r="AA6385"/>
          <cell r="AB6385"/>
          <cell r="AC6385"/>
          <cell r="AD6385"/>
          <cell r="AE6385"/>
          <cell r="AF6385"/>
          <cell r="AG6385"/>
          <cell r="AH6385"/>
          <cell r="AI6385"/>
          <cell r="AJ6385"/>
          <cell r="AK6385"/>
          <cell r="AL6385"/>
          <cell r="AM6385"/>
          <cell r="AN6385"/>
          <cell r="AP6385"/>
        </row>
        <row r="6386">
          <cell r="C6386"/>
          <cell r="D6386"/>
          <cell r="E6386"/>
          <cell r="F6386"/>
          <cell r="J6386"/>
          <cell r="K6386"/>
          <cell r="L6386"/>
          <cell r="M6386"/>
          <cell r="N6386"/>
          <cell r="O6386"/>
          <cell r="P6386"/>
          <cell r="R6386"/>
          <cell r="S6386"/>
          <cell r="T6386"/>
          <cell r="U6386"/>
          <cell r="V6386"/>
          <cell r="W6386"/>
          <cell r="Y6386"/>
          <cell r="Z6386"/>
          <cell r="AA6386"/>
          <cell r="AB6386"/>
          <cell r="AC6386"/>
          <cell r="AD6386"/>
          <cell r="AE6386"/>
          <cell r="AF6386"/>
          <cell r="AG6386"/>
          <cell r="AH6386"/>
          <cell r="AI6386"/>
          <cell r="AJ6386"/>
          <cell r="AK6386"/>
          <cell r="AL6386"/>
          <cell r="AM6386"/>
          <cell r="AN6386"/>
          <cell r="AP6386"/>
        </row>
        <row r="6387">
          <cell r="C6387"/>
          <cell r="D6387"/>
          <cell r="E6387"/>
          <cell r="F6387"/>
          <cell r="J6387"/>
          <cell r="K6387"/>
          <cell r="L6387"/>
          <cell r="M6387"/>
          <cell r="N6387"/>
          <cell r="O6387"/>
          <cell r="P6387"/>
          <cell r="R6387"/>
          <cell r="S6387"/>
          <cell r="T6387"/>
          <cell r="U6387"/>
          <cell r="V6387"/>
          <cell r="W6387"/>
          <cell r="Y6387"/>
          <cell r="Z6387"/>
          <cell r="AA6387"/>
          <cell r="AB6387"/>
          <cell r="AC6387"/>
          <cell r="AD6387"/>
          <cell r="AE6387"/>
          <cell r="AF6387"/>
          <cell r="AG6387"/>
          <cell r="AH6387"/>
          <cell r="AI6387"/>
          <cell r="AJ6387"/>
          <cell r="AK6387"/>
          <cell r="AL6387"/>
          <cell r="AM6387"/>
          <cell r="AN6387"/>
          <cell r="AP6387"/>
        </row>
        <row r="6388">
          <cell r="C6388"/>
          <cell r="D6388"/>
          <cell r="E6388"/>
          <cell r="F6388"/>
          <cell r="J6388"/>
          <cell r="K6388"/>
          <cell r="L6388"/>
          <cell r="M6388"/>
          <cell r="N6388"/>
          <cell r="O6388"/>
          <cell r="P6388"/>
          <cell r="R6388"/>
          <cell r="S6388"/>
          <cell r="T6388"/>
          <cell r="U6388"/>
          <cell r="V6388"/>
          <cell r="W6388"/>
          <cell r="Y6388"/>
          <cell r="Z6388"/>
          <cell r="AA6388"/>
          <cell r="AB6388"/>
          <cell r="AC6388"/>
          <cell r="AD6388"/>
          <cell r="AE6388"/>
          <cell r="AF6388"/>
          <cell r="AG6388"/>
          <cell r="AH6388"/>
          <cell r="AI6388"/>
          <cell r="AJ6388"/>
          <cell r="AK6388"/>
          <cell r="AL6388"/>
          <cell r="AM6388"/>
          <cell r="AN6388"/>
          <cell r="AP6388"/>
        </row>
        <row r="6389">
          <cell r="C6389"/>
          <cell r="D6389"/>
          <cell r="E6389"/>
          <cell r="F6389"/>
          <cell r="J6389"/>
          <cell r="K6389"/>
          <cell r="L6389"/>
          <cell r="M6389"/>
          <cell r="N6389"/>
          <cell r="O6389"/>
          <cell r="P6389"/>
          <cell r="R6389"/>
          <cell r="S6389"/>
          <cell r="T6389"/>
          <cell r="U6389"/>
          <cell r="V6389"/>
          <cell r="W6389"/>
          <cell r="Y6389"/>
          <cell r="Z6389"/>
          <cell r="AA6389"/>
          <cell r="AB6389"/>
          <cell r="AC6389"/>
          <cell r="AD6389"/>
          <cell r="AE6389"/>
          <cell r="AF6389"/>
          <cell r="AG6389"/>
          <cell r="AH6389"/>
          <cell r="AI6389"/>
          <cell r="AJ6389"/>
          <cell r="AK6389"/>
          <cell r="AL6389"/>
          <cell r="AM6389"/>
          <cell r="AN6389"/>
          <cell r="AP6389"/>
        </row>
        <row r="6390">
          <cell r="C6390"/>
          <cell r="D6390"/>
          <cell r="E6390"/>
          <cell r="F6390"/>
          <cell r="J6390"/>
          <cell r="K6390"/>
          <cell r="L6390"/>
          <cell r="M6390"/>
          <cell r="N6390"/>
          <cell r="O6390"/>
          <cell r="P6390"/>
          <cell r="R6390"/>
          <cell r="S6390"/>
          <cell r="T6390"/>
          <cell r="U6390"/>
          <cell r="V6390"/>
          <cell r="W6390"/>
          <cell r="Y6390"/>
          <cell r="Z6390"/>
          <cell r="AA6390"/>
          <cell r="AB6390"/>
          <cell r="AC6390"/>
          <cell r="AD6390"/>
          <cell r="AE6390"/>
          <cell r="AF6390"/>
          <cell r="AG6390"/>
          <cell r="AH6390"/>
          <cell r="AI6390"/>
          <cell r="AJ6390"/>
          <cell r="AK6390"/>
          <cell r="AL6390"/>
          <cell r="AM6390"/>
          <cell r="AN6390"/>
          <cell r="AP6390"/>
        </row>
        <row r="6391">
          <cell r="C6391"/>
          <cell r="D6391"/>
          <cell r="E6391"/>
          <cell r="F6391"/>
          <cell r="J6391"/>
          <cell r="K6391"/>
          <cell r="L6391"/>
          <cell r="M6391"/>
          <cell r="N6391"/>
          <cell r="O6391"/>
          <cell r="P6391"/>
          <cell r="R6391"/>
          <cell r="S6391"/>
          <cell r="T6391"/>
          <cell r="U6391"/>
          <cell r="V6391"/>
          <cell r="W6391"/>
          <cell r="Y6391"/>
          <cell r="Z6391"/>
          <cell r="AA6391"/>
          <cell r="AB6391"/>
          <cell r="AC6391"/>
          <cell r="AD6391"/>
          <cell r="AE6391"/>
          <cell r="AF6391"/>
          <cell r="AG6391"/>
          <cell r="AH6391"/>
          <cell r="AI6391"/>
          <cell r="AJ6391"/>
          <cell r="AK6391"/>
          <cell r="AL6391"/>
          <cell r="AM6391"/>
          <cell r="AN6391"/>
          <cell r="AP6391"/>
        </row>
        <row r="6392">
          <cell r="C6392"/>
          <cell r="D6392"/>
          <cell r="E6392"/>
          <cell r="F6392"/>
          <cell r="J6392"/>
          <cell r="K6392"/>
          <cell r="L6392"/>
          <cell r="M6392"/>
          <cell r="N6392"/>
          <cell r="O6392"/>
          <cell r="P6392"/>
          <cell r="R6392"/>
          <cell r="S6392"/>
          <cell r="T6392"/>
          <cell r="U6392"/>
          <cell r="V6392"/>
          <cell r="W6392"/>
          <cell r="Y6392"/>
          <cell r="Z6392"/>
          <cell r="AA6392"/>
          <cell r="AB6392"/>
          <cell r="AC6392"/>
          <cell r="AD6392"/>
          <cell r="AE6392"/>
          <cell r="AF6392"/>
          <cell r="AG6392"/>
          <cell r="AH6392"/>
          <cell r="AI6392"/>
          <cell r="AJ6392"/>
          <cell r="AK6392"/>
          <cell r="AL6392"/>
          <cell r="AM6392"/>
          <cell r="AN6392"/>
          <cell r="AP6392"/>
        </row>
        <row r="6393">
          <cell r="C6393"/>
          <cell r="D6393"/>
          <cell r="E6393"/>
          <cell r="F6393"/>
          <cell r="J6393"/>
          <cell r="K6393"/>
          <cell r="L6393"/>
          <cell r="M6393"/>
          <cell r="N6393"/>
          <cell r="O6393"/>
          <cell r="P6393"/>
          <cell r="R6393"/>
          <cell r="S6393"/>
          <cell r="T6393"/>
          <cell r="U6393"/>
          <cell r="V6393"/>
          <cell r="W6393"/>
          <cell r="Y6393"/>
          <cell r="Z6393"/>
          <cell r="AA6393"/>
          <cell r="AB6393"/>
          <cell r="AC6393"/>
          <cell r="AD6393"/>
          <cell r="AE6393"/>
          <cell r="AF6393"/>
          <cell r="AG6393"/>
          <cell r="AH6393"/>
          <cell r="AI6393"/>
          <cell r="AJ6393"/>
          <cell r="AK6393"/>
          <cell r="AL6393"/>
          <cell r="AM6393"/>
          <cell r="AN6393"/>
          <cell r="AP6393"/>
        </row>
        <row r="6394">
          <cell r="C6394"/>
          <cell r="D6394"/>
          <cell r="E6394"/>
          <cell r="F6394"/>
          <cell r="J6394"/>
          <cell r="K6394"/>
          <cell r="L6394"/>
          <cell r="M6394"/>
          <cell r="N6394"/>
          <cell r="O6394"/>
          <cell r="P6394"/>
          <cell r="R6394"/>
          <cell r="S6394"/>
          <cell r="T6394"/>
          <cell r="U6394"/>
          <cell r="V6394"/>
          <cell r="W6394"/>
          <cell r="Y6394"/>
          <cell r="Z6394"/>
          <cell r="AA6394"/>
          <cell r="AB6394"/>
          <cell r="AC6394"/>
          <cell r="AD6394"/>
          <cell r="AE6394"/>
          <cell r="AF6394"/>
          <cell r="AG6394"/>
          <cell r="AH6394"/>
          <cell r="AI6394"/>
          <cell r="AJ6394"/>
          <cell r="AK6394"/>
          <cell r="AL6394"/>
          <cell r="AM6394"/>
          <cell r="AN6394"/>
          <cell r="AP6394"/>
        </row>
        <row r="6395">
          <cell r="C6395"/>
          <cell r="D6395"/>
          <cell r="E6395"/>
          <cell r="F6395"/>
          <cell r="J6395"/>
          <cell r="K6395"/>
          <cell r="L6395"/>
          <cell r="M6395"/>
          <cell r="N6395"/>
          <cell r="O6395"/>
          <cell r="P6395"/>
          <cell r="R6395"/>
          <cell r="S6395"/>
          <cell r="T6395"/>
          <cell r="U6395"/>
          <cell r="V6395"/>
          <cell r="W6395"/>
          <cell r="Y6395"/>
          <cell r="Z6395"/>
          <cell r="AA6395"/>
          <cell r="AB6395"/>
          <cell r="AC6395"/>
          <cell r="AD6395"/>
          <cell r="AE6395"/>
          <cell r="AF6395"/>
          <cell r="AG6395"/>
          <cell r="AH6395"/>
          <cell r="AI6395"/>
          <cell r="AJ6395"/>
          <cell r="AK6395"/>
          <cell r="AL6395"/>
          <cell r="AM6395"/>
          <cell r="AN6395"/>
          <cell r="AP6395"/>
        </row>
        <row r="6396">
          <cell r="C6396"/>
          <cell r="D6396"/>
          <cell r="E6396"/>
          <cell r="F6396"/>
          <cell r="J6396"/>
          <cell r="K6396"/>
          <cell r="L6396"/>
          <cell r="M6396"/>
          <cell r="N6396"/>
          <cell r="O6396"/>
          <cell r="P6396"/>
          <cell r="R6396"/>
          <cell r="S6396"/>
          <cell r="T6396"/>
          <cell r="U6396"/>
          <cell r="V6396"/>
          <cell r="W6396"/>
          <cell r="Y6396"/>
          <cell r="Z6396"/>
          <cell r="AA6396"/>
          <cell r="AB6396"/>
          <cell r="AC6396"/>
          <cell r="AD6396"/>
          <cell r="AE6396"/>
          <cell r="AF6396"/>
          <cell r="AG6396"/>
          <cell r="AH6396"/>
          <cell r="AI6396"/>
          <cell r="AJ6396"/>
          <cell r="AK6396"/>
          <cell r="AL6396"/>
          <cell r="AM6396"/>
          <cell r="AN6396"/>
          <cell r="AP6396"/>
        </row>
        <row r="6397">
          <cell r="C6397"/>
          <cell r="D6397"/>
          <cell r="E6397"/>
          <cell r="F6397"/>
          <cell r="J6397"/>
          <cell r="K6397"/>
          <cell r="L6397"/>
          <cell r="M6397"/>
          <cell r="N6397"/>
          <cell r="O6397"/>
          <cell r="P6397"/>
          <cell r="R6397"/>
          <cell r="S6397"/>
          <cell r="T6397"/>
          <cell r="U6397"/>
          <cell r="V6397"/>
          <cell r="W6397"/>
          <cell r="Y6397"/>
          <cell r="Z6397"/>
          <cell r="AA6397"/>
          <cell r="AB6397"/>
          <cell r="AC6397"/>
          <cell r="AD6397"/>
          <cell r="AE6397"/>
          <cell r="AF6397"/>
          <cell r="AG6397"/>
          <cell r="AH6397"/>
          <cell r="AI6397"/>
          <cell r="AJ6397"/>
          <cell r="AK6397"/>
          <cell r="AL6397"/>
          <cell r="AM6397"/>
          <cell r="AN6397"/>
          <cell r="AP6397"/>
        </row>
        <row r="6398">
          <cell r="C6398"/>
          <cell r="D6398"/>
          <cell r="E6398"/>
          <cell r="F6398"/>
          <cell r="J6398"/>
          <cell r="K6398"/>
          <cell r="L6398"/>
          <cell r="M6398"/>
          <cell r="N6398"/>
          <cell r="O6398"/>
          <cell r="P6398"/>
          <cell r="R6398"/>
          <cell r="S6398"/>
          <cell r="T6398"/>
          <cell r="U6398"/>
          <cell r="V6398"/>
          <cell r="W6398"/>
          <cell r="Y6398"/>
          <cell r="Z6398"/>
          <cell r="AA6398"/>
          <cell r="AB6398"/>
          <cell r="AC6398"/>
          <cell r="AD6398"/>
          <cell r="AE6398"/>
          <cell r="AF6398"/>
          <cell r="AG6398"/>
          <cell r="AH6398"/>
          <cell r="AI6398"/>
          <cell r="AJ6398"/>
          <cell r="AK6398"/>
          <cell r="AL6398"/>
          <cell r="AM6398"/>
          <cell r="AN6398"/>
          <cell r="AP6398"/>
        </row>
        <row r="6399">
          <cell r="C6399"/>
          <cell r="D6399"/>
          <cell r="E6399"/>
          <cell r="F6399"/>
          <cell r="J6399"/>
          <cell r="K6399"/>
          <cell r="L6399"/>
          <cell r="M6399"/>
          <cell r="N6399"/>
          <cell r="O6399"/>
          <cell r="P6399"/>
          <cell r="R6399"/>
          <cell r="S6399"/>
          <cell r="T6399"/>
          <cell r="U6399"/>
          <cell r="V6399"/>
          <cell r="W6399"/>
          <cell r="Y6399"/>
          <cell r="Z6399"/>
          <cell r="AA6399"/>
          <cell r="AB6399"/>
          <cell r="AC6399"/>
          <cell r="AD6399"/>
          <cell r="AE6399"/>
          <cell r="AF6399"/>
          <cell r="AG6399"/>
          <cell r="AH6399"/>
          <cell r="AI6399"/>
          <cell r="AJ6399"/>
          <cell r="AK6399"/>
          <cell r="AL6399"/>
          <cell r="AM6399"/>
          <cell r="AN6399"/>
          <cell r="AP6399"/>
        </row>
        <row r="6400">
          <cell r="C6400"/>
          <cell r="D6400"/>
          <cell r="E6400"/>
          <cell r="F6400"/>
          <cell r="J6400"/>
          <cell r="K6400"/>
          <cell r="L6400"/>
          <cell r="M6400"/>
          <cell r="N6400"/>
          <cell r="O6400"/>
          <cell r="P6400"/>
          <cell r="R6400"/>
          <cell r="S6400"/>
          <cell r="T6400"/>
          <cell r="U6400"/>
          <cell r="V6400"/>
          <cell r="W6400"/>
          <cell r="Y6400"/>
          <cell r="Z6400"/>
          <cell r="AA6400"/>
          <cell r="AB6400"/>
          <cell r="AC6400"/>
          <cell r="AD6400"/>
          <cell r="AE6400"/>
          <cell r="AF6400"/>
          <cell r="AG6400"/>
          <cell r="AH6400"/>
          <cell r="AI6400"/>
          <cell r="AJ6400"/>
          <cell r="AK6400"/>
          <cell r="AL6400"/>
          <cell r="AM6400"/>
          <cell r="AN6400"/>
          <cell r="AP6400"/>
        </row>
        <row r="6401">
          <cell r="C6401"/>
          <cell r="D6401"/>
          <cell r="E6401"/>
          <cell r="F6401"/>
          <cell r="J6401"/>
          <cell r="K6401"/>
          <cell r="L6401"/>
          <cell r="M6401"/>
          <cell r="N6401"/>
          <cell r="O6401"/>
          <cell r="P6401"/>
          <cell r="R6401"/>
          <cell r="S6401"/>
          <cell r="T6401"/>
          <cell r="U6401"/>
          <cell r="V6401"/>
          <cell r="W6401"/>
          <cell r="Y6401"/>
          <cell r="Z6401"/>
          <cell r="AA6401"/>
          <cell r="AB6401"/>
          <cell r="AC6401"/>
          <cell r="AD6401"/>
          <cell r="AE6401"/>
          <cell r="AF6401"/>
          <cell r="AG6401"/>
          <cell r="AH6401"/>
          <cell r="AI6401"/>
          <cell r="AJ6401"/>
          <cell r="AK6401"/>
          <cell r="AL6401"/>
          <cell r="AM6401"/>
          <cell r="AN6401"/>
          <cell r="AP6401"/>
        </row>
        <row r="6402">
          <cell r="C6402"/>
          <cell r="D6402"/>
          <cell r="E6402"/>
          <cell r="F6402"/>
          <cell r="J6402"/>
          <cell r="K6402"/>
          <cell r="L6402"/>
          <cell r="M6402"/>
          <cell r="N6402"/>
          <cell r="O6402"/>
          <cell r="P6402"/>
          <cell r="R6402"/>
          <cell r="S6402"/>
          <cell r="T6402"/>
          <cell r="U6402"/>
          <cell r="V6402"/>
          <cell r="W6402"/>
          <cell r="Y6402"/>
          <cell r="Z6402"/>
          <cell r="AA6402"/>
          <cell r="AB6402"/>
          <cell r="AC6402"/>
          <cell r="AD6402"/>
          <cell r="AE6402"/>
          <cell r="AF6402"/>
          <cell r="AG6402"/>
          <cell r="AH6402"/>
          <cell r="AI6402"/>
          <cell r="AJ6402"/>
          <cell r="AK6402"/>
          <cell r="AL6402"/>
          <cell r="AM6402"/>
          <cell r="AN6402"/>
          <cell r="AP6402"/>
        </row>
        <row r="6403">
          <cell r="C6403"/>
          <cell r="D6403"/>
          <cell r="E6403"/>
          <cell r="F6403"/>
          <cell r="J6403"/>
          <cell r="K6403"/>
          <cell r="L6403"/>
          <cell r="M6403"/>
          <cell r="N6403"/>
          <cell r="O6403"/>
          <cell r="P6403"/>
          <cell r="R6403"/>
          <cell r="S6403"/>
          <cell r="T6403"/>
          <cell r="U6403"/>
          <cell r="V6403"/>
          <cell r="W6403"/>
          <cell r="Y6403"/>
          <cell r="Z6403"/>
          <cell r="AA6403"/>
          <cell r="AB6403"/>
          <cell r="AC6403"/>
          <cell r="AD6403"/>
          <cell r="AE6403"/>
          <cell r="AF6403"/>
          <cell r="AG6403"/>
          <cell r="AH6403"/>
          <cell r="AI6403"/>
          <cell r="AJ6403"/>
          <cell r="AK6403"/>
          <cell r="AL6403"/>
          <cell r="AM6403"/>
          <cell r="AN6403"/>
          <cell r="AP6403"/>
        </row>
        <row r="6404">
          <cell r="C6404"/>
          <cell r="D6404"/>
          <cell r="E6404"/>
          <cell r="F6404"/>
          <cell r="J6404"/>
          <cell r="K6404"/>
          <cell r="L6404"/>
          <cell r="M6404"/>
          <cell r="N6404"/>
          <cell r="O6404"/>
          <cell r="P6404"/>
          <cell r="R6404"/>
          <cell r="S6404"/>
          <cell r="T6404"/>
          <cell r="U6404"/>
          <cell r="V6404"/>
          <cell r="W6404"/>
          <cell r="Y6404"/>
          <cell r="Z6404"/>
          <cell r="AA6404"/>
          <cell r="AB6404"/>
          <cell r="AC6404"/>
          <cell r="AD6404"/>
          <cell r="AE6404"/>
          <cell r="AF6404"/>
          <cell r="AG6404"/>
          <cell r="AH6404"/>
          <cell r="AI6404"/>
          <cell r="AJ6404"/>
          <cell r="AK6404"/>
          <cell r="AL6404"/>
          <cell r="AM6404"/>
          <cell r="AN6404"/>
          <cell r="AP6404"/>
        </row>
        <row r="6405">
          <cell r="C6405"/>
          <cell r="D6405"/>
          <cell r="E6405"/>
          <cell r="F6405"/>
          <cell r="J6405"/>
          <cell r="K6405"/>
          <cell r="L6405"/>
          <cell r="M6405"/>
          <cell r="N6405"/>
          <cell r="O6405"/>
          <cell r="P6405"/>
          <cell r="R6405"/>
          <cell r="S6405"/>
          <cell r="T6405"/>
          <cell r="U6405"/>
          <cell r="V6405"/>
          <cell r="W6405"/>
          <cell r="Y6405"/>
          <cell r="Z6405"/>
          <cell r="AA6405"/>
          <cell r="AB6405"/>
          <cell r="AC6405"/>
          <cell r="AD6405"/>
          <cell r="AE6405"/>
          <cell r="AF6405"/>
          <cell r="AG6405"/>
          <cell r="AH6405"/>
          <cell r="AI6405"/>
          <cell r="AJ6405"/>
          <cell r="AK6405"/>
          <cell r="AL6405"/>
          <cell r="AM6405"/>
          <cell r="AN6405"/>
          <cell r="AP6405"/>
        </row>
        <row r="6406">
          <cell r="C6406"/>
          <cell r="D6406"/>
          <cell r="E6406"/>
          <cell r="F6406"/>
          <cell r="J6406"/>
          <cell r="K6406"/>
          <cell r="L6406"/>
          <cell r="M6406"/>
          <cell r="N6406"/>
          <cell r="O6406"/>
          <cell r="P6406"/>
          <cell r="R6406"/>
          <cell r="S6406"/>
          <cell r="T6406"/>
          <cell r="U6406"/>
          <cell r="V6406"/>
          <cell r="W6406"/>
          <cell r="Y6406"/>
          <cell r="Z6406"/>
          <cell r="AA6406"/>
          <cell r="AB6406"/>
          <cell r="AC6406"/>
          <cell r="AD6406"/>
          <cell r="AE6406"/>
          <cell r="AF6406"/>
          <cell r="AG6406"/>
          <cell r="AH6406"/>
          <cell r="AI6406"/>
          <cell r="AJ6406"/>
          <cell r="AK6406"/>
          <cell r="AL6406"/>
          <cell r="AM6406"/>
          <cell r="AN6406"/>
          <cell r="AP6406"/>
        </row>
        <row r="6407">
          <cell r="C6407"/>
          <cell r="D6407"/>
          <cell r="E6407"/>
          <cell r="F6407"/>
          <cell r="J6407"/>
          <cell r="K6407"/>
          <cell r="L6407"/>
          <cell r="M6407"/>
          <cell r="N6407"/>
          <cell r="O6407"/>
          <cell r="P6407"/>
          <cell r="R6407"/>
          <cell r="S6407"/>
          <cell r="T6407"/>
          <cell r="U6407"/>
          <cell r="V6407"/>
          <cell r="W6407"/>
          <cell r="Y6407"/>
          <cell r="Z6407"/>
          <cell r="AA6407"/>
          <cell r="AB6407"/>
          <cell r="AC6407"/>
          <cell r="AD6407"/>
          <cell r="AE6407"/>
          <cell r="AF6407"/>
          <cell r="AG6407"/>
          <cell r="AH6407"/>
          <cell r="AI6407"/>
          <cell r="AJ6407"/>
          <cell r="AK6407"/>
          <cell r="AL6407"/>
          <cell r="AM6407"/>
          <cell r="AN6407"/>
          <cell r="AP6407"/>
        </row>
        <row r="6408">
          <cell r="C6408"/>
          <cell r="D6408"/>
          <cell r="E6408"/>
          <cell r="F6408"/>
          <cell r="J6408"/>
          <cell r="K6408"/>
          <cell r="L6408"/>
          <cell r="M6408"/>
          <cell r="N6408"/>
          <cell r="O6408"/>
          <cell r="P6408"/>
          <cell r="R6408"/>
          <cell r="S6408"/>
          <cell r="T6408"/>
          <cell r="U6408"/>
          <cell r="V6408"/>
          <cell r="W6408"/>
          <cell r="Y6408"/>
          <cell r="Z6408"/>
          <cell r="AA6408"/>
          <cell r="AB6408"/>
          <cell r="AC6408"/>
          <cell r="AD6408"/>
          <cell r="AE6408"/>
          <cell r="AF6408"/>
          <cell r="AG6408"/>
          <cell r="AH6408"/>
          <cell r="AI6408"/>
          <cell r="AJ6408"/>
          <cell r="AK6408"/>
          <cell r="AL6408"/>
          <cell r="AM6408"/>
          <cell r="AN6408"/>
          <cell r="AP6408"/>
        </row>
        <row r="6409">
          <cell r="C6409"/>
          <cell r="D6409"/>
          <cell r="E6409"/>
          <cell r="F6409"/>
          <cell r="J6409"/>
          <cell r="K6409"/>
          <cell r="L6409"/>
          <cell r="M6409"/>
          <cell r="N6409"/>
          <cell r="O6409"/>
          <cell r="P6409"/>
          <cell r="R6409"/>
          <cell r="S6409"/>
          <cell r="T6409"/>
          <cell r="U6409"/>
          <cell r="V6409"/>
          <cell r="W6409"/>
          <cell r="Y6409"/>
          <cell r="Z6409"/>
          <cell r="AA6409"/>
          <cell r="AB6409"/>
          <cell r="AC6409"/>
          <cell r="AD6409"/>
          <cell r="AE6409"/>
          <cell r="AF6409"/>
          <cell r="AG6409"/>
          <cell r="AH6409"/>
          <cell r="AI6409"/>
          <cell r="AJ6409"/>
          <cell r="AK6409"/>
          <cell r="AL6409"/>
          <cell r="AM6409"/>
          <cell r="AN6409"/>
          <cell r="AP6409"/>
        </row>
        <row r="6410">
          <cell r="C6410"/>
          <cell r="D6410"/>
          <cell r="E6410"/>
          <cell r="F6410"/>
          <cell r="J6410"/>
          <cell r="K6410"/>
          <cell r="L6410"/>
          <cell r="M6410"/>
          <cell r="N6410"/>
          <cell r="O6410"/>
          <cell r="P6410"/>
          <cell r="R6410"/>
          <cell r="S6410"/>
          <cell r="T6410"/>
          <cell r="U6410"/>
          <cell r="Y6410"/>
          <cell r="Z6410"/>
          <cell r="AB6410"/>
          <cell r="AC6410"/>
          <cell r="AD6410"/>
          <cell r="AE6410"/>
          <cell r="AF6410"/>
          <cell r="AG6410"/>
          <cell r="AH6410"/>
          <cell r="AI6410"/>
          <cell r="AJ6410"/>
          <cell r="AK6410"/>
          <cell r="AL6410"/>
          <cell r="AM6410"/>
          <cell r="AN6410"/>
          <cell r="AP6410"/>
        </row>
        <row r="6411">
          <cell r="C6411"/>
          <cell r="D6411"/>
          <cell r="E6411"/>
          <cell r="F6411"/>
          <cell r="J6411"/>
          <cell r="K6411"/>
          <cell r="L6411"/>
          <cell r="M6411"/>
          <cell r="N6411"/>
          <cell r="O6411"/>
          <cell r="P6411"/>
          <cell r="R6411"/>
          <cell r="S6411"/>
          <cell r="T6411"/>
          <cell r="U6411"/>
          <cell r="V6411"/>
          <cell r="W6411"/>
          <cell r="Y6411"/>
          <cell r="Z6411"/>
          <cell r="AA6411"/>
          <cell r="AB6411"/>
          <cell r="AC6411"/>
          <cell r="AD6411"/>
          <cell r="AE6411"/>
          <cell r="AF6411"/>
          <cell r="AG6411"/>
          <cell r="AH6411"/>
          <cell r="AI6411"/>
          <cell r="AJ6411"/>
          <cell r="AK6411"/>
          <cell r="AL6411"/>
          <cell r="AM6411"/>
          <cell r="AN6411"/>
          <cell r="AP6411"/>
        </row>
        <row r="6412">
          <cell r="C6412"/>
          <cell r="D6412"/>
          <cell r="E6412"/>
          <cell r="F6412"/>
          <cell r="J6412"/>
          <cell r="K6412"/>
          <cell r="L6412"/>
          <cell r="M6412"/>
          <cell r="N6412"/>
          <cell r="O6412"/>
          <cell r="P6412"/>
          <cell r="R6412"/>
          <cell r="S6412"/>
          <cell r="T6412"/>
          <cell r="U6412"/>
          <cell r="V6412"/>
          <cell r="W6412"/>
          <cell r="Y6412"/>
          <cell r="Z6412"/>
          <cell r="AA6412"/>
          <cell r="AB6412"/>
          <cell r="AC6412"/>
          <cell r="AD6412"/>
          <cell r="AE6412"/>
          <cell r="AF6412"/>
          <cell r="AG6412"/>
          <cell r="AH6412"/>
          <cell r="AI6412"/>
          <cell r="AJ6412"/>
          <cell r="AK6412"/>
          <cell r="AL6412"/>
          <cell r="AM6412"/>
          <cell r="AN6412"/>
          <cell r="AP6412"/>
        </row>
        <row r="6413">
          <cell r="C6413"/>
          <cell r="D6413"/>
          <cell r="E6413"/>
          <cell r="F6413"/>
          <cell r="J6413"/>
          <cell r="K6413"/>
          <cell r="L6413"/>
          <cell r="M6413"/>
          <cell r="N6413"/>
          <cell r="O6413"/>
          <cell r="P6413"/>
          <cell r="R6413"/>
          <cell r="S6413"/>
          <cell r="T6413"/>
          <cell r="U6413"/>
          <cell r="V6413"/>
          <cell r="W6413"/>
          <cell r="Y6413"/>
          <cell r="Z6413"/>
          <cell r="AA6413"/>
          <cell r="AB6413"/>
          <cell r="AC6413"/>
          <cell r="AD6413"/>
          <cell r="AE6413"/>
          <cell r="AF6413"/>
          <cell r="AG6413"/>
          <cell r="AH6413"/>
          <cell r="AI6413"/>
          <cell r="AJ6413"/>
          <cell r="AK6413"/>
          <cell r="AL6413"/>
          <cell r="AM6413"/>
          <cell r="AN6413"/>
          <cell r="AP6413"/>
        </row>
        <row r="6414">
          <cell r="C6414"/>
          <cell r="D6414"/>
          <cell r="E6414"/>
          <cell r="F6414"/>
          <cell r="J6414"/>
          <cell r="K6414"/>
          <cell r="L6414"/>
          <cell r="M6414"/>
          <cell r="N6414"/>
          <cell r="O6414"/>
          <cell r="P6414"/>
          <cell r="R6414"/>
          <cell r="S6414"/>
          <cell r="T6414"/>
          <cell r="U6414"/>
          <cell r="V6414"/>
          <cell r="W6414"/>
          <cell r="Y6414"/>
          <cell r="Z6414"/>
          <cell r="AA6414"/>
          <cell r="AB6414"/>
          <cell r="AC6414"/>
          <cell r="AD6414"/>
          <cell r="AE6414"/>
          <cell r="AF6414"/>
          <cell r="AG6414"/>
          <cell r="AH6414"/>
          <cell r="AI6414"/>
          <cell r="AJ6414"/>
          <cell r="AK6414"/>
          <cell r="AL6414"/>
          <cell r="AM6414"/>
          <cell r="AN6414"/>
          <cell r="AP6414"/>
        </row>
        <row r="6415">
          <cell r="C6415"/>
          <cell r="D6415"/>
          <cell r="E6415"/>
          <cell r="F6415"/>
          <cell r="J6415"/>
          <cell r="K6415"/>
          <cell r="L6415"/>
          <cell r="M6415"/>
          <cell r="N6415"/>
          <cell r="O6415"/>
          <cell r="P6415"/>
          <cell r="R6415"/>
          <cell r="S6415"/>
          <cell r="T6415"/>
          <cell r="U6415"/>
          <cell r="V6415"/>
          <cell r="W6415"/>
          <cell r="Y6415"/>
          <cell r="Z6415"/>
          <cell r="AA6415"/>
          <cell r="AB6415"/>
          <cell r="AC6415"/>
          <cell r="AD6415"/>
          <cell r="AE6415"/>
          <cell r="AF6415"/>
          <cell r="AG6415"/>
          <cell r="AH6415"/>
          <cell r="AI6415"/>
          <cell r="AJ6415"/>
          <cell r="AK6415"/>
          <cell r="AL6415"/>
          <cell r="AM6415"/>
          <cell r="AN6415"/>
          <cell r="AP6415"/>
        </row>
        <row r="6416">
          <cell r="C6416"/>
          <cell r="D6416"/>
          <cell r="E6416"/>
          <cell r="F6416"/>
          <cell r="J6416"/>
          <cell r="K6416"/>
          <cell r="L6416"/>
          <cell r="M6416"/>
          <cell r="N6416"/>
          <cell r="O6416"/>
          <cell r="P6416"/>
          <cell r="R6416"/>
          <cell r="S6416"/>
          <cell r="T6416"/>
          <cell r="U6416"/>
          <cell r="V6416"/>
          <cell r="W6416"/>
          <cell r="Y6416"/>
          <cell r="Z6416"/>
          <cell r="AA6416"/>
          <cell r="AB6416"/>
          <cell r="AC6416"/>
          <cell r="AD6416"/>
          <cell r="AE6416"/>
          <cell r="AF6416"/>
          <cell r="AG6416"/>
          <cell r="AH6416"/>
          <cell r="AI6416"/>
          <cell r="AJ6416"/>
          <cell r="AK6416"/>
          <cell r="AL6416"/>
          <cell r="AM6416"/>
          <cell r="AN6416"/>
          <cell r="AP6416"/>
        </row>
        <row r="6417">
          <cell r="C6417"/>
          <cell r="D6417"/>
          <cell r="E6417"/>
          <cell r="F6417"/>
          <cell r="J6417"/>
          <cell r="K6417"/>
          <cell r="L6417"/>
          <cell r="M6417"/>
          <cell r="N6417"/>
          <cell r="O6417"/>
          <cell r="P6417"/>
          <cell r="R6417"/>
          <cell r="S6417"/>
          <cell r="T6417"/>
          <cell r="U6417"/>
          <cell r="V6417"/>
          <cell r="W6417"/>
          <cell r="Y6417"/>
          <cell r="Z6417"/>
          <cell r="AA6417"/>
          <cell r="AB6417"/>
          <cell r="AC6417"/>
          <cell r="AD6417"/>
          <cell r="AE6417"/>
          <cell r="AF6417"/>
          <cell r="AG6417"/>
          <cell r="AH6417"/>
          <cell r="AI6417"/>
          <cell r="AJ6417"/>
          <cell r="AK6417"/>
          <cell r="AL6417"/>
          <cell r="AM6417"/>
          <cell r="AN6417"/>
          <cell r="AP6417"/>
        </row>
        <row r="6418">
          <cell r="C6418"/>
          <cell r="D6418"/>
          <cell r="E6418"/>
          <cell r="F6418"/>
          <cell r="J6418"/>
          <cell r="K6418"/>
          <cell r="L6418"/>
          <cell r="M6418"/>
          <cell r="N6418"/>
          <cell r="O6418"/>
          <cell r="P6418"/>
          <cell r="R6418"/>
          <cell r="S6418"/>
          <cell r="T6418"/>
          <cell r="U6418"/>
          <cell r="V6418"/>
          <cell r="Y6418"/>
          <cell r="Z6418"/>
          <cell r="AA6418"/>
          <cell r="AB6418"/>
          <cell r="AC6418"/>
          <cell r="AD6418"/>
          <cell r="AE6418"/>
          <cell r="AF6418"/>
          <cell r="AG6418"/>
          <cell r="AH6418"/>
          <cell r="AI6418"/>
          <cell r="AJ6418"/>
          <cell r="AK6418"/>
          <cell r="AL6418"/>
          <cell r="AM6418"/>
          <cell r="AN6418"/>
          <cell r="AP6418"/>
        </row>
        <row r="6419">
          <cell r="C6419"/>
          <cell r="D6419"/>
          <cell r="E6419"/>
          <cell r="F6419"/>
          <cell r="J6419"/>
          <cell r="K6419"/>
          <cell r="L6419"/>
          <cell r="M6419"/>
          <cell r="N6419"/>
          <cell r="O6419"/>
          <cell r="P6419"/>
          <cell r="R6419"/>
          <cell r="S6419"/>
          <cell r="T6419"/>
          <cell r="U6419"/>
          <cell r="V6419"/>
          <cell r="W6419"/>
          <cell r="Y6419"/>
          <cell r="Z6419"/>
          <cell r="AA6419"/>
          <cell r="AB6419"/>
          <cell r="AC6419"/>
          <cell r="AD6419"/>
          <cell r="AE6419"/>
          <cell r="AF6419"/>
          <cell r="AG6419"/>
          <cell r="AH6419"/>
          <cell r="AI6419"/>
          <cell r="AJ6419"/>
          <cell r="AK6419"/>
          <cell r="AL6419"/>
          <cell r="AM6419"/>
          <cell r="AN6419"/>
          <cell r="AP6419"/>
        </row>
        <row r="6420">
          <cell r="C6420"/>
          <cell r="D6420"/>
          <cell r="E6420"/>
          <cell r="F6420"/>
          <cell r="J6420"/>
          <cell r="K6420"/>
          <cell r="L6420"/>
          <cell r="M6420"/>
          <cell r="N6420"/>
          <cell r="O6420"/>
          <cell r="P6420"/>
          <cell r="R6420"/>
          <cell r="S6420"/>
          <cell r="T6420"/>
          <cell r="U6420"/>
          <cell r="V6420"/>
          <cell r="W6420"/>
          <cell r="Y6420"/>
          <cell r="Z6420"/>
          <cell r="AA6420"/>
          <cell r="AB6420"/>
          <cell r="AC6420"/>
          <cell r="AD6420"/>
          <cell r="AE6420"/>
          <cell r="AF6420"/>
          <cell r="AG6420"/>
          <cell r="AH6420"/>
          <cell r="AI6420"/>
          <cell r="AJ6420"/>
          <cell r="AK6420"/>
          <cell r="AL6420"/>
          <cell r="AM6420"/>
          <cell r="AN6420"/>
          <cell r="AP6420"/>
        </row>
        <row r="6421">
          <cell r="C6421"/>
          <cell r="D6421"/>
          <cell r="E6421"/>
          <cell r="F6421"/>
          <cell r="J6421"/>
          <cell r="K6421"/>
          <cell r="L6421"/>
          <cell r="M6421"/>
          <cell r="N6421"/>
          <cell r="O6421"/>
          <cell r="P6421"/>
          <cell r="R6421"/>
          <cell r="S6421"/>
          <cell r="T6421"/>
          <cell r="U6421"/>
          <cell r="V6421"/>
          <cell r="W6421"/>
          <cell r="Y6421"/>
          <cell r="Z6421"/>
          <cell r="AA6421"/>
          <cell r="AB6421"/>
          <cell r="AC6421"/>
          <cell r="AD6421"/>
          <cell r="AE6421"/>
          <cell r="AF6421"/>
          <cell r="AG6421"/>
          <cell r="AH6421"/>
          <cell r="AI6421"/>
          <cell r="AJ6421"/>
          <cell r="AK6421"/>
          <cell r="AL6421"/>
          <cell r="AM6421"/>
          <cell r="AN6421"/>
          <cell r="AP6421"/>
        </row>
        <row r="6422">
          <cell r="C6422"/>
          <cell r="D6422"/>
          <cell r="E6422"/>
          <cell r="F6422"/>
          <cell r="J6422"/>
          <cell r="K6422"/>
          <cell r="L6422"/>
          <cell r="M6422"/>
          <cell r="N6422"/>
          <cell r="O6422"/>
          <cell r="P6422"/>
          <cell r="R6422"/>
          <cell r="S6422"/>
          <cell r="T6422"/>
          <cell r="U6422"/>
          <cell r="V6422"/>
          <cell r="W6422"/>
          <cell r="Y6422"/>
          <cell r="Z6422"/>
          <cell r="AA6422"/>
          <cell r="AB6422"/>
          <cell r="AC6422"/>
          <cell r="AD6422"/>
          <cell r="AE6422"/>
          <cell r="AF6422"/>
          <cell r="AG6422"/>
          <cell r="AH6422"/>
          <cell r="AI6422"/>
          <cell r="AJ6422"/>
          <cell r="AK6422"/>
          <cell r="AL6422"/>
          <cell r="AM6422"/>
          <cell r="AN6422"/>
          <cell r="AP6422"/>
        </row>
        <row r="6423">
          <cell r="C6423"/>
          <cell r="D6423"/>
          <cell r="E6423"/>
          <cell r="F6423"/>
          <cell r="J6423"/>
          <cell r="K6423"/>
          <cell r="L6423"/>
          <cell r="M6423"/>
          <cell r="N6423"/>
          <cell r="O6423"/>
          <cell r="P6423"/>
          <cell r="R6423"/>
          <cell r="S6423"/>
          <cell r="T6423"/>
          <cell r="U6423"/>
          <cell r="V6423"/>
          <cell r="W6423"/>
          <cell r="Y6423"/>
          <cell r="Z6423"/>
          <cell r="AA6423"/>
          <cell r="AB6423"/>
          <cell r="AC6423"/>
          <cell r="AD6423"/>
          <cell r="AE6423"/>
          <cell r="AF6423"/>
          <cell r="AG6423"/>
          <cell r="AH6423"/>
          <cell r="AI6423"/>
          <cell r="AJ6423"/>
          <cell r="AK6423"/>
          <cell r="AL6423"/>
          <cell r="AM6423"/>
          <cell r="AN6423"/>
          <cell r="AP6423"/>
        </row>
        <row r="6424">
          <cell r="C6424"/>
          <cell r="D6424"/>
          <cell r="E6424"/>
          <cell r="F6424"/>
          <cell r="J6424"/>
          <cell r="K6424"/>
          <cell r="L6424"/>
          <cell r="M6424"/>
          <cell r="N6424"/>
          <cell r="O6424"/>
          <cell r="P6424"/>
          <cell r="R6424"/>
          <cell r="S6424"/>
          <cell r="T6424"/>
          <cell r="U6424"/>
          <cell r="V6424"/>
          <cell r="W6424"/>
          <cell r="Y6424"/>
          <cell r="Z6424"/>
          <cell r="AA6424"/>
          <cell r="AB6424"/>
          <cell r="AC6424"/>
          <cell r="AD6424"/>
          <cell r="AE6424"/>
          <cell r="AF6424"/>
          <cell r="AG6424"/>
          <cell r="AH6424"/>
          <cell r="AI6424"/>
          <cell r="AJ6424"/>
          <cell r="AK6424"/>
          <cell r="AL6424"/>
          <cell r="AM6424"/>
          <cell r="AN6424"/>
          <cell r="AP6424"/>
        </row>
        <row r="6425">
          <cell r="C6425"/>
          <cell r="D6425"/>
          <cell r="E6425"/>
          <cell r="F6425"/>
          <cell r="J6425"/>
          <cell r="K6425"/>
          <cell r="L6425"/>
          <cell r="M6425"/>
          <cell r="N6425"/>
          <cell r="O6425"/>
          <cell r="P6425"/>
          <cell r="R6425"/>
          <cell r="S6425"/>
          <cell r="T6425"/>
          <cell r="U6425"/>
          <cell r="V6425"/>
          <cell r="W6425"/>
          <cell r="Y6425"/>
          <cell r="Z6425"/>
          <cell r="AA6425"/>
          <cell r="AB6425"/>
          <cell r="AC6425"/>
          <cell r="AD6425"/>
          <cell r="AE6425"/>
          <cell r="AF6425"/>
          <cell r="AG6425"/>
          <cell r="AH6425"/>
          <cell r="AI6425"/>
          <cell r="AJ6425"/>
          <cell r="AK6425"/>
          <cell r="AL6425"/>
          <cell r="AM6425"/>
          <cell r="AN6425"/>
          <cell r="AP6425"/>
        </row>
        <row r="6426">
          <cell r="C6426"/>
          <cell r="D6426"/>
          <cell r="E6426"/>
          <cell r="F6426"/>
          <cell r="J6426"/>
          <cell r="K6426"/>
          <cell r="L6426"/>
          <cell r="M6426"/>
          <cell r="N6426"/>
          <cell r="O6426"/>
          <cell r="P6426"/>
          <cell r="R6426"/>
          <cell r="S6426"/>
          <cell r="T6426"/>
          <cell r="U6426"/>
          <cell r="V6426"/>
          <cell r="W6426"/>
          <cell r="Y6426"/>
          <cell r="Z6426"/>
          <cell r="AA6426"/>
          <cell r="AB6426"/>
          <cell r="AC6426"/>
          <cell r="AD6426"/>
          <cell r="AE6426"/>
          <cell r="AF6426"/>
          <cell r="AG6426"/>
          <cell r="AH6426"/>
          <cell r="AI6426"/>
          <cell r="AJ6426"/>
          <cell r="AK6426"/>
          <cell r="AL6426"/>
          <cell r="AM6426"/>
          <cell r="AN6426"/>
          <cell r="AP6426"/>
        </row>
        <row r="6427">
          <cell r="C6427"/>
          <cell r="D6427"/>
          <cell r="E6427"/>
          <cell r="F6427"/>
          <cell r="J6427"/>
          <cell r="K6427"/>
          <cell r="L6427"/>
          <cell r="M6427"/>
          <cell r="N6427"/>
          <cell r="O6427"/>
          <cell r="P6427"/>
          <cell r="R6427"/>
          <cell r="S6427"/>
          <cell r="T6427"/>
          <cell r="U6427"/>
          <cell r="V6427"/>
          <cell r="W6427"/>
          <cell r="Y6427"/>
          <cell r="Z6427"/>
          <cell r="AA6427"/>
          <cell r="AB6427"/>
          <cell r="AC6427"/>
          <cell r="AD6427"/>
          <cell r="AE6427"/>
          <cell r="AF6427"/>
          <cell r="AG6427"/>
          <cell r="AH6427"/>
          <cell r="AI6427"/>
          <cell r="AJ6427"/>
          <cell r="AK6427"/>
          <cell r="AL6427"/>
          <cell r="AM6427"/>
          <cell r="AN6427"/>
          <cell r="AP6427"/>
        </row>
        <row r="6428">
          <cell r="C6428"/>
          <cell r="D6428"/>
          <cell r="E6428"/>
          <cell r="F6428"/>
          <cell r="J6428"/>
          <cell r="K6428"/>
          <cell r="L6428"/>
          <cell r="M6428"/>
          <cell r="N6428"/>
          <cell r="O6428"/>
          <cell r="P6428"/>
          <cell r="R6428"/>
          <cell r="S6428"/>
          <cell r="T6428"/>
          <cell r="U6428"/>
          <cell r="V6428"/>
          <cell r="W6428"/>
          <cell r="Y6428"/>
          <cell r="Z6428"/>
          <cell r="AA6428"/>
          <cell r="AB6428"/>
          <cell r="AC6428"/>
          <cell r="AD6428"/>
          <cell r="AE6428"/>
          <cell r="AF6428"/>
          <cell r="AG6428"/>
          <cell r="AH6428"/>
          <cell r="AI6428"/>
          <cell r="AJ6428"/>
          <cell r="AK6428"/>
          <cell r="AL6428"/>
          <cell r="AM6428"/>
          <cell r="AN6428"/>
          <cell r="AP6428"/>
        </row>
        <row r="6429">
          <cell r="C6429"/>
          <cell r="D6429"/>
          <cell r="E6429"/>
          <cell r="F6429"/>
          <cell r="J6429"/>
          <cell r="K6429"/>
          <cell r="L6429"/>
          <cell r="M6429"/>
          <cell r="N6429"/>
          <cell r="O6429"/>
          <cell r="P6429"/>
          <cell r="R6429"/>
          <cell r="S6429"/>
          <cell r="T6429"/>
          <cell r="U6429"/>
          <cell r="V6429"/>
          <cell r="W6429"/>
          <cell r="Y6429"/>
          <cell r="Z6429"/>
          <cell r="AA6429"/>
          <cell r="AB6429"/>
          <cell r="AC6429"/>
          <cell r="AD6429"/>
          <cell r="AE6429"/>
          <cell r="AF6429"/>
          <cell r="AG6429"/>
          <cell r="AH6429"/>
          <cell r="AI6429"/>
          <cell r="AJ6429"/>
          <cell r="AK6429"/>
          <cell r="AL6429"/>
          <cell r="AM6429"/>
          <cell r="AN6429"/>
          <cell r="AP6429"/>
        </row>
        <row r="6430">
          <cell r="C6430"/>
          <cell r="D6430"/>
          <cell r="E6430"/>
          <cell r="F6430"/>
          <cell r="J6430"/>
          <cell r="K6430"/>
          <cell r="L6430"/>
          <cell r="M6430"/>
          <cell r="N6430"/>
          <cell r="O6430"/>
          <cell r="P6430"/>
          <cell r="R6430"/>
          <cell r="S6430"/>
          <cell r="T6430"/>
          <cell r="U6430"/>
          <cell r="V6430"/>
          <cell r="W6430"/>
          <cell r="Y6430"/>
          <cell r="Z6430"/>
          <cell r="AA6430"/>
          <cell r="AB6430"/>
          <cell r="AC6430"/>
          <cell r="AD6430"/>
          <cell r="AE6430"/>
          <cell r="AF6430"/>
          <cell r="AG6430"/>
          <cell r="AH6430"/>
          <cell r="AI6430"/>
          <cell r="AJ6430"/>
          <cell r="AK6430"/>
          <cell r="AL6430"/>
          <cell r="AM6430"/>
          <cell r="AN6430"/>
          <cell r="AP6430"/>
        </row>
        <row r="6431">
          <cell r="C6431"/>
          <cell r="D6431"/>
          <cell r="E6431"/>
          <cell r="F6431"/>
          <cell r="J6431"/>
          <cell r="K6431"/>
          <cell r="L6431"/>
          <cell r="M6431"/>
          <cell r="N6431"/>
          <cell r="O6431"/>
          <cell r="P6431"/>
          <cell r="R6431"/>
          <cell r="S6431"/>
          <cell r="T6431"/>
          <cell r="U6431"/>
          <cell r="V6431"/>
          <cell r="W6431"/>
          <cell r="Y6431"/>
          <cell r="Z6431"/>
          <cell r="AA6431"/>
          <cell r="AB6431"/>
          <cell r="AC6431"/>
          <cell r="AD6431"/>
          <cell r="AE6431"/>
          <cell r="AF6431"/>
          <cell r="AG6431"/>
          <cell r="AH6431"/>
          <cell r="AI6431"/>
          <cell r="AJ6431"/>
          <cell r="AK6431"/>
          <cell r="AL6431"/>
          <cell r="AM6431"/>
          <cell r="AN6431"/>
          <cell r="AP6431"/>
        </row>
        <row r="6432">
          <cell r="C6432"/>
          <cell r="D6432"/>
          <cell r="E6432"/>
          <cell r="F6432"/>
          <cell r="J6432"/>
          <cell r="K6432"/>
          <cell r="L6432"/>
          <cell r="M6432"/>
          <cell r="N6432"/>
          <cell r="O6432"/>
          <cell r="P6432"/>
          <cell r="R6432"/>
          <cell r="S6432"/>
          <cell r="T6432"/>
          <cell r="U6432"/>
          <cell r="V6432"/>
          <cell r="W6432"/>
          <cell r="Y6432"/>
          <cell r="Z6432"/>
          <cell r="AA6432"/>
          <cell r="AB6432"/>
          <cell r="AC6432"/>
          <cell r="AD6432"/>
          <cell r="AE6432"/>
          <cell r="AF6432"/>
          <cell r="AG6432"/>
          <cell r="AH6432"/>
          <cell r="AI6432"/>
          <cell r="AJ6432"/>
          <cell r="AK6432"/>
          <cell r="AL6432"/>
          <cell r="AM6432"/>
          <cell r="AN6432"/>
          <cell r="AP6432"/>
        </row>
        <row r="6433">
          <cell r="C6433"/>
          <cell r="D6433"/>
          <cell r="E6433"/>
          <cell r="F6433"/>
          <cell r="J6433"/>
          <cell r="K6433"/>
          <cell r="L6433"/>
          <cell r="M6433"/>
          <cell r="N6433"/>
          <cell r="O6433"/>
          <cell r="P6433"/>
          <cell r="R6433"/>
          <cell r="S6433"/>
          <cell r="T6433"/>
          <cell r="U6433"/>
          <cell r="V6433"/>
          <cell r="W6433"/>
          <cell r="Y6433"/>
          <cell r="Z6433"/>
          <cell r="AA6433"/>
          <cell r="AB6433"/>
          <cell r="AC6433"/>
          <cell r="AD6433"/>
          <cell r="AE6433"/>
          <cell r="AF6433"/>
          <cell r="AG6433"/>
          <cell r="AH6433"/>
          <cell r="AI6433"/>
          <cell r="AJ6433"/>
          <cell r="AK6433"/>
          <cell r="AL6433"/>
          <cell r="AM6433"/>
          <cell r="AN6433"/>
          <cell r="AP6433"/>
        </row>
        <row r="6434">
          <cell r="C6434"/>
          <cell r="D6434"/>
          <cell r="E6434"/>
          <cell r="F6434"/>
          <cell r="J6434"/>
          <cell r="K6434"/>
          <cell r="L6434"/>
          <cell r="M6434"/>
          <cell r="N6434"/>
          <cell r="O6434"/>
          <cell r="P6434"/>
          <cell r="R6434"/>
          <cell r="S6434"/>
          <cell r="T6434"/>
          <cell r="U6434"/>
          <cell r="V6434"/>
          <cell r="W6434"/>
          <cell r="Y6434"/>
          <cell r="Z6434"/>
          <cell r="AA6434"/>
          <cell r="AB6434"/>
          <cell r="AC6434"/>
          <cell r="AD6434"/>
          <cell r="AE6434"/>
          <cell r="AF6434"/>
          <cell r="AG6434"/>
          <cell r="AH6434"/>
          <cell r="AI6434"/>
          <cell r="AJ6434"/>
          <cell r="AK6434"/>
          <cell r="AL6434"/>
          <cell r="AM6434"/>
          <cell r="AN6434"/>
          <cell r="AP6434"/>
        </row>
        <row r="6435">
          <cell r="C6435"/>
          <cell r="D6435"/>
          <cell r="E6435"/>
          <cell r="F6435"/>
          <cell r="J6435"/>
          <cell r="K6435"/>
          <cell r="L6435"/>
          <cell r="M6435"/>
          <cell r="N6435"/>
          <cell r="O6435"/>
          <cell r="P6435"/>
          <cell r="R6435"/>
          <cell r="S6435"/>
          <cell r="T6435"/>
          <cell r="U6435"/>
          <cell r="V6435"/>
          <cell r="W6435"/>
          <cell r="Y6435"/>
          <cell r="Z6435"/>
          <cell r="AA6435"/>
          <cell r="AB6435"/>
          <cell r="AC6435"/>
          <cell r="AD6435"/>
          <cell r="AE6435"/>
          <cell r="AF6435"/>
          <cell r="AG6435"/>
          <cell r="AH6435"/>
          <cell r="AI6435"/>
          <cell r="AJ6435"/>
          <cell r="AK6435"/>
          <cell r="AL6435"/>
          <cell r="AM6435"/>
          <cell r="AN6435"/>
          <cell r="AP6435"/>
        </row>
        <row r="6436">
          <cell r="C6436"/>
          <cell r="D6436"/>
          <cell r="E6436"/>
          <cell r="F6436"/>
          <cell r="J6436"/>
          <cell r="K6436"/>
          <cell r="L6436"/>
          <cell r="M6436"/>
          <cell r="N6436"/>
          <cell r="O6436"/>
          <cell r="P6436"/>
          <cell r="R6436"/>
          <cell r="S6436"/>
          <cell r="T6436"/>
          <cell r="U6436"/>
          <cell r="V6436"/>
          <cell r="W6436"/>
          <cell r="Y6436"/>
          <cell r="Z6436"/>
          <cell r="AA6436"/>
          <cell r="AB6436"/>
          <cell r="AC6436"/>
          <cell r="AD6436"/>
          <cell r="AE6436"/>
          <cell r="AF6436"/>
          <cell r="AG6436"/>
          <cell r="AH6436"/>
          <cell r="AI6436"/>
          <cell r="AJ6436"/>
          <cell r="AK6436"/>
          <cell r="AL6436"/>
          <cell r="AM6436"/>
          <cell r="AN6436"/>
          <cell r="AP6436"/>
        </row>
        <row r="6437">
          <cell r="C6437"/>
          <cell r="D6437"/>
          <cell r="E6437"/>
          <cell r="F6437"/>
          <cell r="J6437"/>
          <cell r="K6437"/>
          <cell r="L6437"/>
          <cell r="M6437"/>
          <cell r="N6437"/>
          <cell r="O6437"/>
          <cell r="P6437"/>
          <cell r="R6437"/>
          <cell r="S6437"/>
          <cell r="T6437"/>
          <cell r="U6437"/>
          <cell r="V6437"/>
          <cell r="W6437"/>
          <cell r="Y6437"/>
          <cell r="Z6437"/>
          <cell r="AA6437"/>
          <cell r="AB6437"/>
          <cell r="AC6437"/>
          <cell r="AD6437"/>
          <cell r="AE6437"/>
          <cell r="AF6437"/>
          <cell r="AG6437"/>
          <cell r="AH6437"/>
          <cell r="AI6437"/>
          <cell r="AJ6437"/>
          <cell r="AK6437"/>
          <cell r="AL6437"/>
          <cell r="AM6437"/>
          <cell r="AN6437"/>
          <cell r="AP6437"/>
        </row>
        <row r="6438">
          <cell r="C6438"/>
          <cell r="D6438"/>
          <cell r="E6438"/>
          <cell r="F6438"/>
          <cell r="J6438"/>
          <cell r="K6438"/>
          <cell r="L6438"/>
          <cell r="M6438"/>
          <cell r="N6438"/>
          <cell r="O6438"/>
          <cell r="P6438"/>
          <cell r="R6438"/>
          <cell r="S6438"/>
          <cell r="T6438"/>
          <cell r="U6438"/>
          <cell r="V6438"/>
          <cell r="W6438"/>
          <cell r="Y6438"/>
          <cell r="Z6438"/>
          <cell r="AA6438"/>
          <cell r="AB6438"/>
          <cell r="AC6438"/>
          <cell r="AD6438"/>
          <cell r="AE6438"/>
          <cell r="AF6438"/>
          <cell r="AG6438"/>
          <cell r="AH6438"/>
          <cell r="AI6438"/>
          <cell r="AJ6438"/>
          <cell r="AK6438"/>
          <cell r="AL6438"/>
          <cell r="AM6438"/>
          <cell r="AN6438"/>
          <cell r="AP6438"/>
        </row>
        <row r="6439">
          <cell r="C6439"/>
          <cell r="D6439"/>
          <cell r="E6439"/>
          <cell r="F6439"/>
          <cell r="J6439"/>
          <cell r="K6439"/>
          <cell r="L6439"/>
          <cell r="M6439"/>
          <cell r="N6439"/>
          <cell r="O6439"/>
          <cell r="P6439"/>
          <cell r="R6439"/>
          <cell r="S6439"/>
          <cell r="T6439"/>
          <cell r="U6439"/>
          <cell r="V6439"/>
          <cell r="W6439"/>
          <cell r="Y6439"/>
          <cell r="Z6439"/>
          <cell r="AA6439"/>
          <cell r="AB6439"/>
          <cell r="AC6439"/>
          <cell r="AD6439"/>
          <cell r="AE6439"/>
          <cell r="AF6439"/>
          <cell r="AG6439"/>
          <cell r="AH6439"/>
          <cell r="AI6439"/>
          <cell r="AJ6439"/>
          <cell r="AK6439"/>
          <cell r="AL6439"/>
          <cell r="AM6439"/>
          <cell r="AN6439"/>
          <cell r="AP6439"/>
        </row>
        <row r="6440">
          <cell r="C6440"/>
          <cell r="D6440"/>
          <cell r="E6440"/>
          <cell r="F6440"/>
          <cell r="J6440"/>
          <cell r="K6440"/>
          <cell r="L6440"/>
          <cell r="M6440"/>
          <cell r="N6440"/>
          <cell r="O6440"/>
          <cell r="P6440"/>
          <cell r="R6440"/>
          <cell r="S6440"/>
          <cell r="T6440"/>
          <cell r="U6440"/>
          <cell r="V6440"/>
          <cell r="W6440"/>
          <cell r="Y6440"/>
          <cell r="Z6440"/>
          <cell r="AA6440"/>
          <cell r="AB6440"/>
          <cell r="AC6440"/>
          <cell r="AD6440"/>
          <cell r="AE6440"/>
          <cell r="AF6440"/>
          <cell r="AG6440"/>
          <cell r="AH6440"/>
          <cell r="AI6440"/>
          <cell r="AJ6440"/>
          <cell r="AK6440"/>
          <cell r="AL6440"/>
          <cell r="AM6440"/>
          <cell r="AN6440"/>
          <cell r="AP6440"/>
        </row>
        <row r="6441">
          <cell r="C6441"/>
          <cell r="D6441"/>
          <cell r="E6441"/>
          <cell r="F6441"/>
          <cell r="J6441"/>
          <cell r="K6441"/>
          <cell r="L6441"/>
          <cell r="M6441"/>
          <cell r="N6441"/>
          <cell r="O6441"/>
          <cell r="P6441"/>
          <cell r="R6441"/>
          <cell r="S6441"/>
          <cell r="T6441"/>
          <cell r="U6441"/>
          <cell r="V6441"/>
          <cell r="W6441"/>
          <cell r="Y6441"/>
          <cell r="Z6441"/>
          <cell r="AA6441"/>
          <cell r="AB6441"/>
          <cell r="AC6441"/>
          <cell r="AD6441"/>
          <cell r="AE6441"/>
          <cell r="AF6441"/>
          <cell r="AG6441"/>
          <cell r="AH6441"/>
          <cell r="AI6441"/>
          <cell r="AJ6441"/>
          <cell r="AK6441"/>
          <cell r="AL6441"/>
          <cell r="AM6441"/>
          <cell r="AN6441"/>
          <cell r="AP6441"/>
        </row>
        <row r="6442">
          <cell r="C6442"/>
          <cell r="D6442"/>
          <cell r="E6442"/>
          <cell r="F6442"/>
          <cell r="J6442"/>
          <cell r="K6442"/>
          <cell r="L6442"/>
          <cell r="M6442"/>
          <cell r="N6442"/>
          <cell r="O6442"/>
          <cell r="P6442"/>
          <cell r="R6442"/>
          <cell r="S6442"/>
          <cell r="T6442"/>
          <cell r="U6442"/>
          <cell r="V6442"/>
          <cell r="W6442"/>
          <cell r="Y6442"/>
          <cell r="Z6442"/>
          <cell r="AA6442"/>
          <cell r="AB6442"/>
          <cell r="AC6442"/>
          <cell r="AD6442"/>
          <cell r="AE6442"/>
          <cell r="AF6442"/>
          <cell r="AG6442"/>
          <cell r="AH6442"/>
          <cell r="AI6442"/>
          <cell r="AJ6442"/>
          <cell r="AK6442"/>
          <cell r="AL6442"/>
          <cell r="AM6442"/>
          <cell r="AN6442"/>
          <cell r="AP6442"/>
        </row>
        <row r="6443">
          <cell r="C6443"/>
          <cell r="D6443"/>
          <cell r="E6443"/>
          <cell r="F6443"/>
          <cell r="J6443"/>
          <cell r="K6443"/>
          <cell r="L6443"/>
          <cell r="M6443"/>
          <cell r="N6443"/>
          <cell r="O6443"/>
          <cell r="P6443"/>
          <cell r="R6443"/>
          <cell r="S6443"/>
          <cell r="T6443"/>
          <cell r="U6443"/>
          <cell r="V6443"/>
          <cell r="W6443"/>
          <cell r="Y6443"/>
          <cell r="Z6443"/>
          <cell r="AA6443"/>
          <cell r="AB6443"/>
          <cell r="AC6443"/>
          <cell r="AD6443"/>
          <cell r="AE6443"/>
          <cell r="AF6443"/>
          <cell r="AG6443"/>
          <cell r="AH6443"/>
          <cell r="AI6443"/>
          <cell r="AJ6443"/>
          <cell r="AK6443"/>
          <cell r="AL6443"/>
          <cell r="AM6443"/>
          <cell r="AN6443"/>
          <cell r="AP6443"/>
        </row>
        <row r="6444">
          <cell r="C6444"/>
          <cell r="D6444"/>
          <cell r="E6444"/>
          <cell r="F6444"/>
          <cell r="J6444"/>
          <cell r="K6444"/>
          <cell r="L6444"/>
          <cell r="M6444"/>
          <cell r="N6444"/>
          <cell r="O6444"/>
          <cell r="P6444"/>
          <cell r="R6444"/>
          <cell r="S6444"/>
          <cell r="T6444"/>
          <cell r="U6444"/>
          <cell r="V6444"/>
          <cell r="W6444"/>
          <cell r="Y6444"/>
          <cell r="Z6444"/>
          <cell r="AA6444"/>
          <cell r="AB6444"/>
          <cell r="AC6444"/>
          <cell r="AD6444"/>
          <cell r="AE6444"/>
          <cell r="AF6444"/>
          <cell r="AG6444"/>
          <cell r="AH6444"/>
          <cell r="AI6444"/>
          <cell r="AJ6444"/>
          <cell r="AK6444"/>
          <cell r="AL6444"/>
          <cell r="AM6444"/>
          <cell r="AN6444"/>
          <cell r="AP6444"/>
        </row>
        <row r="6445">
          <cell r="C6445"/>
          <cell r="D6445"/>
          <cell r="E6445"/>
          <cell r="F6445"/>
          <cell r="J6445"/>
          <cell r="K6445"/>
          <cell r="L6445"/>
          <cell r="M6445"/>
          <cell r="N6445"/>
          <cell r="O6445"/>
          <cell r="P6445"/>
          <cell r="R6445"/>
          <cell r="S6445"/>
          <cell r="T6445"/>
          <cell r="U6445"/>
          <cell r="V6445"/>
          <cell r="W6445"/>
          <cell r="Y6445"/>
          <cell r="Z6445"/>
          <cell r="AA6445"/>
          <cell r="AB6445"/>
          <cell r="AC6445"/>
          <cell r="AD6445"/>
          <cell r="AE6445"/>
          <cell r="AF6445"/>
          <cell r="AG6445"/>
          <cell r="AH6445"/>
          <cell r="AI6445"/>
          <cell r="AJ6445"/>
          <cell r="AK6445"/>
          <cell r="AL6445"/>
          <cell r="AM6445"/>
          <cell r="AN6445"/>
          <cell r="AP6445"/>
        </row>
        <row r="6446">
          <cell r="C6446"/>
          <cell r="D6446"/>
          <cell r="E6446"/>
          <cell r="F6446"/>
          <cell r="J6446"/>
          <cell r="K6446"/>
          <cell r="L6446"/>
          <cell r="M6446"/>
          <cell r="N6446"/>
          <cell r="O6446"/>
          <cell r="P6446"/>
          <cell r="R6446"/>
          <cell r="S6446"/>
          <cell r="T6446"/>
          <cell r="U6446"/>
          <cell r="V6446"/>
          <cell r="W6446"/>
          <cell r="Y6446"/>
          <cell r="Z6446"/>
          <cell r="AA6446"/>
          <cell r="AB6446"/>
          <cell r="AC6446"/>
          <cell r="AD6446"/>
          <cell r="AE6446"/>
          <cell r="AF6446"/>
          <cell r="AG6446"/>
          <cell r="AH6446"/>
          <cell r="AI6446"/>
          <cell r="AJ6446"/>
          <cell r="AK6446"/>
          <cell r="AL6446"/>
          <cell r="AM6446"/>
          <cell r="AN6446"/>
          <cell r="AP6446"/>
        </row>
        <row r="6447">
          <cell r="C6447"/>
          <cell r="D6447"/>
          <cell r="E6447"/>
          <cell r="F6447"/>
          <cell r="J6447"/>
          <cell r="K6447"/>
          <cell r="L6447"/>
          <cell r="M6447"/>
          <cell r="N6447"/>
          <cell r="O6447"/>
          <cell r="P6447"/>
          <cell r="R6447"/>
          <cell r="S6447"/>
          <cell r="T6447"/>
          <cell r="U6447"/>
          <cell r="V6447"/>
          <cell r="W6447"/>
          <cell r="Y6447"/>
          <cell r="Z6447"/>
          <cell r="AA6447"/>
          <cell r="AB6447"/>
          <cell r="AC6447"/>
          <cell r="AD6447"/>
          <cell r="AE6447"/>
          <cell r="AF6447"/>
          <cell r="AG6447"/>
          <cell r="AH6447"/>
          <cell r="AI6447"/>
          <cell r="AJ6447"/>
          <cell r="AK6447"/>
          <cell r="AL6447"/>
          <cell r="AM6447"/>
          <cell r="AN6447"/>
          <cell r="AP6447"/>
        </row>
        <row r="6448">
          <cell r="C6448"/>
          <cell r="D6448"/>
          <cell r="E6448"/>
          <cell r="F6448"/>
          <cell r="J6448"/>
          <cell r="K6448"/>
          <cell r="L6448"/>
          <cell r="M6448"/>
          <cell r="N6448"/>
          <cell r="O6448"/>
          <cell r="P6448"/>
          <cell r="R6448"/>
          <cell r="S6448"/>
          <cell r="T6448"/>
          <cell r="U6448"/>
          <cell r="V6448"/>
          <cell r="W6448"/>
          <cell r="Y6448"/>
          <cell r="Z6448"/>
          <cell r="AA6448"/>
          <cell r="AB6448"/>
          <cell r="AC6448"/>
          <cell r="AD6448"/>
          <cell r="AE6448"/>
          <cell r="AF6448"/>
          <cell r="AG6448"/>
          <cell r="AH6448"/>
          <cell r="AI6448"/>
          <cell r="AJ6448"/>
          <cell r="AK6448"/>
          <cell r="AL6448"/>
          <cell r="AM6448"/>
          <cell r="AN6448"/>
          <cell r="AP6448"/>
        </row>
        <row r="6449">
          <cell r="C6449"/>
          <cell r="D6449"/>
          <cell r="E6449"/>
          <cell r="F6449"/>
          <cell r="J6449"/>
          <cell r="K6449"/>
          <cell r="L6449"/>
          <cell r="M6449"/>
          <cell r="N6449"/>
          <cell r="O6449"/>
          <cell r="P6449"/>
          <cell r="R6449"/>
          <cell r="S6449"/>
          <cell r="T6449"/>
          <cell r="U6449"/>
          <cell r="V6449"/>
          <cell r="W6449"/>
          <cell r="Y6449"/>
          <cell r="Z6449"/>
          <cell r="AA6449"/>
          <cell r="AB6449"/>
          <cell r="AC6449"/>
          <cell r="AD6449"/>
          <cell r="AE6449"/>
          <cell r="AF6449"/>
          <cell r="AG6449"/>
          <cell r="AH6449"/>
          <cell r="AI6449"/>
          <cell r="AJ6449"/>
          <cell r="AK6449"/>
          <cell r="AL6449"/>
          <cell r="AM6449"/>
          <cell r="AN6449"/>
          <cell r="AP6449"/>
        </row>
        <row r="6450">
          <cell r="C6450"/>
          <cell r="D6450"/>
          <cell r="E6450"/>
          <cell r="F6450"/>
          <cell r="J6450"/>
          <cell r="K6450"/>
          <cell r="L6450"/>
          <cell r="M6450"/>
          <cell r="N6450"/>
          <cell r="O6450"/>
          <cell r="P6450"/>
          <cell r="R6450"/>
          <cell r="S6450"/>
          <cell r="T6450"/>
          <cell r="U6450"/>
          <cell r="V6450"/>
          <cell r="W6450"/>
          <cell r="Y6450"/>
          <cell r="Z6450"/>
          <cell r="AA6450"/>
          <cell r="AB6450"/>
          <cell r="AC6450"/>
          <cell r="AD6450"/>
          <cell r="AE6450"/>
          <cell r="AF6450"/>
          <cell r="AG6450"/>
          <cell r="AH6450"/>
          <cell r="AI6450"/>
          <cell r="AJ6450"/>
          <cell r="AK6450"/>
          <cell r="AL6450"/>
          <cell r="AM6450"/>
          <cell r="AN6450"/>
          <cell r="AP6450"/>
        </row>
        <row r="6451">
          <cell r="C6451"/>
          <cell r="D6451"/>
          <cell r="E6451"/>
          <cell r="F6451"/>
          <cell r="J6451"/>
          <cell r="K6451"/>
          <cell r="L6451"/>
          <cell r="M6451"/>
          <cell r="N6451"/>
          <cell r="O6451"/>
          <cell r="P6451"/>
          <cell r="R6451"/>
          <cell r="S6451"/>
          <cell r="T6451"/>
          <cell r="U6451"/>
          <cell r="V6451"/>
          <cell r="W6451"/>
          <cell r="Y6451"/>
          <cell r="Z6451"/>
          <cell r="AA6451"/>
          <cell r="AB6451"/>
          <cell r="AC6451"/>
          <cell r="AD6451"/>
          <cell r="AE6451"/>
          <cell r="AF6451"/>
          <cell r="AG6451"/>
          <cell r="AH6451"/>
          <cell r="AI6451"/>
          <cell r="AJ6451"/>
          <cell r="AK6451"/>
          <cell r="AL6451"/>
          <cell r="AM6451"/>
          <cell r="AN6451"/>
          <cell r="AP6451"/>
        </row>
        <row r="6452">
          <cell r="C6452"/>
          <cell r="D6452"/>
          <cell r="E6452"/>
          <cell r="F6452"/>
          <cell r="J6452"/>
          <cell r="K6452"/>
          <cell r="L6452"/>
          <cell r="M6452"/>
          <cell r="N6452"/>
          <cell r="O6452"/>
          <cell r="P6452"/>
          <cell r="R6452"/>
          <cell r="S6452"/>
          <cell r="T6452"/>
          <cell r="U6452"/>
          <cell r="V6452"/>
          <cell r="W6452"/>
          <cell r="Y6452"/>
          <cell r="Z6452"/>
          <cell r="AA6452"/>
          <cell r="AB6452"/>
          <cell r="AC6452"/>
          <cell r="AD6452"/>
          <cell r="AE6452"/>
          <cell r="AF6452"/>
          <cell r="AG6452"/>
          <cell r="AH6452"/>
          <cell r="AI6452"/>
          <cell r="AJ6452"/>
          <cell r="AK6452"/>
          <cell r="AL6452"/>
          <cell r="AM6452"/>
          <cell r="AN6452"/>
          <cell r="AP6452"/>
        </row>
        <row r="6453">
          <cell r="C6453"/>
          <cell r="D6453"/>
          <cell r="E6453"/>
          <cell r="F6453"/>
          <cell r="J6453"/>
          <cell r="K6453"/>
          <cell r="L6453"/>
          <cell r="M6453"/>
          <cell r="N6453"/>
          <cell r="O6453"/>
          <cell r="P6453"/>
          <cell r="R6453"/>
          <cell r="S6453"/>
          <cell r="T6453"/>
          <cell r="U6453"/>
          <cell r="V6453"/>
          <cell r="W6453"/>
          <cell r="Y6453"/>
          <cell r="Z6453"/>
          <cell r="AA6453"/>
          <cell r="AB6453"/>
          <cell r="AC6453"/>
          <cell r="AD6453"/>
          <cell r="AE6453"/>
          <cell r="AF6453"/>
          <cell r="AG6453"/>
          <cell r="AH6453"/>
          <cell r="AI6453"/>
          <cell r="AJ6453"/>
          <cell r="AK6453"/>
          <cell r="AL6453"/>
          <cell r="AM6453"/>
          <cell r="AN6453"/>
          <cell r="AP6453"/>
        </row>
        <row r="6454">
          <cell r="C6454"/>
          <cell r="D6454"/>
          <cell r="E6454"/>
          <cell r="F6454"/>
          <cell r="J6454"/>
          <cell r="K6454"/>
          <cell r="L6454"/>
          <cell r="M6454"/>
          <cell r="N6454"/>
          <cell r="O6454"/>
          <cell r="P6454"/>
          <cell r="R6454"/>
          <cell r="S6454"/>
          <cell r="T6454"/>
          <cell r="U6454"/>
          <cell r="V6454"/>
          <cell r="W6454"/>
          <cell r="Y6454"/>
          <cell r="Z6454"/>
          <cell r="AA6454"/>
          <cell r="AB6454"/>
          <cell r="AC6454"/>
          <cell r="AD6454"/>
          <cell r="AE6454"/>
          <cell r="AF6454"/>
          <cell r="AG6454"/>
          <cell r="AH6454"/>
          <cell r="AI6454"/>
          <cell r="AJ6454"/>
          <cell r="AK6454"/>
          <cell r="AL6454"/>
          <cell r="AM6454"/>
          <cell r="AN6454"/>
          <cell r="AP6454"/>
        </row>
        <row r="6455">
          <cell r="C6455"/>
          <cell r="D6455"/>
          <cell r="E6455"/>
          <cell r="F6455"/>
          <cell r="J6455"/>
          <cell r="K6455"/>
          <cell r="L6455"/>
          <cell r="M6455"/>
          <cell r="N6455"/>
          <cell r="O6455"/>
          <cell r="P6455"/>
          <cell r="R6455"/>
          <cell r="S6455"/>
          <cell r="T6455"/>
          <cell r="U6455"/>
          <cell r="V6455"/>
          <cell r="W6455"/>
          <cell r="Y6455"/>
          <cell r="Z6455"/>
          <cell r="AA6455"/>
          <cell r="AB6455"/>
          <cell r="AC6455"/>
          <cell r="AD6455"/>
          <cell r="AE6455"/>
          <cell r="AF6455"/>
          <cell r="AG6455"/>
          <cell r="AH6455"/>
          <cell r="AI6455"/>
          <cell r="AJ6455"/>
          <cell r="AK6455"/>
          <cell r="AL6455"/>
          <cell r="AM6455"/>
          <cell r="AN6455"/>
          <cell r="AP6455"/>
        </row>
        <row r="6456">
          <cell r="C6456"/>
          <cell r="D6456"/>
          <cell r="E6456"/>
          <cell r="F6456"/>
          <cell r="J6456"/>
          <cell r="K6456"/>
          <cell r="L6456"/>
          <cell r="M6456"/>
          <cell r="N6456"/>
          <cell r="O6456"/>
          <cell r="P6456"/>
          <cell r="R6456"/>
          <cell r="S6456"/>
          <cell r="T6456"/>
          <cell r="U6456"/>
          <cell r="V6456"/>
          <cell r="W6456"/>
          <cell r="Y6456"/>
          <cell r="Z6456"/>
          <cell r="AA6456"/>
          <cell r="AB6456"/>
          <cell r="AC6456"/>
          <cell r="AD6456"/>
          <cell r="AE6456"/>
          <cell r="AF6456"/>
          <cell r="AG6456"/>
          <cell r="AH6456"/>
          <cell r="AI6456"/>
          <cell r="AJ6456"/>
          <cell r="AK6456"/>
          <cell r="AL6456"/>
          <cell r="AM6456"/>
          <cell r="AN6456"/>
          <cell r="AP6456"/>
        </row>
        <row r="6457">
          <cell r="C6457"/>
          <cell r="D6457"/>
          <cell r="E6457"/>
          <cell r="F6457"/>
          <cell r="J6457"/>
          <cell r="K6457"/>
          <cell r="L6457"/>
          <cell r="M6457"/>
          <cell r="N6457"/>
          <cell r="O6457"/>
          <cell r="P6457"/>
          <cell r="R6457"/>
          <cell r="S6457"/>
          <cell r="T6457"/>
          <cell r="U6457"/>
          <cell r="V6457"/>
          <cell r="W6457"/>
          <cell r="Y6457"/>
          <cell r="Z6457"/>
          <cell r="AA6457"/>
          <cell r="AB6457"/>
          <cell r="AC6457"/>
          <cell r="AD6457"/>
          <cell r="AE6457"/>
          <cell r="AF6457"/>
          <cell r="AG6457"/>
          <cell r="AH6457"/>
          <cell r="AI6457"/>
          <cell r="AJ6457"/>
          <cell r="AK6457"/>
          <cell r="AL6457"/>
          <cell r="AM6457"/>
          <cell r="AN6457"/>
          <cell r="AP6457"/>
        </row>
        <row r="6458">
          <cell r="C6458"/>
          <cell r="D6458"/>
          <cell r="E6458"/>
          <cell r="F6458"/>
          <cell r="J6458"/>
          <cell r="K6458"/>
          <cell r="L6458"/>
          <cell r="M6458"/>
          <cell r="N6458"/>
          <cell r="O6458"/>
          <cell r="P6458"/>
          <cell r="R6458"/>
          <cell r="S6458"/>
          <cell r="T6458"/>
          <cell r="U6458"/>
          <cell r="V6458"/>
          <cell r="W6458"/>
          <cell r="Y6458"/>
          <cell r="Z6458"/>
          <cell r="AA6458"/>
          <cell r="AB6458"/>
          <cell r="AC6458"/>
          <cell r="AD6458"/>
          <cell r="AE6458"/>
          <cell r="AF6458"/>
          <cell r="AG6458"/>
          <cell r="AH6458"/>
          <cell r="AI6458"/>
          <cell r="AJ6458"/>
          <cell r="AK6458"/>
          <cell r="AL6458"/>
          <cell r="AM6458"/>
          <cell r="AN6458"/>
          <cell r="AP6458"/>
        </row>
        <row r="6459">
          <cell r="C6459"/>
          <cell r="D6459"/>
          <cell r="E6459"/>
          <cell r="F6459"/>
          <cell r="J6459"/>
          <cell r="K6459"/>
          <cell r="L6459"/>
          <cell r="M6459"/>
          <cell r="N6459"/>
          <cell r="O6459"/>
          <cell r="P6459"/>
          <cell r="R6459"/>
          <cell r="S6459"/>
          <cell r="T6459"/>
          <cell r="U6459"/>
          <cell r="V6459"/>
          <cell r="Y6459"/>
          <cell r="Z6459"/>
          <cell r="AA6459"/>
          <cell r="AB6459"/>
          <cell r="AC6459"/>
          <cell r="AD6459"/>
          <cell r="AE6459"/>
          <cell r="AF6459"/>
          <cell r="AG6459"/>
          <cell r="AH6459"/>
          <cell r="AI6459"/>
          <cell r="AJ6459"/>
          <cell r="AK6459"/>
          <cell r="AL6459"/>
          <cell r="AM6459"/>
          <cell r="AN6459"/>
          <cell r="AP6459"/>
        </row>
        <row r="6460">
          <cell r="C6460"/>
          <cell r="D6460"/>
          <cell r="E6460"/>
          <cell r="F6460"/>
          <cell r="J6460"/>
          <cell r="K6460"/>
          <cell r="L6460"/>
          <cell r="M6460"/>
          <cell r="N6460"/>
          <cell r="O6460"/>
          <cell r="P6460"/>
          <cell r="R6460"/>
          <cell r="S6460"/>
          <cell r="T6460"/>
          <cell r="U6460"/>
          <cell r="V6460"/>
          <cell r="W6460"/>
          <cell r="Y6460"/>
          <cell r="Z6460"/>
          <cell r="AA6460"/>
          <cell r="AB6460"/>
          <cell r="AC6460"/>
          <cell r="AD6460"/>
          <cell r="AE6460"/>
          <cell r="AF6460"/>
          <cell r="AG6460"/>
          <cell r="AH6460"/>
          <cell r="AI6460"/>
          <cell r="AJ6460"/>
          <cell r="AK6460"/>
          <cell r="AL6460"/>
          <cell r="AM6460"/>
          <cell r="AN6460"/>
          <cell r="AP6460"/>
        </row>
        <row r="6461">
          <cell r="C6461"/>
          <cell r="D6461"/>
          <cell r="E6461"/>
          <cell r="F6461"/>
          <cell r="J6461"/>
          <cell r="K6461"/>
          <cell r="L6461"/>
          <cell r="M6461"/>
          <cell r="N6461"/>
          <cell r="O6461"/>
          <cell r="P6461"/>
          <cell r="R6461"/>
          <cell r="S6461"/>
          <cell r="T6461"/>
          <cell r="U6461"/>
          <cell r="V6461"/>
          <cell r="W6461"/>
          <cell r="Y6461"/>
          <cell r="Z6461"/>
          <cell r="AA6461"/>
          <cell r="AB6461"/>
          <cell r="AC6461"/>
          <cell r="AD6461"/>
          <cell r="AE6461"/>
          <cell r="AF6461"/>
          <cell r="AG6461"/>
          <cell r="AH6461"/>
          <cell r="AI6461"/>
          <cell r="AJ6461"/>
          <cell r="AK6461"/>
          <cell r="AL6461"/>
          <cell r="AM6461"/>
          <cell r="AN6461"/>
          <cell r="AP6461"/>
        </row>
        <row r="6462">
          <cell r="C6462"/>
          <cell r="D6462"/>
          <cell r="E6462"/>
          <cell r="F6462"/>
          <cell r="J6462"/>
          <cell r="K6462"/>
          <cell r="L6462"/>
          <cell r="M6462"/>
          <cell r="N6462"/>
          <cell r="O6462"/>
          <cell r="P6462"/>
          <cell r="R6462"/>
          <cell r="S6462"/>
          <cell r="T6462"/>
          <cell r="U6462"/>
          <cell r="V6462"/>
          <cell r="W6462"/>
          <cell r="Y6462"/>
          <cell r="Z6462"/>
          <cell r="AA6462"/>
          <cell r="AB6462"/>
          <cell r="AC6462"/>
          <cell r="AD6462"/>
          <cell r="AE6462"/>
          <cell r="AF6462"/>
          <cell r="AG6462"/>
          <cell r="AH6462"/>
          <cell r="AI6462"/>
          <cell r="AJ6462"/>
          <cell r="AK6462"/>
          <cell r="AL6462"/>
          <cell r="AM6462"/>
          <cell r="AN6462"/>
          <cell r="AP6462"/>
        </row>
        <row r="6463">
          <cell r="C6463"/>
          <cell r="D6463"/>
          <cell r="E6463"/>
          <cell r="F6463"/>
          <cell r="J6463"/>
          <cell r="K6463"/>
          <cell r="L6463"/>
          <cell r="M6463"/>
          <cell r="N6463"/>
          <cell r="O6463"/>
          <cell r="P6463"/>
          <cell r="R6463"/>
          <cell r="S6463"/>
          <cell r="T6463"/>
          <cell r="U6463"/>
          <cell r="V6463"/>
          <cell r="W6463"/>
          <cell r="Y6463"/>
          <cell r="Z6463"/>
          <cell r="AA6463"/>
          <cell r="AB6463"/>
          <cell r="AC6463"/>
          <cell r="AD6463"/>
          <cell r="AE6463"/>
          <cell r="AF6463"/>
          <cell r="AG6463"/>
          <cell r="AH6463"/>
          <cell r="AI6463"/>
          <cell r="AJ6463"/>
          <cell r="AK6463"/>
          <cell r="AL6463"/>
          <cell r="AM6463"/>
          <cell r="AN6463"/>
          <cell r="AP6463"/>
        </row>
        <row r="6464">
          <cell r="C6464"/>
          <cell r="D6464"/>
          <cell r="E6464"/>
          <cell r="F6464"/>
          <cell r="J6464"/>
          <cell r="K6464"/>
          <cell r="L6464"/>
          <cell r="M6464"/>
          <cell r="N6464"/>
          <cell r="O6464"/>
          <cell r="P6464"/>
          <cell r="R6464"/>
          <cell r="S6464"/>
          <cell r="T6464"/>
          <cell r="U6464"/>
          <cell r="V6464"/>
          <cell r="W6464"/>
          <cell r="Y6464"/>
          <cell r="Z6464"/>
          <cell r="AA6464"/>
          <cell r="AB6464"/>
          <cell r="AC6464"/>
          <cell r="AD6464"/>
          <cell r="AE6464"/>
          <cell r="AF6464"/>
          <cell r="AG6464"/>
          <cell r="AH6464"/>
          <cell r="AI6464"/>
          <cell r="AJ6464"/>
          <cell r="AK6464"/>
          <cell r="AL6464"/>
          <cell r="AM6464"/>
          <cell r="AN6464"/>
          <cell r="AP6464"/>
        </row>
        <row r="6465">
          <cell r="C6465"/>
          <cell r="D6465"/>
          <cell r="E6465"/>
          <cell r="F6465"/>
          <cell r="J6465"/>
          <cell r="K6465"/>
          <cell r="L6465"/>
          <cell r="M6465"/>
          <cell r="N6465"/>
          <cell r="O6465"/>
          <cell r="P6465"/>
          <cell r="R6465"/>
          <cell r="S6465"/>
          <cell r="T6465"/>
          <cell r="U6465"/>
          <cell r="V6465"/>
          <cell r="W6465"/>
          <cell r="Y6465"/>
          <cell r="Z6465"/>
          <cell r="AA6465"/>
          <cell r="AB6465"/>
          <cell r="AC6465"/>
          <cell r="AD6465"/>
          <cell r="AE6465"/>
          <cell r="AF6465"/>
          <cell r="AG6465"/>
          <cell r="AH6465"/>
          <cell r="AI6465"/>
          <cell r="AJ6465"/>
          <cell r="AK6465"/>
          <cell r="AL6465"/>
          <cell r="AM6465"/>
          <cell r="AN6465"/>
          <cell r="AP6465"/>
        </row>
        <row r="6466">
          <cell r="C6466"/>
          <cell r="D6466"/>
          <cell r="E6466"/>
          <cell r="F6466"/>
          <cell r="J6466"/>
          <cell r="K6466"/>
          <cell r="L6466"/>
          <cell r="M6466"/>
          <cell r="N6466"/>
          <cell r="O6466"/>
          <cell r="P6466"/>
          <cell r="R6466"/>
          <cell r="S6466"/>
          <cell r="T6466"/>
          <cell r="U6466"/>
          <cell r="V6466"/>
          <cell r="W6466"/>
          <cell r="Y6466"/>
          <cell r="Z6466"/>
          <cell r="AA6466"/>
          <cell r="AB6466"/>
          <cell r="AC6466"/>
          <cell r="AD6466"/>
          <cell r="AE6466"/>
          <cell r="AF6466"/>
          <cell r="AG6466"/>
          <cell r="AH6466"/>
          <cell r="AI6466"/>
          <cell r="AJ6466"/>
          <cell r="AK6466"/>
          <cell r="AL6466"/>
          <cell r="AM6466"/>
          <cell r="AN6466"/>
          <cell r="AP6466"/>
        </row>
        <row r="6467">
          <cell r="C6467"/>
          <cell r="D6467"/>
          <cell r="E6467"/>
          <cell r="F6467"/>
          <cell r="J6467"/>
          <cell r="K6467"/>
          <cell r="L6467"/>
          <cell r="M6467"/>
          <cell r="N6467"/>
          <cell r="O6467"/>
          <cell r="P6467"/>
          <cell r="R6467"/>
          <cell r="S6467"/>
          <cell r="T6467"/>
          <cell r="U6467"/>
          <cell r="V6467"/>
          <cell r="W6467"/>
          <cell r="Y6467"/>
          <cell r="Z6467"/>
          <cell r="AA6467"/>
          <cell r="AB6467"/>
          <cell r="AC6467"/>
          <cell r="AD6467"/>
          <cell r="AE6467"/>
          <cell r="AF6467"/>
          <cell r="AG6467"/>
          <cell r="AH6467"/>
          <cell r="AI6467"/>
          <cell r="AJ6467"/>
          <cell r="AK6467"/>
          <cell r="AL6467"/>
          <cell r="AM6467"/>
          <cell r="AN6467"/>
          <cell r="AP6467"/>
        </row>
        <row r="6468">
          <cell r="C6468"/>
          <cell r="D6468"/>
          <cell r="E6468"/>
          <cell r="F6468"/>
          <cell r="J6468"/>
          <cell r="K6468"/>
          <cell r="L6468"/>
          <cell r="M6468"/>
          <cell r="N6468"/>
          <cell r="O6468"/>
          <cell r="P6468"/>
          <cell r="R6468"/>
          <cell r="S6468"/>
          <cell r="T6468"/>
          <cell r="U6468"/>
          <cell r="V6468"/>
          <cell r="W6468"/>
          <cell r="Y6468"/>
          <cell r="Z6468"/>
          <cell r="AA6468"/>
          <cell r="AB6468"/>
          <cell r="AC6468"/>
          <cell r="AD6468"/>
          <cell r="AE6468"/>
          <cell r="AF6468"/>
          <cell r="AG6468"/>
          <cell r="AH6468"/>
          <cell r="AI6468"/>
          <cell r="AJ6468"/>
          <cell r="AK6468"/>
          <cell r="AL6468"/>
          <cell r="AM6468"/>
          <cell r="AN6468"/>
          <cell r="AP6468"/>
        </row>
        <row r="6469">
          <cell r="C6469"/>
          <cell r="D6469"/>
          <cell r="E6469"/>
          <cell r="F6469"/>
          <cell r="J6469"/>
          <cell r="K6469"/>
          <cell r="L6469"/>
          <cell r="M6469"/>
          <cell r="N6469"/>
          <cell r="O6469"/>
          <cell r="P6469"/>
          <cell r="R6469"/>
          <cell r="S6469"/>
          <cell r="T6469"/>
          <cell r="U6469"/>
          <cell r="V6469"/>
          <cell r="W6469"/>
          <cell r="Y6469"/>
          <cell r="Z6469"/>
          <cell r="AA6469"/>
          <cell r="AB6469"/>
          <cell r="AC6469"/>
          <cell r="AD6469"/>
          <cell r="AE6469"/>
          <cell r="AF6469"/>
          <cell r="AG6469"/>
          <cell r="AH6469"/>
          <cell r="AI6469"/>
          <cell r="AJ6469"/>
          <cell r="AK6469"/>
          <cell r="AL6469"/>
          <cell r="AM6469"/>
          <cell r="AN6469"/>
          <cell r="AP6469"/>
        </row>
        <row r="6470">
          <cell r="C6470"/>
          <cell r="D6470"/>
          <cell r="E6470"/>
          <cell r="F6470"/>
          <cell r="J6470"/>
          <cell r="K6470"/>
          <cell r="L6470"/>
          <cell r="M6470"/>
          <cell r="N6470"/>
          <cell r="O6470"/>
          <cell r="P6470"/>
          <cell r="R6470"/>
          <cell r="S6470"/>
          <cell r="T6470"/>
          <cell r="U6470"/>
          <cell r="V6470"/>
          <cell r="W6470"/>
          <cell r="Y6470"/>
          <cell r="Z6470"/>
          <cell r="AA6470"/>
          <cell r="AB6470"/>
          <cell r="AC6470"/>
          <cell r="AD6470"/>
          <cell r="AE6470"/>
          <cell r="AF6470"/>
          <cell r="AG6470"/>
          <cell r="AH6470"/>
          <cell r="AI6470"/>
          <cell r="AJ6470"/>
          <cell r="AK6470"/>
          <cell r="AL6470"/>
          <cell r="AM6470"/>
          <cell r="AN6470"/>
          <cell r="AP6470"/>
        </row>
        <row r="6471">
          <cell r="C6471"/>
          <cell r="D6471"/>
          <cell r="E6471"/>
          <cell r="F6471"/>
          <cell r="J6471"/>
          <cell r="K6471"/>
          <cell r="L6471"/>
          <cell r="M6471"/>
          <cell r="N6471"/>
          <cell r="O6471"/>
          <cell r="P6471"/>
          <cell r="R6471"/>
          <cell r="S6471"/>
          <cell r="T6471"/>
          <cell r="U6471"/>
          <cell r="V6471"/>
          <cell r="W6471"/>
          <cell r="Y6471"/>
          <cell r="Z6471"/>
          <cell r="AA6471"/>
          <cell r="AB6471"/>
          <cell r="AC6471"/>
          <cell r="AD6471"/>
          <cell r="AE6471"/>
          <cell r="AF6471"/>
          <cell r="AG6471"/>
          <cell r="AH6471"/>
          <cell r="AI6471"/>
          <cell r="AJ6471"/>
          <cell r="AK6471"/>
          <cell r="AL6471"/>
          <cell r="AM6471"/>
          <cell r="AN6471"/>
          <cell r="AP6471"/>
        </row>
        <row r="6472">
          <cell r="C6472"/>
          <cell r="D6472"/>
          <cell r="E6472"/>
          <cell r="F6472"/>
          <cell r="J6472"/>
          <cell r="K6472"/>
          <cell r="L6472"/>
          <cell r="M6472"/>
          <cell r="N6472"/>
          <cell r="O6472"/>
          <cell r="P6472"/>
          <cell r="R6472"/>
          <cell r="S6472"/>
          <cell r="T6472"/>
          <cell r="U6472"/>
          <cell r="V6472"/>
          <cell r="W6472"/>
          <cell r="Y6472"/>
          <cell r="Z6472"/>
          <cell r="AA6472"/>
          <cell r="AB6472"/>
          <cell r="AC6472"/>
          <cell r="AD6472"/>
          <cell r="AE6472"/>
          <cell r="AF6472"/>
          <cell r="AG6472"/>
          <cell r="AH6472"/>
          <cell r="AI6472"/>
          <cell r="AJ6472"/>
          <cell r="AK6472"/>
          <cell r="AL6472"/>
          <cell r="AM6472"/>
          <cell r="AN6472"/>
          <cell r="AP6472"/>
        </row>
        <row r="6473">
          <cell r="C6473"/>
          <cell r="D6473"/>
          <cell r="E6473"/>
          <cell r="F6473"/>
          <cell r="J6473"/>
          <cell r="K6473"/>
          <cell r="L6473"/>
          <cell r="M6473"/>
          <cell r="N6473"/>
          <cell r="O6473"/>
          <cell r="P6473"/>
          <cell r="R6473"/>
          <cell r="S6473"/>
          <cell r="T6473"/>
          <cell r="U6473"/>
          <cell r="V6473"/>
          <cell r="W6473"/>
          <cell r="Y6473"/>
          <cell r="Z6473"/>
          <cell r="AA6473"/>
          <cell r="AB6473"/>
          <cell r="AD6473"/>
          <cell r="AE6473"/>
          <cell r="AF6473"/>
          <cell r="AG6473"/>
          <cell r="AH6473"/>
          <cell r="AI6473"/>
          <cell r="AJ6473"/>
          <cell r="AK6473"/>
          <cell r="AL6473"/>
          <cell r="AM6473"/>
          <cell r="AN6473"/>
          <cell r="AP6473"/>
        </row>
        <row r="6474">
          <cell r="C6474"/>
          <cell r="D6474"/>
          <cell r="E6474"/>
          <cell r="F6474"/>
          <cell r="J6474"/>
          <cell r="K6474"/>
          <cell r="L6474"/>
          <cell r="M6474"/>
          <cell r="N6474"/>
          <cell r="O6474"/>
          <cell r="P6474"/>
          <cell r="R6474"/>
          <cell r="S6474"/>
          <cell r="T6474"/>
          <cell r="U6474"/>
          <cell r="V6474"/>
          <cell r="W6474"/>
          <cell r="Y6474"/>
          <cell r="Z6474"/>
          <cell r="AA6474"/>
          <cell r="AB6474"/>
          <cell r="AC6474"/>
          <cell r="AD6474"/>
          <cell r="AE6474"/>
          <cell r="AF6474"/>
          <cell r="AG6474"/>
          <cell r="AH6474"/>
          <cell r="AI6474"/>
          <cell r="AJ6474"/>
          <cell r="AK6474"/>
          <cell r="AL6474"/>
          <cell r="AM6474"/>
          <cell r="AN6474"/>
          <cell r="AP6474"/>
        </row>
        <row r="6475">
          <cell r="C6475"/>
          <cell r="D6475"/>
          <cell r="E6475"/>
          <cell r="F6475"/>
          <cell r="J6475"/>
          <cell r="K6475"/>
          <cell r="L6475"/>
          <cell r="M6475"/>
          <cell r="N6475"/>
          <cell r="O6475"/>
          <cell r="P6475"/>
          <cell r="R6475"/>
          <cell r="S6475"/>
          <cell r="T6475"/>
          <cell r="U6475"/>
          <cell r="V6475"/>
          <cell r="W6475"/>
          <cell r="Y6475"/>
          <cell r="Z6475"/>
          <cell r="AA6475"/>
          <cell r="AB6475"/>
          <cell r="AC6475"/>
          <cell r="AD6475"/>
          <cell r="AE6475"/>
          <cell r="AF6475"/>
          <cell r="AG6475"/>
          <cell r="AH6475"/>
          <cell r="AI6475"/>
          <cell r="AJ6475"/>
          <cell r="AK6475"/>
          <cell r="AL6475"/>
          <cell r="AM6475"/>
          <cell r="AN6475"/>
          <cell r="AP6475"/>
        </row>
        <row r="6476">
          <cell r="C6476"/>
          <cell r="D6476"/>
          <cell r="E6476"/>
          <cell r="F6476"/>
          <cell r="J6476"/>
          <cell r="K6476"/>
          <cell r="L6476"/>
          <cell r="M6476"/>
          <cell r="N6476"/>
          <cell r="O6476"/>
          <cell r="P6476"/>
          <cell r="R6476"/>
          <cell r="S6476"/>
          <cell r="T6476"/>
          <cell r="U6476"/>
          <cell r="V6476"/>
          <cell r="W6476"/>
          <cell r="Y6476"/>
          <cell r="Z6476"/>
          <cell r="AA6476"/>
          <cell r="AB6476"/>
          <cell r="AC6476"/>
          <cell r="AD6476"/>
          <cell r="AE6476"/>
          <cell r="AF6476"/>
          <cell r="AG6476"/>
          <cell r="AH6476"/>
          <cell r="AI6476"/>
          <cell r="AJ6476"/>
          <cell r="AK6476"/>
          <cell r="AL6476"/>
          <cell r="AM6476"/>
          <cell r="AN6476"/>
          <cell r="AP6476"/>
        </row>
        <row r="6477">
          <cell r="C6477"/>
          <cell r="D6477"/>
          <cell r="E6477"/>
          <cell r="F6477"/>
          <cell r="J6477"/>
          <cell r="K6477"/>
          <cell r="L6477"/>
          <cell r="M6477"/>
          <cell r="N6477"/>
          <cell r="O6477"/>
          <cell r="P6477"/>
          <cell r="R6477"/>
          <cell r="S6477"/>
          <cell r="T6477"/>
          <cell r="U6477"/>
          <cell r="V6477"/>
          <cell r="W6477"/>
          <cell r="Y6477"/>
          <cell r="Z6477"/>
          <cell r="AA6477"/>
          <cell r="AB6477"/>
          <cell r="AC6477"/>
          <cell r="AD6477"/>
          <cell r="AE6477"/>
          <cell r="AF6477"/>
          <cell r="AG6477"/>
          <cell r="AH6477"/>
          <cell r="AI6477"/>
          <cell r="AJ6477"/>
          <cell r="AK6477"/>
          <cell r="AL6477"/>
          <cell r="AM6477"/>
          <cell r="AN6477"/>
          <cell r="AP6477"/>
        </row>
        <row r="6478">
          <cell r="C6478"/>
          <cell r="D6478"/>
          <cell r="E6478"/>
          <cell r="F6478"/>
          <cell r="J6478"/>
          <cell r="K6478"/>
          <cell r="L6478"/>
          <cell r="M6478"/>
          <cell r="N6478"/>
          <cell r="O6478"/>
          <cell r="P6478"/>
          <cell r="R6478"/>
          <cell r="S6478"/>
          <cell r="T6478"/>
          <cell r="U6478"/>
          <cell r="V6478"/>
          <cell r="W6478"/>
          <cell r="Y6478"/>
          <cell r="Z6478"/>
          <cell r="AA6478"/>
          <cell r="AB6478"/>
          <cell r="AC6478"/>
          <cell r="AD6478"/>
          <cell r="AE6478"/>
          <cell r="AF6478"/>
          <cell r="AG6478"/>
          <cell r="AH6478"/>
          <cell r="AI6478"/>
          <cell r="AJ6478"/>
          <cell r="AK6478"/>
          <cell r="AL6478"/>
          <cell r="AM6478"/>
          <cell r="AN6478"/>
          <cell r="AP6478"/>
        </row>
        <row r="6479">
          <cell r="C6479"/>
          <cell r="D6479"/>
          <cell r="E6479"/>
          <cell r="F6479"/>
          <cell r="J6479"/>
          <cell r="K6479"/>
          <cell r="L6479"/>
          <cell r="M6479"/>
          <cell r="N6479"/>
          <cell r="O6479"/>
          <cell r="P6479"/>
          <cell r="R6479"/>
          <cell r="S6479"/>
          <cell r="T6479"/>
          <cell r="U6479"/>
          <cell r="V6479"/>
          <cell r="W6479"/>
          <cell r="Y6479"/>
          <cell r="Z6479"/>
          <cell r="AA6479"/>
          <cell r="AB6479"/>
          <cell r="AC6479"/>
          <cell r="AD6479"/>
          <cell r="AE6479"/>
          <cell r="AF6479"/>
          <cell r="AG6479"/>
          <cell r="AH6479"/>
          <cell r="AI6479"/>
          <cell r="AJ6479"/>
          <cell r="AK6479"/>
          <cell r="AL6479"/>
          <cell r="AM6479"/>
          <cell r="AN6479"/>
          <cell r="AP6479"/>
        </row>
        <row r="6480">
          <cell r="C6480"/>
          <cell r="D6480"/>
          <cell r="E6480"/>
          <cell r="F6480"/>
          <cell r="J6480"/>
          <cell r="K6480"/>
          <cell r="L6480"/>
          <cell r="M6480"/>
          <cell r="N6480"/>
          <cell r="O6480"/>
          <cell r="P6480"/>
          <cell r="R6480"/>
          <cell r="S6480"/>
          <cell r="T6480"/>
          <cell r="U6480"/>
          <cell r="V6480"/>
          <cell r="W6480"/>
          <cell r="Y6480"/>
          <cell r="Z6480"/>
          <cell r="AA6480"/>
          <cell r="AB6480"/>
          <cell r="AC6480"/>
          <cell r="AD6480"/>
          <cell r="AE6480"/>
          <cell r="AF6480"/>
          <cell r="AG6480"/>
          <cell r="AH6480"/>
          <cell r="AI6480"/>
          <cell r="AJ6480"/>
          <cell r="AK6480"/>
          <cell r="AL6480"/>
          <cell r="AM6480"/>
          <cell r="AN6480"/>
          <cell r="AP6480"/>
        </row>
        <row r="6481">
          <cell r="C6481"/>
          <cell r="D6481"/>
          <cell r="E6481"/>
          <cell r="F6481"/>
          <cell r="J6481"/>
          <cell r="K6481"/>
          <cell r="L6481"/>
          <cell r="M6481"/>
          <cell r="N6481"/>
          <cell r="O6481"/>
          <cell r="P6481"/>
          <cell r="R6481"/>
          <cell r="S6481"/>
          <cell r="T6481"/>
          <cell r="U6481"/>
          <cell r="V6481"/>
          <cell r="W6481"/>
          <cell r="Y6481"/>
          <cell r="Z6481"/>
          <cell r="AA6481"/>
          <cell r="AB6481"/>
          <cell r="AC6481"/>
          <cell r="AD6481"/>
          <cell r="AE6481"/>
          <cell r="AF6481"/>
          <cell r="AG6481"/>
          <cell r="AH6481"/>
          <cell r="AI6481"/>
          <cell r="AJ6481"/>
          <cell r="AK6481"/>
          <cell r="AL6481"/>
          <cell r="AM6481"/>
          <cell r="AN6481"/>
          <cell r="AP6481"/>
        </row>
        <row r="6482">
          <cell r="C6482"/>
          <cell r="D6482"/>
          <cell r="E6482"/>
          <cell r="F6482"/>
          <cell r="J6482"/>
          <cell r="K6482"/>
          <cell r="L6482"/>
          <cell r="M6482"/>
          <cell r="N6482"/>
          <cell r="O6482"/>
          <cell r="P6482"/>
          <cell r="R6482"/>
          <cell r="S6482"/>
          <cell r="T6482"/>
          <cell r="U6482"/>
          <cell r="V6482"/>
          <cell r="W6482"/>
          <cell r="Y6482"/>
          <cell r="Z6482"/>
          <cell r="AA6482"/>
          <cell r="AB6482"/>
          <cell r="AC6482"/>
          <cell r="AD6482"/>
          <cell r="AE6482"/>
          <cell r="AF6482"/>
          <cell r="AG6482"/>
          <cell r="AH6482"/>
          <cell r="AI6482"/>
          <cell r="AJ6482"/>
          <cell r="AK6482"/>
          <cell r="AL6482"/>
          <cell r="AM6482"/>
          <cell r="AN6482"/>
          <cell r="AP6482"/>
        </row>
        <row r="6483">
          <cell r="C6483"/>
          <cell r="D6483"/>
          <cell r="E6483"/>
          <cell r="F6483"/>
          <cell r="J6483"/>
          <cell r="K6483"/>
          <cell r="L6483"/>
          <cell r="M6483"/>
          <cell r="N6483"/>
          <cell r="O6483"/>
          <cell r="P6483"/>
          <cell r="R6483"/>
          <cell r="S6483"/>
          <cell r="T6483"/>
          <cell r="U6483"/>
          <cell r="V6483"/>
          <cell r="W6483"/>
          <cell r="Y6483"/>
          <cell r="Z6483"/>
          <cell r="AA6483"/>
          <cell r="AB6483"/>
          <cell r="AC6483"/>
          <cell r="AD6483"/>
          <cell r="AE6483"/>
          <cell r="AF6483"/>
          <cell r="AG6483"/>
          <cell r="AH6483"/>
          <cell r="AI6483"/>
          <cell r="AJ6483"/>
          <cell r="AK6483"/>
          <cell r="AL6483"/>
          <cell r="AM6483"/>
          <cell r="AN6483"/>
          <cell r="AP6483"/>
        </row>
        <row r="6484">
          <cell r="C6484"/>
          <cell r="D6484"/>
          <cell r="E6484"/>
          <cell r="F6484"/>
          <cell r="J6484"/>
          <cell r="K6484"/>
          <cell r="L6484"/>
          <cell r="M6484"/>
          <cell r="N6484"/>
          <cell r="O6484"/>
          <cell r="P6484"/>
          <cell r="R6484"/>
          <cell r="S6484"/>
          <cell r="T6484"/>
          <cell r="U6484"/>
          <cell r="V6484"/>
          <cell r="W6484"/>
          <cell r="Y6484"/>
          <cell r="Z6484"/>
          <cell r="AA6484"/>
          <cell r="AB6484"/>
          <cell r="AC6484"/>
          <cell r="AD6484"/>
          <cell r="AE6484"/>
          <cell r="AF6484"/>
          <cell r="AG6484"/>
          <cell r="AH6484"/>
          <cell r="AI6484"/>
          <cell r="AJ6484"/>
          <cell r="AK6484"/>
          <cell r="AL6484"/>
          <cell r="AM6484"/>
          <cell r="AN6484"/>
          <cell r="AP6484"/>
        </row>
        <row r="6485">
          <cell r="C6485"/>
          <cell r="D6485"/>
          <cell r="E6485"/>
          <cell r="F6485"/>
          <cell r="J6485"/>
          <cell r="K6485"/>
          <cell r="L6485"/>
          <cell r="M6485"/>
          <cell r="N6485"/>
          <cell r="O6485"/>
          <cell r="P6485"/>
          <cell r="R6485"/>
          <cell r="S6485"/>
          <cell r="T6485"/>
          <cell r="U6485"/>
          <cell r="V6485"/>
          <cell r="W6485"/>
          <cell r="Y6485"/>
          <cell r="Z6485"/>
          <cell r="AA6485"/>
          <cell r="AB6485"/>
          <cell r="AC6485"/>
          <cell r="AD6485"/>
          <cell r="AE6485"/>
          <cell r="AF6485"/>
          <cell r="AG6485"/>
          <cell r="AH6485"/>
          <cell r="AI6485"/>
          <cell r="AJ6485"/>
          <cell r="AK6485"/>
          <cell r="AL6485"/>
          <cell r="AM6485"/>
          <cell r="AN6485"/>
          <cell r="AP6485"/>
        </row>
        <row r="6486">
          <cell r="C6486"/>
          <cell r="D6486"/>
          <cell r="E6486"/>
          <cell r="F6486"/>
          <cell r="J6486"/>
          <cell r="K6486"/>
          <cell r="L6486"/>
          <cell r="M6486"/>
          <cell r="N6486"/>
          <cell r="O6486"/>
          <cell r="P6486"/>
          <cell r="R6486"/>
          <cell r="S6486"/>
          <cell r="T6486"/>
          <cell r="U6486"/>
          <cell r="V6486"/>
          <cell r="W6486"/>
          <cell r="Y6486"/>
          <cell r="Z6486"/>
          <cell r="AA6486"/>
          <cell r="AB6486"/>
          <cell r="AC6486"/>
          <cell r="AD6486"/>
          <cell r="AE6486"/>
          <cell r="AF6486"/>
          <cell r="AG6486"/>
          <cell r="AH6486"/>
          <cell r="AI6486"/>
          <cell r="AJ6486"/>
          <cell r="AK6486"/>
          <cell r="AL6486"/>
          <cell r="AM6486"/>
          <cell r="AN6486"/>
          <cell r="AP6486"/>
        </row>
        <row r="6487">
          <cell r="C6487"/>
          <cell r="D6487"/>
          <cell r="E6487"/>
          <cell r="F6487"/>
          <cell r="J6487"/>
          <cell r="K6487"/>
          <cell r="L6487"/>
          <cell r="M6487"/>
          <cell r="N6487"/>
          <cell r="O6487"/>
          <cell r="P6487"/>
          <cell r="R6487"/>
          <cell r="S6487"/>
          <cell r="T6487"/>
          <cell r="U6487"/>
          <cell r="V6487"/>
          <cell r="W6487"/>
          <cell r="Y6487"/>
          <cell r="Z6487"/>
          <cell r="AA6487"/>
          <cell r="AB6487"/>
          <cell r="AC6487"/>
          <cell r="AD6487"/>
          <cell r="AE6487"/>
          <cell r="AF6487"/>
          <cell r="AG6487"/>
          <cell r="AH6487"/>
          <cell r="AI6487"/>
          <cell r="AJ6487"/>
          <cell r="AK6487"/>
          <cell r="AL6487"/>
          <cell r="AM6487"/>
          <cell r="AN6487"/>
          <cell r="AP6487"/>
        </row>
        <row r="6488">
          <cell r="C6488"/>
          <cell r="D6488"/>
          <cell r="E6488"/>
          <cell r="F6488"/>
          <cell r="J6488"/>
          <cell r="K6488"/>
          <cell r="L6488"/>
          <cell r="M6488"/>
          <cell r="N6488"/>
          <cell r="O6488"/>
          <cell r="P6488"/>
          <cell r="R6488"/>
          <cell r="S6488"/>
          <cell r="T6488"/>
          <cell r="U6488"/>
          <cell r="V6488"/>
          <cell r="W6488"/>
          <cell r="Y6488"/>
          <cell r="Z6488"/>
          <cell r="AA6488"/>
          <cell r="AB6488"/>
          <cell r="AC6488"/>
          <cell r="AD6488"/>
          <cell r="AE6488"/>
          <cell r="AF6488"/>
          <cell r="AG6488"/>
          <cell r="AH6488"/>
          <cell r="AI6488"/>
          <cell r="AJ6488"/>
          <cell r="AK6488"/>
          <cell r="AL6488"/>
          <cell r="AM6488"/>
          <cell r="AN6488"/>
          <cell r="AP6488"/>
        </row>
        <row r="6489">
          <cell r="C6489"/>
          <cell r="D6489"/>
          <cell r="E6489"/>
          <cell r="F6489"/>
          <cell r="J6489"/>
          <cell r="K6489"/>
          <cell r="L6489"/>
          <cell r="M6489"/>
          <cell r="N6489"/>
          <cell r="O6489"/>
          <cell r="P6489"/>
          <cell r="R6489"/>
          <cell r="S6489"/>
          <cell r="T6489"/>
          <cell r="U6489"/>
          <cell r="V6489"/>
          <cell r="W6489"/>
          <cell r="Y6489"/>
          <cell r="Z6489"/>
          <cell r="AA6489"/>
          <cell r="AB6489"/>
          <cell r="AC6489"/>
          <cell r="AD6489"/>
          <cell r="AE6489"/>
          <cell r="AF6489"/>
          <cell r="AG6489"/>
          <cell r="AH6489"/>
          <cell r="AI6489"/>
          <cell r="AJ6489"/>
          <cell r="AK6489"/>
          <cell r="AL6489"/>
          <cell r="AM6489"/>
          <cell r="AN6489"/>
          <cell r="AP6489"/>
        </row>
        <row r="6490">
          <cell r="C6490"/>
          <cell r="D6490"/>
          <cell r="E6490"/>
          <cell r="F6490"/>
          <cell r="J6490"/>
          <cell r="K6490"/>
          <cell r="L6490"/>
          <cell r="M6490"/>
          <cell r="N6490"/>
          <cell r="O6490"/>
          <cell r="P6490"/>
          <cell r="R6490"/>
          <cell r="S6490"/>
          <cell r="T6490"/>
          <cell r="U6490"/>
          <cell r="V6490"/>
          <cell r="W6490"/>
          <cell r="Y6490"/>
          <cell r="Z6490"/>
          <cell r="AA6490"/>
          <cell r="AB6490"/>
          <cell r="AC6490"/>
          <cell r="AD6490"/>
          <cell r="AE6490"/>
          <cell r="AF6490"/>
          <cell r="AG6490"/>
          <cell r="AH6490"/>
          <cell r="AI6490"/>
          <cell r="AJ6490"/>
          <cell r="AK6490"/>
          <cell r="AL6490"/>
          <cell r="AM6490"/>
          <cell r="AN6490"/>
          <cell r="AP6490"/>
        </row>
        <row r="6491">
          <cell r="C6491"/>
          <cell r="D6491"/>
          <cell r="E6491"/>
          <cell r="F6491"/>
          <cell r="J6491"/>
          <cell r="K6491"/>
          <cell r="L6491"/>
          <cell r="M6491"/>
          <cell r="N6491"/>
          <cell r="O6491"/>
          <cell r="P6491"/>
          <cell r="R6491"/>
          <cell r="S6491"/>
          <cell r="T6491"/>
          <cell r="U6491"/>
          <cell r="V6491"/>
          <cell r="W6491"/>
          <cell r="Y6491"/>
          <cell r="Z6491"/>
          <cell r="AA6491"/>
          <cell r="AB6491"/>
          <cell r="AC6491"/>
          <cell r="AD6491"/>
          <cell r="AE6491"/>
          <cell r="AF6491"/>
          <cell r="AG6491"/>
          <cell r="AH6491"/>
          <cell r="AI6491"/>
          <cell r="AJ6491"/>
          <cell r="AK6491"/>
          <cell r="AL6491"/>
          <cell r="AM6491"/>
          <cell r="AN6491"/>
          <cell r="AP6491"/>
        </row>
        <row r="6492">
          <cell r="C6492"/>
          <cell r="D6492"/>
          <cell r="E6492"/>
          <cell r="F6492"/>
          <cell r="J6492"/>
          <cell r="K6492"/>
          <cell r="L6492"/>
          <cell r="M6492"/>
          <cell r="N6492"/>
          <cell r="O6492"/>
          <cell r="P6492"/>
          <cell r="R6492"/>
          <cell r="S6492"/>
          <cell r="T6492"/>
          <cell r="U6492"/>
          <cell r="V6492"/>
          <cell r="W6492"/>
          <cell r="Y6492"/>
          <cell r="Z6492"/>
          <cell r="AA6492"/>
          <cell r="AB6492"/>
          <cell r="AC6492"/>
          <cell r="AD6492"/>
          <cell r="AE6492"/>
          <cell r="AF6492"/>
          <cell r="AG6492"/>
          <cell r="AH6492"/>
          <cell r="AI6492"/>
          <cell r="AJ6492"/>
          <cell r="AK6492"/>
          <cell r="AL6492"/>
          <cell r="AM6492"/>
          <cell r="AN6492"/>
          <cell r="AP6492"/>
        </row>
        <row r="6493">
          <cell r="C6493"/>
          <cell r="D6493"/>
          <cell r="E6493"/>
          <cell r="F6493"/>
          <cell r="J6493"/>
          <cell r="K6493"/>
          <cell r="L6493"/>
          <cell r="M6493"/>
          <cell r="N6493"/>
          <cell r="O6493"/>
          <cell r="P6493"/>
          <cell r="R6493"/>
          <cell r="S6493"/>
          <cell r="T6493"/>
          <cell r="U6493"/>
          <cell r="V6493"/>
          <cell r="Y6493"/>
          <cell r="Z6493"/>
          <cell r="AA6493"/>
          <cell r="AB6493"/>
          <cell r="AC6493"/>
          <cell r="AD6493"/>
          <cell r="AE6493"/>
          <cell r="AF6493"/>
          <cell r="AG6493"/>
          <cell r="AH6493"/>
          <cell r="AI6493"/>
          <cell r="AJ6493"/>
          <cell r="AK6493"/>
          <cell r="AL6493"/>
          <cell r="AM6493"/>
          <cell r="AN6493"/>
          <cell r="AP6493"/>
        </row>
        <row r="6494">
          <cell r="C6494"/>
          <cell r="D6494"/>
          <cell r="E6494"/>
          <cell r="F6494"/>
          <cell r="J6494"/>
          <cell r="K6494"/>
          <cell r="L6494"/>
          <cell r="M6494"/>
          <cell r="N6494"/>
          <cell r="O6494"/>
          <cell r="P6494"/>
          <cell r="R6494"/>
          <cell r="S6494"/>
          <cell r="T6494"/>
          <cell r="U6494"/>
          <cell r="V6494"/>
          <cell r="W6494"/>
          <cell r="Y6494"/>
          <cell r="Z6494"/>
          <cell r="AA6494"/>
          <cell r="AB6494"/>
          <cell r="AC6494"/>
          <cell r="AD6494"/>
          <cell r="AE6494"/>
          <cell r="AF6494"/>
          <cell r="AG6494"/>
          <cell r="AH6494"/>
          <cell r="AI6494"/>
          <cell r="AJ6494"/>
          <cell r="AK6494"/>
          <cell r="AL6494"/>
          <cell r="AM6494"/>
          <cell r="AN6494"/>
          <cell r="AP6494"/>
        </row>
        <row r="6495">
          <cell r="C6495"/>
          <cell r="D6495"/>
          <cell r="E6495"/>
          <cell r="F6495"/>
          <cell r="J6495"/>
          <cell r="K6495"/>
          <cell r="L6495"/>
          <cell r="M6495"/>
          <cell r="N6495"/>
          <cell r="O6495"/>
          <cell r="P6495"/>
          <cell r="R6495"/>
          <cell r="S6495"/>
          <cell r="T6495"/>
          <cell r="U6495"/>
          <cell r="V6495"/>
          <cell r="W6495"/>
          <cell r="Y6495"/>
          <cell r="Z6495"/>
          <cell r="AA6495"/>
          <cell r="AB6495"/>
          <cell r="AC6495"/>
          <cell r="AD6495"/>
          <cell r="AE6495"/>
          <cell r="AF6495"/>
          <cell r="AG6495"/>
          <cell r="AH6495"/>
          <cell r="AI6495"/>
          <cell r="AJ6495"/>
          <cell r="AK6495"/>
          <cell r="AL6495"/>
          <cell r="AM6495"/>
          <cell r="AN6495"/>
          <cell r="AP6495"/>
        </row>
        <row r="6496">
          <cell r="C6496"/>
          <cell r="D6496"/>
          <cell r="E6496"/>
          <cell r="F6496"/>
          <cell r="J6496"/>
          <cell r="K6496"/>
          <cell r="L6496"/>
          <cell r="M6496"/>
          <cell r="N6496"/>
          <cell r="O6496"/>
          <cell r="P6496"/>
          <cell r="R6496"/>
          <cell r="S6496"/>
          <cell r="T6496"/>
          <cell r="U6496"/>
          <cell r="V6496"/>
          <cell r="W6496"/>
          <cell r="Y6496"/>
          <cell r="Z6496"/>
          <cell r="AA6496"/>
          <cell r="AB6496"/>
          <cell r="AC6496"/>
          <cell r="AD6496"/>
          <cell r="AE6496"/>
          <cell r="AF6496"/>
          <cell r="AG6496"/>
          <cell r="AH6496"/>
          <cell r="AI6496"/>
          <cell r="AJ6496"/>
          <cell r="AK6496"/>
          <cell r="AL6496"/>
          <cell r="AM6496"/>
          <cell r="AN6496"/>
          <cell r="AP6496"/>
        </row>
        <row r="6497">
          <cell r="C6497"/>
          <cell r="D6497"/>
          <cell r="E6497"/>
          <cell r="F6497"/>
          <cell r="J6497"/>
          <cell r="K6497"/>
          <cell r="L6497"/>
          <cell r="M6497"/>
          <cell r="N6497"/>
          <cell r="O6497"/>
          <cell r="P6497"/>
          <cell r="R6497"/>
          <cell r="S6497"/>
          <cell r="T6497"/>
          <cell r="U6497"/>
          <cell r="V6497"/>
          <cell r="W6497"/>
          <cell r="Y6497"/>
          <cell r="Z6497"/>
          <cell r="AA6497"/>
          <cell r="AB6497"/>
          <cell r="AC6497"/>
          <cell r="AD6497"/>
          <cell r="AE6497"/>
          <cell r="AF6497"/>
          <cell r="AG6497"/>
          <cell r="AH6497"/>
          <cell r="AI6497"/>
          <cell r="AJ6497"/>
          <cell r="AK6497"/>
          <cell r="AL6497"/>
          <cell r="AM6497"/>
          <cell r="AN6497"/>
          <cell r="AP6497"/>
        </row>
        <row r="6498">
          <cell r="C6498"/>
          <cell r="D6498"/>
          <cell r="E6498"/>
          <cell r="F6498"/>
          <cell r="J6498"/>
          <cell r="K6498"/>
          <cell r="L6498"/>
          <cell r="M6498"/>
          <cell r="N6498"/>
          <cell r="O6498"/>
          <cell r="P6498"/>
          <cell r="R6498"/>
          <cell r="S6498"/>
          <cell r="T6498"/>
          <cell r="U6498"/>
          <cell r="V6498"/>
          <cell r="W6498"/>
          <cell r="Y6498"/>
          <cell r="Z6498"/>
          <cell r="AA6498"/>
          <cell r="AB6498"/>
          <cell r="AC6498"/>
          <cell r="AD6498"/>
          <cell r="AE6498"/>
          <cell r="AF6498"/>
          <cell r="AG6498"/>
          <cell r="AH6498"/>
          <cell r="AI6498"/>
          <cell r="AJ6498"/>
          <cell r="AK6498"/>
          <cell r="AL6498"/>
          <cell r="AM6498"/>
          <cell r="AN6498"/>
          <cell r="AP6498"/>
        </row>
        <row r="6499">
          <cell r="C6499"/>
          <cell r="D6499"/>
          <cell r="E6499"/>
          <cell r="F6499"/>
          <cell r="J6499"/>
          <cell r="K6499"/>
          <cell r="L6499"/>
          <cell r="M6499"/>
          <cell r="N6499"/>
          <cell r="O6499"/>
          <cell r="P6499"/>
          <cell r="R6499"/>
          <cell r="S6499"/>
          <cell r="T6499"/>
          <cell r="U6499"/>
          <cell r="V6499"/>
          <cell r="W6499"/>
          <cell r="Y6499"/>
          <cell r="Z6499"/>
          <cell r="AA6499"/>
          <cell r="AB6499"/>
          <cell r="AC6499"/>
          <cell r="AD6499"/>
          <cell r="AE6499"/>
          <cell r="AF6499"/>
          <cell r="AG6499"/>
          <cell r="AH6499"/>
          <cell r="AI6499"/>
          <cell r="AJ6499"/>
          <cell r="AK6499"/>
          <cell r="AL6499"/>
          <cell r="AM6499"/>
          <cell r="AN6499"/>
          <cell r="AP6499"/>
        </row>
        <row r="6500">
          <cell r="C6500"/>
          <cell r="D6500"/>
          <cell r="E6500"/>
          <cell r="F6500"/>
          <cell r="J6500"/>
          <cell r="K6500"/>
          <cell r="L6500"/>
          <cell r="M6500"/>
          <cell r="N6500"/>
          <cell r="O6500"/>
          <cell r="P6500"/>
          <cell r="R6500"/>
          <cell r="S6500"/>
          <cell r="T6500"/>
          <cell r="U6500"/>
          <cell r="V6500"/>
          <cell r="Y6500"/>
          <cell r="Z6500"/>
          <cell r="AA6500"/>
          <cell r="AB6500"/>
          <cell r="AC6500"/>
          <cell r="AD6500"/>
          <cell r="AE6500"/>
          <cell r="AF6500"/>
          <cell r="AG6500"/>
          <cell r="AH6500"/>
          <cell r="AI6500"/>
          <cell r="AJ6500"/>
          <cell r="AK6500"/>
          <cell r="AL6500"/>
          <cell r="AM6500"/>
          <cell r="AN6500"/>
          <cell r="AP6500"/>
        </row>
        <row r="6501">
          <cell r="C6501"/>
          <cell r="D6501"/>
          <cell r="E6501"/>
          <cell r="F6501"/>
          <cell r="J6501"/>
          <cell r="K6501"/>
          <cell r="L6501"/>
          <cell r="M6501"/>
          <cell r="N6501"/>
          <cell r="O6501"/>
          <cell r="P6501"/>
          <cell r="R6501"/>
          <cell r="S6501"/>
          <cell r="T6501"/>
          <cell r="U6501"/>
          <cell r="V6501"/>
          <cell r="W6501"/>
          <cell r="Y6501"/>
          <cell r="Z6501"/>
          <cell r="AA6501"/>
          <cell r="AB6501"/>
          <cell r="AC6501"/>
          <cell r="AD6501"/>
          <cell r="AE6501"/>
          <cell r="AF6501"/>
          <cell r="AG6501"/>
          <cell r="AH6501"/>
          <cell r="AI6501"/>
          <cell r="AJ6501"/>
          <cell r="AK6501"/>
          <cell r="AL6501"/>
          <cell r="AM6501"/>
          <cell r="AN6501"/>
          <cell r="AP6501"/>
        </row>
        <row r="6502">
          <cell r="C6502"/>
          <cell r="D6502"/>
          <cell r="E6502"/>
          <cell r="F6502"/>
          <cell r="J6502"/>
          <cell r="K6502"/>
          <cell r="L6502"/>
          <cell r="M6502"/>
          <cell r="N6502"/>
          <cell r="O6502"/>
          <cell r="P6502"/>
          <cell r="R6502"/>
          <cell r="S6502"/>
          <cell r="T6502"/>
          <cell r="U6502"/>
          <cell r="V6502"/>
          <cell r="W6502"/>
          <cell r="Y6502"/>
          <cell r="Z6502"/>
          <cell r="AA6502"/>
          <cell r="AB6502"/>
          <cell r="AC6502"/>
          <cell r="AD6502"/>
          <cell r="AE6502"/>
          <cell r="AF6502"/>
          <cell r="AG6502"/>
          <cell r="AH6502"/>
          <cell r="AI6502"/>
          <cell r="AJ6502"/>
          <cell r="AK6502"/>
          <cell r="AL6502"/>
          <cell r="AM6502"/>
          <cell r="AN6502"/>
          <cell r="AP6502"/>
        </row>
        <row r="6503">
          <cell r="C6503"/>
          <cell r="D6503"/>
          <cell r="E6503"/>
          <cell r="F6503"/>
          <cell r="J6503"/>
          <cell r="K6503"/>
          <cell r="L6503"/>
          <cell r="M6503"/>
          <cell r="N6503"/>
          <cell r="O6503"/>
          <cell r="P6503"/>
          <cell r="R6503"/>
          <cell r="S6503"/>
          <cell r="T6503"/>
          <cell r="U6503"/>
          <cell r="V6503"/>
          <cell r="W6503"/>
          <cell r="Y6503"/>
          <cell r="Z6503"/>
          <cell r="AA6503"/>
          <cell r="AB6503"/>
          <cell r="AC6503"/>
          <cell r="AD6503"/>
          <cell r="AE6503"/>
          <cell r="AF6503"/>
          <cell r="AG6503"/>
          <cell r="AH6503"/>
          <cell r="AI6503"/>
          <cell r="AJ6503"/>
          <cell r="AK6503"/>
          <cell r="AL6503"/>
          <cell r="AM6503"/>
          <cell r="AN6503"/>
          <cell r="AP6503"/>
        </row>
        <row r="6504">
          <cell r="C6504"/>
          <cell r="D6504"/>
          <cell r="E6504"/>
          <cell r="F6504"/>
          <cell r="J6504"/>
          <cell r="K6504"/>
          <cell r="L6504"/>
          <cell r="M6504"/>
          <cell r="N6504"/>
          <cell r="O6504"/>
          <cell r="P6504"/>
          <cell r="R6504"/>
          <cell r="S6504"/>
          <cell r="T6504"/>
          <cell r="U6504"/>
          <cell r="V6504"/>
          <cell r="W6504"/>
          <cell r="Y6504"/>
          <cell r="Z6504"/>
          <cell r="AA6504"/>
          <cell r="AB6504"/>
          <cell r="AC6504"/>
          <cell r="AD6504"/>
          <cell r="AE6504"/>
          <cell r="AF6504"/>
          <cell r="AG6504"/>
          <cell r="AH6504"/>
          <cell r="AI6504"/>
          <cell r="AJ6504"/>
          <cell r="AK6504"/>
          <cell r="AL6504"/>
          <cell r="AM6504"/>
          <cell r="AN6504"/>
          <cell r="AP6504"/>
        </row>
        <row r="6505">
          <cell r="C6505"/>
          <cell r="D6505"/>
          <cell r="E6505"/>
          <cell r="F6505"/>
          <cell r="J6505"/>
          <cell r="K6505"/>
          <cell r="L6505"/>
          <cell r="M6505"/>
          <cell r="N6505"/>
          <cell r="O6505"/>
          <cell r="P6505"/>
          <cell r="R6505"/>
          <cell r="S6505"/>
          <cell r="T6505"/>
          <cell r="U6505"/>
          <cell r="V6505"/>
          <cell r="W6505"/>
          <cell r="Y6505"/>
          <cell r="Z6505"/>
          <cell r="AA6505"/>
          <cell r="AB6505"/>
          <cell r="AC6505"/>
          <cell r="AD6505"/>
          <cell r="AE6505"/>
          <cell r="AF6505"/>
          <cell r="AG6505"/>
          <cell r="AH6505"/>
          <cell r="AI6505"/>
          <cell r="AJ6505"/>
          <cell r="AK6505"/>
          <cell r="AL6505"/>
          <cell r="AM6505"/>
          <cell r="AN6505"/>
          <cell r="AP6505"/>
        </row>
        <row r="6506">
          <cell r="C6506"/>
          <cell r="D6506"/>
          <cell r="E6506"/>
          <cell r="F6506"/>
          <cell r="J6506"/>
          <cell r="K6506"/>
          <cell r="L6506"/>
          <cell r="M6506"/>
          <cell r="N6506"/>
          <cell r="O6506"/>
          <cell r="P6506"/>
          <cell r="R6506"/>
          <cell r="S6506"/>
          <cell r="T6506"/>
          <cell r="U6506"/>
          <cell r="V6506"/>
          <cell r="W6506"/>
          <cell r="Y6506"/>
          <cell r="Z6506"/>
          <cell r="AA6506"/>
          <cell r="AB6506"/>
          <cell r="AC6506"/>
          <cell r="AD6506"/>
          <cell r="AE6506"/>
          <cell r="AF6506"/>
          <cell r="AG6506"/>
          <cell r="AH6506"/>
          <cell r="AI6506"/>
          <cell r="AJ6506"/>
          <cell r="AK6506"/>
          <cell r="AL6506"/>
          <cell r="AM6506"/>
          <cell r="AN6506"/>
          <cell r="AP6506"/>
        </row>
        <row r="6507">
          <cell r="C6507"/>
          <cell r="D6507"/>
          <cell r="E6507"/>
          <cell r="F6507"/>
          <cell r="J6507"/>
          <cell r="K6507"/>
          <cell r="L6507"/>
          <cell r="M6507"/>
          <cell r="N6507"/>
          <cell r="O6507"/>
          <cell r="P6507"/>
          <cell r="R6507"/>
          <cell r="S6507"/>
          <cell r="T6507"/>
          <cell r="U6507"/>
          <cell r="V6507"/>
          <cell r="W6507"/>
          <cell r="Y6507"/>
          <cell r="Z6507"/>
          <cell r="AA6507"/>
          <cell r="AB6507"/>
          <cell r="AC6507"/>
          <cell r="AD6507"/>
          <cell r="AE6507"/>
          <cell r="AF6507"/>
          <cell r="AG6507"/>
          <cell r="AH6507"/>
          <cell r="AI6507"/>
          <cell r="AJ6507"/>
          <cell r="AK6507"/>
          <cell r="AL6507"/>
          <cell r="AM6507"/>
          <cell r="AN6507"/>
          <cell r="AP6507"/>
        </row>
        <row r="6508">
          <cell r="C6508"/>
          <cell r="D6508"/>
          <cell r="E6508"/>
          <cell r="F6508"/>
          <cell r="J6508"/>
          <cell r="K6508"/>
          <cell r="L6508"/>
          <cell r="M6508"/>
          <cell r="N6508"/>
          <cell r="O6508"/>
          <cell r="P6508"/>
          <cell r="R6508"/>
          <cell r="S6508"/>
          <cell r="T6508"/>
          <cell r="U6508"/>
          <cell r="V6508"/>
          <cell r="Y6508"/>
          <cell r="Z6508"/>
          <cell r="AA6508"/>
          <cell r="AB6508"/>
          <cell r="AC6508"/>
          <cell r="AD6508"/>
          <cell r="AE6508"/>
          <cell r="AF6508"/>
          <cell r="AG6508"/>
          <cell r="AH6508"/>
          <cell r="AI6508"/>
          <cell r="AJ6508"/>
          <cell r="AK6508"/>
          <cell r="AL6508"/>
          <cell r="AM6508"/>
          <cell r="AN6508"/>
          <cell r="AP6508"/>
        </row>
        <row r="6509">
          <cell r="C6509"/>
          <cell r="D6509"/>
          <cell r="E6509"/>
          <cell r="F6509"/>
          <cell r="J6509"/>
          <cell r="K6509"/>
          <cell r="L6509"/>
          <cell r="M6509"/>
          <cell r="N6509"/>
          <cell r="O6509"/>
          <cell r="P6509"/>
          <cell r="R6509"/>
          <cell r="S6509"/>
          <cell r="T6509"/>
          <cell r="U6509"/>
          <cell r="V6509"/>
          <cell r="W6509"/>
          <cell r="Y6509"/>
          <cell r="Z6509"/>
          <cell r="AA6509"/>
          <cell r="AB6509"/>
          <cell r="AC6509"/>
          <cell r="AD6509"/>
          <cell r="AE6509"/>
          <cell r="AF6509"/>
          <cell r="AG6509"/>
          <cell r="AH6509"/>
          <cell r="AI6509"/>
          <cell r="AJ6509"/>
          <cell r="AK6509"/>
          <cell r="AL6509"/>
          <cell r="AM6509"/>
          <cell r="AN6509"/>
          <cell r="AP6509"/>
        </row>
        <row r="6510">
          <cell r="C6510"/>
          <cell r="D6510"/>
          <cell r="E6510"/>
          <cell r="F6510"/>
          <cell r="J6510"/>
          <cell r="K6510"/>
          <cell r="L6510"/>
          <cell r="M6510"/>
          <cell r="N6510"/>
          <cell r="O6510"/>
          <cell r="P6510"/>
          <cell r="R6510"/>
          <cell r="S6510"/>
          <cell r="T6510"/>
          <cell r="U6510"/>
          <cell r="V6510"/>
          <cell r="W6510"/>
          <cell r="Y6510"/>
          <cell r="Z6510"/>
          <cell r="AA6510"/>
          <cell r="AB6510"/>
          <cell r="AC6510"/>
          <cell r="AD6510"/>
          <cell r="AE6510"/>
          <cell r="AF6510"/>
          <cell r="AG6510"/>
          <cell r="AH6510"/>
          <cell r="AI6510"/>
          <cell r="AJ6510"/>
          <cell r="AK6510"/>
          <cell r="AL6510"/>
          <cell r="AM6510"/>
          <cell r="AN6510"/>
          <cell r="AP6510"/>
        </row>
        <row r="6511">
          <cell r="C6511"/>
          <cell r="D6511"/>
          <cell r="E6511"/>
          <cell r="F6511"/>
          <cell r="J6511"/>
          <cell r="K6511"/>
          <cell r="L6511"/>
          <cell r="M6511"/>
          <cell r="N6511"/>
          <cell r="O6511"/>
          <cell r="P6511"/>
          <cell r="R6511"/>
          <cell r="S6511"/>
          <cell r="T6511"/>
          <cell r="U6511"/>
          <cell r="V6511"/>
          <cell r="W6511"/>
          <cell r="Y6511"/>
          <cell r="Z6511"/>
          <cell r="AA6511"/>
          <cell r="AB6511"/>
          <cell r="AC6511"/>
          <cell r="AD6511"/>
          <cell r="AE6511"/>
          <cell r="AF6511"/>
          <cell r="AG6511"/>
          <cell r="AH6511"/>
          <cell r="AI6511"/>
          <cell r="AJ6511"/>
          <cell r="AK6511"/>
          <cell r="AL6511"/>
          <cell r="AM6511"/>
          <cell r="AN6511"/>
          <cell r="AP6511"/>
        </row>
        <row r="6512">
          <cell r="C6512"/>
          <cell r="D6512"/>
          <cell r="E6512"/>
          <cell r="F6512"/>
          <cell r="J6512"/>
          <cell r="K6512"/>
          <cell r="L6512"/>
          <cell r="M6512"/>
          <cell r="N6512"/>
          <cell r="O6512"/>
          <cell r="P6512"/>
          <cell r="R6512"/>
          <cell r="S6512"/>
          <cell r="T6512"/>
          <cell r="U6512"/>
          <cell r="V6512"/>
          <cell r="W6512"/>
          <cell r="Y6512"/>
          <cell r="Z6512"/>
          <cell r="AA6512"/>
          <cell r="AB6512"/>
          <cell r="AC6512"/>
          <cell r="AD6512"/>
          <cell r="AE6512"/>
          <cell r="AF6512"/>
          <cell r="AG6512"/>
          <cell r="AH6512"/>
          <cell r="AI6512"/>
          <cell r="AJ6512"/>
          <cell r="AK6512"/>
          <cell r="AL6512"/>
          <cell r="AM6512"/>
          <cell r="AN6512"/>
          <cell r="AP6512"/>
        </row>
        <row r="6513">
          <cell r="C6513"/>
          <cell r="D6513"/>
          <cell r="E6513"/>
          <cell r="F6513"/>
          <cell r="J6513"/>
          <cell r="K6513"/>
          <cell r="L6513"/>
          <cell r="M6513"/>
          <cell r="N6513"/>
          <cell r="O6513"/>
          <cell r="P6513"/>
          <cell r="R6513"/>
          <cell r="S6513"/>
          <cell r="T6513"/>
          <cell r="U6513"/>
          <cell r="V6513"/>
          <cell r="W6513"/>
          <cell r="Y6513"/>
          <cell r="Z6513"/>
          <cell r="AA6513"/>
          <cell r="AB6513"/>
          <cell r="AC6513"/>
          <cell r="AD6513"/>
          <cell r="AE6513"/>
          <cell r="AF6513"/>
          <cell r="AG6513"/>
          <cell r="AH6513"/>
          <cell r="AI6513"/>
          <cell r="AJ6513"/>
          <cell r="AK6513"/>
          <cell r="AL6513"/>
          <cell r="AM6513"/>
          <cell r="AN6513"/>
          <cell r="AP6513"/>
        </row>
        <row r="6514">
          <cell r="C6514"/>
          <cell r="D6514"/>
          <cell r="E6514"/>
          <cell r="F6514"/>
          <cell r="J6514"/>
          <cell r="K6514"/>
          <cell r="L6514"/>
          <cell r="M6514"/>
          <cell r="N6514"/>
          <cell r="O6514"/>
          <cell r="P6514"/>
          <cell r="R6514"/>
          <cell r="S6514"/>
          <cell r="T6514"/>
          <cell r="U6514"/>
          <cell r="V6514"/>
          <cell r="W6514"/>
          <cell r="Y6514"/>
          <cell r="Z6514"/>
          <cell r="AA6514"/>
          <cell r="AB6514"/>
          <cell r="AC6514"/>
          <cell r="AD6514"/>
          <cell r="AE6514"/>
          <cell r="AF6514"/>
          <cell r="AG6514"/>
          <cell r="AH6514"/>
          <cell r="AI6514"/>
          <cell r="AJ6514"/>
          <cell r="AK6514"/>
          <cell r="AL6514"/>
          <cell r="AM6514"/>
          <cell r="AN6514"/>
          <cell r="AP6514"/>
        </row>
        <row r="6515">
          <cell r="C6515"/>
          <cell r="D6515"/>
          <cell r="E6515"/>
          <cell r="F6515"/>
          <cell r="J6515"/>
          <cell r="K6515"/>
          <cell r="L6515"/>
          <cell r="M6515"/>
          <cell r="N6515"/>
          <cell r="O6515"/>
          <cell r="P6515"/>
          <cell r="R6515"/>
          <cell r="S6515"/>
          <cell r="T6515"/>
          <cell r="U6515"/>
          <cell r="V6515"/>
          <cell r="W6515"/>
          <cell r="Y6515"/>
          <cell r="Z6515"/>
          <cell r="AA6515"/>
          <cell r="AB6515"/>
          <cell r="AC6515"/>
          <cell r="AD6515"/>
          <cell r="AE6515"/>
          <cell r="AF6515"/>
          <cell r="AG6515"/>
          <cell r="AH6515"/>
          <cell r="AI6515"/>
          <cell r="AJ6515"/>
          <cell r="AK6515"/>
          <cell r="AL6515"/>
          <cell r="AM6515"/>
          <cell r="AN6515"/>
          <cell r="AP6515"/>
        </row>
        <row r="6516">
          <cell r="C6516"/>
          <cell r="D6516"/>
          <cell r="E6516"/>
          <cell r="F6516"/>
          <cell r="J6516"/>
          <cell r="K6516"/>
          <cell r="L6516"/>
          <cell r="M6516"/>
          <cell r="N6516"/>
          <cell r="O6516"/>
          <cell r="P6516"/>
          <cell r="R6516"/>
          <cell r="S6516"/>
          <cell r="T6516"/>
          <cell r="U6516"/>
          <cell r="V6516"/>
          <cell r="W6516"/>
          <cell r="Y6516"/>
          <cell r="Z6516"/>
          <cell r="AA6516"/>
          <cell r="AB6516"/>
          <cell r="AC6516"/>
          <cell r="AD6516"/>
          <cell r="AE6516"/>
          <cell r="AF6516"/>
          <cell r="AG6516"/>
          <cell r="AH6516"/>
          <cell r="AI6516"/>
          <cell r="AJ6516"/>
          <cell r="AK6516"/>
          <cell r="AL6516"/>
          <cell r="AM6516"/>
          <cell r="AN6516"/>
          <cell r="AP6516"/>
        </row>
        <row r="6517">
          <cell r="C6517"/>
          <cell r="D6517"/>
          <cell r="E6517"/>
          <cell r="F6517"/>
          <cell r="J6517"/>
          <cell r="K6517"/>
          <cell r="L6517"/>
          <cell r="M6517"/>
          <cell r="N6517"/>
          <cell r="O6517"/>
          <cell r="P6517"/>
          <cell r="R6517"/>
          <cell r="S6517"/>
          <cell r="T6517"/>
          <cell r="U6517"/>
          <cell r="V6517"/>
          <cell r="W6517"/>
          <cell r="Y6517"/>
          <cell r="Z6517"/>
          <cell r="AA6517"/>
          <cell r="AB6517"/>
          <cell r="AC6517"/>
          <cell r="AD6517"/>
          <cell r="AE6517"/>
          <cell r="AF6517"/>
          <cell r="AG6517"/>
          <cell r="AH6517"/>
          <cell r="AI6517"/>
          <cell r="AJ6517"/>
          <cell r="AK6517"/>
          <cell r="AL6517"/>
          <cell r="AM6517"/>
          <cell r="AN6517"/>
          <cell r="AP6517"/>
        </row>
        <row r="6518">
          <cell r="C6518"/>
          <cell r="D6518"/>
          <cell r="E6518"/>
          <cell r="F6518"/>
          <cell r="J6518"/>
          <cell r="K6518"/>
          <cell r="L6518"/>
          <cell r="M6518"/>
          <cell r="N6518"/>
          <cell r="O6518"/>
          <cell r="P6518"/>
          <cell r="R6518"/>
          <cell r="S6518"/>
          <cell r="T6518"/>
          <cell r="U6518"/>
          <cell r="V6518"/>
          <cell r="Y6518"/>
          <cell r="Z6518"/>
          <cell r="AA6518"/>
          <cell r="AB6518"/>
          <cell r="AC6518"/>
          <cell r="AD6518"/>
          <cell r="AE6518"/>
          <cell r="AF6518"/>
          <cell r="AG6518"/>
          <cell r="AH6518"/>
          <cell r="AI6518"/>
          <cell r="AJ6518"/>
          <cell r="AK6518"/>
          <cell r="AL6518"/>
          <cell r="AM6518"/>
          <cell r="AN6518"/>
          <cell r="AP6518"/>
        </row>
        <row r="6519">
          <cell r="C6519"/>
          <cell r="D6519"/>
          <cell r="E6519"/>
          <cell r="F6519"/>
          <cell r="J6519"/>
          <cell r="K6519"/>
          <cell r="L6519"/>
          <cell r="M6519"/>
          <cell r="N6519"/>
          <cell r="O6519"/>
          <cell r="P6519"/>
          <cell r="R6519"/>
          <cell r="S6519"/>
          <cell r="T6519"/>
          <cell r="U6519"/>
          <cell r="V6519"/>
          <cell r="W6519"/>
          <cell r="Y6519"/>
          <cell r="Z6519"/>
          <cell r="AA6519"/>
          <cell r="AB6519"/>
          <cell r="AC6519"/>
          <cell r="AD6519"/>
          <cell r="AE6519"/>
          <cell r="AF6519"/>
          <cell r="AG6519"/>
          <cell r="AH6519"/>
          <cell r="AI6519"/>
          <cell r="AJ6519"/>
          <cell r="AK6519"/>
          <cell r="AL6519"/>
          <cell r="AM6519"/>
          <cell r="AN6519"/>
          <cell r="AP6519"/>
        </row>
        <row r="6520">
          <cell r="C6520"/>
          <cell r="D6520"/>
          <cell r="E6520"/>
          <cell r="F6520"/>
          <cell r="J6520"/>
          <cell r="K6520"/>
          <cell r="L6520"/>
          <cell r="M6520"/>
          <cell r="N6520"/>
          <cell r="O6520"/>
          <cell r="P6520"/>
          <cell r="R6520"/>
          <cell r="S6520"/>
          <cell r="T6520"/>
          <cell r="U6520"/>
          <cell r="V6520"/>
          <cell r="W6520"/>
          <cell r="Y6520"/>
          <cell r="Z6520"/>
          <cell r="AA6520"/>
          <cell r="AB6520"/>
          <cell r="AC6520"/>
          <cell r="AD6520"/>
          <cell r="AE6520"/>
          <cell r="AF6520"/>
          <cell r="AG6520"/>
          <cell r="AH6520"/>
          <cell r="AI6520"/>
          <cell r="AJ6520"/>
          <cell r="AK6520"/>
          <cell r="AL6520"/>
          <cell r="AM6520"/>
          <cell r="AN6520"/>
          <cell r="AP6520"/>
        </row>
        <row r="6521">
          <cell r="C6521"/>
          <cell r="D6521"/>
          <cell r="E6521"/>
          <cell r="F6521"/>
          <cell r="J6521"/>
          <cell r="K6521"/>
          <cell r="L6521"/>
          <cell r="M6521"/>
          <cell r="N6521"/>
          <cell r="O6521"/>
          <cell r="P6521"/>
          <cell r="R6521"/>
          <cell r="S6521"/>
          <cell r="T6521"/>
          <cell r="U6521"/>
          <cell r="V6521"/>
          <cell r="W6521"/>
          <cell r="Y6521"/>
          <cell r="Z6521"/>
          <cell r="AA6521"/>
          <cell r="AB6521"/>
          <cell r="AC6521"/>
          <cell r="AD6521"/>
          <cell r="AE6521"/>
          <cell r="AF6521"/>
          <cell r="AG6521"/>
          <cell r="AH6521"/>
          <cell r="AI6521"/>
          <cell r="AJ6521"/>
          <cell r="AK6521"/>
          <cell r="AL6521"/>
          <cell r="AM6521"/>
          <cell r="AN6521"/>
          <cell r="AP6521"/>
        </row>
        <row r="6522">
          <cell r="C6522"/>
          <cell r="D6522"/>
          <cell r="E6522"/>
          <cell r="F6522"/>
          <cell r="J6522"/>
          <cell r="K6522"/>
          <cell r="L6522"/>
          <cell r="M6522"/>
          <cell r="N6522"/>
          <cell r="O6522"/>
          <cell r="P6522"/>
          <cell r="R6522"/>
          <cell r="S6522"/>
          <cell r="T6522"/>
          <cell r="U6522"/>
          <cell r="V6522"/>
          <cell r="W6522"/>
          <cell r="Y6522"/>
          <cell r="Z6522"/>
          <cell r="AA6522"/>
          <cell r="AB6522"/>
          <cell r="AC6522"/>
          <cell r="AD6522"/>
          <cell r="AE6522"/>
          <cell r="AF6522"/>
          <cell r="AG6522"/>
          <cell r="AH6522"/>
          <cell r="AI6522"/>
          <cell r="AJ6522"/>
          <cell r="AK6522"/>
          <cell r="AL6522"/>
          <cell r="AM6522"/>
          <cell r="AN6522"/>
          <cell r="AP6522"/>
        </row>
        <row r="6523">
          <cell r="C6523"/>
          <cell r="D6523"/>
          <cell r="E6523"/>
          <cell r="F6523"/>
          <cell r="J6523"/>
          <cell r="K6523"/>
          <cell r="L6523"/>
          <cell r="M6523"/>
          <cell r="N6523"/>
          <cell r="O6523"/>
          <cell r="P6523"/>
          <cell r="R6523"/>
          <cell r="S6523"/>
          <cell r="T6523"/>
          <cell r="U6523"/>
          <cell r="V6523"/>
          <cell r="W6523"/>
          <cell r="Y6523"/>
          <cell r="Z6523"/>
          <cell r="AA6523"/>
          <cell r="AB6523"/>
          <cell r="AC6523"/>
          <cell r="AD6523"/>
          <cell r="AE6523"/>
          <cell r="AF6523"/>
          <cell r="AG6523"/>
          <cell r="AH6523"/>
          <cell r="AI6523"/>
          <cell r="AJ6523"/>
          <cell r="AK6523"/>
          <cell r="AL6523"/>
          <cell r="AM6523"/>
          <cell r="AN6523"/>
          <cell r="AP6523"/>
        </row>
        <row r="6524">
          <cell r="C6524"/>
          <cell r="D6524"/>
          <cell r="E6524"/>
          <cell r="F6524"/>
          <cell r="J6524"/>
          <cell r="K6524"/>
          <cell r="L6524"/>
          <cell r="M6524"/>
          <cell r="N6524"/>
          <cell r="O6524"/>
          <cell r="P6524"/>
          <cell r="R6524"/>
          <cell r="S6524"/>
          <cell r="T6524"/>
          <cell r="U6524"/>
          <cell r="V6524"/>
          <cell r="W6524"/>
          <cell r="Y6524"/>
          <cell r="Z6524"/>
          <cell r="AA6524"/>
          <cell r="AB6524"/>
          <cell r="AC6524"/>
          <cell r="AD6524"/>
          <cell r="AE6524"/>
          <cell r="AF6524"/>
          <cell r="AG6524"/>
          <cell r="AH6524"/>
          <cell r="AI6524"/>
          <cell r="AJ6524"/>
          <cell r="AK6524"/>
          <cell r="AL6524"/>
          <cell r="AM6524"/>
          <cell r="AN6524"/>
          <cell r="AP6524"/>
        </row>
        <row r="6525">
          <cell r="C6525"/>
          <cell r="D6525"/>
          <cell r="E6525"/>
          <cell r="F6525"/>
          <cell r="J6525"/>
          <cell r="K6525"/>
          <cell r="L6525"/>
          <cell r="M6525"/>
          <cell r="N6525"/>
          <cell r="O6525"/>
          <cell r="P6525"/>
          <cell r="R6525"/>
          <cell r="S6525"/>
          <cell r="T6525"/>
          <cell r="U6525"/>
          <cell r="V6525"/>
          <cell r="W6525"/>
          <cell r="Y6525"/>
          <cell r="Z6525"/>
          <cell r="AA6525"/>
          <cell r="AB6525"/>
          <cell r="AC6525"/>
          <cell r="AD6525"/>
          <cell r="AE6525"/>
          <cell r="AF6525"/>
          <cell r="AG6525"/>
          <cell r="AH6525"/>
          <cell r="AI6525"/>
          <cell r="AJ6525"/>
          <cell r="AK6525"/>
          <cell r="AL6525"/>
          <cell r="AM6525"/>
          <cell r="AN6525"/>
          <cell r="AP6525"/>
        </row>
        <row r="6526">
          <cell r="C6526"/>
          <cell r="D6526"/>
          <cell r="E6526"/>
          <cell r="F6526"/>
          <cell r="J6526"/>
          <cell r="K6526"/>
          <cell r="L6526"/>
          <cell r="M6526"/>
          <cell r="N6526"/>
          <cell r="O6526"/>
          <cell r="P6526"/>
          <cell r="R6526"/>
          <cell r="S6526"/>
          <cell r="T6526"/>
          <cell r="U6526"/>
          <cell r="V6526"/>
          <cell r="W6526"/>
          <cell r="Y6526"/>
          <cell r="Z6526"/>
          <cell r="AA6526"/>
          <cell r="AB6526"/>
          <cell r="AC6526"/>
          <cell r="AD6526"/>
          <cell r="AE6526"/>
          <cell r="AF6526"/>
          <cell r="AG6526"/>
          <cell r="AH6526"/>
          <cell r="AI6526"/>
          <cell r="AJ6526"/>
          <cell r="AK6526"/>
          <cell r="AL6526"/>
          <cell r="AM6526"/>
          <cell r="AN6526"/>
          <cell r="AP6526"/>
        </row>
        <row r="6527">
          <cell r="C6527"/>
          <cell r="D6527"/>
          <cell r="E6527"/>
          <cell r="F6527"/>
          <cell r="J6527"/>
          <cell r="K6527"/>
          <cell r="L6527"/>
          <cell r="M6527"/>
          <cell r="N6527"/>
          <cell r="O6527"/>
          <cell r="P6527"/>
          <cell r="R6527"/>
          <cell r="S6527"/>
          <cell r="T6527"/>
          <cell r="U6527"/>
          <cell r="V6527"/>
          <cell r="W6527"/>
          <cell r="Y6527"/>
          <cell r="Z6527"/>
          <cell r="AA6527"/>
          <cell r="AB6527"/>
          <cell r="AC6527"/>
          <cell r="AD6527"/>
          <cell r="AE6527"/>
          <cell r="AF6527"/>
          <cell r="AG6527"/>
          <cell r="AH6527"/>
          <cell r="AI6527"/>
          <cell r="AJ6527"/>
          <cell r="AK6527"/>
          <cell r="AL6527"/>
          <cell r="AM6527"/>
          <cell r="AN6527"/>
          <cell r="AP6527"/>
        </row>
        <row r="6528">
          <cell r="C6528"/>
          <cell r="D6528"/>
          <cell r="E6528"/>
          <cell r="F6528"/>
          <cell r="J6528"/>
          <cell r="K6528"/>
          <cell r="L6528"/>
          <cell r="M6528"/>
          <cell r="N6528"/>
          <cell r="O6528"/>
          <cell r="P6528"/>
          <cell r="R6528"/>
          <cell r="S6528"/>
          <cell r="T6528"/>
          <cell r="U6528"/>
          <cell r="V6528"/>
          <cell r="W6528"/>
          <cell r="Y6528"/>
          <cell r="Z6528"/>
          <cell r="AA6528"/>
          <cell r="AB6528"/>
          <cell r="AC6528"/>
          <cell r="AD6528"/>
          <cell r="AE6528"/>
          <cell r="AF6528"/>
          <cell r="AG6528"/>
          <cell r="AH6528"/>
          <cell r="AI6528"/>
          <cell r="AJ6528"/>
          <cell r="AK6528"/>
          <cell r="AL6528"/>
          <cell r="AM6528"/>
          <cell r="AN6528"/>
          <cell r="AP6528"/>
        </row>
        <row r="6529">
          <cell r="C6529"/>
          <cell r="D6529"/>
          <cell r="E6529"/>
          <cell r="F6529"/>
          <cell r="J6529"/>
          <cell r="K6529"/>
          <cell r="L6529"/>
          <cell r="M6529"/>
          <cell r="N6529"/>
          <cell r="O6529"/>
          <cell r="P6529"/>
          <cell r="R6529"/>
          <cell r="S6529"/>
          <cell r="T6529"/>
          <cell r="U6529"/>
          <cell r="V6529"/>
          <cell r="W6529"/>
          <cell r="Y6529"/>
          <cell r="Z6529"/>
          <cell r="AA6529"/>
          <cell r="AB6529"/>
          <cell r="AC6529"/>
          <cell r="AD6529"/>
          <cell r="AE6529"/>
          <cell r="AF6529"/>
          <cell r="AG6529"/>
          <cell r="AH6529"/>
          <cell r="AI6529"/>
          <cell r="AJ6529"/>
          <cell r="AK6529"/>
          <cell r="AL6529"/>
          <cell r="AM6529"/>
          <cell r="AN6529"/>
          <cell r="AP6529"/>
        </row>
        <row r="6530">
          <cell r="C6530"/>
          <cell r="D6530"/>
          <cell r="E6530"/>
          <cell r="F6530"/>
          <cell r="J6530"/>
          <cell r="K6530"/>
          <cell r="L6530"/>
          <cell r="M6530"/>
          <cell r="N6530"/>
          <cell r="O6530"/>
          <cell r="P6530"/>
          <cell r="R6530"/>
          <cell r="S6530"/>
          <cell r="T6530"/>
          <cell r="U6530"/>
          <cell r="V6530"/>
          <cell r="W6530"/>
          <cell r="Y6530"/>
          <cell r="Z6530"/>
          <cell r="AA6530"/>
          <cell r="AB6530"/>
          <cell r="AC6530"/>
          <cell r="AD6530"/>
          <cell r="AE6530"/>
          <cell r="AF6530"/>
          <cell r="AG6530"/>
          <cell r="AH6530"/>
          <cell r="AI6530"/>
          <cell r="AJ6530"/>
          <cell r="AK6530"/>
          <cell r="AL6530"/>
          <cell r="AM6530"/>
          <cell r="AN6530"/>
          <cell r="AP6530"/>
        </row>
        <row r="6531">
          <cell r="C6531"/>
          <cell r="D6531"/>
          <cell r="E6531"/>
          <cell r="F6531"/>
          <cell r="J6531"/>
          <cell r="K6531"/>
          <cell r="L6531"/>
          <cell r="M6531"/>
          <cell r="N6531"/>
          <cell r="O6531"/>
          <cell r="P6531"/>
          <cell r="R6531"/>
          <cell r="S6531"/>
          <cell r="T6531"/>
          <cell r="U6531"/>
          <cell r="V6531"/>
          <cell r="W6531"/>
          <cell r="Y6531"/>
          <cell r="Z6531"/>
          <cell r="AA6531"/>
          <cell r="AB6531"/>
          <cell r="AC6531"/>
          <cell r="AD6531"/>
          <cell r="AE6531"/>
          <cell r="AF6531"/>
          <cell r="AG6531"/>
          <cell r="AH6531"/>
          <cell r="AI6531"/>
          <cell r="AJ6531"/>
          <cell r="AK6531"/>
          <cell r="AL6531"/>
          <cell r="AM6531"/>
          <cell r="AN6531"/>
          <cell r="AP6531"/>
        </row>
        <row r="6532">
          <cell r="C6532"/>
          <cell r="D6532"/>
          <cell r="E6532"/>
          <cell r="F6532"/>
          <cell r="J6532"/>
          <cell r="K6532"/>
          <cell r="L6532"/>
          <cell r="M6532"/>
          <cell r="N6532"/>
          <cell r="O6532"/>
          <cell r="P6532"/>
          <cell r="R6532"/>
          <cell r="S6532"/>
          <cell r="T6532"/>
          <cell r="U6532"/>
          <cell r="V6532"/>
          <cell r="W6532"/>
          <cell r="Y6532"/>
          <cell r="Z6532"/>
          <cell r="AA6532"/>
          <cell r="AB6532"/>
          <cell r="AC6532"/>
          <cell r="AD6532"/>
          <cell r="AE6532"/>
          <cell r="AF6532"/>
          <cell r="AG6532"/>
          <cell r="AH6532"/>
          <cell r="AI6532"/>
          <cell r="AJ6532"/>
          <cell r="AK6532"/>
          <cell r="AL6532"/>
          <cell r="AM6532"/>
          <cell r="AN6532"/>
          <cell r="AP6532"/>
        </row>
        <row r="6533">
          <cell r="C6533"/>
          <cell r="D6533"/>
          <cell r="E6533"/>
          <cell r="F6533"/>
          <cell r="J6533"/>
          <cell r="K6533"/>
          <cell r="L6533"/>
          <cell r="M6533"/>
          <cell r="N6533"/>
          <cell r="O6533"/>
          <cell r="P6533"/>
          <cell r="R6533"/>
          <cell r="S6533"/>
          <cell r="T6533"/>
          <cell r="U6533"/>
          <cell r="V6533"/>
          <cell r="Y6533"/>
          <cell r="Z6533"/>
          <cell r="AA6533"/>
          <cell r="AB6533"/>
          <cell r="AC6533"/>
          <cell r="AD6533"/>
          <cell r="AE6533"/>
          <cell r="AF6533"/>
          <cell r="AG6533"/>
          <cell r="AH6533"/>
          <cell r="AI6533"/>
          <cell r="AJ6533"/>
          <cell r="AK6533"/>
          <cell r="AL6533"/>
          <cell r="AM6533"/>
          <cell r="AN6533"/>
          <cell r="AP6533"/>
        </row>
        <row r="6534">
          <cell r="C6534"/>
          <cell r="D6534"/>
          <cell r="E6534"/>
          <cell r="F6534"/>
          <cell r="J6534"/>
          <cell r="K6534"/>
          <cell r="L6534"/>
          <cell r="M6534"/>
          <cell r="N6534"/>
          <cell r="O6534"/>
          <cell r="P6534"/>
          <cell r="R6534"/>
          <cell r="S6534"/>
          <cell r="T6534"/>
          <cell r="U6534"/>
          <cell r="V6534"/>
          <cell r="W6534"/>
          <cell r="Y6534"/>
          <cell r="Z6534"/>
          <cell r="AA6534"/>
          <cell r="AB6534"/>
          <cell r="AC6534"/>
          <cell r="AD6534"/>
          <cell r="AE6534"/>
          <cell r="AF6534"/>
          <cell r="AG6534"/>
          <cell r="AH6534"/>
          <cell r="AI6534"/>
          <cell r="AJ6534"/>
          <cell r="AK6534"/>
          <cell r="AL6534"/>
          <cell r="AM6534"/>
          <cell r="AN6534"/>
          <cell r="AP6534"/>
        </row>
        <row r="6535">
          <cell r="C6535"/>
          <cell r="D6535"/>
          <cell r="E6535"/>
          <cell r="F6535"/>
          <cell r="J6535"/>
          <cell r="K6535"/>
          <cell r="L6535"/>
          <cell r="M6535"/>
          <cell r="N6535"/>
          <cell r="O6535"/>
          <cell r="P6535"/>
          <cell r="R6535"/>
          <cell r="S6535"/>
          <cell r="T6535"/>
          <cell r="U6535"/>
          <cell r="V6535"/>
          <cell r="W6535"/>
          <cell r="Y6535"/>
          <cell r="Z6535"/>
          <cell r="AA6535"/>
          <cell r="AB6535"/>
          <cell r="AC6535"/>
          <cell r="AD6535"/>
          <cell r="AE6535"/>
          <cell r="AF6535"/>
          <cell r="AG6535"/>
          <cell r="AH6535"/>
          <cell r="AI6535"/>
          <cell r="AJ6535"/>
          <cell r="AK6535"/>
          <cell r="AL6535"/>
          <cell r="AM6535"/>
          <cell r="AN6535"/>
          <cell r="AP6535"/>
        </row>
        <row r="6536">
          <cell r="C6536"/>
          <cell r="D6536"/>
          <cell r="E6536"/>
          <cell r="F6536"/>
          <cell r="J6536"/>
          <cell r="K6536"/>
          <cell r="L6536"/>
          <cell r="M6536"/>
          <cell r="N6536"/>
          <cell r="O6536"/>
          <cell r="P6536"/>
          <cell r="R6536"/>
          <cell r="S6536"/>
          <cell r="T6536"/>
          <cell r="U6536"/>
          <cell r="V6536"/>
          <cell r="W6536"/>
          <cell r="Y6536"/>
          <cell r="Z6536"/>
          <cell r="AA6536"/>
          <cell r="AB6536"/>
          <cell r="AC6536"/>
          <cell r="AD6536"/>
          <cell r="AE6536"/>
          <cell r="AF6536"/>
          <cell r="AG6536"/>
          <cell r="AH6536"/>
          <cell r="AI6536"/>
          <cell r="AJ6536"/>
          <cell r="AK6536"/>
          <cell r="AL6536"/>
          <cell r="AM6536"/>
          <cell r="AN6536"/>
          <cell r="AP6536"/>
        </row>
        <row r="6537">
          <cell r="C6537"/>
          <cell r="D6537"/>
          <cell r="E6537"/>
          <cell r="F6537"/>
          <cell r="J6537"/>
          <cell r="K6537"/>
          <cell r="L6537"/>
          <cell r="M6537"/>
          <cell r="N6537"/>
          <cell r="O6537"/>
          <cell r="P6537"/>
          <cell r="R6537"/>
          <cell r="S6537"/>
          <cell r="T6537"/>
          <cell r="U6537"/>
          <cell r="V6537"/>
          <cell r="W6537"/>
          <cell r="Y6537"/>
          <cell r="Z6537"/>
          <cell r="AA6537"/>
          <cell r="AB6537"/>
          <cell r="AC6537"/>
          <cell r="AD6537"/>
          <cell r="AE6537"/>
          <cell r="AF6537"/>
          <cell r="AG6537"/>
          <cell r="AH6537"/>
          <cell r="AI6537"/>
          <cell r="AJ6537"/>
          <cell r="AK6537"/>
          <cell r="AL6537"/>
          <cell r="AM6537"/>
          <cell r="AN6537"/>
          <cell r="AP6537"/>
        </row>
        <row r="6538">
          <cell r="C6538"/>
          <cell r="D6538"/>
          <cell r="E6538"/>
          <cell r="F6538"/>
          <cell r="J6538"/>
          <cell r="K6538"/>
          <cell r="L6538"/>
          <cell r="M6538"/>
          <cell r="N6538"/>
          <cell r="O6538"/>
          <cell r="P6538"/>
          <cell r="R6538"/>
          <cell r="S6538"/>
          <cell r="T6538"/>
          <cell r="U6538"/>
          <cell r="V6538"/>
          <cell r="W6538"/>
          <cell r="Y6538"/>
          <cell r="Z6538"/>
          <cell r="AA6538"/>
          <cell r="AB6538"/>
          <cell r="AC6538"/>
          <cell r="AD6538"/>
          <cell r="AE6538"/>
          <cell r="AF6538"/>
          <cell r="AG6538"/>
          <cell r="AH6538"/>
          <cell r="AI6538"/>
          <cell r="AJ6538"/>
          <cell r="AK6538"/>
          <cell r="AL6538"/>
          <cell r="AM6538"/>
          <cell r="AN6538"/>
          <cell r="AP6538"/>
        </row>
        <row r="6539">
          <cell r="C6539"/>
          <cell r="D6539"/>
          <cell r="E6539"/>
          <cell r="F6539"/>
          <cell r="J6539"/>
          <cell r="K6539"/>
          <cell r="L6539"/>
          <cell r="M6539"/>
          <cell r="N6539"/>
          <cell r="O6539"/>
          <cell r="P6539"/>
          <cell r="R6539"/>
          <cell r="S6539"/>
          <cell r="T6539"/>
          <cell r="U6539"/>
          <cell r="V6539"/>
          <cell r="W6539"/>
          <cell r="Y6539"/>
          <cell r="Z6539"/>
          <cell r="AA6539"/>
          <cell r="AB6539"/>
          <cell r="AC6539"/>
          <cell r="AD6539"/>
          <cell r="AE6539"/>
          <cell r="AF6539"/>
          <cell r="AG6539"/>
          <cell r="AH6539"/>
          <cell r="AI6539"/>
          <cell r="AJ6539"/>
          <cell r="AK6539"/>
          <cell r="AL6539"/>
          <cell r="AM6539"/>
          <cell r="AN6539"/>
          <cell r="AP6539"/>
        </row>
        <row r="6540">
          <cell r="C6540"/>
          <cell r="D6540"/>
          <cell r="E6540"/>
          <cell r="F6540"/>
          <cell r="J6540"/>
          <cell r="K6540"/>
          <cell r="L6540"/>
          <cell r="M6540"/>
          <cell r="N6540"/>
          <cell r="O6540"/>
          <cell r="P6540"/>
          <cell r="R6540"/>
          <cell r="S6540"/>
          <cell r="T6540"/>
          <cell r="U6540"/>
          <cell r="V6540"/>
          <cell r="W6540"/>
          <cell r="Y6540"/>
          <cell r="Z6540"/>
          <cell r="AA6540"/>
          <cell r="AB6540"/>
          <cell r="AC6540"/>
          <cell r="AD6540"/>
          <cell r="AE6540"/>
          <cell r="AF6540"/>
          <cell r="AG6540"/>
          <cell r="AH6540"/>
          <cell r="AI6540"/>
          <cell r="AJ6540"/>
          <cell r="AK6540"/>
          <cell r="AL6540"/>
          <cell r="AM6540"/>
          <cell r="AN6540"/>
          <cell r="AP6540"/>
        </row>
        <row r="6541">
          <cell r="C6541"/>
          <cell r="D6541"/>
          <cell r="E6541"/>
          <cell r="F6541"/>
          <cell r="J6541"/>
          <cell r="K6541"/>
          <cell r="L6541"/>
          <cell r="M6541"/>
          <cell r="N6541"/>
          <cell r="O6541"/>
          <cell r="P6541"/>
          <cell r="R6541"/>
          <cell r="S6541"/>
          <cell r="T6541"/>
          <cell r="U6541"/>
          <cell r="V6541"/>
          <cell r="W6541"/>
          <cell r="Y6541"/>
          <cell r="Z6541"/>
          <cell r="AA6541"/>
          <cell r="AB6541"/>
          <cell r="AC6541"/>
          <cell r="AD6541"/>
          <cell r="AE6541"/>
          <cell r="AF6541"/>
          <cell r="AG6541"/>
          <cell r="AH6541"/>
          <cell r="AI6541"/>
          <cell r="AJ6541"/>
          <cell r="AK6541"/>
          <cell r="AL6541"/>
          <cell r="AM6541"/>
          <cell r="AN6541"/>
          <cell r="AP6541"/>
        </row>
        <row r="6542">
          <cell r="C6542"/>
          <cell r="D6542"/>
          <cell r="E6542"/>
          <cell r="F6542"/>
          <cell r="J6542"/>
          <cell r="K6542"/>
          <cell r="L6542"/>
          <cell r="M6542"/>
          <cell r="N6542"/>
          <cell r="O6542"/>
          <cell r="P6542"/>
          <cell r="R6542"/>
          <cell r="S6542"/>
          <cell r="T6542"/>
          <cell r="U6542"/>
          <cell r="V6542"/>
          <cell r="W6542"/>
          <cell r="Y6542"/>
          <cell r="Z6542"/>
          <cell r="AA6542"/>
          <cell r="AB6542"/>
          <cell r="AC6542"/>
          <cell r="AD6542"/>
          <cell r="AE6542"/>
          <cell r="AF6542"/>
          <cell r="AG6542"/>
          <cell r="AH6542"/>
          <cell r="AI6542"/>
          <cell r="AJ6542"/>
          <cell r="AK6542"/>
          <cell r="AL6542"/>
          <cell r="AM6542"/>
          <cell r="AN6542"/>
          <cell r="AP6542"/>
        </row>
        <row r="6543">
          <cell r="C6543"/>
          <cell r="D6543"/>
          <cell r="E6543"/>
          <cell r="F6543"/>
          <cell r="J6543"/>
          <cell r="K6543"/>
          <cell r="L6543"/>
          <cell r="M6543"/>
          <cell r="N6543"/>
          <cell r="O6543"/>
          <cell r="P6543"/>
          <cell r="R6543"/>
          <cell r="S6543"/>
          <cell r="T6543"/>
          <cell r="U6543"/>
          <cell r="V6543"/>
          <cell r="W6543"/>
          <cell r="Y6543"/>
          <cell r="Z6543"/>
          <cell r="AA6543"/>
          <cell r="AB6543"/>
          <cell r="AC6543"/>
          <cell r="AD6543"/>
          <cell r="AE6543"/>
          <cell r="AF6543"/>
          <cell r="AG6543"/>
          <cell r="AH6543"/>
          <cell r="AI6543"/>
          <cell r="AJ6543"/>
          <cell r="AK6543"/>
          <cell r="AL6543"/>
          <cell r="AM6543"/>
          <cell r="AN6543"/>
          <cell r="AP6543"/>
        </row>
        <row r="6544">
          <cell r="C6544"/>
          <cell r="D6544"/>
          <cell r="E6544"/>
          <cell r="F6544"/>
          <cell r="J6544"/>
          <cell r="K6544"/>
          <cell r="L6544"/>
          <cell r="M6544"/>
          <cell r="N6544"/>
          <cell r="O6544"/>
          <cell r="P6544"/>
          <cell r="R6544"/>
          <cell r="S6544"/>
          <cell r="T6544"/>
          <cell r="U6544"/>
          <cell r="V6544"/>
          <cell r="W6544"/>
          <cell r="Y6544"/>
          <cell r="Z6544"/>
          <cell r="AA6544"/>
          <cell r="AB6544"/>
          <cell r="AC6544"/>
          <cell r="AD6544"/>
          <cell r="AE6544"/>
          <cell r="AF6544"/>
          <cell r="AG6544"/>
          <cell r="AH6544"/>
          <cell r="AI6544"/>
          <cell r="AJ6544"/>
          <cell r="AK6544"/>
          <cell r="AL6544"/>
          <cell r="AM6544"/>
          <cell r="AN6544"/>
          <cell r="AP6544"/>
        </row>
        <row r="6545">
          <cell r="C6545"/>
          <cell r="D6545"/>
          <cell r="E6545"/>
          <cell r="F6545"/>
          <cell r="J6545"/>
          <cell r="K6545"/>
          <cell r="L6545"/>
          <cell r="M6545"/>
          <cell r="N6545"/>
          <cell r="O6545"/>
          <cell r="P6545"/>
          <cell r="R6545"/>
          <cell r="S6545"/>
          <cell r="T6545"/>
          <cell r="U6545"/>
          <cell r="V6545"/>
          <cell r="W6545"/>
          <cell r="Y6545"/>
          <cell r="Z6545"/>
          <cell r="AA6545"/>
          <cell r="AB6545"/>
          <cell r="AC6545"/>
          <cell r="AD6545"/>
          <cell r="AE6545"/>
          <cell r="AF6545"/>
          <cell r="AG6545"/>
          <cell r="AH6545"/>
          <cell r="AI6545"/>
          <cell r="AJ6545"/>
          <cell r="AK6545"/>
          <cell r="AL6545"/>
          <cell r="AM6545"/>
          <cell r="AN6545"/>
          <cell r="AP6545"/>
        </row>
        <row r="6546">
          <cell r="C6546"/>
          <cell r="D6546"/>
          <cell r="E6546"/>
          <cell r="F6546"/>
          <cell r="J6546"/>
          <cell r="K6546"/>
          <cell r="L6546"/>
          <cell r="M6546"/>
          <cell r="N6546"/>
          <cell r="O6546"/>
          <cell r="P6546"/>
          <cell r="R6546"/>
          <cell r="S6546"/>
          <cell r="T6546"/>
          <cell r="U6546"/>
          <cell r="V6546"/>
          <cell r="W6546"/>
          <cell r="Y6546"/>
          <cell r="Z6546"/>
          <cell r="AA6546"/>
          <cell r="AB6546"/>
          <cell r="AC6546"/>
          <cell r="AD6546"/>
          <cell r="AE6546"/>
          <cell r="AF6546"/>
          <cell r="AG6546"/>
          <cell r="AH6546"/>
          <cell r="AI6546"/>
          <cell r="AJ6546"/>
          <cell r="AK6546"/>
          <cell r="AL6546"/>
          <cell r="AM6546"/>
          <cell r="AN6546"/>
          <cell r="AP6546"/>
        </row>
        <row r="6547">
          <cell r="C6547"/>
          <cell r="D6547"/>
          <cell r="E6547"/>
          <cell r="F6547"/>
          <cell r="J6547"/>
          <cell r="K6547"/>
          <cell r="L6547"/>
          <cell r="M6547"/>
          <cell r="N6547"/>
          <cell r="O6547"/>
          <cell r="P6547"/>
          <cell r="R6547"/>
          <cell r="S6547"/>
          <cell r="T6547"/>
          <cell r="U6547"/>
          <cell r="V6547"/>
          <cell r="W6547"/>
          <cell r="Y6547"/>
          <cell r="Z6547"/>
          <cell r="AA6547"/>
          <cell r="AB6547"/>
          <cell r="AC6547"/>
          <cell r="AD6547"/>
          <cell r="AE6547"/>
          <cell r="AF6547"/>
          <cell r="AG6547"/>
          <cell r="AH6547"/>
          <cell r="AI6547"/>
          <cell r="AJ6547"/>
          <cell r="AK6547"/>
          <cell r="AL6547"/>
          <cell r="AM6547"/>
          <cell r="AN6547"/>
          <cell r="AP6547"/>
        </row>
        <row r="6548">
          <cell r="C6548"/>
          <cell r="D6548"/>
          <cell r="E6548"/>
          <cell r="F6548"/>
          <cell r="J6548"/>
          <cell r="K6548"/>
          <cell r="L6548"/>
          <cell r="M6548"/>
          <cell r="N6548"/>
          <cell r="O6548"/>
          <cell r="P6548"/>
          <cell r="R6548"/>
          <cell r="S6548"/>
          <cell r="T6548"/>
          <cell r="U6548"/>
          <cell r="V6548"/>
          <cell r="W6548"/>
          <cell r="Y6548"/>
          <cell r="Z6548"/>
          <cell r="AA6548"/>
          <cell r="AB6548"/>
          <cell r="AC6548"/>
          <cell r="AD6548"/>
          <cell r="AE6548"/>
          <cell r="AF6548"/>
          <cell r="AG6548"/>
          <cell r="AH6548"/>
          <cell r="AI6548"/>
          <cell r="AJ6548"/>
          <cell r="AK6548"/>
          <cell r="AL6548"/>
          <cell r="AM6548"/>
          <cell r="AN6548"/>
          <cell r="AP6548"/>
        </row>
        <row r="6549">
          <cell r="C6549"/>
          <cell r="D6549"/>
          <cell r="E6549"/>
          <cell r="F6549"/>
          <cell r="J6549"/>
          <cell r="K6549"/>
          <cell r="L6549"/>
          <cell r="M6549"/>
          <cell r="N6549"/>
          <cell r="O6549"/>
          <cell r="P6549"/>
          <cell r="R6549"/>
          <cell r="S6549"/>
          <cell r="T6549"/>
          <cell r="U6549"/>
          <cell r="V6549"/>
          <cell r="W6549"/>
          <cell r="Y6549"/>
          <cell r="Z6549"/>
          <cell r="AA6549"/>
          <cell r="AB6549"/>
          <cell r="AC6549"/>
          <cell r="AD6549"/>
          <cell r="AE6549"/>
          <cell r="AF6549"/>
          <cell r="AG6549"/>
          <cell r="AH6549"/>
          <cell r="AI6549"/>
          <cell r="AJ6549"/>
          <cell r="AK6549"/>
          <cell r="AL6549"/>
          <cell r="AM6549"/>
          <cell r="AN6549"/>
          <cell r="AP6549"/>
        </row>
        <row r="6550">
          <cell r="C6550"/>
          <cell r="D6550"/>
          <cell r="E6550"/>
          <cell r="F6550"/>
          <cell r="J6550"/>
          <cell r="K6550"/>
          <cell r="L6550"/>
          <cell r="M6550"/>
          <cell r="N6550"/>
          <cell r="O6550"/>
          <cell r="P6550"/>
          <cell r="R6550"/>
          <cell r="S6550"/>
          <cell r="T6550"/>
          <cell r="U6550"/>
          <cell r="V6550"/>
          <cell r="W6550"/>
          <cell r="Y6550"/>
          <cell r="Z6550"/>
          <cell r="AA6550"/>
          <cell r="AB6550"/>
          <cell r="AC6550"/>
          <cell r="AD6550"/>
          <cell r="AE6550"/>
          <cell r="AF6550"/>
          <cell r="AG6550"/>
          <cell r="AH6550"/>
          <cell r="AI6550"/>
          <cell r="AJ6550"/>
          <cell r="AK6550"/>
          <cell r="AL6550"/>
          <cell r="AM6550"/>
          <cell r="AN6550"/>
          <cell r="AP6550"/>
        </row>
        <row r="6551">
          <cell r="C6551"/>
          <cell r="D6551"/>
          <cell r="E6551"/>
          <cell r="F6551"/>
          <cell r="J6551"/>
          <cell r="K6551"/>
          <cell r="L6551"/>
          <cell r="M6551"/>
          <cell r="N6551"/>
          <cell r="O6551"/>
          <cell r="P6551"/>
          <cell r="R6551"/>
          <cell r="S6551"/>
          <cell r="T6551"/>
          <cell r="U6551"/>
          <cell r="V6551"/>
          <cell r="W6551"/>
          <cell r="Y6551"/>
          <cell r="Z6551"/>
          <cell r="AA6551"/>
          <cell r="AB6551"/>
          <cell r="AC6551"/>
          <cell r="AD6551"/>
          <cell r="AE6551"/>
          <cell r="AF6551"/>
          <cell r="AG6551"/>
          <cell r="AH6551"/>
          <cell r="AI6551"/>
          <cell r="AJ6551"/>
          <cell r="AK6551"/>
          <cell r="AL6551"/>
          <cell r="AM6551"/>
          <cell r="AN6551"/>
          <cell r="AP6551"/>
        </row>
        <row r="6552">
          <cell r="C6552"/>
          <cell r="D6552"/>
          <cell r="E6552"/>
          <cell r="F6552"/>
          <cell r="J6552"/>
          <cell r="K6552"/>
          <cell r="L6552"/>
          <cell r="M6552"/>
          <cell r="N6552"/>
          <cell r="O6552"/>
          <cell r="P6552"/>
          <cell r="R6552"/>
          <cell r="S6552"/>
          <cell r="T6552"/>
          <cell r="U6552"/>
          <cell r="V6552"/>
          <cell r="W6552"/>
          <cell r="Y6552"/>
          <cell r="Z6552"/>
          <cell r="AA6552"/>
          <cell r="AB6552"/>
          <cell r="AC6552"/>
          <cell r="AD6552"/>
          <cell r="AE6552"/>
          <cell r="AF6552"/>
          <cell r="AG6552"/>
          <cell r="AH6552"/>
          <cell r="AI6552"/>
          <cell r="AJ6552"/>
          <cell r="AK6552"/>
          <cell r="AL6552"/>
          <cell r="AM6552"/>
          <cell r="AN6552"/>
          <cell r="AP6552"/>
        </row>
        <row r="6553">
          <cell r="C6553"/>
          <cell r="D6553"/>
          <cell r="E6553"/>
          <cell r="F6553"/>
          <cell r="J6553"/>
          <cell r="K6553"/>
          <cell r="L6553"/>
          <cell r="M6553"/>
          <cell r="N6553"/>
          <cell r="O6553"/>
          <cell r="P6553"/>
          <cell r="R6553"/>
          <cell r="S6553"/>
          <cell r="T6553"/>
          <cell r="U6553"/>
          <cell r="V6553"/>
          <cell r="W6553"/>
          <cell r="Y6553"/>
          <cell r="Z6553"/>
          <cell r="AA6553"/>
          <cell r="AB6553"/>
          <cell r="AC6553"/>
          <cell r="AD6553"/>
          <cell r="AE6553"/>
          <cell r="AF6553"/>
          <cell r="AG6553"/>
          <cell r="AH6553"/>
          <cell r="AI6553"/>
          <cell r="AJ6553"/>
          <cell r="AK6553"/>
          <cell r="AL6553"/>
          <cell r="AM6553"/>
          <cell r="AN6553"/>
          <cell r="AP6553"/>
        </row>
        <row r="6554">
          <cell r="C6554"/>
          <cell r="D6554"/>
          <cell r="E6554"/>
          <cell r="F6554"/>
          <cell r="J6554"/>
          <cell r="K6554"/>
          <cell r="L6554"/>
          <cell r="M6554"/>
          <cell r="N6554"/>
          <cell r="O6554"/>
          <cell r="P6554"/>
          <cell r="R6554"/>
          <cell r="S6554"/>
          <cell r="T6554"/>
          <cell r="U6554"/>
          <cell r="V6554"/>
          <cell r="W6554"/>
          <cell r="Y6554"/>
          <cell r="Z6554"/>
          <cell r="AA6554"/>
          <cell r="AB6554"/>
          <cell r="AC6554"/>
          <cell r="AD6554"/>
          <cell r="AE6554"/>
          <cell r="AF6554"/>
          <cell r="AG6554"/>
          <cell r="AH6554"/>
          <cell r="AI6554"/>
          <cell r="AJ6554"/>
          <cell r="AK6554"/>
          <cell r="AL6554"/>
          <cell r="AM6554"/>
          <cell r="AN6554"/>
          <cell r="AP6554"/>
        </row>
        <row r="6555">
          <cell r="C6555"/>
          <cell r="D6555"/>
          <cell r="E6555"/>
          <cell r="F6555"/>
          <cell r="J6555"/>
          <cell r="K6555"/>
          <cell r="L6555"/>
          <cell r="M6555"/>
          <cell r="N6555"/>
          <cell r="O6555"/>
          <cell r="P6555"/>
          <cell r="R6555"/>
          <cell r="S6555"/>
          <cell r="T6555"/>
          <cell r="U6555"/>
          <cell r="V6555"/>
          <cell r="W6555"/>
          <cell r="Y6555"/>
          <cell r="Z6555"/>
          <cell r="AA6555"/>
          <cell r="AB6555"/>
          <cell r="AC6555"/>
          <cell r="AD6555"/>
          <cell r="AE6555"/>
          <cell r="AF6555"/>
          <cell r="AG6555"/>
          <cell r="AH6555"/>
          <cell r="AI6555"/>
          <cell r="AJ6555"/>
          <cell r="AK6555"/>
          <cell r="AL6555"/>
          <cell r="AM6555"/>
          <cell r="AN6555"/>
          <cell r="AP6555"/>
        </row>
        <row r="6556">
          <cell r="C6556"/>
          <cell r="D6556"/>
          <cell r="E6556"/>
          <cell r="F6556"/>
          <cell r="J6556"/>
          <cell r="K6556"/>
          <cell r="L6556"/>
          <cell r="M6556"/>
          <cell r="N6556"/>
          <cell r="O6556"/>
          <cell r="P6556"/>
          <cell r="R6556"/>
          <cell r="S6556"/>
          <cell r="T6556"/>
          <cell r="U6556"/>
          <cell r="V6556"/>
          <cell r="W6556"/>
          <cell r="Y6556"/>
          <cell r="Z6556"/>
          <cell r="AA6556"/>
          <cell r="AB6556"/>
          <cell r="AC6556"/>
          <cell r="AD6556"/>
          <cell r="AE6556"/>
          <cell r="AF6556"/>
          <cell r="AG6556"/>
          <cell r="AH6556"/>
          <cell r="AI6556"/>
          <cell r="AJ6556"/>
          <cell r="AK6556"/>
          <cell r="AL6556"/>
          <cell r="AM6556"/>
          <cell r="AN6556"/>
          <cell r="AP6556"/>
        </row>
        <row r="6557">
          <cell r="C6557"/>
          <cell r="D6557"/>
          <cell r="E6557"/>
          <cell r="F6557"/>
          <cell r="J6557"/>
          <cell r="K6557"/>
          <cell r="L6557"/>
          <cell r="M6557"/>
          <cell r="N6557"/>
          <cell r="O6557"/>
          <cell r="P6557"/>
          <cell r="R6557"/>
          <cell r="S6557"/>
          <cell r="T6557"/>
          <cell r="U6557"/>
          <cell r="V6557"/>
          <cell r="W6557"/>
          <cell r="Y6557"/>
          <cell r="Z6557"/>
          <cell r="AA6557"/>
          <cell r="AB6557"/>
          <cell r="AC6557"/>
          <cell r="AD6557"/>
          <cell r="AE6557"/>
          <cell r="AF6557"/>
          <cell r="AG6557"/>
          <cell r="AH6557"/>
          <cell r="AI6557"/>
          <cell r="AJ6557"/>
          <cell r="AK6557"/>
          <cell r="AL6557"/>
          <cell r="AM6557"/>
          <cell r="AN6557"/>
          <cell r="AP6557"/>
        </row>
        <row r="6558">
          <cell r="C6558"/>
          <cell r="D6558"/>
          <cell r="E6558"/>
          <cell r="F6558"/>
          <cell r="J6558"/>
          <cell r="K6558"/>
          <cell r="L6558"/>
          <cell r="M6558"/>
          <cell r="N6558"/>
          <cell r="O6558"/>
          <cell r="P6558"/>
          <cell r="R6558"/>
          <cell r="S6558"/>
          <cell r="T6558"/>
          <cell r="U6558"/>
          <cell r="V6558"/>
          <cell r="W6558"/>
          <cell r="Y6558"/>
          <cell r="Z6558"/>
          <cell r="AA6558"/>
          <cell r="AB6558"/>
          <cell r="AC6558"/>
          <cell r="AD6558"/>
          <cell r="AE6558"/>
          <cell r="AF6558"/>
          <cell r="AG6558"/>
          <cell r="AH6558"/>
          <cell r="AI6558"/>
          <cell r="AJ6558"/>
          <cell r="AK6558"/>
          <cell r="AL6558"/>
          <cell r="AM6558"/>
          <cell r="AN6558"/>
          <cell r="AP6558"/>
        </row>
        <row r="6559">
          <cell r="C6559"/>
          <cell r="D6559"/>
          <cell r="E6559"/>
          <cell r="F6559"/>
          <cell r="J6559"/>
          <cell r="K6559"/>
          <cell r="L6559"/>
          <cell r="M6559"/>
          <cell r="N6559"/>
          <cell r="O6559"/>
          <cell r="P6559"/>
          <cell r="R6559"/>
          <cell r="S6559"/>
          <cell r="T6559"/>
          <cell r="U6559"/>
          <cell r="V6559"/>
          <cell r="Y6559"/>
          <cell r="Z6559"/>
          <cell r="AA6559"/>
          <cell r="AB6559"/>
          <cell r="AC6559"/>
          <cell r="AD6559"/>
          <cell r="AE6559"/>
          <cell r="AF6559"/>
          <cell r="AG6559"/>
          <cell r="AH6559"/>
          <cell r="AI6559"/>
          <cell r="AJ6559"/>
          <cell r="AK6559"/>
          <cell r="AL6559"/>
          <cell r="AM6559"/>
          <cell r="AN6559"/>
          <cell r="AP6559"/>
        </row>
        <row r="6560">
          <cell r="C6560"/>
          <cell r="D6560"/>
          <cell r="E6560"/>
          <cell r="F6560"/>
          <cell r="J6560"/>
          <cell r="K6560"/>
          <cell r="L6560"/>
          <cell r="M6560"/>
          <cell r="N6560"/>
          <cell r="O6560"/>
          <cell r="P6560"/>
          <cell r="R6560"/>
          <cell r="S6560"/>
          <cell r="T6560"/>
          <cell r="U6560"/>
          <cell r="V6560"/>
          <cell r="W6560"/>
          <cell r="Y6560"/>
          <cell r="Z6560"/>
          <cell r="AA6560"/>
          <cell r="AB6560"/>
          <cell r="AC6560"/>
          <cell r="AD6560"/>
          <cell r="AE6560"/>
          <cell r="AF6560"/>
          <cell r="AG6560"/>
          <cell r="AH6560"/>
          <cell r="AI6560"/>
          <cell r="AJ6560"/>
          <cell r="AK6560"/>
          <cell r="AL6560"/>
          <cell r="AM6560"/>
          <cell r="AN6560"/>
          <cell r="AP6560"/>
        </row>
        <row r="6561">
          <cell r="C6561"/>
          <cell r="D6561"/>
          <cell r="E6561"/>
          <cell r="F6561"/>
          <cell r="J6561"/>
          <cell r="K6561"/>
          <cell r="L6561"/>
          <cell r="M6561"/>
          <cell r="N6561"/>
          <cell r="O6561"/>
          <cell r="P6561"/>
          <cell r="R6561"/>
          <cell r="S6561"/>
          <cell r="T6561"/>
          <cell r="U6561"/>
          <cell r="V6561"/>
          <cell r="W6561"/>
          <cell r="Y6561"/>
          <cell r="Z6561"/>
          <cell r="AA6561"/>
          <cell r="AB6561"/>
          <cell r="AC6561"/>
          <cell r="AD6561"/>
          <cell r="AE6561"/>
          <cell r="AF6561"/>
          <cell r="AG6561"/>
          <cell r="AH6561"/>
          <cell r="AI6561"/>
          <cell r="AJ6561"/>
          <cell r="AK6561"/>
          <cell r="AL6561"/>
          <cell r="AM6561"/>
          <cell r="AN6561"/>
          <cell r="AP6561"/>
        </row>
        <row r="6562">
          <cell r="C6562"/>
          <cell r="D6562"/>
          <cell r="E6562"/>
          <cell r="F6562"/>
          <cell r="J6562"/>
          <cell r="K6562"/>
          <cell r="L6562"/>
          <cell r="M6562"/>
          <cell r="N6562"/>
          <cell r="O6562"/>
          <cell r="P6562"/>
          <cell r="R6562"/>
          <cell r="S6562"/>
          <cell r="T6562"/>
          <cell r="U6562"/>
          <cell r="V6562"/>
          <cell r="W6562"/>
          <cell r="Y6562"/>
          <cell r="Z6562"/>
          <cell r="AA6562"/>
          <cell r="AB6562"/>
          <cell r="AC6562"/>
          <cell r="AD6562"/>
          <cell r="AE6562"/>
          <cell r="AF6562"/>
          <cell r="AG6562"/>
          <cell r="AH6562"/>
          <cell r="AI6562"/>
          <cell r="AJ6562"/>
          <cell r="AK6562"/>
          <cell r="AL6562"/>
          <cell r="AM6562"/>
          <cell r="AN6562"/>
          <cell r="AP6562"/>
        </row>
        <row r="6563">
          <cell r="C6563"/>
          <cell r="D6563"/>
          <cell r="E6563"/>
          <cell r="F6563"/>
          <cell r="J6563"/>
          <cell r="K6563"/>
          <cell r="L6563"/>
          <cell r="M6563"/>
          <cell r="N6563"/>
          <cell r="O6563"/>
          <cell r="P6563"/>
          <cell r="R6563"/>
          <cell r="S6563"/>
          <cell r="T6563"/>
          <cell r="U6563"/>
          <cell r="V6563"/>
          <cell r="W6563"/>
          <cell r="Y6563"/>
          <cell r="Z6563"/>
          <cell r="AA6563"/>
          <cell r="AB6563"/>
          <cell r="AC6563"/>
          <cell r="AD6563"/>
          <cell r="AE6563"/>
          <cell r="AF6563"/>
          <cell r="AG6563"/>
          <cell r="AH6563"/>
          <cell r="AI6563"/>
          <cell r="AJ6563"/>
          <cell r="AK6563"/>
          <cell r="AL6563"/>
          <cell r="AM6563"/>
          <cell r="AN6563"/>
          <cell r="AP6563"/>
        </row>
        <row r="6564">
          <cell r="C6564"/>
          <cell r="D6564"/>
          <cell r="E6564"/>
          <cell r="F6564"/>
          <cell r="J6564"/>
          <cell r="K6564"/>
          <cell r="L6564"/>
          <cell r="M6564"/>
          <cell r="N6564"/>
          <cell r="O6564"/>
          <cell r="P6564"/>
          <cell r="R6564"/>
          <cell r="S6564"/>
          <cell r="T6564"/>
          <cell r="U6564"/>
          <cell r="V6564"/>
          <cell r="W6564"/>
          <cell r="Y6564"/>
          <cell r="Z6564"/>
          <cell r="AA6564"/>
          <cell r="AB6564"/>
          <cell r="AC6564"/>
          <cell r="AD6564"/>
          <cell r="AE6564"/>
          <cell r="AF6564"/>
          <cell r="AG6564"/>
          <cell r="AH6564"/>
          <cell r="AI6564"/>
          <cell r="AJ6564"/>
          <cell r="AK6564"/>
          <cell r="AL6564"/>
          <cell r="AM6564"/>
          <cell r="AN6564"/>
          <cell r="AP6564"/>
        </row>
        <row r="6565">
          <cell r="C6565"/>
          <cell r="D6565"/>
          <cell r="E6565"/>
          <cell r="F6565"/>
          <cell r="J6565"/>
          <cell r="K6565"/>
          <cell r="L6565"/>
          <cell r="M6565"/>
          <cell r="N6565"/>
          <cell r="O6565"/>
          <cell r="P6565"/>
          <cell r="R6565"/>
          <cell r="S6565"/>
          <cell r="T6565"/>
          <cell r="U6565"/>
          <cell r="V6565"/>
          <cell r="W6565"/>
          <cell r="Y6565"/>
          <cell r="Z6565"/>
          <cell r="AA6565"/>
          <cell r="AB6565"/>
          <cell r="AC6565"/>
          <cell r="AD6565"/>
          <cell r="AE6565"/>
          <cell r="AF6565"/>
          <cell r="AG6565"/>
          <cell r="AH6565"/>
          <cell r="AI6565"/>
          <cell r="AJ6565"/>
          <cell r="AK6565"/>
          <cell r="AL6565"/>
          <cell r="AM6565"/>
          <cell r="AN6565"/>
          <cell r="AP6565"/>
        </row>
        <row r="6566">
          <cell r="C6566"/>
          <cell r="D6566"/>
          <cell r="E6566"/>
          <cell r="F6566"/>
          <cell r="J6566"/>
          <cell r="K6566"/>
          <cell r="L6566"/>
          <cell r="M6566"/>
          <cell r="N6566"/>
          <cell r="O6566"/>
          <cell r="P6566"/>
          <cell r="R6566"/>
          <cell r="S6566"/>
          <cell r="T6566"/>
          <cell r="U6566"/>
          <cell r="V6566"/>
          <cell r="W6566"/>
          <cell r="Y6566"/>
          <cell r="Z6566"/>
          <cell r="AA6566"/>
          <cell r="AB6566"/>
          <cell r="AC6566"/>
          <cell r="AD6566"/>
          <cell r="AE6566"/>
          <cell r="AF6566"/>
          <cell r="AG6566"/>
          <cell r="AH6566"/>
          <cell r="AI6566"/>
          <cell r="AJ6566"/>
          <cell r="AK6566"/>
          <cell r="AL6566"/>
          <cell r="AM6566"/>
          <cell r="AN6566"/>
          <cell r="AP6566"/>
        </row>
        <row r="6567">
          <cell r="C6567"/>
          <cell r="D6567"/>
          <cell r="E6567"/>
          <cell r="F6567"/>
          <cell r="J6567"/>
          <cell r="K6567"/>
          <cell r="L6567"/>
          <cell r="M6567"/>
          <cell r="N6567"/>
          <cell r="O6567"/>
          <cell r="P6567"/>
          <cell r="R6567"/>
          <cell r="S6567"/>
          <cell r="T6567"/>
          <cell r="U6567"/>
          <cell r="V6567"/>
          <cell r="W6567"/>
          <cell r="Y6567"/>
          <cell r="Z6567"/>
          <cell r="AA6567"/>
          <cell r="AB6567"/>
          <cell r="AC6567"/>
          <cell r="AD6567"/>
          <cell r="AE6567"/>
          <cell r="AF6567"/>
          <cell r="AG6567"/>
          <cell r="AH6567"/>
          <cell r="AI6567"/>
          <cell r="AJ6567"/>
          <cell r="AK6567"/>
          <cell r="AL6567"/>
          <cell r="AM6567"/>
          <cell r="AN6567"/>
          <cell r="AP6567"/>
        </row>
        <row r="6568">
          <cell r="C6568"/>
          <cell r="D6568"/>
          <cell r="E6568"/>
          <cell r="F6568"/>
          <cell r="J6568"/>
          <cell r="K6568"/>
          <cell r="L6568"/>
          <cell r="M6568"/>
          <cell r="N6568"/>
          <cell r="O6568"/>
          <cell r="P6568"/>
          <cell r="R6568"/>
          <cell r="S6568"/>
          <cell r="T6568"/>
          <cell r="U6568"/>
          <cell r="V6568"/>
          <cell r="W6568"/>
          <cell r="Y6568"/>
          <cell r="Z6568"/>
          <cell r="AA6568"/>
          <cell r="AB6568"/>
          <cell r="AC6568"/>
          <cell r="AD6568"/>
          <cell r="AE6568"/>
          <cell r="AF6568"/>
          <cell r="AG6568"/>
          <cell r="AH6568"/>
          <cell r="AI6568"/>
          <cell r="AJ6568"/>
          <cell r="AK6568"/>
          <cell r="AL6568"/>
          <cell r="AM6568"/>
          <cell r="AN6568"/>
          <cell r="AP6568"/>
        </row>
        <row r="6569">
          <cell r="C6569"/>
          <cell r="D6569"/>
          <cell r="E6569"/>
          <cell r="F6569"/>
          <cell r="J6569"/>
          <cell r="K6569"/>
          <cell r="L6569"/>
          <cell r="M6569"/>
          <cell r="N6569"/>
          <cell r="O6569"/>
          <cell r="P6569"/>
          <cell r="R6569"/>
          <cell r="S6569"/>
          <cell r="T6569"/>
          <cell r="U6569"/>
          <cell r="V6569"/>
          <cell r="W6569"/>
          <cell r="Y6569"/>
          <cell r="Z6569"/>
          <cell r="AA6569"/>
          <cell r="AB6569"/>
          <cell r="AC6569"/>
          <cell r="AD6569"/>
          <cell r="AE6569"/>
          <cell r="AF6569"/>
          <cell r="AG6569"/>
          <cell r="AH6569"/>
          <cell r="AI6569"/>
          <cell r="AJ6569"/>
          <cell r="AK6569"/>
          <cell r="AL6569"/>
          <cell r="AM6569"/>
          <cell r="AN6569"/>
          <cell r="AP6569"/>
        </row>
        <row r="6570">
          <cell r="C6570"/>
          <cell r="D6570"/>
          <cell r="E6570"/>
          <cell r="F6570"/>
          <cell r="J6570"/>
          <cell r="K6570"/>
          <cell r="L6570"/>
          <cell r="M6570"/>
          <cell r="N6570"/>
          <cell r="O6570"/>
          <cell r="P6570"/>
          <cell r="R6570"/>
          <cell r="S6570"/>
          <cell r="T6570"/>
          <cell r="U6570"/>
          <cell r="V6570"/>
          <cell r="W6570"/>
          <cell r="Y6570"/>
          <cell r="Z6570"/>
          <cell r="AA6570"/>
          <cell r="AB6570"/>
          <cell r="AC6570"/>
          <cell r="AD6570"/>
          <cell r="AE6570"/>
          <cell r="AF6570"/>
          <cell r="AG6570"/>
          <cell r="AH6570"/>
          <cell r="AI6570"/>
          <cell r="AJ6570"/>
          <cell r="AK6570"/>
          <cell r="AL6570"/>
          <cell r="AM6570"/>
          <cell r="AN6570"/>
          <cell r="AP6570"/>
        </row>
        <row r="6571">
          <cell r="C6571"/>
          <cell r="D6571"/>
          <cell r="E6571"/>
          <cell r="F6571"/>
          <cell r="J6571"/>
          <cell r="K6571"/>
          <cell r="L6571"/>
          <cell r="M6571"/>
          <cell r="N6571"/>
          <cell r="O6571"/>
          <cell r="P6571"/>
          <cell r="R6571"/>
          <cell r="S6571"/>
          <cell r="T6571"/>
          <cell r="U6571"/>
          <cell r="V6571"/>
          <cell r="W6571"/>
          <cell r="Y6571"/>
          <cell r="Z6571"/>
          <cell r="AA6571"/>
          <cell r="AB6571"/>
          <cell r="AC6571"/>
          <cell r="AD6571"/>
          <cell r="AE6571"/>
          <cell r="AF6571"/>
          <cell r="AG6571"/>
          <cell r="AH6571"/>
          <cell r="AI6571"/>
          <cell r="AJ6571"/>
          <cell r="AK6571"/>
          <cell r="AL6571"/>
          <cell r="AM6571"/>
          <cell r="AN6571"/>
          <cell r="AP6571"/>
        </row>
        <row r="6572">
          <cell r="C6572"/>
          <cell r="D6572"/>
          <cell r="E6572"/>
          <cell r="F6572"/>
          <cell r="J6572"/>
          <cell r="K6572"/>
          <cell r="L6572"/>
          <cell r="M6572"/>
          <cell r="N6572"/>
          <cell r="O6572"/>
          <cell r="P6572"/>
          <cell r="R6572"/>
          <cell r="S6572"/>
          <cell r="T6572"/>
          <cell r="U6572"/>
          <cell r="V6572"/>
          <cell r="W6572"/>
          <cell r="Y6572"/>
          <cell r="Z6572"/>
          <cell r="AA6572"/>
          <cell r="AB6572"/>
          <cell r="AC6572"/>
          <cell r="AD6572"/>
          <cell r="AE6572"/>
          <cell r="AF6572"/>
          <cell r="AG6572"/>
          <cell r="AH6572"/>
          <cell r="AI6572"/>
          <cell r="AJ6572"/>
          <cell r="AK6572"/>
          <cell r="AL6572"/>
          <cell r="AM6572"/>
          <cell r="AN6572"/>
          <cell r="AP6572"/>
        </row>
        <row r="6573">
          <cell r="C6573"/>
          <cell r="D6573"/>
          <cell r="E6573"/>
          <cell r="F6573"/>
          <cell r="J6573"/>
          <cell r="K6573"/>
          <cell r="L6573"/>
          <cell r="M6573"/>
          <cell r="N6573"/>
          <cell r="O6573"/>
          <cell r="P6573"/>
          <cell r="R6573"/>
          <cell r="S6573"/>
          <cell r="T6573"/>
          <cell r="U6573"/>
          <cell r="V6573"/>
          <cell r="W6573"/>
          <cell r="Y6573"/>
          <cell r="Z6573"/>
          <cell r="AA6573"/>
          <cell r="AB6573"/>
          <cell r="AC6573"/>
          <cell r="AD6573"/>
          <cell r="AE6573"/>
          <cell r="AF6573"/>
          <cell r="AG6573"/>
          <cell r="AH6573"/>
          <cell r="AI6573"/>
          <cell r="AJ6573"/>
          <cell r="AK6573"/>
          <cell r="AL6573"/>
          <cell r="AM6573"/>
          <cell r="AN6573"/>
          <cell r="AP6573"/>
        </row>
        <row r="6574">
          <cell r="C6574"/>
          <cell r="D6574"/>
          <cell r="E6574"/>
          <cell r="F6574"/>
          <cell r="J6574"/>
          <cell r="K6574"/>
          <cell r="L6574"/>
          <cell r="M6574"/>
          <cell r="N6574"/>
          <cell r="O6574"/>
          <cell r="P6574"/>
          <cell r="R6574"/>
          <cell r="S6574"/>
          <cell r="T6574"/>
          <cell r="U6574"/>
          <cell r="V6574"/>
          <cell r="W6574"/>
          <cell r="Y6574"/>
          <cell r="Z6574"/>
          <cell r="AA6574"/>
          <cell r="AB6574"/>
          <cell r="AC6574"/>
          <cell r="AD6574"/>
          <cell r="AE6574"/>
          <cell r="AF6574"/>
          <cell r="AG6574"/>
          <cell r="AH6574"/>
          <cell r="AI6574"/>
          <cell r="AJ6574"/>
          <cell r="AK6574"/>
          <cell r="AL6574"/>
          <cell r="AM6574"/>
          <cell r="AN6574"/>
          <cell r="AP6574"/>
        </row>
        <row r="6575">
          <cell r="C6575"/>
          <cell r="D6575"/>
          <cell r="E6575"/>
          <cell r="F6575"/>
          <cell r="J6575"/>
          <cell r="K6575"/>
          <cell r="L6575"/>
          <cell r="M6575"/>
          <cell r="N6575"/>
          <cell r="O6575"/>
          <cell r="P6575"/>
          <cell r="R6575"/>
          <cell r="S6575"/>
          <cell r="T6575"/>
          <cell r="U6575"/>
          <cell r="V6575"/>
          <cell r="W6575"/>
          <cell r="Y6575"/>
          <cell r="Z6575"/>
          <cell r="AA6575"/>
          <cell r="AB6575"/>
          <cell r="AC6575"/>
          <cell r="AD6575"/>
          <cell r="AE6575"/>
          <cell r="AF6575"/>
          <cell r="AG6575"/>
          <cell r="AH6575"/>
          <cell r="AI6575"/>
          <cell r="AJ6575"/>
          <cell r="AK6575"/>
          <cell r="AL6575"/>
          <cell r="AM6575"/>
          <cell r="AN6575"/>
          <cell r="AP6575"/>
        </row>
        <row r="6576">
          <cell r="C6576"/>
          <cell r="D6576"/>
          <cell r="E6576"/>
          <cell r="F6576"/>
          <cell r="J6576"/>
          <cell r="K6576"/>
          <cell r="L6576"/>
          <cell r="M6576"/>
          <cell r="N6576"/>
          <cell r="O6576"/>
          <cell r="P6576"/>
          <cell r="R6576"/>
          <cell r="S6576"/>
          <cell r="T6576"/>
          <cell r="U6576"/>
          <cell r="V6576"/>
          <cell r="W6576"/>
          <cell r="Y6576"/>
          <cell r="Z6576"/>
          <cell r="AA6576"/>
          <cell r="AB6576"/>
          <cell r="AC6576"/>
          <cell r="AD6576"/>
          <cell r="AE6576"/>
          <cell r="AF6576"/>
          <cell r="AG6576"/>
          <cell r="AH6576"/>
          <cell r="AI6576"/>
          <cell r="AJ6576"/>
          <cell r="AK6576"/>
          <cell r="AL6576"/>
          <cell r="AM6576"/>
          <cell r="AN6576"/>
          <cell r="AP6576"/>
        </row>
        <row r="6577">
          <cell r="C6577"/>
          <cell r="D6577"/>
          <cell r="E6577"/>
          <cell r="F6577"/>
          <cell r="J6577"/>
          <cell r="K6577"/>
          <cell r="L6577"/>
          <cell r="M6577"/>
          <cell r="N6577"/>
          <cell r="O6577"/>
          <cell r="P6577"/>
          <cell r="R6577"/>
          <cell r="S6577"/>
          <cell r="T6577"/>
          <cell r="U6577"/>
          <cell r="V6577"/>
          <cell r="W6577"/>
          <cell r="Y6577"/>
          <cell r="Z6577"/>
          <cell r="AA6577"/>
          <cell r="AB6577"/>
          <cell r="AC6577"/>
          <cell r="AD6577"/>
          <cell r="AE6577"/>
          <cell r="AF6577"/>
          <cell r="AG6577"/>
          <cell r="AH6577"/>
          <cell r="AI6577"/>
          <cell r="AJ6577"/>
          <cell r="AK6577"/>
          <cell r="AL6577"/>
          <cell r="AM6577"/>
          <cell r="AN6577"/>
          <cell r="AP6577"/>
        </row>
        <row r="6578">
          <cell r="C6578"/>
          <cell r="D6578"/>
          <cell r="E6578"/>
          <cell r="F6578"/>
          <cell r="J6578"/>
          <cell r="K6578"/>
          <cell r="L6578"/>
          <cell r="M6578"/>
          <cell r="N6578"/>
          <cell r="O6578"/>
          <cell r="P6578"/>
          <cell r="R6578"/>
          <cell r="S6578"/>
          <cell r="T6578"/>
          <cell r="U6578"/>
          <cell r="V6578"/>
          <cell r="W6578"/>
          <cell r="Y6578"/>
          <cell r="Z6578"/>
          <cell r="AA6578"/>
          <cell r="AB6578"/>
          <cell r="AC6578"/>
          <cell r="AD6578"/>
          <cell r="AE6578"/>
          <cell r="AF6578"/>
          <cell r="AG6578"/>
          <cell r="AH6578"/>
          <cell r="AI6578"/>
          <cell r="AJ6578"/>
          <cell r="AK6578"/>
          <cell r="AL6578"/>
          <cell r="AM6578"/>
          <cell r="AN6578"/>
          <cell r="AP6578"/>
        </row>
        <row r="6579">
          <cell r="C6579"/>
          <cell r="D6579"/>
          <cell r="E6579"/>
          <cell r="F6579"/>
          <cell r="J6579"/>
          <cell r="K6579"/>
          <cell r="L6579"/>
          <cell r="M6579"/>
          <cell r="N6579"/>
          <cell r="O6579"/>
          <cell r="P6579"/>
          <cell r="R6579"/>
          <cell r="S6579"/>
          <cell r="T6579"/>
          <cell r="U6579"/>
          <cell r="V6579"/>
          <cell r="W6579"/>
          <cell r="Y6579"/>
          <cell r="Z6579"/>
          <cell r="AA6579"/>
          <cell r="AB6579"/>
          <cell r="AC6579"/>
          <cell r="AD6579"/>
          <cell r="AE6579"/>
          <cell r="AF6579"/>
          <cell r="AG6579"/>
          <cell r="AH6579"/>
          <cell r="AI6579"/>
          <cell r="AJ6579"/>
          <cell r="AK6579"/>
          <cell r="AL6579"/>
          <cell r="AM6579"/>
          <cell r="AN6579"/>
          <cell r="AP6579"/>
        </row>
        <row r="6580">
          <cell r="C6580"/>
          <cell r="D6580"/>
          <cell r="E6580"/>
          <cell r="F6580"/>
          <cell r="J6580"/>
          <cell r="K6580"/>
          <cell r="L6580"/>
          <cell r="M6580"/>
          <cell r="N6580"/>
          <cell r="O6580"/>
          <cell r="P6580"/>
          <cell r="R6580"/>
          <cell r="S6580"/>
          <cell r="T6580"/>
          <cell r="U6580"/>
          <cell r="V6580"/>
          <cell r="W6580"/>
          <cell r="Y6580"/>
          <cell r="Z6580"/>
          <cell r="AA6580"/>
          <cell r="AB6580"/>
          <cell r="AC6580"/>
          <cell r="AD6580"/>
          <cell r="AE6580"/>
          <cell r="AF6580"/>
          <cell r="AG6580"/>
          <cell r="AH6580"/>
          <cell r="AI6580"/>
          <cell r="AJ6580"/>
          <cell r="AK6580"/>
          <cell r="AL6580"/>
          <cell r="AM6580"/>
          <cell r="AN6580"/>
          <cell r="AP6580"/>
        </row>
        <row r="6581">
          <cell r="C6581"/>
          <cell r="D6581"/>
          <cell r="E6581"/>
          <cell r="F6581"/>
          <cell r="J6581"/>
          <cell r="K6581"/>
          <cell r="L6581"/>
          <cell r="M6581"/>
          <cell r="N6581"/>
          <cell r="O6581"/>
          <cell r="P6581"/>
          <cell r="R6581"/>
          <cell r="S6581"/>
          <cell r="T6581"/>
          <cell r="U6581"/>
          <cell r="V6581"/>
          <cell r="W6581"/>
          <cell r="Y6581"/>
          <cell r="Z6581"/>
          <cell r="AA6581"/>
          <cell r="AB6581"/>
          <cell r="AC6581"/>
          <cell r="AD6581"/>
          <cell r="AE6581"/>
          <cell r="AF6581"/>
          <cell r="AG6581"/>
          <cell r="AH6581"/>
          <cell r="AI6581"/>
          <cell r="AJ6581"/>
          <cell r="AK6581"/>
          <cell r="AL6581"/>
          <cell r="AM6581"/>
          <cell r="AN6581"/>
          <cell r="AP6581"/>
        </row>
        <row r="6582">
          <cell r="C6582"/>
          <cell r="D6582"/>
          <cell r="E6582"/>
          <cell r="F6582"/>
          <cell r="J6582"/>
          <cell r="K6582"/>
          <cell r="L6582"/>
          <cell r="M6582"/>
          <cell r="N6582"/>
          <cell r="O6582"/>
          <cell r="P6582"/>
          <cell r="R6582"/>
          <cell r="S6582"/>
          <cell r="T6582"/>
          <cell r="U6582"/>
          <cell r="V6582"/>
          <cell r="W6582"/>
          <cell r="Y6582"/>
          <cell r="Z6582"/>
          <cell r="AA6582"/>
          <cell r="AB6582"/>
          <cell r="AC6582"/>
          <cell r="AD6582"/>
          <cell r="AE6582"/>
          <cell r="AF6582"/>
          <cell r="AG6582"/>
          <cell r="AH6582"/>
          <cell r="AI6582"/>
          <cell r="AJ6582"/>
          <cell r="AK6582"/>
          <cell r="AL6582"/>
          <cell r="AM6582"/>
          <cell r="AN6582"/>
          <cell r="AP6582"/>
        </row>
        <row r="6583">
          <cell r="C6583"/>
          <cell r="D6583"/>
          <cell r="E6583"/>
          <cell r="F6583"/>
          <cell r="J6583"/>
          <cell r="K6583"/>
          <cell r="L6583"/>
          <cell r="M6583"/>
          <cell r="N6583"/>
          <cell r="O6583"/>
          <cell r="P6583"/>
          <cell r="R6583"/>
          <cell r="S6583"/>
          <cell r="T6583"/>
          <cell r="U6583"/>
          <cell r="V6583"/>
          <cell r="W6583"/>
          <cell r="Y6583"/>
          <cell r="Z6583"/>
          <cell r="AA6583"/>
          <cell r="AB6583"/>
          <cell r="AC6583"/>
          <cell r="AD6583"/>
          <cell r="AE6583"/>
          <cell r="AF6583"/>
          <cell r="AG6583"/>
          <cell r="AH6583"/>
          <cell r="AI6583"/>
          <cell r="AJ6583"/>
          <cell r="AK6583"/>
          <cell r="AL6583"/>
          <cell r="AM6583"/>
          <cell r="AN6583"/>
          <cell r="AP6583"/>
        </row>
        <row r="6584">
          <cell r="C6584"/>
          <cell r="D6584"/>
          <cell r="E6584"/>
          <cell r="F6584"/>
          <cell r="J6584"/>
          <cell r="K6584"/>
          <cell r="L6584"/>
          <cell r="M6584"/>
          <cell r="N6584"/>
          <cell r="O6584"/>
          <cell r="P6584"/>
          <cell r="R6584"/>
          <cell r="S6584"/>
          <cell r="T6584"/>
          <cell r="U6584"/>
          <cell r="V6584"/>
          <cell r="W6584"/>
          <cell r="Y6584"/>
          <cell r="Z6584"/>
          <cell r="AA6584"/>
          <cell r="AB6584"/>
          <cell r="AC6584"/>
          <cell r="AD6584"/>
          <cell r="AE6584"/>
          <cell r="AF6584"/>
          <cell r="AG6584"/>
          <cell r="AH6584"/>
          <cell r="AI6584"/>
          <cell r="AJ6584"/>
          <cell r="AK6584"/>
          <cell r="AL6584"/>
          <cell r="AM6584"/>
          <cell r="AN6584"/>
          <cell r="AP6584"/>
        </row>
        <row r="6585">
          <cell r="C6585"/>
          <cell r="D6585"/>
          <cell r="E6585"/>
          <cell r="F6585"/>
          <cell r="J6585"/>
          <cell r="K6585"/>
          <cell r="L6585"/>
          <cell r="M6585"/>
          <cell r="N6585"/>
          <cell r="O6585"/>
          <cell r="P6585"/>
          <cell r="R6585"/>
          <cell r="S6585"/>
          <cell r="T6585"/>
          <cell r="U6585"/>
          <cell r="V6585"/>
          <cell r="W6585"/>
          <cell r="Y6585"/>
          <cell r="Z6585"/>
          <cell r="AA6585"/>
          <cell r="AB6585"/>
          <cell r="AC6585"/>
          <cell r="AD6585"/>
          <cell r="AE6585"/>
          <cell r="AF6585"/>
          <cell r="AG6585"/>
          <cell r="AH6585"/>
          <cell r="AI6585"/>
          <cell r="AJ6585"/>
          <cell r="AK6585"/>
          <cell r="AL6585"/>
          <cell r="AM6585"/>
          <cell r="AN6585"/>
          <cell r="AP6585"/>
        </row>
        <row r="6586">
          <cell r="C6586"/>
          <cell r="D6586"/>
          <cell r="E6586"/>
          <cell r="F6586"/>
          <cell r="J6586"/>
          <cell r="K6586"/>
          <cell r="L6586"/>
          <cell r="M6586"/>
          <cell r="N6586"/>
          <cell r="O6586"/>
          <cell r="P6586"/>
          <cell r="R6586"/>
          <cell r="S6586"/>
          <cell r="T6586"/>
          <cell r="U6586"/>
          <cell r="V6586"/>
          <cell r="W6586"/>
          <cell r="Y6586"/>
          <cell r="Z6586"/>
          <cell r="AA6586"/>
          <cell r="AB6586"/>
          <cell r="AC6586"/>
          <cell r="AD6586"/>
          <cell r="AE6586"/>
          <cell r="AF6586"/>
          <cell r="AG6586"/>
          <cell r="AH6586"/>
          <cell r="AI6586"/>
          <cell r="AJ6586"/>
          <cell r="AK6586"/>
          <cell r="AL6586"/>
          <cell r="AM6586"/>
          <cell r="AN6586"/>
          <cell r="AP6586"/>
        </row>
        <row r="6587">
          <cell r="C6587"/>
          <cell r="D6587"/>
          <cell r="E6587"/>
          <cell r="F6587"/>
          <cell r="J6587"/>
          <cell r="K6587"/>
          <cell r="L6587"/>
          <cell r="M6587"/>
          <cell r="N6587"/>
          <cell r="O6587"/>
          <cell r="P6587"/>
          <cell r="R6587"/>
          <cell r="S6587"/>
          <cell r="T6587"/>
          <cell r="U6587"/>
          <cell r="V6587"/>
          <cell r="Y6587"/>
          <cell r="Z6587"/>
          <cell r="AA6587"/>
          <cell r="AB6587"/>
          <cell r="AC6587"/>
          <cell r="AD6587"/>
          <cell r="AE6587"/>
          <cell r="AF6587"/>
          <cell r="AG6587"/>
          <cell r="AH6587"/>
          <cell r="AI6587"/>
          <cell r="AJ6587"/>
          <cell r="AK6587"/>
          <cell r="AL6587"/>
          <cell r="AM6587"/>
          <cell r="AN6587"/>
          <cell r="AP6587"/>
        </row>
        <row r="6588">
          <cell r="C6588"/>
          <cell r="D6588"/>
          <cell r="E6588"/>
          <cell r="F6588"/>
          <cell r="J6588"/>
          <cell r="K6588"/>
          <cell r="L6588"/>
          <cell r="M6588"/>
          <cell r="N6588"/>
          <cell r="O6588"/>
          <cell r="P6588"/>
          <cell r="R6588"/>
          <cell r="S6588"/>
          <cell r="T6588"/>
          <cell r="U6588"/>
          <cell r="V6588"/>
          <cell r="W6588"/>
          <cell r="Y6588"/>
          <cell r="Z6588"/>
          <cell r="AA6588"/>
          <cell r="AB6588"/>
          <cell r="AC6588"/>
          <cell r="AD6588"/>
          <cell r="AE6588"/>
          <cell r="AF6588"/>
          <cell r="AG6588"/>
          <cell r="AH6588"/>
          <cell r="AI6588"/>
          <cell r="AJ6588"/>
          <cell r="AK6588"/>
          <cell r="AL6588"/>
          <cell r="AM6588"/>
          <cell r="AN6588"/>
          <cell r="AP6588"/>
        </row>
        <row r="6589">
          <cell r="C6589"/>
          <cell r="D6589"/>
          <cell r="E6589"/>
          <cell r="F6589"/>
          <cell r="J6589"/>
          <cell r="K6589"/>
          <cell r="L6589"/>
          <cell r="M6589"/>
          <cell r="N6589"/>
          <cell r="O6589"/>
          <cell r="P6589"/>
          <cell r="R6589"/>
          <cell r="S6589"/>
          <cell r="T6589"/>
          <cell r="U6589"/>
          <cell r="V6589"/>
          <cell r="W6589"/>
          <cell r="Y6589"/>
          <cell r="Z6589"/>
          <cell r="AA6589"/>
          <cell r="AB6589"/>
          <cell r="AC6589"/>
          <cell r="AD6589"/>
          <cell r="AE6589"/>
          <cell r="AF6589"/>
          <cell r="AG6589"/>
          <cell r="AH6589"/>
          <cell r="AI6589"/>
          <cell r="AJ6589"/>
          <cell r="AK6589"/>
          <cell r="AL6589"/>
          <cell r="AM6589"/>
          <cell r="AN6589"/>
          <cell r="AP6589"/>
        </row>
        <row r="6590">
          <cell r="C6590"/>
          <cell r="D6590"/>
          <cell r="E6590"/>
          <cell r="F6590"/>
          <cell r="J6590"/>
          <cell r="K6590"/>
          <cell r="L6590"/>
          <cell r="M6590"/>
          <cell r="N6590"/>
          <cell r="O6590"/>
          <cell r="P6590"/>
          <cell r="R6590"/>
          <cell r="S6590"/>
          <cell r="T6590"/>
          <cell r="U6590"/>
          <cell r="V6590"/>
          <cell r="W6590"/>
          <cell r="Y6590"/>
          <cell r="Z6590"/>
          <cell r="AA6590"/>
          <cell r="AB6590"/>
          <cell r="AC6590"/>
          <cell r="AD6590"/>
          <cell r="AE6590"/>
          <cell r="AF6590"/>
          <cell r="AG6590"/>
          <cell r="AH6590"/>
          <cell r="AI6590"/>
          <cell r="AJ6590"/>
          <cell r="AK6590"/>
          <cell r="AL6590"/>
          <cell r="AM6590"/>
          <cell r="AN6590"/>
          <cell r="AP6590"/>
        </row>
        <row r="6591">
          <cell r="C6591"/>
          <cell r="D6591"/>
          <cell r="E6591"/>
          <cell r="F6591"/>
          <cell r="J6591"/>
          <cell r="K6591"/>
          <cell r="L6591"/>
          <cell r="M6591"/>
          <cell r="N6591"/>
          <cell r="O6591"/>
          <cell r="P6591"/>
          <cell r="R6591"/>
          <cell r="S6591"/>
          <cell r="T6591"/>
          <cell r="U6591"/>
          <cell r="V6591"/>
          <cell r="W6591"/>
          <cell r="Y6591"/>
          <cell r="Z6591"/>
          <cell r="AA6591"/>
          <cell r="AB6591"/>
          <cell r="AC6591"/>
          <cell r="AD6591"/>
          <cell r="AE6591"/>
          <cell r="AF6591"/>
          <cell r="AG6591"/>
          <cell r="AH6591"/>
          <cell r="AI6591"/>
          <cell r="AJ6591"/>
          <cell r="AK6591"/>
          <cell r="AL6591"/>
          <cell r="AM6591"/>
          <cell r="AN6591"/>
          <cell r="AP6591"/>
        </row>
        <row r="6592">
          <cell r="C6592"/>
          <cell r="D6592"/>
          <cell r="E6592"/>
          <cell r="F6592"/>
          <cell r="J6592"/>
          <cell r="K6592"/>
          <cell r="L6592"/>
          <cell r="M6592"/>
          <cell r="N6592"/>
          <cell r="O6592"/>
          <cell r="P6592"/>
          <cell r="R6592"/>
          <cell r="S6592"/>
          <cell r="T6592"/>
          <cell r="U6592"/>
          <cell r="V6592"/>
          <cell r="W6592"/>
          <cell r="Y6592"/>
          <cell r="Z6592"/>
          <cell r="AA6592"/>
          <cell r="AB6592"/>
          <cell r="AC6592"/>
          <cell r="AD6592"/>
          <cell r="AE6592"/>
          <cell r="AF6592"/>
          <cell r="AG6592"/>
          <cell r="AH6592"/>
          <cell r="AI6592"/>
          <cell r="AJ6592"/>
          <cell r="AK6592"/>
          <cell r="AL6592"/>
          <cell r="AM6592"/>
          <cell r="AN6592"/>
          <cell r="AP6592"/>
        </row>
        <row r="6593">
          <cell r="C6593"/>
          <cell r="D6593"/>
          <cell r="E6593"/>
          <cell r="F6593"/>
          <cell r="J6593"/>
          <cell r="K6593"/>
          <cell r="L6593"/>
          <cell r="M6593"/>
          <cell r="N6593"/>
          <cell r="O6593"/>
          <cell r="P6593"/>
          <cell r="R6593"/>
          <cell r="S6593"/>
          <cell r="T6593"/>
          <cell r="U6593"/>
          <cell r="V6593"/>
          <cell r="W6593"/>
          <cell r="Y6593"/>
          <cell r="Z6593"/>
          <cell r="AA6593"/>
          <cell r="AB6593"/>
          <cell r="AC6593"/>
          <cell r="AD6593"/>
          <cell r="AE6593"/>
          <cell r="AF6593"/>
          <cell r="AG6593"/>
          <cell r="AH6593"/>
          <cell r="AI6593"/>
          <cell r="AJ6593"/>
          <cell r="AK6593"/>
          <cell r="AL6593"/>
          <cell r="AM6593"/>
          <cell r="AN6593"/>
          <cell r="AP6593"/>
        </row>
        <row r="6594">
          <cell r="C6594"/>
          <cell r="D6594"/>
          <cell r="E6594"/>
          <cell r="F6594"/>
          <cell r="J6594"/>
          <cell r="K6594"/>
          <cell r="L6594"/>
          <cell r="M6594"/>
          <cell r="N6594"/>
          <cell r="O6594"/>
          <cell r="P6594"/>
          <cell r="R6594"/>
          <cell r="S6594"/>
          <cell r="T6594"/>
          <cell r="U6594"/>
          <cell r="V6594"/>
          <cell r="W6594"/>
          <cell r="Y6594"/>
          <cell r="Z6594"/>
          <cell r="AA6594"/>
          <cell r="AB6594"/>
          <cell r="AC6594"/>
          <cell r="AD6594"/>
          <cell r="AE6594"/>
          <cell r="AF6594"/>
          <cell r="AG6594"/>
          <cell r="AH6594"/>
          <cell r="AI6594"/>
          <cell r="AJ6594"/>
          <cell r="AK6594"/>
          <cell r="AL6594"/>
          <cell r="AM6594"/>
          <cell r="AN6594"/>
          <cell r="AP6594"/>
        </row>
        <row r="6595">
          <cell r="C6595"/>
          <cell r="D6595"/>
          <cell r="E6595"/>
          <cell r="F6595"/>
          <cell r="J6595"/>
          <cell r="K6595"/>
          <cell r="L6595"/>
          <cell r="M6595"/>
          <cell r="N6595"/>
          <cell r="O6595"/>
          <cell r="P6595"/>
          <cell r="R6595"/>
          <cell r="S6595"/>
          <cell r="T6595"/>
          <cell r="U6595"/>
          <cell r="V6595"/>
          <cell r="W6595"/>
          <cell r="Y6595"/>
          <cell r="Z6595"/>
          <cell r="AA6595"/>
          <cell r="AB6595"/>
          <cell r="AC6595"/>
          <cell r="AD6595"/>
          <cell r="AE6595"/>
          <cell r="AF6595"/>
          <cell r="AG6595"/>
          <cell r="AH6595"/>
          <cell r="AI6595"/>
          <cell r="AJ6595"/>
          <cell r="AK6595"/>
          <cell r="AL6595"/>
          <cell r="AM6595"/>
          <cell r="AN6595"/>
          <cell r="AP6595"/>
        </row>
        <row r="6596">
          <cell r="C6596"/>
          <cell r="D6596"/>
          <cell r="E6596"/>
          <cell r="F6596"/>
          <cell r="J6596"/>
          <cell r="K6596"/>
          <cell r="L6596"/>
          <cell r="M6596"/>
          <cell r="N6596"/>
          <cell r="O6596"/>
          <cell r="P6596"/>
          <cell r="R6596"/>
          <cell r="S6596"/>
          <cell r="T6596"/>
          <cell r="U6596"/>
          <cell r="V6596"/>
          <cell r="W6596"/>
          <cell r="Y6596"/>
          <cell r="Z6596"/>
          <cell r="AA6596"/>
          <cell r="AB6596"/>
          <cell r="AC6596"/>
          <cell r="AD6596"/>
          <cell r="AE6596"/>
          <cell r="AF6596"/>
          <cell r="AG6596"/>
          <cell r="AH6596"/>
          <cell r="AI6596"/>
          <cell r="AJ6596"/>
          <cell r="AK6596"/>
          <cell r="AL6596"/>
          <cell r="AM6596"/>
          <cell r="AN6596"/>
          <cell r="AP6596"/>
        </row>
        <row r="6597">
          <cell r="C6597"/>
          <cell r="D6597"/>
          <cell r="E6597"/>
          <cell r="F6597"/>
          <cell r="J6597"/>
          <cell r="K6597"/>
          <cell r="L6597"/>
          <cell r="M6597"/>
          <cell r="N6597"/>
          <cell r="O6597"/>
          <cell r="P6597"/>
          <cell r="R6597"/>
          <cell r="S6597"/>
          <cell r="T6597"/>
          <cell r="U6597"/>
          <cell r="V6597"/>
          <cell r="W6597"/>
          <cell r="Y6597"/>
          <cell r="Z6597"/>
          <cell r="AA6597"/>
          <cell r="AB6597"/>
          <cell r="AC6597"/>
          <cell r="AD6597"/>
          <cell r="AE6597"/>
          <cell r="AF6597"/>
          <cell r="AG6597"/>
          <cell r="AH6597"/>
          <cell r="AI6597"/>
          <cell r="AJ6597"/>
          <cell r="AK6597"/>
          <cell r="AL6597"/>
          <cell r="AM6597"/>
          <cell r="AN6597"/>
          <cell r="AP6597"/>
        </row>
        <row r="6598">
          <cell r="C6598"/>
          <cell r="D6598"/>
          <cell r="E6598"/>
          <cell r="F6598"/>
          <cell r="J6598"/>
          <cell r="K6598"/>
          <cell r="L6598"/>
          <cell r="M6598"/>
          <cell r="N6598"/>
          <cell r="O6598"/>
          <cell r="P6598"/>
          <cell r="R6598"/>
          <cell r="S6598"/>
          <cell r="T6598"/>
          <cell r="U6598"/>
          <cell r="V6598"/>
          <cell r="W6598"/>
          <cell r="Y6598"/>
          <cell r="Z6598"/>
          <cell r="AA6598"/>
          <cell r="AB6598"/>
          <cell r="AC6598"/>
          <cell r="AD6598"/>
          <cell r="AE6598"/>
          <cell r="AF6598"/>
          <cell r="AG6598"/>
          <cell r="AH6598"/>
          <cell r="AI6598"/>
          <cell r="AJ6598"/>
          <cell r="AK6598"/>
          <cell r="AL6598"/>
          <cell r="AM6598"/>
          <cell r="AN6598"/>
          <cell r="AP6598"/>
        </row>
        <row r="6599">
          <cell r="C6599"/>
          <cell r="D6599"/>
          <cell r="E6599"/>
          <cell r="F6599"/>
          <cell r="J6599"/>
          <cell r="K6599"/>
          <cell r="L6599"/>
          <cell r="M6599"/>
          <cell r="N6599"/>
          <cell r="O6599"/>
          <cell r="P6599"/>
          <cell r="R6599"/>
          <cell r="S6599"/>
          <cell r="T6599"/>
          <cell r="U6599"/>
          <cell r="V6599"/>
          <cell r="W6599"/>
          <cell r="Y6599"/>
          <cell r="Z6599"/>
          <cell r="AA6599"/>
          <cell r="AB6599"/>
          <cell r="AC6599"/>
          <cell r="AD6599"/>
          <cell r="AE6599"/>
          <cell r="AF6599"/>
          <cell r="AG6599"/>
          <cell r="AH6599"/>
          <cell r="AI6599"/>
          <cell r="AJ6599"/>
          <cell r="AK6599"/>
          <cell r="AL6599"/>
          <cell r="AM6599"/>
          <cell r="AN6599"/>
          <cell r="AP6599"/>
        </row>
        <row r="6600">
          <cell r="C6600"/>
          <cell r="D6600"/>
          <cell r="E6600"/>
          <cell r="F6600"/>
          <cell r="J6600"/>
          <cell r="K6600"/>
          <cell r="L6600"/>
          <cell r="M6600"/>
          <cell r="N6600"/>
          <cell r="O6600"/>
          <cell r="P6600"/>
          <cell r="R6600"/>
          <cell r="S6600"/>
          <cell r="T6600"/>
          <cell r="U6600"/>
          <cell r="V6600"/>
          <cell r="W6600"/>
          <cell r="Y6600"/>
          <cell r="Z6600"/>
          <cell r="AA6600"/>
          <cell r="AB6600"/>
          <cell r="AC6600"/>
          <cell r="AD6600"/>
          <cell r="AE6600"/>
          <cell r="AF6600"/>
          <cell r="AG6600"/>
          <cell r="AH6600"/>
          <cell r="AI6600"/>
          <cell r="AJ6600"/>
          <cell r="AK6600"/>
          <cell r="AL6600"/>
          <cell r="AM6600"/>
          <cell r="AN6600"/>
          <cell r="AP6600"/>
        </row>
        <row r="6601">
          <cell r="C6601"/>
          <cell r="D6601"/>
          <cell r="E6601"/>
          <cell r="F6601"/>
          <cell r="J6601"/>
          <cell r="K6601"/>
          <cell r="L6601"/>
          <cell r="M6601"/>
          <cell r="N6601"/>
          <cell r="O6601"/>
          <cell r="P6601"/>
          <cell r="R6601"/>
          <cell r="S6601"/>
          <cell r="T6601"/>
          <cell r="U6601"/>
          <cell r="V6601"/>
          <cell r="W6601"/>
          <cell r="Y6601"/>
          <cell r="Z6601"/>
          <cell r="AA6601"/>
          <cell r="AB6601"/>
          <cell r="AC6601"/>
          <cell r="AD6601"/>
          <cell r="AE6601"/>
          <cell r="AF6601"/>
          <cell r="AG6601"/>
          <cell r="AH6601"/>
          <cell r="AI6601"/>
          <cell r="AJ6601"/>
          <cell r="AK6601"/>
          <cell r="AL6601"/>
          <cell r="AM6601"/>
          <cell r="AN6601"/>
          <cell r="AP6601"/>
        </row>
        <row r="6602">
          <cell r="C6602"/>
          <cell r="D6602"/>
          <cell r="E6602"/>
          <cell r="F6602"/>
          <cell r="J6602"/>
          <cell r="K6602"/>
          <cell r="L6602"/>
          <cell r="M6602"/>
          <cell r="N6602"/>
          <cell r="O6602"/>
          <cell r="P6602"/>
          <cell r="R6602"/>
          <cell r="S6602"/>
          <cell r="T6602"/>
          <cell r="U6602"/>
          <cell r="V6602"/>
          <cell r="W6602"/>
          <cell r="Y6602"/>
          <cell r="Z6602"/>
          <cell r="AA6602"/>
          <cell r="AB6602"/>
          <cell r="AC6602"/>
          <cell r="AD6602"/>
          <cell r="AE6602"/>
          <cell r="AF6602"/>
          <cell r="AG6602"/>
          <cell r="AH6602"/>
          <cell r="AI6602"/>
          <cell r="AJ6602"/>
          <cell r="AK6602"/>
          <cell r="AL6602"/>
          <cell r="AM6602"/>
          <cell r="AN6602"/>
          <cell r="AP6602"/>
        </row>
        <row r="6603">
          <cell r="C6603"/>
          <cell r="D6603"/>
          <cell r="E6603"/>
          <cell r="F6603"/>
          <cell r="J6603"/>
          <cell r="K6603"/>
          <cell r="L6603"/>
          <cell r="M6603"/>
          <cell r="N6603"/>
          <cell r="O6603"/>
          <cell r="P6603"/>
          <cell r="R6603"/>
          <cell r="S6603"/>
          <cell r="T6603"/>
          <cell r="U6603"/>
          <cell r="V6603"/>
          <cell r="W6603"/>
          <cell r="Y6603"/>
          <cell r="Z6603"/>
          <cell r="AA6603"/>
          <cell r="AB6603"/>
          <cell r="AC6603"/>
          <cell r="AD6603"/>
          <cell r="AE6603"/>
          <cell r="AF6603"/>
          <cell r="AG6603"/>
          <cell r="AH6603"/>
          <cell r="AI6603"/>
          <cell r="AJ6603"/>
          <cell r="AK6603"/>
          <cell r="AL6603"/>
          <cell r="AM6603"/>
          <cell r="AN6603"/>
          <cell r="AP6603"/>
        </row>
        <row r="6604">
          <cell r="C6604"/>
          <cell r="D6604"/>
          <cell r="E6604"/>
          <cell r="F6604"/>
          <cell r="J6604"/>
          <cell r="K6604"/>
          <cell r="L6604"/>
          <cell r="M6604"/>
          <cell r="N6604"/>
          <cell r="O6604"/>
          <cell r="P6604"/>
          <cell r="R6604"/>
          <cell r="S6604"/>
          <cell r="T6604"/>
          <cell r="U6604"/>
          <cell r="V6604"/>
          <cell r="W6604"/>
          <cell r="Y6604"/>
          <cell r="Z6604"/>
          <cell r="AA6604"/>
          <cell r="AB6604"/>
          <cell r="AD6604"/>
          <cell r="AE6604"/>
          <cell r="AF6604"/>
          <cell r="AG6604"/>
          <cell r="AH6604"/>
          <cell r="AI6604"/>
          <cell r="AJ6604"/>
          <cell r="AK6604"/>
          <cell r="AL6604"/>
          <cell r="AM6604"/>
          <cell r="AN6604"/>
          <cell r="AP6604"/>
        </row>
        <row r="6605">
          <cell r="C6605"/>
          <cell r="D6605"/>
          <cell r="E6605"/>
          <cell r="F6605"/>
          <cell r="J6605"/>
          <cell r="K6605"/>
          <cell r="L6605"/>
          <cell r="M6605"/>
          <cell r="N6605"/>
          <cell r="O6605"/>
          <cell r="P6605"/>
          <cell r="R6605"/>
          <cell r="S6605"/>
          <cell r="T6605"/>
          <cell r="U6605"/>
          <cell r="V6605"/>
          <cell r="W6605"/>
          <cell r="Y6605"/>
          <cell r="Z6605"/>
          <cell r="AA6605"/>
          <cell r="AB6605"/>
          <cell r="AC6605"/>
          <cell r="AD6605"/>
          <cell r="AE6605"/>
          <cell r="AF6605"/>
          <cell r="AG6605"/>
          <cell r="AH6605"/>
          <cell r="AI6605"/>
          <cell r="AJ6605"/>
          <cell r="AK6605"/>
          <cell r="AL6605"/>
          <cell r="AM6605"/>
          <cell r="AN6605"/>
          <cell r="AP6605"/>
        </row>
        <row r="6606">
          <cell r="C6606"/>
          <cell r="D6606"/>
          <cell r="E6606"/>
          <cell r="F6606"/>
          <cell r="J6606"/>
          <cell r="K6606"/>
          <cell r="L6606"/>
          <cell r="M6606"/>
          <cell r="N6606"/>
          <cell r="O6606"/>
          <cell r="P6606"/>
          <cell r="R6606"/>
          <cell r="S6606"/>
          <cell r="T6606"/>
          <cell r="U6606"/>
          <cell r="V6606"/>
          <cell r="W6606"/>
          <cell r="Y6606"/>
          <cell r="Z6606"/>
          <cell r="AA6606"/>
          <cell r="AB6606"/>
          <cell r="AC6606"/>
          <cell r="AD6606"/>
          <cell r="AE6606"/>
          <cell r="AF6606"/>
          <cell r="AG6606"/>
          <cell r="AH6606"/>
          <cell r="AI6606"/>
          <cell r="AJ6606"/>
          <cell r="AK6606"/>
          <cell r="AL6606"/>
          <cell r="AM6606"/>
          <cell r="AN6606"/>
          <cell r="AP6606"/>
        </row>
        <row r="6607">
          <cell r="C6607"/>
          <cell r="D6607"/>
          <cell r="E6607"/>
          <cell r="F6607"/>
          <cell r="J6607"/>
          <cell r="K6607"/>
          <cell r="L6607"/>
          <cell r="M6607"/>
          <cell r="N6607"/>
          <cell r="O6607"/>
          <cell r="P6607"/>
          <cell r="R6607"/>
          <cell r="S6607"/>
          <cell r="T6607"/>
          <cell r="U6607"/>
          <cell r="Y6607"/>
          <cell r="Z6607"/>
          <cell r="AA6607"/>
          <cell r="AB6607"/>
          <cell r="AC6607"/>
          <cell r="AD6607"/>
          <cell r="AE6607"/>
          <cell r="AF6607"/>
          <cell r="AG6607"/>
          <cell r="AH6607"/>
          <cell r="AI6607"/>
          <cell r="AJ6607"/>
          <cell r="AK6607"/>
          <cell r="AL6607"/>
          <cell r="AM6607"/>
          <cell r="AN6607"/>
          <cell r="AP6607"/>
        </row>
        <row r="6608">
          <cell r="C6608"/>
          <cell r="D6608"/>
          <cell r="E6608"/>
          <cell r="F6608"/>
          <cell r="J6608"/>
          <cell r="K6608"/>
          <cell r="L6608"/>
          <cell r="M6608"/>
          <cell r="N6608"/>
          <cell r="O6608"/>
          <cell r="P6608"/>
          <cell r="R6608"/>
          <cell r="S6608"/>
          <cell r="T6608"/>
          <cell r="U6608"/>
          <cell r="V6608"/>
          <cell r="W6608"/>
          <cell r="Y6608"/>
          <cell r="Z6608"/>
          <cell r="AA6608"/>
          <cell r="AB6608"/>
          <cell r="AC6608"/>
          <cell r="AD6608"/>
          <cell r="AE6608"/>
          <cell r="AF6608"/>
          <cell r="AG6608"/>
          <cell r="AH6608"/>
          <cell r="AI6608"/>
          <cell r="AJ6608"/>
          <cell r="AK6608"/>
          <cell r="AL6608"/>
          <cell r="AM6608"/>
          <cell r="AN6608"/>
          <cell r="AP6608"/>
        </row>
        <row r="6609">
          <cell r="C6609"/>
          <cell r="D6609"/>
          <cell r="E6609"/>
          <cell r="F6609"/>
          <cell r="J6609"/>
          <cell r="K6609"/>
          <cell r="L6609"/>
          <cell r="M6609"/>
          <cell r="N6609"/>
          <cell r="O6609"/>
          <cell r="P6609"/>
          <cell r="R6609"/>
          <cell r="S6609"/>
          <cell r="T6609"/>
          <cell r="U6609"/>
          <cell r="V6609"/>
          <cell r="W6609"/>
          <cell r="Y6609"/>
          <cell r="Z6609"/>
          <cell r="AA6609"/>
          <cell r="AB6609"/>
          <cell r="AC6609"/>
          <cell r="AD6609"/>
          <cell r="AE6609"/>
          <cell r="AF6609"/>
          <cell r="AG6609"/>
          <cell r="AH6609"/>
          <cell r="AI6609"/>
          <cell r="AJ6609"/>
          <cell r="AK6609"/>
          <cell r="AL6609"/>
          <cell r="AM6609"/>
          <cell r="AN6609"/>
          <cell r="AP6609"/>
        </row>
        <row r="6610">
          <cell r="C6610"/>
          <cell r="D6610"/>
          <cell r="E6610"/>
          <cell r="F6610"/>
          <cell r="J6610"/>
          <cell r="K6610"/>
          <cell r="L6610"/>
          <cell r="M6610"/>
          <cell r="N6610"/>
          <cell r="O6610"/>
          <cell r="P6610"/>
          <cell r="R6610"/>
          <cell r="S6610"/>
          <cell r="T6610"/>
          <cell r="U6610"/>
          <cell r="V6610"/>
          <cell r="W6610"/>
          <cell r="Y6610"/>
          <cell r="Z6610"/>
          <cell r="AA6610"/>
          <cell r="AB6610"/>
          <cell r="AC6610"/>
          <cell r="AD6610"/>
          <cell r="AE6610"/>
          <cell r="AF6610"/>
          <cell r="AG6610"/>
          <cell r="AH6610"/>
          <cell r="AI6610"/>
          <cell r="AJ6610"/>
          <cell r="AK6610"/>
          <cell r="AL6610"/>
          <cell r="AM6610"/>
          <cell r="AN6610"/>
          <cell r="AP6610"/>
        </row>
        <row r="6611">
          <cell r="C6611"/>
          <cell r="D6611"/>
          <cell r="E6611"/>
          <cell r="F6611"/>
          <cell r="J6611"/>
          <cell r="K6611"/>
          <cell r="L6611"/>
          <cell r="M6611"/>
          <cell r="N6611"/>
          <cell r="O6611"/>
          <cell r="P6611"/>
          <cell r="R6611"/>
          <cell r="S6611"/>
          <cell r="T6611"/>
          <cell r="U6611"/>
          <cell r="V6611"/>
          <cell r="W6611"/>
          <cell r="Y6611"/>
          <cell r="Z6611"/>
          <cell r="AA6611"/>
          <cell r="AB6611"/>
          <cell r="AC6611"/>
          <cell r="AD6611"/>
          <cell r="AE6611"/>
          <cell r="AF6611"/>
          <cell r="AG6611"/>
          <cell r="AH6611"/>
          <cell r="AI6611"/>
          <cell r="AJ6611"/>
          <cell r="AK6611"/>
          <cell r="AL6611"/>
          <cell r="AM6611"/>
          <cell r="AN6611"/>
          <cell r="AP6611"/>
        </row>
        <row r="6612">
          <cell r="C6612"/>
          <cell r="D6612"/>
          <cell r="E6612"/>
          <cell r="F6612"/>
          <cell r="J6612"/>
          <cell r="K6612"/>
          <cell r="L6612"/>
          <cell r="M6612"/>
          <cell r="N6612"/>
          <cell r="O6612"/>
          <cell r="P6612"/>
          <cell r="R6612"/>
          <cell r="S6612"/>
          <cell r="T6612"/>
          <cell r="U6612"/>
          <cell r="V6612"/>
          <cell r="W6612"/>
          <cell r="Y6612"/>
          <cell r="Z6612"/>
          <cell r="AA6612"/>
          <cell r="AB6612"/>
          <cell r="AC6612"/>
          <cell r="AD6612"/>
          <cell r="AE6612"/>
          <cell r="AF6612"/>
          <cell r="AG6612"/>
          <cell r="AH6612"/>
          <cell r="AI6612"/>
          <cell r="AJ6612"/>
          <cell r="AK6612"/>
          <cell r="AL6612"/>
          <cell r="AM6612"/>
          <cell r="AN6612"/>
          <cell r="AP6612"/>
        </row>
        <row r="6613">
          <cell r="C6613"/>
          <cell r="D6613"/>
          <cell r="E6613"/>
          <cell r="F6613"/>
          <cell r="J6613"/>
          <cell r="K6613"/>
          <cell r="L6613"/>
          <cell r="M6613"/>
          <cell r="N6613"/>
          <cell r="O6613"/>
          <cell r="P6613"/>
          <cell r="R6613"/>
          <cell r="S6613"/>
          <cell r="T6613"/>
          <cell r="U6613"/>
          <cell r="V6613"/>
          <cell r="W6613"/>
          <cell r="Y6613"/>
          <cell r="Z6613"/>
          <cell r="AA6613"/>
          <cell r="AB6613"/>
          <cell r="AC6613"/>
          <cell r="AD6613"/>
          <cell r="AE6613"/>
          <cell r="AF6613"/>
          <cell r="AG6613"/>
          <cell r="AH6613"/>
          <cell r="AI6613"/>
          <cell r="AJ6613"/>
          <cell r="AK6613"/>
          <cell r="AL6613"/>
          <cell r="AM6613"/>
          <cell r="AN6613"/>
          <cell r="AP6613"/>
        </row>
        <row r="6614">
          <cell r="C6614"/>
          <cell r="D6614"/>
          <cell r="E6614"/>
          <cell r="F6614"/>
          <cell r="J6614"/>
          <cell r="K6614"/>
          <cell r="L6614"/>
          <cell r="M6614"/>
          <cell r="N6614"/>
          <cell r="O6614"/>
          <cell r="P6614"/>
          <cell r="R6614"/>
          <cell r="S6614"/>
          <cell r="T6614"/>
          <cell r="U6614"/>
          <cell r="V6614"/>
          <cell r="W6614"/>
          <cell r="Y6614"/>
          <cell r="Z6614"/>
          <cell r="AA6614"/>
          <cell r="AB6614"/>
          <cell r="AC6614"/>
          <cell r="AD6614"/>
          <cell r="AE6614"/>
          <cell r="AF6614"/>
          <cell r="AG6614"/>
          <cell r="AH6614"/>
          <cell r="AI6614"/>
          <cell r="AJ6614"/>
          <cell r="AK6614"/>
          <cell r="AL6614"/>
          <cell r="AM6614"/>
          <cell r="AN6614"/>
          <cell r="AP6614"/>
        </row>
        <row r="6615">
          <cell r="C6615"/>
          <cell r="D6615"/>
          <cell r="E6615"/>
          <cell r="F6615"/>
          <cell r="J6615"/>
          <cell r="K6615"/>
          <cell r="L6615"/>
          <cell r="M6615"/>
          <cell r="N6615"/>
          <cell r="O6615"/>
          <cell r="P6615"/>
          <cell r="R6615"/>
          <cell r="S6615"/>
          <cell r="T6615"/>
          <cell r="U6615"/>
          <cell r="V6615"/>
          <cell r="W6615"/>
          <cell r="Y6615"/>
          <cell r="Z6615"/>
          <cell r="AA6615"/>
          <cell r="AB6615"/>
          <cell r="AC6615"/>
          <cell r="AD6615"/>
          <cell r="AE6615"/>
          <cell r="AF6615"/>
          <cell r="AG6615"/>
          <cell r="AH6615"/>
          <cell r="AI6615"/>
          <cell r="AJ6615"/>
          <cell r="AK6615"/>
          <cell r="AL6615"/>
          <cell r="AM6615"/>
          <cell r="AN6615"/>
          <cell r="AP6615"/>
        </row>
        <row r="6616">
          <cell r="C6616"/>
          <cell r="D6616"/>
          <cell r="E6616"/>
          <cell r="F6616"/>
          <cell r="J6616"/>
          <cell r="K6616"/>
          <cell r="L6616"/>
          <cell r="M6616"/>
          <cell r="N6616"/>
          <cell r="O6616"/>
          <cell r="P6616"/>
          <cell r="R6616"/>
          <cell r="S6616"/>
          <cell r="T6616"/>
          <cell r="U6616"/>
          <cell r="V6616"/>
          <cell r="W6616"/>
          <cell r="Y6616"/>
          <cell r="Z6616"/>
          <cell r="AA6616"/>
          <cell r="AB6616"/>
          <cell r="AC6616"/>
          <cell r="AD6616"/>
          <cell r="AE6616"/>
          <cell r="AF6616"/>
          <cell r="AG6616"/>
          <cell r="AH6616"/>
          <cell r="AI6616"/>
          <cell r="AJ6616"/>
          <cell r="AK6616"/>
          <cell r="AL6616"/>
          <cell r="AM6616"/>
          <cell r="AN6616"/>
          <cell r="AP6616"/>
        </row>
        <row r="6617">
          <cell r="C6617"/>
          <cell r="D6617"/>
          <cell r="E6617"/>
          <cell r="F6617"/>
          <cell r="J6617"/>
          <cell r="K6617"/>
          <cell r="L6617"/>
          <cell r="M6617"/>
          <cell r="N6617"/>
          <cell r="O6617"/>
          <cell r="P6617"/>
          <cell r="R6617"/>
          <cell r="S6617"/>
          <cell r="T6617"/>
          <cell r="U6617"/>
          <cell r="Y6617"/>
          <cell r="Z6617"/>
          <cell r="AA6617"/>
          <cell r="AB6617"/>
          <cell r="AC6617"/>
          <cell r="AD6617"/>
          <cell r="AE6617"/>
          <cell r="AF6617"/>
          <cell r="AG6617"/>
          <cell r="AH6617"/>
          <cell r="AI6617"/>
          <cell r="AJ6617"/>
          <cell r="AK6617"/>
          <cell r="AL6617"/>
          <cell r="AM6617"/>
          <cell r="AN6617"/>
          <cell r="AP6617"/>
        </row>
        <row r="6618">
          <cell r="C6618"/>
          <cell r="D6618"/>
          <cell r="E6618"/>
          <cell r="F6618"/>
          <cell r="J6618"/>
          <cell r="K6618"/>
          <cell r="L6618"/>
          <cell r="M6618"/>
          <cell r="N6618"/>
          <cell r="O6618"/>
          <cell r="P6618"/>
          <cell r="R6618"/>
          <cell r="S6618"/>
          <cell r="T6618"/>
          <cell r="U6618"/>
          <cell r="V6618"/>
          <cell r="W6618"/>
          <cell r="Y6618"/>
          <cell r="Z6618"/>
          <cell r="AA6618"/>
          <cell r="AB6618"/>
          <cell r="AC6618"/>
          <cell r="AD6618"/>
          <cell r="AE6618"/>
          <cell r="AF6618"/>
          <cell r="AG6618"/>
          <cell r="AH6618"/>
          <cell r="AI6618"/>
          <cell r="AJ6618"/>
          <cell r="AK6618"/>
          <cell r="AL6618"/>
          <cell r="AM6618"/>
          <cell r="AN6618"/>
          <cell r="AP6618"/>
        </row>
        <row r="6619">
          <cell r="C6619"/>
          <cell r="D6619"/>
          <cell r="E6619"/>
          <cell r="F6619"/>
          <cell r="J6619"/>
          <cell r="K6619"/>
          <cell r="L6619"/>
          <cell r="M6619"/>
          <cell r="N6619"/>
          <cell r="O6619"/>
          <cell r="P6619"/>
          <cell r="R6619"/>
          <cell r="S6619"/>
          <cell r="T6619"/>
          <cell r="U6619"/>
          <cell r="V6619"/>
          <cell r="W6619"/>
          <cell r="Y6619"/>
          <cell r="Z6619"/>
          <cell r="AA6619"/>
          <cell r="AB6619"/>
          <cell r="AC6619"/>
          <cell r="AD6619"/>
          <cell r="AE6619"/>
          <cell r="AF6619"/>
          <cell r="AG6619"/>
          <cell r="AH6619"/>
          <cell r="AI6619"/>
          <cell r="AJ6619"/>
          <cell r="AK6619"/>
          <cell r="AL6619"/>
          <cell r="AM6619"/>
          <cell r="AN6619"/>
          <cell r="AP6619"/>
        </row>
        <row r="6620">
          <cell r="C6620"/>
          <cell r="D6620"/>
          <cell r="E6620"/>
          <cell r="F6620"/>
          <cell r="J6620"/>
          <cell r="K6620"/>
          <cell r="L6620"/>
          <cell r="M6620"/>
          <cell r="N6620"/>
          <cell r="O6620"/>
          <cell r="P6620"/>
          <cell r="R6620"/>
          <cell r="S6620"/>
          <cell r="T6620"/>
          <cell r="U6620"/>
          <cell r="V6620"/>
          <cell r="W6620"/>
          <cell r="Y6620"/>
          <cell r="Z6620"/>
          <cell r="AA6620"/>
          <cell r="AB6620"/>
          <cell r="AC6620"/>
          <cell r="AD6620"/>
          <cell r="AE6620"/>
          <cell r="AF6620"/>
          <cell r="AG6620"/>
          <cell r="AH6620"/>
          <cell r="AI6620"/>
          <cell r="AJ6620"/>
          <cell r="AK6620"/>
          <cell r="AL6620"/>
          <cell r="AM6620"/>
          <cell r="AN6620"/>
          <cell r="AP6620"/>
        </row>
        <row r="6621">
          <cell r="C6621"/>
          <cell r="D6621"/>
          <cell r="E6621"/>
          <cell r="F6621"/>
          <cell r="J6621"/>
          <cell r="K6621"/>
          <cell r="L6621"/>
          <cell r="M6621"/>
          <cell r="N6621"/>
          <cell r="O6621"/>
          <cell r="P6621"/>
          <cell r="R6621"/>
          <cell r="S6621"/>
          <cell r="T6621"/>
          <cell r="U6621"/>
          <cell r="V6621"/>
          <cell r="W6621"/>
          <cell r="Y6621"/>
          <cell r="Z6621"/>
          <cell r="AA6621"/>
          <cell r="AB6621"/>
          <cell r="AC6621"/>
          <cell r="AD6621"/>
          <cell r="AE6621"/>
          <cell r="AF6621"/>
          <cell r="AG6621"/>
          <cell r="AH6621"/>
          <cell r="AI6621"/>
          <cell r="AJ6621"/>
          <cell r="AK6621"/>
          <cell r="AL6621"/>
          <cell r="AM6621"/>
          <cell r="AN6621"/>
          <cell r="AP6621"/>
        </row>
        <row r="6622">
          <cell r="C6622"/>
          <cell r="D6622"/>
          <cell r="E6622"/>
          <cell r="F6622"/>
          <cell r="J6622"/>
          <cell r="K6622"/>
          <cell r="L6622"/>
          <cell r="M6622"/>
          <cell r="N6622"/>
          <cell r="O6622"/>
          <cell r="P6622"/>
          <cell r="R6622"/>
          <cell r="S6622"/>
          <cell r="T6622"/>
          <cell r="U6622"/>
          <cell r="V6622"/>
          <cell r="W6622"/>
          <cell r="Y6622"/>
          <cell r="Z6622"/>
          <cell r="AA6622"/>
          <cell r="AB6622"/>
          <cell r="AC6622"/>
          <cell r="AD6622"/>
          <cell r="AE6622"/>
          <cell r="AF6622"/>
          <cell r="AG6622"/>
          <cell r="AH6622"/>
          <cell r="AI6622"/>
          <cell r="AJ6622"/>
          <cell r="AK6622"/>
          <cell r="AL6622"/>
          <cell r="AM6622"/>
          <cell r="AN6622"/>
          <cell r="AP6622"/>
        </row>
        <row r="6623">
          <cell r="C6623"/>
          <cell r="D6623"/>
          <cell r="E6623"/>
          <cell r="F6623"/>
          <cell r="J6623"/>
          <cell r="K6623"/>
          <cell r="L6623"/>
          <cell r="M6623"/>
          <cell r="N6623"/>
          <cell r="O6623"/>
          <cell r="P6623"/>
          <cell r="R6623"/>
          <cell r="S6623"/>
          <cell r="T6623"/>
          <cell r="U6623"/>
          <cell r="V6623"/>
          <cell r="W6623"/>
          <cell r="Y6623"/>
          <cell r="Z6623"/>
          <cell r="AA6623"/>
          <cell r="AB6623"/>
          <cell r="AC6623"/>
          <cell r="AD6623"/>
          <cell r="AE6623"/>
          <cell r="AF6623"/>
          <cell r="AG6623"/>
          <cell r="AH6623"/>
          <cell r="AI6623"/>
          <cell r="AJ6623"/>
          <cell r="AK6623"/>
          <cell r="AL6623"/>
          <cell r="AM6623"/>
          <cell r="AN6623"/>
          <cell r="AP6623"/>
        </row>
        <row r="6624">
          <cell r="C6624"/>
          <cell r="D6624"/>
          <cell r="E6624"/>
          <cell r="F6624"/>
          <cell r="J6624"/>
          <cell r="K6624"/>
          <cell r="L6624"/>
          <cell r="M6624"/>
          <cell r="N6624"/>
          <cell r="O6624"/>
          <cell r="P6624"/>
          <cell r="R6624"/>
          <cell r="S6624"/>
          <cell r="T6624"/>
          <cell r="U6624"/>
          <cell r="V6624"/>
          <cell r="W6624"/>
          <cell r="Y6624"/>
          <cell r="Z6624"/>
          <cell r="AA6624"/>
          <cell r="AB6624"/>
          <cell r="AC6624"/>
          <cell r="AD6624"/>
          <cell r="AE6624"/>
          <cell r="AF6624"/>
          <cell r="AG6624"/>
          <cell r="AH6624"/>
          <cell r="AI6624"/>
          <cell r="AJ6624"/>
          <cell r="AK6624"/>
          <cell r="AL6624"/>
          <cell r="AM6624"/>
          <cell r="AN6624"/>
          <cell r="AP6624"/>
        </row>
        <row r="6625">
          <cell r="C6625"/>
          <cell r="D6625"/>
          <cell r="E6625"/>
          <cell r="F6625"/>
          <cell r="J6625"/>
          <cell r="K6625"/>
          <cell r="L6625"/>
          <cell r="M6625"/>
          <cell r="N6625"/>
          <cell r="O6625"/>
          <cell r="P6625"/>
          <cell r="R6625"/>
          <cell r="S6625"/>
          <cell r="T6625"/>
          <cell r="U6625"/>
          <cell r="V6625"/>
          <cell r="W6625"/>
          <cell r="Y6625"/>
          <cell r="Z6625"/>
          <cell r="AA6625"/>
          <cell r="AB6625"/>
          <cell r="AC6625"/>
          <cell r="AD6625"/>
          <cell r="AE6625"/>
          <cell r="AF6625"/>
          <cell r="AG6625"/>
          <cell r="AH6625"/>
          <cell r="AI6625"/>
          <cell r="AJ6625"/>
          <cell r="AK6625"/>
          <cell r="AL6625"/>
          <cell r="AM6625"/>
          <cell r="AN6625"/>
          <cell r="AP6625"/>
        </row>
        <row r="6626">
          <cell r="C6626"/>
          <cell r="D6626"/>
          <cell r="E6626"/>
          <cell r="F6626"/>
          <cell r="J6626"/>
          <cell r="K6626"/>
          <cell r="L6626"/>
          <cell r="M6626"/>
          <cell r="N6626"/>
          <cell r="O6626"/>
          <cell r="P6626"/>
          <cell r="R6626"/>
          <cell r="S6626"/>
          <cell r="T6626"/>
          <cell r="U6626"/>
          <cell r="V6626"/>
          <cell r="W6626"/>
          <cell r="Y6626"/>
          <cell r="Z6626"/>
          <cell r="AA6626"/>
          <cell r="AB6626"/>
          <cell r="AC6626"/>
          <cell r="AD6626"/>
          <cell r="AE6626"/>
          <cell r="AF6626"/>
          <cell r="AG6626"/>
          <cell r="AH6626"/>
          <cell r="AI6626"/>
          <cell r="AJ6626"/>
          <cell r="AK6626"/>
          <cell r="AL6626"/>
          <cell r="AM6626"/>
          <cell r="AN6626"/>
          <cell r="AP6626"/>
        </row>
        <row r="6627">
          <cell r="C6627"/>
          <cell r="D6627"/>
          <cell r="E6627"/>
          <cell r="F6627"/>
          <cell r="J6627"/>
          <cell r="K6627"/>
          <cell r="L6627"/>
          <cell r="M6627"/>
          <cell r="N6627"/>
          <cell r="O6627"/>
          <cell r="P6627"/>
          <cell r="R6627"/>
          <cell r="S6627"/>
          <cell r="T6627"/>
          <cell r="U6627"/>
          <cell r="V6627"/>
          <cell r="W6627"/>
          <cell r="Y6627"/>
          <cell r="Z6627"/>
          <cell r="AA6627"/>
          <cell r="AB6627"/>
          <cell r="AC6627"/>
          <cell r="AD6627"/>
          <cell r="AE6627"/>
          <cell r="AF6627"/>
          <cell r="AG6627"/>
          <cell r="AH6627"/>
          <cell r="AI6627"/>
          <cell r="AJ6627"/>
          <cell r="AK6627"/>
          <cell r="AL6627"/>
          <cell r="AM6627"/>
          <cell r="AN6627"/>
          <cell r="AP6627"/>
        </row>
        <row r="6628">
          <cell r="C6628"/>
          <cell r="D6628"/>
          <cell r="E6628"/>
          <cell r="F6628"/>
          <cell r="J6628"/>
          <cell r="K6628"/>
          <cell r="L6628"/>
          <cell r="M6628"/>
          <cell r="N6628"/>
          <cell r="O6628"/>
          <cell r="P6628"/>
          <cell r="R6628"/>
          <cell r="S6628"/>
          <cell r="T6628"/>
          <cell r="U6628"/>
          <cell r="V6628"/>
          <cell r="W6628"/>
          <cell r="Y6628"/>
          <cell r="Z6628"/>
          <cell r="AA6628"/>
          <cell r="AB6628"/>
          <cell r="AC6628"/>
          <cell r="AD6628"/>
          <cell r="AE6628"/>
          <cell r="AF6628"/>
          <cell r="AG6628"/>
          <cell r="AH6628"/>
          <cell r="AI6628"/>
          <cell r="AJ6628"/>
          <cell r="AK6628"/>
          <cell r="AL6628"/>
          <cell r="AM6628"/>
          <cell r="AN6628"/>
          <cell r="AP6628"/>
        </row>
        <row r="6629">
          <cell r="C6629"/>
          <cell r="D6629"/>
          <cell r="E6629"/>
          <cell r="F6629"/>
          <cell r="J6629"/>
          <cell r="K6629"/>
          <cell r="L6629"/>
          <cell r="M6629"/>
          <cell r="N6629"/>
          <cell r="O6629"/>
          <cell r="P6629"/>
          <cell r="R6629"/>
          <cell r="S6629"/>
          <cell r="T6629"/>
          <cell r="U6629"/>
          <cell r="V6629"/>
          <cell r="W6629"/>
          <cell r="Y6629"/>
          <cell r="Z6629"/>
          <cell r="AA6629"/>
          <cell r="AB6629"/>
          <cell r="AC6629"/>
          <cell r="AD6629"/>
          <cell r="AE6629"/>
          <cell r="AF6629"/>
          <cell r="AG6629"/>
          <cell r="AH6629"/>
          <cell r="AI6629"/>
          <cell r="AJ6629"/>
          <cell r="AK6629"/>
          <cell r="AL6629"/>
          <cell r="AM6629"/>
          <cell r="AN6629"/>
          <cell r="AP6629"/>
        </row>
        <row r="6630">
          <cell r="C6630"/>
          <cell r="D6630"/>
          <cell r="E6630"/>
          <cell r="F6630"/>
          <cell r="J6630"/>
          <cell r="K6630"/>
          <cell r="L6630"/>
          <cell r="M6630"/>
          <cell r="N6630"/>
          <cell r="O6630"/>
          <cell r="P6630"/>
          <cell r="R6630"/>
          <cell r="S6630"/>
          <cell r="T6630"/>
          <cell r="U6630"/>
          <cell r="V6630"/>
          <cell r="W6630"/>
          <cell r="Y6630"/>
          <cell r="Z6630"/>
          <cell r="AA6630"/>
          <cell r="AB6630"/>
          <cell r="AC6630"/>
          <cell r="AD6630"/>
          <cell r="AE6630"/>
          <cell r="AF6630"/>
          <cell r="AG6630"/>
          <cell r="AH6630"/>
          <cell r="AI6630"/>
          <cell r="AJ6630"/>
          <cell r="AK6630"/>
          <cell r="AL6630"/>
          <cell r="AM6630"/>
          <cell r="AN6630"/>
          <cell r="AP6630"/>
        </row>
        <row r="6631">
          <cell r="C6631"/>
          <cell r="D6631"/>
          <cell r="E6631"/>
          <cell r="F6631"/>
          <cell r="J6631"/>
          <cell r="K6631"/>
          <cell r="L6631"/>
          <cell r="M6631"/>
          <cell r="N6631"/>
          <cell r="O6631"/>
          <cell r="P6631"/>
          <cell r="R6631"/>
          <cell r="S6631"/>
          <cell r="T6631"/>
          <cell r="U6631"/>
          <cell r="V6631"/>
          <cell r="W6631"/>
          <cell r="Y6631"/>
          <cell r="Z6631"/>
          <cell r="AA6631"/>
          <cell r="AB6631"/>
          <cell r="AC6631"/>
          <cell r="AD6631"/>
          <cell r="AE6631"/>
          <cell r="AF6631"/>
          <cell r="AG6631"/>
          <cell r="AH6631"/>
          <cell r="AI6631"/>
          <cell r="AJ6631"/>
          <cell r="AK6631"/>
          <cell r="AL6631"/>
          <cell r="AM6631"/>
          <cell r="AN6631"/>
          <cell r="AP6631"/>
        </row>
        <row r="6632">
          <cell r="C6632"/>
          <cell r="D6632"/>
          <cell r="E6632"/>
          <cell r="F6632"/>
          <cell r="J6632"/>
          <cell r="K6632"/>
          <cell r="L6632"/>
          <cell r="M6632"/>
          <cell r="N6632"/>
          <cell r="O6632"/>
          <cell r="P6632"/>
          <cell r="R6632"/>
          <cell r="S6632"/>
          <cell r="T6632"/>
          <cell r="U6632"/>
          <cell r="V6632"/>
          <cell r="W6632"/>
          <cell r="Y6632"/>
          <cell r="Z6632"/>
          <cell r="AA6632"/>
          <cell r="AB6632"/>
          <cell r="AC6632"/>
          <cell r="AD6632"/>
          <cell r="AE6632"/>
          <cell r="AF6632"/>
          <cell r="AG6632"/>
          <cell r="AH6632"/>
          <cell r="AI6632"/>
          <cell r="AJ6632"/>
          <cell r="AK6632"/>
          <cell r="AL6632"/>
          <cell r="AM6632"/>
          <cell r="AN6632"/>
          <cell r="AP6632"/>
        </row>
        <row r="6633">
          <cell r="C6633"/>
          <cell r="D6633"/>
          <cell r="E6633"/>
          <cell r="F6633"/>
          <cell r="J6633"/>
          <cell r="K6633"/>
          <cell r="L6633"/>
          <cell r="M6633"/>
          <cell r="N6633"/>
          <cell r="O6633"/>
          <cell r="P6633"/>
          <cell r="R6633"/>
          <cell r="S6633"/>
          <cell r="T6633"/>
          <cell r="U6633"/>
          <cell r="V6633"/>
          <cell r="W6633"/>
          <cell r="Y6633"/>
          <cell r="Z6633"/>
          <cell r="AA6633"/>
          <cell r="AB6633"/>
          <cell r="AC6633"/>
          <cell r="AD6633"/>
          <cell r="AE6633"/>
          <cell r="AF6633"/>
          <cell r="AG6633"/>
          <cell r="AH6633"/>
          <cell r="AI6633"/>
          <cell r="AJ6633"/>
          <cell r="AK6633"/>
          <cell r="AL6633"/>
          <cell r="AM6633"/>
          <cell r="AN6633"/>
          <cell r="AP6633"/>
        </row>
        <row r="6634">
          <cell r="C6634"/>
          <cell r="D6634"/>
          <cell r="E6634"/>
          <cell r="F6634"/>
          <cell r="J6634"/>
          <cell r="K6634"/>
          <cell r="L6634"/>
          <cell r="M6634"/>
          <cell r="N6634"/>
          <cell r="O6634"/>
          <cell r="P6634"/>
          <cell r="R6634"/>
          <cell r="S6634"/>
          <cell r="T6634"/>
          <cell r="U6634"/>
          <cell r="V6634"/>
          <cell r="W6634"/>
          <cell r="Y6634"/>
          <cell r="Z6634"/>
          <cell r="AA6634"/>
          <cell r="AB6634"/>
          <cell r="AC6634"/>
          <cell r="AD6634"/>
          <cell r="AE6634"/>
          <cell r="AF6634"/>
          <cell r="AG6634"/>
          <cell r="AH6634"/>
          <cell r="AI6634"/>
          <cell r="AJ6634"/>
          <cell r="AK6634"/>
          <cell r="AL6634"/>
          <cell r="AM6634"/>
          <cell r="AN6634"/>
          <cell r="AP6634"/>
        </row>
        <row r="6635">
          <cell r="C6635"/>
          <cell r="D6635"/>
          <cell r="E6635"/>
          <cell r="F6635"/>
          <cell r="J6635"/>
          <cell r="K6635"/>
          <cell r="L6635"/>
          <cell r="M6635"/>
          <cell r="N6635"/>
          <cell r="O6635"/>
          <cell r="P6635"/>
          <cell r="R6635"/>
          <cell r="S6635"/>
          <cell r="T6635"/>
          <cell r="U6635"/>
          <cell r="V6635"/>
          <cell r="W6635"/>
          <cell r="Y6635"/>
          <cell r="Z6635"/>
          <cell r="AA6635"/>
          <cell r="AB6635"/>
          <cell r="AC6635"/>
          <cell r="AD6635"/>
          <cell r="AE6635"/>
          <cell r="AF6635"/>
          <cell r="AG6635"/>
          <cell r="AH6635"/>
          <cell r="AI6635"/>
          <cell r="AJ6635"/>
          <cell r="AK6635"/>
          <cell r="AL6635"/>
          <cell r="AM6635"/>
          <cell r="AN6635"/>
          <cell r="AP6635"/>
        </row>
        <row r="6636">
          <cell r="C6636"/>
          <cell r="D6636"/>
          <cell r="E6636"/>
          <cell r="F6636"/>
          <cell r="J6636"/>
          <cell r="K6636"/>
          <cell r="L6636"/>
          <cell r="M6636"/>
          <cell r="N6636"/>
          <cell r="O6636"/>
          <cell r="P6636"/>
          <cell r="R6636"/>
          <cell r="S6636"/>
          <cell r="T6636"/>
          <cell r="U6636"/>
          <cell r="V6636"/>
          <cell r="W6636"/>
          <cell r="Y6636"/>
          <cell r="Z6636"/>
          <cell r="AA6636"/>
          <cell r="AB6636"/>
          <cell r="AC6636"/>
          <cell r="AD6636"/>
          <cell r="AE6636"/>
          <cell r="AF6636"/>
          <cell r="AG6636"/>
          <cell r="AH6636"/>
          <cell r="AI6636"/>
          <cell r="AJ6636"/>
          <cell r="AK6636"/>
          <cell r="AL6636"/>
          <cell r="AM6636"/>
          <cell r="AN6636"/>
          <cell r="AP6636"/>
        </row>
        <row r="6637">
          <cell r="C6637"/>
          <cell r="D6637"/>
          <cell r="E6637"/>
          <cell r="F6637"/>
          <cell r="J6637"/>
          <cell r="K6637"/>
          <cell r="L6637"/>
          <cell r="M6637"/>
          <cell r="N6637"/>
          <cell r="O6637"/>
          <cell r="P6637"/>
          <cell r="R6637"/>
          <cell r="S6637"/>
          <cell r="T6637"/>
          <cell r="U6637"/>
          <cell r="V6637"/>
          <cell r="W6637"/>
          <cell r="Y6637"/>
          <cell r="Z6637"/>
          <cell r="AA6637"/>
          <cell r="AB6637"/>
          <cell r="AC6637"/>
          <cell r="AD6637"/>
          <cell r="AE6637"/>
          <cell r="AF6637"/>
          <cell r="AG6637"/>
          <cell r="AH6637"/>
          <cell r="AI6637"/>
          <cell r="AJ6637"/>
          <cell r="AK6637"/>
          <cell r="AL6637"/>
          <cell r="AM6637"/>
          <cell r="AN6637"/>
          <cell r="AP6637"/>
        </row>
        <row r="6638">
          <cell r="C6638"/>
          <cell r="D6638"/>
          <cell r="E6638"/>
          <cell r="F6638"/>
          <cell r="J6638"/>
          <cell r="K6638"/>
          <cell r="L6638"/>
          <cell r="M6638"/>
          <cell r="N6638"/>
          <cell r="O6638"/>
          <cell r="P6638"/>
          <cell r="R6638"/>
          <cell r="S6638"/>
          <cell r="T6638"/>
          <cell r="U6638"/>
          <cell r="V6638"/>
          <cell r="W6638"/>
          <cell r="Y6638"/>
          <cell r="Z6638"/>
          <cell r="AA6638"/>
          <cell r="AB6638"/>
          <cell r="AC6638"/>
          <cell r="AD6638"/>
          <cell r="AE6638"/>
          <cell r="AF6638"/>
          <cell r="AG6638"/>
          <cell r="AH6638"/>
          <cell r="AI6638"/>
          <cell r="AJ6638"/>
          <cell r="AK6638"/>
          <cell r="AL6638"/>
          <cell r="AM6638"/>
          <cell r="AN6638"/>
          <cell r="AP6638"/>
        </row>
        <row r="6639">
          <cell r="C6639"/>
          <cell r="D6639"/>
          <cell r="E6639"/>
          <cell r="F6639"/>
          <cell r="J6639"/>
          <cell r="K6639"/>
          <cell r="L6639"/>
          <cell r="M6639"/>
          <cell r="N6639"/>
          <cell r="O6639"/>
          <cell r="P6639"/>
          <cell r="R6639"/>
          <cell r="S6639"/>
          <cell r="T6639"/>
          <cell r="U6639"/>
          <cell r="V6639"/>
          <cell r="W6639"/>
          <cell r="Y6639"/>
          <cell r="Z6639"/>
          <cell r="AA6639"/>
          <cell r="AB6639"/>
          <cell r="AC6639"/>
          <cell r="AD6639"/>
          <cell r="AE6639"/>
          <cell r="AF6639"/>
          <cell r="AG6639"/>
          <cell r="AH6639"/>
          <cell r="AI6639"/>
          <cell r="AJ6639"/>
          <cell r="AK6639"/>
          <cell r="AL6639"/>
          <cell r="AM6639"/>
          <cell r="AN6639"/>
          <cell r="AP6639"/>
        </row>
        <row r="6640">
          <cell r="C6640"/>
          <cell r="D6640"/>
          <cell r="E6640"/>
          <cell r="F6640"/>
          <cell r="J6640"/>
          <cell r="K6640"/>
          <cell r="L6640"/>
          <cell r="M6640"/>
          <cell r="N6640"/>
          <cell r="O6640"/>
          <cell r="P6640"/>
          <cell r="R6640"/>
          <cell r="S6640"/>
          <cell r="T6640"/>
          <cell r="U6640"/>
          <cell r="V6640"/>
          <cell r="W6640"/>
          <cell r="Y6640"/>
          <cell r="Z6640"/>
          <cell r="AA6640"/>
          <cell r="AB6640"/>
          <cell r="AC6640"/>
          <cell r="AD6640"/>
          <cell r="AE6640"/>
          <cell r="AF6640"/>
          <cell r="AG6640"/>
          <cell r="AH6640"/>
          <cell r="AI6640"/>
          <cell r="AJ6640"/>
          <cell r="AK6640"/>
          <cell r="AL6640"/>
          <cell r="AM6640"/>
          <cell r="AN6640"/>
          <cell r="AP6640"/>
        </row>
        <row r="6641">
          <cell r="C6641"/>
          <cell r="D6641"/>
          <cell r="E6641"/>
          <cell r="F6641"/>
          <cell r="J6641"/>
          <cell r="K6641"/>
          <cell r="L6641"/>
          <cell r="M6641"/>
          <cell r="N6641"/>
          <cell r="O6641"/>
          <cell r="P6641"/>
          <cell r="R6641"/>
          <cell r="S6641"/>
          <cell r="T6641"/>
          <cell r="U6641"/>
          <cell r="V6641"/>
          <cell r="W6641"/>
          <cell r="Y6641"/>
          <cell r="Z6641"/>
          <cell r="AA6641"/>
          <cell r="AB6641"/>
          <cell r="AC6641"/>
          <cell r="AD6641"/>
          <cell r="AE6641"/>
          <cell r="AF6641"/>
          <cell r="AG6641"/>
          <cell r="AH6641"/>
          <cell r="AI6641"/>
          <cell r="AJ6641"/>
          <cell r="AK6641"/>
          <cell r="AL6641"/>
          <cell r="AM6641"/>
          <cell r="AN6641"/>
          <cell r="AP6641"/>
        </row>
        <row r="6642">
          <cell r="C6642"/>
          <cell r="D6642"/>
          <cell r="E6642"/>
          <cell r="F6642"/>
          <cell r="J6642"/>
          <cell r="K6642"/>
          <cell r="L6642"/>
          <cell r="M6642"/>
          <cell r="N6642"/>
          <cell r="O6642"/>
          <cell r="P6642"/>
          <cell r="R6642"/>
          <cell r="S6642"/>
          <cell r="T6642"/>
          <cell r="U6642"/>
          <cell r="V6642"/>
          <cell r="W6642"/>
          <cell r="Y6642"/>
          <cell r="Z6642"/>
          <cell r="AA6642"/>
          <cell r="AB6642"/>
          <cell r="AC6642"/>
          <cell r="AD6642"/>
          <cell r="AE6642"/>
          <cell r="AF6642"/>
          <cell r="AG6642"/>
          <cell r="AH6642"/>
          <cell r="AI6642"/>
          <cell r="AJ6642"/>
          <cell r="AK6642"/>
          <cell r="AL6642"/>
          <cell r="AM6642"/>
          <cell r="AN6642"/>
          <cell r="AP6642"/>
        </row>
        <row r="6643">
          <cell r="C6643"/>
          <cell r="D6643"/>
          <cell r="E6643"/>
          <cell r="F6643"/>
          <cell r="J6643"/>
          <cell r="K6643"/>
          <cell r="L6643"/>
          <cell r="M6643"/>
          <cell r="N6643"/>
          <cell r="O6643"/>
          <cell r="P6643"/>
          <cell r="R6643"/>
          <cell r="S6643"/>
          <cell r="T6643"/>
          <cell r="U6643"/>
          <cell r="V6643"/>
          <cell r="W6643"/>
          <cell r="Y6643"/>
          <cell r="Z6643"/>
          <cell r="AA6643"/>
          <cell r="AB6643"/>
          <cell r="AC6643"/>
          <cell r="AD6643"/>
          <cell r="AE6643"/>
          <cell r="AF6643"/>
          <cell r="AG6643"/>
          <cell r="AH6643"/>
          <cell r="AI6643"/>
          <cell r="AJ6643"/>
          <cell r="AK6643"/>
          <cell r="AL6643"/>
          <cell r="AM6643"/>
          <cell r="AN6643"/>
          <cell r="AP6643"/>
        </row>
        <row r="6644">
          <cell r="C6644"/>
          <cell r="D6644"/>
          <cell r="E6644"/>
          <cell r="F6644"/>
          <cell r="J6644"/>
          <cell r="K6644"/>
          <cell r="L6644"/>
          <cell r="M6644"/>
          <cell r="N6644"/>
          <cell r="O6644"/>
          <cell r="P6644"/>
          <cell r="R6644"/>
          <cell r="S6644"/>
          <cell r="T6644"/>
          <cell r="U6644"/>
          <cell r="V6644"/>
          <cell r="W6644"/>
          <cell r="Y6644"/>
          <cell r="Z6644"/>
          <cell r="AA6644"/>
          <cell r="AB6644"/>
          <cell r="AC6644"/>
          <cell r="AD6644"/>
          <cell r="AE6644"/>
          <cell r="AF6644"/>
          <cell r="AG6644"/>
          <cell r="AH6644"/>
          <cell r="AI6644"/>
          <cell r="AJ6644"/>
          <cell r="AK6644"/>
          <cell r="AL6644"/>
          <cell r="AM6644"/>
          <cell r="AN6644"/>
          <cell r="AP6644"/>
        </row>
        <row r="6645">
          <cell r="C6645"/>
          <cell r="D6645"/>
          <cell r="E6645"/>
          <cell r="F6645"/>
          <cell r="J6645"/>
          <cell r="K6645"/>
          <cell r="L6645"/>
          <cell r="M6645"/>
          <cell r="N6645"/>
          <cell r="O6645"/>
          <cell r="P6645"/>
          <cell r="R6645"/>
          <cell r="S6645"/>
          <cell r="T6645"/>
          <cell r="U6645"/>
          <cell r="V6645"/>
          <cell r="W6645"/>
          <cell r="Y6645"/>
          <cell r="Z6645"/>
          <cell r="AA6645"/>
          <cell r="AB6645"/>
          <cell r="AC6645"/>
          <cell r="AD6645"/>
          <cell r="AE6645"/>
          <cell r="AF6645"/>
          <cell r="AG6645"/>
          <cell r="AH6645"/>
          <cell r="AI6645"/>
          <cell r="AJ6645"/>
          <cell r="AK6645"/>
          <cell r="AL6645"/>
          <cell r="AM6645"/>
          <cell r="AN6645"/>
          <cell r="AP6645"/>
        </row>
        <row r="6646">
          <cell r="C6646"/>
          <cell r="D6646"/>
          <cell r="E6646"/>
          <cell r="F6646"/>
          <cell r="J6646"/>
          <cell r="K6646"/>
          <cell r="L6646"/>
          <cell r="M6646"/>
          <cell r="N6646"/>
          <cell r="O6646"/>
          <cell r="P6646"/>
          <cell r="R6646"/>
          <cell r="S6646"/>
          <cell r="T6646"/>
          <cell r="U6646"/>
          <cell r="V6646"/>
          <cell r="W6646"/>
          <cell r="Y6646"/>
          <cell r="Z6646"/>
          <cell r="AA6646"/>
          <cell r="AB6646"/>
          <cell r="AC6646"/>
          <cell r="AD6646"/>
          <cell r="AE6646"/>
          <cell r="AF6646"/>
          <cell r="AG6646"/>
          <cell r="AH6646"/>
          <cell r="AI6646"/>
          <cell r="AJ6646"/>
          <cell r="AK6646"/>
          <cell r="AL6646"/>
          <cell r="AM6646"/>
          <cell r="AN6646"/>
          <cell r="AP6646"/>
        </row>
        <row r="6647">
          <cell r="C6647"/>
          <cell r="D6647"/>
          <cell r="E6647"/>
          <cell r="F6647"/>
          <cell r="J6647"/>
          <cell r="K6647"/>
          <cell r="L6647"/>
          <cell r="M6647"/>
          <cell r="N6647"/>
          <cell r="O6647"/>
          <cell r="P6647"/>
          <cell r="R6647"/>
          <cell r="S6647"/>
          <cell r="T6647"/>
          <cell r="U6647"/>
          <cell r="V6647"/>
          <cell r="W6647"/>
          <cell r="Y6647"/>
          <cell r="Z6647"/>
          <cell r="AA6647"/>
          <cell r="AB6647"/>
          <cell r="AC6647"/>
          <cell r="AD6647"/>
          <cell r="AE6647"/>
          <cell r="AF6647"/>
          <cell r="AG6647"/>
          <cell r="AH6647"/>
          <cell r="AI6647"/>
          <cell r="AJ6647"/>
          <cell r="AK6647"/>
          <cell r="AL6647"/>
          <cell r="AM6647"/>
          <cell r="AN6647"/>
          <cell r="AP6647"/>
        </row>
        <row r="6648">
          <cell r="C6648"/>
          <cell r="D6648"/>
          <cell r="E6648"/>
          <cell r="F6648"/>
          <cell r="J6648"/>
          <cell r="K6648"/>
          <cell r="L6648"/>
          <cell r="M6648"/>
          <cell r="N6648"/>
          <cell r="O6648"/>
          <cell r="P6648"/>
          <cell r="R6648"/>
          <cell r="S6648"/>
          <cell r="T6648"/>
          <cell r="U6648"/>
          <cell r="V6648"/>
          <cell r="W6648"/>
          <cell r="Y6648"/>
          <cell r="Z6648"/>
          <cell r="AA6648"/>
          <cell r="AB6648"/>
          <cell r="AC6648"/>
          <cell r="AD6648"/>
          <cell r="AE6648"/>
          <cell r="AF6648"/>
          <cell r="AG6648"/>
          <cell r="AH6648"/>
          <cell r="AI6648"/>
          <cell r="AJ6648"/>
          <cell r="AK6648"/>
          <cell r="AL6648"/>
          <cell r="AM6648"/>
          <cell r="AN6648"/>
          <cell r="AP6648"/>
        </row>
        <row r="6649">
          <cell r="C6649"/>
          <cell r="D6649"/>
          <cell r="E6649"/>
          <cell r="F6649"/>
          <cell r="J6649"/>
          <cell r="K6649"/>
          <cell r="L6649"/>
          <cell r="M6649"/>
          <cell r="N6649"/>
          <cell r="O6649"/>
          <cell r="P6649"/>
          <cell r="R6649"/>
          <cell r="S6649"/>
          <cell r="T6649"/>
          <cell r="U6649"/>
          <cell r="V6649"/>
          <cell r="W6649"/>
          <cell r="Y6649"/>
          <cell r="Z6649"/>
          <cell r="AA6649"/>
          <cell r="AB6649"/>
          <cell r="AC6649"/>
          <cell r="AD6649"/>
          <cell r="AE6649"/>
          <cell r="AF6649"/>
          <cell r="AG6649"/>
          <cell r="AH6649"/>
          <cell r="AI6649"/>
          <cell r="AJ6649"/>
          <cell r="AK6649"/>
          <cell r="AL6649"/>
          <cell r="AM6649"/>
          <cell r="AN6649"/>
          <cell r="AP6649"/>
        </row>
        <row r="6650">
          <cell r="C6650"/>
          <cell r="D6650"/>
          <cell r="E6650"/>
          <cell r="F6650"/>
          <cell r="J6650"/>
          <cell r="K6650"/>
          <cell r="L6650"/>
          <cell r="M6650"/>
          <cell r="N6650"/>
          <cell r="O6650"/>
          <cell r="P6650"/>
          <cell r="R6650"/>
          <cell r="S6650"/>
          <cell r="T6650"/>
          <cell r="U6650"/>
          <cell r="V6650"/>
          <cell r="W6650"/>
          <cell r="Y6650"/>
          <cell r="Z6650"/>
          <cell r="AA6650"/>
          <cell r="AB6650"/>
          <cell r="AC6650"/>
          <cell r="AD6650"/>
          <cell r="AE6650"/>
          <cell r="AF6650"/>
          <cell r="AG6650"/>
          <cell r="AH6650"/>
          <cell r="AI6650"/>
          <cell r="AJ6650"/>
          <cell r="AK6650"/>
          <cell r="AL6650"/>
          <cell r="AM6650"/>
          <cell r="AN6650"/>
          <cell r="AP6650"/>
        </row>
        <row r="6651">
          <cell r="C6651"/>
          <cell r="D6651"/>
          <cell r="E6651"/>
          <cell r="F6651"/>
          <cell r="J6651"/>
          <cell r="K6651"/>
          <cell r="L6651"/>
          <cell r="M6651"/>
          <cell r="N6651"/>
          <cell r="O6651"/>
          <cell r="P6651"/>
          <cell r="R6651"/>
          <cell r="S6651"/>
          <cell r="T6651"/>
          <cell r="U6651"/>
          <cell r="V6651"/>
          <cell r="W6651"/>
          <cell r="Y6651"/>
          <cell r="Z6651"/>
          <cell r="AA6651"/>
          <cell r="AB6651"/>
          <cell r="AC6651"/>
          <cell r="AD6651"/>
          <cell r="AE6651"/>
          <cell r="AF6651"/>
          <cell r="AG6651"/>
          <cell r="AH6651"/>
          <cell r="AI6651"/>
          <cell r="AJ6651"/>
          <cell r="AK6651"/>
          <cell r="AL6651"/>
          <cell r="AM6651"/>
          <cell r="AN6651"/>
          <cell r="AP6651"/>
        </row>
        <row r="6652">
          <cell r="C6652"/>
          <cell r="D6652"/>
          <cell r="E6652"/>
          <cell r="F6652"/>
          <cell r="J6652"/>
          <cell r="K6652"/>
          <cell r="L6652"/>
          <cell r="M6652"/>
          <cell r="N6652"/>
          <cell r="O6652"/>
          <cell r="P6652"/>
          <cell r="R6652"/>
          <cell r="S6652"/>
          <cell r="T6652"/>
          <cell r="U6652"/>
          <cell r="V6652"/>
          <cell r="W6652"/>
          <cell r="Y6652"/>
          <cell r="Z6652"/>
          <cell r="AA6652"/>
          <cell r="AB6652"/>
          <cell r="AC6652"/>
          <cell r="AD6652"/>
          <cell r="AE6652"/>
          <cell r="AF6652"/>
          <cell r="AG6652"/>
          <cell r="AH6652"/>
          <cell r="AI6652"/>
          <cell r="AJ6652"/>
          <cell r="AK6652"/>
          <cell r="AL6652"/>
          <cell r="AM6652"/>
          <cell r="AN6652"/>
          <cell r="AP6652"/>
        </row>
        <row r="6653">
          <cell r="C6653"/>
          <cell r="D6653"/>
          <cell r="E6653"/>
          <cell r="F6653"/>
          <cell r="J6653"/>
          <cell r="K6653"/>
          <cell r="L6653"/>
          <cell r="M6653"/>
          <cell r="N6653"/>
          <cell r="O6653"/>
          <cell r="P6653"/>
          <cell r="R6653"/>
          <cell r="S6653"/>
          <cell r="T6653"/>
          <cell r="U6653"/>
          <cell r="V6653"/>
          <cell r="W6653"/>
          <cell r="Y6653"/>
          <cell r="Z6653"/>
          <cell r="AA6653"/>
          <cell r="AB6653"/>
          <cell r="AC6653"/>
          <cell r="AD6653"/>
          <cell r="AE6653"/>
          <cell r="AF6653"/>
          <cell r="AG6653"/>
          <cell r="AH6653"/>
          <cell r="AI6653"/>
          <cell r="AJ6653"/>
          <cell r="AK6653"/>
          <cell r="AL6653"/>
          <cell r="AM6653"/>
          <cell r="AN6653"/>
          <cell r="AP6653"/>
        </row>
        <row r="6654">
          <cell r="C6654"/>
          <cell r="D6654"/>
          <cell r="E6654"/>
          <cell r="F6654"/>
          <cell r="J6654"/>
          <cell r="K6654"/>
          <cell r="L6654"/>
          <cell r="M6654"/>
          <cell r="N6654"/>
          <cell r="O6654"/>
          <cell r="P6654"/>
          <cell r="R6654"/>
          <cell r="S6654"/>
          <cell r="T6654"/>
          <cell r="U6654"/>
          <cell r="V6654"/>
          <cell r="W6654"/>
          <cell r="Y6654"/>
          <cell r="Z6654"/>
          <cell r="AA6654"/>
          <cell r="AB6654"/>
          <cell r="AC6654"/>
          <cell r="AD6654"/>
          <cell r="AE6654"/>
          <cell r="AF6654"/>
          <cell r="AG6654"/>
          <cell r="AH6654"/>
          <cell r="AI6654"/>
          <cell r="AJ6654"/>
          <cell r="AK6654"/>
          <cell r="AL6654"/>
          <cell r="AM6654"/>
          <cell r="AN6654"/>
          <cell r="AP6654"/>
        </row>
        <row r="6655">
          <cell r="C6655"/>
          <cell r="D6655"/>
          <cell r="E6655"/>
          <cell r="F6655"/>
          <cell r="J6655"/>
          <cell r="K6655"/>
          <cell r="L6655"/>
          <cell r="M6655"/>
          <cell r="N6655"/>
          <cell r="O6655"/>
          <cell r="P6655"/>
          <cell r="R6655"/>
          <cell r="S6655"/>
          <cell r="T6655"/>
          <cell r="U6655"/>
          <cell r="V6655"/>
          <cell r="W6655"/>
          <cell r="Y6655"/>
          <cell r="Z6655"/>
          <cell r="AA6655"/>
          <cell r="AB6655"/>
          <cell r="AD6655"/>
          <cell r="AE6655"/>
          <cell r="AF6655"/>
          <cell r="AG6655"/>
          <cell r="AH6655"/>
          <cell r="AI6655"/>
          <cell r="AJ6655"/>
          <cell r="AK6655"/>
          <cell r="AL6655"/>
          <cell r="AM6655"/>
          <cell r="AN6655"/>
          <cell r="AP6655"/>
        </row>
        <row r="6656">
          <cell r="C6656"/>
          <cell r="D6656"/>
          <cell r="E6656"/>
          <cell r="F6656"/>
          <cell r="J6656"/>
          <cell r="K6656"/>
          <cell r="L6656"/>
          <cell r="M6656"/>
          <cell r="N6656"/>
          <cell r="O6656"/>
          <cell r="P6656"/>
          <cell r="R6656"/>
          <cell r="S6656"/>
          <cell r="T6656"/>
          <cell r="U6656"/>
          <cell r="V6656"/>
          <cell r="W6656"/>
          <cell r="Y6656"/>
          <cell r="Z6656"/>
          <cell r="AA6656"/>
          <cell r="AB6656"/>
          <cell r="AC6656"/>
          <cell r="AD6656"/>
          <cell r="AE6656"/>
          <cell r="AF6656"/>
          <cell r="AG6656"/>
          <cell r="AH6656"/>
          <cell r="AI6656"/>
          <cell r="AJ6656"/>
          <cell r="AK6656"/>
          <cell r="AL6656"/>
          <cell r="AM6656"/>
          <cell r="AN6656"/>
          <cell r="AP6656"/>
        </row>
        <row r="6657">
          <cell r="C6657"/>
          <cell r="D6657"/>
          <cell r="E6657"/>
          <cell r="F6657"/>
          <cell r="J6657"/>
          <cell r="K6657"/>
          <cell r="L6657"/>
          <cell r="M6657"/>
          <cell r="N6657"/>
          <cell r="O6657"/>
          <cell r="P6657"/>
          <cell r="R6657"/>
          <cell r="S6657"/>
          <cell r="T6657"/>
          <cell r="U6657"/>
          <cell r="V6657"/>
          <cell r="W6657"/>
          <cell r="Y6657"/>
          <cell r="Z6657"/>
          <cell r="AA6657"/>
          <cell r="AB6657"/>
          <cell r="AC6657"/>
          <cell r="AD6657"/>
          <cell r="AE6657"/>
          <cell r="AF6657"/>
          <cell r="AG6657"/>
          <cell r="AH6657"/>
          <cell r="AI6657"/>
          <cell r="AJ6657"/>
          <cell r="AK6657"/>
          <cell r="AL6657"/>
          <cell r="AM6657"/>
          <cell r="AN6657"/>
          <cell r="AP6657"/>
        </row>
        <row r="6658">
          <cell r="C6658"/>
          <cell r="D6658"/>
          <cell r="E6658"/>
          <cell r="F6658"/>
          <cell r="J6658"/>
          <cell r="K6658"/>
          <cell r="L6658"/>
          <cell r="M6658"/>
          <cell r="N6658"/>
          <cell r="O6658"/>
          <cell r="P6658"/>
          <cell r="R6658"/>
          <cell r="S6658"/>
          <cell r="T6658"/>
          <cell r="U6658"/>
          <cell r="V6658"/>
          <cell r="W6658"/>
          <cell r="Y6658"/>
          <cell r="Z6658"/>
          <cell r="AA6658"/>
          <cell r="AB6658"/>
          <cell r="AC6658"/>
          <cell r="AD6658"/>
          <cell r="AE6658"/>
          <cell r="AF6658"/>
          <cell r="AG6658"/>
          <cell r="AH6658"/>
          <cell r="AI6658"/>
          <cell r="AJ6658"/>
          <cell r="AK6658"/>
          <cell r="AL6658"/>
          <cell r="AM6658"/>
          <cell r="AN6658"/>
          <cell r="AP6658"/>
        </row>
        <row r="6659">
          <cell r="C6659"/>
          <cell r="D6659"/>
          <cell r="E6659"/>
          <cell r="F6659"/>
          <cell r="J6659"/>
          <cell r="K6659"/>
          <cell r="L6659"/>
          <cell r="M6659"/>
          <cell r="N6659"/>
          <cell r="O6659"/>
          <cell r="P6659"/>
          <cell r="R6659"/>
          <cell r="S6659"/>
          <cell r="T6659"/>
          <cell r="U6659"/>
          <cell r="V6659"/>
          <cell r="W6659"/>
          <cell r="Y6659"/>
          <cell r="Z6659"/>
          <cell r="AA6659"/>
          <cell r="AB6659"/>
          <cell r="AC6659"/>
          <cell r="AD6659"/>
          <cell r="AE6659"/>
          <cell r="AF6659"/>
          <cell r="AG6659"/>
          <cell r="AH6659"/>
          <cell r="AI6659"/>
          <cell r="AJ6659"/>
          <cell r="AK6659"/>
          <cell r="AL6659"/>
          <cell r="AM6659"/>
          <cell r="AN6659"/>
          <cell r="AP6659"/>
        </row>
        <row r="6660">
          <cell r="C6660"/>
          <cell r="D6660"/>
          <cell r="E6660"/>
          <cell r="F6660"/>
          <cell r="J6660"/>
          <cell r="K6660"/>
          <cell r="L6660"/>
          <cell r="M6660"/>
          <cell r="N6660"/>
          <cell r="O6660"/>
          <cell r="P6660"/>
          <cell r="R6660"/>
          <cell r="S6660"/>
          <cell r="T6660"/>
          <cell r="U6660"/>
          <cell r="V6660"/>
          <cell r="W6660"/>
          <cell r="Y6660"/>
          <cell r="Z6660"/>
          <cell r="AA6660"/>
          <cell r="AB6660"/>
          <cell r="AC6660"/>
          <cell r="AD6660"/>
          <cell r="AE6660"/>
          <cell r="AF6660"/>
          <cell r="AG6660"/>
          <cell r="AH6660"/>
          <cell r="AI6660"/>
          <cell r="AJ6660"/>
          <cell r="AK6660"/>
          <cell r="AL6660"/>
          <cell r="AM6660"/>
          <cell r="AN6660"/>
          <cell r="AP6660"/>
        </row>
        <row r="6661">
          <cell r="C6661"/>
          <cell r="D6661"/>
          <cell r="E6661"/>
          <cell r="F6661"/>
          <cell r="J6661"/>
          <cell r="K6661"/>
          <cell r="L6661"/>
          <cell r="M6661"/>
          <cell r="N6661"/>
          <cell r="O6661"/>
          <cell r="P6661"/>
          <cell r="R6661"/>
          <cell r="S6661"/>
          <cell r="T6661"/>
          <cell r="U6661"/>
          <cell r="V6661"/>
          <cell r="W6661"/>
          <cell r="Y6661"/>
          <cell r="Z6661"/>
          <cell r="AA6661"/>
          <cell r="AB6661"/>
          <cell r="AC6661"/>
          <cell r="AD6661"/>
          <cell r="AE6661"/>
          <cell r="AF6661"/>
          <cell r="AG6661"/>
          <cell r="AH6661"/>
          <cell r="AI6661"/>
          <cell r="AJ6661"/>
          <cell r="AK6661"/>
          <cell r="AL6661"/>
          <cell r="AM6661"/>
          <cell r="AN6661"/>
          <cell r="AP6661"/>
        </row>
        <row r="6662">
          <cell r="C6662"/>
          <cell r="D6662"/>
          <cell r="E6662"/>
          <cell r="F6662"/>
          <cell r="J6662"/>
          <cell r="K6662"/>
          <cell r="L6662"/>
          <cell r="M6662"/>
          <cell r="N6662"/>
          <cell r="O6662"/>
          <cell r="P6662"/>
          <cell r="R6662"/>
          <cell r="S6662"/>
          <cell r="T6662"/>
          <cell r="U6662"/>
          <cell r="V6662"/>
          <cell r="W6662"/>
          <cell r="Y6662"/>
          <cell r="Z6662"/>
          <cell r="AA6662"/>
          <cell r="AB6662"/>
          <cell r="AC6662"/>
          <cell r="AD6662"/>
          <cell r="AE6662"/>
          <cell r="AF6662"/>
          <cell r="AG6662"/>
          <cell r="AH6662"/>
          <cell r="AI6662"/>
          <cell r="AJ6662"/>
          <cell r="AK6662"/>
          <cell r="AL6662"/>
          <cell r="AM6662"/>
          <cell r="AN6662"/>
          <cell r="AP6662"/>
        </row>
        <row r="6663">
          <cell r="C6663"/>
          <cell r="D6663"/>
          <cell r="E6663"/>
          <cell r="F6663"/>
          <cell r="J6663"/>
          <cell r="K6663"/>
          <cell r="L6663"/>
          <cell r="M6663"/>
          <cell r="N6663"/>
          <cell r="O6663"/>
          <cell r="P6663"/>
          <cell r="R6663"/>
          <cell r="S6663"/>
          <cell r="T6663"/>
          <cell r="U6663"/>
          <cell r="V6663"/>
          <cell r="W6663"/>
          <cell r="Y6663"/>
          <cell r="Z6663"/>
          <cell r="AA6663"/>
          <cell r="AB6663"/>
          <cell r="AC6663"/>
          <cell r="AD6663"/>
          <cell r="AE6663"/>
          <cell r="AF6663"/>
          <cell r="AG6663"/>
          <cell r="AH6663"/>
          <cell r="AI6663"/>
          <cell r="AJ6663"/>
          <cell r="AK6663"/>
          <cell r="AL6663"/>
          <cell r="AM6663"/>
          <cell r="AN6663"/>
          <cell r="AP6663"/>
        </row>
        <row r="6664">
          <cell r="C6664"/>
          <cell r="D6664"/>
          <cell r="E6664"/>
          <cell r="F6664"/>
          <cell r="J6664"/>
          <cell r="K6664"/>
          <cell r="L6664"/>
          <cell r="M6664"/>
          <cell r="N6664"/>
          <cell r="O6664"/>
          <cell r="P6664"/>
          <cell r="R6664"/>
          <cell r="S6664"/>
          <cell r="T6664"/>
          <cell r="U6664"/>
          <cell r="V6664"/>
          <cell r="W6664"/>
          <cell r="Y6664"/>
          <cell r="Z6664"/>
          <cell r="AA6664"/>
          <cell r="AB6664"/>
          <cell r="AC6664"/>
          <cell r="AD6664"/>
          <cell r="AE6664"/>
          <cell r="AF6664"/>
          <cell r="AG6664"/>
          <cell r="AH6664"/>
          <cell r="AI6664"/>
          <cell r="AJ6664"/>
          <cell r="AK6664"/>
          <cell r="AL6664"/>
          <cell r="AM6664"/>
          <cell r="AN6664"/>
          <cell r="AP6664"/>
        </row>
        <row r="6665">
          <cell r="C6665"/>
          <cell r="D6665"/>
          <cell r="E6665"/>
          <cell r="F6665"/>
          <cell r="J6665"/>
          <cell r="K6665"/>
          <cell r="L6665"/>
          <cell r="M6665"/>
          <cell r="N6665"/>
          <cell r="O6665"/>
          <cell r="P6665"/>
          <cell r="R6665"/>
          <cell r="S6665"/>
          <cell r="T6665"/>
          <cell r="U6665"/>
          <cell r="V6665"/>
          <cell r="W6665"/>
          <cell r="Y6665"/>
          <cell r="Z6665"/>
          <cell r="AA6665"/>
          <cell r="AB6665"/>
          <cell r="AC6665"/>
          <cell r="AD6665"/>
          <cell r="AE6665"/>
          <cell r="AF6665"/>
          <cell r="AG6665"/>
          <cell r="AH6665"/>
          <cell r="AI6665"/>
          <cell r="AJ6665"/>
          <cell r="AK6665"/>
          <cell r="AL6665"/>
          <cell r="AM6665"/>
          <cell r="AN6665"/>
          <cell r="AP6665"/>
        </row>
        <row r="6666">
          <cell r="C6666"/>
          <cell r="D6666"/>
          <cell r="E6666"/>
          <cell r="F6666"/>
          <cell r="J6666"/>
          <cell r="K6666"/>
          <cell r="L6666"/>
          <cell r="M6666"/>
          <cell r="N6666"/>
          <cell r="O6666"/>
          <cell r="P6666"/>
          <cell r="R6666"/>
          <cell r="S6666"/>
          <cell r="T6666"/>
          <cell r="U6666"/>
          <cell r="V6666"/>
          <cell r="W6666"/>
          <cell r="Y6666"/>
          <cell r="Z6666"/>
          <cell r="AA6666"/>
          <cell r="AB6666"/>
          <cell r="AC6666"/>
          <cell r="AD6666"/>
          <cell r="AE6666"/>
          <cell r="AF6666"/>
          <cell r="AG6666"/>
          <cell r="AH6666"/>
          <cell r="AI6666"/>
          <cell r="AJ6666"/>
          <cell r="AK6666"/>
          <cell r="AL6666"/>
          <cell r="AM6666"/>
          <cell r="AN6666"/>
          <cell r="AP6666"/>
        </row>
        <row r="6667">
          <cell r="C6667"/>
          <cell r="D6667"/>
          <cell r="E6667"/>
          <cell r="F6667"/>
          <cell r="J6667"/>
          <cell r="K6667"/>
          <cell r="L6667"/>
          <cell r="M6667"/>
          <cell r="N6667"/>
          <cell r="O6667"/>
          <cell r="P6667"/>
          <cell r="R6667"/>
          <cell r="S6667"/>
          <cell r="T6667"/>
          <cell r="U6667"/>
          <cell r="V6667"/>
          <cell r="W6667"/>
          <cell r="Y6667"/>
          <cell r="Z6667"/>
          <cell r="AA6667"/>
          <cell r="AB6667"/>
          <cell r="AC6667"/>
          <cell r="AD6667"/>
          <cell r="AE6667"/>
          <cell r="AF6667"/>
          <cell r="AG6667"/>
          <cell r="AH6667"/>
          <cell r="AI6667"/>
          <cell r="AJ6667"/>
          <cell r="AK6667"/>
          <cell r="AL6667"/>
          <cell r="AM6667"/>
          <cell r="AN6667"/>
          <cell r="AP6667"/>
        </row>
        <row r="6668">
          <cell r="C6668"/>
          <cell r="D6668"/>
          <cell r="E6668"/>
          <cell r="F6668"/>
          <cell r="J6668"/>
          <cell r="K6668"/>
          <cell r="L6668"/>
          <cell r="M6668"/>
          <cell r="N6668"/>
          <cell r="O6668"/>
          <cell r="P6668"/>
          <cell r="R6668"/>
          <cell r="S6668"/>
          <cell r="T6668"/>
          <cell r="U6668"/>
          <cell r="V6668"/>
          <cell r="W6668"/>
          <cell r="Y6668"/>
          <cell r="Z6668"/>
          <cell r="AA6668"/>
          <cell r="AB6668"/>
          <cell r="AC6668"/>
          <cell r="AD6668"/>
          <cell r="AE6668"/>
          <cell r="AF6668"/>
          <cell r="AG6668"/>
          <cell r="AH6668"/>
          <cell r="AI6668"/>
          <cell r="AJ6668"/>
          <cell r="AK6668"/>
          <cell r="AL6668"/>
          <cell r="AM6668"/>
          <cell r="AN6668"/>
          <cell r="AP6668"/>
        </row>
        <row r="6669">
          <cell r="C6669"/>
          <cell r="D6669"/>
          <cell r="E6669"/>
          <cell r="F6669"/>
          <cell r="J6669"/>
          <cell r="K6669"/>
          <cell r="L6669"/>
          <cell r="M6669"/>
          <cell r="N6669"/>
          <cell r="O6669"/>
          <cell r="P6669"/>
          <cell r="R6669"/>
          <cell r="S6669"/>
          <cell r="T6669"/>
          <cell r="U6669"/>
          <cell r="Y6669"/>
          <cell r="Z6669"/>
          <cell r="AA6669"/>
          <cell r="AB6669"/>
          <cell r="AC6669"/>
          <cell r="AD6669"/>
          <cell r="AE6669"/>
          <cell r="AF6669"/>
          <cell r="AG6669"/>
          <cell r="AH6669"/>
          <cell r="AI6669"/>
          <cell r="AJ6669"/>
          <cell r="AK6669"/>
          <cell r="AL6669"/>
          <cell r="AM6669"/>
          <cell r="AN6669"/>
          <cell r="AP6669"/>
        </row>
        <row r="6670">
          <cell r="C6670"/>
          <cell r="D6670"/>
          <cell r="E6670"/>
          <cell r="F6670"/>
          <cell r="J6670"/>
          <cell r="K6670"/>
          <cell r="L6670"/>
          <cell r="M6670"/>
          <cell r="N6670"/>
          <cell r="O6670"/>
          <cell r="P6670"/>
          <cell r="R6670"/>
          <cell r="S6670"/>
          <cell r="T6670"/>
          <cell r="U6670"/>
          <cell r="V6670"/>
          <cell r="W6670"/>
          <cell r="Y6670"/>
          <cell r="Z6670"/>
          <cell r="AA6670"/>
          <cell r="AB6670"/>
          <cell r="AC6670"/>
          <cell r="AD6670"/>
          <cell r="AE6670"/>
          <cell r="AF6670"/>
          <cell r="AG6670"/>
          <cell r="AH6670"/>
          <cell r="AI6670"/>
          <cell r="AJ6670"/>
          <cell r="AK6670"/>
          <cell r="AL6670"/>
          <cell r="AM6670"/>
          <cell r="AN6670"/>
          <cell r="AP6670"/>
        </row>
        <row r="6671">
          <cell r="C6671"/>
          <cell r="D6671"/>
          <cell r="E6671"/>
          <cell r="F6671"/>
          <cell r="J6671"/>
          <cell r="K6671"/>
          <cell r="L6671"/>
          <cell r="M6671"/>
          <cell r="N6671"/>
          <cell r="O6671"/>
          <cell r="P6671"/>
          <cell r="R6671"/>
          <cell r="S6671"/>
          <cell r="T6671"/>
          <cell r="U6671"/>
          <cell r="V6671"/>
          <cell r="W6671"/>
          <cell r="Y6671"/>
          <cell r="Z6671"/>
          <cell r="AA6671"/>
          <cell r="AB6671"/>
          <cell r="AC6671"/>
          <cell r="AD6671"/>
          <cell r="AE6671"/>
          <cell r="AF6671"/>
          <cell r="AG6671"/>
          <cell r="AH6671"/>
          <cell r="AI6671"/>
          <cell r="AJ6671"/>
          <cell r="AK6671"/>
          <cell r="AL6671"/>
          <cell r="AM6671"/>
          <cell r="AN6671"/>
          <cell r="AP6671"/>
        </row>
        <row r="6672">
          <cell r="C6672"/>
          <cell r="D6672"/>
          <cell r="E6672"/>
          <cell r="F6672"/>
          <cell r="J6672"/>
          <cell r="K6672"/>
          <cell r="L6672"/>
          <cell r="M6672"/>
          <cell r="N6672"/>
          <cell r="O6672"/>
          <cell r="P6672"/>
          <cell r="R6672"/>
          <cell r="S6672"/>
          <cell r="T6672"/>
          <cell r="U6672"/>
          <cell r="V6672"/>
          <cell r="W6672"/>
          <cell r="Y6672"/>
          <cell r="Z6672"/>
          <cell r="AA6672"/>
          <cell r="AB6672"/>
          <cell r="AC6672"/>
          <cell r="AD6672"/>
          <cell r="AE6672"/>
          <cell r="AF6672"/>
          <cell r="AG6672"/>
          <cell r="AH6672"/>
          <cell r="AI6672"/>
          <cell r="AJ6672"/>
          <cell r="AK6672"/>
          <cell r="AL6672"/>
          <cell r="AM6672"/>
          <cell r="AN6672"/>
          <cell r="AP6672"/>
        </row>
        <row r="6673">
          <cell r="C6673"/>
          <cell r="D6673"/>
          <cell r="E6673"/>
          <cell r="F6673"/>
          <cell r="J6673"/>
          <cell r="K6673"/>
          <cell r="L6673"/>
          <cell r="M6673"/>
          <cell r="N6673"/>
          <cell r="O6673"/>
          <cell r="P6673"/>
          <cell r="R6673"/>
          <cell r="S6673"/>
          <cell r="T6673"/>
          <cell r="U6673"/>
          <cell r="V6673"/>
          <cell r="W6673"/>
          <cell r="Y6673"/>
          <cell r="Z6673"/>
          <cell r="AA6673"/>
          <cell r="AB6673"/>
          <cell r="AC6673"/>
          <cell r="AD6673"/>
          <cell r="AE6673"/>
          <cell r="AF6673"/>
          <cell r="AG6673"/>
          <cell r="AH6673"/>
          <cell r="AI6673"/>
          <cell r="AJ6673"/>
          <cell r="AK6673"/>
          <cell r="AL6673"/>
          <cell r="AM6673"/>
          <cell r="AN6673"/>
          <cell r="AP6673"/>
        </row>
        <row r="6674">
          <cell r="C6674"/>
          <cell r="D6674"/>
          <cell r="E6674"/>
          <cell r="F6674"/>
          <cell r="J6674"/>
          <cell r="K6674"/>
          <cell r="L6674"/>
          <cell r="M6674"/>
          <cell r="N6674"/>
          <cell r="O6674"/>
          <cell r="P6674"/>
          <cell r="R6674"/>
          <cell r="S6674"/>
          <cell r="T6674"/>
          <cell r="U6674"/>
          <cell r="V6674"/>
          <cell r="W6674"/>
          <cell r="Y6674"/>
          <cell r="Z6674"/>
          <cell r="AA6674"/>
          <cell r="AB6674"/>
          <cell r="AC6674"/>
          <cell r="AD6674"/>
          <cell r="AE6674"/>
          <cell r="AF6674"/>
          <cell r="AG6674"/>
          <cell r="AH6674"/>
          <cell r="AI6674"/>
          <cell r="AJ6674"/>
          <cell r="AK6674"/>
          <cell r="AL6674"/>
          <cell r="AM6674"/>
          <cell r="AN6674"/>
          <cell r="AP6674"/>
        </row>
        <row r="6675">
          <cell r="C6675"/>
          <cell r="D6675"/>
          <cell r="E6675"/>
          <cell r="F6675"/>
          <cell r="J6675"/>
          <cell r="K6675"/>
          <cell r="L6675"/>
          <cell r="M6675"/>
          <cell r="N6675"/>
          <cell r="O6675"/>
          <cell r="P6675"/>
          <cell r="R6675"/>
          <cell r="S6675"/>
          <cell r="T6675"/>
          <cell r="U6675"/>
          <cell r="V6675"/>
          <cell r="W6675"/>
          <cell r="Y6675"/>
          <cell r="Z6675"/>
          <cell r="AA6675"/>
          <cell r="AB6675"/>
          <cell r="AC6675"/>
          <cell r="AD6675"/>
          <cell r="AE6675"/>
          <cell r="AF6675"/>
          <cell r="AG6675"/>
          <cell r="AH6675"/>
          <cell r="AI6675"/>
          <cell r="AJ6675"/>
          <cell r="AK6675"/>
          <cell r="AL6675"/>
          <cell r="AM6675"/>
          <cell r="AN6675"/>
          <cell r="AP6675"/>
        </row>
        <row r="6676">
          <cell r="C6676"/>
          <cell r="D6676"/>
          <cell r="E6676"/>
          <cell r="F6676"/>
          <cell r="J6676"/>
          <cell r="K6676"/>
          <cell r="L6676"/>
          <cell r="M6676"/>
          <cell r="N6676"/>
          <cell r="O6676"/>
          <cell r="P6676"/>
          <cell r="R6676"/>
          <cell r="S6676"/>
          <cell r="T6676"/>
          <cell r="U6676"/>
          <cell r="V6676"/>
          <cell r="W6676"/>
          <cell r="Y6676"/>
          <cell r="Z6676"/>
          <cell r="AA6676"/>
          <cell r="AB6676"/>
          <cell r="AC6676"/>
          <cell r="AD6676"/>
          <cell r="AE6676"/>
          <cell r="AF6676"/>
          <cell r="AG6676"/>
          <cell r="AH6676"/>
          <cell r="AI6676"/>
          <cell r="AJ6676"/>
          <cell r="AK6676"/>
          <cell r="AL6676"/>
          <cell r="AM6676"/>
          <cell r="AN6676"/>
          <cell r="AP6676"/>
        </row>
        <row r="6677">
          <cell r="C6677"/>
          <cell r="D6677"/>
          <cell r="E6677"/>
          <cell r="F6677"/>
          <cell r="J6677"/>
          <cell r="K6677"/>
          <cell r="L6677"/>
          <cell r="M6677"/>
          <cell r="N6677"/>
          <cell r="O6677"/>
          <cell r="P6677"/>
          <cell r="R6677"/>
          <cell r="S6677"/>
          <cell r="T6677"/>
          <cell r="U6677"/>
          <cell r="V6677"/>
          <cell r="W6677"/>
          <cell r="Y6677"/>
          <cell r="Z6677"/>
          <cell r="AA6677"/>
          <cell r="AB6677"/>
          <cell r="AC6677"/>
          <cell r="AD6677"/>
          <cell r="AE6677"/>
          <cell r="AF6677"/>
          <cell r="AG6677"/>
          <cell r="AH6677"/>
          <cell r="AI6677"/>
          <cell r="AJ6677"/>
          <cell r="AK6677"/>
          <cell r="AL6677"/>
          <cell r="AM6677"/>
          <cell r="AN6677"/>
          <cell r="AP6677"/>
        </row>
        <row r="6678">
          <cell r="C6678"/>
          <cell r="D6678"/>
          <cell r="E6678"/>
          <cell r="F6678"/>
          <cell r="J6678"/>
          <cell r="K6678"/>
          <cell r="L6678"/>
          <cell r="M6678"/>
          <cell r="N6678"/>
          <cell r="O6678"/>
          <cell r="P6678"/>
          <cell r="R6678"/>
          <cell r="S6678"/>
          <cell r="T6678"/>
          <cell r="U6678"/>
          <cell r="V6678"/>
          <cell r="W6678"/>
          <cell r="Y6678"/>
          <cell r="Z6678"/>
          <cell r="AA6678"/>
          <cell r="AB6678"/>
          <cell r="AC6678"/>
          <cell r="AD6678"/>
          <cell r="AE6678"/>
          <cell r="AF6678"/>
          <cell r="AG6678"/>
          <cell r="AH6678"/>
          <cell r="AI6678"/>
          <cell r="AJ6678"/>
          <cell r="AK6678"/>
          <cell r="AL6678"/>
          <cell r="AM6678"/>
          <cell r="AN6678"/>
          <cell r="AP6678"/>
        </row>
        <row r="6679">
          <cell r="C6679"/>
          <cell r="D6679"/>
          <cell r="E6679"/>
          <cell r="F6679"/>
          <cell r="J6679"/>
          <cell r="K6679"/>
          <cell r="L6679"/>
          <cell r="M6679"/>
          <cell r="N6679"/>
          <cell r="O6679"/>
          <cell r="P6679"/>
          <cell r="R6679"/>
          <cell r="S6679"/>
          <cell r="T6679"/>
          <cell r="U6679"/>
          <cell r="V6679"/>
          <cell r="W6679"/>
          <cell r="Y6679"/>
          <cell r="Z6679"/>
          <cell r="AA6679"/>
          <cell r="AB6679"/>
          <cell r="AC6679"/>
          <cell r="AD6679"/>
          <cell r="AE6679"/>
          <cell r="AF6679"/>
          <cell r="AG6679"/>
          <cell r="AH6679"/>
          <cell r="AI6679"/>
          <cell r="AJ6679"/>
          <cell r="AK6679"/>
          <cell r="AL6679"/>
          <cell r="AM6679"/>
          <cell r="AN6679"/>
          <cell r="AP6679"/>
        </row>
        <row r="6680">
          <cell r="C6680"/>
          <cell r="D6680"/>
          <cell r="E6680"/>
          <cell r="F6680"/>
          <cell r="J6680"/>
          <cell r="K6680"/>
          <cell r="L6680"/>
          <cell r="M6680"/>
          <cell r="N6680"/>
          <cell r="O6680"/>
          <cell r="P6680"/>
          <cell r="R6680"/>
          <cell r="S6680"/>
          <cell r="T6680"/>
          <cell r="U6680"/>
          <cell r="V6680"/>
          <cell r="W6680"/>
          <cell r="Y6680"/>
          <cell r="Z6680"/>
          <cell r="AA6680"/>
          <cell r="AB6680"/>
          <cell r="AC6680"/>
          <cell r="AD6680"/>
          <cell r="AE6680"/>
          <cell r="AF6680"/>
          <cell r="AG6680"/>
          <cell r="AH6680"/>
          <cell r="AI6680"/>
          <cell r="AJ6680"/>
          <cell r="AK6680"/>
          <cell r="AL6680"/>
          <cell r="AM6680"/>
          <cell r="AN6680"/>
          <cell r="AP6680"/>
        </row>
        <row r="6681">
          <cell r="C6681"/>
          <cell r="D6681"/>
          <cell r="E6681"/>
          <cell r="F6681"/>
          <cell r="J6681"/>
          <cell r="K6681"/>
          <cell r="L6681"/>
          <cell r="M6681"/>
          <cell r="N6681"/>
          <cell r="O6681"/>
          <cell r="P6681"/>
          <cell r="R6681"/>
          <cell r="S6681"/>
          <cell r="T6681"/>
          <cell r="U6681"/>
          <cell r="V6681"/>
          <cell r="W6681"/>
          <cell r="Y6681"/>
          <cell r="Z6681"/>
          <cell r="AA6681"/>
          <cell r="AB6681"/>
          <cell r="AC6681"/>
          <cell r="AD6681"/>
          <cell r="AE6681"/>
          <cell r="AF6681"/>
          <cell r="AG6681"/>
          <cell r="AH6681"/>
          <cell r="AI6681"/>
          <cell r="AJ6681"/>
          <cell r="AK6681"/>
          <cell r="AL6681"/>
          <cell r="AM6681"/>
          <cell r="AN6681"/>
          <cell r="AP6681"/>
        </row>
        <row r="6682">
          <cell r="C6682"/>
          <cell r="D6682"/>
          <cell r="E6682"/>
          <cell r="F6682"/>
          <cell r="J6682"/>
          <cell r="K6682"/>
          <cell r="L6682"/>
          <cell r="M6682"/>
          <cell r="N6682"/>
          <cell r="O6682"/>
          <cell r="P6682"/>
          <cell r="R6682"/>
          <cell r="S6682"/>
          <cell r="T6682"/>
          <cell r="U6682"/>
          <cell r="V6682"/>
          <cell r="W6682"/>
          <cell r="Y6682"/>
          <cell r="Z6682"/>
          <cell r="AA6682"/>
          <cell r="AB6682"/>
          <cell r="AC6682"/>
          <cell r="AD6682"/>
          <cell r="AE6682"/>
          <cell r="AF6682"/>
          <cell r="AG6682"/>
          <cell r="AH6682"/>
          <cell r="AI6682"/>
          <cell r="AJ6682"/>
          <cell r="AK6682"/>
          <cell r="AL6682"/>
          <cell r="AM6682"/>
          <cell r="AN6682"/>
          <cell r="AP6682"/>
        </row>
        <row r="6683">
          <cell r="C6683"/>
          <cell r="D6683"/>
          <cell r="E6683"/>
          <cell r="F6683"/>
          <cell r="J6683"/>
          <cell r="K6683"/>
          <cell r="L6683"/>
          <cell r="M6683"/>
          <cell r="N6683"/>
          <cell r="O6683"/>
          <cell r="P6683"/>
          <cell r="R6683"/>
          <cell r="S6683"/>
          <cell r="T6683"/>
          <cell r="U6683"/>
          <cell r="V6683"/>
          <cell r="W6683"/>
          <cell r="Y6683"/>
          <cell r="Z6683"/>
          <cell r="AA6683"/>
          <cell r="AB6683"/>
          <cell r="AC6683"/>
          <cell r="AD6683"/>
          <cell r="AE6683"/>
          <cell r="AF6683"/>
          <cell r="AG6683"/>
          <cell r="AH6683"/>
          <cell r="AI6683"/>
          <cell r="AJ6683"/>
          <cell r="AK6683"/>
          <cell r="AL6683"/>
          <cell r="AM6683"/>
          <cell r="AN6683"/>
          <cell r="AP6683"/>
        </row>
        <row r="6684">
          <cell r="C6684"/>
          <cell r="D6684"/>
          <cell r="E6684"/>
          <cell r="F6684"/>
          <cell r="J6684"/>
          <cell r="K6684"/>
          <cell r="L6684"/>
          <cell r="M6684"/>
          <cell r="N6684"/>
          <cell r="O6684"/>
          <cell r="P6684"/>
          <cell r="R6684"/>
          <cell r="S6684"/>
          <cell r="T6684"/>
          <cell r="U6684"/>
          <cell r="V6684"/>
          <cell r="Y6684"/>
          <cell r="Z6684"/>
          <cell r="AA6684"/>
          <cell r="AB6684"/>
          <cell r="AC6684"/>
          <cell r="AD6684"/>
          <cell r="AE6684"/>
          <cell r="AF6684"/>
          <cell r="AG6684"/>
          <cell r="AH6684"/>
          <cell r="AI6684"/>
          <cell r="AJ6684"/>
          <cell r="AK6684"/>
          <cell r="AL6684"/>
          <cell r="AM6684"/>
          <cell r="AN6684"/>
          <cell r="AP6684"/>
        </row>
        <row r="6685">
          <cell r="C6685"/>
          <cell r="D6685"/>
          <cell r="E6685"/>
          <cell r="F6685"/>
          <cell r="J6685"/>
          <cell r="K6685"/>
          <cell r="L6685"/>
          <cell r="M6685"/>
          <cell r="N6685"/>
          <cell r="O6685"/>
          <cell r="P6685"/>
          <cell r="R6685"/>
          <cell r="S6685"/>
          <cell r="T6685"/>
          <cell r="U6685"/>
          <cell r="V6685"/>
          <cell r="W6685"/>
          <cell r="Y6685"/>
          <cell r="Z6685"/>
          <cell r="AA6685"/>
          <cell r="AB6685"/>
          <cell r="AC6685"/>
          <cell r="AD6685"/>
          <cell r="AE6685"/>
          <cell r="AF6685"/>
          <cell r="AG6685"/>
          <cell r="AH6685"/>
          <cell r="AI6685"/>
          <cell r="AJ6685"/>
          <cell r="AK6685"/>
          <cell r="AL6685"/>
          <cell r="AM6685"/>
          <cell r="AN6685"/>
          <cell r="AP6685"/>
        </row>
        <row r="6686">
          <cell r="C6686"/>
          <cell r="D6686"/>
          <cell r="E6686"/>
          <cell r="F6686"/>
          <cell r="J6686"/>
          <cell r="K6686"/>
          <cell r="L6686"/>
          <cell r="M6686"/>
          <cell r="N6686"/>
          <cell r="O6686"/>
          <cell r="P6686"/>
          <cell r="R6686"/>
          <cell r="S6686"/>
          <cell r="T6686"/>
          <cell r="U6686"/>
          <cell r="V6686"/>
          <cell r="W6686"/>
          <cell r="Y6686"/>
          <cell r="Z6686"/>
          <cell r="AA6686"/>
          <cell r="AB6686"/>
          <cell r="AC6686"/>
          <cell r="AD6686"/>
          <cell r="AE6686"/>
          <cell r="AF6686"/>
          <cell r="AG6686"/>
          <cell r="AH6686"/>
          <cell r="AI6686"/>
          <cell r="AJ6686"/>
          <cell r="AK6686"/>
          <cell r="AL6686"/>
          <cell r="AM6686"/>
          <cell r="AN6686"/>
          <cell r="AP6686"/>
        </row>
        <row r="6687">
          <cell r="C6687"/>
          <cell r="D6687"/>
          <cell r="E6687"/>
          <cell r="F6687"/>
          <cell r="J6687"/>
          <cell r="K6687"/>
          <cell r="L6687"/>
          <cell r="M6687"/>
          <cell r="N6687"/>
          <cell r="O6687"/>
          <cell r="P6687"/>
          <cell r="R6687"/>
          <cell r="S6687"/>
          <cell r="T6687"/>
          <cell r="U6687"/>
          <cell r="V6687"/>
          <cell r="W6687"/>
          <cell r="Y6687"/>
          <cell r="Z6687"/>
          <cell r="AA6687"/>
          <cell r="AB6687"/>
          <cell r="AC6687"/>
          <cell r="AD6687"/>
          <cell r="AE6687"/>
          <cell r="AF6687"/>
          <cell r="AG6687"/>
          <cell r="AH6687"/>
          <cell r="AI6687"/>
          <cell r="AJ6687"/>
          <cell r="AK6687"/>
          <cell r="AL6687"/>
          <cell r="AM6687"/>
          <cell r="AN6687"/>
          <cell r="AP6687"/>
        </row>
        <row r="6688">
          <cell r="C6688"/>
          <cell r="D6688"/>
          <cell r="E6688"/>
          <cell r="F6688"/>
          <cell r="J6688"/>
          <cell r="K6688"/>
          <cell r="L6688"/>
          <cell r="M6688"/>
          <cell r="N6688"/>
          <cell r="O6688"/>
          <cell r="P6688"/>
          <cell r="R6688"/>
          <cell r="S6688"/>
          <cell r="T6688"/>
          <cell r="U6688"/>
          <cell r="V6688"/>
          <cell r="W6688"/>
          <cell r="Y6688"/>
          <cell r="Z6688"/>
          <cell r="AA6688"/>
          <cell r="AB6688"/>
          <cell r="AC6688"/>
          <cell r="AD6688"/>
          <cell r="AE6688"/>
          <cell r="AF6688"/>
          <cell r="AG6688"/>
          <cell r="AH6688"/>
          <cell r="AI6688"/>
          <cell r="AJ6688"/>
          <cell r="AK6688"/>
          <cell r="AL6688"/>
          <cell r="AM6688"/>
          <cell r="AN6688"/>
          <cell r="AP6688"/>
        </row>
        <row r="6689">
          <cell r="C6689"/>
          <cell r="D6689"/>
          <cell r="E6689"/>
          <cell r="F6689"/>
          <cell r="J6689"/>
          <cell r="K6689"/>
          <cell r="L6689"/>
          <cell r="M6689"/>
          <cell r="N6689"/>
          <cell r="O6689"/>
          <cell r="P6689"/>
          <cell r="R6689"/>
          <cell r="S6689"/>
          <cell r="T6689"/>
          <cell r="U6689"/>
          <cell r="V6689"/>
          <cell r="W6689"/>
          <cell r="Y6689"/>
          <cell r="Z6689"/>
          <cell r="AA6689"/>
          <cell r="AB6689"/>
          <cell r="AC6689"/>
          <cell r="AD6689"/>
          <cell r="AE6689"/>
          <cell r="AF6689"/>
          <cell r="AG6689"/>
          <cell r="AH6689"/>
          <cell r="AI6689"/>
          <cell r="AJ6689"/>
          <cell r="AK6689"/>
          <cell r="AL6689"/>
          <cell r="AM6689"/>
          <cell r="AN6689"/>
          <cell r="AP6689"/>
        </row>
        <row r="6690">
          <cell r="C6690"/>
          <cell r="D6690"/>
          <cell r="E6690"/>
          <cell r="F6690"/>
          <cell r="J6690"/>
          <cell r="K6690"/>
          <cell r="L6690"/>
          <cell r="M6690"/>
          <cell r="N6690"/>
          <cell r="O6690"/>
          <cell r="P6690"/>
          <cell r="R6690"/>
          <cell r="S6690"/>
          <cell r="T6690"/>
          <cell r="U6690"/>
          <cell r="V6690"/>
          <cell r="W6690"/>
          <cell r="Y6690"/>
          <cell r="Z6690"/>
          <cell r="AA6690"/>
          <cell r="AB6690"/>
          <cell r="AC6690"/>
          <cell r="AD6690"/>
          <cell r="AE6690"/>
          <cell r="AF6690"/>
          <cell r="AG6690"/>
          <cell r="AH6690"/>
          <cell r="AI6690"/>
          <cell r="AJ6690"/>
          <cell r="AK6690"/>
          <cell r="AL6690"/>
          <cell r="AM6690"/>
          <cell r="AN6690"/>
          <cell r="AP6690"/>
        </row>
        <row r="6691">
          <cell r="C6691"/>
          <cell r="D6691"/>
          <cell r="E6691"/>
          <cell r="F6691"/>
          <cell r="J6691"/>
          <cell r="K6691"/>
          <cell r="L6691"/>
          <cell r="M6691"/>
          <cell r="N6691"/>
          <cell r="O6691"/>
          <cell r="P6691"/>
          <cell r="R6691"/>
          <cell r="S6691"/>
          <cell r="T6691"/>
          <cell r="U6691"/>
          <cell r="V6691"/>
          <cell r="W6691"/>
          <cell r="Y6691"/>
          <cell r="Z6691"/>
          <cell r="AA6691"/>
          <cell r="AB6691"/>
          <cell r="AC6691"/>
          <cell r="AD6691"/>
          <cell r="AE6691"/>
          <cell r="AF6691"/>
          <cell r="AG6691"/>
          <cell r="AH6691"/>
          <cell r="AI6691"/>
          <cell r="AJ6691"/>
          <cell r="AK6691"/>
          <cell r="AL6691"/>
          <cell r="AM6691"/>
          <cell r="AN6691"/>
          <cell r="AP6691"/>
        </row>
        <row r="6692">
          <cell r="C6692"/>
          <cell r="D6692"/>
          <cell r="E6692"/>
          <cell r="F6692"/>
          <cell r="J6692"/>
          <cell r="K6692"/>
          <cell r="L6692"/>
          <cell r="M6692"/>
          <cell r="N6692"/>
          <cell r="O6692"/>
          <cell r="P6692"/>
          <cell r="R6692"/>
          <cell r="S6692"/>
          <cell r="T6692"/>
          <cell r="U6692"/>
          <cell r="V6692"/>
          <cell r="W6692"/>
          <cell r="Y6692"/>
          <cell r="Z6692"/>
          <cell r="AA6692"/>
          <cell r="AB6692"/>
          <cell r="AC6692"/>
          <cell r="AD6692"/>
          <cell r="AE6692"/>
          <cell r="AF6692"/>
          <cell r="AG6692"/>
          <cell r="AH6692"/>
          <cell r="AI6692"/>
          <cell r="AJ6692"/>
          <cell r="AK6692"/>
          <cell r="AL6692"/>
          <cell r="AM6692"/>
          <cell r="AN6692"/>
          <cell r="AP6692"/>
        </row>
        <row r="6693">
          <cell r="C6693"/>
          <cell r="D6693"/>
          <cell r="E6693"/>
          <cell r="F6693"/>
          <cell r="J6693"/>
          <cell r="K6693"/>
          <cell r="L6693"/>
          <cell r="M6693"/>
          <cell r="N6693"/>
          <cell r="O6693"/>
          <cell r="P6693"/>
          <cell r="R6693"/>
          <cell r="S6693"/>
          <cell r="T6693"/>
          <cell r="U6693"/>
          <cell r="V6693"/>
          <cell r="W6693"/>
          <cell r="Y6693"/>
          <cell r="Z6693"/>
          <cell r="AA6693"/>
          <cell r="AB6693"/>
          <cell r="AC6693"/>
          <cell r="AD6693"/>
          <cell r="AE6693"/>
          <cell r="AF6693"/>
          <cell r="AG6693"/>
          <cell r="AH6693"/>
          <cell r="AI6693"/>
          <cell r="AJ6693"/>
          <cell r="AK6693"/>
          <cell r="AL6693"/>
          <cell r="AM6693"/>
          <cell r="AN6693"/>
          <cell r="AP6693"/>
        </row>
        <row r="6694">
          <cell r="C6694"/>
          <cell r="D6694"/>
          <cell r="E6694"/>
          <cell r="F6694"/>
          <cell r="J6694"/>
          <cell r="K6694"/>
          <cell r="L6694"/>
          <cell r="M6694"/>
          <cell r="N6694"/>
          <cell r="O6694"/>
          <cell r="P6694"/>
          <cell r="R6694"/>
          <cell r="S6694"/>
          <cell r="T6694"/>
          <cell r="U6694"/>
          <cell r="V6694"/>
          <cell r="W6694"/>
          <cell r="Y6694"/>
          <cell r="Z6694"/>
          <cell r="AA6694"/>
          <cell r="AB6694"/>
          <cell r="AC6694"/>
          <cell r="AD6694"/>
          <cell r="AE6694"/>
          <cell r="AF6694"/>
          <cell r="AG6694"/>
          <cell r="AH6694"/>
          <cell r="AI6694"/>
          <cell r="AJ6694"/>
          <cell r="AK6694"/>
          <cell r="AL6694"/>
          <cell r="AM6694"/>
          <cell r="AN6694"/>
          <cell r="AP6694"/>
        </row>
        <row r="6695">
          <cell r="C6695"/>
          <cell r="D6695"/>
          <cell r="E6695"/>
          <cell r="F6695"/>
          <cell r="J6695"/>
          <cell r="K6695"/>
          <cell r="L6695"/>
          <cell r="M6695"/>
          <cell r="N6695"/>
          <cell r="O6695"/>
          <cell r="P6695"/>
          <cell r="R6695"/>
          <cell r="S6695"/>
          <cell r="T6695"/>
          <cell r="U6695"/>
          <cell r="V6695"/>
          <cell r="W6695"/>
          <cell r="Y6695"/>
          <cell r="Z6695"/>
          <cell r="AA6695"/>
          <cell r="AB6695"/>
          <cell r="AC6695"/>
          <cell r="AD6695"/>
          <cell r="AE6695"/>
          <cell r="AF6695"/>
          <cell r="AG6695"/>
          <cell r="AH6695"/>
          <cell r="AI6695"/>
          <cell r="AJ6695"/>
          <cell r="AK6695"/>
          <cell r="AL6695"/>
          <cell r="AM6695"/>
          <cell r="AN6695"/>
          <cell r="AP6695"/>
        </row>
        <row r="6696">
          <cell r="C6696"/>
          <cell r="D6696"/>
          <cell r="E6696"/>
          <cell r="F6696"/>
          <cell r="J6696"/>
          <cell r="K6696"/>
          <cell r="L6696"/>
          <cell r="M6696"/>
          <cell r="N6696"/>
          <cell r="O6696"/>
          <cell r="P6696"/>
          <cell r="R6696"/>
          <cell r="S6696"/>
          <cell r="T6696"/>
          <cell r="U6696"/>
          <cell r="V6696"/>
          <cell r="W6696"/>
          <cell r="Y6696"/>
          <cell r="Z6696"/>
          <cell r="AA6696"/>
          <cell r="AB6696"/>
          <cell r="AC6696"/>
          <cell r="AD6696"/>
          <cell r="AE6696"/>
          <cell r="AF6696"/>
          <cell r="AG6696"/>
          <cell r="AH6696"/>
          <cell r="AI6696"/>
          <cell r="AJ6696"/>
          <cell r="AK6696"/>
          <cell r="AL6696"/>
          <cell r="AM6696"/>
          <cell r="AN6696"/>
          <cell r="AP6696"/>
        </row>
        <row r="6697">
          <cell r="C6697"/>
          <cell r="D6697"/>
          <cell r="E6697"/>
          <cell r="F6697"/>
          <cell r="J6697"/>
          <cell r="K6697"/>
          <cell r="L6697"/>
          <cell r="M6697"/>
          <cell r="N6697"/>
          <cell r="O6697"/>
          <cell r="P6697"/>
          <cell r="R6697"/>
          <cell r="S6697"/>
          <cell r="T6697"/>
          <cell r="U6697"/>
          <cell r="V6697"/>
          <cell r="W6697"/>
          <cell r="Y6697"/>
          <cell r="Z6697"/>
          <cell r="AA6697"/>
          <cell r="AB6697"/>
          <cell r="AC6697"/>
          <cell r="AD6697"/>
          <cell r="AE6697"/>
          <cell r="AF6697"/>
          <cell r="AG6697"/>
          <cell r="AH6697"/>
          <cell r="AI6697"/>
          <cell r="AJ6697"/>
          <cell r="AK6697"/>
          <cell r="AL6697"/>
          <cell r="AM6697"/>
          <cell r="AN6697"/>
          <cell r="AP6697"/>
        </row>
        <row r="6698">
          <cell r="C6698"/>
          <cell r="D6698"/>
          <cell r="E6698"/>
          <cell r="F6698"/>
          <cell r="J6698"/>
          <cell r="K6698"/>
          <cell r="L6698"/>
          <cell r="M6698"/>
          <cell r="N6698"/>
          <cell r="O6698"/>
          <cell r="P6698"/>
          <cell r="R6698"/>
          <cell r="S6698"/>
          <cell r="T6698"/>
          <cell r="U6698"/>
          <cell r="V6698"/>
          <cell r="W6698"/>
          <cell r="Y6698"/>
          <cell r="Z6698"/>
          <cell r="AA6698"/>
          <cell r="AB6698"/>
          <cell r="AC6698"/>
          <cell r="AD6698"/>
          <cell r="AE6698"/>
          <cell r="AF6698"/>
          <cell r="AG6698"/>
          <cell r="AH6698"/>
          <cell r="AI6698"/>
          <cell r="AJ6698"/>
          <cell r="AK6698"/>
          <cell r="AL6698"/>
          <cell r="AM6698"/>
          <cell r="AN6698"/>
          <cell r="AP6698"/>
        </row>
        <row r="6699">
          <cell r="C6699"/>
          <cell r="D6699"/>
          <cell r="E6699"/>
          <cell r="F6699"/>
          <cell r="J6699"/>
          <cell r="K6699"/>
          <cell r="L6699"/>
          <cell r="M6699"/>
          <cell r="N6699"/>
          <cell r="O6699"/>
          <cell r="P6699"/>
          <cell r="R6699"/>
          <cell r="S6699"/>
          <cell r="T6699"/>
          <cell r="U6699"/>
          <cell r="V6699"/>
          <cell r="W6699"/>
          <cell r="Y6699"/>
          <cell r="Z6699"/>
          <cell r="AA6699"/>
          <cell r="AB6699"/>
          <cell r="AC6699"/>
          <cell r="AD6699"/>
          <cell r="AE6699"/>
          <cell r="AF6699"/>
          <cell r="AG6699"/>
          <cell r="AH6699"/>
          <cell r="AI6699"/>
          <cell r="AJ6699"/>
          <cell r="AK6699"/>
          <cell r="AL6699"/>
          <cell r="AM6699"/>
          <cell r="AN6699"/>
          <cell r="AP6699"/>
        </row>
        <row r="6700">
          <cell r="C6700"/>
          <cell r="D6700"/>
          <cell r="E6700"/>
          <cell r="F6700"/>
          <cell r="J6700"/>
          <cell r="K6700"/>
          <cell r="L6700"/>
          <cell r="M6700"/>
          <cell r="N6700"/>
          <cell r="O6700"/>
          <cell r="P6700"/>
          <cell r="R6700"/>
          <cell r="S6700"/>
          <cell r="T6700"/>
          <cell r="U6700"/>
          <cell r="V6700"/>
          <cell r="W6700"/>
          <cell r="Y6700"/>
          <cell r="Z6700"/>
          <cell r="AA6700"/>
          <cell r="AB6700"/>
          <cell r="AC6700"/>
          <cell r="AD6700"/>
          <cell r="AE6700"/>
          <cell r="AF6700"/>
          <cell r="AG6700"/>
          <cell r="AH6700"/>
          <cell r="AI6700"/>
          <cell r="AJ6700"/>
          <cell r="AK6700"/>
          <cell r="AL6700"/>
          <cell r="AM6700"/>
          <cell r="AN6700"/>
          <cell r="AP6700"/>
        </row>
        <row r="6701">
          <cell r="C6701"/>
          <cell r="D6701"/>
          <cell r="E6701"/>
          <cell r="F6701"/>
          <cell r="J6701"/>
          <cell r="K6701"/>
          <cell r="L6701"/>
          <cell r="M6701"/>
          <cell r="N6701"/>
          <cell r="O6701"/>
          <cell r="P6701"/>
          <cell r="R6701"/>
          <cell r="S6701"/>
          <cell r="T6701"/>
          <cell r="U6701"/>
          <cell r="V6701"/>
          <cell r="W6701"/>
          <cell r="Y6701"/>
          <cell r="Z6701"/>
          <cell r="AA6701"/>
          <cell r="AB6701"/>
          <cell r="AC6701"/>
          <cell r="AD6701"/>
          <cell r="AE6701"/>
          <cell r="AF6701"/>
          <cell r="AG6701"/>
          <cell r="AH6701"/>
          <cell r="AI6701"/>
          <cell r="AJ6701"/>
          <cell r="AK6701"/>
          <cell r="AL6701"/>
          <cell r="AM6701"/>
          <cell r="AN6701"/>
          <cell r="AP6701"/>
        </row>
        <row r="6702">
          <cell r="C6702"/>
          <cell r="D6702"/>
          <cell r="E6702"/>
          <cell r="F6702"/>
          <cell r="J6702"/>
          <cell r="K6702"/>
          <cell r="L6702"/>
          <cell r="M6702"/>
          <cell r="N6702"/>
          <cell r="O6702"/>
          <cell r="P6702"/>
          <cell r="R6702"/>
          <cell r="S6702"/>
          <cell r="T6702"/>
          <cell r="U6702"/>
          <cell r="V6702"/>
          <cell r="W6702"/>
          <cell r="Y6702"/>
          <cell r="Z6702"/>
          <cell r="AA6702"/>
          <cell r="AB6702"/>
          <cell r="AC6702"/>
          <cell r="AD6702"/>
          <cell r="AE6702"/>
          <cell r="AF6702"/>
          <cell r="AG6702"/>
          <cell r="AH6702"/>
          <cell r="AI6702"/>
          <cell r="AJ6702"/>
          <cell r="AK6702"/>
          <cell r="AL6702"/>
          <cell r="AM6702"/>
          <cell r="AN6702"/>
          <cell r="AP6702"/>
        </row>
        <row r="6703">
          <cell r="C6703"/>
          <cell r="D6703"/>
          <cell r="E6703"/>
          <cell r="F6703"/>
          <cell r="J6703"/>
          <cell r="K6703"/>
          <cell r="L6703"/>
          <cell r="M6703"/>
          <cell r="N6703"/>
          <cell r="O6703"/>
          <cell r="P6703"/>
          <cell r="R6703"/>
          <cell r="S6703"/>
          <cell r="T6703"/>
          <cell r="U6703"/>
          <cell r="V6703"/>
          <cell r="W6703"/>
          <cell r="Y6703"/>
          <cell r="Z6703"/>
          <cell r="AA6703"/>
          <cell r="AB6703"/>
          <cell r="AC6703"/>
          <cell r="AD6703"/>
          <cell r="AE6703"/>
          <cell r="AF6703"/>
          <cell r="AG6703"/>
          <cell r="AH6703"/>
          <cell r="AI6703"/>
          <cell r="AJ6703"/>
          <cell r="AK6703"/>
          <cell r="AL6703"/>
          <cell r="AM6703"/>
          <cell r="AN6703"/>
          <cell r="AP6703"/>
        </row>
        <row r="6704">
          <cell r="C6704"/>
          <cell r="D6704"/>
          <cell r="E6704"/>
          <cell r="F6704"/>
          <cell r="J6704"/>
          <cell r="K6704"/>
          <cell r="L6704"/>
          <cell r="M6704"/>
          <cell r="N6704"/>
          <cell r="O6704"/>
          <cell r="P6704"/>
          <cell r="R6704"/>
          <cell r="S6704"/>
          <cell r="T6704"/>
          <cell r="U6704"/>
          <cell r="V6704"/>
          <cell r="W6704"/>
          <cell r="Y6704"/>
          <cell r="Z6704"/>
          <cell r="AA6704"/>
          <cell r="AB6704"/>
          <cell r="AC6704"/>
          <cell r="AD6704"/>
          <cell r="AE6704"/>
          <cell r="AF6704"/>
          <cell r="AG6704"/>
          <cell r="AH6704"/>
          <cell r="AI6704"/>
          <cell r="AJ6704"/>
          <cell r="AK6704"/>
          <cell r="AL6704"/>
          <cell r="AM6704"/>
          <cell r="AN6704"/>
          <cell r="AP6704"/>
        </row>
        <row r="6705">
          <cell r="C6705"/>
          <cell r="D6705"/>
          <cell r="E6705"/>
          <cell r="F6705"/>
          <cell r="J6705"/>
          <cell r="K6705"/>
          <cell r="L6705"/>
          <cell r="M6705"/>
          <cell r="N6705"/>
          <cell r="O6705"/>
          <cell r="P6705"/>
          <cell r="R6705"/>
          <cell r="S6705"/>
          <cell r="T6705"/>
          <cell r="U6705"/>
          <cell r="V6705"/>
          <cell r="W6705"/>
          <cell r="Y6705"/>
          <cell r="Z6705"/>
          <cell r="AA6705"/>
          <cell r="AB6705"/>
          <cell r="AC6705"/>
          <cell r="AD6705"/>
          <cell r="AE6705"/>
          <cell r="AF6705"/>
          <cell r="AG6705"/>
          <cell r="AH6705"/>
          <cell r="AI6705"/>
          <cell r="AJ6705"/>
          <cell r="AK6705"/>
          <cell r="AL6705"/>
          <cell r="AM6705"/>
          <cell r="AN6705"/>
          <cell r="AP6705"/>
        </row>
        <row r="6706">
          <cell r="C6706"/>
          <cell r="D6706"/>
          <cell r="E6706"/>
          <cell r="F6706"/>
          <cell r="J6706"/>
          <cell r="K6706"/>
          <cell r="L6706"/>
          <cell r="M6706"/>
          <cell r="N6706"/>
          <cell r="O6706"/>
          <cell r="P6706"/>
          <cell r="R6706"/>
          <cell r="S6706"/>
          <cell r="T6706"/>
          <cell r="U6706"/>
          <cell r="V6706"/>
          <cell r="W6706"/>
          <cell r="Y6706"/>
          <cell r="Z6706"/>
          <cell r="AA6706"/>
          <cell r="AB6706"/>
          <cell r="AC6706"/>
          <cell r="AD6706"/>
          <cell r="AE6706"/>
          <cell r="AF6706"/>
          <cell r="AG6706"/>
          <cell r="AH6706"/>
          <cell r="AI6706"/>
          <cell r="AJ6706"/>
          <cell r="AK6706"/>
          <cell r="AL6706"/>
          <cell r="AM6706"/>
          <cell r="AN6706"/>
          <cell r="AP6706"/>
        </row>
        <row r="6707">
          <cell r="C6707"/>
          <cell r="D6707"/>
          <cell r="E6707"/>
          <cell r="F6707"/>
          <cell r="J6707"/>
          <cell r="K6707"/>
          <cell r="L6707"/>
          <cell r="M6707"/>
          <cell r="N6707"/>
          <cell r="O6707"/>
          <cell r="P6707"/>
          <cell r="R6707"/>
          <cell r="S6707"/>
          <cell r="T6707"/>
          <cell r="U6707"/>
          <cell r="V6707"/>
          <cell r="W6707"/>
          <cell r="Y6707"/>
          <cell r="Z6707"/>
          <cell r="AA6707"/>
          <cell r="AB6707"/>
          <cell r="AC6707"/>
          <cell r="AD6707"/>
          <cell r="AE6707"/>
          <cell r="AF6707"/>
          <cell r="AG6707"/>
          <cell r="AH6707"/>
          <cell r="AI6707"/>
          <cell r="AJ6707"/>
          <cell r="AK6707"/>
          <cell r="AL6707"/>
          <cell r="AM6707"/>
          <cell r="AN6707"/>
          <cell r="AP6707"/>
        </row>
        <row r="6708">
          <cell r="C6708"/>
          <cell r="D6708"/>
          <cell r="E6708"/>
          <cell r="F6708"/>
          <cell r="J6708"/>
          <cell r="K6708"/>
          <cell r="L6708"/>
          <cell r="M6708"/>
          <cell r="N6708"/>
          <cell r="O6708"/>
          <cell r="P6708"/>
          <cell r="R6708"/>
          <cell r="S6708"/>
          <cell r="T6708"/>
          <cell r="U6708"/>
          <cell r="V6708"/>
          <cell r="W6708"/>
          <cell r="Y6708"/>
          <cell r="Z6708"/>
          <cell r="AA6708"/>
          <cell r="AB6708"/>
          <cell r="AC6708"/>
          <cell r="AD6708"/>
          <cell r="AE6708"/>
          <cell r="AF6708"/>
          <cell r="AG6708"/>
          <cell r="AH6708"/>
          <cell r="AI6708"/>
          <cell r="AJ6708"/>
          <cell r="AK6708"/>
          <cell r="AL6708"/>
          <cell r="AM6708"/>
          <cell r="AN6708"/>
          <cell r="AP6708"/>
        </row>
        <row r="6709">
          <cell r="C6709"/>
          <cell r="D6709"/>
          <cell r="E6709"/>
          <cell r="F6709"/>
          <cell r="J6709"/>
          <cell r="K6709"/>
          <cell r="L6709"/>
          <cell r="M6709"/>
          <cell r="N6709"/>
          <cell r="O6709"/>
          <cell r="P6709"/>
          <cell r="R6709"/>
          <cell r="S6709"/>
          <cell r="T6709"/>
          <cell r="U6709"/>
          <cell r="V6709"/>
          <cell r="W6709"/>
          <cell r="Y6709"/>
          <cell r="Z6709"/>
          <cell r="AA6709"/>
          <cell r="AB6709"/>
          <cell r="AC6709"/>
          <cell r="AD6709"/>
          <cell r="AE6709"/>
          <cell r="AF6709"/>
          <cell r="AG6709"/>
          <cell r="AH6709"/>
          <cell r="AI6709"/>
          <cell r="AJ6709"/>
          <cell r="AK6709"/>
          <cell r="AL6709"/>
          <cell r="AM6709"/>
          <cell r="AN6709"/>
          <cell r="AP6709"/>
        </row>
        <row r="6710">
          <cell r="C6710"/>
          <cell r="D6710"/>
          <cell r="E6710"/>
          <cell r="F6710"/>
          <cell r="J6710"/>
          <cell r="K6710"/>
          <cell r="L6710"/>
          <cell r="M6710"/>
          <cell r="N6710"/>
          <cell r="O6710"/>
          <cell r="P6710"/>
          <cell r="R6710"/>
          <cell r="S6710"/>
          <cell r="T6710"/>
          <cell r="U6710"/>
          <cell r="V6710"/>
          <cell r="W6710"/>
          <cell r="Y6710"/>
          <cell r="Z6710"/>
          <cell r="AA6710"/>
          <cell r="AB6710"/>
          <cell r="AC6710"/>
          <cell r="AD6710"/>
          <cell r="AE6710"/>
          <cell r="AF6710"/>
          <cell r="AG6710"/>
          <cell r="AH6710"/>
          <cell r="AI6710"/>
          <cell r="AJ6710"/>
          <cell r="AK6710"/>
          <cell r="AL6710"/>
          <cell r="AM6710"/>
          <cell r="AN6710"/>
          <cell r="AP6710"/>
        </row>
        <row r="6711">
          <cell r="C6711"/>
          <cell r="D6711"/>
          <cell r="E6711"/>
          <cell r="F6711"/>
          <cell r="J6711"/>
          <cell r="K6711"/>
          <cell r="L6711"/>
          <cell r="M6711"/>
          <cell r="N6711"/>
          <cell r="O6711"/>
          <cell r="P6711"/>
          <cell r="R6711"/>
          <cell r="S6711"/>
          <cell r="T6711"/>
          <cell r="U6711"/>
          <cell r="V6711"/>
          <cell r="W6711"/>
          <cell r="Y6711"/>
          <cell r="Z6711"/>
          <cell r="AA6711"/>
          <cell r="AB6711"/>
          <cell r="AC6711"/>
          <cell r="AD6711"/>
          <cell r="AE6711"/>
          <cell r="AF6711"/>
          <cell r="AG6711"/>
          <cell r="AH6711"/>
          <cell r="AI6711"/>
          <cell r="AJ6711"/>
          <cell r="AK6711"/>
          <cell r="AL6711"/>
          <cell r="AM6711"/>
          <cell r="AN6711"/>
          <cell r="AP6711"/>
        </row>
        <row r="6712">
          <cell r="C6712"/>
          <cell r="D6712"/>
          <cell r="E6712"/>
          <cell r="F6712"/>
          <cell r="J6712"/>
          <cell r="K6712"/>
          <cell r="L6712"/>
          <cell r="M6712"/>
          <cell r="N6712"/>
          <cell r="O6712"/>
          <cell r="P6712"/>
          <cell r="R6712"/>
          <cell r="S6712"/>
          <cell r="T6712"/>
          <cell r="U6712"/>
          <cell r="V6712"/>
          <cell r="W6712"/>
          <cell r="Y6712"/>
          <cell r="Z6712"/>
          <cell r="AA6712"/>
          <cell r="AB6712"/>
          <cell r="AC6712"/>
          <cell r="AD6712"/>
          <cell r="AE6712"/>
          <cell r="AF6712"/>
          <cell r="AG6712"/>
          <cell r="AH6712"/>
          <cell r="AI6712"/>
          <cell r="AJ6712"/>
          <cell r="AK6712"/>
          <cell r="AL6712"/>
          <cell r="AM6712"/>
          <cell r="AN6712"/>
          <cell r="AP6712"/>
        </row>
        <row r="6713">
          <cell r="C6713"/>
          <cell r="D6713"/>
          <cell r="E6713"/>
          <cell r="F6713"/>
          <cell r="J6713"/>
          <cell r="K6713"/>
          <cell r="L6713"/>
          <cell r="M6713"/>
          <cell r="N6713"/>
          <cell r="O6713"/>
          <cell r="P6713"/>
          <cell r="R6713"/>
          <cell r="S6713"/>
          <cell r="T6713"/>
          <cell r="U6713"/>
          <cell r="V6713"/>
          <cell r="W6713"/>
          <cell r="Y6713"/>
          <cell r="Z6713"/>
          <cell r="AA6713"/>
          <cell r="AB6713"/>
          <cell r="AC6713"/>
          <cell r="AD6713"/>
          <cell r="AE6713"/>
          <cell r="AF6713"/>
          <cell r="AG6713"/>
          <cell r="AH6713"/>
          <cell r="AI6713"/>
          <cell r="AJ6713"/>
          <cell r="AK6713"/>
          <cell r="AL6713"/>
          <cell r="AM6713"/>
          <cell r="AN6713"/>
          <cell r="AP6713"/>
        </row>
        <row r="6714">
          <cell r="C6714"/>
          <cell r="D6714"/>
          <cell r="E6714"/>
          <cell r="F6714"/>
          <cell r="J6714"/>
          <cell r="K6714"/>
          <cell r="L6714"/>
          <cell r="M6714"/>
          <cell r="N6714"/>
          <cell r="O6714"/>
          <cell r="P6714"/>
          <cell r="R6714"/>
          <cell r="S6714"/>
          <cell r="T6714"/>
          <cell r="U6714"/>
          <cell r="V6714"/>
          <cell r="W6714"/>
          <cell r="Y6714"/>
          <cell r="Z6714"/>
          <cell r="AA6714"/>
          <cell r="AB6714"/>
          <cell r="AC6714"/>
          <cell r="AD6714"/>
          <cell r="AE6714"/>
          <cell r="AF6714"/>
          <cell r="AG6714"/>
          <cell r="AH6714"/>
          <cell r="AI6714"/>
          <cell r="AJ6714"/>
          <cell r="AK6714"/>
          <cell r="AL6714"/>
          <cell r="AM6714"/>
          <cell r="AN6714"/>
          <cell r="AP6714"/>
        </row>
        <row r="6715">
          <cell r="C6715"/>
          <cell r="D6715"/>
          <cell r="E6715"/>
          <cell r="F6715"/>
          <cell r="J6715"/>
          <cell r="K6715"/>
          <cell r="L6715"/>
          <cell r="M6715"/>
          <cell r="N6715"/>
          <cell r="O6715"/>
          <cell r="P6715"/>
          <cell r="R6715"/>
          <cell r="S6715"/>
          <cell r="T6715"/>
          <cell r="U6715"/>
          <cell r="V6715"/>
          <cell r="W6715"/>
          <cell r="Y6715"/>
          <cell r="Z6715"/>
          <cell r="AA6715"/>
          <cell r="AB6715"/>
          <cell r="AC6715"/>
          <cell r="AD6715"/>
          <cell r="AE6715"/>
          <cell r="AF6715"/>
          <cell r="AG6715"/>
          <cell r="AH6715"/>
          <cell r="AI6715"/>
          <cell r="AJ6715"/>
          <cell r="AK6715"/>
          <cell r="AL6715"/>
          <cell r="AM6715"/>
          <cell r="AN6715"/>
          <cell r="AP6715"/>
        </row>
        <row r="6716">
          <cell r="C6716"/>
          <cell r="D6716"/>
          <cell r="E6716"/>
          <cell r="F6716"/>
          <cell r="J6716"/>
          <cell r="K6716"/>
          <cell r="L6716"/>
          <cell r="M6716"/>
          <cell r="N6716"/>
          <cell r="O6716"/>
          <cell r="P6716"/>
          <cell r="R6716"/>
          <cell r="S6716"/>
          <cell r="T6716"/>
          <cell r="U6716"/>
          <cell r="V6716"/>
          <cell r="W6716"/>
          <cell r="Y6716"/>
          <cell r="Z6716"/>
          <cell r="AA6716"/>
          <cell r="AB6716"/>
          <cell r="AC6716"/>
          <cell r="AD6716"/>
          <cell r="AE6716"/>
          <cell r="AF6716"/>
          <cell r="AG6716"/>
          <cell r="AH6716"/>
          <cell r="AI6716"/>
          <cell r="AJ6716"/>
          <cell r="AK6716"/>
          <cell r="AL6716"/>
          <cell r="AM6716"/>
          <cell r="AN6716"/>
          <cell r="AP6716"/>
        </row>
        <row r="6717">
          <cell r="C6717"/>
          <cell r="D6717"/>
          <cell r="E6717"/>
          <cell r="F6717"/>
          <cell r="J6717"/>
          <cell r="K6717"/>
          <cell r="L6717"/>
          <cell r="M6717"/>
          <cell r="N6717"/>
          <cell r="O6717"/>
          <cell r="P6717"/>
          <cell r="R6717"/>
          <cell r="S6717"/>
          <cell r="T6717"/>
          <cell r="U6717"/>
          <cell r="V6717"/>
          <cell r="W6717"/>
          <cell r="Y6717"/>
          <cell r="Z6717"/>
          <cell r="AA6717"/>
          <cell r="AB6717"/>
          <cell r="AC6717"/>
          <cell r="AD6717"/>
          <cell r="AE6717"/>
          <cell r="AF6717"/>
          <cell r="AG6717"/>
          <cell r="AH6717"/>
          <cell r="AI6717"/>
          <cell r="AJ6717"/>
          <cell r="AK6717"/>
          <cell r="AL6717"/>
          <cell r="AM6717"/>
          <cell r="AN6717"/>
          <cell r="AP6717"/>
        </row>
        <row r="6718">
          <cell r="C6718"/>
          <cell r="D6718"/>
          <cell r="E6718"/>
          <cell r="F6718"/>
          <cell r="J6718"/>
          <cell r="K6718"/>
          <cell r="L6718"/>
          <cell r="M6718"/>
          <cell r="N6718"/>
          <cell r="O6718"/>
          <cell r="P6718"/>
          <cell r="R6718"/>
          <cell r="S6718"/>
          <cell r="T6718"/>
          <cell r="U6718"/>
          <cell r="V6718"/>
          <cell r="W6718"/>
          <cell r="Y6718"/>
          <cell r="Z6718"/>
          <cell r="AA6718"/>
          <cell r="AB6718"/>
          <cell r="AC6718"/>
          <cell r="AD6718"/>
          <cell r="AE6718"/>
          <cell r="AF6718"/>
          <cell r="AG6718"/>
          <cell r="AH6718"/>
          <cell r="AI6718"/>
          <cell r="AJ6718"/>
          <cell r="AK6718"/>
          <cell r="AL6718"/>
          <cell r="AM6718"/>
          <cell r="AN6718"/>
          <cell r="AP6718"/>
        </row>
        <row r="6719">
          <cell r="C6719"/>
          <cell r="D6719"/>
          <cell r="E6719"/>
          <cell r="F6719"/>
          <cell r="J6719"/>
          <cell r="K6719"/>
          <cell r="L6719"/>
          <cell r="M6719"/>
          <cell r="N6719"/>
          <cell r="O6719"/>
          <cell r="P6719"/>
          <cell r="R6719"/>
          <cell r="S6719"/>
          <cell r="T6719"/>
          <cell r="U6719"/>
          <cell r="V6719"/>
          <cell r="W6719"/>
          <cell r="Y6719"/>
          <cell r="Z6719"/>
          <cell r="AA6719"/>
          <cell r="AB6719"/>
          <cell r="AC6719"/>
          <cell r="AD6719"/>
          <cell r="AE6719"/>
          <cell r="AF6719"/>
          <cell r="AG6719"/>
          <cell r="AH6719"/>
          <cell r="AI6719"/>
          <cell r="AJ6719"/>
          <cell r="AK6719"/>
          <cell r="AL6719"/>
          <cell r="AM6719"/>
          <cell r="AN6719"/>
          <cell r="AP6719"/>
        </row>
        <row r="6720">
          <cell r="C6720"/>
          <cell r="D6720"/>
          <cell r="E6720"/>
          <cell r="F6720"/>
          <cell r="J6720"/>
          <cell r="K6720"/>
          <cell r="L6720"/>
          <cell r="M6720"/>
          <cell r="N6720"/>
          <cell r="O6720"/>
          <cell r="P6720"/>
          <cell r="R6720"/>
          <cell r="S6720"/>
          <cell r="T6720"/>
          <cell r="U6720"/>
          <cell r="V6720"/>
          <cell r="Y6720"/>
          <cell r="Z6720"/>
          <cell r="AA6720"/>
          <cell r="AB6720"/>
          <cell r="AC6720"/>
          <cell r="AD6720"/>
          <cell r="AE6720"/>
          <cell r="AF6720"/>
          <cell r="AG6720"/>
          <cell r="AH6720"/>
          <cell r="AI6720"/>
          <cell r="AJ6720"/>
          <cell r="AK6720"/>
          <cell r="AL6720"/>
          <cell r="AM6720"/>
          <cell r="AN6720"/>
          <cell r="AP6720"/>
        </row>
        <row r="6721">
          <cell r="C6721"/>
          <cell r="D6721"/>
          <cell r="E6721"/>
          <cell r="F6721"/>
          <cell r="J6721"/>
          <cell r="K6721"/>
          <cell r="L6721"/>
          <cell r="M6721"/>
          <cell r="N6721"/>
          <cell r="O6721"/>
          <cell r="P6721"/>
          <cell r="R6721"/>
          <cell r="S6721"/>
          <cell r="T6721"/>
          <cell r="U6721"/>
          <cell r="V6721"/>
          <cell r="W6721"/>
          <cell r="Y6721"/>
          <cell r="Z6721"/>
          <cell r="AA6721"/>
          <cell r="AB6721"/>
          <cell r="AC6721"/>
          <cell r="AD6721"/>
          <cell r="AE6721"/>
          <cell r="AF6721"/>
          <cell r="AG6721"/>
          <cell r="AH6721"/>
          <cell r="AI6721"/>
          <cell r="AJ6721"/>
          <cell r="AK6721"/>
          <cell r="AL6721"/>
          <cell r="AM6721"/>
          <cell r="AN6721"/>
          <cell r="AP6721"/>
        </row>
        <row r="6722">
          <cell r="C6722"/>
          <cell r="D6722"/>
          <cell r="E6722"/>
          <cell r="F6722"/>
          <cell r="J6722"/>
          <cell r="K6722"/>
          <cell r="L6722"/>
          <cell r="M6722"/>
          <cell r="N6722"/>
          <cell r="O6722"/>
          <cell r="P6722"/>
          <cell r="R6722"/>
          <cell r="S6722"/>
          <cell r="T6722"/>
          <cell r="U6722"/>
          <cell r="V6722"/>
          <cell r="W6722"/>
          <cell r="Y6722"/>
          <cell r="Z6722"/>
          <cell r="AA6722"/>
          <cell r="AB6722"/>
          <cell r="AC6722"/>
          <cell r="AD6722"/>
          <cell r="AE6722"/>
          <cell r="AF6722"/>
          <cell r="AG6722"/>
          <cell r="AH6722"/>
          <cell r="AI6722"/>
          <cell r="AJ6722"/>
          <cell r="AK6722"/>
          <cell r="AL6722"/>
          <cell r="AM6722"/>
          <cell r="AN6722"/>
          <cell r="AP6722"/>
        </row>
        <row r="6723">
          <cell r="C6723"/>
          <cell r="D6723"/>
          <cell r="E6723"/>
          <cell r="F6723"/>
          <cell r="J6723"/>
          <cell r="K6723"/>
          <cell r="L6723"/>
          <cell r="M6723"/>
          <cell r="N6723"/>
          <cell r="O6723"/>
          <cell r="P6723"/>
          <cell r="R6723"/>
          <cell r="S6723"/>
          <cell r="T6723"/>
          <cell r="U6723"/>
          <cell r="V6723"/>
          <cell r="W6723"/>
          <cell r="Y6723"/>
          <cell r="Z6723"/>
          <cell r="AA6723"/>
          <cell r="AB6723"/>
          <cell r="AC6723"/>
          <cell r="AD6723"/>
          <cell r="AE6723"/>
          <cell r="AF6723"/>
          <cell r="AG6723"/>
          <cell r="AH6723"/>
          <cell r="AI6723"/>
          <cell r="AJ6723"/>
          <cell r="AK6723"/>
          <cell r="AL6723"/>
          <cell r="AM6723"/>
          <cell r="AN6723"/>
          <cell r="AP6723"/>
        </row>
        <row r="6724">
          <cell r="C6724"/>
          <cell r="D6724"/>
          <cell r="E6724"/>
          <cell r="F6724"/>
          <cell r="J6724"/>
          <cell r="K6724"/>
          <cell r="L6724"/>
          <cell r="M6724"/>
          <cell r="N6724"/>
          <cell r="O6724"/>
          <cell r="P6724"/>
          <cell r="R6724"/>
          <cell r="S6724"/>
          <cell r="T6724"/>
          <cell r="U6724"/>
          <cell r="V6724"/>
          <cell r="W6724"/>
          <cell r="Y6724"/>
          <cell r="Z6724"/>
          <cell r="AA6724"/>
          <cell r="AB6724"/>
          <cell r="AC6724"/>
          <cell r="AD6724"/>
          <cell r="AE6724"/>
          <cell r="AF6724"/>
          <cell r="AG6724"/>
          <cell r="AH6724"/>
          <cell r="AI6724"/>
          <cell r="AJ6724"/>
          <cell r="AK6724"/>
          <cell r="AL6724"/>
          <cell r="AM6724"/>
          <cell r="AN6724"/>
          <cell r="AP6724"/>
        </row>
        <row r="6725">
          <cell r="C6725"/>
          <cell r="D6725"/>
          <cell r="E6725"/>
          <cell r="F6725"/>
          <cell r="J6725"/>
          <cell r="K6725"/>
          <cell r="L6725"/>
          <cell r="M6725"/>
          <cell r="N6725"/>
          <cell r="O6725"/>
          <cell r="P6725"/>
          <cell r="R6725"/>
          <cell r="S6725"/>
          <cell r="T6725"/>
          <cell r="U6725"/>
          <cell r="V6725"/>
          <cell r="W6725"/>
          <cell r="Y6725"/>
          <cell r="Z6725"/>
          <cell r="AA6725"/>
          <cell r="AB6725"/>
          <cell r="AC6725"/>
          <cell r="AD6725"/>
          <cell r="AE6725"/>
          <cell r="AF6725"/>
          <cell r="AG6725"/>
          <cell r="AH6725"/>
          <cell r="AI6725"/>
          <cell r="AJ6725"/>
          <cell r="AK6725"/>
          <cell r="AL6725"/>
          <cell r="AM6725"/>
          <cell r="AN6725"/>
          <cell r="AP6725"/>
        </row>
        <row r="6726">
          <cell r="C6726"/>
          <cell r="D6726"/>
          <cell r="E6726"/>
          <cell r="F6726"/>
          <cell r="J6726"/>
          <cell r="K6726"/>
          <cell r="L6726"/>
          <cell r="M6726"/>
          <cell r="N6726"/>
          <cell r="O6726"/>
          <cell r="P6726"/>
          <cell r="R6726"/>
          <cell r="S6726"/>
          <cell r="T6726"/>
          <cell r="U6726"/>
          <cell r="V6726"/>
          <cell r="W6726"/>
          <cell r="X6726"/>
          <cell r="Y6726"/>
          <cell r="Z6726"/>
          <cell r="AA6726"/>
          <cell r="AB6726"/>
          <cell r="AC6726"/>
          <cell r="AD6726"/>
          <cell r="AE6726"/>
          <cell r="AF6726"/>
          <cell r="AG6726"/>
          <cell r="AH6726"/>
          <cell r="AI6726"/>
          <cell r="AJ6726"/>
          <cell r="AK6726"/>
          <cell r="AL6726"/>
          <cell r="AM6726"/>
          <cell r="AN6726"/>
          <cell r="AP6726"/>
        </row>
        <row r="6727">
          <cell r="C6727"/>
          <cell r="D6727"/>
          <cell r="E6727"/>
          <cell r="F6727"/>
          <cell r="J6727"/>
          <cell r="K6727"/>
          <cell r="L6727"/>
          <cell r="M6727"/>
          <cell r="N6727"/>
          <cell r="O6727"/>
          <cell r="P6727"/>
          <cell r="R6727"/>
          <cell r="S6727"/>
          <cell r="T6727"/>
          <cell r="U6727"/>
          <cell r="V6727"/>
          <cell r="W6727"/>
          <cell r="Y6727"/>
          <cell r="Z6727"/>
          <cell r="AA6727"/>
          <cell r="AB6727"/>
          <cell r="AC6727"/>
          <cell r="AD6727"/>
          <cell r="AE6727"/>
          <cell r="AF6727"/>
          <cell r="AG6727"/>
          <cell r="AH6727"/>
          <cell r="AI6727"/>
          <cell r="AJ6727"/>
          <cell r="AK6727"/>
          <cell r="AL6727"/>
          <cell r="AM6727"/>
          <cell r="AN6727"/>
          <cell r="AP6727"/>
        </row>
        <row r="6728">
          <cell r="C6728"/>
          <cell r="D6728"/>
          <cell r="E6728"/>
          <cell r="F6728"/>
          <cell r="J6728"/>
          <cell r="K6728"/>
          <cell r="L6728"/>
          <cell r="M6728"/>
          <cell r="N6728"/>
          <cell r="O6728"/>
          <cell r="P6728"/>
          <cell r="R6728"/>
          <cell r="S6728"/>
          <cell r="T6728"/>
          <cell r="U6728"/>
          <cell r="V6728"/>
          <cell r="W6728"/>
          <cell r="Y6728"/>
          <cell r="Z6728"/>
          <cell r="AA6728"/>
          <cell r="AB6728"/>
          <cell r="AC6728"/>
          <cell r="AD6728"/>
          <cell r="AE6728"/>
          <cell r="AF6728"/>
          <cell r="AG6728"/>
          <cell r="AH6728"/>
          <cell r="AI6728"/>
          <cell r="AJ6728"/>
          <cell r="AK6728"/>
          <cell r="AL6728"/>
          <cell r="AM6728"/>
          <cell r="AN6728"/>
          <cell r="AP6728"/>
        </row>
        <row r="6729">
          <cell r="C6729"/>
          <cell r="D6729"/>
          <cell r="E6729"/>
          <cell r="F6729"/>
          <cell r="J6729"/>
          <cell r="K6729"/>
          <cell r="L6729"/>
          <cell r="M6729"/>
          <cell r="N6729"/>
          <cell r="O6729"/>
          <cell r="P6729"/>
          <cell r="R6729"/>
          <cell r="S6729"/>
          <cell r="T6729"/>
          <cell r="U6729"/>
          <cell r="V6729"/>
          <cell r="W6729"/>
          <cell r="Y6729"/>
          <cell r="Z6729"/>
          <cell r="AA6729"/>
          <cell r="AB6729"/>
          <cell r="AC6729"/>
          <cell r="AD6729"/>
          <cell r="AE6729"/>
          <cell r="AF6729"/>
          <cell r="AG6729"/>
          <cell r="AH6729"/>
          <cell r="AI6729"/>
          <cell r="AJ6729"/>
          <cell r="AK6729"/>
          <cell r="AL6729"/>
          <cell r="AM6729"/>
          <cell r="AN6729"/>
          <cell r="AP6729"/>
        </row>
        <row r="6730">
          <cell r="C6730"/>
          <cell r="D6730"/>
          <cell r="E6730"/>
          <cell r="F6730"/>
          <cell r="J6730"/>
          <cell r="K6730"/>
          <cell r="L6730"/>
          <cell r="M6730"/>
          <cell r="N6730"/>
          <cell r="O6730"/>
          <cell r="P6730"/>
          <cell r="R6730"/>
          <cell r="S6730"/>
          <cell r="T6730"/>
          <cell r="U6730"/>
          <cell r="V6730"/>
          <cell r="W6730"/>
          <cell r="Y6730"/>
          <cell r="Z6730"/>
          <cell r="AA6730"/>
          <cell r="AB6730"/>
          <cell r="AC6730"/>
          <cell r="AD6730"/>
          <cell r="AE6730"/>
          <cell r="AF6730"/>
          <cell r="AG6730"/>
          <cell r="AH6730"/>
          <cell r="AI6730"/>
          <cell r="AJ6730"/>
          <cell r="AK6730"/>
          <cell r="AL6730"/>
          <cell r="AM6730"/>
          <cell r="AN6730"/>
          <cell r="AP6730"/>
        </row>
        <row r="6731">
          <cell r="C6731"/>
          <cell r="D6731"/>
          <cell r="E6731"/>
          <cell r="F6731"/>
          <cell r="J6731"/>
          <cell r="K6731"/>
          <cell r="L6731"/>
          <cell r="M6731"/>
          <cell r="N6731"/>
          <cell r="O6731"/>
          <cell r="P6731"/>
          <cell r="R6731"/>
          <cell r="S6731"/>
          <cell r="T6731"/>
          <cell r="U6731"/>
          <cell r="V6731"/>
          <cell r="W6731"/>
          <cell r="Y6731"/>
          <cell r="Z6731"/>
          <cell r="AA6731"/>
          <cell r="AB6731"/>
          <cell r="AC6731"/>
          <cell r="AD6731"/>
          <cell r="AE6731"/>
          <cell r="AF6731"/>
          <cell r="AG6731"/>
          <cell r="AH6731"/>
          <cell r="AI6731"/>
          <cell r="AJ6731"/>
          <cell r="AK6731"/>
          <cell r="AL6731"/>
          <cell r="AM6731"/>
          <cell r="AN6731"/>
          <cell r="AP6731"/>
        </row>
        <row r="6732">
          <cell r="C6732"/>
          <cell r="D6732"/>
          <cell r="E6732"/>
          <cell r="F6732"/>
          <cell r="J6732"/>
          <cell r="K6732"/>
          <cell r="L6732"/>
          <cell r="M6732"/>
          <cell r="N6732"/>
          <cell r="O6732"/>
          <cell r="P6732"/>
          <cell r="R6732"/>
          <cell r="S6732"/>
          <cell r="T6732"/>
          <cell r="U6732"/>
          <cell r="V6732"/>
          <cell r="W6732"/>
          <cell r="Y6732"/>
          <cell r="Z6732"/>
          <cell r="AA6732"/>
          <cell r="AB6732"/>
          <cell r="AC6732"/>
          <cell r="AD6732"/>
          <cell r="AE6732"/>
          <cell r="AF6732"/>
          <cell r="AG6732"/>
          <cell r="AH6732"/>
          <cell r="AI6732"/>
          <cell r="AJ6732"/>
          <cell r="AK6732"/>
          <cell r="AL6732"/>
          <cell r="AM6732"/>
          <cell r="AN6732"/>
          <cell r="AP6732"/>
        </row>
        <row r="6733">
          <cell r="C6733"/>
          <cell r="D6733"/>
          <cell r="E6733"/>
          <cell r="F6733"/>
          <cell r="J6733"/>
          <cell r="K6733"/>
          <cell r="L6733"/>
          <cell r="M6733"/>
          <cell r="N6733"/>
          <cell r="O6733"/>
          <cell r="P6733"/>
          <cell r="R6733"/>
          <cell r="S6733"/>
          <cell r="T6733"/>
          <cell r="U6733"/>
          <cell r="V6733"/>
          <cell r="W6733"/>
          <cell r="Y6733"/>
          <cell r="Z6733"/>
          <cell r="AA6733"/>
          <cell r="AB6733"/>
          <cell r="AC6733"/>
          <cell r="AD6733"/>
          <cell r="AE6733"/>
          <cell r="AF6733"/>
          <cell r="AG6733"/>
          <cell r="AH6733"/>
          <cell r="AI6733"/>
          <cell r="AJ6733"/>
          <cell r="AK6733"/>
          <cell r="AL6733"/>
          <cell r="AM6733"/>
          <cell r="AN6733"/>
          <cell r="AP6733"/>
        </row>
        <row r="6734">
          <cell r="C6734"/>
          <cell r="D6734"/>
          <cell r="E6734"/>
          <cell r="F6734"/>
          <cell r="J6734"/>
          <cell r="K6734"/>
          <cell r="L6734"/>
          <cell r="M6734"/>
          <cell r="N6734"/>
          <cell r="O6734"/>
          <cell r="P6734"/>
          <cell r="R6734"/>
          <cell r="S6734"/>
          <cell r="T6734"/>
          <cell r="U6734"/>
          <cell r="V6734"/>
          <cell r="W6734"/>
          <cell r="Y6734"/>
          <cell r="Z6734"/>
          <cell r="AA6734"/>
          <cell r="AB6734"/>
          <cell r="AC6734"/>
          <cell r="AD6734"/>
          <cell r="AE6734"/>
          <cell r="AF6734"/>
          <cell r="AG6734"/>
          <cell r="AH6734"/>
          <cell r="AI6734"/>
          <cell r="AJ6734"/>
          <cell r="AK6734"/>
          <cell r="AL6734"/>
          <cell r="AM6734"/>
          <cell r="AN6734"/>
          <cell r="AP6734"/>
        </row>
        <row r="6735">
          <cell r="C6735"/>
          <cell r="D6735"/>
          <cell r="E6735"/>
          <cell r="F6735"/>
          <cell r="J6735"/>
          <cell r="K6735"/>
          <cell r="L6735"/>
          <cell r="M6735"/>
          <cell r="N6735"/>
          <cell r="O6735"/>
          <cell r="P6735"/>
          <cell r="R6735"/>
          <cell r="S6735"/>
          <cell r="T6735"/>
          <cell r="U6735"/>
          <cell r="V6735"/>
          <cell r="W6735"/>
          <cell r="Y6735"/>
          <cell r="Z6735"/>
          <cell r="AA6735"/>
          <cell r="AB6735"/>
          <cell r="AC6735"/>
          <cell r="AD6735"/>
          <cell r="AE6735"/>
          <cell r="AF6735"/>
          <cell r="AG6735"/>
          <cell r="AH6735"/>
          <cell r="AI6735"/>
          <cell r="AJ6735"/>
          <cell r="AK6735"/>
          <cell r="AL6735"/>
          <cell r="AM6735"/>
          <cell r="AN6735"/>
          <cell r="AP6735"/>
        </row>
        <row r="6736">
          <cell r="C6736"/>
          <cell r="D6736"/>
          <cell r="E6736"/>
          <cell r="F6736"/>
          <cell r="J6736"/>
          <cell r="K6736"/>
          <cell r="L6736"/>
          <cell r="M6736"/>
          <cell r="N6736"/>
          <cell r="O6736"/>
          <cell r="P6736"/>
          <cell r="R6736"/>
          <cell r="S6736"/>
          <cell r="T6736"/>
          <cell r="U6736"/>
          <cell r="V6736"/>
          <cell r="W6736"/>
          <cell r="Y6736"/>
          <cell r="Z6736"/>
          <cell r="AA6736"/>
          <cell r="AB6736"/>
          <cell r="AC6736"/>
          <cell r="AD6736"/>
          <cell r="AE6736"/>
          <cell r="AF6736"/>
          <cell r="AG6736"/>
          <cell r="AH6736"/>
          <cell r="AI6736"/>
          <cell r="AJ6736"/>
          <cell r="AK6736"/>
          <cell r="AL6736"/>
          <cell r="AM6736"/>
          <cell r="AN6736"/>
          <cell r="AP6736"/>
        </row>
        <row r="6737">
          <cell r="C6737"/>
          <cell r="D6737"/>
          <cell r="E6737"/>
          <cell r="F6737"/>
          <cell r="J6737"/>
          <cell r="K6737"/>
          <cell r="L6737"/>
          <cell r="M6737"/>
          <cell r="N6737"/>
          <cell r="O6737"/>
          <cell r="P6737"/>
          <cell r="R6737"/>
          <cell r="S6737"/>
          <cell r="T6737"/>
          <cell r="U6737"/>
          <cell r="V6737"/>
          <cell r="W6737"/>
          <cell r="Y6737"/>
          <cell r="Z6737"/>
          <cell r="AA6737"/>
          <cell r="AB6737"/>
          <cell r="AC6737"/>
          <cell r="AD6737"/>
          <cell r="AE6737"/>
          <cell r="AF6737"/>
          <cell r="AG6737"/>
          <cell r="AH6737"/>
          <cell r="AI6737"/>
          <cell r="AJ6737"/>
          <cell r="AK6737"/>
          <cell r="AL6737"/>
          <cell r="AM6737"/>
          <cell r="AN6737"/>
          <cell r="AP6737"/>
        </row>
        <row r="6738">
          <cell r="C6738"/>
          <cell r="D6738"/>
          <cell r="E6738"/>
          <cell r="F6738"/>
          <cell r="J6738"/>
          <cell r="K6738"/>
          <cell r="L6738"/>
          <cell r="M6738"/>
          <cell r="N6738"/>
          <cell r="O6738"/>
          <cell r="P6738"/>
          <cell r="R6738"/>
          <cell r="S6738"/>
          <cell r="T6738"/>
          <cell r="U6738"/>
          <cell r="V6738"/>
          <cell r="W6738"/>
          <cell r="Y6738"/>
          <cell r="Z6738"/>
          <cell r="AA6738"/>
          <cell r="AB6738"/>
          <cell r="AC6738"/>
          <cell r="AD6738"/>
          <cell r="AE6738"/>
          <cell r="AF6738"/>
          <cell r="AG6738"/>
          <cell r="AH6738"/>
          <cell r="AI6738"/>
          <cell r="AJ6738"/>
          <cell r="AK6738"/>
          <cell r="AL6738"/>
          <cell r="AM6738"/>
          <cell r="AN6738"/>
          <cell r="AP6738"/>
        </row>
        <row r="6739">
          <cell r="C6739"/>
          <cell r="D6739"/>
          <cell r="E6739"/>
          <cell r="F6739"/>
          <cell r="J6739"/>
          <cell r="K6739"/>
          <cell r="L6739"/>
          <cell r="M6739"/>
          <cell r="N6739"/>
          <cell r="O6739"/>
          <cell r="P6739"/>
          <cell r="R6739"/>
          <cell r="S6739"/>
          <cell r="T6739"/>
          <cell r="U6739"/>
          <cell r="V6739"/>
          <cell r="W6739"/>
          <cell r="Y6739"/>
          <cell r="Z6739"/>
          <cell r="AA6739"/>
          <cell r="AB6739"/>
          <cell r="AC6739"/>
          <cell r="AD6739"/>
          <cell r="AE6739"/>
          <cell r="AF6739"/>
          <cell r="AG6739"/>
          <cell r="AH6739"/>
          <cell r="AI6739"/>
          <cell r="AJ6739"/>
          <cell r="AK6739"/>
          <cell r="AL6739"/>
          <cell r="AM6739"/>
          <cell r="AN6739"/>
          <cell r="AP6739"/>
        </row>
        <row r="6740">
          <cell r="C6740"/>
          <cell r="D6740"/>
          <cell r="E6740"/>
          <cell r="F6740"/>
          <cell r="J6740"/>
          <cell r="K6740"/>
          <cell r="L6740"/>
          <cell r="M6740"/>
          <cell r="N6740"/>
          <cell r="O6740"/>
          <cell r="P6740"/>
          <cell r="R6740"/>
          <cell r="S6740"/>
          <cell r="T6740"/>
          <cell r="U6740"/>
          <cell r="V6740"/>
          <cell r="W6740"/>
          <cell r="Y6740"/>
          <cell r="Z6740"/>
          <cell r="AA6740"/>
          <cell r="AB6740"/>
          <cell r="AC6740"/>
          <cell r="AD6740"/>
          <cell r="AE6740"/>
          <cell r="AF6740"/>
          <cell r="AG6740"/>
          <cell r="AH6740"/>
          <cell r="AI6740"/>
          <cell r="AJ6740"/>
          <cell r="AK6740"/>
          <cell r="AL6740"/>
          <cell r="AM6740"/>
          <cell r="AN6740"/>
          <cell r="AP6740"/>
        </row>
        <row r="6741">
          <cell r="C6741"/>
          <cell r="D6741"/>
          <cell r="E6741"/>
          <cell r="F6741"/>
          <cell r="J6741"/>
          <cell r="K6741"/>
          <cell r="L6741"/>
          <cell r="M6741"/>
          <cell r="N6741"/>
          <cell r="O6741"/>
          <cell r="P6741"/>
          <cell r="R6741"/>
          <cell r="S6741"/>
          <cell r="T6741"/>
          <cell r="U6741"/>
          <cell r="V6741"/>
          <cell r="W6741"/>
          <cell r="Y6741"/>
          <cell r="Z6741"/>
          <cell r="AA6741"/>
          <cell r="AB6741"/>
          <cell r="AC6741"/>
          <cell r="AD6741"/>
          <cell r="AE6741"/>
          <cell r="AF6741"/>
          <cell r="AG6741"/>
          <cell r="AH6741"/>
          <cell r="AI6741"/>
          <cell r="AJ6741"/>
          <cell r="AK6741"/>
          <cell r="AL6741"/>
          <cell r="AM6741"/>
          <cell r="AN6741"/>
          <cell r="AP6741"/>
        </row>
        <row r="6742">
          <cell r="C6742"/>
          <cell r="D6742"/>
          <cell r="E6742"/>
          <cell r="F6742"/>
          <cell r="J6742"/>
          <cell r="K6742"/>
          <cell r="L6742"/>
          <cell r="M6742"/>
          <cell r="N6742"/>
          <cell r="O6742"/>
          <cell r="P6742"/>
          <cell r="R6742"/>
          <cell r="S6742"/>
          <cell r="T6742"/>
          <cell r="U6742"/>
          <cell r="V6742"/>
          <cell r="W6742"/>
          <cell r="Y6742"/>
          <cell r="Z6742"/>
          <cell r="AA6742"/>
          <cell r="AB6742"/>
          <cell r="AC6742"/>
          <cell r="AD6742"/>
          <cell r="AE6742"/>
          <cell r="AF6742"/>
          <cell r="AG6742"/>
          <cell r="AH6742"/>
          <cell r="AI6742"/>
          <cell r="AJ6742"/>
          <cell r="AK6742"/>
          <cell r="AL6742"/>
          <cell r="AM6742"/>
          <cell r="AN6742"/>
          <cell r="AP6742"/>
        </row>
        <row r="6743">
          <cell r="C6743"/>
          <cell r="D6743"/>
          <cell r="E6743"/>
          <cell r="F6743"/>
          <cell r="J6743"/>
          <cell r="K6743"/>
          <cell r="L6743"/>
          <cell r="M6743"/>
          <cell r="N6743"/>
          <cell r="O6743"/>
          <cell r="P6743"/>
          <cell r="R6743"/>
          <cell r="S6743"/>
          <cell r="T6743"/>
          <cell r="U6743"/>
          <cell r="V6743"/>
          <cell r="W6743"/>
          <cell r="Y6743"/>
          <cell r="Z6743"/>
          <cell r="AA6743"/>
          <cell r="AB6743"/>
          <cell r="AC6743"/>
          <cell r="AD6743"/>
          <cell r="AE6743"/>
          <cell r="AF6743"/>
          <cell r="AG6743"/>
          <cell r="AH6743"/>
          <cell r="AI6743"/>
          <cell r="AJ6743"/>
          <cell r="AK6743"/>
          <cell r="AL6743"/>
          <cell r="AM6743"/>
          <cell r="AN6743"/>
          <cell r="AP6743"/>
        </row>
        <row r="6744">
          <cell r="C6744"/>
          <cell r="D6744"/>
          <cell r="E6744"/>
          <cell r="F6744"/>
          <cell r="J6744"/>
          <cell r="K6744"/>
          <cell r="L6744"/>
          <cell r="M6744"/>
          <cell r="N6744"/>
          <cell r="O6744"/>
          <cell r="P6744"/>
          <cell r="R6744"/>
          <cell r="S6744"/>
          <cell r="T6744"/>
          <cell r="U6744"/>
          <cell r="V6744"/>
          <cell r="W6744"/>
          <cell r="Y6744"/>
          <cell r="Z6744"/>
          <cell r="AA6744"/>
          <cell r="AB6744"/>
          <cell r="AC6744"/>
          <cell r="AD6744"/>
          <cell r="AE6744"/>
          <cell r="AF6744"/>
          <cell r="AG6744"/>
          <cell r="AH6744"/>
          <cell r="AI6744"/>
          <cell r="AJ6744"/>
          <cell r="AK6744"/>
          <cell r="AL6744"/>
          <cell r="AM6744"/>
          <cell r="AN6744"/>
          <cell r="AP6744"/>
        </row>
        <row r="6745">
          <cell r="C6745"/>
          <cell r="D6745"/>
          <cell r="E6745"/>
          <cell r="F6745"/>
          <cell r="J6745"/>
          <cell r="K6745"/>
          <cell r="L6745"/>
          <cell r="M6745"/>
          <cell r="N6745"/>
          <cell r="O6745"/>
          <cell r="P6745"/>
          <cell r="R6745"/>
          <cell r="S6745"/>
          <cell r="T6745"/>
          <cell r="U6745"/>
          <cell r="V6745"/>
          <cell r="W6745"/>
          <cell r="Y6745"/>
          <cell r="Z6745"/>
          <cell r="AA6745"/>
          <cell r="AB6745"/>
          <cell r="AC6745"/>
          <cell r="AD6745"/>
          <cell r="AE6745"/>
          <cell r="AF6745"/>
          <cell r="AG6745"/>
          <cell r="AH6745"/>
          <cell r="AI6745"/>
          <cell r="AJ6745"/>
          <cell r="AK6745"/>
          <cell r="AL6745"/>
          <cell r="AM6745"/>
          <cell r="AN6745"/>
          <cell r="AP6745"/>
        </row>
        <row r="6746">
          <cell r="C6746"/>
          <cell r="D6746"/>
          <cell r="E6746"/>
          <cell r="F6746"/>
          <cell r="J6746"/>
          <cell r="K6746"/>
          <cell r="L6746"/>
          <cell r="M6746"/>
          <cell r="N6746"/>
          <cell r="O6746"/>
          <cell r="P6746"/>
          <cell r="R6746"/>
          <cell r="S6746"/>
          <cell r="T6746"/>
          <cell r="U6746"/>
          <cell r="V6746"/>
          <cell r="W6746"/>
          <cell r="Y6746"/>
          <cell r="Z6746"/>
          <cell r="AA6746"/>
          <cell r="AB6746"/>
          <cell r="AC6746"/>
          <cell r="AD6746"/>
          <cell r="AE6746"/>
          <cell r="AF6746"/>
          <cell r="AG6746"/>
          <cell r="AH6746"/>
          <cell r="AI6746"/>
          <cell r="AJ6746"/>
          <cell r="AK6746"/>
          <cell r="AL6746"/>
          <cell r="AM6746"/>
          <cell r="AN6746"/>
          <cell r="AP6746"/>
        </row>
        <row r="6747">
          <cell r="C6747"/>
          <cell r="D6747"/>
          <cell r="E6747"/>
          <cell r="F6747"/>
          <cell r="J6747"/>
          <cell r="K6747"/>
          <cell r="L6747"/>
          <cell r="M6747"/>
          <cell r="N6747"/>
          <cell r="O6747"/>
          <cell r="P6747"/>
          <cell r="R6747"/>
          <cell r="S6747"/>
          <cell r="T6747"/>
          <cell r="U6747"/>
          <cell r="V6747"/>
          <cell r="W6747"/>
          <cell r="Y6747"/>
          <cell r="Z6747"/>
          <cell r="AA6747"/>
          <cell r="AB6747"/>
          <cell r="AC6747"/>
          <cell r="AD6747"/>
          <cell r="AE6747"/>
          <cell r="AF6747"/>
          <cell r="AG6747"/>
          <cell r="AH6747"/>
          <cell r="AI6747"/>
          <cell r="AJ6747"/>
          <cell r="AK6747"/>
          <cell r="AL6747"/>
          <cell r="AM6747"/>
          <cell r="AN6747"/>
          <cell r="AP6747"/>
        </row>
        <row r="6748">
          <cell r="C6748"/>
          <cell r="D6748"/>
          <cell r="E6748"/>
          <cell r="F6748"/>
          <cell r="J6748"/>
          <cell r="K6748"/>
          <cell r="L6748"/>
          <cell r="M6748"/>
          <cell r="N6748"/>
          <cell r="O6748"/>
          <cell r="P6748"/>
          <cell r="R6748"/>
          <cell r="S6748"/>
          <cell r="T6748"/>
          <cell r="U6748"/>
          <cell r="V6748"/>
          <cell r="W6748"/>
          <cell r="Y6748"/>
          <cell r="Z6748"/>
          <cell r="AA6748"/>
          <cell r="AB6748"/>
          <cell r="AC6748"/>
          <cell r="AD6748"/>
          <cell r="AE6748"/>
          <cell r="AF6748"/>
          <cell r="AG6748"/>
          <cell r="AH6748"/>
          <cell r="AI6748"/>
          <cell r="AJ6748"/>
          <cell r="AK6748"/>
          <cell r="AL6748"/>
          <cell r="AM6748"/>
          <cell r="AN6748"/>
          <cell r="AP6748"/>
        </row>
        <row r="6749">
          <cell r="C6749"/>
          <cell r="D6749"/>
          <cell r="E6749"/>
          <cell r="F6749"/>
          <cell r="J6749"/>
          <cell r="K6749"/>
          <cell r="L6749"/>
          <cell r="M6749"/>
          <cell r="N6749"/>
          <cell r="O6749"/>
          <cell r="P6749"/>
          <cell r="R6749"/>
          <cell r="S6749"/>
          <cell r="T6749"/>
          <cell r="U6749"/>
          <cell r="V6749"/>
          <cell r="W6749"/>
          <cell r="Y6749"/>
          <cell r="Z6749"/>
          <cell r="AA6749"/>
          <cell r="AB6749"/>
          <cell r="AC6749"/>
          <cell r="AD6749"/>
          <cell r="AE6749"/>
          <cell r="AF6749"/>
          <cell r="AG6749"/>
          <cell r="AH6749"/>
          <cell r="AI6749"/>
          <cell r="AJ6749"/>
          <cell r="AK6749"/>
          <cell r="AL6749"/>
          <cell r="AM6749"/>
          <cell r="AN6749"/>
          <cell r="AP6749"/>
        </row>
        <row r="6750">
          <cell r="C6750"/>
          <cell r="D6750"/>
          <cell r="E6750"/>
          <cell r="F6750"/>
          <cell r="J6750"/>
          <cell r="K6750"/>
          <cell r="L6750"/>
          <cell r="M6750"/>
          <cell r="N6750"/>
          <cell r="O6750"/>
          <cell r="P6750"/>
          <cell r="R6750"/>
          <cell r="S6750"/>
          <cell r="T6750"/>
          <cell r="U6750"/>
          <cell r="V6750"/>
          <cell r="W6750"/>
          <cell r="Y6750"/>
          <cell r="Z6750"/>
          <cell r="AA6750"/>
          <cell r="AB6750"/>
          <cell r="AC6750"/>
          <cell r="AD6750"/>
          <cell r="AE6750"/>
          <cell r="AF6750"/>
          <cell r="AG6750"/>
          <cell r="AH6750"/>
          <cell r="AI6750"/>
          <cell r="AJ6750"/>
          <cell r="AK6750"/>
          <cell r="AL6750"/>
          <cell r="AM6750"/>
          <cell r="AN6750"/>
          <cell r="AP6750"/>
        </row>
        <row r="6751">
          <cell r="C6751"/>
          <cell r="D6751"/>
          <cell r="E6751"/>
          <cell r="F6751"/>
          <cell r="J6751"/>
          <cell r="K6751"/>
          <cell r="L6751"/>
          <cell r="M6751"/>
          <cell r="N6751"/>
          <cell r="O6751"/>
          <cell r="P6751"/>
          <cell r="R6751"/>
          <cell r="S6751"/>
          <cell r="T6751"/>
          <cell r="U6751"/>
          <cell r="V6751"/>
          <cell r="W6751"/>
          <cell r="Y6751"/>
          <cell r="Z6751"/>
          <cell r="AA6751"/>
          <cell r="AB6751"/>
          <cell r="AC6751"/>
          <cell r="AD6751"/>
          <cell r="AE6751"/>
          <cell r="AF6751"/>
          <cell r="AG6751"/>
          <cell r="AH6751"/>
          <cell r="AI6751"/>
          <cell r="AJ6751"/>
          <cell r="AK6751"/>
          <cell r="AL6751"/>
          <cell r="AM6751"/>
          <cell r="AN6751"/>
          <cell r="AP6751"/>
        </row>
        <row r="6752">
          <cell r="C6752"/>
          <cell r="D6752"/>
          <cell r="E6752"/>
          <cell r="F6752"/>
          <cell r="J6752"/>
          <cell r="K6752"/>
          <cell r="L6752"/>
          <cell r="M6752"/>
          <cell r="N6752"/>
          <cell r="O6752"/>
          <cell r="P6752"/>
          <cell r="R6752"/>
          <cell r="S6752"/>
          <cell r="T6752"/>
          <cell r="U6752"/>
          <cell r="V6752"/>
          <cell r="W6752"/>
          <cell r="Y6752"/>
          <cell r="Z6752"/>
          <cell r="AA6752"/>
          <cell r="AB6752"/>
          <cell r="AC6752"/>
          <cell r="AD6752"/>
          <cell r="AE6752"/>
          <cell r="AF6752"/>
          <cell r="AG6752"/>
          <cell r="AH6752"/>
          <cell r="AI6752"/>
          <cell r="AJ6752"/>
          <cell r="AK6752"/>
          <cell r="AL6752"/>
          <cell r="AM6752"/>
          <cell r="AN6752"/>
          <cell r="AP6752"/>
        </row>
        <row r="6753">
          <cell r="C6753"/>
          <cell r="D6753"/>
          <cell r="E6753"/>
          <cell r="F6753"/>
          <cell r="J6753"/>
          <cell r="K6753"/>
          <cell r="L6753"/>
          <cell r="M6753"/>
          <cell r="N6753"/>
          <cell r="O6753"/>
          <cell r="P6753"/>
          <cell r="R6753"/>
          <cell r="S6753"/>
          <cell r="T6753"/>
          <cell r="U6753"/>
          <cell r="V6753"/>
          <cell r="W6753"/>
          <cell r="Y6753"/>
          <cell r="Z6753"/>
          <cell r="AA6753"/>
          <cell r="AB6753"/>
          <cell r="AC6753"/>
          <cell r="AD6753"/>
          <cell r="AE6753"/>
          <cell r="AF6753"/>
          <cell r="AG6753"/>
          <cell r="AH6753"/>
          <cell r="AI6753"/>
          <cell r="AJ6753"/>
          <cell r="AK6753"/>
          <cell r="AL6753"/>
          <cell r="AM6753"/>
          <cell r="AN6753"/>
          <cell r="AP6753"/>
        </row>
        <row r="6754">
          <cell r="C6754"/>
          <cell r="D6754"/>
          <cell r="E6754"/>
          <cell r="F6754"/>
          <cell r="J6754"/>
          <cell r="K6754"/>
          <cell r="L6754"/>
          <cell r="M6754"/>
          <cell r="N6754"/>
          <cell r="O6754"/>
          <cell r="P6754"/>
          <cell r="R6754"/>
          <cell r="S6754"/>
          <cell r="T6754"/>
          <cell r="U6754"/>
          <cell r="V6754"/>
          <cell r="W6754"/>
          <cell r="Y6754"/>
          <cell r="Z6754"/>
          <cell r="AA6754"/>
          <cell r="AB6754"/>
          <cell r="AC6754"/>
          <cell r="AD6754"/>
          <cell r="AE6754"/>
          <cell r="AF6754"/>
          <cell r="AG6754"/>
          <cell r="AH6754"/>
          <cell r="AI6754"/>
          <cell r="AJ6754"/>
          <cell r="AK6754"/>
          <cell r="AL6754"/>
          <cell r="AM6754"/>
          <cell r="AN6754"/>
          <cell r="AP6754"/>
        </row>
        <row r="6755">
          <cell r="C6755"/>
          <cell r="D6755"/>
          <cell r="E6755"/>
          <cell r="F6755"/>
          <cell r="J6755"/>
          <cell r="K6755"/>
          <cell r="L6755"/>
          <cell r="M6755"/>
          <cell r="N6755"/>
          <cell r="O6755"/>
          <cell r="P6755"/>
          <cell r="R6755"/>
          <cell r="S6755"/>
          <cell r="T6755"/>
          <cell r="U6755"/>
          <cell r="V6755"/>
          <cell r="W6755"/>
          <cell r="Y6755"/>
          <cell r="Z6755"/>
          <cell r="AA6755"/>
          <cell r="AB6755"/>
          <cell r="AC6755"/>
          <cell r="AD6755"/>
          <cell r="AE6755"/>
          <cell r="AF6755"/>
          <cell r="AG6755"/>
          <cell r="AH6755"/>
          <cell r="AI6755"/>
          <cell r="AJ6755"/>
          <cell r="AK6755"/>
          <cell r="AL6755"/>
          <cell r="AM6755"/>
          <cell r="AN6755"/>
          <cell r="AP6755"/>
        </row>
        <row r="6756">
          <cell r="C6756"/>
          <cell r="D6756"/>
          <cell r="E6756"/>
          <cell r="F6756"/>
          <cell r="J6756"/>
          <cell r="K6756"/>
          <cell r="L6756"/>
          <cell r="M6756"/>
          <cell r="N6756"/>
          <cell r="O6756"/>
          <cell r="P6756"/>
          <cell r="R6756"/>
          <cell r="S6756"/>
          <cell r="T6756"/>
          <cell r="U6756"/>
          <cell r="V6756"/>
          <cell r="W6756"/>
          <cell r="Y6756"/>
          <cell r="Z6756"/>
          <cell r="AA6756"/>
          <cell r="AB6756"/>
          <cell r="AC6756"/>
          <cell r="AD6756"/>
          <cell r="AE6756"/>
          <cell r="AF6756"/>
          <cell r="AG6756"/>
          <cell r="AH6756"/>
          <cell r="AI6756"/>
          <cell r="AJ6756"/>
          <cell r="AK6756"/>
          <cell r="AL6756"/>
          <cell r="AM6756"/>
          <cell r="AN6756"/>
          <cell r="AP6756"/>
        </row>
        <row r="6757">
          <cell r="C6757"/>
          <cell r="D6757"/>
          <cell r="E6757"/>
          <cell r="F6757"/>
          <cell r="J6757"/>
          <cell r="K6757"/>
          <cell r="L6757"/>
          <cell r="M6757"/>
          <cell r="N6757"/>
          <cell r="O6757"/>
          <cell r="P6757"/>
          <cell r="R6757"/>
          <cell r="S6757"/>
          <cell r="T6757"/>
          <cell r="U6757"/>
          <cell r="V6757"/>
          <cell r="W6757"/>
          <cell r="Y6757"/>
          <cell r="Z6757"/>
          <cell r="AA6757"/>
          <cell r="AB6757"/>
          <cell r="AC6757"/>
          <cell r="AD6757"/>
          <cell r="AE6757"/>
          <cell r="AF6757"/>
          <cell r="AG6757"/>
          <cell r="AH6757"/>
          <cell r="AI6757"/>
          <cell r="AJ6757"/>
          <cell r="AK6757"/>
          <cell r="AL6757"/>
          <cell r="AM6757"/>
          <cell r="AN6757"/>
          <cell r="AP6757"/>
        </row>
        <row r="6758">
          <cell r="C6758"/>
          <cell r="D6758"/>
          <cell r="E6758"/>
          <cell r="F6758"/>
          <cell r="J6758"/>
          <cell r="K6758"/>
          <cell r="L6758"/>
          <cell r="M6758"/>
          <cell r="N6758"/>
          <cell r="O6758"/>
          <cell r="P6758"/>
          <cell r="R6758"/>
          <cell r="S6758"/>
          <cell r="T6758"/>
          <cell r="U6758"/>
          <cell r="V6758"/>
          <cell r="W6758"/>
          <cell r="Y6758"/>
          <cell r="Z6758"/>
          <cell r="AA6758"/>
          <cell r="AB6758"/>
          <cell r="AC6758"/>
          <cell r="AD6758"/>
          <cell r="AE6758"/>
          <cell r="AF6758"/>
          <cell r="AG6758"/>
          <cell r="AH6758"/>
          <cell r="AI6758"/>
          <cell r="AJ6758"/>
          <cell r="AK6758"/>
          <cell r="AL6758"/>
          <cell r="AM6758"/>
          <cell r="AN6758"/>
          <cell r="AP6758"/>
        </row>
        <row r="6759">
          <cell r="C6759"/>
          <cell r="D6759"/>
          <cell r="E6759"/>
          <cell r="F6759"/>
          <cell r="J6759"/>
          <cell r="K6759"/>
          <cell r="L6759"/>
          <cell r="M6759"/>
          <cell r="N6759"/>
          <cell r="O6759"/>
          <cell r="P6759"/>
          <cell r="R6759"/>
          <cell r="S6759"/>
          <cell r="T6759"/>
          <cell r="U6759"/>
          <cell r="V6759"/>
          <cell r="W6759"/>
          <cell r="Y6759"/>
          <cell r="Z6759"/>
          <cell r="AA6759"/>
          <cell r="AB6759"/>
          <cell r="AC6759"/>
          <cell r="AD6759"/>
          <cell r="AE6759"/>
          <cell r="AF6759"/>
          <cell r="AG6759"/>
          <cell r="AH6759"/>
          <cell r="AI6759"/>
          <cell r="AJ6759"/>
          <cell r="AK6759"/>
          <cell r="AL6759"/>
          <cell r="AM6759"/>
          <cell r="AN6759"/>
          <cell r="AP6759"/>
        </row>
        <row r="6760">
          <cell r="C6760"/>
          <cell r="D6760"/>
          <cell r="E6760"/>
          <cell r="F6760"/>
          <cell r="J6760"/>
          <cell r="K6760"/>
          <cell r="L6760"/>
          <cell r="M6760"/>
          <cell r="N6760"/>
          <cell r="O6760"/>
          <cell r="P6760"/>
          <cell r="R6760"/>
          <cell r="S6760"/>
          <cell r="T6760"/>
          <cell r="U6760"/>
          <cell r="V6760"/>
          <cell r="W6760"/>
          <cell r="Y6760"/>
          <cell r="Z6760"/>
          <cell r="AA6760"/>
          <cell r="AB6760"/>
          <cell r="AC6760"/>
          <cell r="AD6760"/>
          <cell r="AE6760"/>
          <cell r="AF6760"/>
          <cell r="AG6760"/>
          <cell r="AH6760"/>
          <cell r="AI6760"/>
          <cell r="AJ6760"/>
          <cell r="AK6760"/>
          <cell r="AL6760"/>
          <cell r="AM6760"/>
          <cell r="AN6760"/>
          <cell r="AP6760"/>
        </row>
        <row r="6761">
          <cell r="C6761"/>
          <cell r="D6761"/>
          <cell r="E6761"/>
          <cell r="F6761"/>
          <cell r="J6761"/>
          <cell r="K6761"/>
          <cell r="L6761"/>
          <cell r="M6761"/>
          <cell r="N6761"/>
          <cell r="O6761"/>
          <cell r="P6761"/>
          <cell r="R6761"/>
          <cell r="S6761"/>
          <cell r="T6761"/>
          <cell r="U6761"/>
          <cell r="V6761"/>
          <cell r="W6761"/>
          <cell r="Y6761"/>
          <cell r="Z6761"/>
          <cell r="AA6761"/>
          <cell r="AB6761"/>
          <cell r="AC6761"/>
          <cell r="AD6761"/>
          <cell r="AE6761"/>
          <cell r="AF6761"/>
          <cell r="AG6761"/>
          <cell r="AH6761"/>
          <cell r="AI6761"/>
          <cell r="AJ6761"/>
          <cell r="AK6761"/>
          <cell r="AL6761"/>
          <cell r="AM6761"/>
          <cell r="AN6761"/>
          <cell r="AP6761"/>
        </row>
        <row r="6762">
          <cell r="C6762"/>
          <cell r="D6762"/>
          <cell r="E6762"/>
          <cell r="F6762"/>
          <cell r="J6762"/>
          <cell r="K6762"/>
          <cell r="L6762"/>
          <cell r="M6762"/>
          <cell r="N6762"/>
          <cell r="O6762"/>
          <cell r="P6762"/>
          <cell r="R6762"/>
          <cell r="S6762"/>
          <cell r="T6762"/>
          <cell r="U6762"/>
          <cell r="V6762"/>
          <cell r="W6762"/>
          <cell r="Y6762"/>
          <cell r="Z6762"/>
          <cell r="AA6762"/>
          <cell r="AB6762"/>
          <cell r="AC6762"/>
          <cell r="AD6762"/>
          <cell r="AE6762"/>
          <cell r="AF6762"/>
          <cell r="AG6762"/>
          <cell r="AH6762"/>
          <cell r="AI6762"/>
          <cell r="AJ6762"/>
          <cell r="AK6762"/>
          <cell r="AL6762"/>
          <cell r="AM6762"/>
          <cell r="AN6762"/>
          <cell r="AP6762"/>
        </row>
        <row r="6763">
          <cell r="C6763"/>
          <cell r="D6763"/>
          <cell r="E6763"/>
          <cell r="F6763"/>
          <cell r="J6763"/>
          <cell r="K6763"/>
          <cell r="L6763"/>
          <cell r="M6763"/>
          <cell r="N6763"/>
          <cell r="O6763"/>
          <cell r="P6763"/>
          <cell r="R6763"/>
          <cell r="S6763"/>
          <cell r="T6763"/>
          <cell r="U6763"/>
          <cell r="V6763"/>
          <cell r="W6763"/>
          <cell r="Y6763"/>
          <cell r="Z6763"/>
          <cell r="AA6763"/>
          <cell r="AB6763"/>
          <cell r="AC6763"/>
          <cell r="AD6763"/>
          <cell r="AE6763"/>
          <cell r="AF6763"/>
          <cell r="AG6763"/>
          <cell r="AH6763"/>
          <cell r="AI6763"/>
          <cell r="AJ6763"/>
          <cell r="AK6763"/>
          <cell r="AL6763"/>
          <cell r="AM6763"/>
          <cell r="AN6763"/>
          <cell r="AP6763"/>
        </row>
        <row r="6764">
          <cell r="C6764"/>
          <cell r="D6764"/>
          <cell r="E6764"/>
          <cell r="F6764"/>
          <cell r="J6764"/>
          <cell r="K6764"/>
          <cell r="L6764"/>
          <cell r="M6764"/>
          <cell r="N6764"/>
          <cell r="O6764"/>
          <cell r="P6764"/>
          <cell r="R6764"/>
          <cell r="S6764"/>
          <cell r="T6764"/>
          <cell r="U6764"/>
          <cell r="V6764"/>
          <cell r="W6764"/>
          <cell r="Y6764"/>
          <cell r="Z6764"/>
          <cell r="AA6764"/>
          <cell r="AB6764"/>
          <cell r="AC6764"/>
          <cell r="AD6764"/>
          <cell r="AE6764"/>
          <cell r="AF6764"/>
          <cell r="AG6764"/>
          <cell r="AH6764"/>
          <cell r="AI6764"/>
          <cell r="AJ6764"/>
          <cell r="AK6764"/>
          <cell r="AL6764"/>
          <cell r="AM6764"/>
          <cell r="AN6764"/>
          <cell r="AP6764"/>
        </row>
        <row r="6765">
          <cell r="C6765"/>
          <cell r="D6765"/>
          <cell r="E6765"/>
          <cell r="F6765"/>
          <cell r="J6765"/>
          <cell r="K6765"/>
          <cell r="L6765"/>
          <cell r="M6765"/>
          <cell r="N6765"/>
          <cell r="O6765"/>
          <cell r="P6765"/>
          <cell r="R6765"/>
          <cell r="S6765"/>
          <cell r="T6765"/>
          <cell r="U6765"/>
          <cell r="V6765"/>
          <cell r="W6765"/>
          <cell r="Y6765"/>
          <cell r="Z6765"/>
          <cell r="AA6765"/>
          <cell r="AB6765"/>
          <cell r="AC6765"/>
          <cell r="AD6765"/>
          <cell r="AE6765"/>
          <cell r="AF6765"/>
          <cell r="AG6765"/>
          <cell r="AH6765"/>
          <cell r="AI6765"/>
          <cell r="AJ6765"/>
          <cell r="AK6765"/>
          <cell r="AL6765"/>
          <cell r="AM6765"/>
          <cell r="AN6765"/>
          <cell r="AP6765"/>
        </row>
        <row r="6766">
          <cell r="C6766"/>
          <cell r="D6766"/>
          <cell r="E6766"/>
          <cell r="F6766"/>
          <cell r="J6766"/>
          <cell r="K6766"/>
          <cell r="L6766"/>
          <cell r="M6766"/>
          <cell r="N6766"/>
          <cell r="O6766"/>
          <cell r="P6766"/>
          <cell r="R6766"/>
          <cell r="S6766"/>
          <cell r="T6766"/>
          <cell r="U6766"/>
          <cell r="V6766"/>
          <cell r="W6766"/>
          <cell r="Y6766"/>
          <cell r="Z6766"/>
          <cell r="AA6766"/>
          <cell r="AB6766"/>
          <cell r="AC6766"/>
          <cell r="AD6766"/>
          <cell r="AE6766"/>
          <cell r="AF6766"/>
          <cell r="AG6766"/>
          <cell r="AH6766"/>
          <cell r="AI6766"/>
          <cell r="AJ6766"/>
          <cell r="AK6766"/>
          <cell r="AL6766"/>
          <cell r="AM6766"/>
          <cell r="AN6766"/>
          <cell r="AP6766"/>
        </row>
        <row r="6767">
          <cell r="C6767"/>
          <cell r="D6767"/>
          <cell r="E6767"/>
          <cell r="F6767"/>
          <cell r="J6767"/>
          <cell r="K6767"/>
          <cell r="L6767"/>
          <cell r="M6767"/>
          <cell r="N6767"/>
          <cell r="O6767"/>
          <cell r="P6767"/>
          <cell r="R6767"/>
          <cell r="S6767"/>
          <cell r="T6767"/>
          <cell r="U6767"/>
          <cell r="V6767"/>
          <cell r="W6767"/>
          <cell r="Y6767"/>
          <cell r="Z6767"/>
          <cell r="AA6767"/>
          <cell r="AB6767"/>
          <cell r="AC6767"/>
          <cell r="AD6767"/>
          <cell r="AE6767"/>
          <cell r="AF6767"/>
          <cell r="AG6767"/>
          <cell r="AH6767"/>
          <cell r="AI6767"/>
          <cell r="AJ6767"/>
          <cell r="AK6767"/>
          <cell r="AL6767"/>
          <cell r="AM6767"/>
          <cell r="AN6767"/>
          <cell r="AP6767"/>
        </row>
        <row r="6768">
          <cell r="C6768"/>
          <cell r="D6768"/>
          <cell r="E6768"/>
          <cell r="F6768"/>
          <cell r="J6768"/>
          <cell r="K6768"/>
          <cell r="L6768"/>
          <cell r="M6768"/>
          <cell r="N6768"/>
          <cell r="O6768"/>
          <cell r="P6768"/>
          <cell r="R6768"/>
          <cell r="S6768"/>
          <cell r="T6768"/>
          <cell r="U6768"/>
          <cell r="V6768"/>
          <cell r="W6768"/>
          <cell r="Y6768"/>
          <cell r="Z6768"/>
          <cell r="AA6768"/>
          <cell r="AB6768"/>
          <cell r="AC6768"/>
          <cell r="AD6768"/>
          <cell r="AE6768"/>
          <cell r="AF6768"/>
          <cell r="AG6768"/>
          <cell r="AH6768"/>
          <cell r="AI6768"/>
          <cell r="AJ6768"/>
          <cell r="AK6768"/>
          <cell r="AL6768"/>
          <cell r="AM6768"/>
          <cell r="AN6768"/>
          <cell r="AP6768"/>
        </row>
        <row r="6769">
          <cell r="C6769"/>
          <cell r="D6769"/>
          <cell r="E6769"/>
          <cell r="F6769"/>
          <cell r="J6769"/>
          <cell r="K6769"/>
          <cell r="L6769"/>
          <cell r="M6769"/>
          <cell r="N6769"/>
          <cell r="O6769"/>
          <cell r="P6769"/>
          <cell r="R6769"/>
          <cell r="S6769"/>
          <cell r="T6769"/>
          <cell r="U6769"/>
          <cell r="V6769"/>
          <cell r="W6769"/>
          <cell r="Y6769"/>
          <cell r="Z6769"/>
          <cell r="AA6769"/>
          <cell r="AB6769"/>
          <cell r="AC6769"/>
          <cell r="AD6769"/>
          <cell r="AE6769"/>
          <cell r="AF6769"/>
          <cell r="AG6769"/>
          <cell r="AH6769"/>
          <cell r="AI6769"/>
          <cell r="AJ6769"/>
          <cell r="AK6769"/>
          <cell r="AL6769"/>
          <cell r="AM6769"/>
          <cell r="AN6769"/>
          <cell r="AP6769"/>
        </row>
        <row r="6770">
          <cell r="C6770"/>
          <cell r="D6770"/>
          <cell r="E6770"/>
          <cell r="F6770"/>
          <cell r="J6770"/>
          <cell r="K6770"/>
          <cell r="L6770"/>
          <cell r="M6770"/>
          <cell r="N6770"/>
          <cell r="O6770"/>
          <cell r="P6770"/>
          <cell r="R6770"/>
          <cell r="S6770"/>
          <cell r="T6770"/>
          <cell r="U6770"/>
          <cell r="V6770"/>
          <cell r="W6770"/>
          <cell r="Y6770"/>
          <cell r="Z6770"/>
          <cell r="AA6770"/>
          <cell r="AB6770"/>
          <cell r="AC6770"/>
          <cell r="AD6770"/>
          <cell r="AE6770"/>
          <cell r="AF6770"/>
          <cell r="AG6770"/>
          <cell r="AH6770"/>
          <cell r="AI6770"/>
          <cell r="AJ6770"/>
          <cell r="AK6770"/>
          <cell r="AL6770"/>
          <cell r="AM6770"/>
          <cell r="AN6770"/>
          <cell r="AP6770"/>
        </row>
        <row r="6771">
          <cell r="C6771"/>
          <cell r="D6771"/>
          <cell r="E6771"/>
          <cell r="F6771"/>
          <cell r="J6771"/>
          <cell r="K6771"/>
          <cell r="L6771"/>
          <cell r="M6771"/>
          <cell r="N6771"/>
          <cell r="O6771"/>
          <cell r="P6771"/>
          <cell r="R6771"/>
          <cell r="S6771"/>
          <cell r="T6771"/>
          <cell r="U6771"/>
          <cell r="V6771"/>
          <cell r="W6771"/>
          <cell r="Y6771"/>
          <cell r="Z6771"/>
          <cell r="AA6771"/>
          <cell r="AB6771"/>
          <cell r="AC6771"/>
          <cell r="AD6771"/>
          <cell r="AE6771"/>
          <cell r="AF6771"/>
          <cell r="AG6771"/>
          <cell r="AH6771"/>
          <cell r="AI6771"/>
          <cell r="AJ6771"/>
          <cell r="AK6771"/>
          <cell r="AL6771"/>
          <cell r="AM6771"/>
          <cell r="AN6771"/>
          <cell r="AP6771"/>
        </row>
        <row r="6772">
          <cell r="C6772"/>
          <cell r="D6772"/>
          <cell r="E6772"/>
          <cell r="F6772"/>
          <cell r="J6772"/>
          <cell r="K6772"/>
          <cell r="L6772"/>
          <cell r="M6772"/>
          <cell r="N6772"/>
          <cell r="O6772"/>
          <cell r="P6772"/>
          <cell r="R6772"/>
          <cell r="S6772"/>
          <cell r="T6772"/>
          <cell r="U6772"/>
          <cell r="V6772"/>
          <cell r="W6772"/>
          <cell r="Y6772"/>
          <cell r="Z6772"/>
          <cell r="AA6772"/>
          <cell r="AB6772"/>
          <cell r="AC6772"/>
          <cell r="AD6772"/>
          <cell r="AE6772"/>
          <cell r="AF6772"/>
          <cell r="AG6772"/>
          <cell r="AH6772"/>
          <cell r="AI6772"/>
          <cell r="AJ6772"/>
          <cell r="AK6772"/>
          <cell r="AL6772"/>
          <cell r="AM6772"/>
          <cell r="AN6772"/>
          <cell r="AP6772"/>
        </row>
        <row r="6773">
          <cell r="C6773"/>
          <cell r="D6773"/>
          <cell r="E6773"/>
          <cell r="F6773"/>
          <cell r="J6773"/>
          <cell r="K6773"/>
          <cell r="L6773"/>
          <cell r="M6773"/>
          <cell r="N6773"/>
          <cell r="O6773"/>
          <cell r="P6773"/>
          <cell r="R6773"/>
          <cell r="S6773"/>
          <cell r="T6773"/>
          <cell r="U6773"/>
          <cell r="V6773"/>
          <cell r="W6773"/>
          <cell r="X6773"/>
          <cell r="Y6773"/>
          <cell r="Z6773"/>
          <cell r="AA6773"/>
          <cell r="AB6773"/>
          <cell r="AC6773"/>
          <cell r="AD6773"/>
          <cell r="AE6773"/>
          <cell r="AF6773"/>
          <cell r="AG6773"/>
          <cell r="AH6773"/>
          <cell r="AI6773"/>
          <cell r="AJ6773"/>
          <cell r="AK6773"/>
          <cell r="AL6773"/>
          <cell r="AM6773"/>
          <cell r="AN6773"/>
          <cell r="AP6773"/>
        </row>
        <row r="6774">
          <cell r="C6774"/>
          <cell r="D6774"/>
          <cell r="E6774"/>
          <cell r="F6774"/>
          <cell r="J6774"/>
          <cell r="K6774"/>
          <cell r="L6774"/>
          <cell r="M6774"/>
          <cell r="N6774"/>
          <cell r="O6774"/>
          <cell r="P6774"/>
          <cell r="R6774"/>
          <cell r="S6774"/>
          <cell r="T6774"/>
          <cell r="U6774"/>
          <cell r="V6774"/>
          <cell r="W6774"/>
          <cell r="Y6774"/>
          <cell r="Z6774"/>
          <cell r="AA6774"/>
          <cell r="AB6774"/>
          <cell r="AC6774"/>
          <cell r="AD6774"/>
          <cell r="AE6774"/>
          <cell r="AF6774"/>
          <cell r="AG6774"/>
          <cell r="AH6774"/>
          <cell r="AI6774"/>
          <cell r="AJ6774"/>
          <cell r="AK6774"/>
          <cell r="AL6774"/>
          <cell r="AM6774"/>
          <cell r="AN6774"/>
          <cell r="AP6774"/>
        </row>
        <row r="6775">
          <cell r="C6775"/>
          <cell r="D6775"/>
          <cell r="E6775"/>
          <cell r="F6775"/>
          <cell r="J6775"/>
          <cell r="K6775"/>
          <cell r="L6775"/>
          <cell r="M6775"/>
          <cell r="N6775"/>
          <cell r="O6775"/>
          <cell r="P6775"/>
          <cell r="R6775"/>
          <cell r="S6775"/>
          <cell r="T6775"/>
          <cell r="U6775"/>
          <cell r="V6775"/>
          <cell r="W6775"/>
          <cell r="Y6775"/>
          <cell r="Z6775"/>
          <cell r="AA6775"/>
          <cell r="AB6775"/>
          <cell r="AC6775"/>
          <cell r="AD6775"/>
          <cell r="AE6775"/>
          <cell r="AF6775"/>
          <cell r="AG6775"/>
          <cell r="AH6775"/>
          <cell r="AI6775"/>
          <cell r="AJ6775"/>
          <cell r="AK6775"/>
          <cell r="AL6775"/>
          <cell r="AM6775"/>
          <cell r="AN6775"/>
          <cell r="AP6775"/>
        </row>
        <row r="6776">
          <cell r="C6776"/>
          <cell r="D6776"/>
          <cell r="E6776"/>
          <cell r="F6776"/>
          <cell r="J6776"/>
          <cell r="K6776"/>
          <cell r="L6776"/>
          <cell r="M6776"/>
          <cell r="N6776"/>
          <cell r="O6776"/>
          <cell r="P6776"/>
          <cell r="R6776"/>
          <cell r="S6776"/>
          <cell r="T6776"/>
          <cell r="U6776"/>
          <cell r="V6776"/>
          <cell r="W6776"/>
          <cell r="Y6776"/>
          <cell r="Z6776"/>
          <cell r="AA6776"/>
          <cell r="AB6776"/>
          <cell r="AC6776"/>
          <cell r="AD6776"/>
          <cell r="AE6776"/>
          <cell r="AF6776"/>
          <cell r="AG6776"/>
          <cell r="AH6776"/>
          <cell r="AI6776"/>
          <cell r="AJ6776"/>
          <cell r="AK6776"/>
          <cell r="AL6776"/>
          <cell r="AM6776"/>
          <cell r="AN6776"/>
          <cell r="AP6776"/>
        </row>
        <row r="6777">
          <cell r="C6777"/>
          <cell r="D6777"/>
          <cell r="E6777"/>
          <cell r="F6777"/>
          <cell r="J6777"/>
          <cell r="K6777"/>
          <cell r="L6777"/>
          <cell r="M6777"/>
          <cell r="N6777"/>
          <cell r="O6777"/>
          <cell r="P6777"/>
          <cell r="R6777"/>
          <cell r="S6777"/>
          <cell r="T6777"/>
          <cell r="U6777"/>
          <cell r="V6777"/>
          <cell r="W6777"/>
          <cell r="Y6777"/>
          <cell r="Z6777"/>
          <cell r="AA6777"/>
          <cell r="AB6777"/>
          <cell r="AC6777"/>
          <cell r="AD6777"/>
          <cell r="AE6777"/>
          <cell r="AF6777"/>
          <cell r="AG6777"/>
          <cell r="AH6777"/>
          <cell r="AI6777"/>
          <cell r="AJ6777"/>
          <cell r="AK6777"/>
          <cell r="AL6777"/>
          <cell r="AM6777"/>
          <cell r="AN6777"/>
          <cell r="AP6777"/>
        </row>
        <row r="6778">
          <cell r="C6778"/>
          <cell r="D6778"/>
          <cell r="E6778"/>
          <cell r="F6778"/>
          <cell r="J6778"/>
          <cell r="K6778"/>
          <cell r="L6778"/>
          <cell r="M6778"/>
          <cell r="N6778"/>
          <cell r="O6778"/>
          <cell r="P6778"/>
          <cell r="R6778"/>
          <cell r="S6778"/>
          <cell r="T6778"/>
          <cell r="U6778"/>
          <cell r="V6778"/>
          <cell r="W6778"/>
          <cell r="Y6778"/>
          <cell r="Z6778"/>
          <cell r="AA6778"/>
          <cell r="AB6778"/>
          <cell r="AC6778"/>
          <cell r="AD6778"/>
          <cell r="AE6778"/>
          <cell r="AF6778"/>
          <cell r="AG6778"/>
          <cell r="AH6778"/>
          <cell r="AI6778"/>
          <cell r="AJ6778"/>
          <cell r="AK6778"/>
          <cell r="AL6778"/>
          <cell r="AM6778"/>
          <cell r="AN6778"/>
          <cell r="AP6778"/>
        </row>
        <row r="6779">
          <cell r="C6779"/>
          <cell r="D6779"/>
          <cell r="E6779"/>
          <cell r="F6779"/>
          <cell r="J6779"/>
          <cell r="K6779"/>
          <cell r="L6779"/>
          <cell r="M6779"/>
          <cell r="N6779"/>
          <cell r="O6779"/>
          <cell r="P6779"/>
          <cell r="R6779"/>
          <cell r="S6779"/>
          <cell r="T6779"/>
          <cell r="U6779"/>
          <cell r="V6779"/>
          <cell r="W6779"/>
          <cell r="Y6779"/>
          <cell r="Z6779"/>
          <cell r="AA6779"/>
          <cell r="AB6779"/>
          <cell r="AC6779"/>
          <cell r="AD6779"/>
          <cell r="AE6779"/>
          <cell r="AF6779"/>
          <cell r="AG6779"/>
          <cell r="AH6779"/>
          <cell r="AI6779"/>
          <cell r="AJ6779"/>
          <cell r="AK6779"/>
          <cell r="AL6779"/>
          <cell r="AM6779"/>
          <cell r="AN6779"/>
          <cell r="AP6779"/>
        </row>
        <row r="6780">
          <cell r="C6780"/>
          <cell r="D6780"/>
          <cell r="E6780"/>
          <cell r="F6780"/>
          <cell r="J6780"/>
          <cell r="K6780"/>
          <cell r="L6780"/>
          <cell r="M6780"/>
          <cell r="N6780"/>
          <cell r="O6780"/>
          <cell r="P6780"/>
          <cell r="R6780"/>
          <cell r="S6780"/>
          <cell r="T6780"/>
          <cell r="U6780"/>
          <cell r="V6780"/>
          <cell r="W6780"/>
          <cell r="Y6780"/>
          <cell r="Z6780"/>
          <cell r="AA6780"/>
          <cell r="AB6780"/>
          <cell r="AC6780"/>
          <cell r="AD6780"/>
          <cell r="AE6780"/>
          <cell r="AF6780"/>
          <cell r="AG6780"/>
          <cell r="AH6780"/>
          <cell r="AI6780"/>
          <cell r="AJ6780"/>
          <cell r="AK6780"/>
          <cell r="AL6780"/>
          <cell r="AM6780"/>
          <cell r="AN6780"/>
          <cell r="AP6780"/>
        </row>
        <row r="6781">
          <cell r="C6781"/>
          <cell r="D6781"/>
          <cell r="E6781"/>
          <cell r="F6781"/>
          <cell r="J6781"/>
          <cell r="K6781"/>
          <cell r="L6781"/>
          <cell r="M6781"/>
          <cell r="N6781"/>
          <cell r="O6781"/>
          <cell r="P6781"/>
          <cell r="R6781"/>
          <cell r="S6781"/>
          <cell r="T6781"/>
          <cell r="U6781"/>
          <cell r="V6781"/>
          <cell r="W6781"/>
          <cell r="Y6781"/>
          <cell r="Z6781"/>
          <cell r="AA6781"/>
          <cell r="AB6781"/>
          <cell r="AC6781"/>
          <cell r="AD6781"/>
          <cell r="AE6781"/>
          <cell r="AF6781"/>
          <cell r="AG6781"/>
          <cell r="AH6781"/>
          <cell r="AI6781"/>
          <cell r="AJ6781"/>
          <cell r="AK6781"/>
          <cell r="AL6781"/>
          <cell r="AM6781"/>
          <cell r="AN6781"/>
          <cell r="AP6781"/>
        </row>
        <row r="6782">
          <cell r="C6782"/>
          <cell r="D6782"/>
          <cell r="E6782"/>
          <cell r="F6782"/>
          <cell r="J6782"/>
          <cell r="K6782"/>
          <cell r="L6782"/>
          <cell r="M6782"/>
          <cell r="N6782"/>
          <cell r="O6782"/>
          <cell r="P6782"/>
          <cell r="R6782"/>
          <cell r="S6782"/>
          <cell r="T6782"/>
          <cell r="U6782"/>
          <cell r="V6782"/>
          <cell r="W6782"/>
          <cell r="Y6782"/>
          <cell r="Z6782"/>
          <cell r="AA6782"/>
          <cell r="AB6782"/>
          <cell r="AC6782"/>
          <cell r="AD6782"/>
          <cell r="AE6782"/>
          <cell r="AF6782"/>
          <cell r="AG6782"/>
          <cell r="AH6782"/>
          <cell r="AI6782"/>
          <cell r="AJ6782"/>
          <cell r="AK6782"/>
          <cell r="AL6782"/>
          <cell r="AM6782"/>
          <cell r="AN6782"/>
          <cell r="AP6782"/>
        </row>
        <row r="6783">
          <cell r="C6783"/>
          <cell r="D6783"/>
          <cell r="E6783"/>
          <cell r="F6783"/>
          <cell r="J6783"/>
          <cell r="K6783"/>
          <cell r="L6783"/>
          <cell r="M6783"/>
          <cell r="N6783"/>
          <cell r="O6783"/>
          <cell r="P6783"/>
          <cell r="R6783"/>
          <cell r="S6783"/>
          <cell r="T6783"/>
          <cell r="U6783"/>
          <cell r="V6783"/>
          <cell r="W6783"/>
          <cell r="Y6783"/>
          <cell r="Z6783"/>
          <cell r="AA6783"/>
          <cell r="AB6783"/>
          <cell r="AC6783"/>
          <cell r="AD6783"/>
          <cell r="AE6783"/>
          <cell r="AF6783"/>
          <cell r="AG6783"/>
          <cell r="AH6783"/>
          <cell r="AI6783"/>
          <cell r="AJ6783"/>
          <cell r="AK6783"/>
          <cell r="AL6783"/>
          <cell r="AM6783"/>
          <cell r="AN6783"/>
          <cell r="AP6783"/>
        </row>
        <row r="6784">
          <cell r="C6784"/>
          <cell r="D6784"/>
          <cell r="E6784"/>
          <cell r="F6784"/>
          <cell r="J6784"/>
          <cell r="K6784"/>
          <cell r="L6784"/>
          <cell r="M6784"/>
          <cell r="N6784"/>
          <cell r="O6784"/>
          <cell r="P6784"/>
          <cell r="R6784"/>
          <cell r="S6784"/>
          <cell r="T6784"/>
          <cell r="U6784"/>
          <cell r="V6784"/>
          <cell r="W6784"/>
          <cell r="Y6784"/>
          <cell r="Z6784"/>
          <cell r="AA6784"/>
          <cell r="AB6784"/>
          <cell r="AC6784"/>
          <cell r="AD6784"/>
          <cell r="AE6784"/>
          <cell r="AF6784"/>
          <cell r="AG6784"/>
          <cell r="AH6784"/>
          <cell r="AI6784"/>
          <cell r="AJ6784"/>
          <cell r="AK6784"/>
          <cell r="AL6784"/>
          <cell r="AM6784"/>
          <cell r="AN6784"/>
          <cell r="AP6784"/>
        </row>
        <row r="6785">
          <cell r="C6785"/>
          <cell r="D6785"/>
          <cell r="E6785"/>
          <cell r="F6785"/>
          <cell r="J6785"/>
          <cell r="K6785"/>
          <cell r="L6785"/>
          <cell r="M6785"/>
          <cell r="N6785"/>
          <cell r="O6785"/>
          <cell r="P6785"/>
          <cell r="R6785"/>
          <cell r="S6785"/>
          <cell r="T6785"/>
          <cell r="U6785"/>
          <cell r="V6785"/>
          <cell r="W6785"/>
          <cell r="Y6785"/>
          <cell r="Z6785"/>
          <cell r="AA6785"/>
          <cell r="AB6785"/>
          <cell r="AC6785"/>
          <cell r="AD6785"/>
          <cell r="AE6785"/>
          <cell r="AF6785"/>
          <cell r="AG6785"/>
          <cell r="AH6785"/>
          <cell r="AI6785"/>
          <cell r="AJ6785"/>
          <cell r="AK6785"/>
          <cell r="AL6785"/>
          <cell r="AM6785"/>
          <cell r="AN6785"/>
          <cell r="AP6785"/>
        </row>
        <row r="6786">
          <cell r="C6786"/>
          <cell r="D6786"/>
          <cell r="E6786"/>
          <cell r="F6786"/>
          <cell r="J6786"/>
          <cell r="K6786"/>
          <cell r="L6786"/>
          <cell r="M6786"/>
          <cell r="N6786"/>
          <cell r="O6786"/>
          <cell r="P6786"/>
          <cell r="R6786"/>
          <cell r="S6786"/>
          <cell r="T6786"/>
          <cell r="U6786"/>
          <cell r="V6786"/>
          <cell r="W6786"/>
          <cell r="Y6786"/>
          <cell r="Z6786"/>
          <cell r="AA6786"/>
          <cell r="AB6786"/>
          <cell r="AC6786"/>
          <cell r="AD6786"/>
          <cell r="AE6786"/>
          <cell r="AF6786"/>
          <cell r="AG6786"/>
          <cell r="AH6786"/>
          <cell r="AI6786"/>
          <cell r="AJ6786"/>
          <cell r="AK6786"/>
          <cell r="AL6786"/>
          <cell r="AM6786"/>
          <cell r="AN6786"/>
          <cell r="AP6786"/>
        </row>
        <row r="6787">
          <cell r="C6787"/>
          <cell r="D6787"/>
          <cell r="E6787"/>
          <cell r="F6787"/>
          <cell r="J6787"/>
          <cell r="K6787"/>
          <cell r="L6787"/>
          <cell r="M6787"/>
          <cell r="N6787"/>
          <cell r="O6787"/>
          <cell r="P6787"/>
          <cell r="R6787"/>
          <cell r="S6787"/>
          <cell r="T6787"/>
          <cell r="U6787"/>
          <cell r="V6787"/>
          <cell r="W6787"/>
          <cell r="Y6787"/>
          <cell r="Z6787"/>
          <cell r="AA6787"/>
          <cell r="AB6787"/>
          <cell r="AC6787"/>
          <cell r="AD6787"/>
          <cell r="AE6787"/>
          <cell r="AF6787"/>
          <cell r="AG6787"/>
          <cell r="AH6787"/>
          <cell r="AI6787"/>
          <cell r="AJ6787"/>
          <cell r="AK6787"/>
          <cell r="AL6787"/>
          <cell r="AM6787"/>
          <cell r="AN6787"/>
          <cell r="AP6787"/>
        </row>
        <row r="6788">
          <cell r="C6788"/>
          <cell r="D6788"/>
          <cell r="E6788"/>
          <cell r="F6788"/>
          <cell r="J6788"/>
          <cell r="K6788"/>
          <cell r="L6788"/>
          <cell r="M6788"/>
          <cell r="N6788"/>
          <cell r="O6788"/>
          <cell r="P6788"/>
          <cell r="R6788"/>
          <cell r="S6788"/>
          <cell r="T6788"/>
          <cell r="U6788"/>
          <cell r="V6788"/>
          <cell r="W6788"/>
          <cell r="Y6788"/>
          <cell r="Z6788"/>
          <cell r="AA6788"/>
          <cell r="AB6788"/>
          <cell r="AC6788"/>
          <cell r="AD6788"/>
          <cell r="AE6788"/>
          <cell r="AF6788"/>
          <cell r="AG6788"/>
          <cell r="AH6788"/>
          <cell r="AI6788"/>
          <cell r="AJ6788"/>
          <cell r="AK6788"/>
          <cell r="AL6788"/>
          <cell r="AM6788"/>
          <cell r="AN6788"/>
          <cell r="AP6788"/>
        </row>
        <row r="6789">
          <cell r="C6789"/>
          <cell r="D6789"/>
          <cell r="E6789"/>
          <cell r="F6789"/>
          <cell r="J6789"/>
          <cell r="K6789"/>
          <cell r="L6789"/>
          <cell r="M6789"/>
          <cell r="N6789"/>
          <cell r="O6789"/>
          <cell r="P6789"/>
          <cell r="R6789"/>
          <cell r="S6789"/>
          <cell r="T6789"/>
          <cell r="U6789"/>
          <cell r="V6789"/>
          <cell r="W6789"/>
          <cell r="Y6789"/>
          <cell r="Z6789"/>
          <cell r="AA6789"/>
          <cell r="AB6789"/>
          <cell r="AC6789"/>
          <cell r="AD6789"/>
          <cell r="AE6789"/>
          <cell r="AF6789"/>
          <cell r="AG6789"/>
          <cell r="AH6789"/>
          <cell r="AI6789"/>
          <cell r="AJ6789"/>
          <cell r="AK6789"/>
          <cell r="AL6789"/>
          <cell r="AM6789"/>
          <cell r="AN6789"/>
          <cell r="AP6789"/>
        </row>
        <row r="6790">
          <cell r="C6790"/>
          <cell r="D6790"/>
          <cell r="E6790"/>
          <cell r="F6790"/>
          <cell r="J6790"/>
          <cell r="K6790"/>
          <cell r="L6790"/>
          <cell r="M6790"/>
          <cell r="N6790"/>
          <cell r="O6790"/>
          <cell r="P6790"/>
          <cell r="R6790"/>
          <cell r="S6790"/>
          <cell r="T6790"/>
          <cell r="U6790"/>
          <cell r="V6790"/>
          <cell r="W6790"/>
          <cell r="Y6790"/>
          <cell r="Z6790"/>
          <cell r="AA6790"/>
          <cell r="AB6790"/>
          <cell r="AC6790"/>
          <cell r="AD6790"/>
          <cell r="AE6790"/>
          <cell r="AF6790"/>
          <cell r="AG6790"/>
          <cell r="AH6790"/>
          <cell r="AI6790"/>
          <cell r="AJ6790"/>
          <cell r="AK6790"/>
          <cell r="AL6790"/>
          <cell r="AM6790"/>
          <cell r="AN6790"/>
          <cell r="AP6790"/>
        </row>
        <row r="6791">
          <cell r="C6791"/>
          <cell r="D6791"/>
          <cell r="E6791"/>
          <cell r="F6791"/>
          <cell r="J6791"/>
          <cell r="K6791"/>
          <cell r="L6791"/>
          <cell r="M6791"/>
          <cell r="N6791"/>
          <cell r="O6791"/>
          <cell r="P6791"/>
          <cell r="R6791"/>
          <cell r="S6791"/>
          <cell r="T6791"/>
          <cell r="U6791"/>
          <cell r="V6791"/>
          <cell r="W6791"/>
          <cell r="Y6791"/>
          <cell r="Z6791"/>
          <cell r="AA6791"/>
          <cell r="AB6791"/>
          <cell r="AC6791"/>
          <cell r="AD6791"/>
          <cell r="AE6791"/>
          <cell r="AF6791"/>
          <cell r="AG6791"/>
          <cell r="AH6791"/>
          <cell r="AI6791"/>
          <cell r="AJ6791"/>
          <cell r="AK6791"/>
          <cell r="AL6791"/>
          <cell r="AM6791"/>
          <cell r="AN6791"/>
          <cell r="AP6791"/>
        </row>
        <row r="6792">
          <cell r="C6792"/>
          <cell r="D6792"/>
          <cell r="E6792"/>
          <cell r="F6792"/>
          <cell r="J6792"/>
          <cell r="K6792"/>
          <cell r="L6792"/>
          <cell r="M6792"/>
          <cell r="N6792"/>
          <cell r="O6792"/>
          <cell r="P6792"/>
          <cell r="R6792"/>
          <cell r="S6792"/>
          <cell r="T6792"/>
          <cell r="U6792"/>
          <cell r="V6792"/>
          <cell r="W6792"/>
          <cell r="Y6792"/>
          <cell r="Z6792"/>
          <cell r="AA6792"/>
          <cell r="AB6792"/>
          <cell r="AC6792"/>
          <cell r="AD6792"/>
          <cell r="AE6792"/>
          <cell r="AF6792"/>
          <cell r="AG6792"/>
          <cell r="AH6792"/>
          <cell r="AI6792"/>
          <cell r="AJ6792"/>
          <cell r="AK6792"/>
          <cell r="AL6792"/>
          <cell r="AM6792"/>
          <cell r="AN6792"/>
          <cell r="AP6792"/>
        </row>
        <row r="6793">
          <cell r="C6793"/>
          <cell r="D6793"/>
          <cell r="E6793"/>
          <cell r="F6793"/>
          <cell r="J6793"/>
          <cell r="K6793"/>
          <cell r="L6793"/>
          <cell r="M6793"/>
          <cell r="N6793"/>
          <cell r="O6793"/>
          <cell r="P6793"/>
          <cell r="R6793"/>
          <cell r="S6793"/>
          <cell r="T6793"/>
          <cell r="U6793"/>
          <cell r="V6793"/>
          <cell r="W6793"/>
          <cell r="Y6793"/>
          <cell r="Z6793"/>
          <cell r="AA6793"/>
          <cell r="AB6793"/>
          <cell r="AC6793"/>
          <cell r="AD6793"/>
          <cell r="AE6793"/>
          <cell r="AF6793"/>
          <cell r="AG6793"/>
          <cell r="AH6793"/>
          <cell r="AI6793"/>
          <cell r="AJ6793"/>
          <cell r="AK6793"/>
          <cell r="AL6793"/>
          <cell r="AM6793"/>
          <cell r="AN6793"/>
          <cell r="AP6793"/>
        </row>
        <row r="6794">
          <cell r="C6794"/>
          <cell r="D6794"/>
          <cell r="E6794"/>
          <cell r="F6794"/>
          <cell r="J6794"/>
          <cell r="K6794"/>
          <cell r="L6794"/>
          <cell r="M6794"/>
          <cell r="N6794"/>
          <cell r="O6794"/>
          <cell r="P6794"/>
          <cell r="R6794"/>
          <cell r="S6794"/>
          <cell r="T6794"/>
          <cell r="U6794"/>
          <cell r="V6794"/>
          <cell r="W6794"/>
          <cell r="Y6794"/>
          <cell r="Z6794"/>
          <cell r="AA6794"/>
          <cell r="AB6794"/>
          <cell r="AC6794"/>
          <cell r="AD6794"/>
          <cell r="AE6794"/>
          <cell r="AF6794"/>
          <cell r="AG6794"/>
          <cell r="AH6794"/>
          <cell r="AI6794"/>
          <cell r="AJ6794"/>
          <cell r="AK6794"/>
          <cell r="AL6794"/>
          <cell r="AM6794"/>
          <cell r="AN6794"/>
          <cell r="AP6794"/>
        </row>
        <row r="6795">
          <cell r="C6795"/>
          <cell r="D6795"/>
          <cell r="E6795"/>
          <cell r="F6795"/>
          <cell r="J6795"/>
          <cell r="K6795"/>
          <cell r="L6795"/>
          <cell r="M6795"/>
          <cell r="N6795"/>
          <cell r="O6795"/>
          <cell r="P6795"/>
          <cell r="R6795"/>
          <cell r="S6795"/>
          <cell r="T6795"/>
          <cell r="U6795"/>
          <cell r="V6795"/>
          <cell r="W6795"/>
          <cell r="Y6795"/>
          <cell r="Z6795"/>
          <cell r="AA6795"/>
          <cell r="AB6795"/>
          <cell r="AC6795"/>
          <cell r="AD6795"/>
          <cell r="AE6795"/>
          <cell r="AF6795"/>
          <cell r="AG6795"/>
          <cell r="AH6795"/>
          <cell r="AI6795"/>
          <cell r="AJ6795"/>
          <cell r="AK6795"/>
          <cell r="AL6795"/>
          <cell r="AM6795"/>
          <cell r="AN6795"/>
          <cell r="AP6795"/>
        </row>
        <row r="6796">
          <cell r="C6796"/>
          <cell r="D6796"/>
          <cell r="E6796"/>
          <cell r="F6796"/>
          <cell r="J6796"/>
          <cell r="K6796"/>
          <cell r="L6796"/>
          <cell r="M6796"/>
          <cell r="N6796"/>
          <cell r="O6796"/>
          <cell r="P6796"/>
          <cell r="R6796"/>
          <cell r="S6796"/>
          <cell r="T6796"/>
          <cell r="U6796"/>
          <cell r="V6796"/>
          <cell r="W6796"/>
          <cell r="Y6796"/>
          <cell r="Z6796"/>
          <cell r="AA6796"/>
          <cell r="AB6796"/>
          <cell r="AC6796"/>
          <cell r="AD6796"/>
          <cell r="AE6796"/>
          <cell r="AF6796"/>
          <cell r="AG6796"/>
          <cell r="AH6796"/>
          <cell r="AI6796"/>
          <cell r="AJ6796"/>
          <cell r="AK6796"/>
          <cell r="AL6796"/>
          <cell r="AM6796"/>
          <cell r="AN6796"/>
          <cell r="AP6796"/>
        </row>
        <row r="6797">
          <cell r="C6797"/>
          <cell r="D6797"/>
          <cell r="E6797"/>
          <cell r="F6797"/>
          <cell r="J6797"/>
          <cell r="K6797"/>
          <cell r="L6797"/>
          <cell r="M6797"/>
          <cell r="N6797"/>
          <cell r="O6797"/>
          <cell r="P6797"/>
          <cell r="R6797"/>
          <cell r="S6797"/>
          <cell r="T6797"/>
          <cell r="U6797"/>
          <cell r="V6797"/>
          <cell r="W6797"/>
          <cell r="Y6797"/>
          <cell r="Z6797"/>
          <cell r="AA6797"/>
          <cell r="AB6797"/>
          <cell r="AC6797"/>
          <cell r="AD6797"/>
          <cell r="AE6797"/>
          <cell r="AF6797"/>
          <cell r="AG6797"/>
          <cell r="AH6797"/>
          <cell r="AI6797"/>
          <cell r="AJ6797"/>
          <cell r="AK6797"/>
          <cell r="AL6797"/>
          <cell r="AM6797"/>
          <cell r="AN6797"/>
          <cell r="AP6797"/>
        </row>
        <row r="6798">
          <cell r="C6798"/>
          <cell r="D6798"/>
          <cell r="E6798"/>
          <cell r="F6798"/>
          <cell r="J6798"/>
          <cell r="K6798"/>
          <cell r="L6798"/>
          <cell r="M6798"/>
          <cell r="N6798"/>
          <cell r="O6798"/>
          <cell r="P6798"/>
          <cell r="R6798"/>
          <cell r="S6798"/>
          <cell r="T6798"/>
          <cell r="U6798"/>
          <cell r="V6798"/>
          <cell r="W6798"/>
          <cell r="Y6798"/>
          <cell r="Z6798"/>
          <cell r="AA6798"/>
          <cell r="AB6798"/>
          <cell r="AC6798"/>
          <cell r="AD6798"/>
          <cell r="AE6798"/>
          <cell r="AF6798"/>
          <cell r="AG6798"/>
          <cell r="AH6798"/>
          <cell r="AI6798"/>
          <cell r="AJ6798"/>
          <cell r="AK6798"/>
          <cell r="AL6798"/>
          <cell r="AM6798"/>
          <cell r="AN6798"/>
          <cell r="AP6798"/>
        </row>
        <row r="6799">
          <cell r="C6799"/>
          <cell r="D6799"/>
          <cell r="E6799"/>
          <cell r="F6799"/>
          <cell r="J6799"/>
          <cell r="K6799"/>
          <cell r="L6799"/>
          <cell r="M6799"/>
          <cell r="N6799"/>
          <cell r="O6799"/>
          <cell r="P6799"/>
          <cell r="R6799"/>
          <cell r="S6799"/>
          <cell r="T6799"/>
          <cell r="U6799"/>
          <cell r="V6799"/>
          <cell r="W6799"/>
          <cell r="Y6799"/>
          <cell r="Z6799"/>
          <cell r="AA6799"/>
          <cell r="AB6799"/>
          <cell r="AC6799"/>
          <cell r="AD6799"/>
          <cell r="AE6799"/>
          <cell r="AF6799"/>
          <cell r="AG6799"/>
          <cell r="AH6799"/>
          <cell r="AI6799"/>
          <cell r="AJ6799"/>
          <cell r="AK6799"/>
          <cell r="AL6799"/>
          <cell r="AM6799"/>
          <cell r="AN6799"/>
          <cell r="AP6799"/>
        </row>
        <row r="6800">
          <cell r="C6800"/>
          <cell r="D6800"/>
          <cell r="E6800"/>
          <cell r="F6800"/>
          <cell r="J6800"/>
          <cell r="K6800"/>
          <cell r="L6800"/>
          <cell r="M6800"/>
          <cell r="N6800"/>
          <cell r="O6800"/>
          <cell r="P6800"/>
          <cell r="R6800"/>
          <cell r="S6800"/>
          <cell r="T6800"/>
          <cell r="U6800"/>
          <cell r="V6800"/>
          <cell r="W6800"/>
          <cell r="Y6800"/>
          <cell r="Z6800"/>
          <cell r="AA6800"/>
          <cell r="AB6800"/>
          <cell r="AC6800"/>
          <cell r="AD6800"/>
          <cell r="AE6800"/>
          <cell r="AF6800"/>
          <cell r="AG6800"/>
          <cell r="AH6800"/>
          <cell r="AI6800"/>
          <cell r="AJ6800"/>
          <cell r="AK6800"/>
          <cell r="AL6800"/>
          <cell r="AM6800"/>
          <cell r="AN6800"/>
          <cell r="AP6800"/>
        </row>
        <row r="6801">
          <cell r="C6801"/>
          <cell r="D6801"/>
          <cell r="E6801"/>
          <cell r="F6801"/>
          <cell r="J6801"/>
          <cell r="K6801"/>
          <cell r="L6801"/>
          <cell r="M6801"/>
          <cell r="N6801"/>
          <cell r="O6801"/>
          <cell r="P6801"/>
          <cell r="R6801"/>
          <cell r="S6801"/>
          <cell r="T6801"/>
          <cell r="U6801"/>
          <cell r="V6801"/>
          <cell r="W6801"/>
          <cell r="Y6801"/>
          <cell r="Z6801"/>
          <cell r="AA6801"/>
          <cell r="AB6801"/>
          <cell r="AC6801"/>
          <cell r="AD6801"/>
          <cell r="AE6801"/>
          <cell r="AF6801"/>
          <cell r="AG6801"/>
          <cell r="AH6801"/>
          <cell r="AI6801"/>
          <cell r="AJ6801"/>
          <cell r="AK6801"/>
          <cell r="AL6801"/>
          <cell r="AM6801"/>
          <cell r="AN6801"/>
          <cell r="AP6801"/>
        </row>
        <row r="6802">
          <cell r="C6802"/>
          <cell r="D6802"/>
          <cell r="E6802"/>
          <cell r="F6802"/>
          <cell r="J6802"/>
          <cell r="K6802"/>
          <cell r="L6802"/>
          <cell r="M6802"/>
          <cell r="N6802"/>
          <cell r="O6802"/>
          <cell r="P6802"/>
          <cell r="R6802"/>
          <cell r="S6802"/>
          <cell r="T6802"/>
          <cell r="U6802"/>
          <cell r="V6802"/>
          <cell r="W6802"/>
          <cell r="Y6802"/>
          <cell r="Z6802"/>
          <cell r="AA6802"/>
          <cell r="AB6802"/>
          <cell r="AC6802"/>
          <cell r="AD6802"/>
          <cell r="AE6802"/>
          <cell r="AF6802"/>
          <cell r="AG6802"/>
          <cell r="AH6802"/>
          <cell r="AI6802"/>
          <cell r="AJ6802"/>
          <cell r="AK6802"/>
          <cell r="AL6802"/>
          <cell r="AM6802"/>
          <cell r="AN6802"/>
          <cell r="AP6802"/>
        </row>
        <row r="6803">
          <cell r="C6803"/>
          <cell r="D6803"/>
          <cell r="E6803"/>
          <cell r="F6803"/>
          <cell r="J6803"/>
          <cell r="K6803"/>
          <cell r="L6803"/>
          <cell r="M6803"/>
          <cell r="N6803"/>
          <cell r="O6803"/>
          <cell r="P6803"/>
          <cell r="R6803"/>
          <cell r="S6803"/>
          <cell r="T6803"/>
          <cell r="U6803"/>
          <cell r="V6803"/>
          <cell r="W6803"/>
          <cell r="Y6803"/>
          <cell r="Z6803"/>
          <cell r="AA6803"/>
          <cell r="AB6803"/>
          <cell r="AC6803"/>
          <cell r="AD6803"/>
          <cell r="AE6803"/>
          <cell r="AF6803"/>
          <cell r="AG6803"/>
          <cell r="AH6803"/>
          <cell r="AI6803"/>
          <cell r="AJ6803"/>
          <cell r="AK6803"/>
          <cell r="AL6803"/>
          <cell r="AM6803"/>
          <cell r="AN6803"/>
          <cell r="AP6803"/>
        </row>
        <row r="6804">
          <cell r="C6804"/>
          <cell r="D6804"/>
          <cell r="E6804"/>
          <cell r="F6804"/>
          <cell r="J6804"/>
          <cell r="K6804"/>
          <cell r="L6804"/>
          <cell r="M6804"/>
          <cell r="N6804"/>
          <cell r="O6804"/>
          <cell r="P6804"/>
          <cell r="R6804"/>
          <cell r="S6804"/>
          <cell r="T6804"/>
          <cell r="U6804"/>
          <cell r="V6804"/>
          <cell r="W6804"/>
          <cell r="Y6804"/>
          <cell r="Z6804"/>
          <cell r="AA6804"/>
          <cell r="AB6804"/>
          <cell r="AC6804"/>
          <cell r="AD6804"/>
          <cell r="AE6804"/>
          <cell r="AF6804"/>
          <cell r="AG6804"/>
          <cell r="AH6804"/>
          <cell r="AI6804"/>
          <cell r="AJ6804"/>
          <cell r="AK6804"/>
          <cell r="AL6804"/>
          <cell r="AM6804"/>
          <cell r="AN6804"/>
          <cell r="AP6804"/>
        </row>
        <row r="6805">
          <cell r="C6805"/>
          <cell r="D6805"/>
          <cell r="E6805"/>
          <cell r="F6805"/>
          <cell r="J6805"/>
          <cell r="K6805"/>
          <cell r="L6805"/>
          <cell r="M6805"/>
          <cell r="N6805"/>
          <cell r="O6805"/>
          <cell r="P6805"/>
          <cell r="R6805"/>
          <cell r="S6805"/>
          <cell r="T6805"/>
          <cell r="U6805"/>
          <cell r="V6805"/>
          <cell r="W6805"/>
          <cell r="Y6805"/>
          <cell r="Z6805"/>
          <cell r="AA6805"/>
          <cell r="AB6805"/>
          <cell r="AC6805"/>
          <cell r="AD6805"/>
          <cell r="AE6805"/>
          <cell r="AF6805"/>
          <cell r="AG6805"/>
          <cell r="AH6805"/>
          <cell r="AI6805"/>
          <cell r="AJ6805"/>
          <cell r="AK6805"/>
          <cell r="AL6805"/>
          <cell r="AM6805"/>
          <cell r="AN6805"/>
          <cell r="AP6805"/>
        </row>
        <row r="6806">
          <cell r="C6806"/>
          <cell r="D6806"/>
          <cell r="E6806"/>
          <cell r="F6806"/>
          <cell r="J6806"/>
          <cell r="K6806"/>
          <cell r="L6806"/>
          <cell r="M6806"/>
          <cell r="N6806"/>
          <cell r="O6806"/>
          <cell r="P6806"/>
          <cell r="R6806"/>
          <cell r="S6806"/>
          <cell r="T6806"/>
          <cell r="U6806"/>
          <cell r="V6806"/>
          <cell r="W6806"/>
          <cell r="Y6806"/>
          <cell r="Z6806"/>
          <cell r="AA6806"/>
          <cell r="AB6806"/>
          <cell r="AC6806"/>
          <cell r="AD6806"/>
          <cell r="AE6806"/>
          <cell r="AF6806"/>
          <cell r="AG6806"/>
          <cell r="AH6806"/>
          <cell r="AI6806"/>
          <cell r="AJ6806"/>
          <cell r="AK6806"/>
          <cell r="AL6806"/>
          <cell r="AM6806"/>
          <cell r="AN6806"/>
          <cell r="AP6806"/>
        </row>
        <row r="6807">
          <cell r="C6807"/>
          <cell r="D6807"/>
          <cell r="E6807"/>
          <cell r="F6807"/>
          <cell r="J6807"/>
          <cell r="K6807"/>
          <cell r="L6807"/>
          <cell r="M6807"/>
          <cell r="N6807"/>
          <cell r="O6807"/>
          <cell r="P6807"/>
          <cell r="R6807"/>
          <cell r="S6807"/>
          <cell r="T6807"/>
          <cell r="U6807"/>
          <cell r="V6807"/>
          <cell r="W6807"/>
          <cell r="Y6807"/>
          <cell r="Z6807"/>
          <cell r="AA6807"/>
          <cell r="AB6807"/>
          <cell r="AC6807"/>
          <cell r="AD6807"/>
          <cell r="AE6807"/>
          <cell r="AF6807"/>
          <cell r="AG6807"/>
          <cell r="AH6807"/>
          <cell r="AI6807"/>
          <cell r="AJ6807"/>
          <cell r="AK6807"/>
          <cell r="AL6807"/>
          <cell r="AM6807"/>
          <cell r="AN6807"/>
          <cell r="AP6807"/>
        </row>
        <row r="6808">
          <cell r="C6808"/>
          <cell r="D6808"/>
          <cell r="E6808"/>
          <cell r="F6808"/>
          <cell r="J6808"/>
          <cell r="K6808"/>
          <cell r="L6808"/>
          <cell r="M6808"/>
          <cell r="N6808"/>
          <cell r="O6808"/>
          <cell r="P6808"/>
          <cell r="R6808"/>
          <cell r="S6808"/>
          <cell r="T6808"/>
          <cell r="U6808"/>
          <cell r="V6808"/>
          <cell r="W6808"/>
          <cell r="Y6808"/>
          <cell r="Z6808"/>
          <cell r="AA6808"/>
          <cell r="AB6808"/>
          <cell r="AC6808"/>
          <cell r="AD6808"/>
          <cell r="AE6808"/>
          <cell r="AF6808"/>
          <cell r="AG6808"/>
          <cell r="AH6808"/>
          <cell r="AI6808"/>
          <cell r="AJ6808"/>
          <cell r="AK6808"/>
          <cell r="AL6808"/>
          <cell r="AM6808"/>
          <cell r="AN6808"/>
          <cell r="AP6808"/>
        </row>
        <row r="6809">
          <cell r="C6809"/>
          <cell r="D6809"/>
          <cell r="E6809"/>
          <cell r="F6809"/>
          <cell r="J6809"/>
          <cell r="K6809"/>
          <cell r="L6809"/>
          <cell r="M6809"/>
          <cell r="N6809"/>
          <cell r="O6809"/>
          <cell r="P6809"/>
          <cell r="R6809"/>
          <cell r="S6809"/>
          <cell r="T6809"/>
          <cell r="U6809"/>
          <cell r="V6809"/>
          <cell r="W6809"/>
          <cell r="Y6809"/>
          <cell r="Z6809"/>
          <cell r="AA6809"/>
          <cell r="AB6809"/>
          <cell r="AC6809"/>
          <cell r="AD6809"/>
          <cell r="AE6809"/>
          <cell r="AF6809"/>
          <cell r="AG6809"/>
          <cell r="AH6809"/>
          <cell r="AI6809"/>
          <cell r="AJ6809"/>
          <cell r="AK6809"/>
          <cell r="AL6809"/>
          <cell r="AM6809"/>
          <cell r="AN6809"/>
          <cell r="AP6809"/>
        </row>
        <row r="6810">
          <cell r="C6810"/>
          <cell r="D6810"/>
          <cell r="E6810"/>
          <cell r="F6810"/>
          <cell r="J6810"/>
          <cell r="K6810"/>
          <cell r="L6810"/>
          <cell r="M6810"/>
          <cell r="N6810"/>
          <cell r="O6810"/>
          <cell r="P6810"/>
          <cell r="R6810"/>
          <cell r="S6810"/>
          <cell r="T6810"/>
          <cell r="U6810"/>
          <cell r="V6810"/>
          <cell r="W6810"/>
          <cell r="Y6810"/>
          <cell r="Z6810"/>
          <cell r="AA6810"/>
          <cell r="AB6810"/>
          <cell r="AC6810"/>
          <cell r="AD6810"/>
          <cell r="AE6810"/>
          <cell r="AF6810"/>
          <cell r="AG6810"/>
          <cell r="AH6810"/>
          <cell r="AI6810"/>
          <cell r="AJ6810"/>
          <cell r="AK6810"/>
          <cell r="AL6810"/>
          <cell r="AM6810"/>
          <cell r="AN6810"/>
          <cell r="AP6810"/>
        </row>
        <row r="6811">
          <cell r="C6811"/>
          <cell r="D6811"/>
          <cell r="E6811"/>
          <cell r="F6811"/>
          <cell r="J6811"/>
          <cell r="K6811"/>
          <cell r="L6811"/>
          <cell r="M6811"/>
          <cell r="N6811"/>
          <cell r="O6811"/>
          <cell r="P6811"/>
          <cell r="R6811"/>
          <cell r="S6811"/>
          <cell r="T6811"/>
          <cell r="U6811"/>
          <cell r="V6811"/>
          <cell r="W6811"/>
          <cell r="Y6811"/>
          <cell r="Z6811"/>
          <cell r="AA6811"/>
          <cell r="AB6811"/>
          <cell r="AC6811"/>
          <cell r="AD6811"/>
          <cell r="AE6811"/>
          <cell r="AF6811"/>
          <cell r="AG6811"/>
          <cell r="AH6811"/>
          <cell r="AI6811"/>
          <cell r="AJ6811"/>
          <cell r="AK6811"/>
          <cell r="AL6811"/>
          <cell r="AM6811"/>
          <cell r="AN6811"/>
          <cell r="AP6811"/>
        </row>
        <row r="6812">
          <cell r="C6812"/>
          <cell r="D6812"/>
          <cell r="E6812"/>
          <cell r="F6812"/>
          <cell r="J6812"/>
          <cell r="K6812"/>
          <cell r="L6812"/>
          <cell r="M6812"/>
          <cell r="N6812"/>
          <cell r="O6812"/>
          <cell r="P6812"/>
          <cell r="R6812"/>
          <cell r="S6812"/>
          <cell r="T6812"/>
          <cell r="U6812"/>
          <cell r="V6812"/>
          <cell r="W6812"/>
          <cell r="Y6812"/>
          <cell r="Z6812"/>
          <cell r="AA6812"/>
          <cell r="AB6812"/>
          <cell r="AC6812"/>
          <cell r="AD6812"/>
          <cell r="AE6812"/>
          <cell r="AF6812"/>
          <cell r="AG6812"/>
          <cell r="AH6812"/>
          <cell r="AI6812"/>
          <cell r="AJ6812"/>
          <cell r="AK6812"/>
          <cell r="AL6812"/>
          <cell r="AM6812"/>
          <cell r="AN6812"/>
          <cell r="AP6812"/>
        </row>
        <row r="6813">
          <cell r="C6813"/>
          <cell r="D6813"/>
          <cell r="E6813"/>
          <cell r="F6813"/>
          <cell r="J6813"/>
          <cell r="K6813"/>
          <cell r="L6813"/>
          <cell r="M6813"/>
          <cell r="N6813"/>
          <cell r="O6813"/>
          <cell r="P6813"/>
          <cell r="R6813"/>
          <cell r="S6813"/>
          <cell r="T6813"/>
          <cell r="U6813"/>
          <cell r="V6813"/>
          <cell r="W6813"/>
          <cell r="Y6813"/>
          <cell r="Z6813"/>
          <cell r="AA6813"/>
          <cell r="AB6813"/>
          <cell r="AC6813"/>
          <cell r="AD6813"/>
          <cell r="AE6813"/>
          <cell r="AF6813"/>
          <cell r="AG6813"/>
          <cell r="AH6813"/>
          <cell r="AI6813"/>
          <cell r="AJ6813"/>
          <cell r="AK6813"/>
          <cell r="AL6813"/>
          <cell r="AM6813"/>
          <cell r="AN6813"/>
          <cell r="AP6813"/>
        </row>
        <row r="6814">
          <cell r="C6814"/>
          <cell r="D6814"/>
          <cell r="E6814"/>
          <cell r="F6814"/>
          <cell r="J6814"/>
          <cell r="K6814"/>
          <cell r="L6814"/>
          <cell r="M6814"/>
          <cell r="N6814"/>
          <cell r="O6814"/>
          <cell r="P6814"/>
          <cell r="R6814"/>
          <cell r="S6814"/>
          <cell r="T6814"/>
          <cell r="U6814"/>
          <cell r="V6814"/>
          <cell r="W6814"/>
          <cell r="Y6814"/>
          <cell r="Z6814"/>
          <cell r="AA6814"/>
          <cell r="AB6814"/>
          <cell r="AC6814"/>
          <cell r="AD6814"/>
          <cell r="AE6814"/>
          <cell r="AF6814"/>
          <cell r="AG6814"/>
          <cell r="AH6814"/>
          <cell r="AI6814"/>
          <cell r="AJ6814"/>
          <cell r="AK6814"/>
          <cell r="AL6814"/>
          <cell r="AM6814"/>
          <cell r="AN6814"/>
          <cell r="AP6814"/>
        </row>
        <row r="6815">
          <cell r="C6815"/>
          <cell r="D6815"/>
          <cell r="E6815"/>
          <cell r="F6815"/>
          <cell r="J6815"/>
          <cell r="K6815"/>
          <cell r="L6815"/>
          <cell r="M6815"/>
          <cell r="N6815"/>
          <cell r="O6815"/>
          <cell r="P6815"/>
          <cell r="R6815"/>
          <cell r="S6815"/>
          <cell r="T6815"/>
          <cell r="U6815"/>
          <cell r="V6815"/>
          <cell r="W6815"/>
          <cell r="Y6815"/>
          <cell r="Z6815"/>
          <cell r="AA6815"/>
          <cell r="AB6815"/>
          <cell r="AC6815"/>
          <cell r="AD6815"/>
          <cell r="AE6815"/>
          <cell r="AF6815"/>
          <cell r="AG6815"/>
          <cell r="AH6815"/>
          <cell r="AI6815"/>
          <cell r="AJ6815"/>
          <cell r="AK6815"/>
          <cell r="AL6815"/>
          <cell r="AM6815"/>
          <cell r="AN6815"/>
          <cell r="AP6815"/>
        </row>
        <row r="6816">
          <cell r="C6816"/>
          <cell r="D6816"/>
          <cell r="E6816"/>
          <cell r="F6816"/>
          <cell r="J6816"/>
          <cell r="K6816"/>
          <cell r="L6816"/>
          <cell r="M6816"/>
          <cell r="N6816"/>
          <cell r="O6816"/>
          <cell r="P6816"/>
          <cell r="R6816"/>
          <cell r="S6816"/>
          <cell r="T6816"/>
          <cell r="U6816"/>
          <cell r="V6816"/>
          <cell r="W6816"/>
          <cell r="Y6816"/>
          <cell r="Z6816"/>
          <cell r="AA6816"/>
          <cell r="AB6816"/>
          <cell r="AC6816"/>
          <cell r="AD6816"/>
          <cell r="AE6816"/>
          <cell r="AF6816"/>
          <cell r="AG6816"/>
          <cell r="AH6816"/>
          <cell r="AI6816"/>
          <cell r="AJ6816"/>
          <cell r="AK6816"/>
          <cell r="AL6816"/>
          <cell r="AM6816"/>
          <cell r="AN6816"/>
          <cell r="AP6816"/>
        </row>
        <row r="6817">
          <cell r="C6817"/>
          <cell r="D6817"/>
          <cell r="E6817"/>
          <cell r="F6817"/>
          <cell r="J6817"/>
          <cell r="K6817"/>
          <cell r="L6817"/>
          <cell r="M6817"/>
          <cell r="N6817"/>
          <cell r="O6817"/>
          <cell r="P6817"/>
          <cell r="R6817"/>
          <cell r="S6817"/>
          <cell r="T6817"/>
          <cell r="U6817"/>
          <cell r="V6817"/>
          <cell r="W6817"/>
          <cell r="Y6817"/>
          <cell r="Z6817"/>
          <cell r="AA6817"/>
          <cell r="AB6817"/>
          <cell r="AC6817"/>
          <cell r="AD6817"/>
          <cell r="AE6817"/>
          <cell r="AF6817"/>
          <cell r="AG6817"/>
          <cell r="AH6817"/>
          <cell r="AI6817"/>
          <cell r="AJ6817"/>
          <cell r="AK6817"/>
          <cell r="AL6817"/>
          <cell r="AM6817"/>
          <cell r="AN6817"/>
          <cell r="AP6817"/>
        </row>
        <row r="6818">
          <cell r="C6818"/>
          <cell r="D6818"/>
          <cell r="E6818"/>
          <cell r="F6818"/>
          <cell r="J6818"/>
          <cell r="K6818"/>
          <cell r="L6818"/>
          <cell r="M6818"/>
          <cell r="N6818"/>
          <cell r="O6818"/>
          <cell r="P6818"/>
          <cell r="R6818"/>
          <cell r="S6818"/>
          <cell r="T6818"/>
          <cell r="U6818"/>
          <cell r="V6818"/>
          <cell r="W6818"/>
          <cell r="Y6818"/>
          <cell r="Z6818"/>
          <cell r="AA6818"/>
          <cell r="AB6818"/>
          <cell r="AC6818"/>
          <cell r="AD6818"/>
          <cell r="AE6818"/>
          <cell r="AF6818"/>
          <cell r="AG6818"/>
          <cell r="AH6818"/>
          <cell r="AI6818"/>
          <cell r="AJ6818"/>
          <cell r="AK6818"/>
          <cell r="AL6818"/>
          <cell r="AM6818"/>
          <cell r="AN6818"/>
          <cell r="AP6818"/>
        </row>
        <row r="6819">
          <cell r="C6819"/>
          <cell r="D6819"/>
          <cell r="E6819"/>
          <cell r="F6819"/>
          <cell r="J6819"/>
          <cell r="K6819"/>
          <cell r="L6819"/>
          <cell r="M6819"/>
          <cell r="N6819"/>
          <cell r="O6819"/>
          <cell r="P6819"/>
          <cell r="R6819"/>
          <cell r="S6819"/>
          <cell r="T6819"/>
          <cell r="U6819"/>
          <cell r="V6819"/>
          <cell r="W6819"/>
          <cell r="Y6819"/>
          <cell r="Z6819"/>
          <cell r="AA6819"/>
          <cell r="AB6819"/>
          <cell r="AC6819"/>
          <cell r="AD6819"/>
          <cell r="AE6819"/>
          <cell r="AF6819"/>
          <cell r="AG6819"/>
          <cell r="AH6819"/>
          <cell r="AI6819"/>
          <cell r="AJ6819"/>
          <cell r="AK6819"/>
          <cell r="AL6819"/>
          <cell r="AM6819"/>
          <cell r="AN6819"/>
          <cell r="AP6819"/>
        </row>
        <row r="6820">
          <cell r="C6820"/>
          <cell r="D6820"/>
          <cell r="E6820"/>
          <cell r="F6820"/>
          <cell r="J6820"/>
          <cell r="K6820"/>
          <cell r="L6820"/>
          <cell r="M6820"/>
          <cell r="N6820"/>
          <cell r="O6820"/>
          <cell r="P6820"/>
          <cell r="R6820"/>
          <cell r="S6820"/>
          <cell r="T6820"/>
          <cell r="U6820"/>
          <cell r="V6820"/>
          <cell r="W6820"/>
          <cell r="Y6820"/>
          <cell r="Z6820"/>
          <cell r="AA6820"/>
          <cell r="AB6820"/>
          <cell r="AC6820"/>
          <cell r="AD6820"/>
          <cell r="AE6820"/>
          <cell r="AF6820"/>
          <cell r="AG6820"/>
          <cell r="AH6820"/>
          <cell r="AI6820"/>
          <cell r="AJ6820"/>
          <cell r="AK6820"/>
          <cell r="AL6820"/>
          <cell r="AM6820"/>
          <cell r="AN6820"/>
          <cell r="AP6820"/>
        </row>
        <row r="6821">
          <cell r="C6821"/>
          <cell r="D6821"/>
          <cell r="E6821"/>
          <cell r="F6821"/>
          <cell r="J6821"/>
          <cell r="K6821"/>
          <cell r="L6821"/>
          <cell r="M6821"/>
          <cell r="N6821"/>
          <cell r="O6821"/>
          <cell r="P6821"/>
          <cell r="R6821"/>
          <cell r="S6821"/>
          <cell r="T6821"/>
          <cell r="U6821"/>
          <cell r="V6821"/>
          <cell r="W6821"/>
          <cell r="Y6821"/>
          <cell r="Z6821"/>
          <cell r="AA6821"/>
          <cell r="AB6821"/>
          <cell r="AC6821"/>
          <cell r="AD6821"/>
          <cell r="AE6821"/>
          <cell r="AF6821"/>
          <cell r="AG6821"/>
          <cell r="AH6821"/>
          <cell r="AI6821"/>
          <cell r="AJ6821"/>
          <cell r="AK6821"/>
          <cell r="AL6821"/>
          <cell r="AM6821"/>
          <cell r="AN6821"/>
          <cell r="AP6821"/>
        </row>
        <row r="6822">
          <cell r="C6822"/>
          <cell r="D6822"/>
          <cell r="E6822"/>
          <cell r="F6822"/>
          <cell r="J6822"/>
          <cell r="K6822"/>
          <cell r="L6822"/>
          <cell r="M6822"/>
          <cell r="N6822"/>
          <cell r="O6822"/>
          <cell r="P6822"/>
          <cell r="R6822"/>
          <cell r="S6822"/>
          <cell r="T6822"/>
          <cell r="U6822"/>
          <cell r="V6822"/>
          <cell r="W6822"/>
          <cell r="Y6822"/>
          <cell r="Z6822"/>
          <cell r="AA6822"/>
          <cell r="AB6822"/>
          <cell r="AC6822"/>
          <cell r="AD6822"/>
          <cell r="AE6822"/>
          <cell r="AF6822"/>
          <cell r="AG6822"/>
          <cell r="AH6822"/>
          <cell r="AI6822"/>
          <cell r="AJ6822"/>
          <cell r="AK6822"/>
          <cell r="AL6822"/>
          <cell r="AM6822"/>
          <cell r="AN6822"/>
          <cell r="AP6822"/>
        </row>
        <row r="6823">
          <cell r="C6823"/>
          <cell r="D6823"/>
          <cell r="E6823"/>
          <cell r="F6823"/>
          <cell r="J6823"/>
          <cell r="K6823"/>
          <cell r="L6823"/>
          <cell r="M6823"/>
          <cell r="N6823"/>
          <cell r="O6823"/>
          <cell r="P6823"/>
          <cell r="R6823"/>
          <cell r="S6823"/>
          <cell r="T6823"/>
          <cell r="U6823"/>
          <cell r="V6823"/>
          <cell r="W6823"/>
          <cell r="Y6823"/>
          <cell r="Z6823"/>
          <cell r="AA6823"/>
          <cell r="AB6823"/>
          <cell r="AC6823"/>
          <cell r="AD6823"/>
          <cell r="AE6823"/>
          <cell r="AF6823"/>
          <cell r="AG6823"/>
          <cell r="AH6823"/>
          <cell r="AI6823"/>
          <cell r="AJ6823"/>
          <cell r="AK6823"/>
          <cell r="AL6823"/>
          <cell r="AM6823"/>
          <cell r="AN6823"/>
          <cell r="AP6823"/>
        </row>
        <row r="6824">
          <cell r="C6824"/>
          <cell r="D6824"/>
          <cell r="E6824"/>
          <cell r="F6824"/>
          <cell r="J6824"/>
          <cell r="K6824"/>
          <cell r="L6824"/>
          <cell r="M6824"/>
          <cell r="N6824"/>
          <cell r="O6824"/>
          <cell r="P6824"/>
          <cell r="R6824"/>
          <cell r="S6824"/>
          <cell r="T6824"/>
          <cell r="U6824"/>
          <cell r="V6824"/>
          <cell r="W6824"/>
          <cell r="Y6824"/>
          <cell r="Z6824"/>
          <cell r="AA6824"/>
          <cell r="AB6824"/>
          <cell r="AC6824"/>
          <cell r="AD6824"/>
          <cell r="AE6824"/>
          <cell r="AF6824"/>
          <cell r="AG6824"/>
          <cell r="AH6824"/>
          <cell r="AI6824"/>
          <cell r="AJ6824"/>
          <cell r="AK6824"/>
          <cell r="AL6824"/>
          <cell r="AM6824"/>
          <cell r="AN6824"/>
          <cell r="AP6824"/>
        </row>
        <row r="6825">
          <cell r="C6825"/>
          <cell r="D6825"/>
          <cell r="E6825"/>
          <cell r="F6825"/>
          <cell r="J6825"/>
          <cell r="K6825"/>
          <cell r="L6825"/>
          <cell r="M6825"/>
          <cell r="N6825"/>
          <cell r="O6825"/>
          <cell r="P6825"/>
          <cell r="R6825"/>
          <cell r="S6825"/>
          <cell r="T6825"/>
          <cell r="U6825"/>
          <cell r="V6825"/>
          <cell r="W6825"/>
          <cell r="Y6825"/>
          <cell r="Z6825"/>
          <cell r="AA6825"/>
          <cell r="AB6825"/>
          <cell r="AC6825"/>
          <cell r="AD6825"/>
          <cell r="AE6825"/>
          <cell r="AF6825"/>
          <cell r="AG6825"/>
          <cell r="AH6825"/>
          <cell r="AI6825"/>
          <cell r="AJ6825"/>
          <cell r="AK6825"/>
          <cell r="AL6825"/>
          <cell r="AM6825"/>
          <cell r="AN6825"/>
          <cell r="AP6825"/>
        </row>
        <row r="6826">
          <cell r="C6826"/>
          <cell r="D6826"/>
          <cell r="E6826"/>
          <cell r="F6826"/>
          <cell r="J6826"/>
          <cell r="K6826"/>
          <cell r="L6826"/>
          <cell r="M6826"/>
          <cell r="N6826"/>
          <cell r="O6826"/>
          <cell r="P6826"/>
          <cell r="R6826"/>
          <cell r="S6826"/>
          <cell r="T6826"/>
          <cell r="U6826"/>
          <cell r="V6826"/>
          <cell r="W6826"/>
          <cell r="Y6826"/>
          <cell r="Z6826"/>
          <cell r="AA6826"/>
          <cell r="AB6826"/>
          <cell r="AC6826"/>
          <cell r="AD6826"/>
          <cell r="AE6826"/>
          <cell r="AF6826"/>
          <cell r="AG6826"/>
          <cell r="AH6826"/>
          <cell r="AI6826"/>
          <cell r="AJ6826"/>
          <cell r="AK6826"/>
          <cell r="AL6826"/>
          <cell r="AM6826"/>
          <cell r="AN6826"/>
          <cell r="AP6826"/>
        </row>
        <row r="6827">
          <cell r="C6827"/>
          <cell r="D6827"/>
          <cell r="E6827"/>
          <cell r="F6827"/>
          <cell r="J6827"/>
          <cell r="K6827"/>
          <cell r="L6827"/>
          <cell r="M6827"/>
          <cell r="N6827"/>
          <cell r="O6827"/>
          <cell r="P6827"/>
          <cell r="R6827"/>
          <cell r="S6827"/>
          <cell r="T6827"/>
          <cell r="U6827"/>
          <cell r="V6827"/>
          <cell r="W6827"/>
          <cell r="Y6827"/>
          <cell r="Z6827"/>
          <cell r="AA6827"/>
          <cell r="AB6827"/>
          <cell r="AC6827"/>
          <cell r="AD6827"/>
          <cell r="AE6827"/>
          <cell r="AF6827"/>
          <cell r="AG6827"/>
          <cell r="AH6827"/>
          <cell r="AI6827"/>
          <cell r="AJ6827"/>
          <cell r="AK6827"/>
          <cell r="AL6827"/>
          <cell r="AM6827"/>
          <cell r="AN6827"/>
          <cell r="AP6827"/>
        </row>
        <row r="6828">
          <cell r="C6828"/>
          <cell r="D6828"/>
          <cell r="E6828"/>
          <cell r="F6828"/>
          <cell r="J6828"/>
          <cell r="K6828"/>
          <cell r="L6828"/>
          <cell r="M6828"/>
          <cell r="N6828"/>
          <cell r="O6828"/>
          <cell r="P6828"/>
          <cell r="R6828"/>
          <cell r="S6828"/>
          <cell r="T6828"/>
          <cell r="U6828"/>
          <cell r="V6828"/>
          <cell r="W6828"/>
          <cell r="Y6828"/>
          <cell r="Z6828"/>
          <cell r="AA6828"/>
          <cell r="AB6828"/>
          <cell r="AC6828"/>
          <cell r="AD6828"/>
          <cell r="AE6828"/>
          <cell r="AF6828"/>
          <cell r="AG6828"/>
          <cell r="AH6828"/>
          <cell r="AI6828"/>
          <cell r="AJ6828"/>
          <cell r="AK6828"/>
          <cell r="AL6828"/>
          <cell r="AM6828"/>
          <cell r="AN6828"/>
          <cell r="AP6828"/>
        </row>
        <row r="6829">
          <cell r="C6829"/>
          <cell r="D6829"/>
          <cell r="E6829"/>
          <cell r="F6829"/>
          <cell r="J6829"/>
          <cell r="K6829"/>
          <cell r="L6829"/>
          <cell r="M6829"/>
          <cell r="N6829"/>
          <cell r="O6829"/>
          <cell r="P6829"/>
          <cell r="R6829"/>
          <cell r="S6829"/>
          <cell r="T6829"/>
          <cell r="U6829"/>
          <cell r="V6829"/>
          <cell r="W6829"/>
          <cell r="Y6829"/>
          <cell r="Z6829"/>
          <cell r="AA6829"/>
          <cell r="AB6829"/>
          <cell r="AC6829"/>
          <cell r="AD6829"/>
          <cell r="AE6829"/>
          <cell r="AF6829"/>
          <cell r="AG6829"/>
          <cell r="AH6829"/>
          <cell r="AI6829"/>
          <cell r="AJ6829"/>
          <cell r="AK6829"/>
          <cell r="AL6829"/>
          <cell r="AM6829"/>
          <cell r="AN6829"/>
          <cell r="AP6829"/>
        </row>
        <row r="6830">
          <cell r="C6830"/>
          <cell r="D6830"/>
          <cell r="E6830"/>
          <cell r="F6830"/>
          <cell r="J6830"/>
          <cell r="K6830"/>
          <cell r="L6830"/>
          <cell r="M6830"/>
          <cell r="N6830"/>
          <cell r="O6830"/>
          <cell r="P6830"/>
          <cell r="R6830"/>
          <cell r="S6830"/>
          <cell r="T6830"/>
          <cell r="U6830"/>
          <cell r="V6830"/>
          <cell r="W6830"/>
          <cell r="Y6830"/>
          <cell r="Z6830"/>
          <cell r="AA6830"/>
          <cell r="AB6830"/>
          <cell r="AC6830"/>
          <cell r="AD6830"/>
          <cell r="AE6830"/>
          <cell r="AF6830"/>
          <cell r="AG6830"/>
          <cell r="AH6830"/>
          <cell r="AI6830"/>
          <cell r="AJ6830"/>
          <cell r="AK6830"/>
          <cell r="AL6830"/>
          <cell r="AM6830"/>
          <cell r="AN6830"/>
          <cell r="AP6830"/>
        </row>
        <row r="6831">
          <cell r="C6831"/>
          <cell r="D6831"/>
          <cell r="E6831"/>
          <cell r="F6831"/>
          <cell r="J6831"/>
          <cell r="K6831"/>
          <cell r="L6831"/>
          <cell r="M6831"/>
          <cell r="N6831"/>
          <cell r="O6831"/>
          <cell r="P6831"/>
          <cell r="R6831"/>
          <cell r="S6831"/>
          <cell r="T6831"/>
          <cell r="U6831"/>
          <cell r="V6831"/>
          <cell r="W6831"/>
          <cell r="Y6831"/>
          <cell r="Z6831"/>
          <cell r="AA6831"/>
          <cell r="AB6831"/>
          <cell r="AC6831"/>
          <cell r="AD6831"/>
          <cell r="AE6831"/>
          <cell r="AF6831"/>
          <cell r="AG6831"/>
          <cell r="AH6831"/>
          <cell r="AI6831"/>
          <cell r="AJ6831"/>
          <cell r="AK6831"/>
          <cell r="AL6831"/>
          <cell r="AM6831"/>
          <cell r="AN6831"/>
          <cell r="AP6831"/>
        </row>
        <row r="6832">
          <cell r="C6832"/>
          <cell r="D6832"/>
          <cell r="E6832"/>
          <cell r="F6832"/>
          <cell r="J6832"/>
          <cell r="K6832"/>
          <cell r="L6832"/>
          <cell r="M6832"/>
          <cell r="N6832"/>
          <cell r="O6832"/>
          <cell r="P6832"/>
          <cell r="R6832"/>
          <cell r="S6832"/>
          <cell r="T6832"/>
          <cell r="U6832"/>
          <cell r="V6832"/>
          <cell r="W6832"/>
          <cell r="Y6832"/>
          <cell r="Z6832"/>
          <cell r="AA6832"/>
          <cell r="AB6832"/>
          <cell r="AC6832"/>
          <cell r="AD6832"/>
          <cell r="AE6832"/>
          <cell r="AF6832"/>
          <cell r="AG6832"/>
          <cell r="AH6832"/>
          <cell r="AI6832"/>
          <cell r="AJ6832"/>
          <cell r="AK6832"/>
          <cell r="AL6832"/>
          <cell r="AM6832"/>
          <cell r="AN6832"/>
          <cell r="AP6832"/>
        </row>
        <row r="6833">
          <cell r="C6833"/>
          <cell r="D6833"/>
          <cell r="E6833"/>
          <cell r="F6833"/>
          <cell r="J6833"/>
          <cell r="K6833"/>
          <cell r="L6833"/>
          <cell r="M6833"/>
          <cell r="N6833"/>
          <cell r="O6833"/>
          <cell r="P6833"/>
          <cell r="R6833"/>
          <cell r="S6833"/>
          <cell r="T6833"/>
          <cell r="U6833"/>
          <cell r="V6833"/>
          <cell r="W6833"/>
          <cell r="Y6833"/>
          <cell r="Z6833"/>
          <cell r="AA6833"/>
          <cell r="AB6833"/>
          <cell r="AC6833"/>
          <cell r="AD6833"/>
          <cell r="AE6833"/>
          <cell r="AF6833"/>
          <cell r="AG6833"/>
          <cell r="AH6833"/>
          <cell r="AI6833"/>
          <cell r="AJ6833"/>
          <cell r="AK6833"/>
          <cell r="AL6833"/>
          <cell r="AM6833"/>
          <cell r="AN6833"/>
          <cell r="AP6833"/>
        </row>
        <row r="6834">
          <cell r="C6834"/>
          <cell r="D6834"/>
          <cell r="E6834"/>
          <cell r="F6834"/>
          <cell r="J6834"/>
          <cell r="K6834"/>
          <cell r="L6834"/>
          <cell r="M6834"/>
          <cell r="N6834"/>
          <cell r="O6834"/>
          <cell r="P6834"/>
          <cell r="R6834"/>
          <cell r="S6834"/>
          <cell r="T6834"/>
          <cell r="U6834"/>
          <cell r="V6834"/>
          <cell r="W6834"/>
          <cell r="Y6834"/>
          <cell r="Z6834"/>
          <cell r="AA6834"/>
          <cell r="AB6834"/>
          <cell r="AC6834"/>
          <cell r="AD6834"/>
          <cell r="AE6834"/>
          <cell r="AF6834"/>
          <cell r="AG6834"/>
          <cell r="AH6834"/>
          <cell r="AI6834"/>
          <cell r="AJ6834"/>
          <cell r="AK6834"/>
          <cell r="AL6834"/>
          <cell r="AM6834"/>
          <cell r="AN6834"/>
          <cell r="AP6834"/>
        </row>
        <row r="6835">
          <cell r="C6835"/>
          <cell r="D6835"/>
          <cell r="E6835"/>
          <cell r="F6835"/>
          <cell r="J6835"/>
          <cell r="K6835"/>
          <cell r="L6835"/>
          <cell r="M6835"/>
          <cell r="N6835"/>
          <cell r="O6835"/>
          <cell r="P6835"/>
          <cell r="R6835"/>
          <cell r="S6835"/>
          <cell r="T6835"/>
          <cell r="U6835"/>
          <cell r="V6835"/>
          <cell r="W6835"/>
          <cell r="Y6835"/>
          <cell r="Z6835"/>
          <cell r="AA6835"/>
          <cell r="AB6835"/>
          <cell r="AC6835"/>
          <cell r="AD6835"/>
          <cell r="AE6835"/>
          <cell r="AF6835"/>
          <cell r="AG6835"/>
          <cell r="AH6835"/>
          <cell r="AI6835"/>
          <cell r="AJ6835"/>
          <cell r="AK6835"/>
          <cell r="AL6835"/>
          <cell r="AM6835"/>
          <cell r="AN6835"/>
          <cell r="AP6835"/>
        </row>
        <row r="6836">
          <cell r="C6836"/>
          <cell r="D6836"/>
          <cell r="E6836"/>
          <cell r="F6836"/>
          <cell r="J6836"/>
          <cell r="K6836"/>
          <cell r="L6836"/>
          <cell r="M6836"/>
          <cell r="N6836"/>
          <cell r="O6836"/>
          <cell r="P6836"/>
          <cell r="R6836"/>
          <cell r="S6836"/>
          <cell r="T6836"/>
          <cell r="U6836"/>
          <cell r="V6836"/>
          <cell r="W6836"/>
          <cell r="Y6836"/>
          <cell r="Z6836"/>
          <cell r="AA6836"/>
          <cell r="AB6836"/>
          <cell r="AC6836"/>
          <cell r="AD6836"/>
          <cell r="AE6836"/>
          <cell r="AF6836"/>
          <cell r="AG6836"/>
          <cell r="AH6836"/>
          <cell r="AI6836"/>
          <cell r="AJ6836"/>
          <cell r="AK6836"/>
          <cell r="AL6836"/>
          <cell r="AM6836"/>
          <cell r="AN6836"/>
          <cell r="AP6836"/>
        </row>
        <row r="6837">
          <cell r="C6837"/>
          <cell r="D6837"/>
          <cell r="E6837"/>
          <cell r="F6837"/>
          <cell r="J6837"/>
          <cell r="K6837"/>
          <cell r="L6837"/>
          <cell r="M6837"/>
          <cell r="N6837"/>
          <cell r="O6837"/>
          <cell r="P6837"/>
          <cell r="R6837"/>
          <cell r="S6837"/>
          <cell r="T6837"/>
          <cell r="U6837"/>
          <cell r="V6837"/>
          <cell r="W6837"/>
          <cell r="Y6837"/>
          <cell r="Z6837"/>
          <cell r="AA6837"/>
          <cell r="AB6837"/>
          <cell r="AC6837"/>
          <cell r="AD6837"/>
          <cell r="AE6837"/>
          <cell r="AF6837"/>
          <cell r="AG6837"/>
          <cell r="AH6837"/>
          <cell r="AI6837"/>
          <cell r="AJ6837"/>
          <cell r="AK6837"/>
          <cell r="AL6837"/>
          <cell r="AM6837"/>
          <cell r="AN6837"/>
          <cell r="AP6837"/>
        </row>
        <row r="6838">
          <cell r="C6838"/>
          <cell r="D6838"/>
          <cell r="E6838"/>
          <cell r="F6838"/>
          <cell r="J6838"/>
          <cell r="K6838"/>
          <cell r="L6838"/>
          <cell r="M6838"/>
          <cell r="N6838"/>
          <cell r="O6838"/>
          <cell r="P6838"/>
          <cell r="R6838"/>
          <cell r="S6838"/>
          <cell r="T6838"/>
          <cell r="U6838"/>
          <cell r="V6838"/>
          <cell r="Y6838"/>
          <cell r="Z6838"/>
          <cell r="AA6838"/>
          <cell r="AB6838"/>
          <cell r="AC6838"/>
          <cell r="AD6838"/>
          <cell r="AE6838"/>
          <cell r="AF6838"/>
          <cell r="AG6838"/>
          <cell r="AH6838"/>
          <cell r="AI6838"/>
          <cell r="AJ6838"/>
          <cell r="AK6838"/>
          <cell r="AL6838"/>
          <cell r="AM6838"/>
          <cell r="AN6838"/>
          <cell r="AP6838"/>
        </row>
        <row r="6839">
          <cell r="C6839"/>
          <cell r="D6839"/>
          <cell r="E6839"/>
          <cell r="F6839"/>
          <cell r="J6839"/>
          <cell r="K6839"/>
          <cell r="L6839"/>
          <cell r="M6839"/>
          <cell r="N6839"/>
          <cell r="O6839"/>
          <cell r="P6839"/>
          <cell r="R6839"/>
          <cell r="S6839"/>
          <cell r="T6839"/>
          <cell r="U6839"/>
          <cell r="V6839"/>
          <cell r="Y6839"/>
          <cell r="Z6839"/>
          <cell r="AA6839"/>
          <cell r="AB6839"/>
          <cell r="AC6839"/>
          <cell r="AD6839"/>
          <cell r="AE6839"/>
          <cell r="AF6839"/>
          <cell r="AG6839"/>
          <cell r="AH6839"/>
          <cell r="AI6839"/>
          <cell r="AJ6839"/>
          <cell r="AK6839"/>
          <cell r="AL6839"/>
          <cell r="AM6839"/>
          <cell r="AN6839"/>
          <cell r="AP6839"/>
        </row>
        <row r="6840">
          <cell r="C6840"/>
          <cell r="D6840"/>
          <cell r="E6840"/>
          <cell r="F6840"/>
          <cell r="J6840"/>
          <cell r="K6840"/>
          <cell r="L6840"/>
          <cell r="M6840"/>
          <cell r="N6840"/>
          <cell r="O6840"/>
          <cell r="P6840"/>
          <cell r="R6840"/>
          <cell r="S6840"/>
          <cell r="T6840"/>
          <cell r="U6840"/>
          <cell r="V6840"/>
          <cell r="W6840"/>
          <cell r="Y6840"/>
          <cell r="Z6840"/>
          <cell r="AA6840"/>
          <cell r="AB6840"/>
          <cell r="AC6840"/>
          <cell r="AD6840"/>
          <cell r="AE6840"/>
          <cell r="AF6840"/>
          <cell r="AG6840"/>
          <cell r="AH6840"/>
          <cell r="AI6840"/>
          <cell r="AJ6840"/>
          <cell r="AK6840"/>
          <cell r="AL6840"/>
          <cell r="AM6840"/>
          <cell r="AN6840"/>
          <cell r="AP6840"/>
        </row>
        <row r="6841">
          <cell r="C6841"/>
          <cell r="D6841"/>
          <cell r="E6841"/>
          <cell r="F6841"/>
          <cell r="J6841"/>
          <cell r="K6841"/>
          <cell r="L6841"/>
          <cell r="M6841"/>
          <cell r="N6841"/>
          <cell r="O6841"/>
          <cell r="P6841"/>
          <cell r="R6841"/>
          <cell r="S6841"/>
          <cell r="T6841"/>
          <cell r="U6841"/>
          <cell r="V6841"/>
          <cell r="W6841"/>
          <cell r="Y6841"/>
          <cell r="Z6841"/>
          <cell r="AA6841"/>
          <cell r="AB6841"/>
          <cell r="AC6841"/>
          <cell r="AD6841"/>
          <cell r="AE6841"/>
          <cell r="AF6841"/>
          <cell r="AG6841"/>
          <cell r="AH6841"/>
          <cell r="AI6841"/>
          <cell r="AJ6841"/>
          <cell r="AK6841"/>
          <cell r="AL6841"/>
          <cell r="AM6841"/>
          <cell r="AN6841"/>
          <cell r="AP6841"/>
        </row>
        <row r="6842">
          <cell r="C6842"/>
          <cell r="D6842"/>
          <cell r="E6842"/>
          <cell r="F6842"/>
          <cell r="J6842"/>
          <cell r="K6842"/>
          <cell r="L6842"/>
          <cell r="M6842"/>
          <cell r="N6842"/>
          <cell r="O6842"/>
          <cell r="P6842"/>
          <cell r="R6842"/>
          <cell r="S6842"/>
          <cell r="T6842"/>
          <cell r="U6842"/>
          <cell r="V6842"/>
          <cell r="W6842"/>
          <cell r="Y6842"/>
          <cell r="Z6842"/>
          <cell r="AA6842"/>
          <cell r="AB6842"/>
          <cell r="AC6842"/>
          <cell r="AD6842"/>
          <cell r="AE6842"/>
          <cell r="AF6842"/>
          <cell r="AG6842"/>
          <cell r="AH6842"/>
          <cell r="AI6842"/>
          <cell r="AJ6842"/>
          <cell r="AK6842"/>
          <cell r="AL6842"/>
          <cell r="AM6842"/>
          <cell r="AN6842"/>
          <cell r="AP6842"/>
        </row>
        <row r="6843">
          <cell r="C6843"/>
          <cell r="D6843"/>
          <cell r="E6843"/>
          <cell r="F6843"/>
          <cell r="J6843"/>
          <cell r="K6843"/>
          <cell r="L6843"/>
          <cell r="M6843"/>
          <cell r="N6843"/>
          <cell r="O6843"/>
          <cell r="P6843"/>
          <cell r="R6843"/>
          <cell r="S6843"/>
          <cell r="T6843"/>
          <cell r="U6843"/>
          <cell r="V6843"/>
          <cell r="W6843"/>
          <cell r="Y6843"/>
          <cell r="Z6843"/>
          <cell r="AA6843"/>
          <cell r="AB6843"/>
          <cell r="AC6843"/>
          <cell r="AD6843"/>
          <cell r="AE6843"/>
          <cell r="AF6843"/>
          <cell r="AG6843"/>
          <cell r="AH6843"/>
          <cell r="AI6843"/>
          <cell r="AJ6843"/>
          <cell r="AK6843"/>
          <cell r="AL6843"/>
          <cell r="AM6843"/>
          <cell r="AN6843"/>
          <cell r="AP6843"/>
        </row>
        <row r="6844">
          <cell r="C6844"/>
          <cell r="D6844"/>
          <cell r="E6844"/>
          <cell r="F6844"/>
          <cell r="J6844"/>
          <cell r="K6844"/>
          <cell r="L6844"/>
          <cell r="M6844"/>
          <cell r="N6844"/>
          <cell r="O6844"/>
          <cell r="P6844"/>
          <cell r="R6844"/>
          <cell r="S6844"/>
          <cell r="T6844"/>
          <cell r="U6844"/>
          <cell r="V6844"/>
          <cell r="W6844"/>
          <cell r="Y6844"/>
          <cell r="Z6844"/>
          <cell r="AA6844"/>
          <cell r="AB6844"/>
          <cell r="AC6844"/>
          <cell r="AD6844"/>
          <cell r="AE6844"/>
          <cell r="AF6844"/>
          <cell r="AG6844"/>
          <cell r="AH6844"/>
          <cell r="AI6844"/>
          <cell r="AJ6844"/>
          <cell r="AK6844"/>
          <cell r="AL6844"/>
          <cell r="AM6844"/>
          <cell r="AN6844"/>
          <cell r="AP6844"/>
        </row>
        <row r="6845">
          <cell r="C6845"/>
          <cell r="D6845"/>
          <cell r="E6845"/>
          <cell r="F6845"/>
          <cell r="J6845"/>
          <cell r="K6845"/>
          <cell r="L6845"/>
          <cell r="M6845"/>
          <cell r="N6845"/>
          <cell r="O6845"/>
          <cell r="P6845"/>
          <cell r="R6845"/>
          <cell r="S6845"/>
          <cell r="T6845"/>
          <cell r="U6845"/>
          <cell r="V6845"/>
          <cell r="W6845"/>
          <cell r="Y6845"/>
          <cell r="Z6845"/>
          <cell r="AA6845"/>
          <cell r="AB6845"/>
          <cell r="AC6845"/>
          <cell r="AD6845"/>
          <cell r="AE6845"/>
          <cell r="AF6845"/>
          <cell r="AG6845"/>
          <cell r="AH6845"/>
          <cell r="AI6845"/>
          <cell r="AJ6845"/>
          <cell r="AK6845"/>
          <cell r="AL6845"/>
          <cell r="AM6845"/>
          <cell r="AN6845"/>
          <cell r="AP6845"/>
        </row>
        <row r="6846">
          <cell r="C6846"/>
          <cell r="D6846"/>
          <cell r="E6846"/>
          <cell r="F6846"/>
          <cell r="J6846"/>
          <cell r="K6846"/>
          <cell r="L6846"/>
          <cell r="M6846"/>
          <cell r="N6846"/>
          <cell r="O6846"/>
          <cell r="P6846"/>
          <cell r="R6846"/>
          <cell r="S6846"/>
          <cell r="T6846"/>
          <cell r="U6846"/>
          <cell r="V6846"/>
          <cell r="W6846"/>
          <cell r="Y6846"/>
          <cell r="Z6846"/>
          <cell r="AA6846"/>
          <cell r="AB6846"/>
          <cell r="AC6846"/>
          <cell r="AD6846"/>
          <cell r="AE6846"/>
          <cell r="AF6846"/>
          <cell r="AG6846"/>
          <cell r="AH6846"/>
          <cell r="AI6846"/>
          <cell r="AJ6846"/>
          <cell r="AK6846"/>
          <cell r="AL6846"/>
          <cell r="AM6846"/>
          <cell r="AN6846"/>
          <cell r="AP6846"/>
        </row>
        <row r="6847">
          <cell r="C6847"/>
          <cell r="D6847"/>
          <cell r="E6847"/>
          <cell r="F6847"/>
          <cell r="J6847"/>
          <cell r="K6847"/>
          <cell r="L6847"/>
          <cell r="M6847"/>
          <cell r="N6847"/>
          <cell r="O6847"/>
          <cell r="P6847"/>
          <cell r="R6847"/>
          <cell r="S6847"/>
          <cell r="T6847"/>
          <cell r="U6847"/>
          <cell r="V6847"/>
          <cell r="W6847"/>
          <cell r="Y6847"/>
          <cell r="Z6847"/>
          <cell r="AA6847"/>
          <cell r="AB6847"/>
          <cell r="AC6847"/>
          <cell r="AD6847"/>
          <cell r="AE6847"/>
          <cell r="AF6847"/>
          <cell r="AG6847"/>
          <cell r="AH6847"/>
          <cell r="AI6847"/>
          <cell r="AJ6847"/>
          <cell r="AK6847"/>
          <cell r="AL6847"/>
          <cell r="AM6847"/>
          <cell r="AN6847"/>
          <cell r="AP6847"/>
        </row>
        <row r="6848">
          <cell r="C6848"/>
          <cell r="D6848"/>
          <cell r="E6848"/>
          <cell r="F6848"/>
          <cell r="J6848"/>
          <cell r="K6848"/>
          <cell r="L6848"/>
          <cell r="M6848"/>
          <cell r="N6848"/>
          <cell r="O6848"/>
          <cell r="P6848"/>
          <cell r="R6848"/>
          <cell r="S6848"/>
          <cell r="T6848"/>
          <cell r="U6848"/>
          <cell r="V6848"/>
          <cell r="W6848"/>
          <cell r="Y6848"/>
          <cell r="Z6848"/>
          <cell r="AA6848"/>
          <cell r="AB6848"/>
          <cell r="AC6848"/>
          <cell r="AD6848"/>
          <cell r="AE6848"/>
          <cell r="AF6848"/>
          <cell r="AG6848"/>
          <cell r="AH6848"/>
          <cell r="AI6848"/>
          <cell r="AJ6848"/>
          <cell r="AK6848"/>
          <cell r="AL6848"/>
          <cell r="AM6848"/>
          <cell r="AN6848"/>
          <cell r="AP6848"/>
        </row>
        <row r="6849">
          <cell r="C6849"/>
          <cell r="D6849"/>
          <cell r="E6849"/>
          <cell r="F6849"/>
          <cell r="J6849"/>
          <cell r="K6849"/>
          <cell r="L6849"/>
          <cell r="M6849"/>
          <cell r="N6849"/>
          <cell r="O6849"/>
          <cell r="P6849"/>
          <cell r="R6849"/>
          <cell r="S6849"/>
          <cell r="T6849"/>
          <cell r="U6849"/>
          <cell r="V6849"/>
          <cell r="W6849"/>
          <cell r="Y6849"/>
          <cell r="Z6849"/>
          <cell r="AA6849"/>
          <cell r="AB6849"/>
          <cell r="AC6849"/>
          <cell r="AD6849"/>
          <cell r="AE6849"/>
          <cell r="AF6849"/>
          <cell r="AG6849"/>
          <cell r="AH6849"/>
          <cell r="AI6849"/>
          <cell r="AJ6849"/>
          <cell r="AK6849"/>
          <cell r="AL6849"/>
          <cell r="AM6849"/>
          <cell r="AN6849"/>
          <cell r="AP6849"/>
        </row>
        <row r="6850">
          <cell r="C6850"/>
          <cell r="D6850"/>
          <cell r="E6850"/>
          <cell r="F6850"/>
          <cell r="J6850"/>
          <cell r="K6850"/>
          <cell r="L6850"/>
          <cell r="M6850"/>
          <cell r="N6850"/>
          <cell r="O6850"/>
          <cell r="P6850"/>
          <cell r="R6850"/>
          <cell r="S6850"/>
          <cell r="T6850"/>
          <cell r="U6850"/>
          <cell r="V6850"/>
          <cell r="W6850"/>
          <cell r="Y6850"/>
          <cell r="Z6850"/>
          <cell r="AA6850"/>
          <cell r="AB6850"/>
          <cell r="AC6850"/>
          <cell r="AD6850"/>
          <cell r="AE6850"/>
          <cell r="AF6850"/>
          <cell r="AG6850"/>
          <cell r="AH6850"/>
          <cell r="AI6850"/>
          <cell r="AJ6850"/>
          <cell r="AK6850"/>
          <cell r="AL6850"/>
          <cell r="AM6850"/>
          <cell r="AN6850"/>
          <cell r="AP6850"/>
        </row>
        <row r="6851">
          <cell r="C6851"/>
          <cell r="D6851"/>
          <cell r="E6851"/>
          <cell r="F6851"/>
          <cell r="J6851"/>
          <cell r="K6851"/>
          <cell r="L6851"/>
          <cell r="M6851"/>
          <cell r="N6851"/>
          <cell r="O6851"/>
          <cell r="P6851"/>
          <cell r="R6851"/>
          <cell r="S6851"/>
          <cell r="T6851"/>
          <cell r="U6851"/>
          <cell r="V6851"/>
          <cell r="W6851"/>
          <cell r="Y6851"/>
          <cell r="Z6851"/>
          <cell r="AA6851"/>
          <cell r="AB6851"/>
          <cell r="AC6851"/>
          <cell r="AD6851"/>
          <cell r="AE6851"/>
          <cell r="AF6851"/>
          <cell r="AG6851"/>
          <cell r="AH6851"/>
          <cell r="AI6851"/>
          <cell r="AJ6851"/>
          <cell r="AK6851"/>
          <cell r="AL6851"/>
          <cell r="AM6851"/>
          <cell r="AN6851"/>
          <cell r="AP6851"/>
        </row>
        <row r="6852">
          <cell r="C6852"/>
          <cell r="D6852"/>
          <cell r="E6852"/>
          <cell r="F6852"/>
          <cell r="J6852"/>
          <cell r="K6852"/>
          <cell r="L6852"/>
          <cell r="M6852"/>
          <cell r="N6852"/>
          <cell r="O6852"/>
          <cell r="P6852"/>
          <cell r="R6852"/>
          <cell r="S6852"/>
          <cell r="T6852"/>
          <cell r="U6852"/>
          <cell r="V6852"/>
          <cell r="W6852"/>
          <cell r="Y6852"/>
          <cell r="Z6852"/>
          <cell r="AA6852"/>
          <cell r="AB6852"/>
          <cell r="AC6852"/>
          <cell r="AD6852"/>
          <cell r="AE6852"/>
          <cell r="AF6852"/>
          <cell r="AG6852"/>
          <cell r="AH6852"/>
          <cell r="AI6852"/>
          <cell r="AJ6852"/>
          <cell r="AK6852"/>
          <cell r="AL6852"/>
          <cell r="AM6852"/>
          <cell r="AN6852"/>
          <cell r="AP6852"/>
        </row>
        <row r="6853">
          <cell r="C6853"/>
          <cell r="D6853"/>
          <cell r="E6853"/>
          <cell r="F6853"/>
          <cell r="J6853"/>
          <cell r="K6853"/>
          <cell r="L6853"/>
          <cell r="M6853"/>
          <cell r="N6853"/>
          <cell r="O6853"/>
          <cell r="P6853"/>
          <cell r="R6853"/>
          <cell r="S6853"/>
          <cell r="T6853"/>
          <cell r="U6853"/>
          <cell r="V6853"/>
          <cell r="W6853"/>
          <cell r="Y6853"/>
          <cell r="Z6853"/>
          <cell r="AA6853"/>
          <cell r="AB6853"/>
          <cell r="AC6853"/>
          <cell r="AD6853"/>
          <cell r="AE6853"/>
          <cell r="AF6853"/>
          <cell r="AG6853"/>
          <cell r="AH6853"/>
          <cell r="AI6853"/>
          <cell r="AJ6853"/>
          <cell r="AK6853"/>
          <cell r="AL6853"/>
          <cell r="AM6853"/>
          <cell r="AN6853"/>
          <cell r="AP6853"/>
        </row>
        <row r="6854">
          <cell r="C6854"/>
          <cell r="D6854"/>
          <cell r="E6854"/>
          <cell r="F6854"/>
          <cell r="J6854"/>
          <cell r="K6854"/>
          <cell r="L6854"/>
          <cell r="M6854"/>
          <cell r="N6854"/>
          <cell r="O6854"/>
          <cell r="P6854"/>
          <cell r="R6854"/>
          <cell r="S6854"/>
          <cell r="T6854"/>
          <cell r="U6854"/>
          <cell r="V6854"/>
          <cell r="W6854"/>
          <cell r="Y6854"/>
          <cell r="Z6854"/>
          <cell r="AA6854"/>
          <cell r="AB6854"/>
          <cell r="AC6854"/>
          <cell r="AD6854"/>
          <cell r="AE6854"/>
          <cell r="AF6854"/>
          <cell r="AG6854"/>
          <cell r="AH6854"/>
          <cell r="AI6854"/>
          <cell r="AJ6854"/>
          <cell r="AK6854"/>
          <cell r="AL6854"/>
          <cell r="AM6854"/>
          <cell r="AN6854"/>
          <cell r="AP6854"/>
        </row>
        <row r="6855">
          <cell r="C6855"/>
          <cell r="D6855"/>
          <cell r="E6855"/>
          <cell r="F6855"/>
          <cell r="J6855"/>
          <cell r="K6855"/>
          <cell r="L6855"/>
          <cell r="M6855"/>
          <cell r="N6855"/>
          <cell r="O6855"/>
          <cell r="P6855"/>
          <cell r="R6855"/>
          <cell r="S6855"/>
          <cell r="T6855"/>
          <cell r="U6855"/>
          <cell r="V6855"/>
          <cell r="W6855"/>
          <cell r="Y6855"/>
          <cell r="Z6855"/>
          <cell r="AA6855"/>
          <cell r="AB6855"/>
          <cell r="AC6855"/>
          <cell r="AD6855"/>
          <cell r="AE6855"/>
          <cell r="AF6855"/>
          <cell r="AG6855"/>
          <cell r="AH6855"/>
          <cell r="AI6855"/>
          <cell r="AJ6855"/>
          <cell r="AK6855"/>
          <cell r="AL6855"/>
          <cell r="AM6855"/>
          <cell r="AN6855"/>
          <cell r="AP6855"/>
        </row>
        <row r="6856">
          <cell r="C6856"/>
          <cell r="D6856"/>
          <cell r="E6856"/>
          <cell r="F6856"/>
          <cell r="J6856"/>
          <cell r="K6856"/>
          <cell r="L6856"/>
          <cell r="M6856"/>
          <cell r="N6856"/>
          <cell r="O6856"/>
          <cell r="P6856"/>
          <cell r="R6856"/>
          <cell r="S6856"/>
          <cell r="T6856"/>
          <cell r="U6856"/>
          <cell r="V6856"/>
          <cell r="W6856"/>
          <cell r="Y6856"/>
          <cell r="Z6856"/>
          <cell r="AA6856"/>
          <cell r="AB6856"/>
          <cell r="AC6856"/>
          <cell r="AD6856"/>
          <cell r="AE6856"/>
          <cell r="AF6856"/>
          <cell r="AG6856"/>
          <cell r="AH6856"/>
          <cell r="AI6856"/>
          <cell r="AJ6856"/>
          <cell r="AK6856"/>
          <cell r="AL6856"/>
          <cell r="AM6856"/>
          <cell r="AN6856"/>
          <cell r="AP6856"/>
        </row>
        <row r="6857">
          <cell r="C6857"/>
          <cell r="D6857"/>
          <cell r="E6857"/>
          <cell r="F6857"/>
          <cell r="J6857"/>
          <cell r="K6857"/>
          <cell r="L6857"/>
          <cell r="M6857"/>
          <cell r="N6857"/>
          <cell r="O6857"/>
          <cell r="P6857"/>
          <cell r="R6857"/>
          <cell r="S6857"/>
          <cell r="T6857"/>
          <cell r="U6857"/>
          <cell r="V6857"/>
          <cell r="W6857"/>
          <cell r="Y6857"/>
          <cell r="Z6857"/>
          <cell r="AA6857"/>
          <cell r="AB6857"/>
          <cell r="AC6857"/>
          <cell r="AD6857"/>
          <cell r="AE6857"/>
          <cell r="AF6857"/>
          <cell r="AG6857"/>
          <cell r="AH6857"/>
          <cell r="AI6857"/>
          <cell r="AJ6857"/>
          <cell r="AK6857"/>
          <cell r="AL6857"/>
          <cell r="AM6857"/>
          <cell r="AN6857"/>
          <cell r="AP6857"/>
        </row>
        <row r="6858">
          <cell r="C6858"/>
          <cell r="D6858"/>
          <cell r="E6858"/>
          <cell r="F6858"/>
          <cell r="J6858"/>
          <cell r="K6858"/>
          <cell r="L6858"/>
          <cell r="M6858"/>
          <cell r="N6858"/>
          <cell r="O6858"/>
          <cell r="P6858"/>
          <cell r="R6858"/>
          <cell r="S6858"/>
          <cell r="T6858"/>
          <cell r="U6858"/>
          <cell r="V6858"/>
          <cell r="W6858"/>
          <cell r="Y6858"/>
          <cell r="Z6858"/>
          <cell r="AA6858"/>
          <cell r="AB6858"/>
          <cell r="AC6858"/>
          <cell r="AD6858"/>
          <cell r="AE6858"/>
          <cell r="AF6858"/>
          <cell r="AG6858"/>
          <cell r="AH6858"/>
          <cell r="AI6858"/>
          <cell r="AJ6858"/>
          <cell r="AK6858"/>
          <cell r="AL6858"/>
          <cell r="AM6858"/>
          <cell r="AN6858"/>
          <cell r="AP6858"/>
        </row>
        <row r="6859">
          <cell r="C6859"/>
          <cell r="D6859"/>
          <cell r="E6859"/>
          <cell r="F6859"/>
          <cell r="J6859"/>
          <cell r="K6859"/>
          <cell r="L6859"/>
          <cell r="M6859"/>
          <cell r="N6859"/>
          <cell r="O6859"/>
          <cell r="P6859"/>
          <cell r="R6859"/>
          <cell r="S6859"/>
          <cell r="T6859"/>
          <cell r="U6859"/>
          <cell r="V6859"/>
          <cell r="W6859"/>
          <cell r="Y6859"/>
          <cell r="Z6859"/>
          <cell r="AA6859"/>
          <cell r="AB6859"/>
          <cell r="AC6859"/>
          <cell r="AD6859"/>
          <cell r="AE6859"/>
          <cell r="AF6859"/>
          <cell r="AG6859"/>
          <cell r="AH6859"/>
          <cell r="AI6859"/>
          <cell r="AJ6859"/>
          <cell r="AK6859"/>
          <cell r="AL6859"/>
          <cell r="AM6859"/>
          <cell r="AN6859"/>
          <cell r="AP6859"/>
        </row>
        <row r="6860">
          <cell r="C6860"/>
          <cell r="D6860"/>
          <cell r="E6860"/>
          <cell r="F6860"/>
          <cell r="J6860"/>
          <cell r="K6860"/>
          <cell r="L6860"/>
          <cell r="M6860"/>
          <cell r="N6860"/>
          <cell r="O6860"/>
          <cell r="P6860"/>
          <cell r="R6860"/>
          <cell r="S6860"/>
          <cell r="T6860"/>
          <cell r="U6860"/>
          <cell r="V6860"/>
          <cell r="W6860"/>
          <cell r="Y6860"/>
          <cell r="Z6860"/>
          <cell r="AA6860"/>
          <cell r="AB6860"/>
          <cell r="AC6860"/>
          <cell r="AD6860"/>
          <cell r="AE6860"/>
          <cell r="AF6860"/>
          <cell r="AG6860"/>
          <cell r="AH6860"/>
          <cell r="AI6860"/>
          <cell r="AJ6860"/>
          <cell r="AK6860"/>
          <cell r="AL6860"/>
          <cell r="AM6860"/>
          <cell r="AN6860"/>
          <cell r="AP6860"/>
        </row>
        <row r="6861">
          <cell r="C6861"/>
          <cell r="D6861"/>
          <cell r="E6861"/>
          <cell r="F6861"/>
          <cell r="J6861"/>
          <cell r="K6861"/>
          <cell r="L6861"/>
          <cell r="M6861"/>
          <cell r="N6861"/>
          <cell r="O6861"/>
          <cell r="P6861"/>
          <cell r="R6861"/>
          <cell r="S6861"/>
          <cell r="T6861"/>
          <cell r="U6861"/>
          <cell r="V6861"/>
          <cell r="W6861"/>
          <cell r="Y6861"/>
          <cell r="Z6861"/>
          <cell r="AA6861"/>
          <cell r="AB6861"/>
          <cell r="AC6861"/>
          <cell r="AD6861"/>
          <cell r="AE6861"/>
          <cell r="AF6861"/>
          <cell r="AG6861"/>
          <cell r="AH6861"/>
          <cell r="AI6861"/>
          <cell r="AJ6861"/>
          <cell r="AK6861"/>
          <cell r="AL6861"/>
          <cell r="AM6861"/>
          <cell r="AN6861"/>
          <cell r="AP6861"/>
        </row>
        <row r="6862">
          <cell r="C6862"/>
          <cell r="D6862"/>
          <cell r="E6862"/>
          <cell r="F6862"/>
          <cell r="J6862"/>
          <cell r="K6862"/>
          <cell r="L6862"/>
          <cell r="M6862"/>
          <cell r="N6862"/>
          <cell r="O6862"/>
          <cell r="P6862"/>
          <cell r="R6862"/>
          <cell r="S6862"/>
          <cell r="T6862"/>
          <cell r="U6862"/>
          <cell r="V6862"/>
          <cell r="W6862"/>
          <cell r="Y6862"/>
          <cell r="Z6862"/>
          <cell r="AA6862"/>
          <cell r="AB6862"/>
          <cell r="AC6862"/>
          <cell r="AD6862"/>
          <cell r="AE6862"/>
          <cell r="AF6862"/>
          <cell r="AG6862"/>
          <cell r="AH6862"/>
          <cell r="AI6862"/>
          <cell r="AJ6862"/>
          <cell r="AK6862"/>
          <cell r="AL6862"/>
          <cell r="AM6862"/>
          <cell r="AN6862"/>
          <cell r="AP6862"/>
        </row>
        <row r="6863">
          <cell r="C6863"/>
          <cell r="D6863"/>
          <cell r="E6863"/>
          <cell r="F6863"/>
          <cell r="J6863"/>
          <cell r="K6863"/>
          <cell r="L6863"/>
          <cell r="M6863"/>
          <cell r="N6863"/>
          <cell r="O6863"/>
          <cell r="P6863"/>
          <cell r="R6863"/>
          <cell r="S6863"/>
          <cell r="T6863"/>
          <cell r="U6863"/>
          <cell r="V6863"/>
          <cell r="W6863"/>
          <cell r="Y6863"/>
          <cell r="Z6863"/>
          <cell r="AA6863"/>
          <cell r="AB6863"/>
          <cell r="AC6863"/>
          <cell r="AD6863"/>
          <cell r="AE6863"/>
          <cell r="AF6863"/>
          <cell r="AG6863"/>
          <cell r="AH6863"/>
          <cell r="AI6863"/>
          <cell r="AJ6863"/>
          <cell r="AK6863"/>
          <cell r="AL6863"/>
          <cell r="AM6863"/>
          <cell r="AN6863"/>
          <cell r="AP6863"/>
        </row>
        <row r="6864">
          <cell r="C6864"/>
          <cell r="D6864"/>
          <cell r="E6864"/>
          <cell r="F6864"/>
          <cell r="J6864"/>
          <cell r="K6864"/>
          <cell r="L6864"/>
          <cell r="M6864"/>
          <cell r="N6864"/>
          <cell r="O6864"/>
          <cell r="P6864"/>
          <cell r="R6864"/>
          <cell r="S6864"/>
          <cell r="T6864"/>
          <cell r="U6864"/>
          <cell r="V6864"/>
          <cell r="W6864"/>
          <cell r="Y6864"/>
          <cell r="Z6864"/>
          <cell r="AA6864"/>
          <cell r="AB6864"/>
          <cell r="AC6864"/>
          <cell r="AD6864"/>
          <cell r="AE6864"/>
          <cell r="AF6864"/>
          <cell r="AG6864"/>
          <cell r="AH6864"/>
          <cell r="AI6864"/>
          <cell r="AJ6864"/>
          <cell r="AK6864"/>
          <cell r="AL6864"/>
          <cell r="AM6864"/>
          <cell r="AN6864"/>
          <cell r="AP6864"/>
        </row>
        <row r="6865">
          <cell r="C6865"/>
          <cell r="D6865"/>
          <cell r="E6865"/>
          <cell r="F6865"/>
          <cell r="J6865"/>
          <cell r="K6865"/>
          <cell r="L6865"/>
          <cell r="M6865"/>
          <cell r="N6865"/>
          <cell r="O6865"/>
          <cell r="P6865"/>
          <cell r="R6865"/>
          <cell r="S6865"/>
          <cell r="T6865"/>
          <cell r="U6865"/>
          <cell r="V6865"/>
          <cell r="W6865"/>
          <cell r="Y6865"/>
          <cell r="Z6865"/>
          <cell r="AA6865"/>
          <cell r="AB6865"/>
          <cell r="AC6865"/>
          <cell r="AD6865"/>
          <cell r="AE6865"/>
          <cell r="AF6865"/>
          <cell r="AG6865"/>
          <cell r="AH6865"/>
          <cell r="AI6865"/>
          <cell r="AJ6865"/>
          <cell r="AK6865"/>
          <cell r="AL6865"/>
          <cell r="AM6865"/>
          <cell r="AN6865"/>
          <cell r="AP6865"/>
        </row>
        <row r="6866">
          <cell r="C6866"/>
          <cell r="D6866"/>
          <cell r="E6866"/>
          <cell r="F6866"/>
          <cell r="J6866"/>
          <cell r="K6866"/>
          <cell r="L6866"/>
          <cell r="M6866"/>
          <cell r="N6866"/>
          <cell r="O6866"/>
          <cell r="P6866"/>
          <cell r="R6866"/>
          <cell r="S6866"/>
          <cell r="T6866"/>
          <cell r="U6866"/>
          <cell r="V6866"/>
          <cell r="W6866"/>
          <cell r="Y6866"/>
          <cell r="Z6866"/>
          <cell r="AA6866"/>
          <cell r="AB6866"/>
          <cell r="AC6866"/>
          <cell r="AD6866"/>
          <cell r="AE6866"/>
          <cell r="AF6866"/>
          <cell r="AG6866"/>
          <cell r="AH6866"/>
          <cell r="AI6866"/>
          <cell r="AJ6866"/>
          <cell r="AK6866"/>
          <cell r="AL6866"/>
          <cell r="AM6866"/>
          <cell r="AN6866"/>
          <cell r="AP6866"/>
        </row>
        <row r="6867">
          <cell r="C6867"/>
          <cell r="D6867"/>
          <cell r="E6867"/>
          <cell r="F6867"/>
          <cell r="J6867"/>
          <cell r="K6867"/>
          <cell r="L6867"/>
          <cell r="M6867"/>
          <cell r="N6867"/>
          <cell r="O6867"/>
          <cell r="P6867"/>
          <cell r="R6867"/>
          <cell r="S6867"/>
          <cell r="T6867"/>
          <cell r="U6867"/>
          <cell r="V6867"/>
          <cell r="W6867"/>
          <cell r="Y6867"/>
          <cell r="Z6867"/>
          <cell r="AA6867"/>
          <cell r="AB6867"/>
          <cell r="AC6867"/>
          <cell r="AD6867"/>
          <cell r="AE6867"/>
          <cell r="AF6867"/>
          <cell r="AG6867"/>
          <cell r="AH6867"/>
          <cell r="AI6867"/>
          <cell r="AJ6867"/>
          <cell r="AK6867"/>
          <cell r="AL6867"/>
          <cell r="AM6867"/>
          <cell r="AN6867"/>
          <cell r="AP6867"/>
        </row>
        <row r="6868">
          <cell r="C6868"/>
          <cell r="D6868"/>
          <cell r="E6868"/>
          <cell r="F6868"/>
          <cell r="J6868"/>
          <cell r="K6868"/>
          <cell r="L6868"/>
          <cell r="M6868"/>
          <cell r="N6868"/>
          <cell r="O6868"/>
          <cell r="P6868"/>
          <cell r="R6868"/>
          <cell r="S6868"/>
          <cell r="T6868"/>
          <cell r="U6868"/>
          <cell r="V6868"/>
          <cell r="W6868"/>
          <cell r="Y6868"/>
          <cell r="Z6868"/>
          <cell r="AA6868"/>
          <cell r="AB6868"/>
          <cell r="AC6868"/>
          <cell r="AD6868"/>
          <cell r="AE6868"/>
          <cell r="AF6868"/>
          <cell r="AG6868"/>
          <cell r="AH6868"/>
          <cell r="AI6868"/>
          <cell r="AJ6868"/>
          <cell r="AK6868"/>
          <cell r="AL6868"/>
          <cell r="AM6868"/>
          <cell r="AN6868"/>
          <cell r="AP6868"/>
        </row>
        <row r="6869">
          <cell r="C6869"/>
          <cell r="D6869"/>
          <cell r="E6869"/>
          <cell r="F6869"/>
          <cell r="J6869"/>
          <cell r="K6869"/>
          <cell r="L6869"/>
          <cell r="M6869"/>
          <cell r="N6869"/>
          <cell r="O6869"/>
          <cell r="P6869"/>
          <cell r="R6869"/>
          <cell r="S6869"/>
          <cell r="T6869"/>
          <cell r="U6869"/>
          <cell r="V6869"/>
          <cell r="W6869"/>
          <cell r="Y6869"/>
          <cell r="Z6869"/>
          <cell r="AA6869"/>
          <cell r="AB6869"/>
          <cell r="AC6869"/>
          <cell r="AD6869"/>
          <cell r="AE6869"/>
          <cell r="AF6869"/>
          <cell r="AG6869"/>
          <cell r="AH6869"/>
          <cell r="AI6869"/>
          <cell r="AJ6869"/>
          <cell r="AK6869"/>
          <cell r="AL6869"/>
          <cell r="AM6869"/>
          <cell r="AN6869"/>
          <cell r="AP6869"/>
        </row>
        <row r="6870">
          <cell r="C6870"/>
          <cell r="D6870"/>
          <cell r="E6870"/>
          <cell r="F6870"/>
          <cell r="J6870"/>
          <cell r="K6870"/>
          <cell r="L6870"/>
          <cell r="M6870"/>
          <cell r="N6870"/>
          <cell r="O6870"/>
          <cell r="P6870"/>
          <cell r="R6870"/>
          <cell r="S6870"/>
          <cell r="T6870"/>
          <cell r="U6870"/>
          <cell r="V6870"/>
          <cell r="W6870"/>
          <cell r="Y6870"/>
          <cell r="Z6870"/>
          <cell r="AA6870"/>
          <cell r="AB6870"/>
          <cell r="AC6870"/>
          <cell r="AD6870"/>
          <cell r="AE6870"/>
          <cell r="AF6870"/>
          <cell r="AG6870"/>
          <cell r="AH6870"/>
          <cell r="AI6870"/>
          <cell r="AJ6870"/>
          <cell r="AK6870"/>
          <cell r="AL6870"/>
          <cell r="AM6870"/>
          <cell r="AN6870"/>
          <cell r="AP6870"/>
        </row>
        <row r="6871">
          <cell r="C6871"/>
          <cell r="D6871"/>
          <cell r="E6871"/>
          <cell r="F6871"/>
          <cell r="J6871"/>
          <cell r="K6871"/>
          <cell r="L6871"/>
          <cell r="M6871"/>
          <cell r="N6871"/>
          <cell r="O6871"/>
          <cell r="P6871"/>
          <cell r="R6871"/>
          <cell r="S6871"/>
          <cell r="T6871"/>
          <cell r="U6871"/>
          <cell r="V6871"/>
          <cell r="W6871"/>
          <cell r="Y6871"/>
          <cell r="Z6871"/>
          <cell r="AA6871"/>
          <cell r="AB6871"/>
          <cell r="AC6871"/>
          <cell r="AD6871"/>
          <cell r="AE6871"/>
          <cell r="AF6871"/>
          <cell r="AG6871"/>
          <cell r="AH6871"/>
          <cell r="AI6871"/>
          <cell r="AJ6871"/>
          <cell r="AK6871"/>
          <cell r="AL6871"/>
          <cell r="AM6871"/>
          <cell r="AN6871"/>
          <cell r="AP6871"/>
        </row>
        <row r="6872">
          <cell r="C6872"/>
          <cell r="D6872"/>
          <cell r="E6872"/>
          <cell r="F6872"/>
          <cell r="J6872"/>
          <cell r="K6872"/>
          <cell r="L6872"/>
          <cell r="M6872"/>
          <cell r="N6872"/>
          <cell r="O6872"/>
          <cell r="P6872"/>
          <cell r="R6872"/>
          <cell r="S6872"/>
          <cell r="T6872"/>
          <cell r="U6872"/>
          <cell r="V6872"/>
          <cell r="W6872"/>
          <cell r="Y6872"/>
          <cell r="Z6872"/>
          <cell r="AA6872"/>
          <cell r="AB6872"/>
          <cell r="AC6872"/>
          <cell r="AD6872"/>
          <cell r="AE6872"/>
          <cell r="AF6872"/>
          <cell r="AG6872"/>
          <cell r="AH6872"/>
          <cell r="AI6872"/>
          <cell r="AJ6872"/>
          <cell r="AK6872"/>
          <cell r="AL6872"/>
          <cell r="AM6872"/>
          <cell r="AN6872"/>
          <cell r="AP6872"/>
        </row>
        <row r="6873">
          <cell r="C6873"/>
          <cell r="D6873"/>
          <cell r="E6873"/>
          <cell r="F6873"/>
          <cell r="J6873"/>
          <cell r="K6873"/>
          <cell r="L6873"/>
          <cell r="M6873"/>
          <cell r="N6873"/>
          <cell r="O6873"/>
          <cell r="P6873"/>
          <cell r="R6873"/>
          <cell r="S6873"/>
          <cell r="T6873"/>
          <cell r="U6873"/>
          <cell r="V6873"/>
          <cell r="W6873"/>
          <cell r="Y6873"/>
          <cell r="Z6873"/>
          <cell r="AA6873"/>
          <cell r="AB6873"/>
          <cell r="AC6873"/>
          <cell r="AD6873"/>
          <cell r="AE6873"/>
          <cell r="AF6873"/>
          <cell r="AG6873"/>
          <cell r="AH6873"/>
          <cell r="AI6873"/>
          <cell r="AJ6873"/>
          <cell r="AK6873"/>
          <cell r="AL6873"/>
          <cell r="AM6873"/>
          <cell r="AN6873"/>
          <cell r="AP6873"/>
        </row>
        <row r="6874">
          <cell r="C6874"/>
          <cell r="D6874"/>
          <cell r="E6874"/>
          <cell r="F6874"/>
          <cell r="J6874"/>
          <cell r="K6874"/>
          <cell r="L6874"/>
          <cell r="M6874"/>
          <cell r="N6874"/>
          <cell r="O6874"/>
          <cell r="P6874"/>
          <cell r="R6874"/>
          <cell r="S6874"/>
          <cell r="T6874"/>
          <cell r="U6874"/>
          <cell r="V6874"/>
          <cell r="W6874"/>
          <cell r="Y6874"/>
          <cell r="Z6874"/>
          <cell r="AA6874"/>
          <cell r="AB6874"/>
          <cell r="AC6874"/>
          <cell r="AD6874"/>
          <cell r="AE6874"/>
          <cell r="AF6874"/>
          <cell r="AG6874"/>
          <cell r="AH6874"/>
          <cell r="AI6874"/>
          <cell r="AJ6874"/>
          <cell r="AK6874"/>
          <cell r="AL6874"/>
          <cell r="AM6874"/>
          <cell r="AN6874"/>
          <cell r="AP6874"/>
        </row>
        <row r="6875">
          <cell r="C6875"/>
          <cell r="D6875"/>
          <cell r="E6875"/>
          <cell r="F6875"/>
          <cell r="J6875"/>
          <cell r="K6875"/>
          <cell r="L6875"/>
          <cell r="M6875"/>
          <cell r="N6875"/>
          <cell r="O6875"/>
          <cell r="P6875"/>
          <cell r="R6875"/>
          <cell r="S6875"/>
          <cell r="T6875"/>
          <cell r="U6875"/>
          <cell r="V6875"/>
          <cell r="W6875"/>
          <cell r="Y6875"/>
          <cell r="Z6875"/>
          <cell r="AA6875"/>
          <cell r="AB6875"/>
          <cell r="AC6875"/>
          <cell r="AD6875"/>
          <cell r="AE6875"/>
          <cell r="AF6875"/>
          <cell r="AG6875"/>
          <cell r="AH6875"/>
          <cell r="AI6875"/>
          <cell r="AJ6875"/>
          <cell r="AK6875"/>
          <cell r="AL6875"/>
          <cell r="AM6875"/>
          <cell r="AN6875"/>
          <cell r="AP6875"/>
        </row>
        <row r="6876">
          <cell r="C6876"/>
          <cell r="D6876"/>
          <cell r="E6876"/>
          <cell r="F6876"/>
          <cell r="J6876"/>
          <cell r="K6876"/>
          <cell r="L6876"/>
          <cell r="M6876"/>
          <cell r="N6876"/>
          <cell r="O6876"/>
          <cell r="P6876"/>
          <cell r="R6876"/>
          <cell r="S6876"/>
          <cell r="T6876"/>
          <cell r="U6876"/>
          <cell r="V6876"/>
          <cell r="W6876"/>
          <cell r="Y6876"/>
          <cell r="Z6876"/>
          <cell r="AA6876"/>
          <cell r="AB6876"/>
          <cell r="AC6876"/>
          <cell r="AD6876"/>
          <cell r="AE6876"/>
          <cell r="AF6876"/>
          <cell r="AG6876"/>
          <cell r="AH6876"/>
          <cell r="AI6876"/>
          <cell r="AJ6876"/>
          <cell r="AK6876"/>
          <cell r="AL6876"/>
          <cell r="AM6876"/>
          <cell r="AN6876"/>
          <cell r="AP6876"/>
        </row>
        <row r="6877">
          <cell r="C6877"/>
          <cell r="D6877"/>
          <cell r="E6877"/>
          <cell r="F6877"/>
          <cell r="J6877"/>
          <cell r="K6877"/>
          <cell r="L6877"/>
          <cell r="M6877"/>
          <cell r="N6877"/>
          <cell r="O6877"/>
          <cell r="P6877"/>
          <cell r="R6877"/>
          <cell r="S6877"/>
          <cell r="T6877"/>
          <cell r="U6877"/>
          <cell r="V6877"/>
          <cell r="W6877"/>
          <cell r="Y6877"/>
          <cell r="Z6877"/>
          <cell r="AA6877"/>
          <cell r="AB6877"/>
          <cell r="AC6877"/>
          <cell r="AD6877"/>
          <cell r="AE6877"/>
          <cell r="AF6877"/>
          <cell r="AG6877"/>
          <cell r="AH6877"/>
          <cell r="AI6877"/>
          <cell r="AJ6877"/>
          <cell r="AK6877"/>
          <cell r="AL6877"/>
          <cell r="AM6877"/>
          <cell r="AN6877"/>
          <cell r="AP6877"/>
        </row>
        <row r="6878">
          <cell r="C6878"/>
          <cell r="D6878"/>
          <cell r="E6878"/>
          <cell r="F6878"/>
          <cell r="J6878"/>
          <cell r="K6878"/>
          <cell r="L6878"/>
          <cell r="M6878"/>
          <cell r="N6878"/>
          <cell r="O6878"/>
          <cell r="P6878"/>
          <cell r="R6878"/>
          <cell r="S6878"/>
          <cell r="T6878"/>
          <cell r="U6878"/>
          <cell r="V6878"/>
          <cell r="W6878"/>
          <cell r="Y6878"/>
          <cell r="Z6878"/>
          <cell r="AA6878"/>
          <cell r="AB6878"/>
          <cell r="AC6878"/>
          <cell r="AD6878"/>
          <cell r="AE6878"/>
          <cell r="AF6878"/>
          <cell r="AG6878"/>
          <cell r="AH6878"/>
          <cell r="AI6878"/>
          <cell r="AJ6878"/>
          <cell r="AK6878"/>
          <cell r="AL6878"/>
          <cell r="AM6878"/>
          <cell r="AN6878"/>
          <cell r="AP6878"/>
        </row>
        <row r="6879">
          <cell r="C6879"/>
          <cell r="D6879"/>
          <cell r="E6879"/>
          <cell r="F6879"/>
          <cell r="J6879"/>
          <cell r="K6879"/>
          <cell r="L6879"/>
          <cell r="M6879"/>
          <cell r="N6879"/>
          <cell r="O6879"/>
          <cell r="P6879"/>
          <cell r="R6879"/>
          <cell r="S6879"/>
          <cell r="T6879"/>
          <cell r="U6879"/>
          <cell r="V6879"/>
          <cell r="W6879"/>
          <cell r="Y6879"/>
          <cell r="Z6879"/>
          <cell r="AA6879"/>
          <cell r="AB6879"/>
          <cell r="AC6879"/>
          <cell r="AD6879"/>
          <cell r="AE6879"/>
          <cell r="AF6879"/>
          <cell r="AG6879"/>
          <cell r="AH6879"/>
          <cell r="AI6879"/>
          <cell r="AJ6879"/>
          <cell r="AK6879"/>
          <cell r="AL6879"/>
          <cell r="AM6879"/>
          <cell r="AN6879"/>
          <cell r="AP6879"/>
        </row>
        <row r="6880">
          <cell r="C6880"/>
          <cell r="D6880"/>
          <cell r="E6880"/>
          <cell r="F6880"/>
          <cell r="J6880"/>
          <cell r="K6880"/>
          <cell r="L6880"/>
          <cell r="M6880"/>
          <cell r="N6880"/>
          <cell r="O6880"/>
          <cell r="P6880"/>
          <cell r="R6880"/>
          <cell r="S6880"/>
          <cell r="T6880"/>
          <cell r="U6880"/>
          <cell r="V6880"/>
          <cell r="W6880"/>
          <cell r="Y6880"/>
          <cell r="Z6880"/>
          <cell r="AA6880"/>
          <cell r="AB6880"/>
          <cell r="AC6880"/>
          <cell r="AD6880"/>
          <cell r="AE6880"/>
          <cell r="AF6880"/>
          <cell r="AG6880"/>
          <cell r="AH6880"/>
          <cell r="AI6880"/>
          <cell r="AJ6880"/>
          <cell r="AK6880"/>
          <cell r="AL6880"/>
          <cell r="AM6880"/>
          <cell r="AN6880"/>
          <cell r="AP6880"/>
        </row>
        <row r="6881">
          <cell r="C6881"/>
          <cell r="D6881"/>
          <cell r="E6881"/>
          <cell r="F6881"/>
          <cell r="J6881"/>
          <cell r="K6881"/>
          <cell r="L6881"/>
          <cell r="M6881"/>
          <cell r="N6881"/>
          <cell r="O6881"/>
          <cell r="P6881"/>
          <cell r="R6881"/>
          <cell r="S6881"/>
          <cell r="T6881"/>
          <cell r="U6881"/>
          <cell r="V6881"/>
          <cell r="W6881"/>
          <cell r="Y6881"/>
          <cell r="Z6881"/>
          <cell r="AA6881"/>
          <cell r="AB6881"/>
          <cell r="AC6881"/>
          <cell r="AD6881"/>
          <cell r="AE6881"/>
          <cell r="AF6881"/>
          <cell r="AG6881"/>
          <cell r="AH6881"/>
          <cell r="AI6881"/>
          <cell r="AJ6881"/>
          <cell r="AK6881"/>
          <cell r="AL6881"/>
          <cell r="AM6881"/>
          <cell r="AN6881"/>
          <cell r="AP6881"/>
        </row>
        <row r="6882">
          <cell r="C6882"/>
          <cell r="D6882"/>
          <cell r="E6882"/>
          <cell r="F6882"/>
          <cell r="J6882"/>
          <cell r="K6882"/>
          <cell r="L6882"/>
          <cell r="M6882"/>
          <cell r="N6882"/>
          <cell r="O6882"/>
          <cell r="P6882"/>
          <cell r="R6882"/>
          <cell r="S6882"/>
          <cell r="T6882"/>
          <cell r="U6882"/>
          <cell r="V6882"/>
          <cell r="W6882"/>
          <cell r="Y6882"/>
          <cell r="Z6882"/>
          <cell r="AA6882"/>
          <cell r="AB6882"/>
          <cell r="AC6882"/>
          <cell r="AD6882"/>
          <cell r="AE6882"/>
          <cell r="AF6882"/>
          <cell r="AG6882"/>
          <cell r="AH6882"/>
          <cell r="AI6882"/>
          <cell r="AJ6882"/>
          <cell r="AK6882"/>
          <cell r="AL6882"/>
          <cell r="AM6882"/>
          <cell r="AN6882"/>
          <cell r="AP6882"/>
        </row>
        <row r="6883">
          <cell r="C6883"/>
          <cell r="D6883"/>
          <cell r="E6883"/>
          <cell r="F6883"/>
          <cell r="J6883"/>
          <cell r="K6883"/>
          <cell r="L6883"/>
          <cell r="M6883"/>
          <cell r="N6883"/>
          <cell r="O6883"/>
          <cell r="P6883"/>
          <cell r="R6883"/>
          <cell r="S6883"/>
          <cell r="T6883"/>
          <cell r="U6883"/>
          <cell r="V6883"/>
          <cell r="W6883"/>
          <cell r="Y6883"/>
          <cell r="Z6883"/>
          <cell r="AA6883"/>
          <cell r="AB6883"/>
          <cell r="AC6883"/>
          <cell r="AD6883"/>
          <cell r="AE6883"/>
          <cell r="AF6883"/>
          <cell r="AG6883"/>
          <cell r="AH6883"/>
          <cell r="AI6883"/>
          <cell r="AJ6883"/>
          <cell r="AK6883"/>
          <cell r="AL6883"/>
          <cell r="AM6883"/>
          <cell r="AN6883"/>
          <cell r="AP6883"/>
        </row>
        <row r="6884">
          <cell r="C6884"/>
          <cell r="D6884"/>
          <cell r="E6884"/>
          <cell r="F6884"/>
          <cell r="J6884"/>
          <cell r="K6884"/>
          <cell r="L6884"/>
          <cell r="M6884"/>
          <cell r="N6884"/>
          <cell r="O6884"/>
          <cell r="P6884"/>
          <cell r="R6884"/>
          <cell r="S6884"/>
          <cell r="T6884"/>
          <cell r="U6884"/>
          <cell r="V6884"/>
          <cell r="W6884"/>
          <cell r="Y6884"/>
          <cell r="Z6884"/>
          <cell r="AA6884"/>
          <cell r="AB6884"/>
          <cell r="AC6884"/>
          <cell r="AD6884"/>
          <cell r="AE6884"/>
          <cell r="AF6884"/>
          <cell r="AG6884"/>
          <cell r="AH6884"/>
          <cell r="AI6884"/>
          <cell r="AJ6884"/>
          <cell r="AK6884"/>
          <cell r="AL6884"/>
          <cell r="AM6884"/>
          <cell r="AN6884"/>
          <cell r="AP6884"/>
        </row>
        <row r="6885">
          <cell r="C6885"/>
          <cell r="D6885"/>
          <cell r="E6885"/>
          <cell r="F6885"/>
          <cell r="J6885"/>
          <cell r="K6885"/>
          <cell r="L6885"/>
          <cell r="M6885"/>
          <cell r="N6885"/>
          <cell r="O6885"/>
          <cell r="P6885"/>
          <cell r="R6885"/>
          <cell r="S6885"/>
          <cell r="T6885"/>
          <cell r="U6885"/>
          <cell r="V6885"/>
          <cell r="W6885"/>
          <cell r="Y6885"/>
          <cell r="Z6885"/>
          <cell r="AA6885"/>
          <cell r="AB6885"/>
          <cell r="AC6885"/>
          <cell r="AD6885"/>
          <cell r="AE6885"/>
          <cell r="AF6885"/>
          <cell r="AG6885"/>
          <cell r="AH6885"/>
          <cell r="AI6885"/>
          <cell r="AJ6885"/>
          <cell r="AK6885"/>
          <cell r="AL6885"/>
          <cell r="AM6885"/>
          <cell r="AN6885"/>
          <cell r="AP6885"/>
        </row>
        <row r="6886">
          <cell r="C6886"/>
          <cell r="D6886"/>
          <cell r="E6886"/>
          <cell r="F6886"/>
          <cell r="J6886"/>
          <cell r="K6886"/>
          <cell r="L6886"/>
          <cell r="M6886"/>
          <cell r="N6886"/>
          <cell r="O6886"/>
          <cell r="P6886"/>
          <cell r="R6886"/>
          <cell r="S6886"/>
          <cell r="T6886"/>
          <cell r="U6886"/>
          <cell r="V6886"/>
          <cell r="W6886"/>
          <cell r="Y6886"/>
          <cell r="Z6886"/>
          <cell r="AA6886"/>
          <cell r="AB6886"/>
          <cell r="AC6886"/>
          <cell r="AD6886"/>
          <cell r="AE6886"/>
          <cell r="AF6886"/>
          <cell r="AG6886"/>
          <cell r="AH6886"/>
          <cell r="AI6886"/>
          <cell r="AJ6886"/>
          <cell r="AK6886"/>
          <cell r="AL6886"/>
          <cell r="AM6886"/>
          <cell r="AN6886"/>
          <cell r="AP6886"/>
        </row>
        <row r="6887">
          <cell r="C6887"/>
          <cell r="D6887"/>
          <cell r="E6887"/>
          <cell r="F6887"/>
          <cell r="J6887"/>
          <cell r="K6887"/>
          <cell r="L6887"/>
          <cell r="M6887"/>
          <cell r="N6887"/>
          <cell r="O6887"/>
          <cell r="P6887"/>
          <cell r="R6887"/>
          <cell r="S6887"/>
          <cell r="T6887"/>
          <cell r="U6887"/>
          <cell r="V6887"/>
          <cell r="W6887"/>
          <cell r="Y6887"/>
          <cell r="Z6887"/>
          <cell r="AA6887"/>
          <cell r="AB6887"/>
          <cell r="AC6887"/>
          <cell r="AD6887"/>
          <cell r="AE6887"/>
          <cell r="AF6887"/>
          <cell r="AG6887"/>
          <cell r="AH6887"/>
          <cell r="AI6887"/>
          <cell r="AJ6887"/>
          <cell r="AK6887"/>
          <cell r="AL6887"/>
          <cell r="AM6887"/>
          <cell r="AN6887"/>
          <cell r="AP6887"/>
        </row>
        <row r="6888">
          <cell r="C6888"/>
          <cell r="D6888"/>
          <cell r="E6888"/>
          <cell r="F6888"/>
          <cell r="J6888"/>
          <cell r="K6888"/>
          <cell r="L6888"/>
          <cell r="M6888"/>
          <cell r="N6888"/>
          <cell r="O6888"/>
          <cell r="P6888"/>
          <cell r="R6888"/>
          <cell r="S6888"/>
          <cell r="T6888"/>
          <cell r="U6888"/>
          <cell r="V6888"/>
          <cell r="W6888"/>
          <cell r="Y6888"/>
          <cell r="Z6888"/>
          <cell r="AA6888"/>
          <cell r="AB6888"/>
          <cell r="AC6888"/>
          <cell r="AD6888"/>
          <cell r="AE6888"/>
          <cell r="AF6888"/>
          <cell r="AG6888"/>
          <cell r="AH6888"/>
          <cell r="AI6888"/>
          <cell r="AJ6888"/>
          <cell r="AK6888"/>
          <cell r="AL6888"/>
          <cell r="AM6888"/>
          <cell r="AN6888"/>
          <cell r="AP6888"/>
        </row>
        <row r="6889">
          <cell r="C6889"/>
          <cell r="D6889"/>
          <cell r="E6889"/>
          <cell r="F6889"/>
          <cell r="J6889"/>
          <cell r="K6889"/>
          <cell r="L6889"/>
          <cell r="M6889"/>
          <cell r="N6889"/>
          <cell r="O6889"/>
          <cell r="P6889"/>
          <cell r="R6889"/>
          <cell r="S6889"/>
          <cell r="T6889"/>
          <cell r="U6889"/>
          <cell r="V6889"/>
          <cell r="W6889"/>
          <cell r="Y6889"/>
          <cell r="Z6889"/>
          <cell r="AA6889"/>
          <cell r="AB6889"/>
          <cell r="AC6889"/>
          <cell r="AD6889"/>
          <cell r="AE6889"/>
          <cell r="AF6889"/>
          <cell r="AG6889"/>
          <cell r="AH6889"/>
          <cell r="AI6889"/>
          <cell r="AJ6889"/>
          <cell r="AK6889"/>
          <cell r="AL6889"/>
          <cell r="AM6889"/>
          <cell r="AN6889"/>
          <cell r="AP6889"/>
        </row>
        <row r="6890">
          <cell r="C6890"/>
          <cell r="D6890"/>
          <cell r="E6890"/>
          <cell r="F6890"/>
          <cell r="J6890"/>
          <cell r="K6890"/>
          <cell r="L6890"/>
          <cell r="M6890"/>
          <cell r="N6890"/>
          <cell r="O6890"/>
          <cell r="P6890"/>
          <cell r="R6890"/>
          <cell r="S6890"/>
          <cell r="T6890"/>
          <cell r="U6890"/>
          <cell r="V6890"/>
          <cell r="W6890"/>
          <cell r="Y6890"/>
          <cell r="Z6890"/>
          <cell r="AA6890"/>
          <cell r="AB6890"/>
          <cell r="AC6890"/>
          <cell r="AD6890"/>
          <cell r="AE6890"/>
          <cell r="AF6890"/>
          <cell r="AG6890"/>
          <cell r="AH6890"/>
          <cell r="AI6890"/>
          <cell r="AJ6890"/>
          <cell r="AK6890"/>
          <cell r="AL6890"/>
          <cell r="AM6890"/>
          <cell r="AN6890"/>
          <cell r="AP6890"/>
        </row>
        <row r="6891">
          <cell r="C6891"/>
          <cell r="D6891"/>
          <cell r="E6891"/>
          <cell r="F6891"/>
          <cell r="J6891"/>
          <cell r="K6891"/>
          <cell r="L6891"/>
          <cell r="M6891"/>
          <cell r="N6891"/>
          <cell r="O6891"/>
          <cell r="P6891"/>
          <cell r="R6891"/>
          <cell r="S6891"/>
          <cell r="T6891"/>
          <cell r="U6891"/>
          <cell r="V6891"/>
          <cell r="W6891"/>
          <cell r="Y6891"/>
          <cell r="Z6891"/>
          <cell r="AA6891"/>
          <cell r="AB6891"/>
          <cell r="AC6891"/>
          <cell r="AD6891"/>
          <cell r="AE6891"/>
          <cell r="AF6891"/>
          <cell r="AG6891"/>
          <cell r="AH6891"/>
          <cell r="AI6891"/>
          <cell r="AJ6891"/>
          <cell r="AK6891"/>
          <cell r="AL6891"/>
          <cell r="AM6891"/>
          <cell r="AN6891"/>
          <cell r="AP6891"/>
        </row>
        <row r="6892">
          <cell r="C6892"/>
          <cell r="D6892"/>
          <cell r="E6892"/>
          <cell r="F6892"/>
          <cell r="J6892"/>
          <cell r="K6892"/>
          <cell r="L6892"/>
          <cell r="M6892"/>
          <cell r="N6892"/>
          <cell r="O6892"/>
          <cell r="P6892"/>
          <cell r="R6892"/>
          <cell r="S6892"/>
          <cell r="T6892"/>
          <cell r="U6892"/>
          <cell r="V6892"/>
          <cell r="W6892"/>
          <cell r="Y6892"/>
          <cell r="Z6892"/>
          <cell r="AA6892"/>
          <cell r="AB6892"/>
          <cell r="AC6892"/>
          <cell r="AD6892"/>
          <cell r="AE6892"/>
          <cell r="AF6892"/>
          <cell r="AG6892"/>
          <cell r="AH6892"/>
          <cell r="AI6892"/>
          <cell r="AJ6892"/>
          <cell r="AK6892"/>
          <cell r="AL6892"/>
          <cell r="AM6892"/>
          <cell r="AN6892"/>
          <cell r="AP6892"/>
        </row>
        <row r="6893">
          <cell r="C6893"/>
          <cell r="D6893"/>
          <cell r="E6893"/>
          <cell r="F6893"/>
          <cell r="J6893"/>
          <cell r="K6893"/>
          <cell r="L6893"/>
          <cell r="M6893"/>
          <cell r="N6893"/>
          <cell r="O6893"/>
          <cell r="P6893"/>
          <cell r="R6893"/>
          <cell r="S6893"/>
          <cell r="T6893"/>
          <cell r="U6893"/>
          <cell r="V6893"/>
          <cell r="W6893"/>
          <cell r="Y6893"/>
          <cell r="Z6893"/>
          <cell r="AA6893"/>
          <cell r="AB6893"/>
          <cell r="AC6893"/>
          <cell r="AD6893"/>
          <cell r="AE6893"/>
          <cell r="AF6893"/>
          <cell r="AG6893"/>
          <cell r="AH6893"/>
          <cell r="AI6893"/>
          <cell r="AJ6893"/>
          <cell r="AK6893"/>
          <cell r="AL6893"/>
          <cell r="AM6893"/>
          <cell r="AN6893"/>
          <cell r="AP6893"/>
        </row>
        <row r="6894">
          <cell r="C6894"/>
          <cell r="D6894"/>
          <cell r="E6894"/>
          <cell r="F6894"/>
          <cell r="J6894"/>
          <cell r="K6894"/>
          <cell r="L6894"/>
          <cell r="M6894"/>
          <cell r="N6894"/>
          <cell r="O6894"/>
          <cell r="P6894"/>
          <cell r="R6894"/>
          <cell r="S6894"/>
          <cell r="T6894"/>
          <cell r="U6894"/>
          <cell r="V6894"/>
          <cell r="W6894"/>
          <cell r="Y6894"/>
          <cell r="Z6894"/>
          <cell r="AA6894"/>
          <cell r="AB6894"/>
          <cell r="AC6894"/>
          <cell r="AD6894"/>
          <cell r="AE6894"/>
          <cell r="AF6894"/>
          <cell r="AG6894"/>
          <cell r="AH6894"/>
          <cell r="AI6894"/>
          <cell r="AJ6894"/>
          <cell r="AK6894"/>
          <cell r="AL6894"/>
          <cell r="AM6894"/>
          <cell r="AN6894"/>
          <cell r="AP6894"/>
        </row>
        <row r="6895">
          <cell r="C6895"/>
          <cell r="D6895"/>
          <cell r="E6895"/>
          <cell r="F6895"/>
          <cell r="J6895"/>
          <cell r="K6895"/>
          <cell r="L6895"/>
          <cell r="M6895"/>
          <cell r="N6895"/>
          <cell r="O6895"/>
          <cell r="P6895"/>
          <cell r="R6895"/>
          <cell r="S6895"/>
          <cell r="T6895"/>
          <cell r="U6895"/>
          <cell r="V6895"/>
          <cell r="W6895"/>
          <cell r="Y6895"/>
          <cell r="Z6895"/>
          <cell r="AA6895"/>
          <cell r="AB6895"/>
          <cell r="AC6895"/>
          <cell r="AD6895"/>
          <cell r="AE6895"/>
          <cell r="AF6895"/>
          <cell r="AG6895"/>
          <cell r="AH6895"/>
          <cell r="AI6895"/>
          <cell r="AJ6895"/>
          <cell r="AK6895"/>
          <cell r="AL6895"/>
          <cell r="AM6895"/>
          <cell r="AN6895"/>
          <cell r="AP6895"/>
        </row>
        <row r="6896">
          <cell r="C6896"/>
          <cell r="D6896"/>
          <cell r="E6896"/>
          <cell r="F6896"/>
          <cell r="J6896"/>
          <cell r="K6896"/>
          <cell r="L6896"/>
          <cell r="M6896"/>
          <cell r="N6896"/>
          <cell r="O6896"/>
          <cell r="P6896"/>
          <cell r="R6896"/>
          <cell r="S6896"/>
          <cell r="T6896"/>
          <cell r="U6896"/>
          <cell r="V6896"/>
          <cell r="W6896"/>
          <cell r="Y6896"/>
          <cell r="Z6896"/>
          <cell r="AA6896"/>
          <cell r="AB6896"/>
          <cell r="AC6896"/>
          <cell r="AD6896"/>
          <cell r="AE6896"/>
          <cell r="AF6896"/>
          <cell r="AG6896"/>
          <cell r="AH6896"/>
          <cell r="AI6896"/>
          <cell r="AJ6896"/>
          <cell r="AK6896"/>
          <cell r="AL6896"/>
          <cell r="AM6896"/>
          <cell r="AN6896"/>
          <cell r="AP6896"/>
        </row>
        <row r="6897">
          <cell r="C6897"/>
          <cell r="D6897"/>
          <cell r="E6897"/>
          <cell r="F6897"/>
          <cell r="J6897"/>
          <cell r="K6897"/>
          <cell r="L6897"/>
          <cell r="M6897"/>
          <cell r="N6897"/>
          <cell r="O6897"/>
          <cell r="P6897"/>
          <cell r="R6897"/>
          <cell r="S6897"/>
          <cell r="T6897"/>
          <cell r="U6897"/>
          <cell r="V6897"/>
          <cell r="W6897"/>
          <cell r="Y6897"/>
          <cell r="Z6897"/>
          <cell r="AA6897"/>
          <cell r="AB6897"/>
          <cell r="AC6897"/>
          <cell r="AD6897"/>
          <cell r="AE6897"/>
          <cell r="AF6897"/>
          <cell r="AG6897"/>
          <cell r="AH6897"/>
          <cell r="AI6897"/>
          <cell r="AJ6897"/>
          <cell r="AK6897"/>
          <cell r="AL6897"/>
          <cell r="AM6897"/>
          <cell r="AN6897"/>
          <cell r="AP6897"/>
        </row>
        <row r="6898">
          <cell r="C6898"/>
          <cell r="D6898"/>
          <cell r="E6898"/>
          <cell r="F6898"/>
          <cell r="J6898"/>
          <cell r="K6898"/>
          <cell r="L6898"/>
          <cell r="M6898"/>
          <cell r="N6898"/>
          <cell r="O6898"/>
          <cell r="P6898"/>
          <cell r="R6898"/>
          <cell r="S6898"/>
          <cell r="T6898"/>
          <cell r="U6898"/>
          <cell r="V6898"/>
          <cell r="W6898"/>
          <cell r="Y6898"/>
          <cell r="Z6898"/>
          <cell r="AA6898"/>
          <cell r="AB6898"/>
          <cell r="AC6898"/>
          <cell r="AD6898"/>
          <cell r="AE6898"/>
          <cell r="AF6898"/>
          <cell r="AG6898"/>
          <cell r="AH6898"/>
          <cell r="AI6898"/>
          <cell r="AJ6898"/>
          <cell r="AK6898"/>
          <cell r="AL6898"/>
          <cell r="AM6898"/>
          <cell r="AN6898"/>
          <cell r="AP6898"/>
        </row>
        <row r="6899">
          <cell r="C6899"/>
          <cell r="D6899"/>
          <cell r="E6899"/>
          <cell r="F6899"/>
          <cell r="J6899"/>
          <cell r="K6899"/>
          <cell r="L6899"/>
          <cell r="M6899"/>
          <cell r="N6899"/>
          <cell r="O6899"/>
          <cell r="P6899"/>
          <cell r="R6899"/>
          <cell r="S6899"/>
          <cell r="T6899"/>
          <cell r="U6899"/>
          <cell r="V6899"/>
          <cell r="W6899"/>
          <cell r="Y6899"/>
          <cell r="Z6899"/>
          <cell r="AA6899"/>
          <cell r="AB6899"/>
          <cell r="AC6899"/>
          <cell r="AD6899"/>
          <cell r="AE6899"/>
          <cell r="AF6899"/>
          <cell r="AG6899"/>
          <cell r="AH6899"/>
          <cell r="AI6899"/>
          <cell r="AJ6899"/>
          <cell r="AK6899"/>
          <cell r="AL6899"/>
          <cell r="AM6899"/>
          <cell r="AN6899"/>
          <cell r="AP6899"/>
        </row>
        <row r="6900">
          <cell r="C6900"/>
          <cell r="D6900"/>
          <cell r="E6900"/>
          <cell r="F6900"/>
          <cell r="J6900"/>
          <cell r="K6900"/>
          <cell r="L6900"/>
          <cell r="M6900"/>
          <cell r="N6900"/>
          <cell r="O6900"/>
          <cell r="P6900"/>
          <cell r="R6900"/>
          <cell r="S6900"/>
          <cell r="T6900"/>
          <cell r="U6900"/>
          <cell r="V6900"/>
          <cell r="W6900"/>
          <cell r="Y6900"/>
          <cell r="Z6900"/>
          <cell r="AA6900"/>
          <cell r="AB6900"/>
          <cell r="AC6900"/>
          <cell r="AD6900"/>
          <cell r="AE6900"/>
          <cell r="AF6900"/>
          <cell r="AG6900"/>
          <cell r="AH6900"/>
          <cell r="AI6900"/>
          <cell r="AJ6900"/>
          <cell r="AK6900"/>
          <cell r="AL6900"/>
          <cell r="AM6900"/>
          <cell r="AN6900"/>
          <cell r="AP6900"/>
        </row>
        <row r="6901">
          <cell r="C6901"/>
          <cell r="D6901"/>
          <cell r="E6901"/>
          <cell r="F6901"/>
          <cell r="J6901"/>
          <cell r="K6901"/>
          <cell r="L6901"/>
          <cell r="M6901"/>
          <cell r="N6901"/>
          <cell r="O6901"/>
          <cell r="P6901"/>
          <cell r="R6901"/>
          <cell r="S6901"/>
          <cell r="T6901"/>
          <cell r="U6901"/>
          <cell r="V6901"/>
          <cell r="W6901"/>
          <cell r="Y6901"/>
          <cell r="Z6901"/>
          <cell r="AA6901"/>
          <cell r="AB6901"/>
          <cell r="AC6901"/>
          <cell r="AD6901"/>
          <cell r="AE6901"/>
          <cell r="AF6901"/>
          <cell r="AG6901"/>
          <cell r="AH6901"/>
          <cell r="AI6901"/>
          <cell r="AJ6901"/>
          <cell r="AK6901"/>
          <cell r="AL6901"/>
          <cell r="AM6901"/>
          <cell r="AN6901"/>
          <cell r="AP6901"/>
        </row>
        <row r="6902">
          <cell r="C6902"/>
          <cell r="D6902"/>
          <cell r="E6902"/>
          <cell r="F6902"/>
          <cell r="J6902"/>
          <cell r="K6902"/>
          <cell r="L6902"/>
          <cell r="M6902"/>
          <cell r="N6902"/>
          <cell r="O6902"/>
          <cell r="P6902"/>
          <cell r="R6902"/>
          <cell r="S6902"/>
          <cell r="T6902"/>
          <cell r="U6902"/>
          <cell r="V6902"/>
          <cell r="W6902"/>
          <cell r="Y6902"/>
          <cell r="Z6902"/>
          <cell r="AA6902"/>
          <cell r="AB6902"/>
          <cell r="AC6902"/>
          <cell r="AD6902"/>
          <cell r="AE6902"/>
          <cell r="AF6902"/>
          <cell r="AG6902"/>
          <cell r="AH6902"/>
          <cell r="AI6902"/>
          <cell r="AJ6902"/>
          <cell r="AK6902"/>
          <cell r="AL6902"/>
          <cell r="AM6902"/>
          <cell r="AN6902"/>
          <cell r="AP6902"/>
        </row>
        <row r="6903">
          <cell r="C6903"/>
          <cell r="D6903"/>
          <cell r="E6903"/>
          <cell r="F6903"/>
          <cell r="J6903"/>
          <cell r="K6903"/>
          <cell r="L6903"/>
          <cell r="M6903"/>
          <cell r="N6903"/>
          <cell r="O6903"/>
          <cell r="P6903"/>
          <cell r="R6903"/>
          <cell r="S6903"/>
          <cell r="T6903"/>
          <cell r="U6903"/>
          <cell r="V6903"/>
          <cell r="W6903"/>
          <cell r="Y6903"/>
          <cell r="Z6903"/>
          <cell r="AA6903"/>
          <cell r="AB6903"/>
          <cell r="AC6903"/>
          <cell r="AD6903"/>
          <cell r="AE6903"/>
          <cell r="AF6903"/>
          <cell r="AG6903"/>
          <cell r="AH6903"/>
          <cell r="AI6903"/>
          <cell r="AJ6903"/>
          <cell r="AK6903"/>
          <cell r="AL6903"/>
          <cell r="AM6903"/>
          <cell r="AN6903"/>
          <cell r="AP6903"/>
        </row>
        <row r="6904">
          <cell r="C6904"/>
          <cell r="D6904"/>
          <cell r="E6904"/>
          <cell r="F6904"/>
          <cell r="J6904"/>
          <cell r="K6904"/>
          <cell r="L6904"/>
          <cell r="M6904"/>
          <cell r="N6904"/>
          <cell r="O6904"/>
          <cell r="P6904"/>
          <cell r="R6904"/>
          <cell r="S6904"/>
          <cell r="T6904"/>
          <cell r="U6904"/>
          <cell r="V6904"/>
          <cell r="W6904"/>
          <cell r="Y6904"/>
          <cell r="Z6904"/>
          <cell r="AA6904"/>
          <cell r="AB6904"/>
          <cell r="AC6904"/>
          <cell r="AD6904"/>
          <cell r="AE6904"/>
          <cell r="AF6904"/>
          <cell r="AG6904"/>
          <cell r="AH6904"/>
          <cell r="AI6904"/>
          <cell r="AJ6904"/>
          <cell r="AK6904"/>
          <cell r="AL6904"/>
          <cell r="AM6904"/>
          <cell r="AN6904"/>
          <cell r="AP6904"/>
        </row>
        <row r="6905">
          <cell r="C6905"/>
          <cell r="D6905"/>
          <cell r="E6905"/>
          <cell r="F6905"/>
          <cell r="J6905"/>
          <cell r="K6905"/>
          <cell r="L6905"/>
          <cell r="M6905"/>
          <cell r="N6905"/>
          <cell r="O6905"/>
          <cell r="P6905"/>
          <cell r="R6905"/>
          <cell r="S6905"/>
          <cell r="T6905"/>
          <cell r="U6905"/>
          <cell r="V6905"/>
          <cell r="W6905"/>
          <cell r="Y6905"/>
          <cell r="Z6905"/>
          <cell r="AA6905"/>
          <cell r="AB6905"/>
          <cell r="AC6905"/>
          <cell r="AD6905"/>
          <cell r="AE6905"/>
          <cell r="AF6905"/>
          <cell r="AG6905"/>
          <cell r="AH6905"/>
          <cell r="AI6905"/>
          <cell r="AJ6905"/>
          <cell r="AK6905"/>
          <cell r="AL6905"/>
          <cell r="AM6905"/>
          <cell r="AN6905"/>
          <cell r="AP6905"/>
        </row>
        <row r="6906">
          <cell r="C6906"/>
          <cell r="D6906"/>
          <cell r="E6906"/>
          <cell r="F6906"/>
          <cell r="J6906"/>
          <cell r="K6906"/>
          <cell r="L6906"/>
          <cell r="M6906"/>
          <cell r="N6906"/>
          <cell r="O6906"/>
          <cell r="P6906"/>
          <cell r="R6906"/>
          <cell r="S6906"/>
          <cell r="T6906"/>
          <cell r="U6906"/>
          <cell r="V6906"/>
          <cell r="W6906"/>
          <cell r="Y6906"/>
          <cell r="Z6906"/>
          <cell r="AA6906"/>
          <cell r="AB6906"/>
          <cell r="AC6906"/>
          <cell r="AD6906"/>
          <cell r="AE6906"/>
          <cell r="AF6906"/>
          <cell r="AG6906"/>
          <cell r="AH6906"/>
          <cell r="AI6906"/>
          <cell r="AJ6906"/>
          <cell r="AK6906"/>
          <cell r="AL6906"/>
          <cell r="AM6906"/>
          <cell r="AN6906"/>
          <cell r="AP6906"/>
        </row>
        <row r="6907">
          <cell r="C6907"/>
          <cell r="D6907"/>
          <cell r="E6907"/>
          <cell r="F6907"/>
          <cell r="J6907"/>
          <cell r="K6907"/>
          <cell r="L6907"/>
          <cell r="M6907"/>
          <cell r="N6907"/>
          <cell r="O6907"/>
          <cell r="P6907"/>
          <cell r="R6907"/>
          <cell r="S6907"/>
          <cell r="T6907"/>
          <cell r="U6907"/>
          <cell r="V6907"/>
          <cell r="W6907"/>
          <cell r="Y6907"/>
          <cell r="Z6907"/>
          <cell r="AA6907"/>
          <cell r="AB6907"/>
          <cell r="AC6907"/>
          <cell r="AD6907"/>
          <cell r="AE6907"/>
          <cell r="AF6907"/>
          <cell r="AG6907"/>
          <cell r="AH6907"/>
          <cell r="AI6907"/>
          <cell r="AJ6907"/>
          <cell r="AK6907"/>
          <cell r="AL6907"/>
          <cell r="AM6907"/>
          <cell r="AN6907"/>
          <cell r="AP6907"/>
        </row>
        <row r="6908">
          <cell r="C6908"/>
          <cell r="D6908"/>
          <cell r="E6908"/>
          <cell r="F6908"/>
          <cell r="J6908"/>
          <cell r="K6908"/>
          <cell r="L6908"/>
          <cell r="M6908"/>
          <cell r="N6908"/>
          <cell r="O6908"/>
          <cell r="P6908"/>
          <cell r="R6908"/>
          <cell r="S6908"/>
          <cell r="T6908"/>
          <cell r="U6908"/>
          <cell r="V6908"/>
          <cell r="W6908"/>
          <cell r="Y6908"/>
          <cell r="Z6908"/>
          <cell r="AA6908"/>
          <cell r="AB6908"/>
          <cell r="AC6908"/>
          <cell r="AD6908"/>
          <cell r="AE6908"/>
          <cell r="AF6908"/>
          <cell r="AG6908"/>
          <cell r="AH6908"/>
          <cell r="AI6908"/>
          <cell r="AJ6908"/>
          <cell r="AK6908"/>
          <cell r="AL6908"/>
          <cell r="AM6908"/>
          <cell r="AN6908"/>
          <cell r="AP6908"/>
        </row>
        <row r="6909">
          <cell r="C6909"/>
          <cell r="D6909"/>
          <cell r="E6909"/>
          <cell r="F6909"/>
          <cell r="J6909"/>
          <cell r="K6909"/>
          <cell r="L6909"/>
          <cell r="M6909"/>
          <cell r="N6909"/>
          <cell r="O6909"/>
          <cell r="P6909"/>
          <cell r="R6909"/>
          <cell r="S6909"/>
          <cell r="T6909"/>
          <cell r="U6909"/>
          <cell r="V6909"/>
          <cell r="W6909"/>
          <cell r="Y6909"/>
          <cell r="Z6909"/>
          <cell r="AA6909"/>
          <cell r="AB6909"/>
          <cell r="AC6909"/>
          <cell r="AD6909"/>
          <cell r="AE6909"/>
          <cell r="AF6909"/>
          <cell r="AG6909"/>
          <cell r="AH6909"/>
          <cell r="AI6909"/>
          <cell r="AJ6909"/>
          <cell r="AK6909"/>
          <cell r="AL6909"/>
          <cell r="AM6909"/>
          <cell r="AN6909"/>
          <cell r="AP6909"/>
        </row>
        <row r="6910">
          <cell r="C6910"/>
          <cell r="D6910"/>
          <cell r="E6910"/>
          <cell r="F6910"/>
          <cell r="J6910"/>
          <cell r="K6910"/>
          <cell r="L6910"/>
          <cell r="M6910"/>
          <cell r="N6910"/>
          <cell r="O6910"/>
          <cell r="P6910"/>
          <cell r="R6910"/>
          <cell r="S6910"/>
          <cell r="T6910"/>
          <cell r="U6910"/>
          <cell r="V6910"/>
          <cell r="W6910"/>
          <cell r="Y6910"/>
          <cell r="Z6910"/>
          <cell r="AA6910"/>
          <cell r="AB6910"/>
          <cell r="AC6910"/>
          <cell r="AD6910"/>
          <cell r="AE6910"/>
          <cell r="AF6910"/>
          <cell r="AG6910"/>
          <cell r="AH6910"/>
          <cell r="AI6910"/>
          <cell r="AJ6910"/>
          <cell r="AK6910"/>
          <cell r="AL6910"/>
          <cell r="AM6910"/>
          <cell r="AN6910"/>
          <cell r="AP6910"/>
        </row>
        <row r="6911">
          <cell r="C6911"/>
          <cell r="D6911"/>
          <cell r="E6911"/>
          <cell r="F6911"/>
          <cell r="J6911"/>
          <cell r="K6911"/>
          <cell r="L6911"/>
          <cell r="M6911"/>
          <cell r="N6911"/>
          <cell r="O6911"/>
          <cell r="P6911"/>
          <cell r="R6911"/>
          <cell r="S6911"/>
          <cell r="T6911"/>
          <cell r="U6911"/>
          <cell r="V6911"/>
          <cell r="W6911"/>
          <cell r="Y6911"/>
          <cell r="Z6911"/>
          <cell r="AA6911"/>
          <cell r="AB6911"/>
          <cell r="AC6911"/>
          <cell r="AD6911"/>
          <cell r="AE6911"/>
          <cell r="AF6911"/>
          <cell r="AG6911"/>
          <cell r="AH6911"/>
          <cell r="AI6911"/>
          <cell r="AJ6911"/>
          <cell r="AK6911"/>
          <cell r="AL6911"/>
          <cell r="AM6911"/>
          <cell r="AN6911"/>
          <cell r="AP6911"/>
        </row>
        <row r="6912">
          <cell r="C6912"/>
          <cell r="D6912"/>
          <cell r="E6912"/>
          <cell r="F6912"/>
          <cell r="J6912"/>
          <cell r="K6912"/>
          <cell r="L6912"/>
          <cell r="M6912"/>
          <cell r="N6912"/>
          <cell r="O6912"/>
          <cell r="P6912"/>
          <cell r="R6912"/>
          <cell r="S6912"/>
          <cell r="T6912"/>
          <cell r="U6912"/>
          <cell r="V6912"/>
          <cell r="Y6912"/>
          <cell r="Z6912"/>
          <cell r="AA6912"/>
          <cell r="AB6912"/>
          <cell r="AC6912"/>
          <cell r="AD6912"/>
          <cell r="AE6912"/>
          <cell r="AF6912"/>
          <cell r="AG6912"/>
          <cell r="AH6912"/>
          <cell r="AI6912"/>
          <cell r="AJ6912"/>
          <cell r="AK6912"/>
          <cell r="AL6912"/>
          <cell r="AM6912"/>
          <cell r="AN6912"/>
          <cell r="AP6912"/>
        </row>
        <row r="6913">
          <cell r="C6913"/>
          <cell r="D6913"/>
          <cell r="E6913"/>
          <cell r="F6913"/>
          <cell r="J6913"/>
          <cell r="K6913"/>
          <cell r="L6913"/>
          <cell r="M6913"/>
          <cell r="N6913"/>
          <cell r="O6913"/>
          <cell r="P6913"/>
          <cell r="R6913"/>
          <cell r="S6913"/>
          <cell r="T6913"/>
          <cell r="U6913"/>
          <cell r="V6913"/>
          <cell r="W6913"/>
          <cell r="Y6913"/>
          <cell r="Z6913"/>
          <cell r="AA6913"/>
          <cell r="AB6913"/>
          <cell r="AC6913"/>
          <cell r="AD6913"/>
          <cell r="AE6913"/>
          <cell r="AF6913"/>
          <cell r="AG6913"/>
          <cell r="AH6913"/>
          <cell r="AI6913"/>
          <cell r="AJ6913"/>
          <cell r="AK6913"/>
          <cell r="AL6913"/>
          <cell r="AM6913"/>
          <cell r="AN6913"/>
          <cell r="AP6913"/>
        </row>
        <row r="6914">
          <cell r="C6914"/>
          <cell r="D6914"/>
          <cell r="E6914"/>
          <cell r="F6914"/>
          <cell r="J6914"/>
          <cell r="K6914"/>
          <cell r="L6914"/>
          <cell r="M6914"/>
          <cell r="N6914"/>
          <cell r="O6914"/>
          <cell r="P6914"/>
          <cell r="R6914"/>
          <cell r="S6914"/>
          <cell r="T6914"/>
          <cell r="U6914"/>
          <cell r="V6914"/>
          <cell r="W6914"/>
          <cell r="Y6914"/>
          <cell r="Z6914"/>
          <cell r="AA6914"/>
          <cell r="AB6914"/>
          <cell r="AC6914"/>
          <cell r="AD6914"/>
          <cell r="AE6914"/>
          <cell r="AF6914"/>
          <cell r="AG6914"/>
          <cell r="AH6914"/>
          <cell r="AI6914"/>
          <cell r="AJ6914"/>
          <cell r="AK6914"/>
          <cell r="AL6914"/>
          <cell r="AM6914"/>
          <cell r="AN6914"/>
          <cell r="AP6914"/>
        </row>
        <row r="6915">
          <cell r="C6915"/>
          <cell r="D6915"/>
          <cell r="E6915"/>
          <cell r="F6915"/>
          <cell r="J6915"/>
          <cell r="K6915"/>
          <cell r="L6915"/>
          <cell r="M6915"/>
          <cell r="N6915"/>
          <cell r="O6915"/>
          <cell r="P6915"/>
          <cell r="R6915"/>
          <cell r="S6915"/>
          <cell r="T6915"/>
          <cell r="U6915"/>
          <cell r="V6915"/>
          <cell r="W6915"/>
          <cell r="Y6915"/>
          <cell r="Z6915"/>
          <cell r="AA6915"/>
          <cell r="AB6915"/>
          <cell r="AC6915"/>
          <cell r="AD6915"/>
          <cell r="AE6915"/>
          <cell r="AF6915"/>
          <cell r="AG6915"/>
          <cell r="AH6915"/>
          <cell r="AI6915"/>
          <cell r="AJ6915"/>
          <cell r="AK6915"/>
          <cell r="AL6915"/>
          <cell r="AM6915"/>
          <cell r="AN6915"/>
          <cell r="AP6915"/>
        </row>
        <row r="6916">
          <cell r="C6916"/>
          <cell r="D6916"/>
          <cell r="E6916"/>
          <cell r="F6916"/>
          <cell r="J6916"/>
          <cell r="K6916"/>
          <cell r="L6916"/>
          <cell r="M6916"/>
          <cell r="N6916"/>
          <cell r="O6916"/>
          <cell r="P6916"/>
          <cell r="R6916"/>
          <cell r="S6916"/>
          <cell r="T6916"/>
          <cell r="U6916"/>
          <cell r="V6916"/>
          <cell r="W6916"/>
          <cell r="Y6916"/>
          <cell r="Z6916"/>
          <cell r="AA6916"/>
          <cell r="AB6916"/>
          <cell r="AC6916"/>
          <cell r="AD6916"/>
          <cell r="AE6916"/>
          <cell r="AF6916"/>
          <cell r="AG6916"/>
          <cell r="AH6916"/>
          <cell r="AI6916"/>
          <cell r="AJ6916"/>
          <cell r="AK6916"/>
          <cell r="AL6916"/>
          <cell r="AM6916"/>
          <cell r="AN6916"/>
          <cell r="AP6916"/>
        </row>
        <row r="6917">
          <cell r="C6917"/>
          <cell r="D6917"/>
          <cell r="E6917"/>
          <cell r="F6917"/>
          <cell r="J6917"/>
          <cell r="K6917"/>
          <cell r="L6917"/>
          <cell r="M6917"/>
          <cell r="N6917"/>
          <cell r="O6917"/>
          <cell r="P6917"/>
          <cell r="R6917"/>
          <cell r="S6917"/>
          <cell r="T6917"/>
          <cell r="U6917"/>
          <cell r="V6917"/>
          <cell r="W6917"/>
          <cell r="Y6917"/>
          <cell r="Z6917"/>
          <cell r="AA6917"/>
          <cell r="AB6917"/>
          <cell r="AC6917"/>
          <cell r="AD6917"/>
          <cell r="AE6917"/>
          <cell r="AF6917"/>
          <cell r="AG6917"/>
          <cell r="AH6917"/>
          <cell r="AI6917"/>
          <cell r="AJ6917"/>
          <cell r="AK6917"/>
          <cell r="AL6917"/>
          <cell r="AM6917"/>
          <cell r="AN6917"/>
          <cell r="AP6917"/>
        </row>
        <row r="6918">
          <cell r="C6918"/>
          <cell r="D6918"/>
          <cell r="E6918"/>
          <cell r="F6918"/>
          <cell r="J6918"/>
          <cell r="K6918"/>
          <cell r="L6918"/>
          <cell r="M6918"/>
          <cell r="N6918"/>
          <cell r="O6918"/>
          <cell r="P6918"/>
          <cell r="R6918"/>
          <cell r="S6918"/>
          <cell r="T6918"/>
          <cell r="U6918"/>
          <cell r="V6918"/>
          <cell r="W6918"/>
          <cell r="Y6918"/>
          <cell r="Z6918"/>
          <cell r="AA6918"/>
          <cell r="AB6918"/>
          <cell r="AC6918"/>
          <cell r="AD6918"/>
          <cell r="AE6918"/>
          <cell r="AF6918"/>
          <cell r="AG6918"/>
          <cell r="AH6918"/>
          <cell r="AI6918"/>
          <cell r="AJ6918"/>
          <cell r="AK6918"/>
          <cell r="AL6918"/>
          <cell r="AM6918"/>
          <cell r="AN6918"/>
          <cell r="AP6918"/>
        </row>
        <row r="6919">
          <cell r="C6919"/>
          <cell r="D6919"/>
          <cell r="E6919"/>
          <cell r="F6919"/>
          <cell r="J6919"/>
          <cell r="K6919"/>
          <cell r="L6919"/>
          <cell r="M6919"/>
          <cell r="N6919"/>
          <cell r="O6919"/>
          <cell r="P6919"/>
          <cell r="R6919"/>
          <cell r="S6919"/>
          <cell r="T6919"/>
          <cell r="U6919"/>
          <cell r="V6919"/>
          <cell r="W6919"/>
          <cell r="Y6919"/>
          <cell r="Z6919"/>
          <cell r="AA6919"/>
          <cell r="AB6919"/>
          <cell r="AC6919"/>
          <cell r="AD6919"/>
          <cell r="AE6919"/>
          <cell r="AF6919"/>
          <cell r="AG6919"/>
          <cell r="AH6919"/>
          <cell r="AI6919"/>
          <cell r="AJ6919"/>
          <cell r="AK6919"/>
          <cell r="AL6919"/>
          <cell r="AM6919"/>
          <cell r="AN6919"/>
          <cell r="AP6919"/>
        </row>
        <row r="6920">
          <cell r="C6920"/>
          <cell r="D6920"/>
          <cell r="E6920"/>
          <cell r="F6920"/>
          <cell r="J6920"/>
          <cell r="K6920"/>
          <cell r="L6920"/>
          <cell r="M6920"/>
          <cell r="N6920"/>
          <cell r="O6920"/>
          <cell r="P6920"/>
          <cell r="R6920"/>
          <cell r="S6920"/>
          <cell r="T6920"/>
          <cell r="U6920"/>
          <cell r="V6920"/>
          <cell r="W6920"/>
          <cell r="Y6920"/>
          <cell r="Z6920"/>
          <cell r="AA6920"/>
          <cell r="AB6920"/>
          <cell r="AC6920"/>
          <cell r="AD6920"/>
          <cell r="AE6920"/>
          <cell r="AF6920"/>
          <cell r="AG6920"/>
          <cell r="AH6920"/>
          <cell r="AI6920"/>
          <cell r="AJ6920"/>
          <cell r="AK6920"/>
          <cell r="AL6920"/>
          <cell r="AM6920"/>
          <cell r="AN6920"/>
          <cell r="AP6920"/>
        </row>
        <row r="6921">
          <cell r="C6921"/>
          <cell r="D6921"/>
          <cell r="E6921"/>
          <cell r="F6921"/>
          <cell r="J6921"/>
          <cell r="K6921"/>
          <cell r="L6921"/>
          <cell r="M6921"/>
          <cell r="N6921"/>
          <cell r="O6921"/>
          <cell r="P6921"/>
          <cell r="R6921"/>
          <cell r="S6921"/>
          <cell r="T6921"/>
          <cell r="U6921"/>
          <cell r="V6921"/>
          <cell r="W6921"/>
          <cell r="Y6921"/>
          <cell r="Z6921"/>
          <cell r="AA6921"/>
          <cell r="AB6921"/>
          <cell r="AC6921"/>
          <cell r="AD6921"/>
          <cell r="AE6921"/>
          <cell r="AF6921"/>
          <cell r="AG6921"/>
          <cell r="AH6921"/>
          <cell r="AI6921"/>
          <cell r="AJ6921"/>
          <cell r="AK6921"/>
          <cell r="AL6921"/>
          <cell r="AM6921"/>
          <cell r="AN6921"/>
          <cell r="AP6921"/>
        </row>
        <row r="6922">
          <cell r="C6922"/>
          <cell r="D6922"/>
          <cell r="E6922"/>
          <cell r="F6922"/>
          <cell r="J6922"/>
          <cell r="K6922"/>
          <cell r="L6922"/>
          <cell r="M6922"/>
          <cell r="N6922"/>
          <cell r="O6922"/>
          <cell r="P6922"/>
          <cell r="R6922"/>
          <cell r="S6922"/>
          <cell r="T6922"/>
          <cell r="U6922"/>
          <cell r="V6922"/>
          <cell r="W6922"/>
          <cell r="Y6922"/>
          <cell r="Z6922"/>
          <cell r="AA6922"/>
          <cell r="AB6922"/>
          <cell r="AC6922"/>
          <cell r="AD6922"/>
          <cell r="AE6922"/>
          <cell r="AF6922"/>
          <cell r="AG6922"/>
          <cell r="AH6922"/>
          <cell r="AI6922"/>
          <cell r="AJ6922"/>
          <cell r="AK6922"/>
          <cell r="AL6922"/>
          <cell r="AM6922"/>
          <cell r="AN6922"/>
          <cell r="AP6922"/>
        </row>
        <row r="6923">
          <cell r="C6923"/>
          <cell r="D6923"/>
          <cell r="E6923"/>
          <cell r="F6923"/>
          <cell r="J6923"/>
          <cell r="K6923"/>
          <cell r="L6923"/>
          <cell r="M6923"/>
          <cell r="N6923"/>
          <cell r="O6923"/>
          <cell r="P6923"/>
          <cell r="R6923"/>
          <cell r="S6923"/>
          <cell r="T6923"/>
          <cell r="U6923"/>
          <cell r="V6923"/>
          <cell r="W6923"/>
          <cell r="Y6923"/>
          <cell r="Z6923"/>
          <cell r="AA6923"/>
          <cell r="AB6923"/>
          <cell r="AC6923"/>
          <cell r="AD6923"/>
          <cell r="AE6923"/>
          <cell r="AF6923"/>
          <cell r="AG6923"/>
          <cell r="AH6923"/>
          <cell r="AI6923"/>
          <cell r="AJ6923"/>
          <cell r="AK6923"/>
          <cell r="AL6923"/>
          <cell r="AM6923"/>
          <cell r="AN6923"/>
          <cell r="AP6923"/>
        </row>
        <row r="6924">
          <cell r="C6924"/>
          <cell r="D6924"/>
          <cell r="E6924"/>
          <cell r="F6924"/>
          <cell r="J6924"/>
          <cell r="K6924"/>
          <cell r="L6924"/>
          <cell r="M6924"/>
          <cell r="N6924"/>
          <cell r="O6924"/>
          <cell r="P6924"/>
          <cell r="R6924"/>
          <cell r="S6924"/>
          <cell r="T6924"/>
          <cell r="U6924"/>
          <cell r="V6924"/>
          <cell r="W6924"/>
          <cell r="Y6924"/>
          <cell r="Z6924"/>
          <cell r="AA6924"/>
          <cell r="AB6924"/>
          <cell r="AC6924"/>
          <cell r="AD6924"/>
          <cell r="AE6924"/>
          <cell r="AF6924"/>
          <cell r="AG6924"/>
          <cell r="AH6924"/>
          <cell r="AI6924"/>
          <cell r="AJ6924"/>
          <cell r="AK6924"/>
          <cell r="AL6924"/>
          <cell r="AM6924"/>
          <cell r="AN6924"/>
          <cell r="AP6924"/>
        </row>
        <row r="6925">
          <cell r="C6925"/>
          <cell r="D6925"/>
          <cell r="E6925"/>
          <cell r="F6925"/>
          <cell r="J6925"/>
          <cell r="K6925"/>
          <cell r="L6925"/>
          <cell r="M6925"/>
          <cell r="N6925"/>
          <cell r="O6925"/>
          <cell r="P6925"/>
          <cell r="R6925"/>
          <cell r="S6925"/>
          <cell r="T6925"/>
          <cell r="U6925"/>
          <cell r="V6925"/>
          <cell r="W6925"/>
          <cell r="Y6925"/>
          <cell r="Z6925"/>
          <cell r="AA6925"/>
          <cell r="AB6925"/>
          <cell r="AC6925"/>
          <cell r="AD6925"/>
          <cell r="AE6925"/>
          <cell r="AF6925"/>
          <cell r="AG6925"/>
          <cell r="AH6925"/>
          <cell r="AI6925"/>
          <cell r="AJ6925"/>
          <cell r="AK6925"/>
          <cell r="AL6925"/>
          <cell r="AM6925"/>
          <cell r="AN6925"/>
          <cell r="AP6925"/>
        </row>
        <row r="6926">
          <cell r="C6926"/>
          <cell r="D6926"/>
          <cell r="E6926"/>
          <cell r="F6926"/>
          <cell r="J6926"/>
          <cell r="K6926"/>
          <cell r="L6926"/>
          <cell r="M6926"/>
          <cell r="N6926"/>
          <cell r="O6926"/>
          <cell r="P6926"/>
          <cell r="R6926"/>
          <cell r="S6926"/>
          <cell r="T6926"/>
          <cell r="U6926"/>
          <cell r="V6926"/>
          <cell r="W6926"/>
          <cell r="Y6926"/>
          <cell r="Z6926"/>
          <cell r="AA6926"/>
          <cell r="AB6926"/>
          <cell r="AC6926"/>
          <cell r="AD6926"/>
          <cell r="AE6926"/>
          <cell r="AF6926"/>
          <cell r="AG6926"/>
          <cell r="AH6926"/>
          <cell r="AI6926"/>
          <cell r="AJ6926"/>
          <cell r="AK6926"/>
          <cell r="AL6926"/>
          <cell r="AM6926"/>
          <cell r="AN6926"/>
          <cell r="AP6926"/>
        </row>
        <row r="6927">
          <cell r="C6927"/>
          <cell r="D6927"/>
          <cell r="E6927"/>
          <cell r="F6927"/>
          <cell r="J6927"/>
          <cell r="K6927"/>
          <cell r="L6927"/>
          <cell r="M6927"/>
          <cell r="N6927"/>
          <cell r="O6927"/>
          <cell r="P6927"/>
          <cell r="R6927"/>
          <cell r="S6927"/>
          <cell r="T6927"/>
          <cell r="U6927"/>
          <cell r="V6927"/>
          <cell r="W6927"/>
          <cell r="Y6927"/>
          <cell r="Z6927"/>
          <cell r="AA6927"/>
          <cell r="AB6927"/>
          <cell r="AC6927"/>
          <cell r="AD6927"/>
          <cell r="AE6927"/>
          <cell r="AF6927"/>
          <cell r="AG6927"/>
          <cell r="AH6927"/>
          <cell r="AI6927"/>
          <cell r="AJ6927"/>
          <cell r="AK6927"/>
          <cell r="AL6927"/>
          <cell r="AM6927"/>
          <cell r="AN6927"/>
          <cell r="AP6927"/>
        </row>
        <row r="6928">
          <cell r="C6928"/>
          <cell r="D6928"/>
          <cell r="E6928"/>
          <cell r="F6928"/>
          <cell r="J6928"/>
          <cell r="K6928"/>
          <cell r="L6928"/>
          <cell r="M6928"/>
          <cell r="N6928"/>
          <cell r="O6928"/>
          <cell r="P6928"/>
          <cell r="R6928"/>
          <cell r="S6928"/>
          <cell r="T6928"/>
          <cell r="U6928"/>
          <cell r="V6928"/>
          <cell r="W6928"/>
          <cell r="Y6928"/>
          <cell r="Z6928"/>
          <cell r="AA6928"/>
          <cell r="AB6928"/>
          <cell r="AC6928"/>
          <cell r="AD6928"/>
          <cell r="AE6928"/>
          <cell r="AF6928"/>
          <cell r="AG6928"/>
          <cell r="AH6928"/>
          <cell r="AI6928"/>
          <cell r="AJ6928"/>
          <cell r="AK6928"/>
          <cell r="AL6928"/>
          <cell r="AM6928"/>
          <cell r="AN6928"/>
          <cell r="AP6928"/>
        </row>
        <row r="6929">
          <cell r="C6929"/>
          <cell r="D6929"/>
          <cell r="E6929"/>
          <cell r="F6929"/>
          <cell r="J6929"/>
          <cell r="K6929"/>
          <cell r="L6929"/>
          <cell r="M6929"/>
          <cell r="N6929"/>
          <cell r="O6929"/>
          <cell r="P6929"/>
          <cell r="R6929"/>
          <cell r="S6929"/>
          <cell r="T6929"/>
          <cell r="U6929"/>
          <cell r="V6929"/>
          <cell r="W6929"/>
          <cell r="Y6929"/>
          <cell r="Z6929"/>
          <cell r="AA6929"/>
          <cell r="AB6929"/>
          <cell r="AC6929"/>
          <cell r="AD6929"/>
          <cell r="AE6929"/>
          <cell r="AF6929"/>
          <cell r="AG6929"/>
          <cell r="AH6929"/>
          <cell r="AI6929"/>
          <cell r="AJ6929"/>
          <cell r="AK6929"/>
          <cell r="AL6929"/>
          <cell r="AM6929"/>
          <cell r="AN6929"/>
          <cell r="AP6929"/>
        </row>
        <row r="6930">
          <cell r="C6930"/>
          <cell r="D6930"/>
          <cell r="E6930"/>
          <cell r="F6930"/>
          <cell r="J6930"/>
          <cell r="K6930"/>
          <cell r="L6930"/>
          <cell r="M6930"/>
          <cell r="N6930"/>
          <cell r="O6930"/>
          <cell r="P6930"/>
          <cell r="R6930"/>
          <cell r="S6930"/>
          <cell r="T6930"/>
          <cell r="U6930"/>
          <cell r="V6930"/>
          <cell r="W6930"/>
          <cell r="Y6930"/>
          <cell r="Z6930"/>
          <cell r="AA6930"/>
          <cell r="AB6930"/>
          <cell r="AC6930"/>
          <cell r="AD6930"/>
          <cell r="AE6930"/>
          <cell r="AF6930"/>
          <cell r="AG6930"/>
          <cell r="AH6930"/>
          <cell r="AI6930"/>
          <cell r="AJ6930"/>
          <cell r="AK6930"/>
          <cell r="AL6930"/>
          <cell r="AM6930"/>
          <cell r="AN6930"/>
          <cell r="AP6930"/>
        </row>
        <row r="6931">
          <cell r="C6931"/>
          <cell r="D6931"/>
          <cell r="E6931"/>
          <cell r="F6931"/>
          <cell r="J6931"/>
          <cell r="K6931"/>
          <cell r="L6931"/>
          <cell r="M6931"/>
          <cell r="N6931"/>
          <cell r="O6931"/>
          <cell r="P6931"/>
          <cell r="R6931"/>
          <cell r="S6931"/>
          <cell r="T6931"/>
          <cell r="U6931"/>
          <cell r="V6931"/>
          <cell r="W6931"/>
          <cell r="Y6931"/>
          <cell r="Z6931"/>
          <cell r="AA6931"/>
          <cell r="AB6931"/>
          <cell r="AC6931"/>
          <cell r="AD6931"/>
          <cell r="AE6931"/>
          <cell r="AF6931"/>
          <cell r="AG6931"/>
          <cell r="AH6931"/>
          <cell r="AI6931"/>
          <cell r="AJ6931"/>
          <cell r="AK6931"/>
          <cell r="AL6931"/>
          <cell r="AM6931"/>
          <cell r="AN6931"/>
          <cell r="AP6931"/>
        </row>
        <row r="6932">
          <cell r="C6932"/>
          <cell r="D6932"/>
          <cell r="E6932"/>
          <cell r="F6932"/>
          <cell r="J6932"/>
          <cell r="K6932"/>
          <cell r="L6932"/>
          <cell r="M6932"/>
          <cell r="N6932"/>
          <cell r="O6932"/>
          <cell r="P6932"/>
          <cell r="R6932"/>
          <cell r="S6932"/>
          <cell r="T6932"/>
          <cell r="U6932"/>
          <cell r="V6932"/>
          <cell r="W6932"/>
          <cell r="Y6932"/>
          <cell r="Z6932"/>
          <cell r="AA6932"/>
          <cell r="AB6932"/>
          <cell r="AC6932"/>
          <cell r="AD6932"/>
          <cell r="AE6932"/>
          <cell r="AF6932"/>
          <cell r="AG6932"/>
          <cell r="AH6932"/>
          <cell r="AI6932"/>
          <cell r="AJ6932"/>
          <cell r="AK6932"/>
          <cell r="AL6932"/>
          <cell r="AM6932"/>
          <cell r="AN6932"/>
          <cell r="AP6932"/>
        </row>
        <row r="6933">
          <cell r="C6933"/>
          <cell r="D6933"/>
          <cell r="E6933"/>
          <cell r="F6933"/>
          <cell r="J6933"/>
          <cell r="K6933"/>
          <cell r="L6933"/>
          <cell r="M6933"/>
          <cell r="N6933"/>
          <cell r="O6933"/>
          <cell r="P6933"/>
          <cell r="R6933"/>
          <cell r="S6933"/>
          <cell r="T6933"/>
          <cell r="U6933"/>
          <cell r="V6933"/>
          <cell r="W6933"/>
          <cell r="Y6933"/>
          <cell r="Z6933"/>
          <cell r="AA6933"/>
          <cell r="AB6933"/>
          <cell r="AC6933"/>
          <cell r="AD6933"/>
          <cell r="AE6933"/>
          <cell r="AF6933"/>
          <cell r="AG6933"/>
          <cell r="AH6933"/>
          <cell r="AI6933"/>
          <cell r="AJ6933"/>
          <cell r="AK6933"/>
          <cell r="AL6933"/>
          <cell r="AM6933"/>
          <cell r="AN6933"/>
          <cell r="AP6933"/>
        </row>
        <row r="6934">
          <cell r="C6934"/>
          <cell r="D6934"/>
          <cell r="E6934"/>
          <cell r="F6934"/>
          <cell r="J6934"/>
          <cell r="K6934"/>
          <cell r="L6934"/>
          <cell r="M6934"/>
          <cell r="N6934"/>
          <cell r="O6934"/>
          <cell r="P6934"/>
          <cell r="R6934"/>
          <cell r="S6934"/>
          <cell r="T6934"/>
          <cell r="U6934"/>
          <cell r="V6934"/>
          <cell r="W6934"/>
          <cell r="Y6934"/>
          <cell r="Z6934"/>
          <cell r="AA6934"/>
          <cell r="AB6934"/>
          <cell r="AC6934"/>
          <cell r="AD6934"/>
          <cell r="AE6934"/>
          <cell r="AF6934"/>
          <cell r="AG6934"/>
          <cell r="AH6934"/>
          <cell r="AI6934"/>
          <cell r="AJ6934"/>
          <cell r="AK6934"/>
          <cell r="AL6934"/>
          <cell r="AM6934"/>
          <cell r="AN6934"/>
          <cell r="AP6934"/>
        </row>
        <row r="6935">
          <cell r="C6935"/>
          <cell r="D6935"/>
          <cell r="E6935"/>
          <cell r="F6935"/>
          <cell r="J6935"/>
          <cell r="K6935"/>
          <cell r="L6935"/>
          <cell r="M6935"/>
          <cell r="N6935"/>
          <cell r="O6935"/>
          <cell r="P6935"/>
          <cell r="R6935"/>
          <cell r="S6935"/>
          <cell r="T6935"/>
          <cell r="U6935"/>
          <cell r="V6935"/>
          <cell r="W6935"/>
          <cell r="Y6935"/>
          <cell r="Z6935"/>
          <cell r="AA6935"/>
          <cell r="AB6935"/>
          <cell r="AC6935"/>
          <cell r="AD6935"/>
          <cell r="AE6935"/>
          <cell r="AF6935"/>
          <cell r="AG6935"/>
          <cell r="AH6935"/>
          <cell r="AI6935"/>
          <cell r="AJ6935"/>
          <cell r="AK6935"/>
          <cell r="AL6935"/>
          <cell r="AM6935"/>
          <cell r="AN6935"/>
          <cell r="AP6935"/>
        </row>
        <row r="6936">
          <cell r="C6936"/>
          <cell r="D6936"/>
          <cell r="E6936"/>
          <cell r="F6936"/>
          <cell r="J6936"/>
          <cell r="K6936"/>
          <cell r="L6936"/>
          <cell r="M6936"/>
          <cell r="N6936"/>
          <cell r="O6936"/>
          <cell r="P6936"/>
          <cell r="R6936"/>
          <cell r="S6936"/>
          <cell r="T6936"/>
          <cell r="U6936"/>
          <cell r="V6936"/>
          <cell r="W6936"/>
          <cell r="Y6936"/>
          <cell r="Z6936"/>
          <cell r="AA6936"/>
          <cell r="AB6936"/>
          <cell r="AC6936"/>
          <cell r="AD6936"/>
          <cell r="AE6936"/>
          <cell r="AF6936"/>
          <cell r="AG6936"/>
          <cell r="AH6936"/>
          <cell r="AI6936"/>
          <cell r="AJ6936"/>
          <cell r="AK6936"/>
          <cell r="AL6936"/>
          <cell r="AM6936"/>
          <cell r="AN6936"/>
          <cell r="AP6936"/>
        </row>
        <row r="6937">
          <cell r="C6937"/>
          <cell r="D6937"/>
          <cell r="E6937"/>
          <cell r="F6937"/>
          <cell r="J6937"/>
          <cell r="K6937"/>
          <cell r="L6937"/>
          <cell r="M6937"/>
          <cell r="N6937"/>
          <cell r="O6937"/>
          <cell r="P6937"/>
          <cell r="R6937"/>
          <cell r="S6937"/>
          <cell r="T6937"/>
          <cell r="U6937"/>
          <cell r="V6937"/>
          <cell r="W6937"/>
          <cell r="Y6937"/>
          <cell r="Z6937"/>
          <cell r="AA6937"/>
          <cell r="AB6937"/>
          <cell r="AC6937"/>
          <cell r="AD6937"/>
          <cell r="AE6937"/>
          <cell r="AF6937"/>
          <cell r="AG6937"/>
          <cell r="AH6937"/>
          <cell r="AI6937"/>
          <cell r="AJ6937"/>
          <cell r="AK6937"/>
          <cell r="AL6937"/>
          <cell r="AM6937"/>
          <cell r="AN6937"/>
          <cell r="AP6937"/>
        </row>
        <row r="6938">
          <cell r="C6938"/>
          <cell r="D6938"/>
          <cell r="E6938"/>
          <cell r="F6938"/>
          <cell r="J6938"/>
          <cell r="K6938"/>
          <cell r="L6938"/>
          <cell r="M6938"/>
          <cell r="N6938"/>
          <cell r="O6938"/>
          <cell r="P6938"/>
          <cell r="R6938"/>
          <cell r="S6938"/>
          <cell r="T6938"/>
          <cell r="U6938"/>
          <cell r="V6938"/>
          <cell r="W6938"/>
          <cell r="Y6938"/>
          <cell r="Z6938"/>
          <cell r="AA6938"/>
          <cell r="AB6938"/>
          <cell r="AC6938"/>
          <cell r="AD6938"/>
          <cell r="AE6938"/>
          <cell r="AF6938"/>
          <cell r="AG6938"/>
          <cell r="AH6938"/>
          <cell r="AI6938"/>
          <cell r="AJ6938"/>
          <cell r="AK6938"/>
          <cell r="AL6938"/>
          <cell r="AM6938"/>
          <cell r="AN6938"/>
          <cell r="AP6938"/>
        </row>
        <row r="6939">
          <cell r="C6939"/>
          <cell r="D6939"/>
          <cell r="E6939"/>
          <cell r="F6939"/>
          <cell r="J6939"/>
          <cell r="K6939"/>
          <cell r="L6939"/>
          <cell r="M6939"/>
          <cell r="N6939"/>
          <cell r="O6939"/>
          <cell r="P6939"/>
          <cell r="R6939"/>
          <cell r="S6939"/>
          <cell r="T6939"/>
          <cell r="U6939"/>
          <cell r="V6939"/>
          <cell r="W6939"/>
          <cell r="Y6939"/>
          <cell r="Z6939"/>
          <cell r="AA6939"/>
          <cell r="AB6939"/>
          <cell r="AC6939"/>
          <cell r="AD6939"/>
          <cell r="AE6939"/>
          <cell r="AF6939"/>
          <cell r="AG6939"/>
          <cell r="AH6939"/>
          <cell r="AI6939"/>
          <cell r="AJ6939"/>
          <cell r="AK6939"/>
          <cell r="AL6939"/>
          <cell r="AM6939"/>
          <cell r="AN6939"/>
          <cell r="AP6939"/>
        </row>
        <row r="6940">
          <cell r="C6940"/>
          <cell r="D6940"/>
          <cell r="E6940"/>
          <cell r="F6940"/>
          <cell r="J6940"/>
          <cell r="K6940"/>
          <cell r="L6940"/>
          <cell r="M6940"/>
          <cell r="N6940"/>
          <cell r="O6940"/>
          <cell r="P6940"/>
          <cell r="R6940"/>
          <cell r="S6940"/>
          <cell r="T6940"/>
          <cell r="U6940"/>
          <cell r="V6940"/>
          <cell r="W6940"/>
          <cell r="Y6940"/>
          <cell r="Z6940"/>
          <cell r="AA6940"/>
          <cell r="AB6940"/>
          <cell r="AC6940"/>
          <cell r="AD6940"/>
          <cell r="AE6940"/>
          <cell r="AF6940"/>
          <cell r="AG6940"/>
          <cell r="AH6940"/>
          <cell r="AI6940"/>
          <cell r="AJ6940"/>
          <cell r="AK6940"/>
          <cell r="AL6940"/>
          <cell r="AM6940"/>
          <cell r="AN6940"/>
          <cell r="AP6940"/>
        </row>
        <row r="6941">
          <cell r="C6941"/>
          <cell r="D6941"/>
          <cell r="E6941"/>
          <cell r="F6941"/>
          <cell r="J6941"/>
          <cell r="K6941"/>
          <cell r="L6941"/>
          <cell r="M6941"/>
          <cell r="N6941"/>
          <cell r="O6941"/>
          <cell r="P6941"/>
          <cell r="R6941"/>
          <cell r="S6941"/>
          <cell r="T6941"/>
          <cell r="U6941"/>
          <cell r="V6941"/>
          <cell r="W6941"/>
          <cell r="Y6941"/>
          <cell r="Z6941"/>
          <cell r="AA6941"/>
          <cell r="AB6941"/>
          <cell r="AC6941"/>
          <cell r="AD6941"/>
          <cell r="AE6941"/>
          <cell r="AF6941"/>
          <cell r="AG6941"/>
          <cell r="AH6941"/>
          <cell r="AI6941"/>
          <cell r="AJ6941"/>
          <cell r="AK6941"/>
          <cell r="AL6941"/>
          <cell r="AM6941"/>
          <cell r="AN6941"/>
          <cell r="AP6941"/>
        </row>
        <row r="6942">
          <cell r="C6942"/>
          <cell r="D6942"/>
          <cell r="E6942"/>
          <cell r="F6942"/>
          <cell r="J6942"/>
          <cell r="K6942"/>
          <cell r="L6942"/>
          <cell r="M6942"/>
          <cell r="N6942"/>
          <cell r="O6942"/>
          <cell r="P6942"/>
          <cell r="R6942"/>
          <cell r="S6942"/>
          <cell r="T6942"/>
          <cell r="U6942"/>
          <cell r="V6942"/>
          <cell r="W6942"/>
          <cell r="Y6942"/>
          <cell r="Z6942"/>
          <cell r="AA6942"/>
          <cell r="AB6942"/>
          <cell r="AC6942"/>
          <cell r="AD6942"/>
          <cell r="AE6942"/>
          <cell r="AF6942"/>
          <cell r="AG6942"/>
          <cell r="AH6942"/>
          <cell r="AI6942"/>
          <cell r="AJ6942"/>
          <cell r="AK6942"/>
          <cell r="AL6942"/>
          <cell r="AM6942"/>
          <cell r="AN6942"/>
          <cell r="AP6942"/>
        </row>
        <row r="6943">
          <cell r="C6943"/>
          <cell r="D6943"/>
          <cell r="E6943"/>
          <cell r="F6943"/>
          <cell r="J6943"/>
          <cell r="K6943"/>
          <cell r="L6943"/>
          <cell r="M6943"/>
          <cell r="N6943"/>
          <cell r="O6943"/>
          <cell r="P6943"/>
          <cell r="R6943"/>
          <cell r="S6943"/>
          <cell r="T6943"/>
          <cell r="U6943"/>
          <cell r="V6943"/>
          <cell r="W6943"/>
          <cell r="Y6943"/>
          <cell r="Z6943"/>
          <cell r="AA6943"/>
          <cell r="AB6943"/>
          <cell r="AC6943"/>
          <cell r="AD6943"/>
          <cell r="AE6943"/>
          <cell r="AF6943"/>
          <cell r="AG6943"/>
          <cell r="AH6943"/>
          <cell r="AI6943"/>
          <cell r="AJ6943"/>
          <cell r="AK6943"/>
          <cell r="AL6943"/>
          <cell r="AM6943"/>
          <cell r="AN6943"/>
          <cell r="AP6943"/>
        </row>
        <row r="6944">
          <cell r="C6944"/>
          <cell r="D6944"/>
          <cell r="E6944"/>
          <cell r="F6944"/>
          <cell r="J6944"/>
          <cell r="K6944"/>
          <cell r="L6944"/>
          <cell r="M6944"/>
          <cell r="N6944"/>
          <cell r="O6944"/>
          <cell r="P6944"/>
          <cell r="R6944"/>
          <cell r="S6944"/>
          <cell r="T6944"/>
          <cell r="U6944"/>
          <cell r="V6944"/>
          <cell r="W6944"/>
          <cell r="Y6944"/>
          <cell r="Z6944"/>
          <cell r="AA6944"/>
          <cell r="AB6944"/>
          <cell r="AC6944"/>
          <cell r="AD6944"/>
          <cell r="AE6944"/>
          <cell r="AF6944"/>
          <cell r="AG6944"/>
          <cell r="AH6944"/>
          <cell r="AI6944"/>
          <cell r="AJ6944"/>
          <cell r="AK6944"/>
          <cell r="AL6944"/>
          <cell r="AM6944"/>
          <cell r="AN6944"/>
          <cell r="AP6944"/>
        </row>
        <row r="6945">
          <cell r="C6945"/>
          <cell r="D6945"/>
          <cell r="E6945"/>
          <cell r="F6945"/>
          <cell r="J6945"/>
          <cell r="K6945"/>
          <cell r="L6945"/>
          <cell r="M6945"/>
          <cell r="N6945"/>
          <cell r="O6945"/>
          <cell r="P6945"/>
          <cell r="R6945"/>
          <cell r="S6945"/>
          <cell r="T6945"/>
          <cell r="U6945"/>
          <cell r="V6945"/>
          <cell r="W6945"/>
          <cell r="Y6945"/>
          <cell r="Z6945"/>
          <cell r="AA6945"/>
          <cell r="AB6945"/>
          <cell r="AC6945"/>
          <cell r="AD6945"/>
          <cell r="AE6945"/>
          <cell r="AF6945"/>
          <cell r="AG6945"/>
          <cell r="AH6945"/>
          <cell r="AI6945"/>
          <cell r="AJ6945"/>
          <cell r="AK6945"/>
          <cell r="AL6945"/>
          <cell r="AM6945"/>
          <cell r="AN6945"/>
          <cell r="AP6945"/>
        </row>
        <row r="6946">
          <cell r="C6946"/>
          <cell r="D6946"/>
          <cell r="E6946"/>
          <cell r="F6946"/>
          <cell r="J6946"/>
          <cell r="K6946"/>
          <cell r="L6946"/>
          <cell r="M6946"/>
          <cell r="N6946"/>
          <cell r="O6946"/>
          <cell r="P6946"/>
          <cell r="R6946"/>
          <cell r="S6946"/>
          <cell r="T6946"/>
          <cell r="U6946"/>
          <cell r="V6946"/>
          <cell r="W6946"/>
          <cell r="Y6946"/>
          <cell r="Z6946"/>
          <cell r="AA6946"/>
          <cell r="AB6946"/>
          <cell r="AC6946"/>
          <cell r="AD6946"/>
          <cell r="AE6946"/>
          <cell r="AF6946"/>
          <cell r="AG6946"/>
          <cell r="AH6946"/>
          <cell r="AI6946"/>
          <cell r="AJ6946"/>
          <cell r="AK6946"/>
          <cell r="AL6946"/>
          <cell r="AM6946"/>
          <cell r="AN6946"/>
          <cell r="AP6946"/>
        </row>
        <row r="6947">
          <cell r="C6947"/>
          <cell r="D6947"/>
          <cell r="E6947"/>
          <cell r="F6947"/>
          <cell r="J6947"/>
          <cell r="K6947"/>
          <cell r="L6947"/>
          <cell r="M6947"/>
          <cell r="N6947"/>
          <cell r="O6947"/>
          <cell r="P6947"/>
          <cell r="R6947"/>
          <cell r="S6947"/>
          <cell r="T6947"/>
          <cell r="U6947"/>
          <cell r="V6947"/>
          <cell r="W6947"/>
          <cell r="Y6947"/>
          <cell r="Z6947"/>
          <cell r="AA6947"/>
          <cell r="AB6947"/>
          <cell r="AC6947"/>
          <cell r="AD6947"/>
          <cell r="AE6947"/>
          <cell r="AF6947"/>
          <cell r="AG6947"/>
          <cell r="AH6947"/>
          <cell r="AI6947"/>
          <cell r="AJ6947"/>
          <cell r="AK6947"/>
          <cell r="AL6947"/>
          <cell r="AM6947"/>
          <cell r="AN6947"/>
          <cell r="AP6947"/>
        </row>
        <row r="6948">
          <cell r="C6948"/>
          <cell r="D6948"/>
          <cell r="E6948"/>
          <cell r="F6948"/>
          <cell r="J6948"/>
          <cell r="K6948"/>
          <cell r="L6948"/>
          <cell r="M6948"/>
          <cell r="N6948"/>
          <cell r="O6948"/>
          <cell r="P6948"/>
          <cell r="R6948"/>
          <cell r="S6948"/>
          <cell r="T6948"/>
          <cell r="U6948"/>
          <cell r="V6948"/>
          <cell r="W6948"/>
          <cell r="Y6948"/>
          <cell r="Z6948"/>
          <cell r="AA6948"/>
          <cell r="AB6948"/>
          <cell r="AC6948"/>
          <cell r="AD6948"/>
          <cell r="AE6948"/>
          <cell r="AF6948"/>
          <cell r="AG6948"/>
          <cell r="AH6948"/>
          <cell r="AI6948"/>
          <cell r="AJ6948"/>
          <cell r="AK6948"/>
          <cell r="AL6948"/>
          <cell r="AM6948"/>
          <cell r="AN6948"/>
          <cell r="AP6948"/>
        </row>
        <row r="6949">
          <cell r="C6949"/>
          <cell r="D6949"/>
          <cell r="E6949"/>
          <cell r="F6949"/>
          <cell r="J6949"/>
          <cell r="K6949"/>
          <cell r="L6949"/>
          <cell r="M6949"/>
          <cell r="N6949"/>
          <cell r="O6949"/>
          <cell r="P6949"/>
          <cell r="R6949"/>
          <cell r="S6949"/>
          <cell r="T6949"/>
          <cell r="U6949"/>
          <cell r="V6949"/>
          <cell r="W6949"/>
          <cell r="Y6949"/>
          <cell r="Z6949"/>
          <cell r="AA6949"/>
          <cell r="AB6949"/>
          <cell r="AC6949"/>
          <cell r="AD6949"/>
          <cell r="AE6949"/>
          <cell r="AF6949"/>
          <cell r="AG6949"/>
          <cell r="AH6949"/>
          <cell r="AI6949"/>
          <cell r="AJ6949"/>
          <cell r="AK6949"/>
          <cell r="AL6949"/>
          <cell r="AM6949"/>
          <cell r="AN6949"/>
          <cell r="AP6949"/>
        </row>
        <row r="6950">
          <cell r="C6950"/>
          <cell r="D6950"/>
          <cell r="E6950"/>
          <cell r="F6950"/>
          <cell r="J6950"/>
          <cell r="K6950"/>
          <cell r="L6950"/>
          <cell r="M6950"/>
          <cell r="N6950"/>
          <cell r="O6950"/>
          <cell r="P6950"/>
          <cell r="R6950"/>
          <cell r="S6950"/>
          <cell r="T6950"/>
          <cell r="U6950"/>
          <cell r="V6950"/>
          <cell r="W6950"/>
          <cell r="Y6950"/>
          <cell r="Z6950"/>
          <cell r="AA6950"/>
          <cell r="AB6950"/>
          <cell r="AC6950"/>
          <cell r="AD6950"/>
          <cell r="AE6950"/>
          <cell r="AF6950"/>
          <cell r="AG6950"/>
          <cell r="AH6950"/>
          <cell r="AI6950"/>
          <cell r="AJ6950"/>
          <cell r="AK6950"/>
          <cell r="AL6950"/>
          <cell r="AM6950"/>
          <cell r="AN6950"/>
          <cell r="AP6950"/>
        </row>
        <row r="6951">
          <cell r="C6951"/>
          <cell r="D6951"/>
          <cell r="E6951"/>
          <cell r="F6951"/>
          <cell r="J6951"/>
          <cell r="K6951"/>
          <cell r="L6951"/>
          <cell r="M6951"/>
          <cell r="N6951"/>
          <cell r="O6951"/>
          <cell r="P6951"/>
          <cell r="R6951"/>
          <cell r="S6951"/>
          <cell r="T6951"/>
          <cell r="U6951"/>
          <cell r="V6951"/>
          <cell r="W6951"/>
          <cell r="Y6951"/>
          <cell r="Z6951"/>
          <cell r="AA6951"/>
          <cell r="AB6951"/>
          <cell r="AC6951"/>
          <cell r="AD6951"/>
          <cell r="AE6951"/>
          <cell r="AF6951"/>
          <cell r="AG6951"/>
          <cell r="AH6951"/>
          <cell r="AI6951"/>
          <cell r="AJ6951"/>
          <cell r="AK6951"/>
          <cell r="AL6951"/>
          <cell r="AM6951"/>
          <cell r="AN6951"/>
          <cell r="AP6951"/>
        </row>
        <row r="6952">
          <cell r="C6952"/>
          <cell r="D6952"/>
          <cell r="E6952"/>
          <cell r="F6952"/>
          <cell r="J6952"/>
          <cell r="K6952"/>
          <cell r="L6952"/>
          <cell r="M6952"/>
          <cell r="N6952"/>
          <cell r="O6952"/>
          <cell r="P6952"/>
          <cell r="R6952"/>
          <cell r="S6952"/>
          <cell r="T6952"/>
          <cell r="U6952"/>
          <cell r="V6952"/>
          <cell r="W6952"/>
          <cell r="Y6952"/>
          <cell r="Z6952"/>
          <cell r="AA6952"/>
          <cell r="AB6952"/>
          <cell r="AC6952"/>
          <cell r="AD6952"/>
          <cell r="AE6952"/>
          <cell r="AF6952"/>
          <cell r="AG6952"/>
          <cell r="AH6952"/>
          <cell r="AI6952"/>
          <cell r="AJ6952"/>
          <cell r="AK6952"/>
          <cell r="AL6952"/>
          <cell r="AM6952"/>
          <cell r="AN6952"/>
          <cell r="AP6952"/>
        </row>
        <row r="6953">
          <cell r="C6953"/>
          <cell r="D6953"/>
          <cell r="E6953"/>
          <cell r="F6953"/>
          <cell r="J6953"/>
          <cell r="K6953"/>
          <cell r="L6953"/>
          <cell r="M6953"/>
          <cell r="N6953"/>
          <cell r="O6953"/>
          <cell r="P6953"/>
          <cell r="R6953"/>
          <cell r="S6953"/>
          <cell r="T6953"/>
          <cell r="U6953"/>
          <cell r="V6953"/>
          <cell r="W6953"/>
          <cell r="Y6953"/>
          <cell r="Z6953"/>
          <cell r="AA6953"/>
          <cell r="AB6953"/>
          <cell r="AC6953"/>
          <cell r="AD6953"/>
          <cell r="AE6953"/>
          <cell r="AF6953"/>
          <cell r="AG6953"/>
          <cell r="AH6953"/>
          <cell r="AI6953"/>
          <cell r="AJ6953"/>
          <cell r="AK6953"/>
          <cell r="AL6953"/>
          <cell r="AM6953"/>
          <cell r="AN6953"/>
          <cell r="AP6953"/>
        </row>
        <row r="6954">
          <cell r="C6954"/>
          <cell r="D6954"/>
          <cell r="E6954"/>
          <cell r="F6954"/>
          <cell r="J6954"/>
          <cell r="K6954"/>
          <cell r="L6954"/>
          <cell r="M6954"/>
          <cell r="N6954"/>
          <cell r="O6954"/>
          <cell r="P6954"/>
          <cell r="R6954"/>
          <cell r="S6954"/>
          <cell r="T6954"/>
          <cell r="U6954"/>
          <cell r="V6954"/>
          <cell r="W6954"/>
          <cell r="Y6954"/>
          <cell r="Z6954"/>
          <cell r="AA6954"/>
          <cell r="AB6954"/>
          <cell r="AC6954"/>
          <cell r="AD6954"/>
          <cell r="AE6954"/>
          <cell r="AF6954"/>
          <cell r="AG6954"/>
          <cell r="AH6954"/>
          <cell r="AI6954"/>
          <cell r="AJ6954"/>
          <cell r="AK6954"/>
          <cell r="AL6954"/>
          <cell r="AM6954"/>
          <cell r="AN6954"/>
          <cell r="AP6954"/>
        </row>
        <row r="6955">
          <cell r="C6955"/>
          <cell r="D6955"/>
          <cell r="E6955"/>
          <cell r="F6955"/>
          <cell r="J6955"/>
          <cell r="K6955"/>
          <cell r="L6955"/>
          <cell r="M6955"/>
          <cell r="N6955"/>
          <cell r="O6955"/>
          <cell r="P6955"/>
          <cell r="R6955"/>
          <cell r="S6955"/>
          <cell r="T6955"/>
          <cell r="U6955"/>
          <cell r="V6955"/>
          <cell r="W6955"/>
          <cell r="Y6955"/>
          <cell r="Z6955"/>
          <cell r="AA6955"/>
          <cell r="AB6955"/>
          <cell r="AC6955"/>
          <cell r="AD6955"/>
          <cell r="AE6955"/>
          <cell r="AF6955"/>
          <cell r="AG6955"/>
          <cell r="AH6955"/>
          <cell r="AI6955"/>
          <cell r="AJ6955"/>
          <cell r="AK6955"/>
          <cell r="AL6955"/>
          <cell r="AM6955"/>
          <cell r="AN6955"/>
          <cell r="AP6955"/>
        </row>
        <row r="6956">
          <cell r="C6956"/>
          <cell r="D6956"/>
          <cell r="E6956"/>
          <cell r="F6956"/>
          <cell r="J6956"/>
          <cell r="K6956"/>
          <cell r="L6956"/>
          <cell r="M6956"/>
          <cell r="N6956"/>
          <cell r="O6956"/>
          <cell r="P6956"/>
          <cell r="R6956"/>
          <cell r="S6956"/>
          <cell r="T6956"/>
          <cell r="U6956"/>
          <cell r="V6956"/>
          <cell r="W6956"/>
          <cell r="Y6956"/>
          <cell r="Z6956"/>
          <cell r="AA6956"/>
          <cell r="AB6956"/>
          <cell r="AC6956"/>
          <cell r="AD6956"/>
          <cell r="AE6956"/>
          <cell r="AF6956"/>
          <cell r="AG6956"/>
          <cell r="AH6956"/>
          <cell r="AI6956"/>
          <cell r="AJ6956"/>
          <cell r="AK6956"/>
          <cell r="AL6956"/>
          <cell r="AM6956"/>
          <cell r="AN6956"/>
          <cell r="AP6956"/>
        </row>
        <row r="6957">
          <cell r="C6957"/>
          <cell r="D6957"/>
          <cell r="E6957"/>
          <cell r="F6957"/>
          <cell r="J6957"/>
          <cell r="K6957"/>
          <cell r="L6957"/>
          <cell r="M6957"/>
          <cell r="N6957"/>
          <cell r="O6957"/>
          <cell r="P6957"/>
          <cell r="R6957"/>
          <cell r="S6957"/>
          <cell r="T6957"/>
          <cell r="U6957"/>
          <cell r="V6957"/>
          <cell r="W6957"/>
          <cell r="Y6957"/>
          <cell r="Z6957"/>
          <cell r="AA6957"/>
          <cell r="AB6957"/>
          <cell r="AC6957"/>
          <cell r="AD6957"/>
          <cell r="AE6957"/>
          <cell r="AF6957"/>
          <cell r="AG6957"/>
          <cell r="AH6957"/>
          <cell r="AI6957"/>
          <cell r="AJ6957"/>
          <cell r="AK6957"/>
          <cell r="AL6957"/>
          <cell r="AM6957"/>
          <cell r="AN6957"/>
          <cell r="AP6957"/>
        </row>
        <row r="6958">
          <cell r="C6958"/>
          <cell r="D6958"/>
          <cell r="E6958"/>
          <cell r="F6958"/>
          <cell r="J6958"/>
          <cell r="K6958"/>
          <cell r="L6958"/>
          <cell r="M6958"/>
          <cell r="N6958"/>
          <cell r="O6958"/>
          <cell r="P6958"/>
          <cell r="R6958"/>
          <cell r="S6958"/>
          <cell r="T6958"/>
          <cell r="U6958"/>
          <cell r="V6958"/>
          <cell r="W6958"/>
          <cell r="Y6958"/>
          <cell r="Z6958"/>
          <cell r="AA6958"/>
          <cell r="AB6958"/>
          <cell r="AC6958"/>
          <cell r="AD6958"/>
          <cell r="AE6958"/>
          <cell r="AF6958"/>
          <cell r="AG6958"/>
          <cell r="AH6958"/>
          <cell r="AI6958"/>
          <cell r="AJ6958"/>
          <cell r="AK6958"/>
          <cell r="AL6958"/>
          <cell r="AM6958"/>
          <cell r="AN6958"/>
          <cell r="AP6958"/>
        </row>
        <row r="6959">
          <cell r="C6959"/>
          <cell r="D6959"/>
          <cell r="E6959"/>
          <cell r="F6959"/>
          <cell r="J6959"/>
          <cell r="K6959"/>
          <cell r="L6959"/>
          <cell r="M6959"/>
          <cell r="N6959"/>
          <cell r="O6959"/>
          <cell r="P6959"/>
          <cell r="R6959"/>
          <cell r="S6959"/>
          <cell r="T6959"/>
          <cell r="U6959"/>
          <cell r="V6959"/>
          <cell r="W6959"/>
          <cell r="Y6959"/>
          <cell r="Z6959"/>
          <cell r="AA6959"/>
          <cell r="AB6959"/>
          <cell r="AC6959"/>
          <cell r="AD6959"/>
          <cell r="AE6959"/>
          <cell r="AF6959"/>
          <cell r="AG6959"/>
          <cell r="AH6959"/>
          <cell r="AI6959"/>
          <cell r="AJ6959"/>
          <cell r="AK6959"/>
          <cell r="AL6959"/>
          <cell r="AM6959"/>
          <cell r="AN6959"/>
          <cell r="AP6959"/>
        </row>
        <row r="6960">
          <cell r="C6960"/>
          <cell r="D6960"/>
          <cell r="E6960"/>
          <cell r="F6960"/>
          <cell r="J6960"/>
          <cell r="K6960"/>
          <cell r="L6960"/>
          <cell r="M6960"/>
          <cell r="N6960"/>
          <cell r="O6960"/>
          <cell r="P6960"/>
          <cell r="R6960"/>
          <cell r="S6960"/>
          <cell r="T6960"/>
          <cell r="U6960"/>
          <cell r="V6960"/>
          <cell r="W6960"/>
          <cell r="Y6960"/>
          <cell r="Z6960"/>
          <cell r="AA6960"/>
          <cell r="AB6960"/>
          <cell r="AC6960"/>
          <cell r="AD6960"/>
          <cell r="AE6960"/>
          <cell r="AF6960"/>
          <cell r="AG6960"/>
          <cell r="AH6960"/>
          <cell r="AI6960"/>
          <cell r="AJ6960"/>
          <cell r="AK6960"/>
          <cell r="AL6960"/>
          <cell r="AM6960"/>
          <cell r="AN6960"/>
          <cell r="AP6960"/>
        </row>
        <row r="6961">
          <cell r="C6961"/>
          <cell r="D6961"/>
          <cell r="E6961"/>
          <cell r="F6961"/>
          <cell r="J6961"/>
          <cell r="K6961"/>
          <cell r="L6961"/>
          <cell r="M6961"/>
          <cell r="N6961"/>
          <cell r="O6961"/>
          <cell r="P6961"/>
          <cell r="R6961"/>
          <cell r="S6961"/>
          <cell r="T6961"/>
          <cell r="U6961"/>
          <cell r="V6961"/>
          <cell r="W6961"/>
          <cell r="Y6961"/>
          <cell r="Z6961"/>
          <cell r="AA6961"/>
          <cell r="AB6961"/>
          <cell r="AC6961"/>
          <cell r="AD6961"/>
          <cell r="AE6961"/>
          <cell r="AF6961"/>
          <cell r="AG6961"/>
          <cell r="AH6961"/>
          <cell r="AI6961"/>
          <cell r="AJ6961"/>
          <cell r="AK6961"/>
          <cell r="AL6961"/>
          <cell r="AM6961"/>
          <cell r="AN6961"/>
          <cell r="AP6961"/>
        </row>
        <row r="6962">
          <cell r="C6962"/>
          <cell r="D6962"/>
          <cell r="E6962"/>
          <cell r="F6962"/>
          <cell r="J6962"/>
          <cell r="K6962"/>
          <cell r="L6962"/>
          <cell r="M6962"/>
          <cell r="N6962"/>
          <cell r="O6962"/>
          <cell r="P6962"/>
          <cell r="R6962"/>
          <cell r="S6962"/>
          <cell r="T6962"/>
          <cell r="U6962"/>
          <cell r="V6962"/>
          <cell r="W6962"/>
          <cell r="Y6962"/>
          <cell r="Z6962"/>
          <cell r="AA6962"/>
          <cell r="AB6962"/>
          <cell r="AC6962"/>
          <cell r="AD6962"/>
          <cell r="AE6962"/>
          <cell r="AF6962"/>
          <cell r="AG6962"/>
          <cell r="AH6962"/>
          <cell r="AI6962"/>
          <cell r="AJ6962"/>
          <cell r="AK6962"/>
          <cell r="AL6962"/>
          <cell r="AM6962"/>
          <cell r="AN6962"/>
          <cell r="AP6962"/>
        </row>
        <row r="6963">
          <cell r="C6963"/>
          <cell r="D6963"/>
          <cell r="E6963"/>
          <cell r="F6963"/>
          <cell r="J6963"/>
          <cell r="K6963"/>
          <cell r="L6963"/>
          <cell r="M6963"/>
          <cell r="N6963"/>
          <cell r="O6963"/>
          <cell r="P6963"/>
          <cell r="R6963"/>
          <cell r="S6963"/>
          <cell r="T6963"/>
          <cell r="U6963"/>
          <cell r="V6963"/>
          <cell r="W6963"/>
          <cell r="Y6963"/>
          <cell r="Z6963"/>
          <cell r="AA6963"/>
          <cell r="AB6963"/>
          <cell r="AC6963"/>
          <cell r="AD6963"/>
          <cell r="AE6963"/>
          <cell r="AF6963"/>
          <cell r="AG6963"/>
          <cell r="AH6963"/>
          <cell r="AI6963"/>
          <cell r="AJ6963"/>
          <cell r="AK6963"/>
          <cell r="AL6963"/>
          <cell r="AM6963"/>
          <cell r="AN6963"/>
          <cell r="AP6963"/>
        </row>
        <row r="6964">
          <cell r="C6964"/>
          <cell r="D6964"/>
          <cell r="E6964"/>
          <cell r="F6964"/>
          <cell r="J6964"/>
          <cell r="K6964"/>
          <cell r="L6964"/>
          <cell r="M6964"/>
          <cell r="N6964"/>
          <cell r="O6964"/>
          <cell r="P6964"/>
          <cell r="R6964"/>
          <cell r="S6964"/>
          <cell r="T6964"/>
          <cell r="U6964"/>
          <cell r="V6964"/>
          <cell r="W6964"/>
          <cell r="Y6964"/>
          <cell r="Z6964"/>
          <cell r="AA6964"/>
          <cell r="AB6964"/>
          <cell r="AC6964"/>
          <cell r="AD6964"/>
          <cell r="AE6964"/>
          <cell r="AF6964"/>
          <cell r="AG6964"/>
          <cell r="AH6964"/>
          <cell r="AI6964"/>
          <cell r="AJ6964"/>
          <cell r="AK6964"/>
          <cell r="AL6964"/>
          <cell r="AM6964"/>
          <cell r="AN6964"/>
          <cell r="AP6964"/>
        </row>
        <row r="6965">
          <cell r="C6965"/>
          <cell r="D6965"/>
          <cell r="E6965"/>
          <cell r="F6965"/>
          <cell r="J6965"/>
          <cell r="K6965"/>
          <cell r="L6965"/>
          <cell r="M6965"/>
          <cell r="N6965"/>
          <cell r="O6965"/>
          <cell r="P6965"/>
          <cell r="R6965"/>
          <cell r="S6965"/>
          <cell r="T6965"/>
          <cell r="U6965"/>
          <cell r="V6965"/>
          <cell r="W6965"/>
          <cell r="Y6965"/>
          <cell r="Z6965"/>
          <cell r="AA6965"/>
          <cell r="AB6965"/>
          <cell r="AC6965"/>
          <cell r="AD6965"/>
          <cell r="AE6965"/>
          <cell r="AF6965"/>
          <cell r="AG6965"/>
          <cell r="AH6965"/>
          <cell r="AI6965"/>
          <cell r="AJ6965"/>
          <cell r="AK6965"/>
          <cell r="AL6965"/>
          <cell r="AM6965"/>
          <cell r="AN6965"/>
          <cell r="AP6965"/>
        </row>
        <row r="6966">
          <cell r="C6966"/>
          <cell r="D6966"/>
          <cell r="E6966"/>
          <cell r="F6966"/>
          <cell r="J6966"/>
          <cell r="K6966"/>
          <cell r="L6966"/>
          <cell r="M6966"/>
          <cell r="N6966"/>
          <cell r="O6966"/>
          <cell r="P6966"/>
          <cell r="R6966"/>
          <cell r="S6966"/>
          <cell r="T6966"/>
          <cell r="U6966"/>
          <cell r="V6966"/>
          <cell r="W6966"/>
          <cell r="Y6966"/>
          <cell r="Z6966"/>
          <cell r="AA6966"/>
          <cell r="AB6966"/>
          <cell r="AC6966"/>
          <cell r="AD6966"/>
          <cell r="AE6966"/>
          <cell r="AF6966"/>
          <cell r="AG6966"/>
          <cell r="AH6966"/>
          <cell r="AI6966"/>
          <cell r="AJ6966"/>
          <cell r="AK6966"/>
          <cell r="AL6966"/>
          <cell r="AM6966"/>
          <cell r="AN6966"/>
          <cell r="AP6966"/>
        </row>
        <row r="6967">
          <cell r="C6967"/>
          <cell r="D6967"/>
          <cell r="E6967"/>
          <cell r="F6967"/>
          <cell r="J6967"/>
          <cell r="K6967"/>
          <cell r="L6967"/>
          <cell r="M6967"/>
          <cell r="N6967"/>
          <cell r="O6967"/>
          <cell r="P6967"/>
          <cell r="R6967"/>
          <cell r="S6967"/>
          <cell r="T6967"/>
          <cell r="U6967"/>
          <cell r="V6967"/>
          <cell r="W6967"/>
          <cell r="Y6967"/>
          <cell r="Z6967"/>
          <cell r="AA6967"/>
          <cell r="AB6967"/>
          <cell r="AC6967"/>
          <cell r="AD6967"/>
          <cell r="AE6967"/>
          <cell r="AF6967"/>
          <cell r="AG6967"/>
          <cell r="AH6967"/>
          <cell r="AI6967"/>
          <cell r="AJ6967"/>
          <cell r="AK6967"/>
          <cell r="AL6967"/>
          <cell r="AM6967"/>
          <cell r="AN6967"/>
          <cell r="AP6967"/>
        </row>
        <row r="6968">
          <cell r="C6968"/>
          <cell r="D6968"/>
          <cell r="E6968"/>
          <cell r="F6968"/>
          <cell r="J6968"/>
          <cell r="K6968"/>
          <cell r="L6968"/>
          <cell r="M6968"/>
          <cell r="N6968"/>
          <cell r="O6968"/>
          <cell r="P6968"/>
          <cell r="R6968"/>
          <cell r="S6968"/>
          <cell r="T6968"/>
          <cell r="U6968"/>
          <cell r="V6968"/>
          <cell r="W6968"/>
          <cell r="Y6968"/>
          <cell r="Z6968"/>
          <cell r="AA6968"/>
          <cell r="AB6968"/>
          <cell r="AC6968"/>
          <cell r="AD6968"/>
          <cell r="AE6968"/>
          <cell r="AF6968"/>
          <cell r="AG6968"/>
          <cell r="AH6968"/>
          <cell r="AI6968"/>
          <cell r="AJ6968"/>
          <cell r="AK6968"/>
          <cell r="AL6968"/>
          <cell r="AM6968"/>
          <cell r="AN6968"/>
          <cell r="AP6968"/>
        </row>
        <row r="6969">
          <cell r="C6969"/>
          <cell r="D6969"/>
          <cell r="E6969"/>
          <cell r="F6969"/>
          <cell r="J6969"/>
          <cell r="K6969"/>
          <cell r="L6969"/>
          <cell r="M6969"/>
          <cell r="N6969"/>
          <cell r="O6969"/>
          <cell r="P6969"/>
          <cell r="R6969"/>
          <cell r="S6969"/>
          <cell r="T6969"/>
          <cell r="U6969"/>
          <cell r="V6969"/>
          <cell r="W6969"/>
          <cell r="Y6969"/>
          <cell r="Z6969"/>
          <cell r="AA6969"/>
          <cell r="AB6969"/>
          <cell r="AC6969"/>
          <cell r="AD6969"/>
          <cell r="AE6969"/>
          <cell r="AF6969"/>
          <cell r="AG6969"/>
          <cell r="AH6969"/>
          <cell r="AI6969"/>
          <cell r="AJ6969"/>
          <cell r="AK6969"/>
          <cell r="AL6969"/>
          <cell r="AM6969"/>
          <cell r="AN6969"/>
          <cell r="AP6969"/>
        </row>
        <row r="6970">
          <cell r="C6970"/>
          <cell r="D6970"/>
          <cell r="E6970"/>
          <cell r="F6970"/>
          <cell r="J6970"/>
          <cell r="K6970"/>
          <cell r="L6970"/>
          <cell r="M6970"/>
          <cell r="N6970"/>
          <cell r="O6970"/>
          <cell r="P6970"/>
          <cell r="R6970"/>
          <cell r="S6970"/>
          <cell r="T6970"/>
          <cell r="U6970"/>
          <cell r="V6970"/>
          <cell r="W6970"/>
          <cell r="Y6970"/>
          <cell r="Z6970"/>
          <cell r="AA6970"/>
          <cell r="AB6970"/>
          <cell r="AC6970"/>
          <cell r="AD6970"/>
          <cell r="AE6970"/>
          <cell r="AF6970"/>
          <cell r="AG6970"/>
          <cell r="AH6970"/>
          <cell r="AI6970"/>
          <cell r="AJ6970"/>
          <cell r="AK6970"/>
          <cell r="AL6970"/>
          <cell r="AM6970"/>
          <cell r="AN6970"/>
          <cell r="AP6970"/>
        </row>
        <row r="6971">
          <cell r="C6971"/>
          <cell r="D6971"/>
          <cell r="E6971"/>
          <cell r="F6971"/>
          <cell r="J6971"/>
          <cell r="K6971"/>
          <cell r="L6971"/>
          <cell r="M6971"/>
          <cell r="N6971"/>
          <cell r="O6971"/>
          <cell r="P6971"/>
          <cell r="R6971"/>
          <cell r="S6971"/>
          <cell r="T6971"/>
          <cell r="U6971"/>
          <cell r="V6971"/>
          <cell r="W6971"/>
          <cell r="Y6971"/>
          <cell r="Z6971"/>
          <cell r="AA6971"/>
          <cell r="AB6971"/>
          <cell r="AC6971"/>
          <cell r="AD6971"/>
          <cell r="AE6971"/>
          <cell r="AF6971"/>
          <cell r="AG6971"/>
          <cell r="AH6971"/>
          <cell r="AI6971"/>
          <cell r="AJ6971"/>
          <cell r="AK6971"/>
          <cell r="AL6971"/>
          <cell r="AM6971"/>
          <cell r="AN6971"/>
          <cell r="AP6971"/>
        </row>
        <row r="6972">
          <cell r="C6972"/>
          <cell r="D6972"/>
          <cell r="E6972"/>
          <cell r="F6972"/>
          <cell r="J6972"/>
          <cell r="K6972"/>
          <cell r="L6972"/>
          <cell r="M6972"/>
          <cell r="N6972"/>
          <cell r="O6972"/>
          <cell r="P6972"/>
          <cell r="R6972"/>
          <cell r="S6972"/>
          <cell r="T6972"/>
          <cell r="U6972"/>
          <cell r="V6972"/>
          <cell r="W6972"/>
          <cell r="Y6972"/>
          <cell r="Z6972"/>
          <cell r="AA6972"/>
          <cell r="AB6972"/>
          <cell r="AC6972"/>
          <cell r="AD6972"/>
          <cell r="AE6972"/>
          <cell r="AF6972"/>
          <cell r="AG6972"/>
          <cell r="AH6972"/>
          <cell r="AI6972"/>
          <cell r="AJ6972"/>
          <cell r="AK6972"/>
          <cell r="AL6972"/>
          <cell r="AM6972"/>
          <cell r="AN6972"/>
          <cell r="AP6972"/>
        </row>
        <row r="6973">
          <cell r="C6973"/>
          <cell r="D6973"/>
          <cell r="E6973"/>
          <cell r="F6973"/>
          <cell r="J6973"/>
          <cell r="K6973"/>
          <cell r="L6973"/>
          <cell r="M6973"/>
          <cell r="N6973"/>
          <cell r="O6973"/>
          <cell r="P6973"/>
          <cell r="R6973"/>
          <cell r="S6973"/>
          <cell r="T6973"/>
          <cell r="U6973"/>
          <cell r="V6973"/>
          <cell r="W6973"/>
          <cell r="Y6973"/>
          <cell r="Z6973"/>
          <cell r="AA6973"/>
          <cell r="AB6973"/>
          <cell r="AC6973"/>
          <cell r="AD6973"/>
          <cell r="AE6973"/>
          <cell r="AF6973"/>
          <cell r="AG6973"/>
          <cell r="AH6973"/>
          <cell r="AI6973"/>
          <cell r="AJ6973"/>
          <cell r="AK6973"/>
          <cell r="AL6973"/>
          <cell r="AM6973"/>
          <cell r="AN6973"/>
          <cell r="AP6973"/>
        </row>
        <row r="6974">
          <cell r="C6974"/>
          <cell r="D6974"/>
          <cell r="E6974"/>
          <cell r="F6974"/>
          <cell r="J6974"/>
          <cell r="K6974"/>
          <cell r="L6974"/>
          <cell r="M6974"/>
          <cell r="N6974"/>
          <cell r="O6974"/>
          <cell r="P6974"/>
          <cell r="R6974"/>
          <cell r="S6974"/>
          <cell r="T6974"/>
          <cell r="U6974"/>
          <cell r="V6974"/>
          <cell r="W6974"/>
          <cell r="Y6974"/>
          <cell r="Z6974"/>
          <cell r="AA6974"/>
          <cell r="AB6974"/>
          <cell r="AC6974"/>
          <cell r="AD6974"/>
          <cell r="AE6974"/>
          <cell r="AF6974"/>
          <cell r="AG6974"/>
          <cell r="AH6974"/>
          <cell r="AI6974"/>
          <cell r="AJ6974"/>
          <cell r="AK6974"/>
          <cell r="AL6974"/>
          <cell r="AM6974"/>
          <cell r="AN6974"/>
          <cell r="AP6974"/>
        </row>
        <row r="6975">
          <cell r="C6975"/>
          <cell r="D6975"/>
          <cell r="E6975"/>
          <cell r="F6975"/>
          <cell r="J6975"/>
          <cell r="K6975"/>
          <cell r="L6975"/>
          <cell r="M6975"/>
          <cell r="N6975"/>
          <cell r="O6975"/>
          <cell r="P6975"/>
          <cell r="R6975"/>
          <cell r="S6975"/>
          <cell r="T6975"/>
          <cell r="U6975"/>
          <cell r="V6975"/>
          <cell r="W6975"/>
          <cell r="Y6975"/>
          <cell r="Z6975"/>
          <cell r="AA6975"/>
          <cell r="AB6975"/>
          <cell r="AC6975"/>
          <cell r="AD6975"/>
          <cell r="AE6975"/>
          <cell r="AF6975"/>
          <cell r="AG6975"/>
          <cell r="AH6975"/>
          <cell r="AI6975"/>
          <cell r="AJ6975"/>
          <cell r="AK6975"/>
          <cell r="AL6975"/>
          <cell r="AM6975"/>
          <cell r="AN6975"/>
          <cell r="AP6975"/>
        </row>
        <row r="6976">
          <cell r="C6976"/>
          <cell r="D6976"/>
          <cell r="E6976"/>
          <cell r="F6976"/>
          <cell r="J6976"/>
          <cell r="K6976"/>
          <cell r="L6976"/>
          <cell r="M6976"/>
          <cell r="N6976"/>
          <cell r="O6976"/>
          <cell r="P6976"/>
          <cell r="R6976"/>
          <cell r="S6976"/>
          <cell r="T6976"/>
          <cell r="U6976"/>
          <cell r="V6976"/>
          <cell r="W6976"/>
          <cell r="Y6976"/>
          <cell r="Z6976"/>
          <cell r="AA6976"/>
          <cell r="AB6976"/>
          <cell r="AC6976"/>
          <cell r="AD6976"/>
          <cell r="AE6976"/>
          <cell r="AF6976"/>
          <cell r="AG6976"/>
          <cell r="AH6976"/>
          <cell r="AI6976"/>
          <cell r="AJ6976"/>
          <cell r="AK6976"/>
          <cell r="AL6976"/>
          <cell r="AM6976"/>
          <cell r="AN6976"/>
          <cell r="AP6976"/>
        </row>
        <row r="6977">
          <cell r="C6977"/>
          <cell r="D6977"/>
          <cell r="E6977"/>
          <cell r="F6977"/>
          <cell r="J6977"/>
          <cell r="K6977"/>
          <cell r="L6977"/>
          <cell r="M6977"/>
          <cell r="N6977"/>
          <cell r="O6977"/>
          <cell r="P6977"/>
          <cell r="R6977"/>
          <cell r="S6977"/>
          <cell r="T6977"/>
          <cell r="U6977"/>
          <cell r="V6977"/>
          <cell r="W6977"/>
          <cell r="Y6977"/>
          <cell r="Z6977"/>
          <cell r="AA6977"/>
          <cell r="AB6977"/>
          <cell r="AC6977"/>
          <cell r="AD6977"/>
          <cell r="AE6977"/>
          <cell r="AF6977"/>
          <cell r="AG6977"/>
          <cell r="AH6977"/>
          <cell r="AI6977"/>
          <cell r="AJ6977"/>
          <cell r="AK6977"/>
          <cell r="AL6977"/>
          <cell r="AM6977"/>
          <cell r="AN6977"/>
          <cell r="AP6977"/>
        </row>
        <row r="6978">
          <cell r="C6978"/>
          <cell r="D6978"/>
          <cell r="E6978"/>
          <cell r="F6978"/>
          <cell r="J6978"/>
          <cell r="K6978"/>
          <cell r="L6978"/>
          <cell r="M6978"/>
          <cell r="N6978"/>
          <cell r="O6978"/>
          <cell r="P6978"/>
          <cell r="R6978"/>
          <cell r="S6978"/>
          <cell r="T6978"/>
          <cell r="U6978"/>
          <cell r="V6978"/>
          <cell r="W6978"/>
          <cell r="Y6978"/>
          <cell r="Z6978"/>
          <cell r="AA6978"/>
          <cell r="AB6978"/>
          <cell r="AC6978"/>
          <cell r="AD6978"/>
          <cell r="AE6978"/>
          <cell r="AF6978"/>
          <cell r="AG6978"/>
          <cell r="AH6978"/>
          <cell r="AI6978"/>
          <cell r="AJ6978"/>
          <cell r="AK6978"/>
          <cell r="AL6978"/>
          <cell r="AM6978"/>
          <cell r="AN6978"/>
          <cell r="AP6978"/>
        </row>
        <row r="6979">
          <cell r="C6979"/>
          <cell r="D6979"/>
          <cell r="E6979"/>
          <cell r="F6979"/>
          <cell r="J6979"/>
          <cell r="K6979"/>
          <cell r="L6979"/>
          <cell r="M6979"/>
          <cell r="N6979"/>
          <cell r="O6979"/>
          <cell r="P6979"/>
          <cell r="R6979"/>
          <cell r="S6979"/>
          <cell r="T6979"/>
          <cell r="U6979"/>
          <cell r="V6979"/>
          <cell r="W6979"/>
          <cell r="Y6979"/>
          <cell r="Z6979"/>
          <cell r="AA6979"/>
          <cell r="AB6979"/>
          <cell r="AC6979"/>
          <cell r="AD6979"/>
          <cell r="AE6979"/>
          <cell r="AF6979"/>
          <cell r="AG6979"/>
          <cell r="AH6979"/>
          <cell r="AI6979"/>
          <cell r="AJ6979"/>
          <cell r="AK6979"/>
          <cell r="AL6979"/>
          <cell r="AM6979"/>
          <cell r="AN6979"/>
          <cell r="AP6979"/>
        </row>
        <row r="6980">
          <cell r="C6980"/>
          <cell r="D6980"/>
          <cell r="E6980"/>
          <cell r="F6980"/>
          <cell r="J6980"/>
          <cell r="K6980"/>
          <cell r="L6980"/>
          <cell r="M6980"/>
          <cell r="N6980"/>
          <cell r="O6980"/>
          <cell r="P6980"/>
          <cell r="R6980"/>
          <cell r="S6980"/>
          <cell r="T6980"/>
          <cell r="U6980"/>
          <cell r="V6980"/>
          <cell r="W6980"/>
          <cell r="Y6980"/>
          <cell r="Z6980"/>
          <cell r="AA6980"/>
          <cell r="AB6980"/>
          <cell r="AC6980"/>
          <cell r="AD6980"/>
          <cell r="AE6980"/>
          <cell r="AF6980"/>
          <cell r="AG6980"/>
          <cell r="AH6980"/>
          <cell r="AI6980"/>
          <cell r="AJ6980"/>
          <cell r="AK6980"/>
          <cell r="AL6980"/>
          <cell r="AM6980"/>
          <cell r="AN6980"/>
          <cell r="AP6980"/>
        </row>
        <row r="6981">
          <cell r="C6981"/>
          <cell r="D6981"/>
          <cell r="E6981"/>
          <cell r="F6981"/>
          <cell r="J6981"/>
          <cell r="K6981"/>
          <cell r="L6981"/>
          <cell r="M6981"/>
          <cell r="N6981"/>
          <cell r="O6981"/>
          <cell r="P6981"/>
          <cell r="R6981"/>
          <cell r="S6981"/>
          <cell r="T6981"/>
          <cell r="U6981"/>
          <cell r="V6981"/>
          <cell r="W6981"/>
          <cell r="Y6981"/>
          <cell r="Z6981"/>
          <cell r="AA6981"/>
          <cell r="AB6981"/>
          <cell r="AC6981"/>
          <cell r="AD6981"/>
          <cell r="AE6981"/>
          <cell r="AF6981"/>
          <cell r="AG6981"/>
          <cell r="AH6981"/>
          <cell r="AI6981"/>
          <cell r="AJ6981"/>
          <cell r="AK6981"/>
          <cell r="AL6981"/>
          <cell r="AM6981"/>
          <cell r="AN6981"/>
          <cell r="AP6981"/>
        </row>
        <row r="6982">
          <cell r="C6982"/>
          <cell r="D6982"/>
          <cell r="E6982"/>
          <cell r="F6982"/>
          <cell r="J6982"/>
          <cell r="K6982"/>
          <cell r="L6982"/>
          <cell r="M6982"/>
          <cell r="N6982"/>
          <cell r="O6982"/>
          <cell r="P6982"/>
          <cell r="R6982"/>
          <cell r="S6982"/>
          <cell r="T6982"/>
          <cell r="U6982"/>
          <cell r="V6982"/>
          <cell r="W6982"/>
          <cell r="Y6982"/>
          <cell r="Z6982"/>
          <cell r="AA6982"/>
          <cell r="AB6982"/>
          <cell r="AC6982"/>
          <cell r="AD6982"/>
          <cell r="AE6982"/>
          <cell r="AF6982"/>
          <cell r="AG6982"/>
          <cell r="AH6982"/>
          <cell r="AI6982"/>
          <cell r="AJ6982"/>
          <cell r="AK6982"/>
          <cell r="AL6982"/>
          <cell r="AM6982"/>
          <cell r="AN6982"/>
          <cell r="AP6982"/>
        </row>
        <row r="6983">
          <cell r="C6983"/>
          <cell r="D6983"/>
          <cell r="E6983"/>
          <cell r="F6983"/>
          <cell r="J6983"/>
          <cell r="K6983"/>
          <cell r="L6983"/>
          <cell r="M6983"/>
          <cell r="N6983"/>
          <cell r="O6983"/>
          <cell r="P6983"/>
          <cell r="R6983"/>
          <cell r="S6983"/>
          <cell r="T6983"/>
          <cell r="U6983"/>
          <cell r="V6983"/>
          <cell r="W6983"/>
          <cell r="Y6983"/>
          <cell r="Z6983"/>
          <cell r="AA6983"/>
          <cell r="AB6983"/>
          <cell r="AC6983"/>
          <cell r="AD6983"/>
          <cell r="AE6983"/>
          <cell r="AF6983"/>
          <cell r="AG6983"/>
          <cell r="AH6983"/>
          <cell r="AI6983"/>
          <cell r="AJ6983"/>
          <cell r="AK6983"/>
          <cell r="AL6983"/>
          <cell r="AM6983"/>
          <cell r="AN6983"/>
          <cell r="AP6983"/>
        </row>
        <row r="6984">
          <cell r="C6984"/>
          <cell r="D6984"/>
          <cell r="E6984"/>
          <cell r="F6984"/>
          <cell r="J6984"/>
          <cell r="K6984"/>
          <cell r="L6984"/>
          <cell r="M6984"/>
          <cell r="N6984"/>
          <cell r="O6984"/>
          <cell r="P6984"/>
          <cell r="R6984"/>
          <cell r="S6984"/>
          <cell r="T6984"/>
          <cell r="U6984"/>
          <cell r="V6984"/>
          <cell r="W6984"/>
          <cell r="Y6984"/>
          <cell r="Z6984"/>
          <cell r="AA6984"/>
          <cell r="AB6984"/>
          <cell r="AC6984"/>
          <cell r="AD6984"/>
          <cell r="AE6984"/>
          <cell r="AF6984"/>
          <cell r="AG6984"/>
          <cell r="AH6984"/>
          <cell r="AI6984"/>
          <cell r="AJ6984"/>
          <cell r="AK6984"/>
          <cell r="AL6984"/>
          <cell r="AM6984"/>
          <cell r="AN6984"/>
          <cell r="AP6984"/>
        </row>
        <row r="6985">
          <cell r="C6985"/>
          <cell r="D6985"/>
          <cell r="E6985"/>
          <cell r="F6985"/>
          <cell r="J6985"/>
          <cell r="K6985"/>
          <cell r="L6985"/>
          <cell r="M6985"/>
          <cell r="N6985"/>
          <cell r="O6985"/>
          <cell r="P6985"/>
          <cell r="R6985"/>
          <cell r="S6985"/>
          <cell r="T6985"/>
          <cell r="U6985"/>
          <cell r="V6985"/>
          <cell r="W6985"/>
          <cell r="Y6985"/>
          <cell r="Z6985"/>
          <cell r="AA6985"/>
          <cell r="AB6985"/>
          <cell r="AC6985"/>
          <cell r="AD6985"/>
          <cell r="AE6985"/>
          <cell r="AF6985"/>
          <cell r="AG6985"/>
          <cell r="AH6985"/>
          <cell r="AI6985"/>
          <cell r="AJ6985"/>
          <cell r="AK6985"/>
          <cell r="AL6985"/>
          <cell r="AM6985"/>
          <cell r="AN6985"/>
          <cell r="AP6985"/>
        </row>
        <row r="6986">
          <cell r="C6986"/>
          <cell r="D6986"/>
          <cell r="E6986"/>
          <cell r="F6986"/>
          <cell r="J6986"/>
          <cell r="K6986"/>
          <cell r="L6986"/>
          <cell r="M6986"/>
          <cell r="N6986"/>
          <cell r="O6986"/>
          <cell r="P6986"/>
          <cell r="R6986"/>
          <cell r="S6986"/>
          <cell r="T6986"/>
          <cell r="U6986"/>
          <cell r="V6986"/>
          <cell r="W6986"/>
          <cell r="Y6986"/>
          <cell r="Z6986"/>
          <cell r="AA6986"/>
          <cell r="AB6986"/>
          <cell r="AC6986"/>
          <cell r="AD6986"/>
          <cell r="AE6986"/>
          <cell r="AF6986"/>
          <cell r="AG6986"/>
          <cell r="AH6986"/>
          <cell r="AI6986"/>
          <cell r="AJ6986"/>
          <cell r="AK6986"/>
          <cell r="AL6986"/>
          <cell r="AM6986"/>
          <cell r="AN6986"/>
          <cell r="AP6986"/>
        </row>
        <row r="6987">
          <cell r="C6987"/>
          <cell r="D6987"/>
          <cell r="E6987"/>
          <cell r="F6987"/>
          <cell r="J6987"/>
          <cell r="K6987"/>
          <cell r="L6987"/>
          <cell r="M6987"/>
          <cell r="N6987"/>
          <cell r="O6987"/>
          <cell r="P6987"/>
          <cell r="R6987"/>
          <cell r="S6987"/>
          <cell r="T6987"/>
          <cell r="U6987"/>
          <cell r="V6987"/>
          <cell r="W6987"/>
          <cell r="Y6987"/>
          <cell r="Z6987"/>
          <cell r="AA6987"/>
          <cell r="AB6987"/>
          <cell r="AC6987"/>
          <cell r="AD6987"/>
          <cell r="AE6987"/>
          <cell r="AF6987"/>
          <cell r="AG6987"/>
          <cell r="AH6987"/>
          <cell r="AI6987"/>
          <cell r="AJ6987"/>
          <cell r="AK6987"/>
          <cell r="AL6987"/>
          <cell r="AM6987"/>
          <cell r="AN6987"/>
          <cell r="AP6987"/>
        </row>
        <row r="6988">
          <cell r="C6988"/>
          <cell r="D6988"/>
          <cell r="E6988"/>
          <cell r="F6988"/>
          <cell r="J6988"/>
          <cell r="K6988"/>
          <cell r="L6988"/>
          <cell r="M6988"/>
          <cell r="N6988"/>
          <cell r="O6988"/>
          <cell r="P6988"/>
          <cell r="R6988"/>
          <cell r="S6988"/>
          <cell r="T6988"/>
          <cell r="U6988"/>
          <cell r="V6988"/>
          <cell r="W6988"/>
          <cell r="Y6988"/>
          <cell r="Z6988"/>
          <cell r="AA6988"/>
          <cell r="AB6988"/>
          <cell r="AC6988"/>
          <cell r="AD6988"/>
          <cell r="AE6988"/>
          <cell r="AF6988"/>
          <cell r="AG6988"/>
          <cell r="AH6988"/>
          <cell r="AI6988"/>
          <cell r="AJ6988"/>
          <cell r="AK6988"/>
          <cell r="AL6988"/>
          <cell r="AM6988"/>
          <cell r="AN6988"/>
          <cell r="AP6988"/>
        </row>
        <row r="6989">
          <cell r="C6989"/>
          <cell r="D6989"/>
          <cell r="E6989"/>
          <cell r="F6989"/>
          <cell r="J6989"/>
          <cell r="K6989"/>
          <cell r="L6989"/>
          <cell r="M6989"/>
          <cell r="N6989"/>
          <cell r="O6989"/>
          <cell r="P6989"/>
          <cell r="R6989"/>
          <cell r="S6989"/>
          <cell r="T6989"/>
          <cell r="U6989"/>
          <cell r="V6989"/>
          <cell r="W6989"/>
          <cell r="Y6989"/>
          <cell r="Z6989"/>
          <cell r="AA6989"/>
          <cell r="AB6989"/>
          <cell r="AC6989"/>
          <cell r="AD6989"/>
          <cell r="AE6989"/>
          <cell r="AF6989"/>
          <cell r="AG6989"/>
          <cell r="AH6989"/>
          <cell r="AI6989"/>
          <cell r="AJ6989"/>
          <cell r="AK6989"/>
          <cell r="AL6989"/>
          <cell r="AM6989"/>
          <cell r="AN6989"/>
          <cell r="AP6989"/>
        </row>
        <row r="6990">
          <cell r="C6990"/>
          <cell r="D6990"/>
          <cell r="E6990"/>
          <cell r="F6990"/>
          <cell r="J6990"/>
          <cell r="K6990"/>
          <cell r="L6990"/>
          <cell r="M6990"/>
          <cell r="N6990"/>
          <cell r="O6990"/>
          <cell r="P6990"/>
          <cell r="R6990"/>
          <cell r="S6990"/>
          <cell r="T6990"/>
          <cell r="U6990"/>
          <cell r="V6990"/>
          <cell r="W6990"/>
          <cell r="Y6990"/>
          <cell r="Z6990"/>
          <cell r="AA6990"/>
          <cell r="AB6990"/>
          <cell r="AC6990"/>
          <cell r="AD6990"/>
          <cell r="AE6990"/>
          <cell r="AF6990"/>
          <cell r="AG6990"/>
          <cell r="AH6990"/>
          <cell r="AI6990"/>
          <cell r="AJ6990"/>
          <cell r="AK6990"/>
          <cell r="AL6990"/>
          <cell r="AM6990"/>
          <cell r="AN6990"/>
          <cell r="AP6990"/>
        </row>
        <row r="6991">
          <cell r="C6991"/>
          <cell r="D6991"/>
          <cell r="E6991"/>
          <cell r="F6991"/>
          <cell r="J6991"/>
          <cell r="K6991"/>
          <cell r="L6991"/>
          <cell r="M6991"/>
          <cell r="N6991"/>
          <cell r="O6991"/>
          <cell r="P6991"/>
          <cell r="R6991"/>
          <cell r="S6991"/>
          <cell r="T6991"/>
          <cell r="U6991"/>
          <cell r="V6991"/>
          <cell r="W6991"/>
          <cell r="Y6991"/>
          <cell r="Z6991"/>
          <cell r="AA6991"/>
          <cell r="AB6991"/>
          <cell r="AC6991"/>
          <cell r="AD6991"/>
          <cell r="AE6991"/>
          <cell r="AF6991"/>
          <cell r="AG6991"/>
          <cell r="AH6991"/>
          <cell r="AI6991"/>
          <cell r="AJ6991"/>
          <cell r="AK6991"/>
          <cell r="AL6991"/>
          <cell r="AM6991"/>
          <cell r="AN6991"/>
          <cell r="AP6991"/>
        </row>
        <row r="6992">
          <cell r="C6992"/>
          <cell r="D6992"/>
          <cell r="E6992"/>
          <cell r="F6992"/>
          <cell r="J6992"/>
          <cell r="K6992"/>
          <cell r="L6992"/>
          <cell r="M6992"/>
          <cell r="N6992"/>
          <cell r="O6992"/>
          <cell r="P6992"/>
          <cell r="R6992"/>
          <cell r="S6992"/>
          <cell r="T6992"/>
          <cell r="U6992"/>
          <cell r="V6992"/>
          <cell r="W6992"/>
          <cell r="Y6992"/>
          <cell r="Z6992"/>
          <cell r="AA6992"/>
          <cell r="AB6992"/>
          <cell r="AC6992"/>
          <cell r="AD6992"/>
          <cell r="AE6992"/>
          <cell r="AF6992"/>
          <cell r="AG6992"/>
          <cell r="AH6992"/>
          <cell r="AI6992"/>
          <cell r="AJ6992"/>
          <cell r="AK6992"/>
          <cell r="AL6992"/>
          <cell r="AM6992"/>
          <cell r="AN6992"/>
          <cell r="AP6992"/>
        </row>
        <row r="6993">
          <cell r="C6993"/>
          <cell r="D6993"/>
          <cell r="E6993"/>
          <cell r="F6993"/>
          <cell r="J6993"/>
          <cell r="K6993"/>
          <cell r="L6993"/>
          <cell r="M6993"/>
          <cell r="N6993"/>
          <cell r="O6993"/>
          <cell r="P6993"/>
          <cell r="R6993"/>
          <cell r="S6993"/>
          <cell r="T6993"/>
          <cell r="U6993"/>
          <cell r="V6993"/>
          <cell r="W6993"/>
          <cell r="Y6993"/>
          <cell r="Z6993"/>
          <cell r="AA6993"/>
          <cell r="AB6993"/>
          <cell r="AC6993"/>
          <cell r="AD6993"/>
          <cell r="AE6993"/>
          <cell r="AF6993"/>
          <cell r="AG6993"/>
          <cell r="AH6993"/>
          <cell r="AI6993"/>
          <cell r="AJ6993"/>
          <cell r="AK6993"/>
          <cell r="AL6993"/>
          <cell r="AM6993"/>
          <cell r="AN6993"/>
          <cell r="AP6993"/>
        </row>
        <row r="6994">
          <cell r="C6994"/>
          <cell r="D6994"/>
          <cell r="E6994"/>
          <cell r="F6994"/>
          <cell r="J6994"/>
          <cell r="K6994"/>
          <cell r="L6994"/>
          <cell r="M6994"/>
          <cell r="N6994"/>
          <cell r="O6994"/>
          <cell r="P6994"/>
          <cell r="R6994"/>
          <cell r="S6994"/>
          <cell r="T6994"/>
          <cell r="U6994"/>
          <cell r="V6994"/>
          <cell r="W6994"/>
          <cell r="Y6994"/>
          <cell r="Z6994"/>
          <cell r="AA6994"/>
          <cell r="AB6994"/>
          <cell r="AC6994"/>
          <cell r="AD6994"/>
          <cell r="AE6994"/>
          <cell r="AF6994"/>
          <cell r="AG6994"/>
          <cell r="AH6994"/>
          <cell r="AI6994"/>
          <cell r="AJ6994"/>
          <cell r="AK6994"/>
          <cell r="AL6994"/>
          <cell r="AM6994"/>
          <cell r="AN6994"/>
          <cell r="AP6994"/>
        </row>
        <row r="6995">
          <cell r="C6995"/>
          <cell r="D6995"/>
          <cell r="E6995"/>
          <cell r="F6995"/>
          <cell r="J6995"/>
          <cell r="K6995"/>
          <cell r="L6995"/>
          <cell r="M6995"/>
          <cell r="N6995"/>
          <cell r="O6995"/>
          <cell r="P6995"/>
          <cell r="R6995"/>
          <cell r="S6995"/>
          <cell r="T6995"/>
          <cell r="U6995"/>
          <cell r="V6995"/>
          <cell r="W6995"/>
          <cell r="Y6995"/>
          <cell r="Z6995"/>
          <cell r="AA6995"/>
          <cell r="AB6995"/>
          <cell r="AC6995"/>
          <cell r="AD6995"/>
          <cell r="AE6995"/>
          <cell r="AF6995"/>
          <cell r="AG6995"/>
          <cell r="AH6995"/>
          <cell r="AI6995"/>
          <cell r="AJ6995"/>
          <cell r="AK6995"/>
          <cell r="AL6995"/>
          <cell r="AM6995"/>
          <cell r="AN6995"/>
          <cell r="AP6995"/>
        </row>
        <row r="6996">
          <cell r="C6996"/>
          <cell r="D6996"/>
          <cell r="E6996"/>
          <cell r="F6996"/>
          <cell r="J6996"/>
          <cell r="K6996"/>
          <cell r="L6996"/>
          <cell r="M6996"/>
          <cell r="N6996"/>
          <cell r="O6996"/>
          <cell r="P6996"/>
          <cell r="R6996"/>
          <cell r="S6996"/>
          <cell r="T6996"/>
          <cell r="U6996"/>
          <cell r="V6996"/>
          <cell r="W6996"/>
          <cell r="Y6996"/>
          <cell r="Z6996"/>
          <cell r="AA6996"/>
          <cell r="AB6996"/>
          <cell r="AC6996"/>
          <cell r="AD6996"/>
          <cell r="AE6996"/>
          <cell r="AF6996"/>
          <cell r="AG6996"/>
          <cell r="AH6996"/>
          <cell r="AI6996"/>
          <cell r="AJ6996"/>
          <cell r="AK6996"/>
          <cell r="AL6996"/>
          <cell r="AM6996"/>
          <cell r="AN6996"/>
          <cell r="AP6996"/>
        </row>
        <row r="6997">
          <cell r="C6997"/>
          <cell r="D6997"/>
          <cell r="E6997"/>
          <cell r="F6997"/>
          <cell r="J6997"/>
          <cell r="K6997"/>
          <cell r="L6997"/>
          <cell r="M6997"/>
          <cell r="N6997"/>
          <cell r="O6997"/>
          <cell r="P6997"/>
          <cell r="R6997"/>
          <cell r="S6997"/>
          <cell r="T6997"/>
          <cell r="U6997"/>
          <cell r="V6997"/>
          <cell r="W6997"/>
          <cell r="Y6997"/>
          <cell r="Z6997"/>
          <cell r="AA6997"/>
          <cell r="AB6997"/>
          <cell r="AC6997"/>
          <cell r="AD6997"/>
          <cell r="AE6997"/>
          <cell r="AF6997"/>
          <cell r="AG6997"/>
          <cell r="AH6997"/>
          <cell r="AI6997"/>
          <cell r="AJ6997"/>
          <cell r="AK6997"/>
          <cell r="AL6997"/>
          <cell r="AM6997"/>
          <cell r="AN6997"/>
          <cell r="AP6997"/>
        </row>
        <row r="6998">
          <cell r="C6998"/>
          <cell r="D6998"/>
          <cell r="E6998"/>
          <cell r="F6998"/>
          <cell r="J6998"/>
          <cell r="K6998"/>
          <cell r="L6998"/>
          <cell r="M6998"/>
          <cell r="N6998"/>
          <cell r="O6998"/>
          <cell r="P6998"/>
          <cell r="R6998"/>
          <cell r="S6998"/>
          <cell r="T6998"/>
          <cell r="U6998"/>
          <cell r="V6998"/>
          <cell r="W6998"/>
          <cell r="Y6998"/>
          <cell r="Z6998"/>
          <cell r="AA6998"/>
          <cell r="AB6998"/>
          <cell r="AC6998"/>
          <cell r="AD6998"/>
          <cell r="AE6998"/>
          <cell r="AF6998"/>
          <cell r="AG6998"/>
          <cell r="AH6998"/>
          <cell r="AI6998"/>
          <cell r="AJ6998"/>
          <cell r="AK6998"/>
          <cell r="AL6998"/>
          <cell r="AM6998"/>
          <cell r="AN6998"/>
          <cell r="AP6998"/>
        </row>
        <row r="6999">
          <cell r="C6999"/>
          <cell r="D6999"/>
          <cell r="E6999"/>
          <cell r="F6999"/>
          <cell r="J6999"/>
          <cell r="K6999"/>
          <cell r="L6999"/>
          <cell r="M6999"/>
          <cell r="N6999"/>
          <cell r="O6999"/>
          <cell r="P6999"/>
          <cell r="R6999"/>
          <cell r="S6999"/>
          <cell r="T6999"/>
          <cell r="U6999"/>
          <cell r="V6999"/>
          <cell r="W6999"/>
          <cell r="Y6999"/>
          <cell r="Z6999"/>
          <cell r="AA6999"/>
          <cell r="AB6999"/>
          <cell r="AC6999"/>
          <cell r="AD6999"/>
          <cell r="AE6999"/>
          <cell r="AF6999"/>
          <cell r="AG6999"/>
          <cell r="AH6999"/>
          <cell r="AI6999"/>
          <cell r="AJ6999"/>
          <cell r="AK6999"/>
          <cell r="AL6999"/>
          <cell r="AM6999"/>
          <cell r="AN6999"/>
          <cell r="AP6999"/>
        </row>
        <row r="7000">
          <cell r="C7000"/>
          <cell r="D7000"/>
          <cell r="E7000"/>
          <cell r="F7000"/>
          <cell r="J7000"/>
          <cell r="K7000"/>
          <cell r="L7000"/>
          <cell r="M7000"/>
          <cell r="N7000"/>
          <cell r="O7000"/>
          <cell r="P7000"/>
          <cell r="R7000"/>
          <cell r="S7000"/>
          <cell r="T7000"/>
          <cell r="U7000"/>
          <cell r="V7000"/>
          <cell r="W7000"/>
          <cell r="Y7000"/>
          <cell r="Z7000"/>
          <cell r="AA7000"/>
          <cell r="AB7000"/>
          <cell r="AC7000"/>
          <cell r="AD7000"/>
          <cell r="AE7000"/>
          <cell r="AF7000"/>
          <cell r="AG7000"/>
          <cell r="AH7000"/>
          <cell r="AI7000"/>
          <cell r="AJ7000"/>
          <cell r="AK7000"/>
          <cell r="AL7000"/>
          <cell r="AM7000"/>
          <cell r="AN7000"/>
          <cell r="AP7000"/>
        </row>
        <row r="7001">
          <cell r="C7001"/>
          <cell r="D7001"/>
          <cell r="E7001"/>
          <cell r="F7001"/>
          <cell r="J7001"/>
          <cell r="K7001"/>
          <cell r="L7001"/>
          <cell r="M7001"/>
          <cell r="N7001"/>
          <cell r="O7001"/>
          <cell r="P7001"/>
          <cell r="R7001"/>
          <cell r="S7001"/>
          <cell r="T7001"/>
          <cell r="U7001"/>
          <cell r="V7001"/>
          <cell r="W7001"/>
          <cell r="Y7001"/>
          <cell r="Z7001"/>
          <cell r="AA7001"/>
          <cell r="AB7001"/>
          <cell r="AC7001"/>
          <cell r="AD7001"/>
          <cell r="AE7001"/>
          <cell r="AF7001"/>
          <cell r="AG7001"/>
          <cell r="AH7001"/>
          <cell r="AI7001"/>
          <cell r="AJ7001"/>
          <cell r="AK7001"/>
          <cell r="AL7001"/>
          <cell r="AM7001"/>
          <cell r="AN7001"/>
          <cell r="AP7001"/>
        </row>
        <row r="7002">
          <cell r="C7002"/>
          <cell r="D7002"/>
          <cell r="E7002"/>
          <cell r="F7002"/>
          <cell r="J7002"/>
          <cell r="K7002"/>
          <cell r="L7002"/>
          <cell r="M7002"/>
          <cell r="N7002"/>
          <cell r="O7002"/>
          <cell r="P7002"/>
          <cell r="R7002"/>
          <cell r="S7002"/>
          <cell r="T7002"/>
          <cell r="U7002"/>
          <cell r="V7002"/>
          <cell r="W7002"/>
          <cell r="Y7002"/>
          <cell r="Z7002"/>
          <cell r="AA7002"/>
          <cell r="AB7002"/>
          <cell r="AC7002"/>
          <cell r="AD7002"/>
          <cell r="AE7002"/>
          <cell r="AF7002"/>
          <cell r="AG7002"/>
          <cell r="AH7002"/>
          <cell r="AI7002"/>
          <cell r="AJ7002"/>
          <cell r="AK7002"/>
          <cell r="AL7002"/>
          <cell r="AM7002"/>
          <cell r="AN7002"/>
          <cell r="AP7002"/>
        </row>
        <row r="7003">
          <cell r="C7003"/>
          <cell r="D7003"/>
          <cell r="E7003"/>
          <cell r="F7003"/>
          <cell r="J7003"/>
          <cell r="K7003"/>
          <cell r="L7003"/>
          <cell r="M7003"/>
          <cell r="N7003"/>
          <cell r="O7003"/>
          <cell r="P7003"/>
          <cell r="R7003"/>
          <cell r="S7003"/>
          <cell r="T7003"/>
          <cell r="U7003"/>
          <cell r="V7003"/>
          <cell r="W7003"/>
          <cell r="Y7003"/>
          <cell r="Z7003"/>
          <cell r="AA7003"/>
          <cell r="AB7003"/>
          <cell r="AC7003"/>
          <cell r="AD7003"/>
          <cell r="AE7003"/>
          <cell r="AF7003"/>
          <cell r="AG7003"/>
          <cell r="AH7003"/>
          <cell r="AI7003"/>
          <cell r="AJ7003"/>
          <cell r="AK7003"/>
          <cell r="AL7003"/>
          <cell r="AM7003"/>
          <cell r="AN7003"/>
          <cell r="AP7003"/>
        </row>
        <row r="7004">
          <cell r="C7004"/>
          <cell r="D7004"/>
          <cell r="E7004"/>
          <cell r="F7004"/>
          <cell r="J7004"/>
          <cell r="K7004"/>
          <cell r="L7004"/>
          <cell r="M7004"/>
          <cell r="N7004"/>
          <cell r="O7004"/>
          <cell r="P7004"/>
          <cell r="R7004"/>
          <cell r="S7004"/>
          <cell r="T7004"/>
          <cell r="U7004"/>
          <cell r="V7004"/>
          <cell r="W7004"/>
          <cell r="Y7004"/>
          <cell r="Z7004"/>
          <cell r="AA7004"/>
          <cell r="AB7004"/>
          <cell r="AC7004"/>
          <cell r="AD7004"/>
          <cell r="AE7004"/>
          <cell r="AF7004"/>
          <cell r="AG7004"/>
          <cell r="AH7004"/>
          <cell r="AI7004"/>
          <cell r="AJ7004"/>
          <cell r="AK7004"/>
          <cell r="AL7004"/>
          <cell r="AM7004"/>
          <cell r="AN7004"/>
          <cell r="AP7004"/>
        </row>
        <row r="7005">
          <cell r="C7005"/>
          <cell r="D7005"/>
          <cell r="E7005"/>
          <cell r="F7005"/>
          <cell r="J7005"/>
          <cell r="K7005"/>
          <cell r="L7005"/>
          <cell r="M7005"/>
          <cell r="N7005"/>
          <cell r="O7005"/>
          <cell r="P7005"/>
          <cell r="R7005"/>
          <cell r="S7005"/>
          <cell r="T7005"/>
          <cell r="U7005"/>
          <cell r="V7005"/>
          <cell r="W7005"/>
          <cell r="Y7005"/>
          <cell r="Z7005"/>
          <cell r="AA7005"/>
          <cell r="AB7005"/>
          <cell r="AC7005"/>
          <cell r="AD7005"/>
          <cell r="AE7005"/>
          <cell r="AF7005"/>
          <cell r="AG7005"/>
          <cell r="AH7005"/>
          <cell r="AI7005"/>
          <cell r="AJ7005"/>
          <cell r="AK7005"/>
          <cell r="AL7005"/>
          <cell r="AM7005"/>
          <cell r="AN7005"/>
          <cell r="AP7005"/>
        </row>
        <row r="7006">
          <cell r="C7006"/>
          <cell r="D7006"/>
          <cell r="E7006"/>
          <cell r="F7006"/>
          <cell r="J7006"/>
          <cell r="K7006"/>
          <cell r="L7006"/>
          <cell r="M7006"/>
          <cell r="N7006"/>
          <cell r="O7006"/>
          <cell r="P7006"/>
          <cell r="R7006"/>
          <cell r="S7006"/>
          <cell r="T7006"/>
          <cell r="U7006"/>
          <cell r="V7006"/>
          <cell r="Y7006"/>
          <cell r="Z7006"/>
          <cell r="AA7006"/>
          <cell r="AB7006"/>
          <cell r="AC7006"/>
          <cell r="AD7006"/>
          <cell r="AE7006"/>
          <cell r="AF7006"/>
          <cell r="AG7006"/>
          <cell r="AH7006"/>
          <cell r="AI7006"/>
          <cell r="AJ7006"/>
          <cell r="AK7006"/>
          <cell r="AL7006"/>
          <cell r="AM7006"/>
          <cell r="AN7006"/>
          <cell r="AP7006"/>
        </row>
        <row r="7007">
          <cell r="C7007"/>
          <cell r="D7007"/>
          <cell r="E7007"/>
          <cell r="F7007"/>
          <cell r="J7007"/>
          <cell r="K7007"/>
          <cell r="L7007"/>
          <cell r="M7007"/>
          <cell r="N7007"/>
          <cell r="O7007"/>
          <cell r="P7007"/>
          <cell r="R7007"/>
          <cell r="S7007"/>
          <cell r="T7007"/>
          <cell r="U7007"/>
          <cell r="V7007"/>
          <cell r="W7007"/>
          <cell r="Y7007"/>
          <cell r="Z7007"/>
          <cell r="AA7007"/>
          <cell r="AB7007"/>
          <cell r="AD7007"/>
          <cell r="AE7007"/>
          <cell r="AF7007"/>
          <cell r="AG7007"/>
          <cell r="AH7007"/>
          <cell r="AI7007"/>
          <cell r="AJ7007"/>
          <cell r="AK7007"/>
          <cell r="AL7007"/>
          <cell r="AM7007"/>
          <cell r="AN7007"/>
          <cell r="AP7007"/>
        </row>
        <row r="7008">
          <cell r="C7008"/>
          <cell r="D7008"/>
          <cell r="E7008"/>
          <cell r="F7008"/>
          <cell r="J7008"/>
          <cell r="K7008"/>
          <cell r="L7008"/>
          <cell r="M7008"/>
          <cell r="N7008"/>
          <cell r="O7008"/>
          <cell r="P7008"/>
          <cell r="R7008"/>
          <cell r="S7008"/>
          <cell r="T7008"/>
          <cell r="U7008"/>
          <cell r="V7008"/>
          <cell r="W7008"/>
          <cell r="Y7008"/>
          <cell r="Z7008"/>
          <cell r="AA7008"/>
          <cell r="AB7008"/>
          <cell r="AC7008"/>
          <cell r="AD7008"/>
          <cell r="AE7008"/>
          <cell r="AF7008"/>
          <cell r="AG7008"/>
          <cell r="AH7008"/>
          <cell r="AI7008"/>
          <cell r="AJ7008"/>
          <cell r="AK7008"/>
          <cell r="AL7008"/>
          <cell r="AM7008"/>
          <cell r="AN7008"/>
          <cell r="AP7008"/>
        </row>
        <row r="7009">
          <cell r="C7009"/>
          <cell r="D7009"/>
          <cell r="E7009"/>
          <cell r="F7009"/>
          <cell r="J7009"/>
          <cell r="K7009"/>
          <cell r="L7009"/>
          <cell r="M7009"/>
          <cell r="N7009"/>
          <cell r="O7009"/>
          <cell r="P7009"/>
          <cell r="R7009"/>
          <cell r="S7009"/>
          <cell r="T7009"/>
          <cell r="U7009"/>
          <cell r="V7009"/>
          <cell r="W7009"/>
          <cell r="Y7009"/>
          <cell r="Z7009"/>
          <cell r="AA7009"/>
          <cell r="AB7009"/>
          <cell r="AC7009"/>
          <cell r="AD7009"/>
          <cell r="AE7009"/>
          <cell r="AF7009"/>
          <cell r="AG7009"/>
          <cell r="AH7009"/>
          <cell r="AI7009"/>
          <cell r="AJ7009"/>
          <cell r="AK7009"/>
          <cell r="AL7009"/>
          <cell r="AM7009"/>
          <cell r="AN7009"/>
          <cell r="AP7009"/>
        </row>
        <row r="7010">
          <cell r="C7010"/>
          <cell r="D7010"/>
          <cell r="E7010"/>
          <cell r="F7010"/>
          <cell r="J7010"/>
          <cell r="K7010"/>
          <cell r="L7010"/>
          <cell r="M7010"/>
          <cell r="N7010"/>
          <cell r="O7010"/>
          <cell r="P7010"/>
          <cell r="R7010"/>
          <cell r="S7010"/>
          <cell r="T7010"/>
          <cell r="U7010"/>
          <cell r="V7010"/>
          <cell r="W7010"/>
          <cell r="Y7010"/>
          <cell r="Z7010"/>
          <cell r="AA7010"/>
          <cell r="AB7010"/>
          <cell r="AC7010"/>
          <cell r="AD7010"/>
          <cell r="AE7010"/>
          <cell r="AF7010"/>
          <cell r="AG7010"/>
          <cell r="AH7010"/>
          <cell r="AI7010"/>
          <cell r="AJ7010"/>
          <cell r="AK7010"/>
          <cell r="AL7010"/>
          <cell r="AM7010"/>
          <cell r="AN7010"/>
          <cell r="AP7010"/>
        </row>
        <row r="7011">
          <cell r="C7011"/>
          <cell r="D7011"/>
          <cell r="E7011"/>
          <cell r="F7011"/>
          <cell r="J7011"/>
          <cell r="K7011"/>
          <cell r="L7011"/>
          <cell r="M7011"/>
          <cell r="N7011"/>
          <cell r="O7011"/>
          <cell r="P7011"/>
          <cell r="R7011"/>
          <cell r="S7011"/>
          <cell r="T7011"/>
          <cell r="U7011"/>
          <cell r="V7011"/>
          <cell r="W7011"/>
          <cell r="Y7011"/>
          <cell r="Z7011"/>
          <cell r="AA7011"/>
          <cell r="AB7011"/>
          <cell r="AC7011"/>
          <cell r="AD7011"/>
          <cell r="AE7011"/>
          <cell r="AF7011"/>
          <cell r="AG7011"/>
          <cell r="AH7011"/>
          <cell r="AI7011"/>
          <cell r="AJ7011"/>
          <cell r="AK7011"/>
          <cell r="AL7011"/>
          <cell r="AM7011"/>
          <cell r="AN7011"/>
          <cell r="AP7011"/>
        </row>
        <row r="7012">
          <cell r="C7012"/>
          <cell r="D7012"/>
          <cell r="E7012"/>
          <cell r="F7012"/>
          <cell r="J7012"/>
          <cell r="K7012"/>
          <cell r="L7012"/>
          <cell r="M7012"/>
          <cell r="N7012"/>
          <cell r="O7012"/>
          <cell r="P7012"/>
          <cell r="R7012"/>
          <cell r="S7012"/>
          <cell r="T7012"/>
          <cell r="U7012"/>
          <cell r="V7012"/>
          <cell r="W7012"/>
          <cell r="Y7012"/>
          <cell r="Z7012"/>
          <cell r="AA7012"/>
          <cell r="AB7012"/>
          <cell r="AC7012"/>
          <cell r="AD7012"/>
          <cell r="AE7012"/>
          <cell r="AF7012"/>
          <cell r="AG7012"/>
          <cell r="AH7012"/>
          <cell r="AI7012"/>
          <cell r="AJ7012"/>
          <cell r="AK7012"/>
          <cell r="AL7012"/>
          <cell r="AM7012"/>
          <cell r="AN7012"/>
          <cell r="AP7012"/>
        </row>
        <row r="7013">
          <cell r="C7013"/>
          <cell r="D7013"/>
          <cell r="E7013"/>
          <cell r="F7013"/>
          <cell r="J7013"/>
          <cell r="K7013"/>
          <cell r="L7013"/>
          <cell r="M7013"/>
          <cell r="N7013"/>
          <cell r="O7013"/>
          <cell r="P7013"/>
          <cell r="R7013"/>
          <cell r="S7013"/>
          <cell r="T7013"/>
          <cell r="U7013"/>
          <cell r="V7013"/>
          <cell r="W7013"/>
          <cell r="Y7013"/>
          <cell r="Z7013"/>
          <cell r="AA7013"/>
          <cell r="AB7013"/>
          <cell r="AC7013"/>
          <cell r="AD7013"/>
          <cell r="AE7013"/>
          <cell r="AF7013"/>
          <cell r="AG7013"/>
          <cell r="AH7013"/>
          <cell r="AI7013"/>
          <cell r="AJ7013"/>
          <cell r="AK7013"/>
          <cell r="AL7013"/>
          <cell r="AM7013"/>
          <cell r="AN7013"/>
          <cell r="AP7013"/>
        </row>
        <row r="7014">
          <cell r="C7014"/>
          <cell r="D7014"/>
          <cell r="E7014"/>
          <cell r="F7014"/>
          <cell r="J7014"/>
          <cell r="K7014"/>
          <cell r="L7014"/>
          <cell r="M7014"/>
          <cell r="N7014"/>
          <cell r="O7014"/>
          <cell r="P7014"/>
          <cell r="R7014"/>
          <cell r="S7014"/>
          <cell r="T7014"/>
          <cell r="U7014"/>
          <cell r="V7014"/>
          <cell r="W7014"/>
          <cell r="Y7014"/>
          <cell r="Z7014"/>
          <cell r="AA7014"/>
          <cell r="AB7014"/>
          <cell r="AC7014"/>
          <cell r="AD7014"/>
          <cell r="AE7014"/>
          <cell r="AF7014"/>
          <cell r="AG7014"/>
          <cell r="AH7014"/>
          <cell r="AI7014"/>
          <cell r="AJ7014"/>
          <cell r="AK7014"/>
          <cell r="AL7014"/>
          <cell r="AM7014"/>
          <cell r="AN7014"/>
          <cell r="AP7014"/>
        </row>
        <row r="7015">
          <cell r="C7015"/>
          <cell r="D7015"/>
          <cell r="E7015"/>
          <cell r="F7015"/>
          <cell r="J7015"/>
          <cell r="K7015"/>
          <cell r="L7015"/>
          <cell r="M7015"/>
          <cell r="N7015"/>
          <cell r="O7015"/>
          <cell r="P7015"/>
          <cell r="R7015"/>
          <cell r="S7015"/>
          <cell r="T7015"/>
          <cell r="U7015"/>
          <cell r="V7015"/>
          <cell r="W7015"/>
          <cell r="Y7015"/>
          <cell r="Z7015"/>
          <cell r="AA7015"/>
          <cell r="AB7015"/>
          <cell r="AC7015"/>
          <cell r="AD7015"/>
          <cell r="AE7015"/>
          <cell r="AF7015"/>
          <cell r="AG7015"/>
          <cell r="AH7015"/>
          <cell r="AI7015"/>
          <cell r="AJ7015"/>
          <cell r="AK7015"/>
          <cell r="AL7015"/>
          <cell r="AM7015"/>
          <cell r="AN7015"/>
          <cell r="AP7015"/>
        </row>
        <row r="7016">
          <cell r="C7016"/>
          <cell r="D7016"/>
          <cell r="E7016"/>
          <cell r="F7016"/>
          <cell r="J7016"/>
          <cell r="K7016"/>
          <cell r="L7016"/>
          <cell r="M7016"/>
          <cell r="N7016"/>
          <cell r="O7016"/>
          <cell r="P7016"/>
          <cell r="R7016"/>
          <cell r="S7016"/>
          <cell r="T7016"/>
          <cell r="U7016"/>
          <cell r="V7016"/>
          <cell r="W7016"/>
          <cell r="Y7016"/>
          <cell r="Z7016"/>
          <cell r="AA7016"/>
          <cell r="AB7016"/>
          <cell r="AC7016"/>
          <cell r="AD7016"/>
          <cell r="AE7016"/>
          <cell r="AF7016"/>
          <cell r="AG7016"/>
          <cell r="AH7016"/>
          <cell r="AI7016"/>
          <cell r="AJ7016"/>
          <cell r="AK7016"/>
          <cell r="AL7016"/>
          <cell r="AM7016"/>
          <cell r="AN7016"/>
          <cell r="AP7016"/>
        </row>
        <row r="7017">
          <cell r="C7017"/>
          <cell r="D7017"/>
          <cell r="E7017"/>
          <cell r="F7017"/>
          <cell r="J7017"/>
          <cell r="K7017"/>
          <cell r="L7017"/>
          <cell r="M7017"/>
          <cell r="N7017"/>
          <cell r="O7017"/>
          <cell r="P7017"/>
          <cell r="R7017"/>
          <cell r="S7017"/>
          <cell r="T7017"/>
          <cell r="U7017"/>
          <cell r="V7017"/>
          <cell r="W7017"/>
          <cell r="Y7017"/>
          <cell r="Z7017"/>
          <cell r="AA7017"/>
          <cell r="AB7017"/>
          <cell r="AC7017"/>
          <cell r="AD7017"/>
          <cell r="AE7017"/>
          <cell r="AF7017"/>
          <cell r="AG7017"/>
          <cell r="AH7017"/>
          <cell r="AI7017"/>
          <cell r="AJ7017"/>
          <cell r="AK7017"/>
          <cell r="AL7017"/>
          <cell r="AM7017"/>
          <cell r="AN7017"/>
          <cell r="AP7017"/>
        </row>
        <row r="7018">
          <cell r="C7018"/>
          <cell r="D7018"/>
          <cell r="E7018"/>
          <cell r="F7018"/>
          <cell r="J7018"/>
          <cell r="K7018"/>
          <cell r="L7018"/>
          <cell r="M7018"/>
          <cell r="N7018"/>
          <cell r="O7018"/>
          <cell r="P7018"/>
          <cell r="R7018"/>
          <cell r="S7018"/>
          <cell r="T7018"/>
          <cell r="U7018"/>
          <cell r="V7018"/>
          <cell r="W7018"/>
          <cell r="Y7018"/>
          <cell r="Z7018"/>
          <cell r="AA7018"/>
          <cell r="AB7018"/>
          <cell r="AC7018"/>
          <cell r="AD7018"/>
          <cell r="AE7018"/>
          <cell r="AF7018"/>
          <cell r="AG7018"/>
          <cell r="AH7018"/>
          <cell r="AI7018"/>
          <cell r="AJ7018"/>
          <cell r="AK7018"/>
          <cell r="AL7018"/>
          <cell r="AM7018"/>
          <cell r="AN7018"/>
          <cell r="AP7018"/>
        </row>
        <row r="7019">
          <cell r="C7019"/>
          <cell r="D7019"/>
          <cell r="E7019"/>
          <cell r="F7019"/>
          <cell r="J7019"/>
          <cell r="K7019"/>
          <cell r="L7019"/>
          <cell r="M7019"/>
          <cell r="N7019"/>
          <cell r="O7019"/>
          <cell r="P7019"/>
          <cell r="R7019"/>
          <cell r="S7019"/>
          <cell r="T7019"/>
          <cell r="U7019"/>
          <cell r="V7019"/>
          <cell r="W7019"/>
          <cell r="Y7019"/>
          <cell r="Z7019"/>
          <cell r="AA7019"/>
          <cell r="AB7019"/>
          <cell r="AC7019"/>
          <cell r="AD7019"/>
          <cell r="AE7019"/>
          <cell r="AF7019"/>
          <cell r="AG7019"/>
          <cell r="AH7019"/>
          <cell r="AI7019"/>
          <cell r="AJ7019"/>
          <cell r="AK7019"/>
          <cell r="AL7019"/>
          <cell r="AM7019"/>
          <cell r="AN7019"/>
          <cell r="AP7019"/>
        </row>
        <row r="7020">
          <cell r="C7020"/>
          <cell r="D7020"/>
          <cell r="E7020"/>
          <cell r="F7020"/>
          <cell r="J7020"/>
          <cell r="K7020"/>
          <cell r="L7020"/>
          <cell r="M7020"/>
          <cell r="N7020"/>
          <cell r="O7020"/>
          <cell r="P7020"/>
          <cell r="R7020"/>
          <cell r="S7020"/>
          <cell r="T7020"/>
          <cell r="U7020"/>
          <cell r="V7020"/>
          <cell r="W7020"/>
          <cell r="Y7020"/>
          <cell r="Z7020"/>
          <cell r="AA7020"/>
          <cell r="AB7020"/>
          <cell r="AC7020"/>
          <cell r="AD7020"/>
          <cell r="AE7020"/>
          <cell r="AF7020"/>
          <cell r="AG7020"/>
          <cell r="AH7020"/>
          <cell r="AI7020"/>
          <cell r="AJ7020"/>
          <cell r="AK7020"/>
          <cell r="AL7020"/>
          <cell r="AM7020"/>
          <cell r="AN7020"/>
          <cell r="AP7020"/>
        </row>
        <row r="7021">
          <cell r="C7021"/>
          <cell r="D7021"/>
          <cell r="E7021"/>
          <cell r="F7021"/>
          <cell r="J7021"/>
          <cell r="K7021"/>
          <cell r="L7021"/>
          <cell r="M7021"/>
          <cell r="N7021"/>
          <cell r="O7021"/>
          <cell r="P7021"/>
          <cell r="R7021"/>
          <cell r="S7021"/>
          <cell r="T7021"/>
          <cell r="U7021"/>
          <cell r="V7021"/>
          <cell r="W7021"/>
          <cell r="Y7021"/>
          <cell r="Z7021"/>
          <cell r="AA7021"/>
          <cell r="AB7021"/>
          <cell r="AC7021"/>
          <cell r="AD7021"/>
          <cell r="AE7021"/>
          <cell r="AF7021"/>
          <cell r="AG7021"/>
          <cell r="AH7021"/>
          <cell r="AI7021"/>
          <cell r="AJ7021"/>
          <cell r="AK7021"/>
          <cell r="AL7021"/>
          <cell r="AM7021"/>
          <cell r="AN7021"/>
          <cell r="AP7021"/>
        </row>
        <row r="7022">
          <cell r="C7022"/>
          <cell r="D7022"/>
          <cell r="E7022"/>
          <cell r="F7022"/>
          <cell r="J7022"/>
          <cell r="K7022"/>
          <cell r="L7022"/>
          <cell r="M7022"/>
          <cell r="N7022"/>
          <cell r="O7022"/>
          <cell r="P7022"/>
          <cell r="R7022"/>
          <cell r="S7022"/>
          <cell r="T7022"/>
          <cell r="U7022"/>
          <cell r="V7022"/>
          <cell r="W7022"/>
          <cell r="Y7022"/>
          <cell r="Z7022"/>
          <cell r="AA7022"/>
          <cell r="AB7022"/>
          <cell r="AC7022"/>
          <cell r="AD7022"/>
          <cell r="AE7022"/>
          <cell r="AF7022"/>
          <cell r="AG7022"/>
          <cell r="AH7022"/>
          <cell r="AI7022"/>
          <cell r="AJ7022"/>
          <cell r="AK7022"/>
          <cell r="AL7022"/>
          <cell r="AM7022"/>
          <cell r="AN7022"/>
          <cell r="AP7022"/>
        </row>
        <row r="7023">
          <cell r="C7023"/>
          <cell r="D7023"/>
          <cell r="E7023"/>
          <cell r="F7023"/>
          <cell r="J7023"/>
          <cell r="K7023"/>
          <cell r="L7023"/>
          <cell r="M7023"/>
          <cell r="N7023"/>
          <cell r="O7023"/>
          <cell r="P7023"/>
          <cell r="R7023"/>
          <cell r="S7023"/>
          <cell r="T7023"/>
          <cell r="U7023"/>
          <cell r="V7023"/>
          <cell r="W7023"/>
          <cell r="Y7023"/>
          <cell r="Z7023"/>
          <cell r="AA7023"/>
          <cell r="AB7023"/>
          <cell r="AC7023"/>
          <cell r="AD7023"/>
          <cell r="AE7023"/>
          <cell r="AF7023"/>
          <cell r="AG7023"/>
          <cell r="AH7023"/>
          <cell r="AI7023"/>
          <cell r="AJ7023"/>
          <cell r="AK7023"/>
          <cell r="AL7023"/>
          <cell r="AM7023"/>
          <cell r="AN7023"/>
          <cell r="AP7023"/>
        </row>
        <row r="7024">
          <cell r="C7024"/>
          <cell r="D7024"/>
          <cell r="E7024"/>
          <cell r="F7024"/>
          <cell r="J7024"/>
          <cell r="K7024"/>
          <cell r="L7024"/>
          <cell r="M7024"/>
          <cell r="N7024"/>
          <cell r="O7024"/>
          <cell r="P7024"/>
          <cell r="R7024"/>
          <cell r="S7024"/>
          <cell r="T7024"/>
          <cell r="U7024"/>
          <cell r="V7024"/>
          <cell r="W7024"/>
          <cell r="Y7024"/>
          <cell r="Z7024"/>
          <cell r="AA7024"/>
          <cell r="AB7024"/>
          <cell r="AC7024"/>
          <cell r="AD7024"/>
          <cell r="AE7024"/>
          <cell r="AF7024"/>
          <cell r="AG7024"/>
          <cell r="AH7024"/>
          <cell r="AI7024"/>
          <cell r="AJ7024"/>
          <cell r="AK7024"/>
          <cell r="AL7024"/>
          <cell r="AM7024"/>
          <cell r="AN7024"/>
          <cell r="AP7024"/>
        </row>
        <row r="7025">
          <cell r="C7025"/>
          <cell r="D7025"/>
          <cell r="E7025"/>
          <cell r="F7025"/>
          <cell r="J7025"/>
          <cell r="K7025"/>
          <cell r="L7025"/>
          <cell r="M7025"/>
          <cell r="N7025"/>
          <cell r="O7025"/>
          <cell r="P7025"/>
          <cell r="R7025"/>
          <cell r="S7025"/>
          <cell r="T7025"/>
          <cell r="U7025"/>
          <cell r="V7025"/>
          <cell r="W7025"/>
          <cell r="Y7025"/>
          <cell r="Z7025"/>
          <cell r="AA7025"/>
          <cell r="AB7025"/>
          <cell r="AC7025"/>
          <cell r="AD7025"/>
          <cell r="AE7025"/>
          <cell r="AF7025"/>
          <cell r="AG7025"/>
          <cell r="AH7025"/>
          <cell r="AI7025"/>
          <cell r="AJ7025"/>
          <cell r="AK7025"/>
          <cell r="AL7025"/>
          <cell r="AM7025"/>
          <cell r="AN7025"/>
          <cell r="AP7025"/>
        </row>
        <row r="7026">
          <cell r="C7026"/>
          <cell r="D7026"/>
          <cell r="E7026"/>
          <cell r="F7026"/>
          <cell r="J7026"/>
          <cell r="K7026"/>
          <cell r="L7026"/>
          <cell r="M7026"/>
          <cell r="N7026"/>
          <cell r="O7026"/>
          <cell r="P7026"/>
          <cell r="R7026"/>
          <cell r="S7026"/>
          <cell r="T7026"/>
          <cell r="U7026"/>
          <cell r="V7026"/>
          <cell r="W7026"/>
          <cell r="Y7026"/>
          <cell r="Z7026"/>
          <cell r="AA7026"/>
          <cell r="AB7026"/>
          <cell r="AC7026"/>
          <cell r="AD7026"/>
          <cell r="AE7026"/>
          <cell r="AF7026"/>
          <cell r="AG7026"/>
          <cell r="AH7026"/>
          <cell r="AI7026"/>
          <cell r="AJ7026"/>
          <cell r="AK7026"/>
          <cell r="AL7026"/>
          <cell r="AM7026"/>
          <cell r="AN7026"/>
          <cell r="AP7026"/>
        </row>
        <row r="7027">
          <cell r="C7027"/>
          <cell r="D7027"/>
          <cell r="E7027"/>
          <cell r="F7027"/>
          <cell r="J7027"/>
          <cell r="K7027"/>
          <cell r="L7027"/>
          <cell r="M7027"/>
          <cell r="N7027"/>
          <cell r="O7027"/>
          <cell r="P7027"/>
          <cell r="R7027"/>
          <cell r="S7027"/>
          <cell r="T7027"/>
          <cell r="U7027"/>
          <cell r="V7027"/>
          <cell r="W7027"/>
          <cell r="Y7027"/>
          <cell r="Z7027"/>
          <cell r="AA7027"/>
          <cell r="AB7027"/>
          <cell r="AC7027"/>
          <cell r="AD7027"/>
          <cell r="AE7027"/>
          <cell r="AF7027"/>
          <cell r="AG7027"/>
          <cell r="AH7027"/>
          <cell r="AI7027"/>
          <cell r="AJ7027"/>
          <cell r="AK7027"/>
          <cell r="AL7027"/>
          <cell r="AM7027"/>
          <cell r="AN7027"/>
          <cell r="AP7027"/>
        </row>
        <row r="7028">
          <cell r="C7028"/>
          <cell r="D7028"/>
          <cell r="E7028"/>
          <cell r="F7028"/>
          <cell r="J7028"/>
          <cell r="K7028"/>
          <cell r="L7028"/>
          <cell r="M7028"/>
          <cell r="N7028"/>
          <cell r="O7028"/>
          <cell r="P7028"/>
          <cell r="R7028"/>
          <cell r="S7028"/>
          <cell r="T7028"/>
          <cell r="U7028"/>
          <cell r="V7028"/>
          <cell r="W7028"/>
          <cell r="Y7028"/>
          <cell r="Z7028"/>
          <cell r="AA7028"/>
          <cell r="AB7028"/>
          <cell r="AC7028"/>
          <cell r="AD7028"/>
          <cell r="AE7028"/>
          <cell r="AF7028"/>
          <cell r="AG7028"/>
          <cell r="AH7028"/>
          <cell r="AI7028"/>
          <cell r="AJ7028"/>
          <cell r="AK7028"/>
          <cell r="AL7028"/>
          <cell r="AM7028"/>
          <cell r="AN7028"/>
          <cell r="AP7028"/>
        </row>
        <row r="7029">
          <cell r="C7029"/>
          <cell r="D7029"/>
          <cell r="E7029"/>
          <cell r="F7029"/>
          <cell r="J7029"/>
          <cell r="K7029"/>
          <cell r="L7029"/>
          <cell r="M7029"/>
          <cell r="N7029"/>
          <cell r="O7029"/>
          <cell r="P7029"/>
          <cell r="R7029"/>
          <cell r="S7029"/>
          <cell r="T7029"/>
          <cell r="U7029"/>
          <cell r="V7029"/>
          <cell r="W7029"/>
          <cell r="Y7029"/>
          <cell r="Z7029"/>
          <cell r="AA7029"/>
          <cell r="AB7029"/>
          <cell r="AC7029"/>
          <cell r="AD7029"/>
          <cell r="AE7029"/>
          <cell r="AF7029"/>
          <cell r="AG7029"/>
          <cell r="AH7029"/>
          <cell r="AI7029"/>
          <cell r="AJ7029"/>
          <cell r="AK7029"/>
          <cell r="AL7029"/>
          <cell r="AM7029"/>
          <cell r="AN7029"/>
          <cell r="AP7029"/>
        </row>
        <row r="7030">
          <cell r="C7030"/>
          <cell r="D7030"/>
          <cell r="E7030"/>
          <cell r="F7030"/>
          <cell r="J7030"/>
          <cell r="K7030"/>
          <cell r="L7030"/>
          <cell r="M7030"/>
          <cell r="N7030"/>
          <cell r="O7030"/>
          <cell r="P7030"/>
          <cell r="R7030"/>
          <cell r="S7030"/>
          <cell r="T7030"/>
          <cell r="U7030"/>
          <cell r="V7030"/>
          <cell r="W7030"/>
          <cell r="Y7030"/>
          <cell r="Z7030"/>
          <cell r="AA7030"/>
          <cell r="AB7030"/>
          <cell r="AC7030"/>
          <cell r="AD7030"/>
          <cell r="AE7030"/>
          <cell r="AF7030"/>
          <cell r="AG7030"/>
          <cell r="AH7030"/>
          <cell r="AI7030"/>
          <cell r="AJ7030"/>
          <cell r="AK7030"/>
          <cell r="AL7030"/>
          <cell r="AM7030"/>
          <cell r="AN7030"/>
          <cell r="AP7030"/>
        </row>
        <row r="7031">
          <cell r="C7031"/>
          <cell r="D7031"/>
          <cell r="E7031"/>
          <cell r="F7031"/>
          <cell r="J7031"/>
          <cell r="K7031"/>
          <cell r="L7031"/>
          <cell r="M7031"/>
          <cell r="N7031"/>
          <cell r="O7031"/>
          <cell r="P7031"/>
          <cell r="R7031"/>
          <cell r="S7031"/>
          <cell r="T7031"/>
          <cell r="U7031"/>
          <cell r="V7031"/>
          <cell r="W7031"/>
          <cell r="Y7031"/>
          <cell r="Z7031"/>
          <cell r="AA7031"/>
          <cell r="AB7031"/>
          <cell r="AC7031"/>
          <cell r="AD7031"/>
          <cell r="AE7031"/>
          <cell r="AF7031"/>
          <cell r="AG7031"/>
          <cell r="AH7031"/>
          <cell r="AI7031"/>
          <cell r="AJ7031"/>
          <cell r="AK7031"/>
          <cell r="AL7031"/>
          <cell r="AM7031"/>
          <cell r="AN7031"/>
          <cell r="AP7031"/>
        </row>
        <row r="7032">
          <cell r="C7032"/>
          <cell r="D7032"/>
          <cell r="E7032"/>
          <cell r="F7032"/>
          <cell r="J7032"/>
          <cell r="K7032"/>
          <cell r="L7032"/>
          <cell r="M7032"/>
          <cell r="N7032"/>
          <cell r="O7032"/>
          <cell r="P7032"/>
          <cell r="R7032"/>
          <cell r="S7032"/>
          <cell r="T7032"/>
          <cell r="U7032"/>
          <cell r="V7032"/>
          <cell r="W7032"/>
          <cell r="Y7032"/>
          <cell r="Z7032"/>
          <cell r="AA7032"/>
          <cell r="AB7032"/>
          <cell r="AC7032"/>
          <cell r="AD7032"/>
          <cell r="AE7032"/>
          <cell r="AF7032"/>
          <cell r="AG7032"/>
          <cell r="AH7032"/>
          <cell r="AI7032"/>
          <cell r="AJ7032"/>
          <cell r="AK7032"/>
          <cell r="AL7032"/>
          <cell r="AM7032"/>
          <cell r="AN7032"/>
          <cell r="AP7032"/>
        </row>
        <row r="7033">
          <cell r="C7033"/>
          <cell r="D7033"/>
          <cell r="E7033"/>
          <cell r="F7033"/>
          <cell r="J7033"/>
          <cell r="K7033"/>
          <cell r="L7033"/>
          <cell r="M7033"/>
          <cell r="N7033"/>
          <cell r="O7033"/>
          <cell r="P7033"/>
          <cell r="R7033"/>
          <cell r="S7033"/>
          <cell r="T7033"/>
          <cell r="U7033"/>
          <cell r="V7033"/>
          <cell r="W7033"/>
          <cell r="Y7033"/>
          <cell r="Z7033"/>
          <cell r="AA7033"/>
          <cell r="AB7033"/>
          <cell r="AC7033"/>
          <cell r="AD7033"/>
          <cell r="AE7033"/>
          <cell r="AF7033"/>
          <cell r="AG7033"/>
          <cell r="AH7033"/>
          <cell r="AI7033"/>
          <cell r="AJ7033"/>
          <cell r="AK7033"/>
          <cell r="AL7033"/>
          <cell r="AM7033"/>
          <cell r="AN7033"/>
          <cell r="AP7033"/>
        </row>
        <row r="7034">
          <cell r="C7034"/>
          <cell r="D7034"/>
          <cell r="E7034"/>
          <cell r="F7034"/>
          <cell r="J7034"/>
          <cell r="K7034"/>
          <cell r="L7034"/>
          <cell r="M7034"/>
          <cell r="N7034"/>
          <cell r="O7034"/>
          <cell r="P7034"/>
          <cell r="R7034"/>
          <cell r="S7034"/>
          <cell r="T7034"/>
          <cell r="U7034"/>
          <cell r="V7034"/>
          <cell r="W7034"/>
          <cell r="Y7034"/>
          <cell r="Z7034"/>
          <cell r="AA7034"/>
          <cell r="AB7034"/>
          <cell r="AC7034"/>
          <cell r="AD7034"/>
          <cell r="AE7034"/>
          <cell r="AF7034"/>
          <cell r="AG7034"/>
          <cell r="AH7034"/>
          <cell r="AI7034"/>
          <cell r="AJ7034"/>
          <cell r="AK7034"/>
          <cell r="AL7034"/>
          <cell r="AM7034"/>
          <cell r="AN7034"/>
          <cell r="AP7034"/>
        </row>
        <row r="7035">
          <cell r="C7035"/>
          <cell r="D7035"/>
          <cell r="E7035"/>
          <cell r="F7035"/>
          <cell r="J7035"/>
          <cell r="K7035"/>
          <cell r="L7035"/>
          <cell r="M7035"/>
          <cell r="N7035"/>
          <cell r="O7035"/>
          <cell r="P7035"/>
          <cell r="R7035"/>
          <cell r="S7035"/>
          <cell r="T7035"/>
          <cell r="U7035"/>
          <cell r="V7035"/>
          <cell r="W7035"/>
          <cell r="Y7035"/>
          <cell r="Z7035"/>
          <cell r="AA7035"/>
          <cell r="AB7035"/>
          <cell r="AC7035"/>
          <cell r="AD7035"/>
          <cell r="AE7035"/>
          <cell r="AF7035"/>
          <cell r="AG7035"/>
          <cell r="AH7035"/>
          <cell r="AI7035"/>
          <cell r="AJ7035"/>
          <cell r="AK7035"/>
          <cell r="AL7035"/>
          <cell r="AM7035"/>
          <cell r="AN7035"/>
          <cell r="AP7035"/>
        </row>
        <row r="7036">
          <cell r="C7036"/>
          <cell r="D7036"/>
          <cell r="E7036"/>
          <cell r="F7036"/>
          <cell r="J7036"/>
          <cell r="K7036"/>
          <cell r="L7036"/>
          <cell r="M7036"/>
          <cell r="N7036"/>
          <cell r="O7036"/>
          <cell r="P7036"/>
          <cell r="R7036"/>
          <cell r="S7036"/>
          <cell r="T7036"/>
          <cell r="U7036"/>
          <cell r="V7036"/>
          <cell r="W7036"/>
          <cell r="Y7036"/>
          <cell r="Z7036"/>
          <cell r="AA7036"/>
          <cell r="AB7036"/>
          <cell r="AC7036"/>
          <cell r="AD7036"/>
          <cell r="AE7036"/>
          <cell r="AF7036"/>
          <cell r="AG7036"/>
          <cell r="AH7036"/>
          <cell r="AI7036"/>
          <cell r="AJ7036"/>
          <cell r="AK7036"/>
          <cell r="AL7036"/>
          <cell r="AM7036"/>
          <cell r="AN7036"/>
          <cell r="AP7036"/>
        </row>
        <row r="7037">
          <cell r="C7037"/>
          <cell r="D7037"/>
          <cell r="E7037"/>
          <cell r="F7037"/>
          <cell r="J7037"/>
          <cell r="K7037"/>
          <cell r="L7037"/>
          <cell r="M7037"/>
          <cell r="N7037"/>
          <cell r="O7037"/>
          <cell r="P7037"/>
          <cell r="R7037"/>
          <cell r="S7037"/>
          <cell r="T7037"/>
          <cell r="U7037"/>
          <cell r="V7037"/>
          <cell r="W7037"/>
          <cell r="Y7037"/>
          <cell r="Z7037"/>
          <cell r="AA7037"/>
          <cell r="AB7037"/>
          <cell r="AC7037"/>
          <cell r="AD7037"/>
          <cell r="AE7037"/>
          <cell r="AF7037"/>
          <cell r="AG7037"/>
          <cell r="AH7037"/>
          <cell r="AI7037"/>
          <cell r="AJ7037"/>
          <cell r="AK7037"/>
          <cell r="AL7037"/>
          <cell r="AM7037"/>
          <cell r="AN7037"/>
          <cell r="AP7037"/>
        </row>
        <row r="7038">
          <cell r="C7038"/>
          <cell r="D7038"/>
          <cell r="E7038"/>
          <cell r="F7038"/>
          <cell r="J7038"/>
          <cell r="K7038"/>
          <cell r="L7038"/>
          <cell r="M7038"/>
          <cell r="N7038"/>
          <cell r="O7038"/>
          <cell r="P7038"/>
          <cell r="R7038"/>
          <cell r="S7038"/>
          <cell r="T7038"/>
          <cell r="U7038"/>
          <cell r="V7038"/>
          <cell r="W7038"/>
          <cell r="Y7038"/>
          <cell r="Z7038"/>
          <cell r="AA7038"/>
          <cell r="AB7038"/>
          <cell r="AC7038"/>
          <cell r="AD7038"/>
          <cell r="AE7038"/>
          <cell r="AF7038"/>
          <cell r="AG7038"/>
          <cell r="AH7038"/>
          <cell r="AI7038"/>
          <cell r="AJ7038"/>
          <cell r="AK7038"/>
          <cell r="AL7038"/>
          <cell r="AM7038"/>
          <cell r="AN7038"/>
          <cell r="AP7038"/>
        </row>
        <row r="7039">
          <cell r="C7039"/>
          <cell r="D7039"/>
          <cell r="E7039"/>
          <cell r="F7039"/>
          <cell r="J7039"/>
          <cell r="K7039"/>
          <cell r="L7039"/>
          <cell r="M7039"/>
          <cell r="N7039"/>
          <cell r="O7039"/>
          <cell r="P7039"/>
          <cell r="R7039"/>
          <cell r="S7039"/>
          <cell r="T7039"/>
          <cell r="U7039"/>
          <cell r="V7039"/>
          <cell r="W7039"/>
          <cell r="Y7039"/>
          <cell r="Z7039"/>
          <cell r="AA7039"/>
          <cell r="AB7039"/>
          <cell r="AC7039"/>
          <cell r="AD7039"/>
          <cell r="AE7039"/>
          <cell r="AF7039"/>
          <cell r="AG7039"/>
          <cell r="AH7039"/>
          <cell r="AI7039"/>
          <cell r="AJ7039"/>
          <cell r="AK7039"/>
          <cell r="AL7039"/>
          <cell r="AM7039"/>
          <cell r="AN7039"/>
          <cell r="AP7039"/>
        </row>
        <row r="7040">
          <cell r="C7040"/>
          <cell r="D7040"/>
          <cell r="E7040"/>
          <cell r="F7040"/>
          <cell r="J7040"/>
          <cell r="K7040"/>
          <cell r="L7040"/>
          <cell r="M7040"/>
          <cell r="N7040"/>
          <cell r="O7040"/>
          <cell r="P7040"/>
          <cell r="R7040"/>
          <cell r="S7040"/>
          <cell r="T7040"/>
          <cell r="U7040"/>
          <cell r="V7040"/>
          <cell r="W7040"/>
          <cell r="Y7040"/>
          <cell r="Z7040"/>
          <cell r="AA7040"/>
          <cell r="AB7040"/>
          <cell r="AC7040"/>
          <cell r="AD7040"/>
          <cell r="AE7040"/>
          <cell r="AF7040"/>
          <cell r="AG7040"/>
          <cell r="AH7040"/>
          <cell r="AI7040"/>
          <cell r="AJ7040"/>
          <cell r="AK7040"/>
          <cell r="AL7040"/>
          <cell r="AM7040"/>
          <cell r="AN7040"/>
          <cell r="AP7040"/>
        </row>
        <row r="7041">
          <cell r="C7041"/>
          <cell r="D7041"/>
          <cell r="E7041"/>
          <cell r="F7041"/>
          <cell r="J7041"/>
          <cell r="K7041"/>
          <cell r="L7041"/>
          <cell r="M7041"/>
          <cell r="N7041"/>
          <cell r="O7041"/>
          <cell r="P7041"/>
          <cell r="R7041"/>
          <cell r="S7041"/>
          <cell r="T7041"/>
          <cell r="U7041"/>
          <cell r="V7041"/>
          <cell r="W7041"/>
          <cell r="Y7041"/>
          <cell r="Z7041"/>
          <cell r="AA7041"/>
          <cell r="AB7041"/>
          <cell r="AC7041"/>
          <cell r="AD7041"/>
          <cell r="AE7041"/>
          <cell r="AF7041"/>
          <cell r="AG7041"/>
          <cell r="AH7041"/>
          <cell r="AI7041"/>
          <cell r="AJ7041"/>
          <cell r="AK7041"/>
          <cell r="AL7041"/>
          <cell r="AM7041"/>
          <cell r="AN7041"/>
          <cell r="AP7041"/>
        </row>
        <row r="7042">
          <cell r="C7042"/>
          <cell r="D7042"/>
          <cell r="E7042"/>
          <cell r="F7042"/>
          <cell r="J7042"/>
          <cell r="K7042"/>
          <cell r="L7042"/>
          <cell r="M7042"/>
          <cell r="N7042"/>
          <cell r="O7042"/>
          <cell r="P7042"/>
          <cell r="R7042"/>
          <cell r="S7042"/>
          <cell r="T7042"/>
          <cell r="U7042"/>
          <cell r="V7042"/>
          <cell r="W7042"/>
          <cell r="Y7042"/>
          <cell r="Z7042"/>
          <cell r="AA7042"/>
          <cell r="AB7042"/>
          <cell r="AC7042"/>
          <cell r="AD7042"/>
          <cell r="AE7042"/>
          <cell r="AF7042"/>
          <cell r="AG7042"/>
          <cell r="AH7042"/>
          <cell r="AI7042"/>
          <cell r="AJ7042"/>
          <cell r="AK7042"/>
          <cell r="AL7042"/>
          <cell r="AM7042"/>
          <cell r="AN7042"/>
          <cell r="AP7042"/>
        </row>
        <row r="7043">
          <cell r="C7043"/>
          <cell r="D7043"/>
          <cell r="E7043"/>
          <cell r="F7043"/>
          <cell r="J7043"/>
          <cell r="K7043"/>
          <cell r="L7043"/>
          <cell r="M7043"/>
          <cell r="N7043"/>
          <cell r="O7043"/>
          <cell r="P7043"/>
          <cell r="R7043"/>
          <cell r="S7043"/>
          <cell r="T7043"/>
          <cell r="U7043"/>
          <cell r="V7043"/>
          <cell r="W7043"/>
          <cell r="Y7043"/>
          <cell r="Z7043"/>
          <cell r="AA7043"/>
          <cell r="AB7043"/>
          <cell r="AC7043"/>
          <cell r="AD7043"/>
          <cell r="AE7043"/>
          <cell r="AF7043"/>
          <cell r="AG7043"/>
          <cell r="AH7043"/>
          <cell r="AI7043"/>
          <cell r="AJ7043"/>
          <cell r="AK7043"/>
          <cell r="AL7043"/>
          <cell r="AM7043"/>
          <cell r="AN7043"/>
          <cell r="AP7043"/>
        </row>
        <row r="7044">
          <cell r="C7044"/>
          <cell r="D7044"/>
          <cell r="E7044"/>
          <cell r="F7044"/>
          <cell r="J7044"/>
          <cell r="K7044"/>
          <cell r="L7044"/>
          <cell r="M7044"/>
          <cell r="N7044"/>
          <cell r="O7044"/>
          <cell r="P7044"/>
          <cell r="R7044"/>
          <cell r="S7044"/>
          <cell r="T7044"/>
          <cell r="U7044"/>
          <cell r="V7044"/>
          <cell r="W7044"/>
          <cell r="Y7044"/>
          <cell r="Z7044"/>
          <cell r="AA7044"/>
          <cell r="AB7044"/>
          <cell r="AC7044"/>
          <cell r="AD7044"/>
          <cell r="AE7044"/>
          <cell r="AF7044"/>
          <cell r="AG7044"/>
          <cell r="AH7044"/>
          <cell r="AI7044"/>
          <cell r="AJ7044"/>
          <cell r="AK7044"/>
          <cell r="AL7044"/>
          <cell r="AM7044"/>
          <cell r="AN7044"/>
          <cell r="AP7044"/>
        </row>
        <row r="7045">
          <cell r="C7045"/>
          <cell r="D7045"/>
          <cell r="E7045"/>
          <cell r="F7045"/>
          <cell r="J7045"/>
          <cell r="K7045"/>
          <cell r="L7045"/>
          <cell r="M7045"/>
          <cell r="N7045"/>
          <cell r="O7045"/>
          <cell r="P7045"/>
          <cell r="R7045"/>
          <cell r="S7045"/>
          <cell r="T7045"/>
          <cell r="U7045"/>
          <cell r="V7045"/>
          <cell r="W7045"/>
          <cell r="Y7045"/>
          <cell r="Z7045"/>
          <cell r="AA7045"/>
          <cell r="AB7045"/>
          <cell r="AC7045"/>
          <cell r="AD7045"/>
          <cell r="AE7045"/>
          <cell r="AF7045"/>
          <cell r="AG7045"/>
          <cell r="AH7045"/>
          <cell r="AI7045"/>
          <cell r="AJ7045"/>
          <cell r="AK7045"/>
          <cell r="AL7045"/>
          <cell r="AM7045"/>
          <cell r="AN7045"/>
          <cell r="AP7045"/>
        </row>
        <row r="7046">
          <cell r="C7046"/>
          <cell r="D7046"/>
          <cell r="E7046"/>
          <cell r="F7046"/>
          <cell r="J7046"/>
          <cell r="K7046"/>
          <cell r="L7046"/>
          <cell r="M7046"/>
          <cell r="N7046"/>
          <cell r="O7046"/>
          <cell r="P7046"/>
          <cell r="R7046"/>
          <cell r="S7046"/>
          <cell r="T7046"/>
          <cell r="U7046"/>
          <cell r="V7046"/>
          <cell r="W7046"/>
          <cell r="Y7046"/>
          <cell r="Z7046"/>
          <cell r="AA7046"/>
          <cell r="AB7046"/>
          <cell r="AC7046"/>
          <cell r="AD7046"/>
          <cell r="AE7046"/>
          <cell r="AF7046"/>
          <cell r="AG7046"/>
          <cell r="AH7046"/>
          <cell r="AI7046"/>
          <cell r="AJ7046"/>
          <cell r="AK7046"/>
          <cell r="AL7046"/>
          <cell r="AM7046"/>
          <cell r="AN7046"/>
          <cell r="AP7046"/>
        </row>
        <row r="7047">
          <cell r="C7047"/>
          <cell r="D7047"/>
          <cell r="E7047"/>
          <cell r="F7047"/>
          <cell r="J7047"/>
          <cell r="K7047"/>
          <cell r="L7047"/>
          <cell r="M7047"/>
          <cell r="N7047"/>
          <cell r="O7047"/>
          <cell r="P7047"/>
          <cell r="R7047"/>
          <cell r="S7047"/>
          <cell r="T7047"/>
          <cell r="U7047"/>
          <cell r="V7047"/>
          <cell r="W7047"/>
          <cell r="Y7047"/>
          <cell r="Z7047"/>
          <cell r="AA7047"/>
          <cell r="AB7047"/>
          <cell r="AC7047"/>
          <cell r="AD7047"/>
          <cell r="AE7047"/>
          <cell r="AF7047"/>
          <cell r="AG7047"/>
          <cell r="AH7047"/>
          <cell r="AI7047"/>
          <cell r="AJ7047"/>
          <cell r="AK7047"/>
          <cell r="AL7047"/>
          <cell r="AM7047"/>
          <cell r="AN7047"/>
          <cell r="AP7047"/>
        </row>
        <row r="7048">
          <cell r="C7048"/>
          <cell r="D7048"/>
          <cell r="E7048"/>
          <cell r="F7048"/>
          <cell r="J7048"/>
          <cell r="K7048"/>
          <cell r="L7048"/>
          <cell r="M7048"/>
          <cell r="N7048"/>
          <cell r="O7048"/>
          <cell r="P7048"/>
          <cell r="R7048"/>
          <cell r="S7048"/>
          <cell r="T7048"/>
          <cell r="U7048"/>
          <cell r="V7048"/>
          <cell r="W7048"/>
          <cell r="Y7048"/>
          <cell r="Z7048"/>
          <cell r="AA7048"/>
          <cell r="AB7048"/>
          <cell r="AC7048"/>
          <cell r="AD7048"/>
          <cell r="AE7048"/>
          <cell r="AF7048"/>
          <cell r="AG7048"/>
          <cell r="AH7048"/>
          <cell r="AI7048"/>
          <cell r="AJ7048"/>
          <cell r="AK7048"/>
          <cell r="AL7048"/>
          <cell r="AM7048"/>
          <cell r="AN7048"/>
          <cell r="AP7048"/>
        </row>
        <row r="7049">
          <cell r="C7049"/>
          <cell r="D7049"/>
          <cell r="E7049"/>
          <cell r="F7049"/>
          <cell r="J7049"/>
          <cell r="K7049"/>
          <cell r="L7049"/>
          <cell r="M7049"/>
          <cell r="N7049"/>
          <cell r="O7049"/>
          <cell r="P7049"/>
          <cell r="R7049"/>
          <cell r="S7049"/>
          <cell r="T7049"/>
          <cell r="U7049"/>
          <cell r="V7049"/>
          <cell r="W7049"/>
          <cell r="Y7049"/>
          <cell r="Z7049"/>
          <cell r="AA7049"/>
          <cell r="AB7049"/>
          <cell r="AC7049"/>
          <cell r="AD7049"/>
          <cell r="AE7049"/>
          <cell r="AF7049"/>
          <cell r="AG7049"/>
          <cell r="AH7049"/>
          <cell r="AI7049"/>
          <cell r="AJ7049"/>
          <cell r="AK7049"/>
          <cell r="AL7049"/>
          <cell r="AM7049"/>
          <cell r="AN7049"/>
          <cell r="AP7049"/>
        </row>
        <row r="7050">
          <cell r="C7050"/>
          <cell r="D7050"/>
          <cell r="E7050"/>
          <cell r="F7050"/>
          <cell r="J7050"/>
          <cell r="K7050"/>
          <cell r="L7050"/>
          <cell r="M7050"/>
          <cell r="N7050"/>
          <cell r="O7050"/>
          <cell r="P7050"/>
          <cell r="R7050"/>
          <cell r="S7050"/>
          <cell r="T7050"/>
          <cell r="U7050"/>
          <cell r="V7050"/>
          <cell r="W7050"/>
          <cell r="Y7050"/>
          <cell r="Z7050"/>
          <cell r="AA7050"/>
          <cell r="AB7050"/>
          <cell r="AC7050"/>
          <cell r="AD7050"/>
          <cell r="AE7050"/>
          <cell r="AF7050"/>
          <cell r="AG7050"/>
          <cell r="AH7050"/>
          <cell r="AI7050"/>
          <cell r="AJ7050"/>
          <cell r="AK7050"/>
          <cell r="AL7050"/>
          <cell r="AM7050"/>
          <cell r="AN7050"/>
          <cell r="AP7050"/>
        </row>
        <row r="7051">
          <cell r="C7051"/>
          <cell r="D7051"/>
          <cell r="E7051"/>
          <cell r="F7051"/>
          <cell r="J7051"/>
          <cell r="K7051"/>
          <cell r="L7051"/>
          <cell r="M7051"/>
          <cell r="N7051"/>
          <cell r="O7051"/>
          <cell r="P7051"/>
          <cell r="R7051"/>
          <cell r="S7051"/>
          <cell r="T7051"/>
          <cell r="U7051"/>
          <cell r="V7051"/>
          <cell r="W7051"/>
          <cell r="Y7051"/>
          <cell r="Z7051"/>
          <cell r="AA7051"/>
          <cell r="AB7051"/>
          <cell r="AC7051"/>
          <cell r="AD7051"/>
          <cell r="AE7051"/>
          <cell r="AF7051"/>
          <cell r="AG7051"/>
          <cell r="AH7051"/>
          <cell r="AI7051"/>
          <cell r="AJ7051"/>
          <cell r="AK7051"/>
          <cell r="AL7051"/>
          <cell r="AM7051"/>
          <cell r="AN7051"/>
          <cell r="AP7051"/>
        </row>
        <row r="7052">
          <cell r="C7052"/>
          <cell r="D7052"/>
          <cell r="E7052"/>
          <cell r="F7052"/>
          <cell r="J7052"/>
          <cell r="K7052"/>
          <cell r="L7052"/>
          <cell r="M7052"/>
          <cell r="N7052"/>
          <cell r="O7052"/>
          <cell r="P7052"/>
          <cell r="R7052"/>
          <cell r="S7052"/>
          <cell r="T7052"/>
          <cell r="U7052"/>
          <cell r="V7052"/>
          <cell r="W7052"/>
          <cell r="Y7052"/>
          <cell r="Z7052"/>
          <cell r="AA7052"/>
          <cell r="AB7052"/>
          <cell r="AC7052"/>
          <cell r="AD7052"/>
          <cell r="AE7052"/>
          <cell r="AF7052"/>
          <cell r="AG7052"/>
          <cell r="AH7052"/>
          <cell r="AI7052"/>
          <cell r="AJ7052"/>
          <cell r="AK7052"/>
          <cell r="AL7052"/>
          <cell r="AM7052"/>
          <cell r="AN7052"/>
          <cell r="AP7052"/>
        </row>
        <row r="7053">
          <cell r="C7053"/>
          <cell r="D7053"/>
          <cell r="E7053"/>
          <cell r="F7053"/>
          <cell r="J7053"/>
          <cell r="K7053"/>
          <cell r="L7053"/>
          <cell r="M7053"/>
          <cell r="N7053"/>
          <cell r="O7053"/>
          <cell r="P7053"/>
          <cell r="R7053"/>
          <cell r="S7053"/>
          <cell r="T7053"/>
          <cell r="U7053"/>
          <cell r="V7053"/>
          <cell r="W7053"/>
          <cell r="Y7053"/>
          <cell r="Z7053"/>
          <cell r="AA7053"/>
          <cell r="AB7053"/>
          <cell r="AC7053"/>
          <cell r="AD7053"/>
          <cell r="AE7053"/>
          <cell r="AF7053"/>
          <cell r="AG7053"/>
          <cell r="AH7053"/>
          <cell r="AI7053"/>
          <cell r="AJ7053"/>
          <cell r="AK7053"/>
          <cell r="AL7053"/>
          <cell r="AM7053"/>
          <cell r="AN7053"/>
          <cell r="AP7053"/>
        </row>
        <row r="7054">
          <cell r="C7054"/>
          <cell r="D7054"/>
          <cell r="E7054"/>
          <cell r="F7054"/>
          <cell r="J7054"/>
          <cell r="K7054"/>
          <cell r="L7054"/>
          <cell r="M7054"/>
          <cell r="N7054"/>
          <cell r="O7054"/>
          <cell r="P7054"/>
          <cell r="R7054"/>
          <cell r="S7054"/>
          <cell r="T7054"/>
          <cell r="U7054"/>
          <cell r="V7054"/>
          <cell r="W7054"/>
          <cell r="Y7054"/>
          <cell r="Z7054"/>
          <cell r="AA7054"/>
          <cell r="AB7054"/>
          <cell r="AC7054"/>
          <cell r="AD7054"/>
          <cell r="AE7054"/>
          <cell r="AF7054"/>
          <cell r="AG7054"/>
          <cell r="AH7054"/>
          <cell r="AI7054"/>
          <cell r="AJ7054"/>
          <cell r="AK7054"/>
          <cell r="AL7054"/>
          <cell r="AM7054"/>
          <cell r="AN7054"/>
          <cell r="AP7054"/>
        </row>
        <row r="7055">
          <cell r="C7055"/>
          <cell r="D7055"/>
          <cell r="E7055"/>
          <cell r="F7055"/>
          <cell r="J7055"/>
          <cell r="K7055"/>
          <cell r="L7055"/>
          <cell r="M7055"/>
          <cell r="N7055"/>
          <cell r="O7055"/>
          <cell r="P7055"/>
          <cell r="R7055"/>
          <cell r="S7055"/>
          <cell r="T7055"/>
          <cell r="U7055"/>
          <cell r="V7055"/>
          <cell r="W7055"/>
          <cell r="Y7055"/>
          <cell r="Z7055"/>
          <cell r="AA7055"/>
          <cell r="AB7055"/>
          <cell r="AC7055"/>
          <cell r="AD7055"/>
          <cell r="AE7055"/>
          <cell r="AF7055"/>
          <cell r="AG7055"/>
          <cell r="AH7055"/>
          <cell r="AI7055"/>
          <cell r="AJ7055"/>
          <cell r="AK7055"/>
          <cell r="AL7055"/>
          <cell r="AM7055"/>
          <cell r="AN7055"/>
          <cell r="AP7055"/>
        </row>
        <row r="7056">
          <cell r="C7056"/>
          <cell r="D7056"/>
          <cell r="E7056"/>
          <cell r="F7056"/>
          <cell r="J7056"/>
          <cell r="K7056"/>
          <cell r="L7056"/>
          <cell r="M7056"/>
          <cell r="N7056"/>
          <cell r="O7056"/>
          <cell r="P7056"/>
          <cell r="R7056"/>
          <cell r="S7056"/>
          <cell r="T7056"/>
          <cell r="U7056"/>
          <cell r="V7056"/>
          <cell r="Y7056"/>
          <cell r="Z7056"/>
          <cell r="AA7056"/>
          <cell r="AB7056"/>
          <cell r="AC7056"/>
          <cell r="AD7056"/>
          <cell r="AE7056"/>
          <cell r="AF7056"/>
          <cell r="AG7056"/>
          <cell r="AH7056"/>
          <cell r="AI7056"/>
          <cell r="AJ7056"/>
          <cell r="AK7056"/>
          <cell r="AL7056"/>
          <cell r="AM7056"/>
          <cell r="AN7056"/>
          <cell r="AP7056"/>
        </row>
        <row r="7057">
          <cell r="C7057"/>
          <cell r="D7057"/>
          <cell r="E7057"/>
          <cell r="F7057"/>
          <cell r="J7057"/>
          <cell r="K7057"/>
          <cell r="L7057"/>
          <cell r="M7057"/>
          <cell r="N7057"/>
          <cell r="O7057"/>
          <cell r="P7057"/>
          <cell r="R7057"/>
          <cell r="S7057"/>
          <cell r="T7057"/>
          <cell r="U7057"/>
          <cell r="V7057"/>
          <cell r="W7057"/>
          <cell r="Y7057"/>
          <cell r="Z7057"/>
          <cell r="AA7057"/>
          <cell r="AB7057"/>
          <cell r="AC7057"/>
          <cell r="AD7057"/>
          <cell r="AE7057"/>
          <cell r="AF7057"/>
          <cell r="AG7057"/>
          <cell r="AH7057"/>
          <cell r="AI7057"/>
          <cell r="AJ7057"/>
          <cell r="AK7057"/>
          <cell r="AL7057"/>
          <cell r="AM7057"/>
          <cell r="AN7057"/>
          <cell r="AP7057"/>
        </row>
        <row r="7058">
          <cell r="C7058"/>
          <cell r="D7058"/>
          <cell r="E7058"/>
          <cell r="F7058"/>
          <cell r="J7058"/>
          <cell r="K7058"/>
          <cell r="L7058"/>
          <cell r="M7058"/>
          <cell r="N7058"/>
          <cell r="O7058"/>
          <cell r="P7058"/>
          <cell r="R7058"/>
          <cell r="S7058"/>
          <cell r="T7058"/>
          <cell r="U7058"/>
          <cell r="V7058"/>
          <cell r="Y7058"/>
          <cell r="Z7058"/>
          <cell r="AA7058"/>
          <cell r="AB7058"/>
          <cell r="AC7058"/>
          <cell r="AD7058"/>
          <cell r="AE7058"/>
          <cell r="AF7058"/>
          <cell r="AG7058"/>
          <cell r="AH7058"/>
          <cell r="AI7058"/>
          <cell r="AJ7058"/>
          <cell r="AK7058"/>
          <cell r="AL7058"/>
          <cell r="AM7058"/>
          <cell r="AN7058"/>
          <cell r="AP7058"/>
        </row>
        <row r="7059">
          <cell r="C7059"/>
          <cell r="D7059"/>
          <cell r="E7059"/>
          <cell r="F7059"/>
          <cell r="J7059"/>
          <cell r="K7059"/>
          <cell r="L7059"/>
          <cell r="M7059"/>
          <cell r="N7059"/>
          <cell r="O7059"/>
          <cell r="P7059"/>
          <cell r="R7059"/>
          <cell r="S7059"/>
          <cell r="T7059"/>
          <cell r="U7059"/>
          <cell r="V7059"/>
          <cell r="W7059"/>
          <cell r="Y7059"/>
          <cell r="Z7059"/>
          <cell r="AA7059"/>
          <cell r="AB7059"/>
          <cell r="AC7059"/>
          <cell r="AD7059"/>
          <cell r="AE7059"/>
          <cell r="AF7059"/>
          <cell r="AG7059"/>
          <cell r="AH7059"/>
          <cell r="AI7059"/>
          <cell r="AJ7059"/>
          <cell r="AK7059"/>
          <cell r="AL7059"/>
          <cell r="AM7059"/>
          <cell r="AN7059"/>
          <cell r="AP7059"/>
        </row>
        <row r="7060">
          <cell r="C7060"/>
          <cell r="D7060"/>
          <cell r="E7060"/>
          <cell r="F7060"/>
          <cell r="J7060"/>
          <cell r="K7060"/>
          <cell r="L7060"/>
          <cell r="M7060"/>
          <cell r="N7060"/>
          <cell r="O7060"/>
          <cell r="P7060"/>
          <cell r="R7060"/>
          <cell r="S7060"/>
          <cell r="T7060"/>
          <cell r="U7060"/>
          <cell r="V7060"/>
          <cell r="W7060"/>
          <cell r="Y7060"/>
          <cell r="Z7060"/>
          <cell r="AA7060"/>
          <cell r="AB7060"/>
          <cell r="AC7060"/>
          <cell r="AD7060"/>
          <cell r="AE7060"/>
          <cell r="AF7060"/>
          <cell r="AG7060"/>
          <cell r="AH7060"/>
          <cell r="AI7060"/>
          <cell r="AJ7060"/>
          <cell r="AK7060"/>
          <cell r="AL7060"/>
          <cell r="AM7060"/>
          <cell r="AN7060"/>
          <cell r="AP7060"/>
        </row>
        <row r="7061">
          <cell r="C7061"/>
          <cell r="D7061"/>
          <cell r="E7061"/>
          <cell r="F7061"/>
          <cell r="J7061"/>
          <cell r="K7061"/>
          <cell r="L7061"/>
          <cell r="M7061"/>
          <cell r="N7061"/>
          <cell r="O7061"/>
          <cell r="P7061"/>
          <cell r="R7061"/>
          <cell r="S7061"/>
          <cell r="T7061"/>
          <cell r="U7061"/>
          <cell r="V7061"/>
          <cell r="W7061"/>
          <cell r="Y7061"/>
          <cell r="Z7061"/>
          <cell r="AA7061"/>
          <cell r="AB7061"/>
          <cell r="AC7061"/>
          <cell r="AD7061"/>
          <cell r="AE7061"/>
          <cell r="AF7061"/>
          <cell r="AG7061"/>
          <cell r="AH7061"/>
          <cell r="AI7061"/>
          <cell r="AJ7061"/>
          <cell r="AK7061"/>
          <cell r="AL7061"/>
          <cell r="AM7061"/>
          <cell r="AN7061"/>
          <cell r="AP7061"/>
        </row>
        <row r="7062">
          <cell r="C7062"/>
          <cell r="D7062"/>
          <cell r="E7062"/>
          <cell r="F7062"/>
          <cell r="J7062"/>
          <cell r="K7062"/>
          <cell r="L7062"/>
          <cell r="M7062"/>
          <cell r="N7062"/>
          <cell r="O7062"/>
          <cell r="P7062"/>
          <cell r="R7062"/>
          <cell r="S7062"/>
          <cell r="T7062"/>
          <cell r="U7062"/>
          <cell r="V7062"/>
          <cell r="W7062"/>
          <cell r="Y7062"/>
          <cell r="Z7062"/>
          <cell r="AA7062"/>
          <cell r="AB7062"/>
          <cell r="AC7062"/>
          <cell r="AD7062"/>
          <cell r="AE7062"/>
          <cell r="AF7062"/>
          <cell r="AG7062"/>
          <cell r="AH7062"/>
          <cell r="AI7062"/>
          <cell r="AJ7062"/>
          <cell r="AK7062"/>
          <cell r="AL7062"/>
          <cell r="AM7062"/>
          <cell r="AN7062"/>
          <cell r="AP7062"/>
        </row>
        <row r="7063">
          <cell r="C7063"/>
          <cell r="D7063"/>
          <cell r="E7063"/>
          <cell r="F7063"/>
          <cell r="J7063"/>
          <cell r="K7063"/>
          <cell r="L7063"/>
          <cell r="M7063"/>
          <cell r="N7063"/>
          <cell r="O7063"/>
          <cell r="P7063"/>
          <cell r="R7063"/>
          <cell r="S7063"/>
          <cell r="T7063"/>
          <cell r="U7063"/>
          <cell r="V7063"/>
          <cell r="W7063"/>
          <cell r="Y7063"/>
          <cell r="Z7063"/>
          <cell r="AA7063"/>
          <cell r="AB7063"/>
          <cell r="AC7063"/>
          <cell r="AD7063"/>
          <cell r="AE7063"/>
          <cell r="AF7063"/>
          <cell r="AG7063"/>
          <cell r="AH7063"/>
          <cell r="AI7063"/>
          <cell r="AJ7063"/>
          <cell r="AK7063"/>
          <cell r="AL7063"/>
          <cell r="AM7063"/>
          <cell r="AN7063"/>
          <cell r="AP7063"/>
        </row>
        <row r="7064">
          <cell r="C7064"/>
          <cell r="D7064"/>
          <cell r="E7064"/>
          <cell r="F7064"/>
          <cell r="J7064"/>
          <cell r="K7064"/>
          <cell r="L7064"/>
          <cell r="M7064"/>
          <cell r="N7064"/>
          <cell r="O7064"/>
          <cell r="P7064"/>
          <cell r="R7064"/>
          <cell r="S7064"/>
          <cell r="T7064"/>
          <cell r="U7064"/>
          <cell r="V7064"/>
          <cell r="W7064"/>
          <cell r="Y7064"/>
          <cell r="Z7064"/>
          <cell r="AA7064"/>
          <cell r="AB7064"/>
          <cell r="AC7064"/>
          <cell r="AD7064"/>
          <cell r="AE7064"/>
          <cell r="AF7064"/>
          <cell r="AG7064"/>
          <cell r="AH7064"/>
          <cell r="AI7064"/>
          <cell r="AJ7064"/>
          <cell r="AK7064"/>
          <cell r="AL7064"/>
          <cell r="AM7064"/>
          <cell r="AN7064"/>
          <cell r="AP7064"/>
        </row>
        <row r="7065">
          <cell r="C7065"/>
          <cell r="D7065"/>
          <cell r="E7065"/>
          <cell r="F7065"/>
          <cell r="J7065"/>
          <cell r="K7065"/>
          <cell r="L7065"/>
          <cell r="M7065"/>
          <cell r="N7065"/>
          <cell r="O7065"/>
          <cell r="P7065"/>
          <cell r="R7065"/>
          <cell r="S7065"/>
          <cell r="T7065"/>
          <cell r="U7065"/>
          <cell r="V7065"/>
          <cell r="Y7065"/>
          <cell r="Z7065"/>
          <cell r="AA7065"/>
          <cell r="AB7065"/>
          <cell r="AC7065"/>
          <cell r="AD7065"/>
          <cell r="AE7065"/>
          <cell r="AF7065"/>
          <cell r="AG7065"/>
          <cell r="AH7065"/>
          <cell r="AI7065"/>
          <cell r="AJ7065"/>
          <cell r="AK7065"/>
          <cell r="AL7065"/>
          <cell r="AM7065"/>
          <cell r="AN7065"/>
          <cell r="AP7065"/>
        </row>
        <row r="7066">
          <cell r="C7066"/>
          <cell r="D7066"/>
          <cell r="E7066"/>
          <cell r="F7066"/>
          <cell r="J7066"/>
          <cell r="K7066"/>
          <cell r="L7066"/>
          <cell r="M7066"/>
          <cell r="N7066"/>
          <cell r="O7066"/>
          <cell r="P7066"/>
          <cell r="R7066"/>
          <cell r="S7066"/>
          <cell r="T7066"/>
          <cell r="U7066"/>
          <cell r="V7066"/>
          <cell r="W7066"/>
          <cell r="Y7066"/>
          <cell r="Z7066"/>
          <cell r="AA7066"/>
          <cell r="AB7066"/>
          <cell r="AC7066"/>
          <cell r="AD7066"/>
          <cell r="AE7066"/>
          <cell r="AF7066"/>
          <cell r="AG7066"/>
          <cell r="AH7066"/>
          <cell r="AI7066"/>
          <cell r="AJ7066"/>
          <cell r="AK7066"/>
          <cell r="AL7066"/>
          <cell r="AM7066"/>
          <cell r="AN7066"/>
          <cell r="AP7066"/>
        </row>
        <row r="7067">
          <cell r="C7067"/>
          <cell r="D7067"/>
          <cell r="E7067"/>
          <cell r="F7067"/>
          <cell r="J7067"/>
          <cell r="K7067"/>
          <cell r="L7067"/>
          <cell r="M7067"/>
          <cell r="N7067"/>
          <cell r="O7067"/>
          <cell r="P7067"/>
          <cell r="R7067"/>
          <cell r="S7067"/>
          <cell r="T7067"/>
          <cell r="U7067"/>
          <cell r="V7067"/>
          <cell r="W7067"/>
          <cell r="Y7067"/>
          <cell r="Z7067"/>
          <cell r="AA7067"/>
          <cell r="AB7067"/>
          <cell r="AC7067"/>
          <cell r="AD7067"/>
          <cell r="AE7067"/>
          <cell r="AF7067"/>
          <cell r="AG7067"/>
          <cell r="AH7067"/>
          <cell r="AI7067"/>
          <cell r="AJ7067"/>
          <cell r="AK7067"/>
          <cell r="AL7067"/>
          <cell r="AM7067"/>
          <cell r="AN7067"/>
          <cell r="AP7067"/>
        </row>
        <row r="7068">
          <cell r="C7068"/>
          <cell r="D7068"/>
          <cell r="E7068"/>
          <cell r="F7068"/>
          <cell r="J7068"/>
          <cell r="K7068"/>
          <cell r="L7068"/>
          <cell r="M7068"/>
          <cell r="N7068"/>
          <cell r="O7068"/>
          <cell r="P7068"/>
          <cell r="R7068"/>
          <cell r="S7068"/>
          <cell r="T7068"/>
          <cell r="U7068"/>
          <cell r="V7068"/>
          <cell r="W7068"/>
          <cell r="Y7068"/>
          <cell r="Z7068"/>
          <cell r="AA7068"/>
          <cell r="AB7068"/>
          <cell r="AC7068"/>
          <cell r="AD7068"/>
          <cell r="AE7068"/>
          <cell r="AF7068"/>
          <cell r="AG7068"/>
          <cell r="AH7068"/>
          <cell r="AI7068"/>
          <cell r="AJ7068"/>
          <cell r="AK7068"/>
          <cell r="AL7068"/>
          <cell r="AM7068"/>
          <cell r="AN7068"/>
          <cell r="AP7068"/>
        </row>
        <row r="7069">
          <cell r="C7069"/>
          <cell r="D7069"/>
          <cell r="E7069"/>
          <cell r="F7069"/>
          <cell r="J7069"/>
          <cell r="K7069"/>
          <cell r="L7069"/>
          <cell r="M7069"/>
          <cell r="N7069"/>
          <cell r="O7069"/>
          <cell r="P7069"/>
          <cell r="R7069"/>
          <cell r="S7069"/>
          <cell r="T7069"/>
          <cell r="U7069"/>
          <cell r="V7069"/>
          <cell r="W7069"/>
          <cell r="Y7069"/>
          <cell r="Z7069"/>
          <cell r="AA7069"/>
          <cell r="AB7069"/>
          <cell r="AC7069"/>
          <cell r="AD7069"/>
          <cell r="AE7069"/>
          <cell r="AF7069"/>
          <cell r="AG7069"/>
          <cell r="AH7069"/>
          <cell r="AI7069"/>
          <cell r="AJ7069"/>
          <cell r="AK7069"/>
          <cell r="AL7069"/>
          <cell r="AM7069"/>
          <cell r="AN7069"/>
          <cell r="AP7069"/>
        </row>
        <row r="7070">
          <cell r="C7070"/>
          <cell r="D7070"/>
          <cell r="E7070"/>
          <cell r="F7070"/>
          <cell r="J7070"/>
          <cell r="K7070"/>
          <cell r="L7070"/>
          <cell r="M7070"/>
          <cell r="N7070"/>
          <cell r="O7070"/>
          <cell r="P7070"/>
          <cell r="R7070"/>
          <cell r="S7070"/>
          <cell r="T7070"/>
          <cell r="U7070"/>
          <cell r="V7070"/>
          <cell r="W7070"/>
          <cell r="Y7070"/>
          <cell r="Z7070"/>
          <cell r="AA7070"/>
          <cell r="AB7070"/>
          <cell r="AC7070"/>
          <cell r="AD7070"/>
          <cell r="AE7070"/>
          <cell r="AF7070"/>
          <cell r="AG7070"/>
          <cell r="AH7070"/>
          <cell r="AI7070"/>
          <cell r="AJ7070"/>
          <cell r="AK7070"/>
          <cell r="AL7070"/>
          <cell r="AM7070"/>
          <cell r="AN7070"/>
          <cell r="AP7070"/>
        </row>
        <row r="7071">
          <cell r="C7071"/>
          <cell r="D7071"/>
          <cell r="E7071"/>
          <cell r="F7071"/>
          <cell r="J7071"/>
          <cell r="K7071"/>
          <cell r="L7071"/>
          <cell r="M7071"/>
          <cell r="N7071"/>
          <cell r="O7071"/>
          <cell r="P7071"/>
          <cell r="R7071"/>
          <cell r="S7071"/>
          <cell r="T7071"/>
          <cell r="U7071"/>
          <cell r="V7071"/>
          <cell r="W7071"/>
          <cell r="Y7071"/>
          <cell r="Z7071"/>
          <cell r="AA7071"/>
          <cell r="AB7071"/>
          <cell r="AC7071"/>
          <cell r="AD7071"/>
          <cell r="AE7071"/>
          <cell r="AF7071"/>
          <cell r="AG7071"/>
          <cell r="AH7071"/>
          <cell r="AI7071"/>
          <cell r="AJ7071"/>
          <cell r="AK7071"/>
          <cell r="AL7071"/>
          <cell r="AM7071"/>
          <cell r="AN7071"/>
          <cell r="AP7071"/>
        </row>
        <row r="7072">
          <cell r="C7072"/>
          <cell r="D7072"/>
          <cell r="E7072"/>
          <cell r="F7072"/>
          <cell r="J7072"/>
          <cell r="K7072"/>
          <cell r="L7072"/>
          <cell r="M7072"/>
          <cell r="N7072"/>
          <cell r="O7072"/>
          <cell r="P7072"/>
          <cell r="R7072"/>
          <cell r="S7072"/>
          <cell r="T7072"/>
          <cell r="U7072"/>
          <cell r="V7072"/>
          <cell r="W7072"/>
          <cell r="Y7072"/>
          <cell r="Z7072"/>
          <cell r="AA7072"/>
          <cell r="AB7072"/>
          <cell r="AC7072"/>
          <cell r="AD7072"/>
          <cell r="AE7072"/>
          <cell r="AF7072"/>
          <cell r="AG7072"/>
          <cell r="AH7072"/>
          <cell r="AI7072"/>
          <cell r="AJ7072"/>
          <cell r="AK7072"/>
          <cell r="AL7072"/>
          <cell r="AM7072"/>
          <cell r="AN7072"/>
          <cell r="AP7072"/>
        </row>
        <row r="7073">
          <cell r="C7073"/>
          <cell r="D7073"/>
          <cell r="E7073"/>
          <cell r="F7073"/>
          <cell r="J7073"/>
          <cell r="K7073"/>
          <cell r="L7073"/>
          <cell r="M7073"/>
          <cell r="N7073"/>
          <cell r="O7073"/>
          <cell r="P7073"/>
          <cell r="R7073"/>
          <cell r="S7073"/>
          <cell r="T7073"/>
          <cell r="U7073"/>
          <cell r="V7073"/>
          <cell r="W7073"/>
          <cell r="Y7073"/>
          <cell r="Z7073"/>
          <cell r="AA7073"/>
          <cell r="AB7073"/>
          <cell r="AC7073"/>
          <cell r="AD7073"/>
          <cell r="AE7073"/>
          <cell r="AF7073"/>
          <cell r="AG7073"/>
          <cell r="AH7073"/>
          <cell r="AI7073"/>
          <cell r="AJ7073"/>
          <cell r="AK7073"/>
          <cell r="AL7073"/>
          <cell r="AM7073"/>
          <cell r="AN7073"/>
          <cell r="AP7073"/>
        </row>
        <row r="7074">
          <cell r="C7074"/>
          <cell r="D7074"/>
          <cell r="E7074"/>
          <cell r="F7074"/>
          <cell r="J7074"/>
          <cell r="K7074"/>
          <cell r="L7074"/>
          <cell r="M7074"/>
          <cell r="N7074"/>
          <cell r="O7074"/>
          <cell r="P7074"/>
          <cell r="R7074"/>
          <cell r="S7074"/>
          <cell r="T7074"/>
          <cell r="U7074"/>
          <cell r="V7074"/>
          <cell r="W7074"/>
          <cell r="Y7074"/>
          <cell r="Z7074"/>
          <cell r="AA7074"/>
          <cell r="AB7074"/>
          <cell r="AC7074"/>
          <cell r="AD7074"/>
          <cell r="AE7074"/>
          <cell r="AF7074"/>
          <cell r="AG7074"/>
          <cell r="AH7074"/>
          <cell r="AI7074"/>
          <cell r="AJ7074"/>
          <cell r="AK7074"/>
          <cell r="AL7074"/>
          <cell r="AM7074"/>
          <cell r="AN7074"/>
          <cell r="AP7074"/>
        </row>
        <row r="7075">
          <cell r="C7075"/>
          <cell r="D7075"/>
          <cell r="E7075"/>
          <cell r="F7075"/>
          <cell r="J7075"/>
          <cell r="K7075"/>
          <cell r="L7075"/>
          <cell r="M7075"/>
          <cell r="N7075"/>
          <cell r="O7075"/>
          <cell r="P7075"/>
          <cell r="R7075"/>
          <cell r="S7075"/>
          <cell r="T7075"/>
          <cell r="U7075"/>
          <cell r="V7075"/>
          <cell r="W7075"/>
          <cell r="Y7075"/>
          <cell r="Z7075"/>
          <cell r="AA7075"/>
          <cell r="AB7075"/>
          <cell r="AC7075"/>
          <cell r="AD7075"/>
          <cell r="AE7075"/>
          <cell r="AF7075"/>
          <cell r="AG7075"/>
          <cell r="AH7075"/>
          <cell r="AI7075"/>
          <cell r="AJ7075"/>
          <cell r="AK7075"/>
          <cell r="AL7075"/>
          <cell r="AM7075"/>
          <cell r="AN7075"/>
          <cell r="AP7075"/>
        </row>
        <row r="7076">
          <cell r="C7076"/>
          <cell r="D7076"/>
          <cell r="E7076"/>
          <cell r="F7076"/>
          <cell r="J7076"/>
          <cell r="K7076"/>
          <cell r="L7076"/>
          <cell r="M7076"/>
          <cell r="N7076"/>
          <cell r="O7076"/>
          <cell r="P7076"/>
          <cell r="R7076"/>
          <cell r="S7076"/>
          <cell r="T7076"/>
          <cell r="U7076"/>
          <cell r="V7076"/>
          <cell r="W7076"/>
          <cell r="Y7076"/>
          <cell r="Z7076"/>
          <cell r="AA7076"/>
          <cell r="AB7076"/>
          <cell r="AC7076"/>
          <cell r="AD7076"/>
          <cell r="AE7076"/>
          <cell r="AF7076"/>
          <cell r="AG7076"/>
          <cell r="AH7076"/>
          <cell r="AI7076"/>
          <cell r="AJ7076"/>
          <cell r="AK7076"/>
          <cell r="AL7076"/>
          <cell r="AM7076"/>
          <cell r="AN7076"/>
          <cell r="AP7076"/>
        </row>
        <row r="7077">
          <cell r="C7077"/>
          <cell r="D7077"/>
          <cell r="E7077"/>
          <cell r="F7077"/>
          <cell r="J7077"/>
          <cell r="K7077"/>
          <cell r="L7077"/>
          <cell r="M7077"/>
          <cell r="N7077"/>
          <cell r="O7077"/>
          <cell r="P7077"/>
          <cell r="R7077"/>
          <cell r="S7077"/>
          <cell r="T7077"/>
          <cell r="U7077"/>
          <cell r="V7077"/>
          <cell r="W7077"/>
          <cell r="Y7077"/>
          <cell r="Z7077"/>
          <cell r="AA7077"/>
          <cell r="AB7077"/>
          <cell r="AC7077"/>
          <cell r="AD7077"/>
          <cell r="AE7077"/>
          <cell r="AF7077"/>
          <cell r="AG7077"/>
          <cell r="AH7077"/>
          <cell r="AI7077"/>
          <cell r="AJ7077"/>
          <cell r="AK7077"/>
          <cell r="AL7077"/>
          <cell r="AM7077"/>
          <cell r="AN7077"/>
          <cell r="AP7077"/>
        </row>
        <row r="7078">
          <cell r="C7078"/>
          <cell r="D7078"/>
          <cell r="E7078"/>
          <cell r="F7078"/>
          <cell r="J7078"/>
          <cell r="K7078"/>
          <cell r="L7078"/>
          <cell r="M7078"/>
          <cell r="N7078"/>
          <cell r="O7078"/>
          <cell r="P7078"/>
          <cell r="R7078"/>
          <cell r="S7078"/>
          <cell r="T7078"/>
          <cell r="U7078"/>
          <cell r="V7078"/>
          <cell r="W7078"/>
          <cell r="Y7078"/>
          <cell r="Z7078"/>
          <cell r="AA7078"/>
          <cell r="AB7078"/>
          <cell r="AC7078"/>
          <cell r="AD7078"/>
          <cell r="AE7078"/>
          <cell r="AF7078"/>
          <cell r="AG7078"/>
          <cell r="AH7078"/>
          <cell r="AI7078"/>
          <cell r="AJ7078"/>
          <cell r="AK7078"/>
          <cell r="AL7078"/>
          <cell r="AM7078"/>
          <cell r="AN7078"/>
          <cell r="AP7078"/>
        </row>
        <row r="7079">
          <cell r="C7079"/>
          <cell r="D7079"/>
          <cell r="E7079"/>
          <cell r="F7079"/>
          <cell r="J7079"/>
          <cell r="K7079"/>
          <cell r="L7079"/>
          <cell r="M7079"/>
          <cell r="N7079"/>
          <cell r="O7079"/>
          <cell r="P7079"/>
          <cell r="R7079"/>
          <cell r="S7079"/>
          <cell r="T7079"/>
          <cell r="U7079"/>
          <cell r="V7079"/>
          <cell r="W7079"/>
          <cell r="Y7079"/>
          <cell r="Z7079"/>
          <cell r="AA7079"/>
          <cell r="AB7079"/>
          <cell r="AC7079"/>
          <cell r="AD7079"/>
          <cell r="AE7079"/>
          <cell r="AF7079"/>
          <cell r="AG7079"/>
          <cell r="AH7079"/>
          <cell r="AI7079"/>
          <cell r="AJ7079"/>
          <cell r="AK7079"/>
          <cell r="AL7079"/>
          <cell r="AM7079"/>
          <cell r="AN7079"/>
          <cell r="AP7079"/>
        </row>
        <row r="7080">
          <cell r="C7080"/>
          <cell r="D7080"/>
          <cell r="E7080"/>
          <cell r="F7080"/>
          <cell r="J7080"/>
          <cell r="K7080"/>
          <cell r="L7080"/>
          <cell r="M7080"/>
          <cell r="N7080"/>
          <cell r="O7080"/>
          <cell r="P7080"/>
          <cell r="R7080"/>
          <cell r="S7080"/>
          <cell r="T7080"/>
          <cell r="U7080"/>
          <cell r="V7080"/>
          <cell r="W7080"/>
          <cell r="Y7080"/>
          <cell r="Z7080"/>
          <cell r="AA7080"/>
          <cell r="AB7080"/>
          <cell r="AC7080"/>
          <cell r="AD7080"/>
          <cell r="AE7080"/>
          <cell r="AF7080"/>
          <cell r="AG7080"/>
          <cell r="AH7080"/>
          <cell r="AI7080"/>
          <cell r="AJ7080"/>
          <cell r="AK7080"/>
          <cell r="AL7080"/>
          <cell r="AM7080"/>
          <cell r="AN7080"/>
          <cell r="AP7080"/>
        </row>
        <row r="7081">
          <cell r="C7081"/>
          <cell r="D7081"/>
          <cell r="E7081"/>
          <cell r="F7081"/>
          <cell r="J7081"/>
          <cell r="K7081"/>
          <cell r="L7081"/>
          <cell r="M7081"/>
          <cell r="N7081"/>
          <cell r="O7081"/>
          <cell r="P7081"/>
          <cell r="R7081"/>
          <cell r="S7081"/>
          <cell r="T7081"/>
          <cell r="U7081"/>
          <cell r="V7081"/>
          <cell r="W7081"/>
          <cell r="Y7081"/>
          <cell r="Z7081"/>
          <cell r="AA7081"/>
          <cell r="AB7081"/>
          <cell r="AC7081"/>
          <cell r="AD7081"/>
          <cell r="AE7081"/>
          <cell r="AF7081"/>
          <cell r="AG7081"/>
          <cell r="AH7081"/>
          <cell r="AI7081"/>
          <cell r="AJ7081"/>
          <cell r="AK7081"/>
          <cell r="AL7081"/>
          <cell r="AM7081"/>
          <cell r="AN7081"/>
          <cell r="AP7081"/>
        </row>
        <row r="7082">
          <cell r="C7082"/>
          <cell r="D7082"/>
          <cell r="E7082"/>
          <cell r="F7082"/>
          <cell r="J7082"/>
          <cell r="K7082"/>
          <cell r="L7082"/>
          <cell r="M7082"/>
          <cell r="N7082"/>
          <cell r="O7082"/>
          <cell r="P7082"/>
          <cell r="R7082"/>
          <cell r="S7082"/>
          <cell r="T7082"/>
          <cell r="U7082"/>
          <cell r="V7082"/>
          <cell r="W7082"/>
          <cell r="Y7082"/>
          <cell r="Z7082"/>
          <cell r="AA7082"/>
          <cell r="AB7082"/>
          <cell r="AC7082"/>
          <cell r="AD7082"/>
          <cell r="AE7082"/>
          <cell r="AF7082"/>
          <cell r="AG7082"/>
          <cell r="AH7082"/>
          <cell r="AI7082"/>
          <cell r="AJ7082"/>
          <cell r="AK7082"/>
          <cell r="AL7082"/>
          <cell r="AM7082"/>
          <cell r="AN7082"/>
          <cell r="AP7082"/>
        </row>
        <row r="7083">
          <cell r="C7083"/>
          <cell r="D7083"/>
          <cell r="E7083"/>
          <cell r="F7083"/>
          <cell r="J7083"/>
          <cell r="K7083"/>
          <cell r="L7083"/>
          <cell r="M7083"/>
          <cell r="N7083"/>
          <cell r="O7083"/>
          <cell r="P7083"/>
          <cell r="R7083"/>
          <cell r="S7083"/>
          <cell r="T7083"/>
          <cell r="U7083"/>
          <cell r="V7083"/>
          <cell r="W7083"/>
          <cell r="Y7083"/>
          <cell r="Z7083"/>
          <cell r="AA7083"/>
          <cell r="AB7083"/>
          <cell r="AC7083"/>
          <cell r="AD7083"/>
          <cell r="AE7083"/>
          <cell r="AF7083"/>
          <cell r="AG7083"/>
          <cell r="AH7083"/>
          <cell r="AI7083"/>
          <cell r="AJ7083"/>
          <cell r="AK7083"/>
          <cell r="AL7083"/>
          <cell r="AM7083"/>
          <cell r="AN7083"/>
          <cell r="AP7083"/>
        </row>
        <row r="7084">
          <cell r="C7084"/>
          <cell r="D7084"/>
          <cell r="E7084"/>
          <cell r="F7084"/>
          <cell r="J7084"/>
          <cell r="K7084"/>
          <cell r="L7084"/>
          <cell r="M7084"/>
          <cell r="N7084"/>
          <cell r="O7084"/>
          <cell r="P7084"/>
          <cell r="R7084"/>
          <cell r="S7084"/>
          <cell r="T7084"/>
          <cell r="U7084"/>
          <cell r="V7084"/>
          <cell r="W7084"/>
          <cell r="Y7084"/>
          <cell r="Z7084"/>
          <cell r="AA7084"/>
          <cell r="AB7084"/>
          <cell r="AC7084"/>
          <cell r="AD7084"/>
          <cell r="AE7084"/>
          <cell r="AF7084"/>
          <cell r="AG7084"/>
          <cell r="AH7084"/>
          <cell r="AI7084"/>
          <cell r="AJ7084"/>
          <cell r="AK7084"/>
          <cell r="AL7084"/>
          <cell r="AM7084"/>
          <cell r="AN7084"/>
          <cell r="AP7084"/>
        </row>
        <row r="7085">
          <cell r="C7085"/>
          <cell r="D7085"/>
          <cell r="E7085"/>
          <cell r="F7085"/>
          <cell r="J7085"/>
          <cell r="K7085"/>
          <cell r="L7085"/>
          <cell r="M7085"/>
          <cell r="N7085"/>
          <cell r="O7085"/>
          <cell r="P7085"/>
          <cell r="R7085"/>
          <cell r="S7085"/>
          <cell r="T7085"/>
          <cell r="U7085"/>
          <cell r="V7085"/>
          <cell r="W7085"/>
          <cell r="Y7085"/>
          <cell r="Z7085"/>
          <cell r="AA7085"/>
          <cell r="AB7085"/>
          <cell r="AC7085"/>
          <cell r="AD7085"/>
          <cell r="AE7085"/>
          <cell r="AF7085"/>
          <cell r="AG7085"/>
          <cell r="AH7085"/>
          <cell r="AI7085"/>
          <cell r="AJ7085"/>
          <cell r="AK7085"/>
          <cell r="AL7085"/>
          <cell r="AM7085"/>
          <cell r="AN7085"/>
          <cell r="AP7085"/>
        </row>
        <row r="7086">
          <cell r="C7086"/>
          <cell r="D7086"/>
          <cell r="E7086"/>
          <cell r="F7086"/>
          <cell r="J7086"/>
          <cell r="K7086"/>
          <cell r="L7086"/>
          <cell r="M7086"/>
          <cell r="N7086"/>
          <cell r="O7086"/>
          <cell r="P7086"/>
          <cell r="R7086"/>
          <cell r="S7086"/>
          <cell r="T7086"/>
          <cell r="U7086"/>
          <cell r="V7086"/>
          <cell r="W7086"/>
          <cell r="Y7086"/>
          <cell r="Z7086"/>
          <cell r="AA7086"/>
          <cell r="AB7086"/>
          <cell r="AC7086"/>
          <cell r="AD7086"/>
          <cell r="AE7086"/>
          <cell r="AF7086"/>
          <cell r="AG7086"/>
          <cell r="AH7086"/>
          <cell r="AI7086"/>
          <cell r="AJ7086"/>
          <cell r="AK7086"/>
          <cell r="AL7086"/>
          <cell r="AM7086"/>
          <cell r="AN7086"/>
          <cell r="AP7086"/>
        </row>
        <row r="7087">
          <cell r="C7087"/>
          <cell r="D7087"/>
          <cell r="E7087"/>
          <cell r="F7087"/>
          <cell r="J7087"/>
          <cell r="K7087"/>
          <cell r="L7087"/>
          <cell r="M7087"/>
          <cell r="N7087"/>
          <cell r="O7087"/>
          <cell r="P7087"/>
          <cell r="R7087"/>
          <cell r="S7087"/>
          <cell r="T7087"/>
          <cell r="U7087"/>
          <cell r="V7087"/>
          <cell r="W7087"/>
          <cell r="Y7087"/>
          <cell r="Z7087"/>
          <cell r="AA7087"/>
          <cell r="AB7087"/>
          <cell r="AC7087"/>
          <cell r="AD7087"/>
          <cell r="AE7087"/>
          <cell r="AF7087"/>
          <cell r="AG7087"/>
          <cell r="AH7087"/>
          <cell r="AI7087"/>
          <cell r="AJ7087"/>
          <cell r="AK7087"/>
          <cell r="AL7087"/>
          <cell r="AM7087"/>
          <cell r="AN7087"/>
          <cell r="AP7087"/>
        </row>
        <row r="7088">
          <cell r="C7088"/>
          <cell r="D7088"/>
          <cell r="E7088"/>
          <cell r="F7088"/>
          <cell r="J7088"/>
          <cell r="K7088"/>
          <cell r="L7088"/>
          <cell r="M7088"/>
          <cell r="N7088"/>
          <cell r="O7088"/>
          <cell r="P7088"/>
          <cell r="R7088"/>
          <cell r="S7088"/>
          <cell r="T7088"/>
          <cell r="U7088"/>
          <cell r="V7088"/>
          <cell r="W7088"/>
          <cell r="Y7088"/>
          <cell r="Z7088"/>
          <cell r="AA7088"/>
          <cell r="AB7088"/>
          <cell r="AC7088"/>
          <cell r="AD7088"/>
          <cell r="AE7088"/>
          <cell r="AF7088"/>
          <cell r="AG7088"/>
          <cell r="AH7088"/>
          <cell r="AI7088"/>
          <cell r="AJ7088"/>
          <cell r="AK7088"/>
          <cell r="AL7088"/>
          <cell r="AM7088"/>
          <cell r="AN7088"/>
          <cell r="AP7088"/>
        </row>
        <row r="7089">
          <cell r="C7089"/>
          <cell r="D7089"/>
          <cell r="E7089"/>
          <cell r="F7089"/>
          <cell r="J7089"/>
          <cell r="K7089"/>
          <cell r="L7089"/>
          <cell r="M7089"/>
          <cell r="N7089"/>
          <cell r="O7089"/>
          <cell r="P7089"/>
          <cell r="R7089"/>
          <cell r="S7089"/>
          <cell r="T7089"/>
          <cell r="U7089"/>
          <cell r="V7089"/>
          <cell r="W7089"/>
          <cell r="Y7089"/>
          <cell r="Z7089"/>
          <cell r="AA7089"/>
          <cell r="AB7089"/>
          <cell r="AC7089"/>
          <cell r="AD7089"/>
          <cell r="AE7089"/>
          <cell r="AF7089"/>
          <cell r="AG7089"/>
          <cell r="AH7089"/>
          <cell r="AI7089"/>
          <cell r="AJ7089"/>
          <cell r="AK7089"/>
          <cell r="AL7089"/>
          <cell r="AM7089"/>
          <cell r="AN7089"/>
          <cell r="AP7089"/>
        </row>
        <row r="7090">
          <cell r="C7090"/>
          <cell r="D7090"/>
          <cell r="E7090"/>
          <cell r="F7090"/>
          <cell r="J7090"/>
          <cell r="K7090"/>
          <cell r="L7090"/>
          <cell r="M7090"/>
          <cell r="N7090"/>
          <cell r="O7090"/>
          <cell r="P7090"/>
          <cell r="R7090"/>
          <cell r="S7090"/>
          <cell r="T7090"/>
          <cell r="U7090"/>
          <cell r="V7090"/>
          <cell r="W7090"/>
          <cell r="Y7090"/>
          <cell r="Z7090"/>
          <cell r="AA7090"/>
          <cell r="AB7090"/>
          <cell r="AC7090"/>
          <cell r="AD7090"/>
          <cell r="AE7090"/>
          <cell r="AF7090"/>
          <cell r="AG7090"/>
          <cell r="AH7090"/>
          <cell r="AI7090"/>
          <cell r="AJ7090"/>
          <cell r="AK7090"/>
          <cell r="AL7090"/>
          <cell r="AM7090"/>
          <cell r="AN7090"/>
          <cell r="AP7090"/>
        </row>
        <row r="7091">
          <cell r="C7091"/>
          <cell r="D7091"/>
          <cell r="E7091"/>
          <cell r="F7091"/>
          <cell r="J7091"/>
          <cell r="K7091"/>
          <cell r="L7091"/>
          <cell r="M7091"/>
          <cell r="N7091"/>
          <cell r="O7091"/>
          <cell r="P7091"/>
          <cell r="R7091"/>
          <cell r="S7091"/>
          <cell r="T7091"/>
          <cell r="U7091"/>
          <cell r="V7091"/>
          <cell r="W7091"/>
          <cell r="Y7091"/>
          <cell r="Z7091"/>
          <cell r="AA7091"/>
          <cell r="AB7091"/>
          <cell r="AC7091"/>
          <cell r="AD7091"/>
          <cell r="AE7091"/>
          <cell r="AF7091"/>
          <cell r="AG7091"/>
          <cell r="AH7091"/>
          <cell r="AI7091"/>
          <cell r="AJ7091"/>
          <cell r="AK7091"/>
          <cell r="AL7091"/>
          <cell r="AM7091"/>
          <cell r="AN7091"/>
          <cell r="AP7091"/>
        </row>
        <row r="7092">
          <cell r="C7092"/>
          <cell r="D7092"/>
          <cell r="E7092"/>
          <cell r="F7092"/>
          <cell r="J7092"/>
          <cell r="K7092"/>
          <cell r="L7092"/>
          <cell r="M7092"/>
          <cell r="N7092"/>
          <cell r="O7092"/>
          <cell r="P7092"/>
          <cell r="R7092"/>
          <cell r="S7092"/>
          <cell r="T7092"/>
          <cell r="U7092"/>
          <cell r="V7092"/>
          <cell r="W7092"/>
          <cell r="Y7092"/>
          <cell r="Z7092"/>
          <cell r="AA7092"/>
          <cell r="AB7092"/>
          <cell r="AC7092"/>
          <cell r="AD7092"/>
          <cell r="AE7092"/>
          <cell r="AF7092"/>
          <cell r="AG7092"/>
          <cell r="AH7092"/>
          <cell r="AI7092"/>
          <cell r="AJ7092"/>
          <cell r="AK7092"/>
          <cell r="AL7092"/>
          <cell r="AM7092"/>
          <cell r="AN7092"/>
          <cell r="AP7092"/>
        </row>
        <row r="7093">
          <cell r="C7093"/>
          <cell r="D7093"/>
          <cell r="E7093"/>
          <cell r="F7093"/>
          <cell r="J7093"/>
          <cell r="K7093"/>
          <cell r="L7093"/>
          <cell r="M7093"/>
          <cell r="N7093"/>
          <cell r="O7093"/>
          <cell r="P7093"/>
          <cell r="R7093"/>
          <cell r="S7093"/>
          <cell r="T7093"/>
          <cell r="U7093"/>
          <cell r="V7093"/>
          <cell r="W7093"/>
          <cell r="Y7093"/>
          <cell r="Z7093"/>
          <cell r="AA7093"/>
          <cell r="AB7093"/>
          <cell r="AC7093"/>
          <cell r="AD7093"/>
          <cell r="AE7093"/>
          <cell r="AF7093"/>
          <cell r="AG7093"/>
          <cell r="AH7093"/>
          <cell r="AI7093"/>
          <cell r="AJ7093"/>
          <cell r="AK7093"/>
          <cell r="AL7093"/>
          <cell r="AM7093"/>
          <cell r="AN7093"/>
          <cell r="AP7093"/>
        </row>
        <row r="7094">
          <cell r="C7094"/>
          <cell r="D7094"/>
          <cell r="E7094"/>
          <cell r="F7094"/>
          <cell r="J7094"/>
          <cell r="K7094"/>
          <cell r="L7094"/>
          <cell r="M7094"/>
          <cell r="N7094"/>
          <cell r="O7094"/>
          <cell r="P7094"/>
          <cell r="R7094"/>
          <cell r="S7094"/>
          <cell r="T7094"/>
          <cell r="U7094"/>
          <cell r="V7094"/>
          <cell r="W7094"/>
          <cell r="Y7094"/>
          <cell r="Z7094"/>
          <cell r="AA7094"/>
          <cell r="AB7094"/>
          <cell r="AC7094"/>
          <cell r="AD7094"/>
          <cell r="AE7094"/>
          <cell r="AF7094"/>
          <cell r="AG7094"/>
          <cell r="AH7094"/>
          <cell r="AI7094"/>
          <cell r="AJ7094"/>
          <cell r="AK7094"/>
          <cell r="AL7094"/>
          <cell r="AM7094"/>
          <cell r="AN7094"/>
          <cell r="AP7094"/>
        </row>
        <row r="7095">
          <cell r="C7095"/>
          <cell r="D7095"/>
          <cell r="E7095"/>
          <cell r="F7095"/>
          <cell r="J7095"/>
          <cell r="K7095"/>
          <cell r="L7095"/>
          <cell r="M7095"/>
          <cell r="N7095"/>
          <cell r="O7095"/>
          <cell r="P7095"/>
          <cell r="R7095"/>
          <cell r="S7095"/>
          <cell r="T7095"/>
          <cell r="U7095"/>
          <cell r="V7095"/>
          <cell r="W7095"/>
          <cell r="Y7095"/>
          <cell r="Z7095"/>
          <cell r="AA7095"/>
          <cell r="AB7095"/>
          <cell r="AC7095"/>
          <cell r="AD7095"/>
          <cell r="AE7095"/>
          <cell r="AF7095"/>
          <cell r="AG7095"/>
          <cell r="AH7095"/>
          <cell r="AI7095"/>
          <cell r="AJ7095"/>
          <cell r="AK7095"/>
          <cell r="AL7095"/>
          <cell r="AM7095"/>
          <cell r="AN7095"/>
          <cell r="AP7095"/>
        </row>
        <row r="7096">
          <cell r="C7096"/>
          <cell r="D7096"/>
          <cell r="E7096"/>
          <cell r="F7096"/>
          <cell r="J7096"/>
          <cell r="K7096"/>
          <cell r="L7096"/>
          <cell r="M7096"/>
          <cell r="N7096"/>
          <cell r="O7096"/>
          <cell r="P7096"/>
          <cell r="R7096"/>
          <cell r="S7096"/>
          <cell r="T7096"/>
          <cell r="U7096"/>
          <cell r="V7096"/>
          <cell r="W7096"/>
          <cell r="Y7096"/>
          <cell r="Z7096"/>
          <cell r="AA7096"/>
          <cell r="AB7096"/>
          <cell r="AC7096"/>
          <cell r="AD7096"/>
          <cell r="AE7096"/>
          <cell r="AF7096"/>
          <cell r="AG7096"/>
          <cell r="AH7096"/>
          <cell r="AI7096"/>
          <cell r="AJ7096"/>
          <cell r="AK7096"/>
          <cell r="AL7096"/>
          <cell r="AM7096"/>
          <cell r="AN7096"/>
          <cell r="AP7096"/>
        </row>
        <row r="7097">
          <cell r="C7097"/>
          <cell r="D7097"/>
          <cell r="E7097"/>
          <cell r="F7097"/>
          <cell r="J7097"/>
          <cell r="K7097"/>
          <cell r="L7097"/>
          <cell r="M7097"/>
          <cell r="N7097"/>
          <cell r="O7097"/>
          <cell r="P7097"/>
          <cell r="R7097"/>
          <cell r="S7097"/>
          <cell r="T7097"/>
          <cell r="U7097"/>
          <cell r="V7097"/>
          <cell r="W7097"/>
          <cell r="Y7097"/>
          <cell r="Z7097"/>
          <cell r="AA7097"/>
          <cell r="AB7097"/>
          <cell r="AC7097"/>
          <cell r="AD7097"/>
          <cell r="AE7097"/>
          <cell r="AF7097"/>
          <cell r="AG7097"/>
          <cell r="AH7097"/>
          <cell r="AI7097"/>
          <cell r="AJ7097"/>
          <cell r="AK7097"/>
          <cell r="AL7097"/>
          <cell r="AM7097"/>
          <cell r="AN7097"/>
          <cell r="AP7097"/>
        </row>
        <row r="7098">
          <cell r="C7098"/>
          <cell r="D7098"/>
          <cell r="E7098"/>
          <cell r="F7098"/>
          <cell r="J7098"/>
          <cell r="K7098"/>
          <cell r="L7098"/>
          <cell r="M7098"/>
          <cell r="N7098"/>
          <cell r="O7098"/>
          <cell r="P7098"/>
          <cell r="R7098"/>
          <cell r="S7098"/>
          <cell r="T7098"/>
          <cell r="U7098"/>
          <cell r="V7098"/>
          <cell r="W7098"/>
          <cell r="Y7098"/>
          <cell r="Z7098"/>
          <cell r="AA7098"/>
          <cell r="AB7098"/>
          <cell r="AC7098"/>
          <cell r="AD7098"/>
          <cell r="AE7098"/>
          <cell r="AF7098"/>
          <cell r="AG7098"/>
          <cell r="AH7098"/>
          <cell r="AI7098"/>
          <cell r="AJ7098"/>
          <cell r="AK7098"/>
          <cell r="AL7098"/>
          <cell r="AM7098"/>
          <cell r="AN7098"/>
          <cell r="AP7098"/>
        </row>
        <row r="7099">
          <cell r="C7099"/>
          <cell r="D7099"/>
          <cell r="E7099"/>
          <cell r="F7099"/>
          <cell r="J7099"/>
          <cell r="K7099"/>
          <cell r="L7099"/>
          <cell r="M7099"/>
          <cell r="N7099"/>
          <cell r="O7099"/>
          <cell r="P7099"/>
          <cell r="R7099"/>
          <cell r="S7099"/>
          <cell r="T7099"/>
          <cell r="U7099"/>
          <cell r="V7099"/>
          <cell r="W7099"/>
          <cell r="Y7099"/>
          <cell r="Z7099"/>
          <cell r="AA7099"/>
          <cell r="AB7099"/>
          <cell r="AC7099"/>
          <cell r="AD7099"/>
          <cell r="AE7099"/>
          <cell r="AF7099"/>
          <cell r="AG7099"/>
          <cell r="AH7099"/>
          <cell r="AI7099"/>
          <cell r="AJ7099"/>
          <cell r="AK7099"/>
          <cell r="AL7099"/>
          <cell r="AM7099"/>
          <cell r="AN7099"/>
          <cell r="AP7099"/>
        </row>
        <row r="7100">
          <cell r="C7100"/>
          <cell r="D7100"/>
          <cell r="E7100"/>
          <cell r="F7100"/>
          <cell r="J7100"/>
          <cell r="K7100"/>
          <cell r="L7100"/>
          <cell r="M7100"/>
          <cell r="N7100"/>
          <cell r="O7100"/>
          <cell r="P7100"/>
          <cell r="R7100"/>
          <cell r="S7100"/>
          <cell r="T7100"/>
          <cell r="U7100"/>
          <cell r="V7100"/>
          <cell r="W7100"/>
          <cell r="Y7100"/>
          <cell r="Z7100"/>
          <cell r="AA7100"/>
          <cell r="AB7100"/>
          <cell r="AC7100"/>
          <cell r="AD7100"/>
          <cell r="AE7100"/>
          <cell r="AF7100"/>
          <cell r="AG7100"/>
          <cell r="AH7100"/>
          <cell r="AI7100"/>
          <cell r="AJ7100"/>
          <cell r="AK7100"/>
          <cell r="AL7100"/>
          <cell r="AM7100"/>
          <cell r="AN7100"/>
          <cell r="AP7100"/>
        </row>
        <row r="7101">
          <cell r="C7101"/>
          <cell r="D7101"/>
          <cell r="E7101"/>
          <cell r="F7101"/>
          <cell r="J7101"/>
          <cell r="K7101"/>
          <cell r="L7101"/>
          <cell r="M7101"/>
          <cell r="N7101"/>
          <cell r="O7101"/>
          <cell r="P7101"/>
          <cell r="R7101"/>
          <cell r="S7101"/>
          <cell r="T7101"/>
          <cell r="U7101"/>
          <cell r="V7101"/>
          <cell r="W7101"/>
          <cell r="Y7101"/>
          <cell r="Z7101"/>
          <cell r="AA7101"/>
          <cell r="AB7101"/>
          <cell r="AC7101"/>
          <cell r="AD7101"/>
          <cell r="AE7101"/>
          <cell r="AF7101"/>
          <cell r="AG7101"/>
          <cell r="AH7101"/>
          <cell r="AI7101"/>
          <cell r="AJ7101"/>
          <cell r="AK7101"/>
          <cell r="AL7101"/>
          <cell r="AM7101"/>
          <cell r="AN7101"/>
          <cell r="AP7101"/>
        </row>
        <row r="7102">
          <cell r="C7102"/>
          <cell r="D7102"/>
          <cell r="E7102"/>
          <cell r="F7102"/>
          <cell r="J7102"/>
          <cell r="K7102"/>
          <cell r="L7102"/>
          <cell r="M7102"/>
          <cell r="N7102"/>
          <cell r="O7102"/>
          <cell r="P7102"/>
          <cell r="R7102"/>
          <cell r="S7102"/>
          <cell r="T7102"/>
          <cell r="U7102"/>
          <cell r="V7102"/>
          <cell r="W7102"/>
          <cell r="Y7102"/>
          <cell r="Z7102"/>
          <cell r="AA7102"/>
          <cell r="AB7102"/>
          <cell r="AC7102"/>
          <cell r="AD7102"/>
          <cell r="AE7102"/>
          <cell r="AF7102"/>
          <cell r="AG7102"/>
          <cell r="AH7102"/>
          <cell r="AI7102"/>
          <cell r="AJ7102"/>
          <cell r="AK7102"/>
          <cell r="AL7102"/>
          <cell r="AM7102"/>
          <cell r="AN7102"/>
          <cell r="AP7102"/>
        </row>
        <row r="7103">
          <cell r="C7103"/>
          <cell r="D7103"/>
          <cell r="E7103"/>
          <cell r="F7103"/>
          <cell r="J7103"/>
          <cell r="K7103"/>
          <cell r="L7103"/>
          <cell r="M7103"/>
          <cell r="N7103"/>
          <cell r="O7103"/>
          <cell r="P7103"/>
          <cell r="R7103"/>
          <cell r="S7103"/>
          <cell r="T7103"/>
          <cell r="U7103"/>
          <cell r="V7103"/>
          <cell r="W7103"/>
          <cell r="Y7103"/>
          <cell r="Z7103"/>
          <cell r="AA7103"/>
          <cell r="AB7103"/>
          <cell r="AC7103"/>
          <cell r="AD7103"/>
          <cell r="AE7103"/>
          <cell r="AF7103"/>
          <cell r="AG7103"/>
          <cell r="AH7103"/>
          <cell r="AI7103"/>
          <cell r="AJ7103"/>
          <cell r="AK7103"/>
          <cell r="AL7103"/>
          <cell r="AM7103"/>
          <cell r="AN7103"/>
          <cell r="AP7103"/>
        </row>
        <row r="7104">
          <cell r="C7104"/>
          <cell r="D7104"/>
          <cell r="E7104"/>
          <cell r="F7104"/>
          <cell r="J7104"/>
          <cell r="K7104"/>
          <cell r="L7104"/>
          <cell r="M7104"/>
          <cell r="N7104"/>
          <cell r="O7104"/>
          <cell r="P7104"/>
          <cell r="R7104"/>
          <cell r="S7104"/>
          <cell r="T7104"/>
          <cell r="U7104"/>
          <cell r="V7104"/>
          <cell r="W7104"/>
          <cell r="Y7104"/>
          <cell r="Z7104"/>
          <cell r="AA7104"/>
          <cell r="AB7104"/>
          <cell r="AC7104"/>
          <cell r="AD7104"/>
          <cell r="AE7104"/>
          <cell r="AF7104"/>
          <cell r="AG7104"/>
          <cell r="AH7104"/>
          <cell r="AI7104"/>
          <cell r="AJ7104"/>
          <cell r="AK7104"/>
          <cell r="AL7104"/>
          <cell r="AM7104"/>
          <cell r="AN7104"/>
          <cell r="AP7104"/>
        </row>
        <row r="7105">
          <cell r="C7105"/>
          <cell r="D7105"/>
          <cell r="E7105"/>
          <cell r="F7105"/>
          <cell r="J7105"/>
          <cell r="K7105"/>
          <cell r="L7105"/>
          <cell r="M7105"/>
          <cell r="N7105"/>
          <cell r="O7105"/>
          <cell r="P7105"/>
          <cell r="R7105"/>
          <cell r="S7105"/>
          <cell r="T7105"/>
          <cell r="U7105"/>
          <cell r="V7105"/>
          <cell r="W7105"/>
          <cell r="Y7105"/>
          <cell r="Z7105"/>
          <cell r="AA7105"/>
          <cell r="AB7105"/>
          <cell r="AC7105"/>
          <cell r="AD7105"/>
          <cell r="AE7105"/>
          <cell r="AF7105"/>
          <cell r="AG7105"/>
          <cell r="AH7105"/>
          <cell r="AI7105"/>
          <cell r="AJ7105"/>
          <cell r="AK7105"/>
          <cell r="AL7105"/>
          <cell r="AM7105"/>
          <cell r="AN7105"/>
          <cell r="AP7105"/>
        </row>
        <row r="7106">
          <cell r="C7106"/>
          <cell r="D7106"/>
          <cell r="E7106"/>
          <cell r="F7106"/>
          <cell r="J7106"/>
          <cell r="K7106"/>
          <cell r="L7106"/>
          <cell r="M7106"/>
          <cell r="N7106"/>
          <cell r="O7106"/>
          <cell r="P7106"/>
          <cell r="R7106"/>
          <cell r="S7106"/>
          <cell r="T7106"/>
          <cell r="U7106"/>
          <cell r="V7106"/>
          <cell r="W7106"/>
          <cell r="Y7106"/>
          <cell r="Z7106"/>
          <cell r="AA7106"/>
          <cell r="AB7106"/>
          <cell r="AC7106"/>
          <cell r="AD7106"/>
          <cell r="AE7106"/>
          <cell r="AF7106"/>
          <cell r="AG7106"/>
          <cell r="AH7106"/>
          <cell r="AI7106"/>
          <cell r="AJ7106"/>
          <cell r="AK7106"/>
          <cell r="AL7106"/>
          <cell r="AM7106"/>
          <cell r="AN7106"/>
          <cell r="AP7106"/>
        </row>
        <row r="7107">
          <cell r="C7107"/>
          <cell r="D7107"/>
          <cell r="E7107"/>
          <cell r="F7107"/>
          <cell r="J7107"/>
          <cell r="K7107"/>
          <cell r="L7107"/>
          <cell r="M7107"/>
          <cell r="N7107"/>
          <cell r="O7107"/>
          <cell r="P7107"/>
          <cell r="R7107"/>
          <cell r="S7107"/>
          <cell r="T7107"/>
          <cell r="U7107"/>
          <cell r="V7107"/>
          <cell r="W7107"/>
          <cell r="Y7107"/>
          <cell r="Z7107"/>
          <cell r="AA7107"/>
          <cell r="AB7107"/>
          <cell r="AC7107"/>
          <cell r="AD7107"/>
          <cell r="AE7107"/>
          <cell r="AF7107"/>
          <cell r="AG7107"/>
          <cell r="AH7107"/>
          <cell r="AI7107"/>
          <cell r="AJ7107"/>
          <cell r="AK7107"/>
          <cell r="AL7107"/>
          <cell r="AM7107"/>
          <cell r="AN7107"/>
          <cell r="AP7107"/>
        </row>
        <row r="7108">
          <cell r="C7108"/>
          <cell r="D7108"/>
          <cell r="E7108"/>
          <cell r="F7108"/>
          <cell r="J7108"/>
          <cell r="K7108"/>
          <cell r="L7108"/>
          <cell r="M7108"/>
          <cell r="N7108"/>
          <cell r="O7108"/>
          <cell r="P7108"/>
          <cell r="R7108"/>
          <cell r="S7108"/>
          <cell r="T7108"/>
          <cell r="U7108"/>
          <cell r="V7108"/>
          <cell r="W7108"/>
          <cell r="Y7108"/>
          <cell r="Z7108"/>
          <cell r="AA7108"/>
          <cell r="AB7108"/>
          <cell r="AC7108"/>
          <cell r="AD7108"/>
          <cell r="AE7108"/>
          <cell r="AF7108"/>
          <cell r="AG7108"/>
          <cell r="AH7108"/>
          <cell r="AI7108"/>
          <cell r="AJ7108"/>
          <cell r="AK7108"/>
          <cell r="AL7108"/>
          <cell r="AM7108"/>
          <cell r="AN7108"/>
          <cell r="AP7108"/>
        </row>
        <row r="7109">
          <cell r="C7109"/>
          <cell r="D7109"/>
          <cell r="E7109"/>
          <cell r="F7109"/>
          <cell r="J7109"/>
          <cell r="K7109"/>
          <cell r="L7109"/>
          <cell r="M7109"/>
          <cell r="N7109"/>
          <cell r="O7109"/>
          <cell r="P7109"/>
          <cell r="R7109"/>
          <cell r="S7109"/>
          <cell r="T7109"/>
          <cell r="U7109"/>
          <cell r="V7109"/>
          <cell r="W7109"/>
          <cell r="Y7109"/>
          <cell r="Z7109"/>
          <cell r="AA7109"/>
          <cell r="AB7109"/>
          <cell r="AC7109"/>
          <cell r="AD7109"/>
          <cell r="AE7109"/>
          <cell r="AF7109"/>
          <cell r="AG7109"/>
          <cell r="AH7109"/>
          <cell r="AI7109"/>
          <cell r="AJ7109"/>
          <cell r="AK7109"/>
          <cell r="AL7109"/>
          <cell r="AM7109"/>
          <cell r="AN7109"/>
          <cell r="AP7109"/>
        </row>
        <row r="7110">
          <cell r="C7110"/>
          <cell r="D7110"/>
          <cell r="E7110"/>
          <cell r="F7110"/>
          <cell r="J7110"/>
          <cell r="K7110"/>
          <cell r="L7110"/>
          <cell r="M7110"/>
          <cell r="N7110"/>
          <cell r="O7110"/>
          <cell r="P7110"/>
          <cell r="R7110"/>
          <cell r="S7110"/>
          <cell r="T7110"/>
          <cell r="U7110"/>
          <cell r="V7110"/>
          <cell r="W7110"/>
          <cell r="Y7110"/>
          <cell r="Z7110"/>
          <cell r="AA7110"/>
          <cell r="AB7110"/>
          <cell r="AC7110"/>
          <cell r="AD7110"/>
          <cell r="AE7110"/>
          <cell r="AF7110"/>
          <cell r="AG7110"/>
          <cell r="AH7110"/>
          <cell r="AI7110"/>
          <cell r="AJ7110"/>
          <cell r="AK7110"/>
          <cell r="AL7110"/>
          <cell r="AM7110"/>
          <cell r="AN7110"/>
          <cell r="AP7110"/>
        </row>
        <row r="7111">
          <cell r="C7111"/>
          <cell r="D7111"/>
          <cell r="E7111"/>
          <cell r="F7111"/>
          <cell r="J7111"/>
          <cell r="K7111"/>
          <cell r="L7111"/>
          <cell r="M7111"/>
          <cell r="N7111"/>
          <cell r="O7111"/>
          <cell r="P7111"/>
          <cell r="R7111"/>
          <cell r="S7111"/>
          <cell r="T7111"/>
          <cell r="U7111"/>
          <cell r="V7111"/>
          <cell r="W7111"/>
          <cell r="Y7111"/>
          <cell r="Z7111"/>
          <cell r="AA7111"/>
          <cell r="AB7111"/>
          <cell r="AC7111"/>
          <cell r="AD7111"/>
          <cell r="AE7111"/>
          <cell r="AF7111"/>
          <cell r="AG7111"/>
          <cell r="AH7111"/>
          <cell r="AI7111"/>
          <cell r="AJ7111"/>
          <cell r="AK7111"/>
          <cell r="AL7111"/>
          <cell r="AM7111"/>
          <cell r="AN7111"/>
          <cell r="AP7111"/>
        </row>
        <row r="7112">
          <cell r="C7112"/>
          <cell r="D7112"/>
          <cell r="E7112"/>
          <cell r="F7112"/>
          <cell r="J7112"/>
          <cell r="K7112"/>
          <cell r="L7112"/>
          <cell r="M7112"/>
          <cell r="N7112"/>
          <cell r="O7112"/>
          <cell r="P7112"/>
          <cell r="R7112"/>
          <cell r="S7112"/>
          <cell r="T7112"/>
          <cell r="U7112"/>
          <cell r="V7112"/>
          <cell r="W7112"/>
          <cell r="Y7112"/>
          <cell r="Z7112"/>
          <cell r="AA7112"/>
          <cell r="AB7112"/>
          <cell r="AC7112"/>
          <cell r="AD7112"/>
          <cell r="AE7112"/>
          <cell r="AF7112"/>
          <cell r="AG7112"/>
          <cell r="AH7112"/>
          <cell r="AI7112"/>
          <cell r="AJ7112"/>
          <cell r="AK7112"/>
          <cell r="AL7112"/>
          <cell r="AM7112"/>
          <cell r="AN7112"/>
          <cell r="AP7112"/>
        </row>
        <row r="7113">
          <cell r="C7113"/>
          <cell r="D7113"/>
          <cell r="E7113"/>
          <cell r="F7113"/>
          <cell r="J7113"/>
          <cell r="K7113"/>
          <cell r="L7113"/>
          <cell r="M7113"/>
          <cell r="N7113"/>
          <cell r="O7113"/>
          <cell r="P7113"/>
          <cell r="R7113"/>
          <cell r="S7113"/>
          <cell r="T7113"/>
          <cell r="U7113"/>
          <cell r="V7113"/>
          <cell r="W7113"/>
          <cell r="Y7113"/>
          <cell r="Z7113"/>
          <cell r="AA7113"/>
          <cell r="AB7113"/>
          <cell r="AC7113"/>
          <cell r="AD7113"/>
          <cell r="AE7113"/>
          <cell r="AF7113"/>
          <cell r="AG7113"/>
          <cell r="AH7113"/>
          <cell r="AI7113"/>
          <cell r="AJ7113"/>
          <cell r="AK7113"/>
          <cell r="AL7113"/>
          <cell r="AM7113"/>
          <cell r="AN7113"/>
          <cell r="AP7113"/>
        </row>
        <row r="7114">
          <cell r="C7114"/>
          <cell r="D7114"/>
          <cell r="E7114"/>
          <cell r="F7114"/>
          <cell r="J7114"/>
          <cell r="K7114"/>
          <cell r="L7114"/>
          <cell r="M7114"/>
          <cell r="N7114"/>
          <cell r="O7114"/>
          <cell r="P7114"/>
          <cell r="R7114"/>
          <cell r="S7114"/>
          <cell r="T7114"/>
          <cell r="U7114"/>
          <cell r="V7114"/>
          <cell r="W7114"/>
          <cell r="Y7114"/>
          <cell r="Z7114"/>
          <cell r="AA7114"/>
          <cell r="AB7114"/>
          <cell r="AC7114"/>
          <cell r="AD7114"/>
          <cell r="AE7114"/>
          <cell r="AF7114"/>
          <cell r="AG7114"/>
          <cell r="AH7114"/>
          <cell r="AI7114"/>
          <cell r="AJ7114"/>
          <cell r="AK7114"/>
          <cell r="AL7114"/>
          <cell r="AM7114"/>
          <cell r="AN7114"/>
          <cell r="AP7114"/>
        </row>
        <row r="7115">
          <cell r="C7115"/>
          <cell r="D7115"/>
          <cell r="E7115"/>
          <cell r="F7115"/>
          <cell r="J7115"/>
          <cell r="K7115"/>
          <cell r="L7115"/>
          <cell r="M7115"/>
          <cell r="N7115"/>
          <cell r="O7115"/>
          <cell r="P7115"/>
          <cell r="R7115"/>
          <cell r="S7115"/>
          <cell r="T7115"/>
          <cell r="U7115"/>
          <cell r="V7115"/>
          <cell r="W7115"/>
          <cell r="Y7115"/>
          <cell r="Z7115"/>
          <cell r="AA7115"/>
          <cell r="AB7115"/>
          <cell r="AC7115"/>
          <cell r="AD7115"/>
          <cell r="AE7115"/>
          <cell r="AF7115"/>
          <cell r="AG7115"/>
          <cell r="AH7115"/>
          <cell r="AI7115"/>
          <cell r="AJ7115"/>
          <cell r="AK7115"/>
          <cell r="AL7115"/>
          <cell r="AM7115"/>
          <cell r="AN7115"/>
          <cell r="AP7115"/>
        </row>
        <row r="7116">
          <cell r="C7116"/>
          <cell r="D7116"/>
          <cell r="E7116"/>
          <cell r="F7116"/>
          <cell r="J7116"/>
          <cell r="K7116"/>
          <cell r="L7116"/>
          <cell r="M7116"/>
          <cell r="N7116"/>
          <cell r="O7116"/>
          <cell r="P7116"/>
          <cell r="R7116"/>
          <cell r="S7116"/>
          <cell r="T7116"/>
          <cell r="U7116"/>
          <cell r="V7116"/>
          <cell r="W7116"/>
          <cell r="Y7116"/>
          <cell r="Z7116"/>
          <cell r="AA7116"/>
          <cell r="AB7116"/>
          <cell r="AC7116"/>
          <cell r="AD7116"/>
          <cell r="AE7116"/>
          <cell r="AF7116"/>
          <cell r="AG7116"/>
          <cell r="AH7116"/>
          <cell r="AI7116"/>
          <cell r="AJ7116"/>
          <cell r="AK7116"/>
          <cell r="AL7116"/>
          <cell r="AM7116"/>
          <cell r="AN7116"/>
          <cell r="AP7116"/>
        </row>
        <row r="7117">
          <cell r="C7117"/>
          <cell r="D7117"/>
          <cell r="E7117"/>
          <cell r="F7117"/>
          <cell r="J7117"/>
          <cell r="K7117"/>
          <cell r="L7117"/>
          <cell r="M7117"/>
          <cell r="N7117"/>
          <cell r="O7117"/>
          <cell r="P7117"/>
          <cell r="R7117"/>
          <cell r="S7117"/>
          <cell r="T7117"/>
          <cell r="U7117"/>
          <cell r="V7117"/>
          <cell r="Y7117"/>
          <cell r="Z7117"/>
          <cell r="AA7117"/>
          <cell r="AB7117"/>
          <cell r="AC7117"/>
          <cell r="AD7117"/>
          <cell r="AE7117"/>
          <cell r="AF7117"/>
          <cell r="AG7117"/>
          <cell r="AH7117"/>
          <cell r="AI7117"/>
          <cell r="AJ7117"/>
          <cell r="AK7117"/>
          <cell r="AL7117"/>
          <cell r="AM7117"/>
          <cell r="AN7117"/>
          <cell r="AP7117"/>
        </row>
        <row r="7118">
          <cell r="C7118"/>
          <cell r="D7118"/>
          <cell r="E7118"/>
          <cell r="F7118"/>
          <cell r="J7118"/>
          <cell r="K7118"/>
          <cell r="L7118"/>
          <cell r="M7118"/>
          <cell r="N7118"/>
          <cell r="O7118"/>
          <cell r="P7118"/>
          <cell r="R7118"/>
          <cell r="S7118"/>
          <cell r="T7118"/>
          <cell r="U7118"/>
          <cell r="V7118"/>
          <cell r="W7118"/>
          <cell r="Y7118"/>
          <cell r="Z7118"/>
          <cell r="AA7118"/>
          <cell r="AB7118"/>
          <cell r="AC7118"/>
          <cell r="AD7118"/>
          <cell r="AE7118"/>
          <cell r="AF7118"/>
          <cell r="AG7118"/>
          <cell r="AH7118"/>
          <cell r="AI7118"/>
          <cell r="AJ7118"/>
          <cell r="AK7118"/>
          <cell r="AL7118"/>
          <cell r="AM7118"/>
          <cell r="AN7118"/>
          <cell r="AP7118"/>
        </row>
        <row r="7119">
          <cell r="C7119"/>
          <cell r="D7119"/>
          <cell r="E7119"/>
          <cell r="F7119"/>
          <cell r="J7119"/>
          <cell r="K7119"/>
          <cell r="L7119"/>
          <cell r="M7119"/>
          <cell r="N7119"/>
          <cell r="O7119"/>
          <cell r="P7119"/>
          <cell r="R7119"/>
          <cell r="S7119"/>
          <cell r="T7119"/>
          <cell r="U7119"/>
          <cell r="V7119"/>
          <cell r="W7119"/>
          <cell r="Y7119"/>
          <cell r="Z7119"/>
          <cell r="AA7119"/>
          <cell r="AB7119"/>
          <cell r="AC7119"/>
          <cell r="AD7119"/>
          <cell r="AE7119"/>
          <cell r="AF7119"/>
          <cell r="AG7119"/>
          <cell r="AH7119"/>
          <cell r="AI7119"/>
          <cell r="AJ7119"/>
          <cell r="AK7119"/>
          <cell r="AL7119"/>
          <cell r="AM7119"/>
          <cell r="AN7119"/>
          <cell r="AP7119"/>
        </row>
        <row r="7120">
          <cell r="C7120"/>
          <cell r="D7120"/>
          <cell r="E7120"/>
          <cell r="F7120"/>
          <cell r="J7120"/>
          <cell r="K7120"/>
          <cell r="L7120"/>
          <cell r="M7120"/>
          <cell r="N7120"/>
          <cell r="O7120"/>
          <cell r="P7120"/>
          <cell r="R7120"/>
          <cell r="S7120"/>
          <cell r="T7120"/>
          <cell r="U7120"/>
          <cell r="V7120"/>
          <cell r="W7120"/>
          <cell r="Y7120"/>
          <cell r="Z7120"/>
          <cell r="AA7120"/>
          <cell r="AB7120"/>
          <cell r="AC7120"/>
          <cell r="AD7120"/>
          <cell r="AE7120"/>
          <cell r="AF7120"/>
          <cell r="AG7120"/>
          <cell r="AH7120"/>
          <cell r="AI7120"/>
          <cell r="AJ7120"/>
          <cell r="AK7120"/>
          <cell r="AL7120"/>
          <cell r="AM7120"/>
          <cell r="AN7120"/>
          <cell r="AP7120"/>
        </row>
        <row r="7121">
          <cell r="C7121"/>
          <cell r="D7121"/>
          <cell r="E7121"/>
          <cell r="F7121"/>
          <cell r="J7121"/>
          <cell r="K7121"/>
          <cell r="L7121"/>
          <cell r="M7121"/>
          <cell r="N7121"/>
          <cell r="O7121"/>
          <cell r="P7121"/>
          <cell r="R7121"/>
          <cell r="S7121"/>
          <cell r="T7121"/>
          <cell r="U7121"/>
          <cell r="V7121"/>
          <cell r="W7121"/>
          <cell r="Y7121"/>
          <cell r="Z7121"/>
          <cell r="AA7121"/>
          <cell r="AB7121"/>
          <cell r="AC7121"/>
          <cell r="AD7121"/>
          <cell r="AE7121"/>
          <cell r="AF7121"/>
          <cell r="AG7121"/>
          <cell r="AH7121"/>
          <cell r="AI7121"/>
          <cell r="AJ7121"/>
          <cell r="AK7121"/>
          <cell r="AL7121"/>
          <cell r="AM7121"/>
          <cell r="AN7121"/>
          <cell r="AP7121"/>
        </row>
        <row r="7122">
          <cell r="C7122"/>
          <cell r="D7122"/>
          <cell r="E7122"/>
          <cell r="F7122"/>
          <cell r="J7122"/>
          <cell r="K7122"/>
          <cell r="L7122"/>
          <cell r="M7122"/>
          <cell r="N7122"/>
          <cell r="O7122"/>
          <cell r="P7122"/>
          <cell r="R7122"/>
          <cell r="S7122"/>
          <cell r="T7122"/>
          <cell r="U7122"/>
          <cell r="V7122"/>
          <cell r="W7122"/>
          <cell r="Y7122"/>
          <cell r="Z7122"/>
          <cell r="AA7122"/>
          <cell r="AB7122"/>
          <cell r="AC7122"/>
          <cell r="AD7122"/>
          <cell r="AE7122"/>
          <cell r="AF7122"/>
          <cell r="AG7122"/>
          <cell r="AH7122"/>
          <cell r="AI7122"/>
          <cell r="AJ7122"/>
          <cell r="AK7122"/>
          <cell r="AL7122"/>
          <cell r="AM7122"/>
          <cell r="AN7122"/>
          <cell r="AP7122"/>
        </row>
        <row r="7123">
          <cell r="C7123"/>
          <cell r="D7123"/>
          <cell r="E7123"/>
          <cell r="F7123"/>
          <cell r="J7123"/>
          <cell r="K7123"/>
          <cell r="L7123"/>
          <cell r="M7123"/>
          <cell r="N7123"/>
          <cell r="O7123"/>
          <cell r="P7123"/>
          <cell r="R7123"/>
          <cell r="S7123"/>
          <cell r="T7123"/>
          <cell r="U7123"/>
          <cell r="V7123"/>
          <cell r="W7123"/>
          <cell r="Y7123"/>
          <cell r="Z7123"/>
          <cell r="AA7123"/>
          <cell r="AB7123"/>
          <cell r="AC7123"/>
          <cell r="AD7123"/>
          <cell r="AE7123"/>
          <cell r="AF7123"/>
          <cell r="AG7123"/>
          <cell r="AH7123"/>
          <cell r="AI7123"/>
          <cell r="AJ7123"/>
          <cell r="AK7123"/>
          <cell r="AL7123"/>
          <cell r="AM7123"/>
          <cell r="AN7123"/>
          <cell r="AP7123"/>
        </row>
        <row r="7124">
          <cell r="C7124"/>
          <cell r="D7124"/>
          <cell r="E7124"/>
          <cell r="F7124"/>
          <cell r="J7124"/>
          <cell r="K7124"/>
          <cell r="L7124"/>
          <cell r="M7124"/>
          <cell r="N7124"/>
          <cell r="O7124"/>
          <cell r="P7124"/>
          <cell r="R7124"/>
          <cell r="S7124"/>
          <cell r="T7124"/>
          <cell r="U7124"/>
          <cell r="V7124"/>
          <cell r="W7124"/>
          <cell r="Y7124"/>
          <cell r="Z7124"/>
          <cell r="AA7124"/>
          <cell r="AB7124"/>
          <cell r="AC7124"/>
          <cell r="AD7124"/>
          <cell r="AE7124"/>
          <cell r="AF7124"/>
          <cell r="AG7124"/>
          <cell r="AH7124"/>
          <cell r="AI7124"/>
          <cell r="AJ7124"/>
          <cell r="AK7124"/>
          <cell r="AL7124"/>
          <cell r="AM7124"/>
          <cell r="AN7124"/>
          <cell r="AP7124"/>
        </row>
        <row r="7125">
          <cell r="C7125"/>
          <cell r="D7125"/>
          <cell r="E7125"/>
          <cell r="F7125"/>
          <cell r="J7125"/>
          <cell r="K7125"/>
          <cell r="L7125"/>
          <cell r="M7125"/>
          <cell r="N7125"/>
          <cell r="O7125"/>
          <cell r="P7125"/>
          <cell r="R7125"/>
          <cell r="S7125"/>
          <cell r="T7125"/>
          <cell r="U7125"/>
          <cell r="V7125"/>
          <cell r="W7125"/>
          <cell r="Y7125"/>
          <cell r="Z7125"/>
          <cell r="AA7125"/>
          <cell r="AB7125"/>
          <cell r="AC7125"/>
          <cell r="AD7125"/>
          <cell r="AE7125"/>
          <cell r="AF7125"/>
          <cell r="AG7125"/>
          <cell r="AH7125"/>
          <cell r="AI7125"/>
          <cell r="AJ7125"/>
          <cell r="AK7125"/>
          <cell r="AL7125"/>
          <cell r="AM7125"/>
          <cell r="AN7125"/>
          <cell r="AP7125"/>
        </row>
        <row r="7126">
          <cell r="C7126"/>
          <cell r="D7126"/>
          <cell r="E7126"/>
          <cell r="F7126"/>
          <cell r="J7126"/>
          <cell r="K7126"/>
          <cell r="L7126"/>
          <cell r="M7126"/>
          <cell r="N7126"/>
          <cell r="O7126"/>
          <cell r="P7126"/>
          <cell r="R7126"/>
          <cell r="S7126"/>
          <cell r="T7126"/>
          <cell r="U7126"/>
          <cell r="V7126"/>
          <cell r="W7126"/>
          <cell r="Y7126"/>
          <cell r="Z7126"/>
          <cell r="AA7126"/>
          <cell r="AB7126"/>
          <cell r="AC7126"/>
          <cell r="AD7126"/>
          <cell r="AE7126"/>
          <cell r="AF7126"/>
          <cell r="AG7126"/>
          <cell r="AH7126"/>
          <cell r="AI7126"/>
          <cell r="AJ7126"/>
          <cell r="AK7126"/>
          <cell r="AL7126"/>
          <cell r="AM7126"/>
          <cell r="AN7126"/>
          <cell r="AP7126"/>
        </row>
        <row r="7127">
          <cell r="C7127"/>
          <cell r="D7127"/>
          <cell r="E7127"/>
          <cell r="F7127"/>
          <cell r="J7127"/>
          <cell r="K7127"/>
          <cell r="L7127"/>
          <cell r="M7127"/>
          <cell r="N7127"/>
          <cell r="O7127"/>
          <cell r="P7127"/>
          <cell r="R7127"/>
          <cell r="S7127"/>
          <cell r="T7127"/>
          <cell r="U7127"/>
          <cell r="V7127"/>
          <cell r="W7127"/>
          <cell r="Y7127"/>
          <cell r="Z7127"/>
          <cell r="AA7127"/>
          <cell r="AB7127"/>
          <cell r="AC7127"/>
          <cell r="AD7127"/>
          <cell r="AE7127"/>
          <cell r="AF7127"/>
          <cell r="AG7127"/>
          <cell r="AH7127"/>
          <cell r="AI7127"/>
          <cell r="AJ7127"/>
          <cell r="AK7127"/>
          <cell r="AL7127"/>
          <cell r="AM7127"/>
          <cell r="AN7127"/>
          <cell r="AP7127"/>
        </row>
        <row r="7128">
          <cell r="C7128"/>
          <cell r="D7128"/>
          <cell r="E7128"/>
          <cell r="F7128"/>
          <cell r="J7128"/>
          <cell r="K7128"/>
          <cell r="L7128"/>
          <cell r="M7128"/>
          <cell r="N7128"/>
          <cell r="O7128"/>
          <cell r="P7128"/>
          <cell r="R7128"/>
          <cell r="S7128"/>
          <cell r="T7128"/>
          <cell r="U7128"/>
          <cell r="V7128"/>
          <cell r="W7128"/>
          <cell r="Y7128"/>
          <cell r="Z7128"/>
          <cell r="AA7128"/>
          <cell r="AB7128"/>
          <cell r="AC7128"/>
          <cell r="AD7128"/>
          <cell r="AE7128"/>
          <cell r="AF7128"/>
          <cell r="AG7128"/>
          <cell r="AH7128"/>
          <cell r="AI7128"/>
          <cell r="AJ7128"/>
          <cell r="AK7128"/>
          <cell r="AL7128"/>
          <cell r="AM7128"/>
          <cell r="AN7128"/>
          <cell r="AP7128"/>
        </row>
        <row r="7129">
          <cell r="C7129"/>
          <cell r="D7129"/>
          <cell r="E7129"/>
          <cell r="F7129"/>
          <cell r="J7129"/>
          <cell r="K7129"/>
          <cell r="L7129"/>
          <cell r="M7129"/>
          <cell r="N7129"/>
          <cell r="O7129"/>
          <cell r="P7129"/>
          <cell r="R7129"/>
          <cell r="S7129"/>
          <cell r="T7129"/>
          <cell r="U7129"/>
          <cell r="V7129"/>
          <cell r="W7129"/>
          <cell r="Y7129"/>
          <cell r="Z7129"/>
          <cell r="AA7129"/>
          <cell r="AB7129"/>
          <cell r="AC7129"/>
          <cell r="AD7129"/>
          <cell r="AE7129"/>
          <cell r="AF7129"/>
          <cell r="AG7129"/>
          <cell r="AH7129"/>
          <cell r="AI7129"/>
          <cell r="AJ7129"/>
          <cell r="AK7129"/>
          <cell r="AL7129"/>
          <cell r="AM7129"/>
          <cell r="AN7129"/>
          <cell r="AP7129"/>
        </row>
        <row r="7130">
          <cell r="C7130"/>
          <cell r="D7130"/>
          <cell r="E7130"/>
          <cell r="F7130"/>
          <cell r="J7130"/>
          <cell r="K7130"/>
          <cell r="L7130"/>
          <cell r="M7130"/>
          <cell r="N7130"/>
          <cell r="O7130"/>
          <cell r="P7130"/>
          <cell r="R7130"/>
          <cell r="S7130"/>
          <cell r="T7130"/>
          <cell r="U7130"/>
          <cell r="V7130"/>
          <cell r="W7130"/>
          <cell r="Y7130"/>
          <cell r="Z7130"/>
          <cell r="AA7130"/>
          <cell r="AB7130"/>
          <cell r="AC7130"/>
          <cell r="AD7130"/>
          <cell r="AE7130"/>
          <cell r="AF7130"/>
          <cell r="AG7130"/>
          <cell r="AH7130"/>
          <cell r="AI7130"/>
          <cell r="AJ7130"/>
          <cell r="AK7130"/>
          <cell r="AL7130"/>
          <cell r="AM7130"/>
          <cell r="AN7130"/>
          <cell r="AP7130"/>
        </row>
        <row r="7131">
          <cell r="C7131"/>
          <cell r="D7131"/>
          <cell r="E7131"/>
          <cell r="F7131"/>
          <cell r="J7131"/>
          <cell r="K7131"/>
          <cell r="L7131"/>
          <cell r="M7131"/>
          <cell r="N7131"/>
          <cell r="O7131"/>
          <cell r="P7131"/>
          <cell r="R7131"/>
          <cell r="S7131"/>
          <cell r="T7131"/>
          <cell r="U7131"/>
          <cell r="V7131"/>
          <cell r="W7131"/>
          <cell r="Y7131"/>
          <cell r="Z7131"/>
          <cell r="AA7131"/>
          <cell r="AB7131"/>
          <cell r="AC7131"/>
          <cell r="AD7131"/>
          <cell r="AE7131"/>
          <cell r="AF7131"/>
          <cell r="AG7131"/>
          <cell r="AH7131"/>
          <cell r="AI7131"/>
          <cell r="AJ7131"/>
          <cell r="AK7131"/>
          <cell r="AL7131"/>
          <cell r="AM7131"/>
          <cell r="AN7131"/>
          <cell r="AP7131"/>
        </row>
        <row r="7132">
          <cell r="C7132"/>
          <cell r="D7132"/>
          <cell r="E7132"/>
          <cell r="F7132"/>
          <cell r="J7132"/>
          <cell r="K7132"/>
          <cell r="L7132"/>
          <cell r="M7132"/>
          <cell r="N7132"/>
          <cell r="O7132"/>
          <cell r="P7132"/>
          <cell r="R7132"/>
          <cell r="S7132"/>
          <cell r="T7132"/>
          <cell r="U7132"/>
          <cell r="V7132"/>
          <cell r="W7132"/>
          <cell r="Y7132"/>
          <cell r="Z7132"/>
          <cell r="AA7132"/>
          <cell r="AB7132"/>
          <cell r="AC7132"/>
          <cell r="AD7132"/>
          <cell r="AE7132"/>
          <cell r="AF7132"/>
          <cell r="AG7132"/>
          <cell r="AH7132"/>
          <cell r="AI7132"/>
          <cell r="AJ7132"/>
          <cell r="AK7132"/>
          <cell r="AL7132"/>
          <cell r="AM7132"/>
          <cell r="AN7132"/>
          <cell r="AP7132"/>
        </row>
        <row r="7133">
          <cell r="C7133"/>
          <cell r="D7133"/>
          <cell r="E7133"/>
          <cell r="F7133"/>
          <cell r="J7133"/>
          <cell r="K7133"/>
          <cell r="L7133"/>
          <cell r="M7133"/>
          <cell r="N7133"/>
          <cell r="O7133"/>
          <cell r="P7133"/>
          <cell r="R7133"/>
          <cell r="S7133"/>
          <cell r="T7133"/>
          <cell r="U7133"/>
          <cell r="V7133"/>
          <cell r="W7133"/>
          <cell r="Y7133"/>
          <cell r="Z7133"/>
          <cell r="AA7133"/>
          <cell r="AB7133"/>
          <cell r="AC7133"/>
          <cell r="AD7133"/>
          <cell r="AE7133"/>
          <cell r="AF7133"/>
          <cell r="AG7133"/>
          <cell r="AH7133"/>
          <cell r="AI7133"/>
          <cell r="AJ7133"/>
          <cell r="AK7133"/>
          <cell r="AL7133"/>
          <cell r="AM7133"/>
          <cell r="AN7133"/>
          <cell r="AP7133"/>
        </row>
        <row r="7134">
          <cell r="C7134"/>
          <cell r="D7134"/>
          <cell r="E7134"/>
          <cell r="F7134"/>
          <cell r="J7134"/>
          <cell r="K7134"/>
          <cell r="L7134"/>
          <cell r="M7134"/>
          <cell r="N7134"/>
          <cell r="O7134"/>
          <cell r="P7134"/>
          <cell r="R7134"/>
          <cell r="S7134"/>
          <cell r="T7134"/>
          <cell r="U7134"/>
          <cell r="V7134"/>
          <cell r="W7134"/>
          <cell r="Y7134"/>
          <cell r="Z7134"/>
          <cell r="AA7134"/>
          <cell r="AB7134"/>
          <cell r="AC7134"/>
          <cell r="AD7134"/>
          <cell r="AE7134"/>
          <cell r="AF7134"/>
          <cell r="AG7134"/>
          <cell r="AH7134"/>
          <cell r="AI7134"/>
          <cell r="AJ7134"/>
          <cell r="AK7134"/>
          <cell r="AL7134"/>
          <cell r="AM7134"/>
          <cell r="AN7134"/>
          <cell r="AP7134"/>
        </row>
        <row r="7135">
          <cell r="C7135"/>
          <cell r="D7135"/>
          <cell r="E7135"/>
          <cell r="F7135"/>
          <cell r="J7135"/>
          <cell r="K7135"/>
          <cell r="L7135"/>
          <cell r="M7135"/>
          <cell r="N7135"/>
          <cell r="O7135"/>
          <cell r="P7135"/>
          <cell r="R7135"/>
          <cell r="S7135"/>
          <cell r="T7135"/>
          <cell r="U7135"/>
          <cell r="V7135"/>
          <cell r="W7135"/>
          <cell r="Y7135"/>
          <cell r="Z7135"/>
          <cell r="AA7135"/>
          <cell r="AB7135"/>
          <cell r="AC7135"/>
          <cell r="AD7135"/>
          <cell r="AE7135"/>
          <cell r="AF7135"/>
          <cell r="AG7135"/>
          <cell r="AH7135"/>
          <cell r="AI7135"/>
          <cell r="AJ7135"/>
          <cell r="AK7135"/>
          <cell r="AL7135"/>
          <cell r="AM7135"/>
          <cell r="AN7135"/>
          <cell r="AP7135"/>
        </row>
        <row r="7136">
          <cell r="C7136"/>
          <cell r="D7136"/>
          <cell r="E7136"/>
          <cell r="F7136"/>
          <cell r="J7136"/>
          <cell r="K7136"/>
          <cell r="L7136"/>
          <cell r="M7136"/>
          <cell r="N7136"/>
          <cell r="O7136"/>
          <cell r="P7136"/>
          <cell r="R7136"/>
          <cell r="S7136"/>
          <cell r="T7136"/>
          <cell r="U7136"/>
          <cell r="V7136"/>
          <cell r="W7136"/>
          <cell r="Y7136"/>
          <cell r="Z7136"/>
          <cell r="AA7136"/>
          <cell r="AB7136"/>
          <cell r="AC7136"/>
          <cell r="AD7136"/>
          <cell r="AE7136"/>
          <cell r="AF7136"/>
          <cell r="AG7136"/>
          <cell r="AH7136"/>
          <cell r="AI7136"/>
          <cell r="AJ7136"/>
          <cell r="AK7136"/>
          <cell r="AL7136"/>
          <cell r="AM7136"/>
          <cell r="AN7136"/>
          <cell r="AP7136"/>
        </row>
        <row r="7137">
          <cell r="C7137"/>
          <cell r="D7137"/>
          <cell r="E7137"/>
          <cell r="F7137"/>
          <cell r="J7137"/>
          <cell r="K7137"/>
          <cell r="L7137"/>
          <cell r="M7137"/>
          <cell r="N7137"/>
          <cell r="O7137"/>
          <cell r="P7137"/>
          <cell r="R7137"/>
          <cell r="S7137"/>
          <cell r="T7137"/>
          <cell r="U7137"/>
          <cell r="V7137"/>
          <cell r="W7137"/>
          <cell r="Y7137"/>
          <cell r="Z7137"/>
          <cell r="AA7137"/>
          <cell r="AB7137"/>
          <cell r="AC7137"/>
          <cell r="AD7137"/>
          <cell r="AE7137"/>
          <cell r="AF7137"/>
          <cell r="AG7137"/>
          <cell r="AH7137"/>
          <cell r="AI7137"/>
          <cell r="AJ7137"/>
          <cell r="AK7137"/>
          <cell r="AL7137"/>
          <cell r="AM7137"/>
          <cell r="AN7137"/>
          <cell r="AP7137"/>
        </row>
        <row r="7138">
          <cell r="C7138"/>
          <cell r="D7138"/>
          <cell r="E7138"/>
          <cell r="F7138"/>
          <cell r="J7138"/>
          <cell r="K7138"/>
          <cell r="L7138"/>
          <cell r="M7138"/>
          <cell r="N7138"/>
          <cell r="O7138"/>
          <cell r="P7138"/>
          <cell r="R7138"/>
          <cell r="S7138"/>
          <cell r="T7138"/>
          <cell r="U7138"/>
          <cell r="V7138"/>
          <cell r="W7138"/>
          <cell r="Y7138"/>
          <cell r="Z7138"/>
          <cell r="AA7138"/>
          <cell r="AB7138"/>
          <cell r="AC7138"/>
          <cell r="AD7138"/>
          <cell r="AE7138"/>
          <cell r="AF7138"/>
          <cell r="AG7138"/>
          <cell r="AH7138"/>
          <cell r="AI7138"/>
          <cell r="AJ7138"/>
          <cell r="AK7138"/>
          <cell r="AL7138"/>
          <cell r="AM7138"/>
          <cell r="AN7138"/>
          <cell r="AP7138"/>
        </row>
        <row r="7139">
          <cell r="C7139"/>
          <cell r="D7139"/>
          <cell r="E7139"/>
          <cell r="F7139"/>
          <cell r="J7139"/>
          <cell r="K7139"/>
          <cell r="L7139"/>
          <cell r="M7139"/>
          <cell r="N7139"/>
          <cell r="O7139"/>
          <cell r="P7139"/>
          <cell r="R7139"/>
          <cell r="S7139"/>
          <cell r="T7139"/>
          <cell r="U7139"/>
          <cell r="V7139"/>
          <cell r="W7139"/>
          <cell r="Y7139"/>
          <cell r="Z7139"/>
          <cell r="AA7139"/>
          <cell r="AB7139"/>
          <cell r="AC7139"/>
          <cell r="AD7139"/>
          <cell r="AE7139"/>
          <cell r="AF7139"/>
          <cell r="AG7139"/>
          <cell r="AH7139"/>
          <cell r="AI7139"/>
          <cell r="AJ7139"/>
          <cell r="AK7139"/>
          <cell r="AL7139"/>
          <cell r="AM7139"/>
          <cell r="AN7139"/>
          <cell r="AP7139"/>
        </row>
        <row r="7140">
          <cell r="C7140"/>
          <cell r="D7140"/>
          <cell r="E7140"/>
          <cell r="F7140"/>
          <cell r="J7140"/>
          <cell r="K7140"/>
          <cell r="L7140"/>
          <cell r="M7140"/>
          <cell r="N7140"/>
          <cell r="O7140"/>
          <cell r="P7140"/>
          <cell r="R7140"/>
          <cell r="S7140"/>
          <cell r="T7140"/>
          <cell r="U7140"/>
          <cell r="V7140"/>
          <cell r="W7140"/>
          <cell r="Y7140"/>
          <cell r="Z7140"/>
          <cell r="AA7140"/>
          <cell r="AB7140"/>
          <cell r="AC7140"/>
          <cell r="AD7140"/>
          <cell r="AE7140"/>
          <cell r="AF7140"/>
          <cell r="AG7140"/>
          <cell r="AH7140"/>
          <cell r="AI7140"/>
          <cell r="AJ7140"/>
          <cell r="AK7140"/>
          <cell r="AL7140"/>
          <cell r="AM7140"/>
          <cell r="AN7140"/>
          <cell r="AP7140"/>
        </row>
        <row r="7141">
          <cell r="C7141"/>
          <cell r="D7141"/>
          <cell r="E7141"/>
          <cell r="F7141"/>
          <cell r="J7141"/>
          <cell r="K7141"/>
          <cell r="L7141"/>
          <cell r="M7141"/>
          <cell r="N7141"/>
          <cell r="O7141"/>
          <cell r="P7141"/>
          <cell r="R7141"/>
          <cell r="S7141"/>
          <cell r="T7141"/>
          <cell r="U7141"/>
          <cell r="V7141"/>
          <cell r="W7141"/>
          <cell r="Y7141"/>
          <cell r="Z7141"/>
          <cell r="AA7141"/>
          <cell r="AB7141"/>
          <cell r="AC7141"/>
          <cell r="AD7141"/>
          <cell r="AE7141"/>
          <cell r="AF7141"/>
          <cell r="AG7141"/>
          <cell r="AH7141"/>
          <cell r="AI7141"/>
          <cell r="AJ7141"/>
          <cell r="AK7141"/>
          <cell r="AL7141"/>
          <cell r="AM7141"/>
          <cell r="AN7141"/>
          <cell r="AP7141"/>
        </row>
        <row r="7142">
          <cell r="C7142"/>
          <cell r="D7142"/>
          <cell r="E7142"/>
          <cell r="F7142"/>
          <cell r="J7142"/>
          <cell r="K7142"/>
          <cell r="L7142"/>
          <cell r="M7142"/>
          <cell r="N7142"/>
          <cell r="O7142"/>
          <cell r="P7142"/>
          <cell r="R7142"/>
          <cell r="S7142"/>
          <cell r="T7142"/>
          <cell r="U7142"/>
          <cell r="V7142"/>
          <cell r="W7142"/>
          <cell r="Y7142"/>
          <cell r="Z7142"/>
          <cell r="AA7142"/>
          <cell r="AB7142"/>
          <cell r="AC7142"/>
          <cell r="AD7142"/>
          <cell r="AE7142"/>
          <cell r="AF7142"/>
          <cell r="AG7142"/>
          <cell r="AH7142"/>
          <cell r="AI7142"/>
          <cell r="AJ7142"/>
          <cell r="AK7142"/>
          <cell r="AL7142"/>
          <cell r="AM7142"/>
          <cell r="AN7142"/>
          <cell r="AP7142"/>
        </row>
        <row r="7143">
          <cell r="C7143"/>
          <cell r="D7143"/>
          <cell r="E7143"/>
          <cell r="F7143"/>
          <cell r="J7143"/>
          <cell r="K7143"/>
          <cell r="L7143"/>
          <cell r="M7143"/>
          <cell r="N7143"/>
          <cell r="O7143"/>
          <cell r="P7143"/>
          <cell r="R7143"/>
          <cell r="S7143"/>
          <cell r="T7143"/>
          <cell r="U7143"/>
          <cell r="V7143"/>
          <cell r="W7143"/>
          <cell r="Y7143"/>
          <cell r="Z7143"/>
          <cell r="AA7143"/>
          <cell r="AB7143"/>
          <cell r="AC7143"/>
          <cell r="AD7143"/>
          <cell r="AE7143"/>
          <cell r="AF7143"/>
          <cell r="AG7143"/>
          <cell r="AH7143"/>
          <cell r="AI7143"/>
          <cell r="AJ7143"/>
          <cell r="AK7143"/>
          <cell r="AL7143"/>
          <cell r="AM7143"/>
          <cell r="AN7143"/>
          <cell r="AP7143"/>
        </row>
        <row r="7144">
          <cell r="C7144"/>
          <cell r="D7144"/>
          <cell r="E7144"/>
          <cell r="F7144"/>
          <cell r="J7144"/>
          <cell r="K7144"/>
          <cell r="L7144"/>
          <cell r="M7144"/>
          <cell r="N7144"/>
          <cell r="O7144"/>
          <cell r="P7144"/>
          <cell r="R7144"/>
          <cell r="S7144"/>
          <cell r="T7144"/>
          <cell r="U7144"/>
          <cell r="V7144"/>
          <cell r="W7144"/>
          <cell r="Y7144"/>
          <cell r="Z7144"/>
          <cell r="AA7144"/>
          <cell r="AB7144"/>
          <cell r="AC7144"/>
          <cell r="AD7144"/>
          <cell r="AE7144"/>
          <cell r="AF7144"/>
          <cell r="AG7144"/>
          <cell r="AH7144"/>
          <cell r="AI7144"/>
          <cell r="AJ7144"/>
          <cell r="AK7144"/>
          <cell r="AL7144"/>
          <cell r="AM7144"/>
          <cell r="AN7144"/>
          <cell r="AP7144"/>
        </row>
        <row r="7145">
          <cell r="C7145"/>
          <cell r="D7145"/>
          <cell r="E7145"/>
          <cell r="F7145"/>
          <cell r="J7145"/>
          <cell r="K7145"/>
          <cell r="L7145"/>
          <cell r="M7145"/>
          <cell r="N7145"/>
          <cell r="O7145"/>
          <cell r="P7145"/>
          <cell r="R7145"/>
          <cell r="S7145"/>
          <cell r="T7145"/>
          <cell r="U7145"/>
          <cell r="V7145"/>
          <cell r="W7145"/>
          <cell r="Y7145"/>
          <cell r="Z7145"/>
          <cell r="AA7145"/>
          <cell r="AB7145"/>
          <cell r="AC7145"/>
          <cell r="AD7145"/>
          <cell r="AE7145"/>
          <cell r="AF7145"/>
          <cell r="AG7145"/>
          <cell r="AH7145"/>
          <cell r="AI7145"/>
          <cell r="AJ7145"/>
          <cell r="AK7145"/>
          <cell r="AL7145"/>
          <cell r="AM7145"/>
          <cell r="AN7145"/>
          <cell r="AP7145"/>
        </row>
        <row r="7146">
          <cell r="C7146"/>
          <cell r="D7146"/>
          <cell r="E7146"/>
          <cell r="F7146"/>
          <cell r="J7146"/>
          <cell r="K7146"/>
          <cell r="L7146"/>
          <cell r="M7146"/>
          <cell r="N7146"/>
          <cell r="O7146"/>
          <cell r="P7146"/>
          <cell r="R7146"/>
          <cell r="S7146"/>
          <cell r="T7146"/>
          <cell r="U7146"/>
          <cell r="V7146"/>
          <cell r="W7146"/>
          <cell r="Y7146"/>
          <cell r="Z7146"/>
          <cell r="AA7146"/>
          <cell r="AB7146"/>
          <cell r="AD7146"/>
          <cell r="AE7146"/>
          <cell r="AF7146"/>
          <cell r="AG7146"/>
          <cell r="AH7146"/>
          <cell r="AI7146"/>
          <cell r="AJ7146"/>
          <cell r="AK7146"/>
          <cell r="AL7146"/>
          <cell r="AM7146"/>
          <cell r="AN7146"/>
          <cell r="AP7146"/>
        </row>
        <row r="7147">
          <cell r="C7147"/>
          <cell r="D7147"/>
          <cell r="E7147"/>
          <cell r="F7147"/>
          <cell r="J7147"/>
          <cell r="K7147"/>
          <cell r="L7147"/>
          <cell r="M7147"/>
          <cell r="N7147"/>
          <cell r="O7147"/>
          <cell r="P7147"/>
          <cell r="R7147"/>
          <cell r="S7147"/>
          <cell r="T7147"/>
          <cell r="U7147"/>
          <cell r="V7147"/>
          <cell r="W7147"/>
          <cell r="Y7147"/>
          <cell r="Z7147"/>
          <cell r="AA7147"/>
          <cell r="AB7147"/>
          <cell r="AC7147"/>
          <cell r="AD7147"/>
          <cell r="AE7147"/>
          <cell r="AF7147"/>
          <cell r="AG7147"/>
          <cell r="AH7147"/>
          <cell r="AI7147"/>
          <cell r="AJ7147"/>
          <cell r="AK7147"/>
          <cell r="AL7147"/>
          <cell r="AM7147"/>
          <cell r="AN7147"/>
          <cell r="AP7147"/>
        </row>
        <row r="7148">
          <cell r="C7148"/>
          <cell r="D7148"/>
          <cell r="E7148"/>
          <cell r="F7148"/>
          <cell r="J7148"/>
          <cell r="K7148"/>
          <cell r="L7148"/>
          <cell r="M7148"/>
          <cell r="N7148"/>
          <cell r="O7148"/>
          <cell r="P7148"/>
          <cell r="R7148"/>
          <cell r="S7148"/>
          <cell r="T7148"/>
          <cell r="U7148"/>
          <cell r="V7148"/>
          <cell r="W7148"/>
          <cell r="Y7148"/>
          <cell r="Z7148"/>
          <cell r="AA7148"/>
          <cell r="AB7148"/>
          <cell r="AC7148"/>
          <cell r="AD7148"/>
          <cell r="AE7148"/>
          <cell r="AF7148"/>
          <cell r="AG7148"/>
          <cell r="AH7148"/>
          <cell r="AI7148"/>
          <cell r="AJ7148"/>
          <cell r="AK7148"/>
          <cell r="AL7148"/>
          <cell r="AM7148"/>
          <cell r="AN7148"/>
          <cell r="AP7148"/>
        </row>
        <row r="7149">
          <cell r="C7149"/>
          <cell r="D7149"/>
          <cell r="E7149"/>
          <cell r="F7149"/>
          <cell r="J7149"/>
          <cell r="K7149"/>
          <cell r="L7149"/>
          <cell r="M7149"/>
          <cell r="N7149"/>
          <cell r="O7149"/>
          <cell r="P7149"/>
          <cell r="R7149"/>
          <cell r="S7149"/>
          <cell r="T7149"/>
          <cell r="U7149"/>
          <cell r="V7149"/>
          <cell r="W7149"/>
          <cell r="Y7149"/>
          <cell r="Z7149"/>
          <cell r="AA7149"/>
          <cell r="AB7149"/>
          <cell r="AC7149"/>
          <cell r="AD7149"/>
          <cell r="AE7149"/>
          <cell r="AF7149"/>
          <cell r="AG7149"/>
          <cell r="AH7149"/>
          <cell r="AI7149"/>
          <cell r="AJ7149"/>
          <cell r="AK7149"/>
          <cell r="AL7149"/>
          <cell r="AM7149"/>
          <cell r="AN7149"/>
          <cell r="AP7149"/>
        </row>
        <row r="7150">
          <cell r="C7150"/>
          <cell r="D7150"/>
          <cell r="E7150"/>
          <cell r="F7150"/>
          <cell r="J7150"/>
          <cell r="K7150"/>
          <cell r="L7150"/>
          <cell r="M7150"/>
          <cell r="N7150"/>
          <cell r="O7150"/>
          <cell r="P7150"/>
          <cell r="R7150"/>
          <cell r="S7150"/>
          <cell r="T7150"/>
          <cell r="U7150"/>
          <cell r="V7150"/>
          <cell r="W7150"/>
          <cell r="Y7150"/>
          <cell r="Z7150"/>
          <cell r="AA7150"/>
          <cell r="AB7150"/>
          <cell r="AC7150"/>
          <cell r="AD7150"/>
          <cell r="AE7150"/>
          <cell r="AF7150"/>
          <cell r="AG7150"/>
          <cell r="AH7150"/>
          <cell r="AI7150"/>
          <cell r="AJ7150"/>
          <cell r="AK7150"/>
          <cell r="AL7150"/>
          <cell r="AM7150"/>
          <cell r="AN7150"/>
          <cell r="AP7150"/>
        </row>
        <row r="7151">
          <cell r="C7151"/>
          <cell r="D7151"/>
          <cell r="E7151"/>
          <cell r="F7151"/>
          <cell r="J7151"/>
          <cell r="K7151"/>
          <cell r="L7151"/>
          <cell r="M7151"/>
          <cell r="N7151"/>
          <cell r="O7151"/>
          <cell r="P7151"/>
          <cell r="R7151"/>
          <cell r="S7151"/>
          <cell r="T7151"/>
          <cell r="U7151"/>
          <cell r="V7151"/>
          <cell r="W7151"/>
          <cell r="Y7151"/>
          <cell r="Z7151"/>
          <cell r="AA7151"/>
          <cell r="AB7151"/>
          <cell r="AC7151"/>
          <cell r="AD7151"/>
          <cell r="AE7151"/>
          <cell r="AF7151"/>
          <cell r="AG7151"/>
          <cell r="AH7151"/>
          <cell r="AI7151"/>
          <cell r="AJ7151"/>
          <cell r="AK7151"/>
          <cell r="AL7151"/>
          <cell r="AM7151"/>
          <cell r="AN7151"/>
          <cell r="AP7151"/>
        </row>
        <row r="7152">
          <cell r="C7152"/>
          <cell r="D7152"/>
          <cell r="E7152"/>
          <cell r="F7152"/>
          <cell r="J7152"/>
          <cell r="K7152"/>
          <cell r="L7152"/>
          <cell r="M7152"/>
          <cell r="N7152"/>
          <cell r="O7152"/>
          <cell r="P7152"/>
          <cell r="R7152"/>
          <cell r="S7152"/>
          <cell r="T7152"/>
          <cell r="U7152"/>
          <cell r="V7152"/>
          <cell r="W7152"/>
          <cell r="Y7152"/>
          <cell r="Z7152"/>
          <cell r="AA7152"/>
          <cell r="AB7152"/>
          <cell r="AC7152"/>
          <cell r="AD7152"/>
          <cell r="AE7152"/>
          <cell r="AF7152"/>
          <cell r="AG7152"/>
          <cell r="AH7152"/>
          <cell r="AI7152"/>
          <cell r="AJ7152"/>
          <cell r="AK7152"/>
          <cell r="AL7152"/>
          <cell r="AM7152"/>
          <cell r="AN7152"/>
          <cell r="AP7152"/>
        </row>
        <row r="7153">
          <cell r="C7153"/>
          <cell r="D7153"/>
          <cell r="E7153"/>
          <cell r="F7153"/>
          <cell r="J7153"/>
          <cell r="K7153"/>
          <cell r="L7153"/>
          <cell r="M7153"/>
          <cell r="N7153"/>
          <cell r="O7153"/>
          <cell r="P7153"/>
          <cell r="R7153"/>
          <cell r="S7153"/>
          <cell r="T7153"/>
          <cell r="U7153"/>
          <cell r="V7153"/>
          <cell r="W7153"/>
          <cell r="Y7153"/>
          <cell r="Z7153"/>
          <cell r="AA7153"/>
          <cell r="AB7153"/>
          <cell r="AC7153"/>
          <cell r="AD7153"/>
          <cell r="AE7153"/>
          <cell r="AF7153"/>
          <cell r="AG7153"/>
          <cell r="AH7153"/>
          <cell r="AI7153"/>
          <cell r="AJ7153"/>
          <cell r="AK7153"/>
          <cell r="AL7153"/>
          <cell r="AM7153"/>
          <cell r="AN7153"/>
          <cell r="AP7153"/>
        </row>
        <row r="7154">
          <cell r="C7154"/>
          <cell r="D7154"/>
          <cell r="E7154"/>
          <cell r="F7154"/>
          <cell r="J7154"/>
          <cell r="K7154"/>
          <cell r="L7154"/>
          <cell r="M7154"/>
          <cell r="N7154"/>
          <cell r="O7154"/>
          <cell r="P7154"/>
          <cell r="R7154"/>
          <cell r="S7154"/>
          <cell r="T7154"/>
          <cell r="U7154"/>
          <cell r="V7154"/>
          <cell r="W7154"/>
          <cell r="Y7154"/>
          <cell r="Z7154"/>
          <cell r="AA7154"/>
          <cell r="AB7154"/>
          <cell r="AC7154"/>
          <cell r="AD7154"/>
          <cell r="AE7154"/>
          <cell r="AF7154"/>
          <cell r="AG7154"/>
          <cell r="AH7154"/>
          <cell r="AI7154"/>
          <cell r="AJ7154"/>
          <cell r="AK7154"/>
          <cell r="AL7154"/>
          <cell r="AM7154"/>
          <cell r="AN7154"/>
          <cell r="AP7154"/>
        </row>
        <row r="7155">
          <cell r="C7155"/>
          <cell r="D7155"/>
          <cell r="E7155"/>
          <cell r="F7155"/>
          <cell r="J7155"/>
          <cell r="K7155"/>
          <cell r="L7155"/>
          <cell r="M7155"/>
          <cell r="N7155"/>
          <cell r="O7155"/>
          <cell r="P7155"/>
          <cell r="R7155"/>
          <cell r="S7155"/>
          <cell r="T7155"/>
          <cell r="U7155"/>
          <cell r="V7155"/>
          <cell r="W7155"/>
          <cell r="Y7155"/>
          <cell r="Z7155"/>
          <cell r="AA7155"/>
          <cell r="AB7155"/>
          <cell r="AC7155"/>
          <cell r="AD7155"/>
          <cell r="AE7155"/>
          <cell r="AF7155"/>
          <cell r="AG7155"/>
          <cell r="AH7155"/>
          <cell r="AI7155"/>
          <cell r="AJ7155"/>
          <cell r="AK7155"/>
          <cell r="AL7155"/>
          <cell r="AM7155"/>
          <cell r="AN7155"/>
          <cell r="AP7155"/>
        </row>
        <row r="7156">
          <cell r="C7156"/>
          <cell r="D7156"/>
          <cell r="E7156"/>
          <cell r="F7156"/>
          <cell r="J7156"/>
          <cell r="K7156"/>
          <cell r="L7156"/>
          <cell r="M7156"/>
          <cell r="N7156"/>
          <cell r="O7156"/>
          <cell r="P7156"/>
          <cell r="R7156"/>
          <cell r="S7156"/>
          <cell r="T7156"/>
          <cell r="U7156"/>
          <cell r="V7156"/>
          <cell r="W7156"/>
          <cell r="Y7156"/>
          <cell r="Z7156"/>
          <cell r="AA7156"/>
          <cell r="AB7156"/>
          <cell r="AC7156"/>
          <cell r="AD7156"/>
          <cell r="AE7156"/>
          <cell r="AF7156"/>
          <cell r="AG7156"/>
          <cell r="AH7156"/>
          <cell r="AI7156"/>
          <cell r="AJ7156"/>
          <cell r="AK7156"/>
          <cell r="AL7156"/>
          <cell r="AM7156"/>
          <cell r="AN7156"/>
          <cell r="AP7156"/>
        </row>
        <row r="7157">
          <cell r="C7157"/>
          <cell r="D7157"/>
          <cell r="E7157"/>
          <cell r="F7157"/>
          <cell r="J7157"/>
          <cell r="K7157"/>
          <cell r="L7157"/>
          <cell r="M7157"/>
          <cell r="N7157"/>
          <cell r="O7157"/>
          <cell r="P7157"/>
          <cell r="R7157"/>
          <cell r="S7157"/>
          <cell r="T7157"/>
          <cell r="U7157"/>
          <cell r="V7157"/>
          <cell r="W7157"/>
          <cell r="Y7157"/>
          <cell r="Z7157"/>
          <cell r="AA7157"/>
          <cell r="AB7157"/>
          <cell r="AC7157"/>
          <cell r="AD7157"/>
          <cell r="AE7157"/>
          <cell r="AF7157"/>
          <cell r="AG7157"/>
          <cell r="AH7157"/>
          <cell r="AI7157"/>
          <cell r="AJ7157"/>
          <cell r="AK7157"/>
          <cell r="AL7157"/>
          <cell r="AM7157"/>
          <cell r="AN7157"/>
          <cell r="AP7157"/>
        </row>
        <row r="7158">
          <cell r="C7158"/>
          <cell r="D7158"/>
          <cell r="E7158"/>
          <cell r="F7158"/>
          <cell r="J7158"/>
          <cell r="K7158"/>
          <cell r="L7158"/>
          <cell r="M7158"/>
          <cell r="N7158"/>
          <cell r="O7158"/>
          <cell r="P7158"/>
          <cell r="R7158"/>
          <cell r="S7158"/>
          <cell r="T7158"/>
          <cell r="U7158"/>
          <cell r="V7158"/>
          <cell r="W7158"/>
          <cell r="Y7158"/>
          <cell r="Z7158"/>
          <cell r="AA7158"/>
          <cell r="AB7158"/>
          <cell r="AC7158"/>
          <cell r="AD7158"/>
          <cell r="AE7158"/>
          <cell r="AF7158"/>
          <cell r="AG7158"/>
          <cell r="AH7158"/>
          <cell r="AI7158"/>
          <cell r="AJ7158"/>
          <cell r="AK7158"/>
          <cell r="AL7158"/>
          <cell r="AM7158"/>
          <cell r="AN7158"/>
          <cell r="AP7158"/>
        </row>
        <row r="7159">
          <cell r="C7159"/>
          <cell r="D7159"/>
          <cell r="E7159"/>
          <cell r="F7159"/>
          <cell r="J7159"/>
          <cell r="K7159"/>
          <cell r="L7159"/>
          <cell r="M7159"/>
          <cell r="N7159"/>
          <cell r="O7159"/>
          <cell r="P7159"/>
          <cell r="R7159"/>
          <cell r="S7159"/>
          <cell r="T7159"/>
          <cell r="U7159"/>
          <cell r="V7159"/>
          <cell r="W7159"/>
          <cell r="Y7159"/>
          <cell r="Z7159"/>
          <cell r="AA7159"/>
          <cell r="AB7159"/>
          <cell r="AC7159"/>
          <cell r="AD7159"/>
          <cell r="AE7159"/>
          <cell r="AF7159"/>
          <cell r="AG7159"/>
          <cell r="AH7159"/>
          <cell r="AI7159"/>
          <cell r="AJ7159"/>
          <cell r="AK7159"/>
          <cell r="AL7159"/>
          <cell r="AM7159"/>
          <cell r="AN7159"/>
          <cell r="AP7159"/>
        </row>
        <row r="7160">
          <cell r="C7160"/>
          <cell r="D7160"/>
          <cell r="E7160"/>
          <cell r="F7160"/>
          <cell r="J7160"/>
          <cell r="K7160"/>
          <cell r="L7160"/>
          <cell r="M7160"/>
          <cell r="N7160"/>
          <cell r="O7160"/>
          <cell r="P7160"/>
          <cell r="R7160"/>
          <cell r="S7160"/>
          <cell r="T7160"/>
          <cell r="U7160"/>
          <cell r="V7160"/>
          <cell r="W7160"/>
          <cell r="Y7160"/>
          <cell r="Z7160"/>
          <cell r="AA7160"/>
          <cell r="AB7160"/>
          <cell r="AC7160"/>
          <cell r="AD7160"/>
          <cell r="AE7160"/>
          <cell r="AF7160"/>
          <cell r="AG7160"/>
          <cell r="AH7160"/>
          <cell r="AI7160"/>
          <cell r="AJ7160"/>
          <cell r="AK7160"/>
          <cell r="AL7160"/>
          <cell r="AM7160"/>
          <cell r="AN7160"/>
          <cell r="AP7160"/>
        </row>
        <row r="7161">
          <cell r="C7161"/>
          <cell r="D7161"/>
          <cell r="E7161"/>
          <cell r="F7161"/>
          <cell r="J7161"/>
          <cell r="K7161"/>
          <cell r="L7161"/>
          <cell r="M7161"/>
          <cell r="N7161"/>
          <cell r="O7161"/>
          <cell r="P7161"/>
          <cell r="R7161"/>
          <cell r="S7161"/>
          <cell r="T7161"/>
          <cell r="U7161"/>
          <cell r="V7161"/>
          <cell r="W7161"/>
          <cell r="Y7161"/>
          <cell r="Z7161"/>
          <cell r="AA7161"/>
          <cell r="AB7161"/>
          <cell r="AC7161"/>
          <cell r="AD7161"/>
          <cell r="AE7161"/>
          <cell r="AF7161"/>
          <cell r="AG7161"/>
          <cell r="AH7161"/>
          <cell r="AI7161"/>
          <cell r="AJ7161"/>
          <cell r="AK7161"/>
          <cell r="AL7161"/>
          <cell r="AM7161"/>
          <cell r="AN7161"/>
          <cell r="AP7161"/>
        </row>
        <row r="7162">
          <cell r="C7162"/>
          <cell r="D7162"/>
          <cell r="E7162"/>
          <cell r="F7162"/>
          <cell r="J7162"/>
          <cell r="K7162"/>
          <cell r="L7162"/>
          <cell r="M7162"/>
          <cell r="N7162"/>
          <cell r="O7162"/>
          <cell r="P7162"/>
          <cell r="R7162"/>
          <cell r="S7162"/>
          <cell r="T7162"/>
          <cell r="U7162"/>
          <cell r="V7162"/>
          <cell r="W7162"/>
          <cell r="Y7162"/>
          <cell r="Z7162"/>
          <cell r="AA7162"/>
          <cell r="AB7162"/>
          <cell r="AC7162"/>
          <cell r="AD7162"/>
          <cell r="AE7162"/>
          <cell r="AF7162"/>
          <cell r="AG7162"/>
          <cell r="AH7162"/>
          <cell r="AI7162"/>
          <cell r="AJ7162"/>
          <cell r="AK7162"/>
          <cell r="AL7162"/>
          <cell r="AM7162"/>
          <cell r="AN7162"/>
          <cell r="AP7162"/>
        </row>
        <row r="7163">
          <cell r="C7163"/>
          <cell r="D7163"/>
          <cell r="E7163"/>
          <cell r="F7163"/>
          <cell r="J7163"/>
          <cell r="K7163"/>
          <cell r="L7163"/>
          <cell r="M7163"/>
          <cell r="N7163"/>
          <cell r="O7163"/>
          <cell r="P7163"/>
          <cell r="R7163"/>
          <cell r="S7163"/>
          <cell r="T7163"/>
          <cell r="U7163"/>
          <cell r="V7163"/>
          <cell r="W7163"/>
          <cell r="Y7163"/>
          <cell r="Z7163"/>
          <cell r="AA7163"/>
          <cell r="AB7163"/>
          <cell r="AC7163"/>
          <cell r="AD7163"/>
          <cell r="AE7163"/>
          <cell r="AF7163"/>
          <cell r="AG7163"/>
          <cell r="AH7163"/>
          <cell r="AI7163"/>
          <cell r="AJ7163"/>
          <cell r="AK7163"/>
          <cell r="AL7163"/>
          <cell r="AM7163"/>
          <cell r="AN7163"/>
          <cell r="AP7163"/>
        </row>
        <row r="7164">
          <cell r="C7164"/>
          <cell r="D7164"/>
          <cell r="E7164"/>
          <cell r="F7164"/>
          <cell r="J7164"/>
          <cell r="K7164"/>
          <cell r="L7164"/>
          <cell r="M7164"/>
          <cell r="N7164"/>
          <cell r="O7164"/>
          <cell r="P7164"/>
          <cell r="R7164"/>
          <cell r="S7164"/>
          <cell r="T7164"/>
          <cell r="U7164"/>
          <cell r="V7164"/>
          <cell r="W7164"/>
          <cell r="Y7164"/>
          <cell r="Z7164"/>
          <cell r="AA7164"/>
          <cell r="AB7164"/>
          <cell r="AC7164"/>
          <cell r="AD7164"/>
          <cell r="AE7164"/>
          <cell r="AF7164"/>
          <cell r="AG7164"/>
          <cell r="AH7164"/>
          <cell r="AI7164"/>
          <cell r="AJ7164"/>
          <cell r="AK7164"/>
          <cell r="AL7164"/>
          <cell r="AM7164"/>
          <cell r="AN7164"/>
          <cell r="AP7164"/>
        </row>
        <row r="7165">
          <cell r="C7165"/>
          <cell r="D7165"/>
          <cell r="E7165"/>
          <cell r="F7165"/>
          <cell r="J7165"/>
          <cell r="K7165"/>
          <cell r="L7165"/>
          <cell r="M7165"/>
          <cell r="N7165"/>
          <cell r="O7165"/>
          <cell r="P7165"/>
          <cell r="R7165"/>
          <cell r="S7165"/>
          <cell r="T7165"/>
          <cell r="U7165"/>
          <cell r="V7165"/>
          <cell r="W7165"/>
          <cell r="Y7165"/>
          <cell r="Z7165"/>
          <cell r="AA7165"/>
          <cell r="AB7165"/>
          <cell r="AC7165"/>
          <cell r="AD7165"/>
          <cell r="AE7165"/>
          <cell r="AF7165"/>
          <cell r="AG7165"/>
          <cell r="AH7165"/>
          <cell r="AI7165"/>
          <cell r="AJ7165"/>
          <cell r="AK7165"/>
          <cell r="AL7165"/>
          <cell r="AM7165"/>
          <cell r="AN7165"/>
          <cell r="AP7165"/>
        </row>
        <row r="7166">
          <cell r="C7166"/>
          <cell r="D7166"/>
          <cell r="E7166"/>
          <cell r="F7166"/>
          <cell r="J7166"/>
          <cell r="K7166"/>
          <cell r="L7166"/>
          <cell r="M7166"/>
          <cell r="N7166"/>
          <cell r="O7166"/>
          <cell r="P7166"/>
          <cell r="R7166"/>
          <cell r="S7166"/>
          <cell r="T7166"/>
          <cell r="U7166"/>
          <cell r="V7166"/>
          <cell r="W7166"/>
          <cell r="Y7166"/>
          <cell r="Z7166"/>
          <cell r="AA7166"/>
          <cell r="AB7166"/>
          <cell r="AC7166"/>
          <cell r="AD7166"/>
          <cell r="AE7166"/>
          <cell r="AF7166"/>
          <cell r="AG7166"/>
          <cell r="AH7166"/>
          <cell r="AI7166"/>
          <cell r="AJ7166"/>
          <cell r="AK7166"/>
          <cell r="AL7166"/>
          <cell r="AM7166"/>
          <cell r="AN7166"/>
          <cell r="AP7166"/>
        </row>
        <row r="7167">
          <cell r="C7167"/>
          <cell r="D7167"/>
          <cell r="E7167"/>
          <cell r="F7167"/>
          <cell r="J7167"/>
          <cell r="K7167"/>
          <cell r="L7167"/>
          <cell r="M7167"/>
          <cell r="N7167"/>
          <cell r="O7167"/>
          <cell r="P7167"/>
          <cell r="R7167"/>
          <cell r="S7167"/>
          <cell r="T7167"/>
          <cell r="U7167"/>
          <cell r="V7167"/>
          <cell r="W7167"/>
          <cell r="Y7167"/>
          <cell r="Z7167"/>
          <cell r="AA7167"/>
          <cell r="AB7167"/>
          <cell r="AC7167"/>
          <cell r="AD7167"/>
          <cell r="AE7167"/>
          <cell r="AF7167"/>
          <cell r="AG7167"/>
          <cell r="AH7167"/>
          <cell r="AI7167"/>
          <cell r="AJ7167"/>
          <cell r="AK7167"/>
          <cell r="AL7167"/>
          <cell r="AM7167"/>
          <cell r="AN7167"/>
          <cell r="AP7167"/>
        </row>
        <row r="7168">
          <cell r="C7168"/>
          <cell r="D7168"/>
          <cell r="E7168"/>
          <cell r="F7168"/>
          <cell r="J7168"/>
          <cell r="K7168"/>
          <cell r="L7168"/>
          <cell r="M7168"/>
          <cell r="N7168"/>
          <cell r="O7168"/>
          <cell r="P7168"/>
          <cell r="R7168"/>
          <cell r="S7168"/>
          <cell r="T7168"/>
          <cell r="U7168"/>
          <cell r="V7168"/>
          <cell r="W7168"/>
          <cell r="Y7168"/>
          <cell r="Z7168"/>
          <cell r="AA7168"/>
          <cell r="AB7168"/>
          <cell r="AC7168"/>
          <cell r="AD7168"/>
          <cell r="AE7168"/>
          <cell r="AF7168"/>
          <cell r="AG7168"/>
          <cell r="AH7168"/>
          <cell r="AI7168"/>
          <cell r="AJ7168"/>
          <cell r="AK7168"/>
          <cell r="AL7168"/>
          <cell r="AM7168"/>
          <cell r="AN7168"/>
          <cell r="AP7168"/>
        </row>
        <row r="7169">
          <cell r="C7169"/>
          <cell r="D7169"/>
          <cell r="E7169"/>
          <cell r="F7169"/>
          <cell r="J7169"/>
          <cell r="K7169"/>
          <cell r="L7169"/>
          <cell r="M7169"/>
          <cell r="N7169"/>
          <cell r="O7169"/>
          <cell r="P7169"/>
          <cell r="R7169"/>
          <cell r="S7169"/>
          <cell r="T7169"/>
          <cell r="U7169"/>
          <cell r="V7169"/>
          <cell r="W7169"/>
          <cell r="Y7169"/>
          <cell r="Z7169"/>
          <cell r="AA7169"/>
          <cell r="AB7169"/>
          <cell r="AC7169"/>
          <cell r="AD7169"/>
          <cell r="AE7169"/>
          <cell r="AF7169"/>
          <cell r="AG7169"/>
          <cell r="AH7169"/>
          <cell r="AI7169"/>
          <cell r="AJ7169"/>
          <cell r="AK7169"/>
          <cell r="AL7169"/>
          <cell r="AM7169"/>
          <cell r="AN7169"/>
          <cell r="AP7169"/>
        </row>
        <row r="7170">
          <cell r="C7170"/>
          <cell r="D7170"/>
          <cell r="E7170"/>
          <cell r="F7170"/>
          <cell r="J7170"/>
          <cell r="K7170"/>
          <cell r="L7170"/>
          <cell r="M7170"/>
          <cell r="N7170"/>
          <cell r="O7170"/>
          <cell r="P7170"/>
          <cell r="R7170"/>
          <cell r="S7170"/>
          <cell r="T7170"/>
          <cell r="U7170"/>
          <cell r="V7170"/>
          <cell r="W7170"/>
          <cell r="Y7170"/>
          <cell r="Z7170"/>
          <cell r="AA7170"/>
          <cell r="AB7170"/>
          <cell r="AC7170"/>
          <cell r="AD7170"/>
          <cell r="AE7170"/>
          <cell r="AF7170"/>
          <cell r="AG7170"/>
          <cell r="AH7170"/>
          <cell r="AI7170"/>
          <cell r="AJ7170"/>
          <cell r="AK7170"/>
          <cell r="AL7170"/>
          <cell r="AM7170"/>
          <cell r="AN7170"/>
          <cell r="AP7170"/>
        </row>
        <row r="7171">
          <cell r="C7171"/>
          <cell r="D7171"/>
          <cell r="E7171"/>
          <cell r="F7171"/>
          <cell r="J7171"/>
          <cell r="K7171"/>
          <cell r="L7171"/>
          <cell r="M7171"/>
          <cell r="N7171"/>
          <cell r="O7171"/>
          <cell r="P7171"/>
          <cell r="R7171"/>
          <cell r="S7171"/>
          <cell r="T7171"/>
          <cell r="U7171"/>
          <cell r="V7171"/>
          <cell r="W7171"/>
          <cell r="Y7171"/>
          <cell r="Z7171"/>
          <cell r="AA7171"/>
          <cell r="AB7171"/>
          <cell r="AC7171"/>
          <cell r="AD7171"/>
          <cell r="AE7171"/>
          <cell r="AF7171"/>
          <cell r="AG7171"/>
          <cell r="AH7171"/>
          <cell r="AI7171"/>
          <cell r="AJ7171"/>
          <cell r="AK7171"/>
          <cell r="AL7171"/>
          <cell r="AM7171"/>
          <cell r="AN7171"/>
          <cell r="AP7171"/>
        </row>
        <row r="7172">
          <cell r="C7172"/>
          <cell r="D7172"/>
          <cell r="E7172"/>
          <cell r="F7172"/>
          <cell r="J7172"/>
          <cell r="K7172"/>
          <cell r="L7172"/>
          <cell r="M7172"/>
          <cell r="N7172"/>
          <cell r="O7172"/>
          <cell r="P7172"/>
          <cell r="R7172"/>
          <cell r="S7172"/>
          <cell r="T7172"/>
          <cell r="U7172"/>
          <cell r="V7172"/>
          <cell r="W7172"/>
          <cell r="Y7172"/>
          <cell r="Z7172"/>
          <cell r="AA7172"/>
          <cell r="AB7172"/>
          <cell r="AC7172"/>
          <cell r="AD7172"/>
          <cell r="AE7172"/>
          <cell r="AF7172"/>
          <cell r="AG7172"/>
          <cell r="AH7172"/>
          <cell r="AI7172"/>
          <cell r="AJ7172"/>
          <cell r="AK7172"/>
          <cell r="AL7172"/>
          <cell r="AM7172"/>
          <cell r="AN7172"/>
          <cell r="AP7172"/>
        </row>
        <row r="7173">
          <cell r="C7173"/>
          <cell r="D7173"/>
          <cell r="E7173"/>
          <cell r="F7173"/>
          <cell r="J7173"/>
          <cell r="K7173"/>
          <cell r="L7173"/>
          <cell r="M7173"/>
          <cell r="N7173"/>
          <cell r="O7173"/>
          <cell r="P7173"/>
          <cell r="R7173"/>
          <cell r="S7173"/>
          <cell r="T7173"/>
          <cell r="U7173"/>
          <cell r="V7173"/>
          <cell r="W7173"/>
          <cell r="Y7173"/>
          <cell r="Z7173"/>
          <cell r="AA7173"/>
          <cell r="AB7173"/>
          <cell r="AC7173"/>
          <cell r="AD7173"/>
          <cell r="AE7173"/>
          <cell r="AF7173"/>
          <cell r="AG7173"/>
          <cell r="AH7173"/>
          <cell r="AI7173"/>
          <cell r="AJ7173"/>
          <cell r="AK7173"/>
          <cell r="AL7173"/>
          <cell r="AM7173"/>
          <cell r="AN7173"/>
          <cell r="AP7173"/>
        </row>
        <row r="7174">
          <cell r="C7174"/>
          <cell r="D7174"/>
          <cell r="E7174"/>
          <cell r="F7174"/>
          <cell r="J7174"/>
          <cell r="K7174"/>
          <cell r="L7174"/>
          <cell r="M7174"/>
          <cell r="N7174"/>
          <cell r="O7174"/>
          <cell r="P7174"/>
          <cell r="R7174"/>
          <cell r="S7174"/>
          <cell r="T7174"/>
          <cell r="U7174"/>
          <cell r="V7174"/>
          <cell r="W7174"/>
          <cell r="Y7174"/>
          <cell r="Z7174"/>
          <cell r="AA7174"/>
          <cell r="AB7174"/>
          <cell r="AC7174"/>
          <cell r="AD7174"/>
          <cell r="AE7174"/>
          <cell r="AF7174"/>
          <cell r="AG7174"/>
          <cell r="AH7174"/>
          <cell r="AI7174"/>
          <cell r="AJ7174"/>
          <cell r="AK7174"/>
          <cell r="AL7174"/>
          <cell r="AM7174"/>
          <cell r="AN7174"/>
          <cell r="AP7174"/>
        </row>
        <row r="7175">
          <cell r="C7175"/>
          <cell r="D7175"/>
          <cell r="E7175"/>
          <cell r="F7175"/>
          <cell r="J7175"/>
          <cell r="K7175"/>
          <cell r="L7175"/>
          <cell r="M7175"/>
          <cell r="N7175"/>
          <cell r="O7175"/>
          <cell r="P7175"/>
          <cell r="R7175"/>
          <cell r="S7175"/>
          <cell r="T7175"/>
          <cell r="U7175"/>
          <cell r="V7175"/>
          <cell r="W7175"/>
          <cell r="Y7175"/>
          <cell r="Z7175"/>
          <cell r="AA7175"/>
          <cell r="AB7175"/>
          <cell r="AC7175"/>
          <cell r="AD7175"/>
          <cell r="AE7175"/>
          <cell r="AF7175"/>
          <cell r="AG7175"/>
          <cell r="AH7175"/>
          <cell r="AI7175"/>
          <cell r="AJ7175"/>
          <cell r="AK7175"/>
          <cell r="AL7175"/>
          <cell r="AM7175"/>
          <cell r="AN7175"/>
          <cell r="AP7175"/>
        </row>
        <row r="7176">
          <cell r="C7176"/>
          <cell r="D7176"/>
          <cell r="E7176"/>
          <cell r="F7176"/>
          <cell r="J7176"/>
          <cell r="K7176"/>
          <cell r="L7176"/>
          <cell r="M7176"/>
          <cell r="N7176"/>
          <cell r="O7176"/>
          <cell r="P7176"/>
          <cell r="R7176"/>
          <cell r="S7176"/>
          <cell r="T7176"/>
          <cell r="U7176"/>
          <cell r="V7176"/>
          <cell r="W7176"/>
          <cell r="Y7176"/>
          <cell r="Z7176"/>
          <cell r="AA7176"/>
          <cell r="AB7176"/>
          <cell r="AC7176"/>
          <cell r="AD7176"/>
          <cell r="AE7176"/>
          <cell r="AF7176"/>
          <cell r="AG7176"/>
          <cell r="AH7176"/>
          <cell r="AI7176"/>
          <cell r="AJ7176"/>
          <cell r="AK7176"/>
          <cell r="AL7176"/>
          <cell r="AM7176"/>
          <cell r="AN7176"/>
          <cell r="AP7176"/>
        </row>
        <row r="7177">
          <cell r="C7177"/>
          <cell r="D7177"/>
          <cell r="E7177"/>
          <cell r="F7177"/>
          <cell r="J7177"/>
          <cell r="K7177"/>
          <cell r="L7177"/>
          <cell r="M7177"/>
          <cell r="N7177"/>
          <cell r="O7177"/>
          <cell r="P7177"/>
          <cell r="R7177"/>
          <cell r="S7177"/>
          <cell r="T7177"/>
          <cell r="U7177"/>
          <cell r="V7177"/>
          <cell r="W7177"/>
          <cell r="Y7177"/>
          <cell r="Z7177"/>
          <cell r="AA7177"/>
          <cell r="AB7177"/>
          <cell r="AC7177"/>
          <cell r="AD7177"/>
          <cell r="AE7177"/>
          <cell r="AF7177"/>
          <cell r="AG7177"/>
          <cell r="AH7177"/>
          <cell r="AI7177"/>
          <cell r="AJ7177"/>
          <cell r="AK7177"/>
          <cell r="AL7177"/>
          <cell r="AM7177"/>
          <cell r="AN7177"/>
          <cell r="AP7177"/>
        </row>
        <row r="7178">
          <cell r="C7178"/>
          <cell r="D7178"/>
          <cell r="E7178"/>
          <cell r="F7178"/>
          <cell r="J7178"/>
          <cell r="K7178"/>
          <cell r="L7178"/>
          <cell r="M7178"/>
          <cell r="N7178"/>
          <cell r="O7178"/>
          <cell r="P7178"/>
          <cell r="R7178"/>
          <cell r="S7178"/>
          <cell r="T7178"/>
          <cell r="U7178"/>
          <cell r="V7178"/>
          <cell r="W7178"/>
          <cell r="Y7178"/>
          <cell r="Z7178"/>
          <cell r="AA7178"/>
          <cell r="AB7178"/>
          <cell r="AC7178"/>
          <cell r="AD7178"/>
          <cell r="AE7178"/>
          <cell r="AF7178"/>
          <cell r="AG7178"/>
          <cell r="AH7178"/>
          <cell r="AI7178"/>
          <cell r="AJ7178"/>
          <cell r="AK7178"/>
          <cell r="AL7178"/>
          <cell r="AM7178"/>
          <cell r="AN7178"/>
          <cell r="AP7178"/>
        </row>
        <row r="7179">
          <cell r="C7179"/>
          <cell r="D7179"/>
          <cell r="E7179"/>
          <cell r="F7179"/>
          <cell r="J7179"/>
          <cell r="K7179"/>
          <cell r="L7179"/>
          <cell r="M7179"/>
          <cell r="N7179"/>
          <cell r="O7179"/>
          <cell r="P7179"/>
          <cell r="R7179"/>
          <cell r="S7179"/>
          <cell r="T7179"/>
          <cell r="U7179"/>
          <cell r="V7179"/>
          <cell r="W7179"/>
          <cell r="Y7179"/>
          <cell r="Z7179"/>
          <cell r="AA7179"/>
          <cell r="AB7179"/>
          <cell r="AC7179"/>
          <cell r="AD7179"/>
          <cell r="AE7179"/>
          <cell r="AF7179"/>
          <cell r="AG7179"/>
          <cell r="AH7179"/>
          <cell r="AI7179"/>
          <cell r="AJ7179"/>
          <cell r="AK7179"/>
          <cell r="AL7179"/>
          <cell r="AM7179"/>
          <cell r="AN7179"/>
          <cell r="AP7179"/>
        </row>
        <row r="7180">
          <cell r="C7180"/>
          <cell r="D7180"/>
          <cell r="E7180"/>
          <cell r="F7180"/>
          <cell r="J7180"/>
          <cell r="K7180"/>
          <cell r="L7180"/>
          <cell r="M7180"/>
          <cell r="N7180"/>
          <cell r="O7180"/>
          <cell r="P7180"/>
          <cell r="R7180"/>
          <cell r="S7180"/>
          <cell r="T7180"/>
          <cell r="U7180"/>
          <cell r="V7180"/>
          <cell r="W7180"/>
          <cell r="Y7180"/>
          <cell r="Z7180"/>
          <cell r="AA7180"/>
          <cell r="AB7180"/>
          <cell r="AC7180"/>
          <cell r="AD7180"/>
          <cell r="AE7180"/>
          <cell r="AF7180"/>
          <cell r="AG7180"/>
          <cell r="AH7180"/>
          <cell r="AI7180"/>
          <cell r="AJ7180"/>
          <cell r="AK7180"/>
          <cell r="AL7180"/>
          <cell r="AM7180"/>
          <cell r="AN7180"/>
          <cell r="AP7180"/>
        </row>
        <row r="7181">
          <cell r="C7181"/>
          <cell r="D7181"/>
          <cell r="E7181"/>
          <cell r="F7181"/>
          <cell r="J7181"/>
          <cell r="K7181"/>
          <cell r="L7181"/>
          <cell r="M7181"/>
          <cell r="N7181"/>
          <cell r="O7181"/>
          <cell r="P7181"/>
          <cell r="R7181"/>
          <cell r="S7181"/>
          <cell r="T7181"/>
          <cell r="U7181"/>
          <cell r="V7181"/>
          <cell r="W7181"/>
          <cell r="Y7181"/>
          <cell r="Z7181"/>
          <cell r="AA7181"/>
          <cell r="AB7181"/>
          <cell r="AC7181"/>
          <cell r="AD7181"/>
          <cell r="AE7181"/>
          <cell r="AF7181"/>
          <cell r="AG7181"/>
          <cell r="AH7181"/>
          <cell r="AI7181"/>
          <cell r="AJ7181"/>
          <cell r="AK7181"/>
          <cell r="AL7181"/>
          <cell r="AM7181"/>
          <cell r="AN7181"/>
          <cell r="AP7181"/>
        </row>
        <row r="7182">
          <cell r="C7182"/>
          <cell r="D7182"/>
          <cell r="E7182"/>
          <cell r="F7182"/>
          <cell r="J7182"/>
          <cell r="K7182"/>
          <cell r="L7182"/>
          <cell r="M7182"/>
          <cell r="N7182"/>
          <cell r="O7182"/>
          <cell r="P7182"/>
          <cell r="R7182"/>
          <cell r="S7182"/>
          <cell r="T7182"/>
          <cell r="U7182"/>
          <cell r="V7182"/>
          <cell r="W7182"/>
          <cell r="Y7182"/>
          <cell r="Z7182"/>
          <cell r="AA7182"/>
          <cell r="AB7182"/>
          <cell r="AC7182"/>
          <cell r="AD7182"/>
          <cell r="AE7182"/>
          <cell r="AF7182"/>
          <cell r="AG7182"/>
          <cell r="AH7182"/>
          <cell r="AI7182"/>
          <cell r="AJ7182"/>
          <cell r="AK7182"/>
          <cell r="AL7182"/>
          <cell r="AM7182"/>
          <cell r="AN7182"/>
          <cell r="AP7182"/>
        </row>
        <row r="7183">
          <cell r="C7183"/>
          <cell r="D7183"/>
          <cell r="E7183"/>
          <cell r="F7183"/>
          <cell r="J7183"/>
          <cell r="K7183"/>
          <cell r="L7183"/>
          <cell r="M7183"/>
          <cell r="N7183"/>
          <cell r="O7183"/>
          <cell r="P7183"/>
          <cell r="R7183"/>
          <cell r="S7183"/>
          <cell r="T7183"/>
          <cell r="U7183"/>
          <cell r="V7183"/>
          <cell r="W7183"/>
          <cell r="Y7183"/>
          <cell r="Z7183"/>
          <cell r="AA7183"/>
          <cell r="AB7183"/>
          <cell r="AC7183"/>
          <cell r="AD7183"/>
          <cell r="AE7183"/>
          <cell r="AF7183"/>
          <cell r="AG7183"/>
          <cell r="AH7183"/>
          <cell r="AI7183"/>
          <cell r="AJ7183"/>
          <cell r="AK7183"/>
          <cell r="AL7183"/>
          <cell r="AM7183"/>
          <cell r="AN7183"/>
          <cell r="AP7183"/>
        </row>
        <row r="7184">
          <cell r="C7184"/>
          <cell r="D7184"/>
          <cell r="E7184"/>
          <cell r="F7184"/>
          <cell r="J7184"/>
          <cell r="K7184"/>
          <cell r="L7184"/>
          <cell r="M7184"/>
          <cell r="N7184"/>
          <cell r="O7184"/>
          <cell r="P7184"/>
          <cell r="R7184"/>
          <cell r="S7184"/>
          <cell r="T7184"/>
          <cell r="U7184"/>
          <cell r="V7184"/>
          <cell r="W7184"/>
          <cell r="Y7184"/>
          <cell r="Z7184"/>
          <cell r="AA7184"/>
          <cell r="AB7184"/>
          <cell r="AC7184"/>
          <cell r="AD7184"/>
          <cell r="AE7184"/>
          <cell r="AF7184"/>
          <cell r="AG7184"/>
          <cell r="AH7184"/>
          <cell r="AI7184"/>
          <cell r="AJ7184"/>
          <cell r="AK7184"/>
          <cell r="AL7184"/>
          <cell r="AM7184"/>
          <cell r="AN7184"/>
          <cell r="AP7184"/>
        </row>
        <row r="7185">
          <cell r="C7185"/>
          <cell r="D7185"/>
          <cell r="E7185"/>
          <cell r="F7185"/>
          <cell r="J7185"/>
          <cell r="K7185"/>
          <cell r="L7185"/>
          <cell r="M7185"/>
          <cell r="N7185"/>
          <cell r="O7185"/>
          <cell r="P7185"/>
          <cell r="R7185"/>
          <cell r="S7185"/>
          <cell r="T7185"/>
          <cell r="U7185"/>
          <cell r="V7185"/>
          <cell r="W7185"/>
          <cell r="Y7185"/>
          <cell r="Z7185"/>
          <cell r="AA7185"/>
          <cell r="AB7185"/>
          <cell r="AC7185"/>
          <cell r="AD7185"/>
          <cell r="AE7185"/>
          <cell r="AF7185"/>
          <cell r="AG7185"/>
          <cell r="AH7185"/>
          <cell r="AI7185"/>
          <cell r="AJ7185"/>
          <cell r="AK7185"/>
          <cell r="AL7185"/>
          <cell r="AM7185"/>
          <cell r="AN7185"/>
          <cell r="AP7185"/>
        </row>
        <row r="7186">
          <cell r="C7186"/>
          <cell r="D7186"/>
          <cell r="E7186"/>
          <cell r="F7186"/>
          <cell r="J7186"/>
          <cell r="K7186"/>
          <cell r="L7186"/>
          <cell r="M7186"/>
          <cell r="N7186"/>
          <cell r="O7186"/>
          <cell r="P7186"/>
          <cell r="R7186"/>
          <cell r="S7186"/>
          <cell r="T7186"/>
          <cell r="U7186"/>
          <cell r="V7186"/>
          <cell r="W7186"/>
          <cell r="Y7186"/>
          <cell r="Z7186"/>
          <cell r="AA7186"/>
          <cell r="AB7186"/>
          <cell r="AC7186"/>
          <cell r="AD7186"/>
          <cell r="AE7186"/>
          <cell r="AF7186"/>
          <cell r="AG7186"/>
          <cell r="AH7186"/>
          <cell r="AI7186"/>
          <cell r="AJ7186"/>
          <cell r="AK7186"/>
          <cell r="AL7186"/>
          <cell r="AM7186"/>
          <cell r="AN7186"/>
          <cell r="AP7186"/>
        </row>
        <row r="7187">
          <cell r="C7187"/>
          <cell r="D7187"/>
          <cell r="E7187"/>
          <cell r="F7187"/>
          <cell r="J7187"/>
          <cell r="K7187"/>
          <cell r="L7187"/>
          <cell r="M7187"/>
          <cell r="N7187"/>
          <cell r="O7187"/>
          <cell r="P7187"/>
          <cell r="R7187"/>
          <cell r="S7187"/>
          <cell r="T7187"/>
          <cell r="U7187"/>
          <cell r="V7187"/>
          <cell r="W7187"/>
          <cell r="Y7187"/>
          <cell r="Z7187"/>
          <cell r="AA7187"/>
          <cell r="AB7187"/>
          <cell r="AC7187"/>
          <cell r="AD7187"/>
          <cell r="AE7187"/>
          <cell r="AF7187"/>
          <cell r="AG7187"/>
          <cell r="AH7187"/>
          <cell r="AI7187"/>
          <cell r="AJ7187"/>
          <cell r="AK7187"/>
          <cell r="AL7187"/>
          <cell r="AM7187"/>
          <cell r="AN7187"/>
          <cell r="AP7187"/>
        </row>
        <row r="7188">
          <cell r="C7188"/>
          <cell r="D7188"/>
          <cell r="E7188"/>
          <cell r="F7188"/>
          <cell r="J7188"/>
          <cell r="K7188"/>
          <cell r="L7188"/>
          <cell r="M7188"/>
          <cell r="N7188"/>
          <cell r="O7188"/>
          <cell r="P7188"/>
          <cell r="R7188"/>
          <cell r="S7188"/>
          <cell r="T7188"/>
          <cell r="U7188"/>
          <cell r="V7188"/>
          <cell r="W7188"/>
          <cell r="Y7188"/>
          <cell r="Z7188"/>
          <cell r="AA7188"/>
          <cell r="AB7188"/>
          <cell r="AC7188"/>
          <cell r="AD7188"/>
          <cell r="AE7188"/>
          <cell r="AF7188"/>
          <cell r="AG7188"/>
          <cell r="AH7188"/>
          <cell r="AI7188"/>
          <cell r="AJ7188"/>
          <cell r="AK7188"/>
          <cell r="AL7188"/>
          <cell r="AM7188"/>
          <cell r="AN7188"/>
          <cell r="AP7188"/>
        </row>
        <row r="7189">
          <cell r="C7189"/>
          <cell r="D7189"/>
          <cell r="E7189"/>
          <cell r="F7189"/>
          <cell r="J7189"/>
          <cell r="K7189"/>
          <cell r="L7189"/>
          <cell r="M7189"/>
          <cell r="N7189"/>
          <cell r="O7189"/>
          <cell r="P7189"/>
          <cell r="R7189"/>
          <cell r="S7189"/>
          <cell r="T7189"/>
          <cell r="U7189"/>
          <cell r="V7189"/>
          <cell r="W7189"/>
          <cell r="Y7189"/>
          <cell r="Z7189"/>
          <cell r="AA7189"/>
          <cell r="AB7189"/>
          <cell r="AC7189"/>
          <cell r="AD7189"/>
          <cell r="AE7189"/>
          <cell r="AF7189"/>
          <cell r="AG7189"/>
          <cell r="AH7189"/>
          <cell r="AI7189"/>
          <cell r="AJ7189"/>
          <cell r="AK7189"/>
          <cell r="AL7189"/>
          <cell r="AM7189"/>
          <cell r="AN7189"/>
          <cell r="AP7189"/>
        </row>
        <row r="7190">
          <cell r="C7190"/>
          <cell r="D7190"/>
          <cell r="E7190"/>
          <cell r="F7190"/>
          <cell r="J7190"/>
          <cell r="K7190"/>
          <cell r="L7190"/>
          <cell r="M7190"/>
          <cell r="N7190"/>
          <cell r="O7190"/>
          <cell r="P7190"/>
          <cell r="R7190"/>
          <cell r="S7190"/>
          <cell r="T7190"/>
          <cell r="U7190"/>
          <cell r="V7190"/>
          <cell r="W7190"/>
          <cell r="Y7190"/>
          <cell r="Z7190"/>
          <cell r="AA7190"/>
          <cell r="AB7190"/>
          <cell r="AC7190"/>
          <cell r="AD7190"/>
          <cell r="AE7190"/>
          <cell r="AF7190"/>
          <cell r="AG7190"/>
          <cell r="AH7190"/>
          <cell r="AI7190"/>
          <cell r="AJ7190"/>
          <cell r="AK7190"/>
          <cell r="AL7190"/>
          <cell r="AM7190"/>
          <cell r="AN7190"/>
          <cell r="AP7190"/>
        </row>
        <row r="7191">
          <cell r="C7191"/>
          <cell r="D7191"/>
          <cell r="E7191"/>
          <cell r="F7191"/>
          <cell r="J7191"/>
          <cell r="K7191"/>
          <cell r="L7191"/>
          <cell r="M7191"/>
          <cell r="N7191"/>
          <cell r="O7191"/>
          <cell r="P7191"/>
          <cell r="R7191"/>
          <cell r="S7191"/>
          <cell r="T7191"/>
          <cell r="U7191"/>
          <cell r="V7191"/>
          <cell r="W7191"/>
          <cell r="Y7191"/>
          <cell r="Z7191"/>
          <cell r="AA7191"/>
          <cell r="AB7191"/>
          <cell r="AC7191"/>
          <cell r="AD7191"/>
          <cell r="AE7191"/>
          <cell r="AF7191"/>
          <cell r="AG7191"/>
          <cell r="AH7191"/>
          <cell r="AI7191"/>
          <cell r="AJ7191"/>
          <cell r="AK7191"/>
          <cell r="AL7191"/>
          <cell r="AM7191"/>
          <cell r="AN7191"/>
          <cell r="AP7191"/>
        </row>
        <row r="7192">
          <cell r="C7192"/>
          <cell r="D7192"/>
          <cell r="E7192"/>
          <cell r="F7192"/>
          <cell r="J7192"/>
          <cell r="K7192"/>
          <cell r="L7192"/>
          <cell r="M7192"/>
          <cell r="N7192"/>
          <cell r="O7192"/>
          <cell r="P7192"/>
          <cell r="R7192"/>
          <cell r="S7192"/>
          <cell r="T7192"/>
          <cell r="U7192"/>
          <cell r="V7192"/>
          <cell r="W7192"/>
          <cell r="Y7192"/>
          <cell r="Z7192"/>
          <cell r="AA7192"/>
          <cell r="AB7192"/>
          <cell r="AC7192"/>
          <cell r="AD7192"/>
          <cell r="AE7192"/>
          <cell r="AF7192"/>
          <cell r="AG7192"/>
          <cell r="AH7192"/>
          <cell r="AI7192"/>
          <cell r="AJ7192"/>
          <cell r="AK7192"/>
          <cell r="AL7192"/>
          <cell r="AM7192"/>
          <cell r="AN7192"/>
          <cell r="AP7192"/>
        </row>
        <row r="7193">
          <cell r="C7193"/>
          <cell r="D7193"/>
          <cell r="E7193"/>
          <cell r="F7193"/>
          <cell r="J7193"/>
          <cell r="K7193"/>
          <cell r="L7193"/>
          <cell r="M7193"/>
          <cell r="N7193"/>
          <cell r="O7193"/>
          <cell r="P7193"/>
          <cell r="R7193"/>
          <cell r="S7193"/>
          <cell r="T7193"/>
          <cell r="U7193"/>
          <cell r="V7193"/>
          <cell r="W7193"/>
          <cell r="Y7193"/>
          <cell r="Z7193"/>
          <cell r="AA7193"/>
          <cell r="AB7193"/>
          <cell r="AC7193"/>
          <cell r="AD7193"/>
          <cell r="AE7193"/>
          <cell r="AF7193"/>
          <cell r="AG7193"/>
          <cell r="AH7193"/>
          <cell r="AI7193"/>
          <cell r="AJ7193"/>
          <cell r="AK7193"/>
          <cell r="AL7193"/>
          <cell r="AM7193"/>
          <cell r="AN7193"/>
          <cell r="AP7193"/>
        </row>
        <row r="7194">
          <cell r="C7194"/>
          <cell r="D7194"/>
          <cell r="E7194"/>
          <cell r="F7194"/>
          <cell r="J7194"/>
          <cell r="K7194"/>
          <cell r="L7194"/>
          <cell r="M7194"/>
          <cell r="N7194"/>
          <cell r="O7194"/>
          <cell r="P7194"/>
          <cell r="R7194"/>
          <cell r="S7194"/>
          <cell r="T7194"/>
          <cell r="U7194"/>
          <cell r="V7194"/>
          <cell r="W7194"/>
          <cell r="Y7194"/>
          <cell r="Z7194"/>
          <cell r="AA7194"/>
          <cell r="AB7194"/>
          <cell r="AC7194"/>
          <cell r="AD7194"/>
          <cell r="AE7194"/>
          <cell r="AF7194"/>
          <cell r="AG7194"/>
          <cell r="AH7194"/>
          <cell r="AI7194"/>
          <cell r="AJ7194"/>
          <cell r="AK7194"/>
          <cell r="AL7194"/>
          <cell r="AM7194"/>
          <cell r="AN7194"/>
          <cell r="AP7194"/>
        </row>
        <row r="7195">
          <cell r="C7195"/>
          <cell r="D7195"/>
          <cell r="E7195"/>
          <cell r="F7195"/>
          <cell r="J7195"/>
          <cell r="K7195"/>
          <cell r="L7195"/>
          <cell r="M7195"/>
          <cell r="N7195"/>
          <cell r="O7195"/>
          <cell r="P7195"/>
          <cell r="R7195"/>
          <cell r="S7195"/>
          <cell r="T7195"/>
          <cell r="U7195"/>
          <cell r="V7195"/>
          <cell r="Y7195"/>
          <cell r="Z7195"/>
          <cell r="AA7195"/>
          <cell r="AB7195"/>
          <cell r="AC7195"/>
          <cell r="AD7195"/>
          <cell r="AE7195"/>
          <cell r="AF7195"/>
          <cell r="AG7195"/>
          <cell r="AH7195"/>
          <cell r="AI7195"/>
          <cell r="AJ7195"/>
          <cell r="AK7195"/>
          <cell r="AL7195"/>
          <cell r="AM7195"/>
          <cell r="AN7195"/>
          <cell r="AP7195"/>
        </row>
        <row r="7196">
          <cell r="C7196"/>
          <cell r="D7196"/>
          <cell r="E7196"/>
          <cell r="F7196"/>
          <cell r="J7196"/>
          <cell r="K7196"/>
          <cell r="L7196"/>
          <cell r="M7196"/>
          <cell r="N7196"/>
          <cell r="O7196"/>
          <cell r="P7196"/>
          <cell r="R7196"/>
          <cell r="S7196"/>
          <cell r="T7196"/>
          <cell r="U7196"/>
          <cell r="V7196"/>
          <cell r="W7196"/>
          <cell r="Y7196"/>
          <cell r="Z7196"/>
          <cell r="AA7196"/>
          <cell r="AB7196"/>
          <cell r="AC7196"/>
          <cell r="AD7196"/>
          <cell r="AE7196"/>
          <cell r="AF7196"/>
          <cell r="AG7196"/>
          <cell r="AH7196"/>
          <cell r="AI7196"/>
          <cell r="AJ7196"/>
          <cell r="AK7196"/>
          <cell r="AL7196"/>
          <cell r="AM7196"/>
          <cell r="AN7196"/>
          <cell r="AP7196"/>
        </row>
        <row r="7197">
          <cell r="C7197"/>
          <cell r="D7197"/>
          <cell r="E7197"/>
          <cell r="F7197"/>
          <cell r="J7197"/>
          <cell r="K7197"/>
          <cell r="L7197"/>
          <cell r="M7197"/>
          <cell r="N7197"/>
          <cell r="O7197"/>
          <cell r="P7197"/>
          <cell r="R7197"/>
          <cell r="S7197"/>
          <cell r="T7197"/>
          <cell r="U7197"/>
          <cell r="V7197"/>
          <cell r="W7197"/>
          <cell r="Y7197"/>
          <cell r="Z7197"/>
          <cell r="AA7197"/>
          <cell r="AB7197"/>
          <cell r="AC7197"/>
          <cell r="AD7197"/>
          <cell r="AE7197"/>
          <cell r="AF7197"/>
          <cell r="AG7197"/>
          <cell r="AH7197"/>
          <cell r="AI7197"/>
          <cell r="AJ7197"/>
          <cell r="AK7197"/>
          <cell r="AL7197"/>
          <cell r="AM7197"/>
          <cell r="AN7197"/>
          <cell r="AP7197"/>
        </row>
        <row r="7198">
          <cell r="C7198"/>
          <cell r="D7198"/>
          <cell r="E7198"/>
          <cell r="F7198"/>
          <cell r="J7198"/>
          <cell r="K7198"/>
          <cell r="L7198"/>
          <cell r="M7198"/>
          <cell r="N7198"/>
          <cell r="O7198"/>
          <cell r="P7198"/>
          <cell r="R7198"/>
          <cell r="S7198"/>
          <cell r="T7198"/>
          <cell r="U7198"/>
          <cell r="V7198"/>
          <cell r="W7198"/>
          <cell r="Y7198"/>
          <cell r="Z7198"/>
          <cell r="AA7198"/>
          <cell r="AB7198"/>
          <cell r="AC7198"/>
          <cell r="AD7198"/>
          <cell r="AE7198"/>
          <cell r="AF7198"/>
          <cell r="AG7198"/>
          <cell r="AH7198"/>
          <cell r="AI7198"/>
          <cell r="AJ7198"/>
          <cell r="AK7198"/>
          <cell r="AL7198"/>
          <cell r="AM7198"/>
          <cell r="AN7198"/>
          <cell r="AP7198"/>
        </row>
        <row r="7199">
          <cell r="C7199"/>
          <cell r="D7199"/>
          <cell r="E7199"/>
          <cell r="F7199"/>
          <cell r="J7199"/>
          <cell r="K7199"/>
          <cell r="L7199"/>
          <cell r="M7199"/>
          <cell r="N7199"/>
          <cell r="O7199"/>
          <cell r="P7199"/>
          <cell r="R7199"/>
          <cell r="S7199"/>
          <cell r="T7199"/>
          <cell r="U7199"/>
          <cell r="V7199"/>
          <cell r="W7199"/>
          <cell r="Y7199"/>
          <cell r="Z7199"/>
          <cell r="AA7199"/>
          <cell r="AB7199"/>
          <cell r="AC7199"/>
          <cell r="AD7199"/>
          <cell r="AE7199"/>
          <cell r="AF7199"/>
          <cell r="AG7199"/>
          <cell r="AH7199"/>
          <cell r="AI7199"/>
          <cell r="AJ7199"/>
          <cell r="AK7199"/>
          <cell r="AL7199"/>
          <cell r="AM7199"/>
          <cell r="AN7199"/>
          <cell r="AP7199"/>
        </row>
        <row r="7200">
          <cell r="C7200"/>
          <cell r="D7200"/>
          <cell r="E7200"/>
          <cell r="F7200"/>
          <cell r="J7200"/>
          <cell r="K7200"/>
          <cell r="L7200"/>
          <cell r="M7200"/>
          <cell r="N7200"/>
          <cell r="O7200"/>
          <cell r="P7200"/>
          <cell r="R7200"/>
          <cell r="S7200"/>
          <cell r="T7200"/>
          <cell r="U7200"/>
          <cell r="V7200"/>
          <cell r="W7200"/>
          <cell r="Y7200"/>
          <cell r="Z7200"/>
          <cell r="AA7200"/>
          <cell r="AB7200"/>
          <cell r="AC7200"/>
          <cell r="AD7200"/>
          <cell r="AE7200"/>
          <cell r="AF7200"/>
          <cell r="AG7200"/>
          <cell r="AH7200"/>
          <cell r="AI7200"/>
          <cell r="AJ7200"/>
          <cell r="AK7200"/>
          <cell r="AL7200"/>
          <cell r="AM7200"/>
          <cell r="AN7200"/>
          <cell r="AP7200"/>
        </row>
        <row r="7201">
          <cell r="C7201"/>
          <cell r="D7201"/>
          <cell r="E7201"/>
          <cell r="F7201"/>
          <cell r="J7201"/>
          <cell r="K7201"/>
          <cell r="L7201"/>
          <cell r="M7201"/>
          <cell r="N7201"/>
          <cell r="O7201"/>
          <cell r="P7201"/>
          <cell r="R7201"/>
          <cell r="S7201"/>
          <cell r="T7201"/>
          <cell r="U7201"/>
          <cell r="V7201"/>
          <cell r="W7201"/>
          <cell r="Y7201"/>
          <cell r="Z7201"/>
          <cell r="AA7201"/>
          <cell r="AB7201"/>
          <cell r="AC7201"/>
          <cell r="AD7201"/>
          <cell r="AE7201"/>
          <cell r="AF7201"/>
          <cell r="AG7201"/>
          <cell r="AH7201"/>
          <cell r="AI7201"/>
          <cell r="AJ7201"/>
          <cell r="AK7201"/>
          <cell r="AL7201"/>
          <cell r="AM7201"/>
          <cell r="AN7201"/>
          <cell r="AP7201"/>
        </row>
        <row r="7202">
          <cell r="C7202"/>
          <cell r="D7202"/>
          <cell r="E7202"/>
          <cell r="F7202"/>
          <cell r="J7202"/>
          <cell r="K7202"/>
          <cell r="L7202"/>
          <cell r="M7202"/>
          <cell r="N7202"/>
          <cell r="O7202"/>
          <cell r="P7202"/>
          <cell r="R7202"/>
          <cell r="S7202"/>
          <cell r="T7202"/>
          <cell r="U7202"/>
          <cell r="V7202"/>
          <cell r="W7202"/>
          <cell r="Y7202"/>
          <cell r="Z7202"/>
          <cell r="AA7202"/>
          <cell r="AB7202"/>
          <cell r="AC7202"/>
          <cell r="AD7202"/>
          <cell r="AE7202"/>
          <cell r="AF7202"/>
          <cell r="AG7202"/>
          <cell r="AH7202"/>
          <cell r="AI7202"/>
          <cell r="AJ7202"/>
          <cell r="AK7202"/>
          <cell r="AL7202"/>
          <cell r="AM7202"/>
          <cell r="AN7202"/>
          <cell r="AP7202"/>
        </row>
        <row r="7203">
          <cell r="C7203"/>
          <cell r="D7203"/>
          <cell r="E7203"/>
          <cell r="F7203"/>
          <cell r="J7203"/>
          <cell r="K7203"/>
          <cell r="L7203"/>
          <cell r="M7203"/>
          <cell r="N7203"/>
          <cell r="O7203"/>
          <cell r="P7203"/>
          <cell r="R7203"/>
          <cell r="S7203"/>
          <cell r="T7203"/>
          <cell r="U7203"/>
          <cell r="V7203"/>
          <cell r="W7203"/>
          <cell r="Y7203"/>
          <cell r="Z7203"/>
          <cell r="AA7203"/>
          <cell r="AB7203"/>
          <cell r="AC7203"/>
          <cell r="AD7203"/>
          <cell r="AE7203"/>
          <cell r="AF7203"/>
          <cell r="AG7203"/>
          <cell r="AH7203"/>
          <cell r="AI7203"/>
          <cell r="AJ7203"/>
          <cell r="AK7203"/>
          <cell r="AL7203"/>
          <cell r="AM7203"/>
          <cell r="AN7203"/>
          <cell r="AP7203"/>
        </row>
        <row r="7204">
          <cell r="C7204"/>
          <cell r="D7204"/>
          <cell r="E7204"/>
          <cell r="F7204"/>
          <cell r="J7204"/>
          <cell r="K7204"/>
          <cell r="L7204"/>
          <cell r="M7204"/>
          <cell r="N7204"/>
          <cell r="O7204"/>
          <cell r="P7204"/>
          <cell r="R7204"/>
          <cell r="S7204"/>
          <cell r="T7204"/>
          <cell r="U7204"/>
          <cell r="V7204"/>
          <cell r="W7204"/>
          <cell r="Y7204"/>
          <cell r="Z7204"/>
          <cell r="AA7204"/>
          <cell r="AB7204"/>
          <cell r="AC7204"/>
          <cell r="AD7204"/>
          <cell r="AE7204"/>
          <cell r="AF7204"/>
          <cell r="AG7204"/>
          <cell r="AH7204"/>
          <cell r="AI7204"/>
          <cell r="AJ7204"/>
          <cell r="AK7204"/>
          <cell r="AL7204"/>
          <cell r="AM7204"/>
          <cell r="AN7204"/>
          <cell r="AP7204"/>
        </row>
        <row r="7205">
          <cell r="C7205"/>
          <cell r="D7205"/>
          <cell r="E7205"/>
          <cell r="F7205"/>
          <cell r="J7205"/>
          <cell r="K7205"/>
          <cell r="L7205"/>
          <cell r="M7205"/>
          <cell r="N7205"/>
          <cell r="O7205"/>
          <cell r="P7205"/>
          <cell r="R7205"/>
          <cell r="S7205"/>
          <cell r="T7205"/>
          <cell r="U7205"/>
          <cell r="V7205"/>
          <cell r="W7205"/>
          <cell r="Y7205"/>
          <cell r="Z7205"/>
          <cell r="AA7205"/>
          <cell r="AB7205"/>
          <cell r="AC7205"/>
          <cell r="AD7205"/>
          <cell r="AE7205"/>
          <cell r="AF7205"/>
          <cell r="AG7205"/>
          <cell r="AH7205"/>
          <cell r="AI7205"/>
          <cell r="AJ7205"/>
          <cell r="AK7205"/>
          <cell r="AL7205"/>
          <cell r="AM7205"/>
          <cell r="AN7205"/>
          <cell r="AP7205"/>
        </row>
        <row r="7206">
          <cell r="C7206"/>
          <cell r="D7206"/>
          <cell r="E7206"/>
          <cell r="F7206"/>
          <cell r="J7206"/>
          <cell r="K7206"/>
          <cell r="L7206"/>
          <cell r="M7206"/>
          <cell r="N7206"/>
          <cell r="O7206"/>
          <cell r="P7206"/>
          <cell r="R7206"/>
          <cell r="S7206"/>
          <cell r="T7206"/>
          <cell r="U7206"/>
          <cell r="V7206"/>
          <cell r="W7206"/>
          <cell r="Y7206"/>
          <cell r="Z7206"/>
          <cell r="AA7206"/>
          <cell r="AB7206"/>
          <cell r="AC7206"/>
          <cell r="AD7206"/>
          <cell r="AE7206"/>
          <cell r="AF7206"/>
          <cell r="AG7206"/>
          <cell r="AH7206"/>
          <cell r="AI7206"/>
          <cell r="AJ7206"/>
          <cell r="AK7206"/>
          <cell r="AL7206"/>
          <cell r="AM7206"/>
          <cell r="AN7206"/>
          <cell r="AP7206"/>
        </row>
        <row r="7207">
          <cell r="C7207"/>
          <cell r="D7207"/>
          <cell r="E7207"/>
          <cell r="F7207"/>
          <cell r="J7207"/>
          <cell r="K7207"/>
          <cell r="L7207"/>
          <cell r="M7207"/>
          <cell r="N7207"/>
          <cell r="O7207"/>
          <cell r="P7207"/>
          <cell r="R7207"/>
          <cell r="S7207"/>
          <cell r="T7207"/>
          <cell r="U7207"/>
          <cell r="V7207"/>
          <cell r="W7207"/>
          <cell r="Y7207"/>
          <cell r="Z7207"/>
          <cell r="AA7207"/>
          <cell r="AB7207"/>
          <cell r="AC7207"/>
          <cell r="AD7207"/>
          <cell r="AE7207"/>
          <cell r="AF7207"/>
          <cell r="AG7207"/>
          <cell r="AH7207"/>
          <cell r="AI7207"/>
          <cell r="AJ7207"/>
          <cell r="AK7207"/>
          <cell r="AL7207"/>
          <cell r="AM7207"/>
          <cell r="AN7207"/>
          <cell r="AP7207"/>
        </row>
        <row r="7208">
          <cell r="C7208"/>
          <cell r="D7208"/>
          <cell r="E7208"/>
          <cell r="F7208"/>
          <cell r="J7208"/>
          <cell r="K7208"/>
          <cell r="L7208"/>
          <cell r="M7208"/>
          <cell r="N7208"/>
          <cell r="O7208"/>
          <cell r="P7208"/>
          <cell r="R7208"/>
          <cell r="S7208"/>
          <cell r="T7208"/>
          <cell r="U7208"/>
          <cell r="V7208"/>
          <cell r="W7208"/>
          <cell r="Y7208"/>
          <cell r="Z7208"/>
          <cell r="AA7208"/>
          <cell r="AB7208"/>
          <cell r="AC7208"/>
          <cell r="AD7208"/>
          <cell r="AE7208"/>
          <cell r="AF7208"/>
          <cell r="AG7208"/>
          <cell r="AH7208"/>
          <cell r="AI7208"/>
          <cell r="AJ7208"/>
          <cell r="AK7208"/>
          <cell r="AL7208"/>
          <cell r="AM7208"/>
          <cell r="AN7208"/>
          <cell r="AP7208"/>
        </row>
        <row r="7209">
          <cell r="C7209"/>
          <cell r="D7209"/>
          <cell r="E7209"/>
          <cell r="F7209"/>
          <cell r="J7209"/>
          <cell r="K7209"/>
          <cell r="L7209"/>
          <cell r="M7209"/>
          <cell r="N7209"/>
          <cell r="O7209"/>
          <cell r="P7209"/>
          <cell r="R7209"/>
          <cell r="S7209"/>
          <cell r="T7209"/>
          <cell r="U7209"/>
          <cell r="V7209"/>
          <cell r="W7209"/>
          <cell r="Y7209"/>
          <cell r="Z7209"/>
          <cell r="AA7209"/>
          <cell r="AB7209"/>
          <cell r="AC7209"/>
          <cell r="AD7209"/>
          <cell r="AE7209"/>
          <cell r="AF7209"/>
          <cell r="AG7209"/>
          <cell r="AH7209"/>
          <cell r="AI7209"/>
          <cell r="AJ7209"/>
          <cell r="AK7209"/>
          <cell r="AL7209"/>
          <cell r="AM7209"/>
          <cell r="AN7209"/>
          <cell r="AP7209"/>
        </row>
        <row r="7210">
          <cell r="C7210"/>
          <cell r="D7210"/>
          <cell r="E7210"/>
          <cell r="F7210"/>
          <cell r="J7210"/>
          <cell r="K7210"/>
          <cell r="L7210"/>
          <cell r="M7210"/>
          <cell r="N7210"/>
          <cell r="O7210"/>
          <cell r="P7210"/>
          <cell r="R7210"/>
          <cell r="S7210"/>
          <cell r="T7210"/>
          <cell r="U7210"/>
          <cell r="V7210"/>
          <cell r="W7210"/>
          <cell r="Y7210"/>
          <cell r="Z7210"/>
          <cell r="AA7210"/>
          <cell r="AB7210"/>
          <cell r="AC7210"/>
          <cell r="AD7210"/>
          <cell r="AE7210"/>
          <cell r="AF7210"/>
          <cell r="AG7210"/>
          <cell r="AH7210"/>
          <cell r="AI7210"/>
          <cell r="AJ7210"/>
          <cell r="AK7210"/>
          <cell r="AL7210"/>
          <cell r="AM7210"/>
          <cell r="AN7210"/>
          <cell r="AP7210"/>
        </row>
        <row r="7211">
          <cell r="C7211"/>
          <cell r="D7211"/>
          <cell r="E7211"/>
          <cell r="F7211"/>
          <cell r="J7211"/>
          <cell r="K7211"/>
          <cell r="L7211"/>
          <cell r="M7211"/>
          <cell r="N7211"/>
          <cell r="O7211"/>
          <cell r="P7211"/>
          <cell r="R7211"/>
          <cell r="S7211"/>
          <cell r="T7211"/>
          <cell r="U7211"/>
          <cell r="V7211"/>
          <cell r="W7211"/>
          <cell r="Y7211"/>
          <cell r="Z7211"/>
          <cell r="AA7211"/>
          <cell r="AB7211"/>
          <cell r="AC7211"/>
          <cell r="AD7211"/>
          <cell r="AE7211"/>
          <cell r="AF7211"/>
          <cell r="AG7211"/>
          <cell r="AH7211"/>
          <cell r="AI7211"/>
          <cell r="AJ7211"/>
          <cell r="AK7211"/>
          <cell r="AL7211"/>
          <cell r="AM7211"/>
          <cell r="AN7211"/>
          <cell r="AP7211"/>
        </row>
        <row r="7212">
          <cell r="C7212"/>
          <cell r="D7212"/>
          <cell r="E7212"/>
          <cell r="F7212"/>
          <cell r="J7212"/>
          <cell r="K7212"/>
          <cell r="L7212"/>
          <cell r="M7212"/>
          <cell r="N7212"/>
          <cell r="O7212"/>
          <cell r="P7212"/>
          <cell r="R7212"/>
          <cell r="S7212"/>
          <cell r="T7212"/>
          <cell r="U7212"/>
          <cell r="V7212"/>
          <cell r="W7212"/>
          <cell r="Y7212"/>
          <cell r="Z7212"/>
          <cell r="AA7212"/>
          <cell r="AB7212"/>
          <cell r="AC7212"/>
          <cell r="AD7212"/>
          <cell r="AE7212"/>
          <cell r="AF7212"/>
          <cell r="AG7212"/>
          <cell r="AH7212"/>
          <cell r="AI7212"/>
          <cell r="AJ7212"/>
          <cell r="AK7212"/>
          <cell r="AL7212"/>
          <cell r="AM7212"/>
          <cell r="AN7212"/>
          <cell r="AP7212"/>
        </row>
        <row r="7213">
          <cell r="C7213"/>
          <cell r="D7213"/>
          <cell r="E7213"/>
          <cell r="F7213"/>
          <cell r="J7213"/>
          <cell r="K7213"/>
          <cell r="L7213"/>
          <cell r="M7213"/>
          <cell r="N7213"/>
          <cell r="O7213"/>
          <cell r="P7213"/>
          <cell r="R7213"/>
          <cell r="S7213"/>
          <cell r="T7213"/>
          <cell r="U7213"/>
          <cell r="V7213"/>
          <cell r="W7213"/>
          <cell r="Y7213"/>
          <cell r="Z7213"/>
          <cell r="AA7213"/>
          <cell r="AB7213"/>
          <cell r="AC7213"/>
          <cell r="AD7213"/>
          <cell r="AE7213"/>
          <cell r="AF7213"/>
          <cell r="AG7213"/>
          <cell r="AH7213"/>
          <cell r="AI7213"/>
          <cell r="AJ7213"/>
          <cell r="AK7213"/>
          <cell r="AL7213"/>
          <cell r="AM7213"/>
          <cell r="AN7213"/>
          <cell r="AP7213"/>
        </row>
        <row r="7214">
          <cell r="C7214"/>
          <cell r="D7214"/>
          <cell r="E7214"/>
          <cell r="F7214"/>
          <cell r="J7214"/>
          <cell r="K7214"/>
          <cell r="L7214"/>
          <cell r="M7214"/>
          <cell r="N7214"/>
          <cell r="O7214"/>
          <cell r="P7214"/>
          <cell r="R7214"/>
          <cell r="S7214"/>
          <cell r="T7214"/>
          <cell r="U7214"/>
          <cell r="V7214"/>
          <cell r="W7214"/>
          <cell r="Y7214"/>
          <cell r="Z7214"/>
          <cell r="AA7214"/>
          <cell r="AB7214"/>
          <cell r="AC7214"/>
          <cell r="AD7214"/>
          <cell r="AE7214"/>
          <cell r="AF7214"/>
          <cell r="AG7214"/>
          <cell r="AH7214"/>
          <cell r="AI7214"/>
          <cell r="AJ7214"/>
          <cell r="AK7214"/>
          <cell r="AL7214"/>
          <cell r="AM7214"/>
          <cell r="AN7214"/>
          <cell r="AP7214"/>
        </row>
        <row r="7215">
          <cell r="C7215"/>
          <cell r="D7215"/>
          <cell r="E7215"/>
          <cell r="F7215"/>
          <cell r="J7215"/>
          <cell r="K7215"/>
          <cell r="L7215"/>
          <cell r="M7215"/>
          <cell r="N7215"/>
          <cell r="O7215"/>
          <cell r="P7215"/>
          <cell r="R7215"/>
          <cell r="S7215"/>
          <cell r="T7215"/>
          <cell r="U7215"/>
          <cell r="V7215"/>
          <cell r="W7215"/>
          <cell r="Y7215"/>
          <cell r="Z7215"/>
          <cell r="AA7215"/>
          <cell r="AB7215"/>
          <cell r="AC7215"/>
          <cell r="AD7215"/>
          <cell r="AE7215"/>
          <cell r="AF7215"/>
          <cell r="AG7215"/>
          <cell r="AH7215"/>
          <cell r="AI7215"/>
          <cell r="AJ7215"/>
          <cell r="AK7215"/>
          <cell r="AL7215"/>
          <cell r="AM7215"/>
          <cell r="AN7215"/>
          <cell r="AP7215"/>
        </row>
        <row r="7216">
          <cell r="C7216"/>
          <cell r="D7216"/>
          <cell r="E7216"/>
          <cell r="F7216"/>
          <cell r="J7216"/>
          <cell r="K7216"/>
          <cell r="L7216"/>
          <cell r="M7216"/>
          <cell r="N7216"/>
          <cell r="O7216"/>
          <cell r="P7216"/>
          <cell r="R7216"/>
          <cell r="S7216"/>
          <cell r="T7216"/>
          <cell r="U7216"/>
          <cell r="V7216"/>
          <cell r="W7216"/>
          <cell r="Y7216"/>
          <cell r="Z7216"/>
          <cell r="AA7216"/>
          <cell r="AB7216"/>
          <cell r="AC7216"/>
          <cell r="AD7216"/>
          <cell r="AE7216"/>
          <cell r="AF7216"/>
          <cell r="AG7216"/>
          <cell r="AH7216"/>
          <cell r="AI7216"/>
          <cell r="AJ7216"/>
          <cell r="AK7216"/>
          <cell r="AL7216"/>
          <cell r="AM7216"/>
          <cell r="AN7216"/>
          <cell r="AP7216"/>
        </row>
        <row r="7217">
          <cell r="C7217"/>
          <cell r="D7217"/>
          <cell r="E7217"/>
          <cell r="F7217"/>
          <cell r="J7217"/>
          <cell r="K7217"/>
          <cell r="L7217"/>
          <cell r="M7217"/>
          <cell r="N7217"/>
          <cell r="O7217"/>
          <cell r="P7217"/>
          <cell r="R7217"/>
          <cell r="S7217"/>
          <cell r="T7217"/>
          <cell r="U7217"/>
          <cell r="V7217"/>
          <cell r="W7217"/>
          <cell r="Y7217"/>
          <cell r="Z7217"/>
          <cell r="AA7217"/>
          <cell r="AB7217"/>
          <cell r="AC7217"/>
          <cell r="AD7217"/>
          <cell r="AE7217"/>
          <cell r="AF7217"/>
          <cell r="AG7217"/>
          <cell r="AH7217"/>
          <cell r="AI7217"/>
          <cell r="AJ7217"/>
          <cell r="AK7217"/>
          <cell r="AL7217"/>
          <cell r="AM7217"/>
          <cell r="AN7217"/>
          <cell r="AP7217"/>
        </row>
        <row r="7218">
          <cell r="C7218"/>
          <cell r="D7218"/>
          <cell r="E7218"/>
          <cell r="F7218"/>
          <cell r="J7218"/>
          <cell r="K7218"/>
          <cell r="L7218"/>
          <cell r="M7218"/>
          <cell r="N7218"/>
          <cell r="O7218"/>
          <cell r="P7218"/>
          <cell r="R7218"/>
          <cell r="S7218"/>
          <cell r="T7218"/>
          <cell r="U7218"/>
          <cell r="V7218"/>
          <cell r="W7218"/>
          <cell r="Y7218"/>
          <cell r="Z7218"/>
          <cell r="AA7218"/>
          <cell r="AB7218"/>
          <cell r="AC7218"/>
          <cell r="AD7218"/>
          <cell r="AE7218"/>
          <cell r="AF7218"/>
          <cell r="AG7218"/>
          <cell r="AH7218"/>
          <cell r="AI7218"/>
          <cell r="AJ7218"/>
          <cell r="AK7218"/>
          <cell r="AL7218"/>
          <cell r="AM7218"/>
          <cell r="AN7218"/>
          <cell r="AP7218"/>
        </row>
        <row r="7219">
          <cell r="C7219"/>
          <cell r="D7219"/>
          <cell r="E7219"/>
          <cell r="F7219"/>
          <cell r="J7219"/>
          <cell r="K7219"/>
          <cell r="L7219"/>
          <cell r="M7219"/>
          <cell r="N7219"/>
          <cell r="O7219"/>
          <cell r="P7219"/>
          <cell r="R7219"/>
          <cell r="S7219"/>
          <cell r="T7219"/>
          <cell r="U7219"/>
          <cell r="V7219"/>
          <cell r="W7219"/>
          <cell r="Y7219"/>
          <cell r="Z7219"/>
          <cell r="AA7219"/>
          <cell r="AB7219"/>
          <cell r="AC7219"/>
          <cell r="AD7219"/>
          <cell r="AE7219"/>
          <cell r="AF7219"/>
          <cell r="AG7219"/>
          <cell r="AH7219"/>
          <cell r="AI7219"/>
          <cell r="AJ7219"/>
          <cell r="AK7219"/>
          <cell r="AL7219"/>
          <cell r="AM7219"/>
          <cell r="AN7219"/>
          <cell r="AP7219"/>
        </row>
        <row r="7220">
          <cell r="C7220"/>
          <cell r="D7220"/>
          <cell r="E7220"/>
          <cell r="F7220"/>
          <cell r="J7220"/>
          <cell r="K7220"/>
          <cell r="L7220"/>
          <cell r="M7220"/>
          <cell r="N7220"/>
          <cell r="O7220"/>
          <cell r="P7220"/>
          <cell r="R7220"/>
          <cell r="S7220"/>
          <cell r="T7220"/>
          <cell r="U7220"/>
          <cell r="V7220"/>
          <cell r="W7220"/>
          <cell r="Y7220"/>
          <cell r="Z7220"/>
          <cell r="AA7220"/>
          <cell r="AB7220"/>
          <cell r="AC7220"/>
          <cell r="AD7220"/>
          <cell r="AE7220"/>
          <cell r="AF7220"/>
          <cell r="AG7220"/>
          <cell r="AH7220"/>
          <cell r="AI7220"/>
          <cell r="AJ7220"/>
          <cell r="AK7220"/>
          <cell r="AL7220"/>
          <cell r="AM7220"/>
          <cell r="AN7220"/>
          <cell r="AP7220"/>
        </row>
        <row r="7221">
          <cell r="C7221"/>
          <cell r="D7221"/>
          <cell r="E7221"/>
          <cell r="F7221"/>
          <cell r="J7221"/>
          <cell r="K7221"/>
          <cell r="L7221"/>
          <cell r="M7221"/>
          <cell r="N7221"/>
          <cell r="O7221"/>
          <cell r="P7221"/>
          <cell r="R7221"/>
          <cell r="S7221"/>
          <cell r="T7221"/>
          <cell r="U7221"/>
          <cell r="V7221"/>
          <cell r="W7221"/>
          <cell r="Y7221"/>
          <cell r="Z7221"/>
          <cell r="AA7221"/>
          <cell r="AB7221"/>
          <cell r="AC7221"/>
          <cell r="AD7221"/>
          <cell r="AE7221"/>
          <cell r="AF7221"/>
          <cell r="AG7221"/>
          <cell r="AH7221"/>
          <cell r="AI7221"/>
          <cell r="AJ7221"/>
          <cell r="AK7221"/>
          <cell r="AL7221"/>
          <cell r="AM7221"/>
          <cell r="AN7221"/>
          <cell r="AP7221"/>
        </row>
        <row r="7222">
          <cell r="C7222"/>
          <cell r="D7222"/>
          <cell r="E7222"/>
          <cell r="F7222"/>
          <cell r="J7222"/>
          <cell r="K7222"/>
          <cell r="L7222"/>
          <cell r="M7222"/>
          <cell r="N7222"/>
          <cell r="O7222"/>
          <cell r="P7222"/>
          <cell r="R7222"/>
          <cell r="S7222"/>
          <cell r="T7222"/>
          <cell r="U7222"/>
          <cell r="V7222"/>
          <cell r="W7222"/>
          <cell r="Y7222"/>
          <cell r="Z7222"/>
          <cell r="AA7222"/>
          <cell r="AB7222"/>
          <cell r="AC7222"/>
          <cell r="AD7222"/>
          <cell r="AE7222"/>
          <cell r="AF7222"/>
          <cell r="AG7222"/>
          <cell r="AH7222"/>
          <cell r="AI7222"/>
          <cell r="AJ7222"/>
          <cell r="AK7222"/>
          <cell r="AL7222"/>
          <cell r="AM7222"/>
          <cell r="AN7222"/>
          <cell r="AP7222"/>
        </row>
        <row r="7223">
          <cell r="C7223"/>
          <cell r="D7223"/>
          <cell r="E7223"/>
          <cell r="F7223"/>
          <cell r="J7223"/>
          <cell r="K7223"/>
          <cell r="L7223"/>
          <cell r="M7223"/>
          <cell r="N7223"/>
          <cell r="O7223"/>
          <cell r="P7223"/>
          <cell r="R7223"/>
          <cell r="S7223"/>
          <cell r="T7223"/>
          <cell r="U7223"/>
          <cell r="V7223"/>
          <cell r="W7223"/>
          <cell r="Y7223"/>
          <cell r="Z7223"/>
          <cell r="AA7223"/>
          <cell r="AB7223"/>
          <cell r="AC7223"/>
          <cell r="AD7223"/>
          <cell r="AE7223"/>
          <cell r="AF7223"/>
          <cell r="AG7223"/>
          <cell r="AH7223"/>
          <cell r="AI7223"/>
          <cell r="AJ7223"/>
          <cell r="AK7223"/>
          <cell r="AL7223"/>
          <cell r="AM7223"/>
          <cell r="AN7223"/>
          <cell r="AP7223"/>
        </row>
        <row r="7224">
          <cell r="C7224"/>
          <cell r="D7224"/>
          <cell r="E7224"/>
          <cell r="F7224"/>
          <cell r="J7224"/>
          <cell r="K7224"/>
          <cell r="L7224"/>
          <cell r="M7224"/>
          <cell r="N7224"/>
          <cell r="O7224"/>
          <cell r="P7224"/>
          <cell r="R7224"/>
          <cell r="S7224"/>
          <cell r="T7224"/>
          <cell r="U7224"/>
          <cell r="V7224"/>
          <cell r="W7224"/>
          <cell r="Y7224"/>
          <cell r="Z7224"/>
          <cell r="AA7224"/>
          <cell r="AB7224"/>
          <cell r="AC7224"/>
          <cell r="AD7224"/>
          <cell r="AE7224"/>
          <cell r="AF7224"/>
          <cell r="AG7224"/>
          <cell r="AH7224"/>
          <cell r="AI7224"/>
          <cell r="AJ7224"/>
          <cell r="AK7224"/>
          <cell r="AL7224"/>
          <cell r="AM7224"/>
          <cell r="AN7224"/>
          <cell r="AP7224"/>
        </row>
        <row r="7225">
          <cell r="C7225"/>
          <cell r="D7225"/>
          <cell r="E7225"/>
          <cell r="F7225"/>
          <cell r="J7225"/>
          <cell r="K7225"/>
          <cell r="L7225"/>
          <cell r="M7225"/>
          <cell r="N7225"/>
          <cell r="O7225"/>
          <cell r="P7225"/>
          <cell r="R7225"/>
          <cell r="S7225"/>
          <cell r="T7225"/>
          <cell r="U7225"/>
          <cell r="V7225"/>
          <cell r="W7225"/>
          <cell r="Y7225"/>
          <cell r="Z7225"/>
          <cell r="AA7225"/>
          <cell r="AB7225"/>
          <cell r="AC7225"/>
          <cell r="AD7225"/>
          <cell r="AE7225"/>
          <cell r="AF7225"/>
          <cell r="AG7225"/>
          <cell r="AH7225"/>
          <cell r="AI7225"/>
          <cell r="AJ7225"/>
          <cell r="AK7225"/>
          <cell r="AL7225"/>
          <cell r="AM7225"/>
          <cell r="AN7225"/>
          <cell r="AP7225"/>
        </row>
        <row r="7226">
          <cell r="C7226"/>
          <cell r="D7226"/>
          <cell r="E7226"/>
          <cell r="F7226"/>
          <cell r="J7226"/>
          <cell r="K7226"/>
          <cell r="L7226"/>
          <cell r="M7226"/>
          <cell r="N7226"/>
          <cell r="O7226"/>
          <cell r="P7226"/>
          <cell r="R7226"/>
          <cell r="S7226"/>
          <cell r="T7226"/>
          <cell r="U7226"/>
          <cell r="V7226"/>
          <cell r="W7226"/>
          <cell r="Y7226"/>
          <cell r="Z7226"/>
          <cell r="AA7226"/>
          <cell r="AB7226"/>
          <cell r="AC7226"/>
          <cell r="AD7226"/>
          <cell r="AE7226"/>
          <cell r="AF7226"/>
          <cell r="AG7226"/>
          <cell r="AH7226"/>
          <cell r="AI7226"/>
          <cell r="AJ7226"/>
          <cell r="AK7226"/>
          <cell r="AL7226"/>
          <cell r="AM7226"/>
          <cell r="AN7226"/>
          <cell r="AP7226"/>
        </row>
        <row r="7227">
          <cell r="C7227"/>
          <cell r="D7227"/>
          <cell r="E7227"/>
          <cell r="F7227"/>
          <cell r="J7227"/>
          <cell r="K7227"/>
          <cell r="L7227"/>
          <cell r="M7227"/>
          <cell r="N7227"/>
          <cell r="O7227"/>
          <cell r="P7227"/>
          <cell r="R7227"/>
          <cell r="S7227"/>
          <cell r="T7227"/>
          <cell r="U7227"/>
          <cell r="V7227"/>
          <cell r="W7227"/>
          <cell r="Y7227"/>
          <cell r="Z7227"/>
          <cell r="AA7227"/>
          <cell r="AB7227"/>
          <cell r="AC7227"/>
          <cell r="AD7227"/>
          <cell r="AE7227"/>
          <cell r="AF7227"/>
          <cell r="AG7227"/>
          <cell r="AH7227"/>
          <cell r="AI7227"/>
          <cell r="AJ7227"/>
          <cell r="AK7227"/>
          <cell r="AL7227"/>
          <cell r="AM7227"/>
          <cell r="AN7227"/>
          <cell r="AP7227"/>
        </row>
        <row r="7228">
          <cell r="C7228"/>
          <cell r="D7228"/>
          <cell r="E7228"/>
          <cell r="F7228"/>
          <cell r="J7228"/>
          <cell r="K7228"/>
          <cell r="L7228"/>
          <cell r="M7228"/>
          <cell r="N7228"/>
          <cell r="O7228"/>
          <cell r="P7228"/>
          <cell r="R7228"/>
          <cell r="S7228"/>
          <cell r="T7228"/>
          <cell r="U7228"/>
          <cell r="V7228"/>
          <cell r="W7228"/>
          <cell r="Y7228"/>
          <cell r="Z7228"/>
          <cell r="AA7228"/>
          <cell r="AB7228"/>
          <cell r="AC7228"/>
          <cell r="AD7228"/>
          <cell r="AE7228"/>
          <cell r="AF7228"/>
          <cell r="AG7228"/>
          <cell r="AH7228"/>
          <cell r="AI7228"/>
          <cell r="AJ7228"/>
          <cell r="AK7228"/>
          <cell r="AL7228"/>
          <cell r="AM7228"/>
          <cell r="AN7228"/>
          <cell r="AP7228"/>
        </row>
        <row r="7229">
          <cell r="C7229"/>
          <cell r="D7229"/>
          <cell r="E7229"/>
          <cell r="F7229"/>
          <cell r="J7229"/>
          <cell r="K7229"/>
          <cell r="L7229"/>
          <cell r="M7229"/>
          <cell r="N7229"/>
          <cell r="O7229"/>
          <cell r="P7229"/>
          <cell r="R7229"/>
          <cell r="S7229"/>
          <cell r="T7229"/>
          <cell r="U7229"/>
          <cell r="V7229"/>
          <cell r="W7229"/>
          <cell r="Y7229"/>
          <cell r="Z7229"/>
          <cell r="AA7229"/>
          <cell r="AB7229"/>
          <cell r="AC7229"/>
          <cell r="AD7229"/>
          <cell r="AE7229"/>
          <cell r="AF7229"/>
          <cell r="AG7229"/>
          <cell r="AH7229"/>
          <cell r="AI7229"/>
          <cell r="AJ7229"/>
          <cell r="AK7229"/>
          <cell r="AL7229"/>
          <cell r="AM7229"/>
          <cell r="AN7229"/>
          <cell r="AP7229"/>
        </row>
        <row r="7230">
          <cell r="C7230"/>
          <cell r="D7230"/>
          <cell r="E7230"/>
          <cell r="F7230"/>
          <cell r="J7230"/>
          <cell r="K7230"/>
          <cell r="L7230"/>
          <cell r="M7230"/>
          <cell r="N7230"/>
          <cell r="O7230"/>
          <cell r="P7230"/>
          <cell r="R7230"/>
          <cell r="S7230"/>
          <cell r="T7230"/>
          <cell r="U7230"/>
          <cell r="V7230"/>
          <cell r="W7230"/>
          <cell r="Y7230"/>
          <cell r="Z7230"/>
          <cell r="AA7230"/>
          <cell r="AB7230"/>
          <cell r="AC7230"/>
          <cell r="AD7230"/>
          <cell r="AE7230"/>
          <cell r="AF7230"/>
          <cell r="AG7230"/>
          <cell r="AH7230"/>
          <cell r="AI7230"/>
          <cell r="AJ7230"/>
          <cell r="AK7230"/>
          <cell r="AL7230"/>
          <cell r="AM7230"/>
          <cell r="AN7230"/>
          <cell r="AP7230"/>
        </row>
        <row r="7231">
          <cell r="C7231"/>
          <cell r="D7231"/>
          <cell r="E7231"/>
          <cell r="F7231"/>
          <cell r="J7231"/>
          <cell r="K7231"/>
          <cell r="L7231"/>
          <cell r="M7231"/>
          <cell r="N7231"/>
          <cell r="O7231"/>
          <cell r="P7231"/>
          <cell r="R7231"/>
          <cell r="S7231"/>
          <cell r="T7231"/>
          <cell r="U7231"/>
          <cell r="V7231"/>
          <cell r="W7231"/>
          <cell r="Y7231"/>
          <cell r="Z7231"/>
          <cell r="AA7231"/>
          <cell r="AB7231"/>
          <cell r="AC7231"/>
          <cell r="AD7231"/>
          <cell r="AE7231"/>
          <cell r="AF7231"/>
          <cell r="AG7231"/>
          <cell r="AH7231"/>
          <cell r="AI7231"/>
          <cell r="AJ7231"/>
          <cell r="AK7231"/>
          <cell r="AL7231"/>
          <cell r="AM7231"/>
          <cell r="AN7231"/>
          <cell r="AP7231"/>
        </row>
        <row r="7232">
          <cell r="C7232"/>
          <cell r="D7232"/>
          <cell r="E7232"/>
          <cell r="F7232"/>
          <cell r="J7232"/>
          <cell r="K7232"/>
          <cell r="L7232"/>
          <cell r="M7232"/>
          <cell r="N7232"/>
          <cell r="O7232"/>
          <cell r="P7232"/>
          <cell r="R7232"/>
          <cell r="S7232"/>
          <cell r="T7232"/>
          <cell r="U7232"/>
          <cell r="V7232"/>
          <cell r="W7232"/>
          <cell r="Y7232"/>
          <cell r="Z7232"/>
          <cell r="AA7232"/>
          <cell r="AB7232"/>
          <cell r="AC7232"/>
          <cell r="AD7232"/>
          <cell r="AE7232"/>
          <cell r="AF7232"/>
          <cell r="AG7232"/>
          <cell r="AH7232"/>
          <cell r="AI7232"/>
          <cell r="AJ7232"/>
          <cell r="AK7232"/>
          <cell r="AL7232"/>
          <cell r="AM7232"/>
          <cell r="AN7232"/>
          <cell r="AP7232"/>
        </row>
        <row r="7233">
          <cell r="C7233"/>
          <cell r="D7233"/>
          <cell r="E7233"/>
          <cell r="F7233"/>
          <cell r="J7233"/>
          <cell r="K7233"/>
          <cell r="L7233"/>
          <cell r="M7233"/>
          <cell r="N7233"/>
          <cell r="O7233"/>
          <cell r="P7233"/>
          <cell r="R7233"/>
          <cell r="S7233"/>
          <cell r="T7233"/>
          <cell r="U7233"/>
          <cell r="V7233"/>
          <cell r="W7233"/>
          <cell r="Y7233"/>
          <cell r="Z7233"/>
          <cell r="AA7233"/>
          <cell r="AB7233"/>
          <cell r="AC7233"/>
          <cell r="AD7233"/>
          <cell r="AE7233"/>
          <cell r="AF7233"/>
          <cell r="AG7233"/>
          <cell r="AH7233"/>
          <cell r="AI7233"/>
          <cell r="AJ7233"/>
          <cell r="AK7233"/>
          <cell r="AL7233"/>
          <cell r="AM7233"/>
          <cell r="AN7233"/>
          <cell r="AP7233"/>
        </row>
        <row r="7234">
          <cell r="C7234"/>
          <cell r="D7234"/>
          <cell r="E7234"/>
          <cell r="F7234"/>
          <cell r="J7234"/>
          <cell r="K7234"/>
          <cell r="L7234"/>
          <cell r="M7234"/>
          <cell r="N7234"/>
          <cell r="O7234"/>
          <cell r="P7234"/>
          <cell r="R7234"/>
          <cell r="S7234"/>
          <cell r="T7234"/>
          <cell r="U7234"/>
          <cell r="V7234"/>
          <cell r="W7234"/>
          <cell r="Y7234"/>
          <cell r="Z7234"/>
          <cell r="AA7234"/>
          <cell r="AB7234"/>
          <cell r="AC7234"/>
          <cell r="AD7234"/>
          <cell r="AE7234"/>
          <cell r="AF7234"/>
          <cell r="AG7234"/>
          <cell r="AH7234"/>
          <cell r="AI7234"/>
          <cell r="AJ7234"/>
          <cell r="AK7234"/>
          <cell r="AL7234"/>
          <cell r="AM7234"/>
          <cell r="AN7234"/>
          <cell r="AP7234"/>
        </row>
        <row r="7235">
          <cell r="C7235"/>
          <cell r="D7235"/>
          <cell r="E7235"/>
          <cell r="F7235"/>
          <cell r="J7235"/>
          <cell r="K7235"/>
          <cell r="L7235"/>
          <cell r="M7235"/>
          <cell r="N7235"/>
          <cell r="O7235"/>
          <cell r="P7235"/>
          <cell r="R7235"/>
          <cell r="S7235"/>
          <cell r="T7235"/>
          <cell r="U7235"/>
          <cell r="V7235"/>
          <cell r="W7235"/>
          <cell r="Y7235"/>
          <cell r="Z7235"/>
          <cell r="AA7235"/>
          <cell r="AB7235"/>
          <cell r="AC7235"/>
          <cell r="AD7235"/>
          <cell r="AE7235"/>
          <cell r="AF7235"/>
          <cell r="AG7235"/>
          <cell r="AH7235"/>
          <cell r="AI7235"/>
          <cell r="AJ7235"/>
          <cell r="AK7235"/>
          <cell r="AL7235"/>
          <cell r="AM7235"/>
          <cell r="AN7235"/>
          <cell r="AP7235"/>
        </row>
        <row r="7236">
          <cell r="C7236"/>
          <cell r="D7236"/>
          <cell r="E7236"/>
          <cell r="F7236"/>
          <cell r="J7236"/>
          <cell r="K7236"/>
          <cell r="L7236"/>
          <cell r="M7236"/>
          <cell r="N7236"/>
          <cell r="O7236"/>
          <cell r="P7236"/>
          <cell r="R7236"/>
          <cell r="S7236"/>
          <cell r="T7236"/>
          <cell r="U7236"/>
          <cell r="V7236"/>
          <cell r="W7236"/>
          <cell r="Y7236"/>
          <cell r="Z7236"/>
          <cell r="AA7236"/>
          <cell r="AB7236"/>
          <cell r="AC7236"/>
          <cell r="AD7236"/>
          <cell r="AE7236"/>
          <cell r="AF7236"/>
          <cell r="AG7236"/>
          <cell r="AH7236"/>
          <cell r="AI7236"/>
          <cell r="AJ7236"/>
          <cell r="AK7236"/>
          <cell r="AL7236"/>
          <cell r="AM7236"/>
          <cell r="AN7236"/>
          <cell r="AP7236"/>
        </row>
        <row r="7237">
          <cell r="C7237"/>
          <cell r="D7237"/>
          <cell r="E7237"/>
          <cell r="F7237"/>
          <cell r="J7237"/>
          <cell r="K7237"/>
          <cell r="L7237"/>
          <cell r="M7237"/>
          <cell r="N7237"/>
          <cell r="O7237"/>
          <cell r="P7237"/>
          <cell r="R7237"/>
          <cell r="S7237"/>
          <cell r="T7237"/>
          <cell r="U7237"/>
          <cell r="V7237"/>
          <cell r="W7237"/>
          <cell r="Y7237"/>
          <cell r="Z7237"/>
          <cell r="AA7237"/>
          <cell r="AB7237"/>
          <cell r="AC7237"/>
          <cell r="AD7237"/>
          <cell r="AE7237"/>
          <cell r="AF7237"/>
          <cell r="AG7237"/>
          <cell r="AH7237"/>
          <cell r="AI7237"/>
          <cell r="AJ7237"/>
          <cell r="AK7237"/>
          <cell r="AL7237"/>
          <cell r="AM7237"/>
          <cell r="AN7237"/>
          <cell r="AP7237"/>
        </row>
        <row r="7238">
          <cell r="C7238"/>
          <cell r="D7238"/>
          <cell r="E7238"/>
          <cell r="F7238"/>
          <cell r="J7238"/>
          <cell r="K7238"/>
          <cell r="L7238"/>
          <cell r="M7238"/>
          <cell r="N7238"/>
          <cell r="O7238"/>
          <cell r="P7238"/>
          <cell r="R7238"/>
          <cell r="S7238"/>
          <cell r="T7238"/>
          <cell r="U7238"/>
          <cell r="V7238"/>
          <cell r="W7238"/>
          <cell r="Y7238"/>
          <cell r="Z7238"/>
          <cell r="AA7238"/>
          <cell r="AB7238"/>
          <cell r="AC7238"/>
          <cell r="AD7238"/>
          <cell r="AE7238"/>
          <cell r="AF7238"/>
          <cell r="AG7238"/>
          <cell r="AH7238"/>
          <cell r="AI7238"/>
          <cell r="AJ7238"/>
          <cell r="AK7238"/>
          <cell r="AL7238"/>
          <cell r="AM7238"/>
          <cell r="AN7238"/>
          <cell r="AP7238"/>
        </row>
        <row r="7239">
          <cell r="C7239"/>
          <cell r="D7239"/>
          <cell r="E7239"/>
          <cell r="F7239"/>
          <cell r="J7239"/>
          <cell r="K7239"/>
          <cell r="L7239"/>
          <cell r="M7239"/>
          <cell r="N7239"/>
          <cell r="O7239"/>
          <cell r="P7239"/>
          <cell r="R7239"/>
          <cell r="S7239"/>
          <cell r="T7239"/>
          <cell r="U7239"/>
          <cell r="V7239"/>
          <cell r="W7239"/>
          <cell r="Y7239"/>
          <cell r="Z7239"/>
          <cell r="AA7239"/>
          <cell r="AB7239"/>
          <cell r="AC7239"/>
          <cell r="AD7239"/>
          <cell r="AE7239"/>
          <cell r="AF7239"/>
          <cell r="AG7239"/>
          <cell r="AH7239"/>
          <cell r="AI7239"/>
          <cell r="AJ7239"/>
          <cell r="AK7239"/>
          <cell r="AL7239"/>
          <cell r="AM7239"/>
          <cell r="AN7239"/>
          <cell r="AP7239"/>
        </row>
        <row r="7240">
          <cell r="C7240"/>
          <cell r="D7240"/>
          <cell r="E7240"/>
          <cell r="F7240"/>
          <cell r="J7240"/>
          <cell r="K7240"/>
          <cell r="L7240"/>
          <cell r="M7240"/>
          <cell r="N7240"/>
          <cell r="O7240"/>
          <cell r="P7240"/>
          <cell r="R7240"/>
          <cell r="S7240"/>
          <cell r="T7240"/>
          <cell r="U7240"/>
          <cell r="V7240"/>
          <cell r="W7240"/>
          <cell r="Y7240"/>
          <cell r="Z7240"/>
          <cell r="AA7240"/>
          <cell r="AB7240"/>
          <cell r="AC7240"/>
          <cell r="AD7240"/>
          <cell r="AE7240"/>
          <cell r="AF7240"/>
          <cell r="AG7240"/>
          <cell r="AH7240"/>
          <cell r="AI7240"/>
          <cell r="AJ7240"/>
          <cell r="AK7240"/>
          <cell r="AL7240"/>
          <cell r="AM7240"/>
          <cell r="AN7240"/>
          <cell r="AP7240"/>
        </row>
        <row r="7241">
          <cell r="C7241"/>
          <cell r="D7241"/>
          <cell r="E7241"/>
          <cell r="F7241"/>
          <cell r="J7241"/>
          <cell r="K7241"/>
          <cell r="L7241"/>
          <cell r="M7241"/>
          <cell r="N7241"/>
          <cell r="O7241"/>
          <cell r="P7241"/>
          <cell r="R7241"/>
          <cell r="S7241"/>
          <cell r="T7241"/>
          <cell r="U7241"/>
          <cell r="V7241"/>
          <cell r="W7241"/>
          <cell r="Y7241"/>
          <cell r="Z7241"/>
          <cell r="AA7241"/>
          <cell r="AB7241"/>
          <cell r="AC7241"/>
          <cell r="AD7241"/>
          <cell r="AE7241"/>
          <cell r="AF7241"/>
          <cell r="AG7241"/>
          <cell r="AH7241"/>
          <cell r="AI7241"/>
          <cell r="AJ7241"/>
          <cell r="AK7241"/>
          <cell r="AL7241"/>
          <cell r="AM7241"/>
          <cell r="AN7241"/>
          <cell r="AP7241"/>
        </row>
        <row r="7242">
          <cell r="C7242"/>
          <cell r="D7242"/>
          <cell r="E7242"/>
          <cell r="F7242"/>
          <cell r="J7242"/>
          <cell r="K7242"/>
          <cell r="L7242"/>
          <cell r="M7242"/>
          <cell r="N7242"/>
          <cell r="O7242"/>
          <cell r="P7242"/>
          <cell r="R7242"/>
          <cell r="S7242"/>
          <cell r="T7242"/>
          <cell r="U7242"/>
          <cell r="V7242"/>
          <cell r="W7242"/>
          <cell r="Y7242"/>
          <cell r="Z7242"/>
          <cell r="AA7242"/>
          <cell r="AB7242"/>
          <cell r="AC7242"/>
          <cell r="AD7242"/>
          <cell r="AE7242"/>
          <cell r="AF7242"/>
          <cell r="AG7242"/>
          <cell r="AH7242"/>
          <cell r="AI7242"/>
          <cell r="AJ7242"/>
          <cell r="AK7242"/>
          <cell r="AL7242"/>
          <cell r="AM7242"/>
          <cell r="AN7242"/>
          <cell r="AP7242"/>
        </row>
        <row r="7243">
          <cell r="C7243"/>
          <cell r="D7243"/>
          <cell r="E7243"/>
          <cell r="F7243"/>
          <cell r="J7243"/>
          <cell r="K7243"/>
          <cell r="L7243"/>
          <cell r="M7243"/>
          <cell r="N7243"/>
          <cell r="O7243"/>
          <cell r="P7243"/>
          <cell r="R7243"/>
          <cell r="S7243"/>
          <cell r="T7243"/>
          <cell r="U7243"/>
          <cell r="V7243"/>
          <cell r="W7243"/>
          <cell r="Y7243"/>
          <cell r="Z7243"/>
          <cell r="AA7243"/>
          <cell r="AB7243"/>
          <cell r="AC7243"/>
          <cell r="AD7243"/>
          <cell r="AE7243"/>
          <cell r="AF7243"/>
          <cell r="AG7243"/>
          <cell r="AH7243"/>
          <cell r="AI7243"/>
          <cell r="AJ7243"/>
          <cell r="AK7243"/>
          <cell r="AL7243"/>
          <cell r="AM7243"/>
          <cell r="AN7243"/>
          <cell r="AP7243"/>
        </row>
        <row r="7244">
          <cell r="C7244"/>
          <cell r="D7244"/>
          <cell r="E7244"/>
          <cell r="F7244"/>
          <cell r="J7244"/>
          <cell r="K7244"/>
          <cell r="L7244"/>
          <cell r="M7244"/>
          <cell r="N7244"/>
          <cell r="O7244"/>
          <cell r="P7244"/>
          <cell r="R7244"/>
          <cell r="S7244"/>
          <cell r="T7244"/>
          <cell r="U7244"/>
          <cell r="V7244"/>
          <cell r="W7244"/>
          <cell r="Y7244"/>
          <cell r="Z7244"/>
          <cell r="AA7244"/>
          <cell r="AB7244"/>
          <cell r="AC7244"/>
          <cell r="AD7244"/>
          <cell r="AE7244"/>
          <cell r="AF7244"/>
          <cell r="AG7244"/>
          <cell r="AH7244"/>
          <cell r="AI7244"/>
          <cell r="AJ7244"/>
          <cell r="AK7244"/>
          <cell r="AL7244"/>
          <cell r="AM7244"/>
          <cell r="AN7244"/>
          <cell r="AP7244"/>
        </row>
        <row r="7245">
          <cell r="C7245"/>
          <cell r="D7245"/>
          <cell r="E7245"/>
          <cell r="F7245"/>
          <cell r="J7245"/>
          <cell r="K7245"/>
          <cell r="L7245"/>
          <cell r="M7245"/>
          <cell r="N7245"/>
          <cell r="O7245"/>
          <cell r="P7245"/>
          <cell r="R7245"/>
          <cell r="S7245"/>
          <cell r="T7245"/>
          <cell r="U7245"/>
          <cell r="V7245"/>
          <cell r="W7245"/>
          <cell r="Y7245"/>
          <cell r="Z7245"/>
          <cell r="AA7245"/>
          <cell r="AB7245"/>
          <cell r="AC7245"/>
          <cell r="AD7245"/>
          <cell r="AE7245"/>
          <cell r="AF7245"/>
          <cell r="AG7245"/>
          <cell r="AH7245"/>
          <cell r="AI7245"/>
          <cell r="AJ7245"/>
          <cell r="AK7245"/>
          <cell r="AL7245"/>
          <cell r="AM7245"/>
          <cell r="AN7245"/>
          <cell r="AP7245"/>
        </row>
        <row r="7246">
          <cell r="C7246"/>
          <cell r="D7246"/>
          <cell r="E7246"/>
          <cell r="F7246"/>
          <cell r="J7246"/>
          <cell r="K7246"/>
          <cell r="L7246"/>
          <cell r="M7246"/>
          <cell r="N7246"/>
          <cell r="O7246"/>
          <cell r="P7246"/>
          <cell r="R7246"/>
          <cell r="S7246"/>
          <cell r="T7246"/>
          <cell r="U7246"/>
          <cell r="V7246"/>
          <cell r="W7246"/>
          <cell r="Y7246"/>
          <cell r="Z7246"/>
          <cell r="AA7246"/>
          <cell r="AB7246"/>
          <cell r="AC7246"/>
          <cell r="AD7246"/>
          <cell r="AE7246"/>
          <cell r="AF7246"/>
          <cell r="AG7246"/>
          <cell r="AH7246"/>
          <cell r="AI7246"/>
          <cell r="AJ7246"/>
          <cell r="AK7246"/>
          <cell r="AL7246"/>
          <cell r="AM7246"/>
          <cell r="AN7246"/>
          <cell r="AP7246"/>
        </row>
        <row r="7247">
          <cell r="C7247"/>
          <cell r="D7247"/>
          <cell r="E7247"/>
          <cell r="F7247"/>
          <cell r="J7247"/>
          <cell r="K7247"/>
          <cell r="L7247"/>
          <cell r="M7247"/>
          <cell r="N7247"/>
          <cell r="O7247"/>
          <cell r="P7247"/>
          <cell r="R7247"/>
          <cell r="S7247"/>
          <cell r="T7247"/>
          <cell r="U7247"/>
          <cell r="V7247"/>
          <cell r="W7247"/>
          <cell r="Y7247"/>
          <cell r="Z7247"/>
          <cell r="AA7247"/>
          <cell r="AB7247"/>
          <cell r="AC7247"/>
          <cell r="AD7247"/>
          <cell r="AE7247"/>
          <cell r="AF7247"/>
          <cell r="AG7247"/>
          <cell r="AH7247"/>
          <cell r="AI7247"/>
          <cell r="AJ7247"/>
          <cell r="AK7247"/>
          <cell r="AL7247"/>
          <cell r="AM7247"/>
          <cell r="AN7247"/>
          <cell r="AP7247"/>
        </row>
        <row r="7248">
          <cell r="C7248"/>
          <cell r="D7248"/>
          <cell r="E7248"/>
          <cell r="F7248"/>
          <cell r="J7248"/>
          <cell r="K7248"/>
          <cell r="L7248"/>
          <cell r="M7248"/>
          <cell r="N7248"/>
          <cell r="O7248"/>
          <cell r="P7248"/>
          <cell r="R7248"/>
          <cell r="S7248"/>
          <cell r="T7248"/>
          <cell r="U7248"/>
          <cell r="V7248"/>
          <cell r="W7248"/>
          <cell r="Y7248"/>
          <cell r="Z7248"/>
          <cell r="AA7248"/>
          <cell r="AB7248"/>
          <cell r="AC7248"/>
          <cell r="AD7248"/>
          <cell r="AE7248"/>
          <cell r="AF7248"/>
          <cell r="AG7248"/>
          <cell r="AH7248"/>
          <cell r="AI7248"/>
          <cell r="AJ7248"/>
          <cell r="AK7248"/>
          <cell r="AL7248"/>
          <cell r="AM7248"/>
          <cell r="AN7248"/>
          <cell r="AP7248"/>
        </row>
        <row r="7249">
          <cell r="C7249"/>
          <cell r="D7249"/>
          <cell r="E7249"/>
          <cell r="F7249"/>
          <cell r="J7249"/>
          <cell r="K7249"/>
          <cell r="L7249"/>
          <cell r="M7249"/>
          <cell r="N7249"/>
          <cell r="O7249"/>
          <cell r="P7249"/>
          <cell r="R7249"/>
          <cell r="S7249"/>
          <cell r="T7249"/>
          <cell r="U7249"/>
          <cell r="V7249"/>
          <cell r="W7249"/>
          <cell r="Y7249"/>
          <cell r="Z7249"/>
          <cell r="AA7249"/>
          <cell r="AB7249"/>
          <cell r="AC7249"/>
          <cell r="AD7249"/>
          <cell r="AE7249"/>
          <cell r="AF7249"/>
          <cell r="AG7249"/>
          <cell r="AH7249"/>
          <cell r="AI7249"/>
          <cell r="AJ7249"/>
          <cell r="AK7249"/>
          <cell r="AL7249"/>
          <cell r="AM7249"/>
          <cell r="AN7249"/>
          <cell r="AP7249"/>
        </row>
        <row r="7250">
          <cell r="C7250"/>
          <cell r="D7250"/>
          <cell r="E7250"/>
          <cell r="F7250"/>
          <cell r="J7250"/>
          <cell r="K7250"/>
          <cell r="L7250"/>
          <cell r="M7250"/>
          <cell r="N7250"/>
          <cell r="O7250"/>
          <cell r="P7250"/>
          <cell r="R7250"/>
          <cell r="S7250"/>
          <cell r="T7250"/>
          <cell r="U7250"/>
          <cell r="V7250"/>
          <cell r="W7250"/>
          <cell r="Y7250"/>
          <cell r="Z7250"/>
          <cell r="AA7250"/>
          <cell r="AB7250"/>
          <cell r="AC7250"/>
          <cell r="AD7250"/>
          <cell r="AE7250"/>
          <cell r="AF7250"/>
          <cell r="AG7250"/>
          <cell r="AH7250"/>
          <cell r="AI7250"/>
          <cell r="AJ7250"/>
          <cell r="AK7250"/>
          <cell r="AL7250"/>
          <cell r="AM7250"/>
          <cell r="AN7250"/>
          <cell r="AP7250"/>
        </row>
        <row r="7251">
          <cell r="C7251"/>
          <cell r="D7251"/>
          <cell r="E7251"/>
          <cell r="F7251"/>
          <cell r="J7251"/>
          <cell r="K7251"/>
          <cell r="L7251"/>
          <cell r="M7251"/>
          <cell r="N7251"/>
          <cell r="O7251"/>
          <cell r="P7251"/>
          <cell r="R7251"/>
          <cell r="S7251"/>
          <cell r="T7251"/>
          <cell r="U7251"/>
          <cell r="V7251"/>
          <cell r="W7251"/>
          <cell r="Y7251"/>
          <cell r="Z7251"/>
          <cell r="AA7251"/>
          <cell r="AB7251"/>
          <cell r="AC7251"/>
          <cell r="AD7251"/>
          <cell r="AE7251"/>
          <cell r="AF7251"/>
          <cell r="AG7251"/>
          <cell r="AH7251"/>
          <cell r="AI7251"/>
          <cell r="AJ7251"/>
          <cell r="AK7251"/>
          <cell r="AL7251"/>
          <cell r="AM7251"/>
          <cell r="AN7251"/>
          <cell r="AP7251"/>
        </row>
        <row r="7252">
          <cell r="C7252"/>
          <cell r="D7252"/>
          <cell r="E7252"/>
          <cell r="F7252"/>
          <cell r="J7252"/>
          <cell r="K7252"/>
          <cell r="L7252"/>
          <cell r="M7252"/>
          <cell r="N7252"/>
          <cell r="O7252"/>
          <cell r="P7252"/>
          <cell r="R7252"/>
          <cell r="S7252"/>
          <cell r="T7252"/>
          <cell r="U7252"/>
          <cell r="V7252"/>
          <cell r="W7252"/>
          <cell r="Y7252"/>
          <cell r="Z7252"/>
          <cell r="AA7252"/>
          <cell r="AB7252"/>
          <cell r="AC7252"/>
          <cell r="AD7252"/>
          <cell r="AE7252"/>
          <cell r="AF7252"/>
          <cell r="AG7252"/>
          <cell r="AH7252"/>
          <cell r="AI7252"/>
          <cell r="AJ7252"/>
          <cell r="AK7252"/>
          <cell r="AL7252"/>
          <cell r="AM7252"/>
          <cell r="AN7252"/>
          <cell r="AP7252"/>
        </row>
        <row r="7253">
          <cell r="C7253"/>
          <cell r="D7253"/>
          <cell r="E7253"/>
          <cell r="F7253"/>
          <cell r="J7253"/>
          <cell r="K7253"/>
          <cell r="L7253"/>
          <cell r="M7253"/>
          <cell r="N7253"/>
          <cell r="O7253"/>
          <cell r="P7253"/>
          <cell r="R7253"/>
          <cell r="S7253"/>
          <cell r="T7253"/>
          <cell r="U7253"/>
          <cell r="V7253"/>
          <cell r="W7253"/>
          <cell r="Y7253"/>
          <cell r="Z7253"/>
          <cell r="AA7253"/>
          <cell r="AB7253"/>
          <cell r="AC7253"/>
          <cell r="AD7253"/>
          <cell r="AE7253"/>
          <cell r="AF7253"/>
          <cell r="AG7253"/>
          <cell r="AH7253"/>
          <cell r="AI7253"/>
          <cell r="AJ7253"/>
          <cell r="AK7253"/>
          <cell r="AL7253"/>
          <cell r="AM7253"/>
          <cell r="AN7253"/>
          <cell r="AP7253"/>
        </row>
        <row r="7254">
          <cell r="C7254"/>
          <cell r="D7254"/>
          <cell r="E7254"/>
          <cell r="F7254"/>
          <cell r="J7254"/>
          <cell r="K7254"/>
          <cell r="L7254"/>
          <cell r="M7254"/>
          <cell r="N7254"/>
          <cell r="O7254"/>
          <cell r="P7254"/>
          <cell r="R7254"/>
          <cell r="S7254"/>
          <cell r="T7254"/>
          <cell r="U7254"/>
          <cell r="V7254"/>
          <cell r="W7254"/>
          <cell r="Y7254"/>
          <cell r="Z7254"/>
          <cell r="AA7254"/>
          <cell r="AB7254"/>
          <cell r="AC7254"/>
          <cell r="AD7254"/>
          <cell r="AE7254"/>
          <cell r="AF7254"/>
          <cell r="AG7254"/>
          <cell r="AH7254"/>
          <cell r="AI7254"/>
          <cell r="AJ7254"/>
          <cell r="AK7254"/>
          <cell r="AL7254"/>
          <cell r="AM7254"/>
          <cell r="AN7254"/>
          <cell r="AP7254"/>
        </row>
        <row r="7255">
          <cell r="C7255"/>
          <cell r="D7255"/>
          <cell r="E7255"/>
          <cell r="F7255"/>
          <cell r="J7255"/>
          <cell r="K7255"/>
          <cell r="L7255"/>
          <cell r="M7255"/>
          <cell r="N7255"/>
          <cell r="O7255"/>
          <cell r="P7255"/>
          <cell r="R7255"/>
          <cell r="S7255"/>
          <cell r="T7255"/>
          <cell r="U7255"/>
          <cell r="V7255"/>
          <cell r="W7255"/>
          <cell r="Y7255"/>
          <cell r="Z7255"/>
          <cell r="AA7255"/>
          <cell r="AB7255"/>
          <cell r="AC7255"/>
          <cell r="AD7255"/>
          <cell r="AE7255"/>
          <cell r="AF7255"/>
          <cell r="AG7255"/>
          <cell r="AH7255"/>
          <cell r="AI7255"/>
          <cell r="AJ7255"/>
          <cell r="AK7255"/>
          <cell r="AL7255"/>
          <cell r="AM7255"/>
          <cell r="AN7255"/>
          <cell r="AP7255"/>
        </row>
        <row r="7256">
          <cell r="C7256"/>
          <cell r="D7256"/>
          <cell r="E7256"/>
          <cell r="F7256"/>
          <cell r="J7256"/>
          <cell r="K7256"/>
          <cell r="L7256"/>
          <cell r="M7256"/>
          <cell r="N7256"/>
          <cell r="O7256"/>
          <cell r="P7256"/>
          <cell r="R7256"/>
          <cell r="S7256"/>
          <cell r="T7256"/>
          <cell r="U7256"/>
          <cell r="V7256"/>
          <cell r="W7256"/>
          <cell r="Y7256"/>
          <cell r="Z7256"/>
          <cell r="AA7256"/>
          <cell r="AB7256"/>
          <cell r="AC7256"/>
          <cell r="AD7256"/>
          <cell r="AE7256"/>
          <cell r="AF7256"/>
          <cell r="AG7256"/>
          <cell r="AH7256"/>
          <cell r="AI7256"/>
          <cell r="AJ7256"/>
          <cell r="AK7256"/>
          <cell r="AL7256"/>
          <cell r="AM7256"/>
          <cell r="AN7256"/>
          <cell r="AP7256"/>
        </row>
        <row r="7257">
          <cell r="C7257"/>
          <cell r="D7257"/>
          <cell r="E7257"/>
          <cell r="F7257"/>
          <cell r="J7257"/>
          <cell r="K7257"/>
          <cell r="L7257"/>
          <cell r="M7257"/>
          <cell r="N7257"/>
          <cell r="O7257"/>
          <cell r="P7257"/>
          <cell r="R7257"/>
          <cell r="S7257"/>
          <cell r="T7257"/>
          <cell r="U7257"/>
          <cell r="V7257"/>
          <cell r="W7257"/>
          <cell r="Y7257"/>
          <cell r="Z7257"/>
          <cell r="AA7257"/>
          <cell r="AB7257"/>
          <cell r="AC7257"/>
          <cell r="AD7257"/>
          <cell r="AE7257"/>
          <cell r="AF7257"/>
          <cell r="AG7257"/>
          <cell r="AH7257"/>
          <cell r="AI7257"/>
          <cell r="AJ7257"/>
          <cell r="AK7257"/>
          <cell r="AL7257"/>
          <cell r="AM7257"/>
          <cell r="AN7257"/>
          <cell r="AP7257"/>
        </row>
        <row r="7258">
          <cell r="C7258"/>
          <cell r="D7258"/>
          <cell r="E7258"/>
          <cell r="F7258"/>
          <cell r="J7258"/>
          <cell r="K7258"/>
          <cell r="L7258"/>
          <cell r="M7258"/>
          <cell r="N7258"/>
          <cell r="O7258"/>
          <cell r="P7258"/>
          <cell r="R7258"/>
          <cell r="S7258"/>
          <cell r="T7258"/>
          <cell r="U7258"/>
          <cell r="V7258"/>
          <cell r="W7258"/>
          <cell r="Y7258"/>
          <cell r="Z7258"/>
          <cell r="AA7258"/>
          <cell r="AB7258"/>
          <cell r="AC7258"/>
          <cell r="AD7258"/>
          <cell r="AE7258"/>
          <cell r="AF7258"/>
          <cell r="AG7258"/>
          <cell r="AH7258"/>
          <cell r="AI7258"/>
          <cell r="AJ7258"/>
          <cell r="AK7258"/>
          <cell r="AL7258"/>
          <cell r="AM7258"/>
          <cell r="AN7258"/>
          <cell r="AP7258"/>
        </row>
        <row r="7259">
          <cell r="C7259"/>
          <cell r="D7259"/>
          <cell r="E7259"/>
          <cell r="F7259"/>
          <cell r="J7259"/>
          <cell r="K7259"/>
          <cell r="L7259"/>
          <cell r="M7259"/>
          <cell r="N7259"/>
          <cell r="O7259"/>
          <cell r="P7259"/>
          <cell r="R7259"/>
          <cell r="S7259"/>
          <cell r="T7259"/>
          <cell r="U7259"/>
          <cell r="V7259"/>
          <cell r="W7259"/>
          <cell r="Y7259"/>
          <cell r="Z7259"/>
          <cell r="AA7259"/>
          <cell r="AB7259"/>
          <cell r="AC7259"/>
          <cell r="AD7259"/>
          <cell r="AE7259"/>
          <cell r="AF7259"/>
          <cell r="AG7259"/>
          <cell r="AH7259"/>
          <cell r="AI7259"/>
          <cell r="AJ7259"/>
          <cell r="AK7259"/>
          <cell r="AL7259"/>
          <cell r="AM7259"/>
          <cell r="AN7259"/>
          <cell r="AP7259"/>
        </row>
        <row r="7260">
          <cell r="C7260"/>
          <cell r="D7260"/>
          <cell r="E7260"/>
          <cell r="F7260"/>
          <cell r="J7260"/>
          <cell r="K7260"/>
          <cell r="L7260"/>
          <cell r="M7260"/>
          <cell r="N7260"/>
          <cell r="O7260"/>
          <cell r="P7260"/>
          <cell r="R7260"/>
          <cell r="S7260"/>
          <cell r="T7260"/>
          <cell r="U7260"/>
          <cell r="V7260"/>
          <cell r="W7260"/>
          <cell r="Y7260"/>
          <cell r="Z7260"/>
          <cell r="AA7260"/>
          <cell r="AB7260"/>
          <cell r="AC7260"/>
          <cell r="AD7260"/>
          <cell r="AE7260"/>
          <cell r="AF7260"/>
          <cell r="AG7260"/>
          <cell r="AH7260"/>
          <cell r="AI7260"/>
          <cell r="AJ7260"/>
          <cell r="AK7260"/>
          <cell r="AL7260"/>
          <cell r="AM7260"/>
          <cell r="AN7260"/>
          <cell r="AP7260"/>
        </row>
        <row r="7261">
          <cell r="C7261"/>
          <cell r="D7261"/>
          <cell r="E7261"/>
          <cell r="F7261"/>
          <cell r="J7261"/>
          <cell r="K7261"/>
          <cell r="L7261"/>
          <cell r="M7261"/>
          <cell r="N7261"/>
          <cell r="O7261"/>
          <cell r="P7261"/>
          <cell r="R7261"/>
          <cell r="S7261"/>
          <cell r="T7261"/>
          <cell r="U7261"/>
          <cell r="V7261"/>
          <cell r="W7261"/>
          <cell r="Y7261"/>
          <cell r="Z7261"/>
          <cell r="AA7261"/>
          <cell r="AB7261"/>
          <cell r="AC7261"/>
          <cell r="AD7261"/>
          <cell r="AE7261"/>
          <cell r="AF7261"/>
          <cell r="AG7261"/>
          <cell r="AH7261"/>
          <cell r="AI7261"/>
          <cell r="AJ7261"/>
          <cell r="AK7261"/>
          <cell r="AL7261"/>
          <cell r="AM7261"/>
          <cell r="AN7261"/>
          <cell r="AP7261"/>
        </row>
        <row r="7262">
          <cell r="C7262"/>
          <cell r="D7262"/>
          <cell r="E7262"/>
          <cell r="F7262"/>
          <cell r="J7262"/>
          <cell r="K7262"/>
          <cell r="L7262"/>
          <cell r="M7262"/>
          <cell r="N7262"/>
          <cell r="O7262"/>
          <cell r="P7262"/>
          <cell r="R7262"/>
          <cell r="S7262"/>
          <cell r="T7262"/>
          <cell r="U7262"/>
          <cell r="V7262"/>
          <cell r="W7262"/>
          <cell r="Y7262"/>
          <cell r="Z7262"/>
          <cell r="AA7262"/>
          <cell r="AB7262"/>
          <cell r="AC7262"/>
          <cell r="AD7262"/>
          <cell r="AE7262"/>
          <cell r="AF7262"/>
          <cell r="AG7262"/>
          <cell r="AH7262"/>
          <cell r="AI7262"/>
          <cell r="AJ7262"/>
          <cell r="AK7262"/>
          <cell r="AL7262"/>
          <cell r="AM7262"/>
          <cell r="AN7262"/>
          <cell r="AP7262"/>
        </row>
        <row r="7263">
          <cell r="C7263"/>
          <cell r="D7263"/>
          <cell r="E7263"/>
          <cell r="F7263"/>
          <cell r="J7263"/>
          <cell r="K7263"/>
          <cell r="L7263"/>
          <cell r="M7263"/>
          <cell r="N7263"/>
          <cell r="O7263"/>
          <cell r="P7263"/>
          <cell r="R7263"/>
          <cell r="S7263"/>
          <cell r="T7263"/>
          <cell r="U7263"/>
          <cell r="V7263"/>
          <cell r="W7263"/>
          <cell r="Y7263"/>
          <cell r="Z7263"/>
          <cell r="AA7263"/>
          <cell r="AB7263"/>
          <cell r="AC7263"/>
          <cell r="AD7263"/>
          <cell r="AE7263"/>
          <cell r="AF7263"/>
          <cell r="AG7263"/>
          <cell r="AH7263"/>
          <cell r="AI7263"/>
          <cell r="AJ7263"/>
          <cell r="AK7263"/>
          <cell r="AL7263"/>
          <cell r="AM7263"/>
          <cell r="AN7263"/>
          <cell r="AP7263"/>
        </row>
        <row r="7264">
          <cell r="C7264"/>
          <cell r="D7264"/>
          <cell r="E7264"/>
          <cell r="F7264"/>
          <cell r="J7264"/>
          <cell r="K7264"/>
          <cell r="L7264"/>
          <cell r="M7264"/>
          <cell r="N7264"/>
          <cell r="O7264"/>
          <cell r="P7264"/>
          <cell r="R7264"/>
          <cell r="S7264"/>
          <cell r="T7264"/>
          <cell r="U7264"/>
          <cell r="V7264"/>
          <cell r="W7264"/>
          <cell r="Y7264"/>
          <cell r="Z7264"/>
          <cell r="AA7264"/>
          <cell r="AB7264"/>
          <cell r="AC7264"/>
          <cell r="AD7264"/>
          <cell r="AE7264"/>
          <cell r="AF7264"/>
          <cell r="AG7264"/>
          <cell r="AH7264"/>
          <cell r="AI7264"/>
          <cell r="AJ7264"/>
          <cell r="AK7264"/>
          <cell r="AL7264"/>
          <cell r="AM7264"/>
          <cell r="AN7264"/>
          <cell r="AP7264"/>
        </row>
        <row r="7265">
          <cell r="C7265"/>
          <cell r="D7265"/>
          <cell r="E7265"/>
          <cell r="F7265"/>
          <cell r="J7265"/>
          <cell r="K7265"/>
          <cell r="L7265"/>
          <cell r="M7265"/>
          <cell r="N7265"/>
          <cell r="O7265"/>
          <cell r="P7265"/>
          <cell r="R7265"/>
          <cell r="S7265"/>
          <cell r="T7265"/>
          <cell r="U7265"/>
          <cell r="V7265"/>
          <cell r="W7265"/>
          <cell r="Y7265"/>
          <cell r="Z7265"/>
          <cell r="AA7265"/>
          <cell r="AB7265"/>
          <cell r="AC7265"/>
          <cell r="AD7265"/>
          <cell r="AE7265"/>
          <cell r="AF7265"/>
          <cell r="AG7265"/>
          <cell r="AH7265"/>
          <cell r="AI7265"/>
          <cell r="AJ7265"/>
          <cell r="AK7265"/>
          <cell r="AL7265"/>
          <cell r="AM7265"/>
          <cell r="AN7265"/>
          <cell r="AP7265"/>
        </row>
        <row r="7266">
          <cell r="C7266"/>
          <cell r="D7266"/>
          <cell r="E7266"/>
          <cell r="F7266"/>
          <cell r="J7266"/>
          <cell r="K7266"/>
          <cell r="L7266"/>
          <cell r="M7266"/>
          <cell r="N7266"/>
          <cell r="O7266"/>
          <cell r="P7266"/>
          <cell r="R7266"/>
          <cell r="S7266"/>
          <cell r="T7266"/>
          <cell r="U7266"/>
          <cell r="V7266"/>
          <cell r="W7266"/>
          <cell r="Y7266"/>
          <cell r="Z7266"/>
          <cell r="AA7266"/>
          <cell r="AB7266"/>
          <cell r="AC7266"/>
          <cell r="AD7266"/>
          <cell r="AE7266"/>
          <cell r="AF7266"/>
          <cell r="AG7266"/>
          <cell r="AH7266"/>
          <cell r="AI7266"/>
          <cell r="AJ7266"/>
          <cell r="AK7266"/>
          <cell r="AL7266"/>
          <cell r="AM7266"/>
          <cell r="AN7266"/>
          <cell r="AP7266"/>
        </row>
        <row r="7267">
          <cell r="C7267"/>
          <cell r="D7267"/>
          <cell r="E7267"/>
          <cell r="F7267"/>
          <cell r="J7267"/>
          <cell r="K7267"/>
          <cell r="L7267"/>
          <cell r="M7267"/>
          <cell r="N7267"/>
          <cell r="O7267"/>
          <cell r="P7267"/>
          <cell r="R7267"/>
          <cell r="S7267"/>
          <cell r="T7267"/>
          <cell r="U7267"/>
          <cell r="V7267"/>
          <cell r="W7267"/>
          <cell r="Y7267"/>
          <cell r="Z7267"/>
          <cell r="AA7267"/>
          <cell r="AB7267"/>
          <cell r="AC7267"/>
          <cell r="AD7267"/>
          <cell r="AE7267"/>
          <cell r="AF7267"/>
          <cell r="AG7267"/>
          <cell r="AH7267"/>
          <cell r="AI7267"/>
          <cell r="AJ7267"/>
          <cell r="AK7267"/>
          <cell r="AL7267"/>
          <cell r="AM7267"/>
          <cell r="AN7267"/>
          <cell r="AP7267"/>
        </row>
        <row r="7268">
          <cell r="C7268"/>
          <cell r="D7268"/>
          <cell r="E7268"/>
          <cell r="F7268"/>
          <cell r="J7268"/>
          <cell r="K7268"/>
          <cell r="L7268"/>
          <cell r="M7268"/>
          <cell r="N7268"/>
          <cell r="O7268"/>
          <cell r="P7268"/>
          <cell r="R7268"/>
          <cell r="S7268"/>
          <cell r="T7268"/>
          <cell r="U7268"/>
          <cell r="V7268"/>
          <cell r="W7268"/>
          <cell r="Y7268"/>
          <cell r="Z7268"/>
          <cell r="AA7268"/>
          <cell r="AB7268"/>
          <cell r="AC7268"/>
          <cell r="AD7268"/>
          <cell r="AE7268"/>
          <cell r="AF7268"/>
          <cell r="AG7268"/>
          <cell r="AH7268"/>
          <cell r="AI7268"/>
          <cell r="AJ7268"/>
          <cell r="AK7268"/>
          <cell r="AL7268"/>
          <cell r="AM7268"/>
          <cell r="AN7268"/>
          <cell r="AP7268"/>
        </row>
        <row r="7269">
          <cell r="C7269"/>
          <cell r="D7269"/>
          <cell r="E7269"/>
          <cell r="F7269"/>
          <cell r="J7269"/>
          <cell r="K7269"/>
          <cell r="L7269"/>
          <cell r="M7269"/>
          <cell r="N7269"/>
          <cell r="O7269"/>
          <cell r="P7269"/>
          <cell r="R7269"/>
          <cell r="S7269"/>
          <cell r="T7269"/>
          <cell r="U7269"/>
          <cell r="V7269"/>
          <cell r="W7269"/>
          <cell r="Y7269"/>
          <cell r="Z7269"/>
          <cell r="AA7269"/>
          <cell r="AB7269"/>
          <cell r="AC7269"/>
          <cell r="AD7269"/>
          <cell r="AE7269"/>
          <cell r="AF7269"/>
          <cell r="AG7269"/>
          <cell r="AH7269"/>
          <cell r="AI7269"/>
          <cell r="AJ7269"/>
          <cell r="AK7269"/>
          <cell r="AL7269"/>
          <cell r="AM7269"/>
          <cell r="AN7269"/>
          <cell r="AP7269"/>
        </row>
        <row r="7270">
          <cell r="C7270"/>
          <cell r="D7270"/>
          <cell r="E7270"/>
          <cell r="F7270"/>
          <cell r="J7270"/>
          <cell r="K7270"/>
          <cell r="L7270"/>
          <cell r="M7270"/>
          <cell r="N7270"/>
          <cell r="O7270"/>
          <cell r="P7270"/>
          <cell r="R7270"/>
          <cell r="S7270"/>
          <cell r="T7270"/>
          <cell r="U7270"/>
          <cell r="V7270"/>
          <cell r="W7270"/>
          <cell r="Y7270"/>
          <cell r="Z7270"/>
          <cell r="AA7270"/>
          <cell r="AB7270"/>
          <cell r="AC7270"/>
          <cell r="AD7270"/>
          <cell r="AE7270"/>
          <cell r="AF7270"/>
          <cell r="AG7270"/>
          <cell r="AH7270"/>
          <cell r="AI7270"/>
          <cell r="AJ7270"/>
          <cell r="AK7270"/>
          <cell r="AL7270"/>
          <cell r="AM7270"/>
          <cell r="AN7270"/>
          <cell r="AP7270"/>
        </row>
        <row r="7271">
          <cell r="C7271"/>
          <cell r="D7271"/>
          <cell r="E7271"/>
          <cell r="F7271"/>
          <cell r="J7271"/>
          <cell r="K7271"/>
          <cell r="L7271"/>
          <cell r="M7271"/>
          <cell r="N7271"/>
          <cell r="O7271"/>
          <cell r="P7271"/>
          <cell r="R7271"/>
          <cell r="S7271"/>
          <cell r="T7271"/>
          <cell r="U7271"/>
          <cell r="V7271"/>
          <cell r="W7271"/>
          <cell r="Y7271"/>
          <cell r="Z7271"/>
          <cell r="AA7271"/>
          <cell r="AB7271"/>
          <cell r="AC7271"/>
          <cell r="AD7271"/>
          <cell r="AE7271"/>
          <cell r="AF7271"/>
          <cell r="AG7271"/>
          <cell r="AH7271"/>
          <cell r="AI7271"/>
          <cell r="AJ7271"/>
          <cell r="AK7271"/>
          <cell r="AL7271"/>
          <cell r="AM7271"/>
          <cell r="AN7271"/>
          <cell r="AP7271"/>
        </row>
        <row r="7272">
          <cell r="C7272"/>
          <cell r="D7272"/>
          <cell r="E7272"/>
          <cell r="F7272"/>
          <cell r="J7272"/>
          <cell r="K7272"/>
          <cell r="L7272"/>
          <cell r="M7272"/>
          <cell r="N7272"/>
          <cell r="O7272"/>
          <cell r="P7272"/>
          <cell r="R7272"/>
          <cell r="S7272"/>
          <cell r="T7272"/>
          <cell r="U7272"/>
          <cell r="V7272"/>
          <cell r="W7272"/>
          <cell r="Y7272"/>
          <cell r="Z7272"/>
          <cell r="AA7272"/>
          <cell r="AB7272"/>
          <cell r="AC7272"/>
          <cell r="AD7272"/>
          <cell r="AE7272"/>
          <cell r="AF7272"/>
          <cell r="AG7272"/>
          <cell r="AH7272"/>
          <cell r="AI7272"/>
          <cell r="AJ7272"/>
          <cell r="AK7272"/>
          <cell r="AL7272"/>
          <cell r="AM7272"/>
          <cell r="AN7272"/>
          <cell r="AP7272"/>
        </row>
        <row r="7273">
          <cell r="C7273"/>
          <cell r="D7273"/>
          <cell r="E7273"/>
          <cell r="F7273"/>
          <cell r="J7273"/>
          <cell r="K7273"/>
          <cell r="L7273"/>
          <cell r="M7273"/>
          <cell r="N7273"/>
          <cell r="O7273"/>
          <cell r="P7273"/>
          <cell r="R7273"/>
          <cell r="S7273"/>
          <cell r="T7273"/>
          <cell r="U7273"/>
          <cell r="V7273"/>
          <cell r="W7273"/>
          <cell r="Y7273"/>
          <cell r="Z7273"/>
          <cell r="AA7273"/>
          <cell r="AB7273"/>
          <cell r="AC7273"/>
          <cell r="AD7273"/>
          <cell r="AE7273"/>
          <cell r="AF7273"/>
          <cell r="AG7273"/>
          <cell r="AH7273"/>
          <cell r="AI7273"/>
          <cell r="AJ7273"/>
          <cell r="AK7273"/>
          <cell r="AL7273"/>
          <cell r="AM7273"/>
          <cell r="AN7273"/>
          <cell r="AP7273"/>
        </row>
        <row r="7274">
          <cell r="C7274"/>
          <cell r="D7274"/>
          <cell r="E7274"/>
          <cell r="F7274"/>
          <cell r="J7274"/>
          <cell r="K7274"/>
          <cell r="L7274"/>
          <cell r="M7274"/>
          <cell r="N7274"/>
          <cell r="O7274"/>
          <cell r="P7274"/>
          <cell r="R7274"/>
          <cell r="S7274"/>
          <cell r="T7274"/>
          <cell r="U7274"/>
          <cell r="V7274"/>
          <cell r="W7274"/>
          <cell r="Y7274"/>
          <cell r="Z7274"/>
          <cell r="AA7274"/>
          <cell r="AB7274"/>
          <cell r="AC7274"/>
          <cell r="AD7274"/>
          <cell r="AE7274"/>
          <cell r="AF7274"/>
          <cell r="AG7274"/>
          <cell r="AH7274"/>
          <cell r="AI7274"/>
          <cell r="AJ7274"/>
          <cell r="AK7274"/>
          <cell r="AL7274"/>
          <cell r="AM7274"/>
          <cell r="AN7274"/>
          <cell r="AP7274"/>
        </row>
        <row r="7275">
          <cell r="C7275"/>
          <cell r="D7275"/>
          <cell r="E7275"/>
          <cell r="F7275"/>
          <cell r="J7275"/>
          <cell r="K7275"/>
          <cell r="L7275"/>
          <cell r="M7275"/>
          <cell r="N7275"/>
          <cell r="O7275"/>
          <cell r="P7275"/>
          <cell r="R7275"/>
          <cell r="S7275"/>
          <cell r="T7275"/>
          <cell r="U7275"/>
          <cell r="V7275"/>
          <cell r="W7275"/>
          <cell r="Y7275"/>
          <cell r="Z7275"/>
          <cell r="AA7275"/>
          <cell r="AB7275"/>
          <cell r="AC7275"/>
          <cell r="AD7275"/>
          <cell r="AE7275"/>
          <cell r="AF7275"/>
          <cell r="AG7275"/>
          <cell r="AH7275"/>
          <cell r="AI7275"/>
          <cell r="AJ7275"/>
          <cell r="AK7275"/>
          <cell r="AL7275"/>
          <cell r="AM7275"/>
          <cell r="AN7275"/>
          <cell r="AP7275"/>
        </row>
        <row r="7276">
          <cell r="C7276"/>
          <cell r="D7276"/>
          <cell r="E7276"/>
          <cell r="F7276"/>
          <cell r="J7276"/>
          <cell r="K7276"/>
          <cell r="L7276"/>
          <cell r="M7276"/>
          <cell r="N7276"/>
          <cell r="O7276"/>
          <cell r="P7276"/>
          <cell r="R7276"/>
          <cell r="S7276"/>
          <cell r="T7276"/>
          <cell r="U7276"/>
          <cell r="V7276"/>
          <cell r="W7276"/>
          <cell r="Y7276"/>
          <cell r="Z7276"/>
          <cell r="AA7276"/>
          <cell r="AB7276"/>
          <cell r="AC7276"/>
          <cell r="AD7276"/>
          <cell r="AE7276"/>
          <cell r="AF7276"/>
          <cell r="AG7276"/>
          <cell r="AH7276"/>
          <cell r="AI7276"/>
          <cell r="AJ7276"/>
          <cell r="AK7276"/>
          <cell r="AL7276"/>
          <cell r="AM7276"/>
          <cell r="AN7276"/>
          <cell r="AP7276"/>
        </row>
        <row r="7277">
          <cell r="C7277"/>
          <cell r="D7277"/>
          <cell r="E7277"/>
          <cell r="F7277"/>
          <cell r="J7277"/>
          <cell r="K7277"/>
          <cell r="L7277"/>
          <cell r="M7277"/>
          <cell r="N7277"/>
          <cell r="O7277"/>
          <cell r="P7277"/>
          <cell r="R7277"/>
          <cell r="S7277"/>
          <cell r="T7277"/>
          <cell r="U7277"/>
          <cell r="V7277"/>
          <cell r="W7277"/>
          <cell r="Y7277"/>
          <cell r="Z7277"/>
          <cell r="AA7277"/>
          <cell r="AB7277"/>
          <cell r="AC7277"/>
          <cell r="AD7277"/>
          <cell r="AE7277"/>
          <cell r="AF7277"/>
          <cell r="AG7277"/>
          <cell r="AH7277"/>
          <cell r="AI7277"/>
          <cell r="AJ7277"/>
          <cell r="AK7277"/>
          <cell r="AL7277"/>
          <cell r="AM7277"/>
          <cell r="AN7277"/>
          <cell r="AP7277"/>
        </row>
        <row r="7278">
          <cell r="C7278"/>
          <cell r="D7278"/>
          <cell r="E7278"/>
          <cell r="F7278"/>
          <cell r="J7278"/>
          <cell r="K7278"/>
          <cell r="L7278"/>
          <cell r="M7278"/>
          <cell r="N7278"/>
          <cell r="O7278"/>
          <cell r="P7278"/>
          <cell r="R7278"/>
          <cell r="S7278"/>
          <cell r="T7278"/>
          <cell r="U7278"/>
          <cell r="V7278"/>
          <cell r="W7278"/>
          <cell r="Y7278"/>
          <cell r="Z7278"/>
          <cell r="AA7278"/>
          <cell r="AB7278"/>
          <cell r="AC7278"/>
          <cell r="AD7278"/>
          <cell r="AE7278"/>
          <cell r="AF7278"/>
          <cell r="AG7278"/>
          <cell r="AH7278"/>
          <cell r="AI7278"/>
          <cell r="AJ7278"/>
          <cell r="AK7278"/>
          <cell r="AL7278"/>
          <cell r="AM7278"/>
          <cell r="AN7278"/>
          <cell r="AP7278"/>
        </row>
        <row r="7279">
          <cell r="C7279"/>
          <cell r="D7279"/>
          <cell r="E7279"/>
          <cell r="F7279"/>
          <cell r="J7279"/>
          <cell r="K7279"/>
          <cell r="L7279"/>
          <cell r="M7279"/>
          <cell r="N7279"/>
          <cell r="O7279"/>
          <cell r="P7279"/>
          <cell r="R7279"/>
          <cell r="S7279"/>
          <cell r="T7279"/>
          <cell r="U7279"/>
          <cell r="V7279"/>
          <cell r="W7279"/>
          <cell r="Y7279"/>
          <cell r="Z7279"/>
          <cell r="AA7279"/>
          <cell r="AB7279"/>
          <cell r="AC7279"/>
          <cell r="AD7279"/>
          <cell r="AE7279"/>
          <cell r="AF7279"/>
          <cell r="AG7279"/>
          <cell r="AH7279"/>
          <cell r="AI7279"/>
          <cell r="AJ7279"/>
          <cell r="AK7279"/>
          <cell r="AL7279"/>
          <cell r="AM7279"/>
          <cell r="AN7279"/>
          <cell r="AP7279"/>
        </row>
        <row r="7280">
          <cell r="C7280"/>
          <cell r="D7280"/>
          <cell r="E7280"/>
          <cell r="F7280"/>
          <cell r="J7280"/>
          <cell r="K7280"/>
          <cell r="L7280"/>
          <cell r="M7280"/>
          <cell r="N7280"/>
          <cell r="O7280"/>
          <cell r="P7280"/>
          <cell r="R7280"/>
          <cell r="S7280"/>
          <cell r="T7280"/>
          <cell r="U7280"/>
          <cell r="V7280"/>
          <cell r="W7280"/>
          <cell r="Y7280"/>
          <cell r="Z7280"/>
          <cell r="AA7280"/>
          <cell r="AB7280"/>
          <cell r="AC7280"/>
          <cell r="AD7280"/>
          <cell r="AE7280"/>
          <cell r="AF7280"/>
          <cell r="AG7280"/>
          <cell r="AH7280"/>
          <cell r="AI7280"/>
          <cell r="AJ7280"/>
          <cell r="AK7280"/>
          <cell r="AL7280"/>
          <cell r="AM7280"/>
          <cell r="AN7280"/>
          <cell r="AP7280"/>
        </row>
        <row r="7281">
          <cell r="C7281"/>
          <cell r="D7281"/>
          <cell r="E7281"/>
          <cell r="F7281"/>
          <cell r="J7281"/>
          <cell r="K7281"/>
          <cell r="L7281"/>
          <cell r="M7281"/>
          <cell r="N7281"/>
          <cell r="O7281"/>
          <cell r="P7281"/>
          <cell r="R7281"/>
          <cell r="S7281"/>
          <cell r="T7281"/>
          <cell r="U7281"/>
          <cell r="V7281"/>
          <cell r="W7281"/>
          <cell r="Y7281"/>
          <cell r="Z7281"/>
          <cell r="AA7281"/>
          <cell r="AB7281"/>
          <cell r="AC7281"/>
          <cell r="AD7281"/>
          <cell r="AE7281"/>
          <cell r="AF7281"/>
          <cell r="AG7281"/>
          <cell r="AH7281"/>
          <cell r="AI7281"/>
          <cell r="AJ7281"/>
          <cell r="AK7281"/>
          <cell r="AL7281"/>
          <cell r="AM7281"/>
          <cell r="AN7281"/>
          <cell r="AP7281"/>
        </row>
        <row r="7282">
          <cell r="C7282"/>
          <cell r="D7282"/>
          <cell r="E7282"/>
          <cell r="F7282"/>
          <cell r="J7282"/>
          <cell r="K7282"/>
          <cell r="L7282"/>
          <cell r="M7282"/>
          <cell r="N7282"/>
          <cell r="O7282"/>
          <cell r="P7282"/>
          <cell r="R7282"/>
          <cell r="S7282"/>
          <cell r="T7282"/>
          <cell r="U7282"/>
          <cell r="V7282"/>
          <cell r="W7282"/>
          <cell r="Y7282"/>
          <cell r="Z7282"/>
          <cell r="AA7282"/>
          <cell r="AB7282"/>
          <cell r="AC7282"/>
          <cell r="AD7282"/>
          <cell r="AE7282"/>
          <cell r="AF7282"/>
          <cell r="AG7282"/>
          <cell r="AH7282"/>
          <cell r="AI7282"/>
          <cell r="AJ7282"/>
          <cell r="AK7282"/>
          <cell r="AL7282"/>
          <cell r="AM7282"/>
          <cell r="AN7282"/>
          <cell r="AP7282"/>
        </row>
        <row r="7283">
          <cell r="C7283"/>
          <cell r="D7283"/>
          <cell r="E7283"/>
          <cell r="F7283"/>
          <cell r="J7283"/>
          <cell r="K7283"/>
          <cell r="L7283"/>
          <cell r="M7283"/>
          <cell r="N7283"/>
          <cell r="O7283"/>
          <cell r="P7283"/>
          <cell r="R7283"/>
          <cell r="S7283"/>
          <cell r="T7283"/>
          <cell r="U7283"/>
          <cell r="V7283"/>
          <cell r="W7283"/>
          <cell r="Y7283"/>
          <cell r="Z7283"/>
          <cell r="AA7283"/>
          <cell r="AB7283"/>
          <cell r="AC7283"/>
          <cell r="AD7283"/>
          <cell r="AE7283"/>
          <cell r="AF7283"/>
          <cell r="AG7283"/>
          <cell r="AH7283"/>
          <cell r="AI7283"/>
          <cell r="AJ7283"/>
          <cell r="AK7283"/>
          <cell r="AL7283"/>
          <cell r="AM7283"/>
          <cell r="AN7283"/>
          <cell r="AP7283"/>
        </row>
        <row r="7284">
          <cell r="C7284"/>
          <cell r="D7284"/>
          <cell r="E7284"/>
          <cell r="F7284"/>
          <cell r="J7284"/>
          <cell r="K7284"/>
          <cell r="L7284"/>
          <cell r="M7284"/>
          <cell r="N7284"/>
          <cell r="O7284"/>
          <cell r="P7284"/>
          <cell r="R7284"/>
          <cell r="S7284"/>
          <cell r="T7284"/>
          <cell r="U7284"/>
          <cell r="V7284"/>
          <cell r="W7284"/>
          <cell r="Y7284"/>
          <cell r="Z7284"/>
          <cell r="AA7284"/>
          <cell r="AB7284"/>
          <cell r="AC7284"/>
          <cell r="AD7284"/>
          <cell r="AE7284"/>
          <cell r="AF7284"/>
          <cell r="AG7284"/>
          <cell r="AH7284"/>
          <cell r="AI7284"/>
          <cell r="AJ7284"/>
          <cell r="AK7284"/>
          <cell r="AL7284"/>
          <cell r="AM7284"/>
          <cell r="AN7284"/>
          <cell r="AP7284"/>
        </row>
        <row r="7285">
          <cell r="C7285"/>
          <cell r="D7285"/>
          <cell r="E7285"/>
          <cell r="F7285"/>
          <cell r="J7285"/>
          <cell r="K7285"/>
          <cell r="L7285"/>
          <cell r="M7285"/>
          <cell r="N7285"/>
          <cell r="O7285"/>
          <cell r="P7285"/>
          <cell r="R7285"/>
          <cell r="S7285"/>
          <cell r="T7285"/>
          <cell r="U7285"/>
          <cell r="V7285"/>
          <cell r="W7285"/>
          <cell r="Y7285"/>
          <cell r="Z7285"/>
          <cell r="AA7285"/>
          <cell r="AB7285"/>
          <cell r="AC7285"/>
          <cell r="AD7285"/>
          <cell r="AE7285"/>
          <cell r="AF7285"/>
          <cell r="AG7285"/>
          <cell r="AH7285"/>
          <cell r="AI7285"/>
          <cell r="AJ7285"/>
          <cell r="AK7285"/>
          <cell r="AL7285"/>
          <cell r="AM7285"/>
          <cell r="AN7285"/>
          <cell r="AP7285"/>
        </row>
        <row r="7286">
          <cell r="C7286"/>
          <cell r="D7286"/>
          <cell r="E7286"/>
          <cell r="F7286"/>
          <cell r="J7286"/>
          <cell r="K7286"/>
          <cell r="L7286"/>
          <cell r="M7286"/>
          <cell r="N7286"/>
          <cell r="O7286"/>
          <cell r="P7286"/>
          <cell r="R7286"/>
          <cell r="S7286"/>
          <cell r="T7286"/>
          <cell r="U7286"/>
          <cell r="V7286"/>
          <cell r="W7286"/>
          <cell r="Y7286"/>
          <cell r="Z7286"/>
          <cell r="AA7286"/>
          <cell r="AB7286"/>
          <cell r="AC7286"/>
          <cell r="AD7286"/>
          <cell r="AE7286"/>
          <cell r="AF7286"/>
          <cell r="AG7286"/>
          <cell r="AH7286"/>
          <cell r="AI7286"/>
          <cell r="AJ7286"/>
          <cell r="AK7286"/>
          <cell r="AL7286"/>
          <cell r="AM7286"/>
          <cell r="AN7286"/>
          <cell r="AP7286"/>
        </row>
        <row r="7287">
          <cell r="C7287"/>
          <cell r="D7287"/>
          <cell r="E7287"/>
          <cell r="F7287"/>
          <cell r="J7287"/>
          <cell r="K7287"/>
          <cell r="L7287"/>
          <cell r="M7287"/>
          <cell r="N7287"/>
          <cell r="O7287"/>
          <cell r="P7287"/>
          <cell r="R7287"/>
          <cell r="S7287"/>
          <cell r="T7287"/>
          <cell r="U7287"/>
          <cell r="V7287"/>
          <cell r="W7287"/>
          <cell r="Y7287"/>
          <cell r="Z7287"/>
          <cell r="AA7287"/>
          <cell r="AB7287"/>
          <cell r="AC7287"/>
          <cell r="AD7287"/>
          <cell r="AE7287"/>
          <cell r="AF7287"/>
          <cell r="AG7287"/>
          <cell r="AH7287"/>
          <cell r="AI7287"/>
          <cell r="AJ7287"/>
          <cell r="AK7287"/>
          <cell r="AL7287"/>
          <cell r="AM7287"/>
          <cell r="AN7287"/>
          <cell r="AP7287"/>
        </row>
        <row r="7288">
          <cell r="C7288"/>
          <cell r="D7288"/>
          <cell r="E7288"/>
          <cell r="F7288"/>
          <cell r="J7288"/>
          <cell r="K7288"/>
          <cell r="L7288"/>
          <cell r="M7288"/>
          <cell r="N7288"/>
          <cell r="O7288"/>
          <cell r="P7288"/>
          <cell r="R7288"/>
          <cell r="S7288"/>
          <cell r="T7288"/>
          <cell r="U7288"/>
          <cell r="V7288"/>
          <cell r="W7288"/>
          <cell r="Y7288"/>
          <cell r="Z7288"/>
          <cell r="AA7288"/>
          <cell r="AB7288"/>
          <cell r="AC7288"/>
          <cell r="AD7288"/>
          <cell r="AE7288"/>
          <cell r="AF7288"/>
          <cell r="AG7288"/>
          <cell r="AH7288"/>
          <cell r="AI7288"/>
          <cell r="AJ7288"/>
          <cell r="AK7288"/>
          <cell r="AL7288"/>
          <cell r="AM7288"/>
          <cell r="AN7288"/>
          <cell r="AP7288"/>
        </row>
        <row r="7289">
          <cell r="C7289"/>
          <cell r="D7289"/>
          <cell r="E7289"/>
          <cell r="F7289"/>
          <cell r="J7289"/>
          <cell r="K7289"/>
          <cell r="L7289"/>
          <cell r="M7289"/>
          <cell r="N7289"/>
          <cell r="O7289"/>
          <cell r="P7289"/>
          <cell r="R7289"/>
          <cell r="S7289"/>
          <cell r="T7289"/>
          <cell r="U7289"/>
          <cell r="V7289"/>
          <cell r="W7289"/>
          <cell r="Y7289"/>
          <cell r="Z7289"/>
          <cell r="AA7289"/>
          <cell r="AB7289"/>
          <cell r="AC7289"/>
          <cell r="AD7289"/>
          <cell r="AE7289"/>
          <cell r="AF7289"/>
          <cell r="AG7289"/>
          <cell r="AH7289"/>
          <cell r="AI7289"/>
          <cell r="AJ7289"/>
          <cell r="AK7289"/>
          <cell r="AL7289"/>
          <cell r="AM7289"/>
          <cell r="AN7289"/>
          <cell r="AP7289"/>
        </row>
        <row r="7290">
          <cell r="C7290"/>
          <cell r="D7290"/>
          <cell r="E7290"/>
          <cell r="F7290"/>
          <cell r="J7290"/>
          <cell r="K7290"/>
          <cell r="L7290"/>
          <cell r="M7290"/>
          <cell r="N7290"/>
          <cell r="O7290"/>
          <cell r="P7290"/>
          <cell r="R7290"/>
          <cell r="S7290"/>
          <cell r="T7290"/>
          <cell r="U7290"/>
          <cell r="V7290"/>
          <cell r="W7290"/>
          <cell r="Y7290"/>
          <cell r="Z7290"/>
          <cell r="AA7290"/>
          <cell r="AB7290"/>
          <cell r="AC7290"/>
          <cell r="AD7290"/>
          <cell r="AE7290"/>
          <cell r="AF7290"/>
          <cell r="AG7290"/>
          <cell r="AH7290"/>
          <cell r="AI7290"/>
          <cell r="AJ7290"/>
          <cell r="AK7290"/>
          <cell r="AL7290"/>
          <cell r="AM7290"/>
          <cell r="AN7290"/>
          <cell r="AP7290"/>
        </row>
        <row r="7291">
          <cell r="C7291"/>
          <cell r="D7291"/>
          <cell r="E7291"/>
          <cell r="F7291"/>
          <cell r="J7291"/>
          <cell r="K7291"/>
          <cell r="L7291"/>
          <cell r="M7291"/>
          <cell r="N7291"/>
          <cell r="O7291"/>
          <cell r="P7291"/>
          <cell r="R7291"/>
          <cell r="S7291"/>
          <cell r="T7291"/>
          <cell r="U7291"/>
          <cell r="V7291"/>
          <cell r="W7291"/>
          <cell r="Y7291"/>
          <cell r="Z7291"/>
          <cell r="AA7291"/>
          <cell r="AB7291"/>
          <cell r="AC7291"/>
          <cell r="AD7291"/>
          <cell r="AE7291"/>
          <cell r="AF7291"/>
          <cell r="AG7291"/>
          <cell r="AH7291"/>
          <cell r="AI7291"/>
          <cell r="AJ7291"/>
          <cell r="AK7291"/>
          <cell r="AL7291"/>
          <cell r="AM7291"/>
          <cell r="AN7291"/>
          <cell r="AP7291"/>
        </row>
        <row r="7292">
          <cell r="C7292"/>
          <cell r="D7292"/>
          <cell r="E7292"/>
          <cell r="F7292"/>
          <cell r="J7292"/>
          <cell r="K7292"/>
          <cell r="L7292"/>
          <cell r="M7292"/>
          <cell r="N7292"/>
          <cell r="O7292"/>
          <cell r="P7292"/>
          <cell r="R7292"/>
          <cell r="S7292"/>
          <cell r="T7292"/>
          <cell r="U7292"/>
          <cell r="V7292"/>
          <cell r="W7292"/>
          <cell r="Y7292"/>
          <cell r="Z7292"/>
          <cell r="AA7292"/>
          <cell r="AB7292"/>
          <cell r="AC7292"/>
          <cell r="AD7292"/>
          <cell r="AE7292"/>
          <cell r="AF7292"/>
          <cell r="AG7292"/>
          <cell r="AH7292"/>
          <cell r="AI7292"/>
          <cell r="AJ7292"/>
          <cell r="AK7292"/>
          <cell r="AL7292"/>
          <cell r="AM7292"/>
          <cell r="AN7292"/>
          <cell r="AP7292"/>
        </row>
        <row r="7293">
          <cell r="C7293"/>
          <cell r="D7293"/>
          <cell r="E7293"/>
          <cell r="F7293"/>
          <cell r="J7293"/>
          <cell r="K7293"/>
          <cell r="L7293"/>
          <cell r="M7293"/>
          <cell r="N7293"/>
          <cell r="O7293"/>
          <cell r="P7293"/>
          <cell r="R7293"/>
          <cell r="S7293"/>
          <cell r="T7293"/>
          <cell r="U7293"/>
          <cell r="V7293"/>
          <cell r="W7293"/>
          <cell r="Y7293"/>
          <cell r="Z7293"/>
          <cell r="AA7293"/>
          <cell r="AB7293"/>
          <cell r="AC7293"/>
          <cell r="AD7293"/>
          <cell r="AE7293"/>
          <cell r="AF7293"/>
          <cell r="AG7293"/>
          <cell r="AH7293"/>
          <cell r="AI7293"/>
          <cell r="AJ7293"/>
          <cell r="AK7293"/>
          <cell r="AL7293"/>
          <cell r="AM7293"/>
          <cell r="AN7293"/>
          <cell r="AP7293"/>
        </row>
        <row r="7294">
          <cell r="C7294"/>
          <cell r="D7294"/>
          <cell r="E7294"/>
          <cell r="F7294"/>
          <cell r="J7294"/>
          <cell r="K7294"/>
          <cell r="L7294"/>
          <cell r="M7294"/>
          <cell r="N7294"/>
          <cell r="O7294"/>
          <cell r="P7294"/>
          <cell r="R7294"/>
          <cell r="S7294"/>
          <cell r="T7294"/>
          <cell r="U7294"/>
          <cell r="V7294"/>
          <cell r="W7294"/>
          <cell r="Y7294"/>
          <cell r="Z7294"/>
          <cell r="AA7294"/>
          <cell r="AB7294"/>
          <cell r="AC7294"/>
          <cell r="AD7294"/>
          <cell r="AE7294"/>
          <cell r="AF7294"/>
          <cell r="AG7294"/>
          <cell r="AH7294"/>
          <cell r="AI7294"/>
          <cell r="AJ7294"/>
          <cell r="AK7294"/>
          <cell r="AL7294"/>
          <cell r="AM7294"/>
          <cell r="AN7294"/>
          <cell r="AP7294"/>
        </row>
        <row r="7295">
          <cell r="C7295"/>
          <cell r="D7295"/>
          <cell r="E7295"/>
          <cell r="F7295"/>
          <cell r="J7295"/>
          <cell r="K7295"/>
          <cell r="L7295"/>
          <cell r="M7295"/>
          <cell r="N7295"/>
          <cell r="O7295"/>
          <cell r="P7295"/>
          <cell r="R7295"/>
          <cell r="S7295"/>
          <cell r="T7295"/>
          <cell r="U7295"/>
          <cell r="V7295"/>
          <cell r="W7295"/>
          <cell r="Y7295"/>
          <cell r="Z7295"/>
          <cell r="AA7295"/>
          <cell r="AB7295"/>
          <cell r="AC7295"/>
          <cell r="AD7295"/>
          <cell r="AE7295"/>
          <cell r="AF7295"/>
          <cell r="AG7295"/>
          <cell r="AH7295"/>
          <cell r="AI7295"/>
          <cell r="AJ7295"/>
          <cell r="AK7295"/>
          <cell r="AL7295"/>
          <cell r="AM7295"/>
          <cell r="AN7295"/>
          <cell r="AP7295"/>
        </row>
        <row r="7296">
          <cell r="C7296"/>
          <cell r="D7296"/>
          <cell r="E7296"/>
          <cell r="F7296"/>
          <cell r="J7296"/>
          <cell r="K7296"/>
          <cell r="L7296"/>
          <cell r="M7296"/>
          <cell r="N7296"/>
          <cell r="O7296"/>
          <cell r="P7296"/>
          <cell r="R7296"/>
          <cell r="S7296"/>
          <cell r="T7296"/>
          <cell r="U7296"/>
          <cell r="V7296"/>
          <cell r="W7296"/>
          <cell r="Y7296"/>
          <cell r="Z7296"/>
          <cell r="AA7296"/>
          <cell r="AB7296"/>
          <cell r="AC7296"/>
          <cell r="AD7296"/>
          <cell r="AE7296"/>
          <cell r="AF7296"/>
          <cell r="AG7296"/>
          <cell r="AH7296"/>
          <cell r="AI7296"/>
          <cell r="AJ7296"/>
          <cell r="AK7296"/>
          <cell r="AL7296"/>
          <cell r="AM7296"/>
          <cell r="AN7296"/>
          <cell r="AP7296"/>
        </row>
        <row r="7297">
          <cell r="C7297"/>
          <cell r="D7297"/>
          <cell r="E7297"/>
          <cell r="F7297"/>
          <cell r="J7297"/>
          <cell r="K7297"/>
          <cell r="L7297"/>
          <cell r="M7297"/>
          <cell r="N7297"/>
          <cell r="O7297"/>
          <cell r="P7297"/>
          <cell r="R7297"/>
          <cell r="S7297"/>
          <cell r="T7297"/>
          <cell r="U7297"/>
          <cell r="V7297"/>
          <cell r="W7297"/>
          <cell r="Y7297"/>
          <cell r="Z7297"/>
          <cell r="AA7297"/>
          <cell r="AB7297"/>
          <cell r="AC7297"/>
          <cell r="AD7297"/>
          <cell r="AE7297"/>
          <cell r="AF7297"/>
          <cell r="AG7297"/>
          <cell r="AH7297"/>
          <cell r="AI7297"/>
          <cell r="AJ7297"/>
          <cell r="AK7297"/>
          <cell r="AL7297"/>
          <cell r="AM7297"/>
          <cell r="AN7297"/>
          <cell r="AP7297"/>
        </row>
        <row r="7298">
          <cell r="C7298"/>
          <cell r="D7298"/>
          <cell r="E7298"/>
          <cell r="F7298"/>
          <cell r="J7298"/>
          <cell r="K7298"/>
          <cell r="L7298"/>
          <cell r="M7298"/>
          <cell r="N7298"/>
          <cell r="O7298"/>
          <cell r="P7298"/>
          <cell r="R7298"/>
          <cell r="S7298"/>
          <cell r="T7298"/>
          <cell r="U7298"/>
          <cell r="V7298"/>
          <cell r="W7298"/>
          <cell r="Y7298"/>
          <cell r="Z7298"/>
          <cell r="AA7298"/>
          <cell r="AB7298"/>
          <cell r="AC7298"/>
          <cell r="AD7298"/>
          <cell r="AE7298"/>
          <cell r="AF7298"/>
          <cell r="AG7298"/>
          <cell r="AH7298"/>
          <cell r="AI7298"/>
          <cell r="AJ7298"/>
          <cell r="AK7298"/>
          <cell r="AL7298"/>
          <cell r="AM7298"/>
          <cell r="AN7298"/>
          <cell r="AP7298"/>
        </row>
        <row r="7299">
          <cell r="C7299"/>
          <cell r="D7299"/>
          <cell r="E7299"/>
          <cell r="F7299"/>
          <cell r="J7299"/>
          <cell r="K7299"/>
          <cell r="L7299"/>
          <cell r="M7299"/>
          <cell r="N7299"/>
          <cell r="O7299"/>
          <cell r="P7299"/>
          <cell r="R7299"/>
          <cell r="S7299"/>
          <cell r="T7299"/>
          <cell r="U7299"/>
          <cell r="V7299"/>
          <cell r="W7299"/>
          <cell r="Y7299"/>
          <cell r="Z7299"/>
          <cell r="AA7299"/>
          <cell r="AB7299"/>
          <cell r="AC7299"/>
          <cell r="AD7299"/>
          <cell r="AE7299"/>
          <cell r="AF7299"/>
          <cell r="AG7299"/>
          <cell r="AH7299"/>
          <cell r="AI7299"/>
          <cell r="AJ7299"/>
          <cell r="AK7299"/>
          <cell r="AL7299"/>
          <cell r="AM7299"/>
          <cell r="AN7299"/>
          <cell r="AP7299"/>
        </row>
        <row r="7300">
          <cell r="C7300"/>
          <cell r="D7300"/>
          <cell r="E7300"/>
          <cell r="F7300"/>
          <cell r="J7300"/>
          <cell r="K7300"/>
          <cell r="L7300"/>
          <cell r="M7300"/>
          <cell r="N7300"/>
          <cell r="O7300"/>
          <cell r="P7300"/>
          <cell r="R7300"/>
          <cell r="S7300"/>
          <cell r="T7300"/>
          <cell r="U7300"/>
          <cell r="V7300"/>
          <cell r="W7300"/>
          <cell r="Y7300"/>
          <cell r="Z7300"/>
          <cell r="AA7300"/>
          <cell r="AB7300"/>
          <cell r="AC7300"/>
          <cell r="AD7300"/>
          <cell r="AE7300"/>
          <cell r="AF7300"/>
          <cell r="AG7300"/>
          <cell r="AH7300"/>
          <cell r="AI7300"/>
          <cell r="AJ7300"/>
          <cell r="AK7300"/>
          <cell r="AL7300"/>
          <cell r="AM7300"/>
          <cell r="AN7300"/>
          <cell r="AP7300"/>
        </row>
        <row r="7301">
          <cell r="C7301"/>
          <cell r="D7301"/>
          <cell r="E7301"/>
          <cell r="F7301"/>
          <cell r="J7301"/>
          <cell r="K7301"/>
          <cell r="L7301"/>
          <cell r="M7301"/>
          <cell r="N7301"/>
          <cell r="O7301"/>
          <cell r="P7301"/>
          <cell r="R7301"/>
          <cell r="S7301"/>
          <cell r="T7301"/>
          <cell r="U7301"/>
          <cell r="V7301"/>
          <cell r="W7301"/>
          <cell r="Y7301"/>
          <cell r="Z7301"/>
          <cell r="AA7301"/>
          <cell r="AB7301"/>
          <cell r="AC7301"/>
          <cell r="AD7301"/>
          <cell r="AE7301"/>
          <cell r="AF7301"/>
          <cell r="AG7301"/>
          <cell r="AH7301"/>
          <cell r="AI7301"/>
          <cell r="AJ7301"/>
          <cell r="AK7301"/>
          <cell r="AL7301"/>
          <cell r="AM7301"/>
          <cell r="AN7301"/>
          <cell r="AP7301"/>
        </row>
        <row r="7302">
          <cell r="C7302"/>
          <cell r="D7302"/>
          <cell r="E7302"/>
          <cell r="F7302"/>
          <cell r="J7302"/>
          <cell r="K7302"/>
          <cell r="L7302"/>
          <cell r="M7302"/>
          <cell r="N7302"/>
          <cell r="O7302"/>
          <cell r="P7302"/>
          <cell r="R7302"/>
          <cell r="S7302"/>
          <cell r="T7302"/>
          <cell r="U7302"/>
          <cell r="V7302"/>
          <cell r="W7302"/>
          <cell r="Y7302"/>
          <cell r="Z7302"/>
          <cell r="AA7302"/>
          <cell r="AB7302"/>
          <cell r="AC7302"/>
          <cell r="AD7302"/>
          <cell r="AE7302"/>
          <cell r="AF7302"/>
          <cell r="AG7302"/>
          <cell r="AH7302"/>
          <cell r="AI7302"/>
          <cell r="AJ7302"/>
          <cell r="AK7302"/>
          <cell r="AL7302"/>
          <cell r="AM7302"/>
          <cell r="AN7302"/>
          <cell r="AP7302"/>
        </row>
        <row r="7303">
          <cell r="C7303"/>
          <cell r="D7303"/>
          <cell r="E7303"/>
          <cell r="F7303"/>
          <cell r="J7303"/>
          <cell r="K7303"/>
          <cell r="L7303"/>
          <cell r="M7303"/>
          <cell r="N7303"/>
          <cell r="O7303"/>
          <cell r="P7303"/>
          <cell r="R7303"/>
          <cell r="S7303"/>
          <cell r="T7303"/>
          <cell r="U7303"/>
          <cell r="V7303"/>
          <cell r="W7303"/>
          <cell r="Y7303"/>
          <cell r="Z7303"/>
          <cell r="AA7303"/>
          <cell r="AB7303"/>
          <cell r="AC7303"/>
          <cell r="AD7303"/>
          <cell r="AE7303"/>
          <cell r="AF7303"/>
          <cell r="AG7303"/>
          <cell r="AH7303"/>
          <cell r="AI7303"/>
          <cell r="AJ7303"/>
          <cell r="AK7303"/>
          <cell r="AL7303"/>
          <cell r="AM7303"/>
          <cell r="AN7303"/>
          <cell r="AP7303"/>
        </row>
        <row r="7304">
          <cell r="C7304"/>
          <cell r="D7304"/>
          <cell r="E7304"/>
          <cell r="F7304"/>
          <cell r="J7304"/>
          <cell r="K7304"/>
          <cell r="L7304"/>
          <cell r="M7304"/>
          <cell r="N7304"/>
          <cell r="O7304"/>
          <cell r="P7304"/>
          <cell r="R7304"/>
          <cell r="S7304"/>
          <cell r="T7304"/>
          <cell r="U7304"/>
          <cell r="V7304"/>
          <cell r="W7304"/>
          <cell r="Y7304"/>
          <cell r="Z7304"/>
          <cell r="AA7304"/>
          <cell r="AB7304"/>
          <cell r="AC7304"/>
          <cell r="AD7304"/>
          <cell r="AE7304"/>
          <cell r="AF7304"/>
          <cell r="AG7304"/>
          <cell r="AH7304"/>
          <cell r="AI7304"/>
          <cell r="AJ7304"/>
          <cell r="AK7304"/>
          <cell r="AL7304"/>
          <cell r="AM7304"/>
          <cell r="AN7304"/>
          <cell r="AP7304"/>
        </row>
        <row r="7305">
          <cell r="C7305"/>
          <cell r="D7305"/>
          <cell r="E7305"/>
          <cell r="F7305"/>
          <cell r="J7305"/>
          <cell r="K7305"/>
          <cell r="L7305"/>
          <cell r="M7305"/>
          <cell r="N7305"/>
          <cell r="O7305"/>
          <cell r="P7305"/>
          <cell r="R7305"/>
          <cell r="S7305"/>
          <cell r="T7305"/>
          <cell r="U7305"/>
          <cell r="V7305"/>
          <cell r="W7305"/>
          <cell r="Y7305"/>
          <cell r="Z7305"/>
          <cell r="AA7305"/>
          <cell r="AB7305"/>
          <cell r="AC7305"/>
          <cell r="AD7305"/>
          <cell r="AE7305"/>
          <cell r="AF7305"/>
          <cell r="AG7305"/>
          <cell r="AH7305"/>
          <cell r="AI7305"/>
          <cell r="AJ7305"/>
          <cell r="AK7305"/>
          <cell r="AL7305"/>
          <cell r="AM7305"/>
          <cell r="AN7305"/>
          <cell r="AP7305"/>
        </row>
        <row r="7306">
          <cell r="C7306"/>
          <cell r="D7306"/>
          <cell r="E7306"/>
          <cell r="F7306"/>
          <cell r="J7306"/>
          <cell r="K7306"/>
          <cell r="L7306"/>
          <cell r="M7306"/>
          <cell r="N7306"/>
          <cell r="O7306"/>
          <cell r="P7306"/>
          <cell r="R7306"/>
          <cell r="S7306"/>
          <cell r="T7306"/>
          <cell r="U7306"/>
          <cell r="V7306"/>
          <cell r="Y7306"/>
          <cell r="Z7306"/>
          <cell r="AA7306"/>
          <cell r="AB7306"/>
          <cell r="AC7306"/>
          <cell r="AD7306"/>
          <cell r="AE7306"/>
          <cell r="AF7306"/>
          <cell r="AG7306"/>
          <cell r="AH7306"/>
          <cell r="AI7306"/>
          <cell r="AJ7306"/>
          <cell r="AK7306"/>
          <cell r="AL7306"/>
          <cell r="AM7306"/>
          <cell r="AN7306"/>
          <cell r="AP7306"/>
        </row>
        <row r="7307">
          <cell r="C7307"/>
          <cell r="D7307"/>
          <cell r="E7307"/>
          <cell r="F7307"/>
          <cell r="J7307"/>
          <cell r="K7307"/>
          <cell r="L7307"/>
          <cell r="M7307"/>
          <cell r="N7307"/>
          <cell r="O7307"/>
          <cell r="P7307"/>
          <cell r="R7307"/>
          <cell r="S7307"/>
          <cell r="T7307"/>
          <cell r="U7307"/>
          <cell r="V7307"/>
          <cell r="W7307"/>
          <cell r="Y7307"/>
          <cell r="Z7307"/>
          <cell r="AA7307"/>
          <cell r="AB7307"/>
          <cell r="AC7307"/>
          <cell r="AD7307"/>
          <cell r="AE7307"/>
          <cell r="AF7307"/>
          <cell r="AG7307"/>
          <cell r="AH7307"/>
          <cell r="AI7307"/>
          <cell r="AJ7307"/>
          <cell r="AK7307"/>
          <cell r="AL7307"/>
          <cell r="AM7307"/>
          <cell r="AN7307"/>
          <cell r="AP7307"/>
        </row>
        <row r="7308">
          <cell r="C7308"/>
          <cell r="D7308"/>
          <cell r="E7308"/>
          <cell r="F7308"/>
          <cell r="J7308"/>
          <cell r="K7308"/>
          <cell r="L7308"/>
          <cell r="M7308"/>
          <cell r="N7308"/>
          <cell r="O7308"/>
          <cell r="P7308"/>
          <cell r="R7308"/>
          <cell r="S7308"/>
          <cell r="T7308"/>
          <cell r="U7308"/>
          <cell r="V7308"/>
          <cell r="W7308"/>
          <cell r="Y7308"/>
          <cell r="Z7308"/>
          <cell r="AA7308"/>
          <cell r="AB7308"/>
          <cell r="AC7308"/>
          <cell r="AD7308"/>
          <cell r="AE7308"/>
          <cell r="AF7308"/>
          <cell r="AG7308"/>
          <cell r="AH7308"/>
          <cell r="AI7308"/>
          <cell r="AJ7308"/>
          <cell r="AK7308"/>
          <cell r="AL7308"/>
          <cell r="AM7308"/>
          <cell r="AN7308"/>
          <cell r="AP7308"/>
        </row>
        <row r="7309">
          <cell r="C7309"/>
          <cell r="D7309"/>
          <cell r="E7309"/>
          <cell r="F7309"/>
          <cell r="J7309"/>
          <cell r="K7309"/>
          <cell r="L7309"/>
          <cell r="M7309"/>
          <cell r="N7309"/>
          <cell r="O7309"/>
          <cell r="P7309"/>
          <cell r="R7309"/>
          <cell r="S7309"/>
          <cell r="T7309"/>
          <cell r="U7309"/>
          <cell r="V7309"/>
          <cell r="W7309"/>
          <cell r="Y7309"/>
          <cell r="Z7309"/>
          <cell r="AA7309"/>
          <cell r="AB7309"/>
          <cell r="AC7309"/>
          <cell r="AD7309"/>
          <cell r="AE7309"/>
          <cell r="AF7309"/>
          <cell r="AG7309"/>
          <cell r="AH7309"/>
          <cell r="AI7309"/>
          <cell r="AJ7309"/>
          <cell r="AK7309"/>
          <cell r="AL7309"/>
          <cell r="AM7309"/>
          <cell r="AN7309"/>
          <cell r="AP7309"/>
        </row>
        <row r="7310">
          <cell r="C7310"/>
          <cell r="D7310"/>
          <cell r="E7310"/>
          <cell r="F7310"/>
          <cell r="J7310"/>
          <cell r="K7310"/>
          <cell r="L7310"/>
          <cell r="M7310"/>
          <cell r="N7310"/>
          <cell r="O7310"/>
          <cell r="P7310"/>
          <cell r="R7310"/>
          <cell r="S7310"/>
          <cell r="T7310"/>
          <cell r="U7310"/>
          <cell r="V7310"/>
          <cell r="W7310"/>
          <cell r="Y7310"/>
          <cell r="Z7310"/>
          <cell r="AA7310"/>
          <cell r="AB7310"/>
          <cell r="AC7310"/>
          <cell r="AD7310"/>
          <cell r="AE7310"/>
          <cell r="AF7310"/>
          <cell r="AG7310"/>
          <cell r="AH7310"/>
          <cell r="AI7310"/>
          <cell r="AJ7310"/>
          <cell r="AK7310"/>
          <cell r="AL7310"/>
          <cell r="AM7310"/>
          <cell r="AN7310"/>
          <cell r="AP7310"/>
        </row>
        <row r="7311">
          <cell r="C7311"/>
          <cell r="D7311"/>
          <cell r="E7311"/>
          <cell r="F7311"/>
          <cell r="J7311"/>
          <cell r="K7311"/>
          <cell r="L7311"/>
          <cell r="M7311"/>
          <cell r="N7311"/>
          <cell r="O7311"/>
          <cell r="P7311"/>
          <cell r="R7311"/>
          <cell r="S7311"/>
          <cell r="T7311"/>
          <cell r="U7311"/>
          <cell r="V7311"/>
          <cell r="W7311"/>
          <cell r="Y7311"/>
          <cell r="Z7311"/>
          <cell r="AA7311"/>
          <cell r="AB7311"/>
          <cell r="AC7311"/>
          <cell r="AD7311"/>
          <cell r="AE7311"/>
          <cell r="AF7311"/>
          <cell r="AG7311"/>
          <cell r="AH7311"/>
          <cell r="AI7311"/>
          <cell r="AJ7311"/>
          <cell r="AK7311"/>
          <cell r="AL7311"/>
          <cell r="AM7311"/>
          <cell r="AN7311"/>
          <cell r="AP7311"/>
        </row>
        <row r="7312">
          <cell r="C7312"/>
          <cell r="D7312"/>
          <cell r="E7312"/>
          <cell r="F7312"/>
          <cell r="J7312"/>
          <cell r="K7312"/>
          <cell r="L7312"/>
          <cell r="M7312"/>
          <cell r="N7312"/>
          <cell r="O7312"/>
          <cell r="P7312"/>
          <cell r="R7312"/>
          <cell r="S7312"/>
          <cell r="T7312"/>
          <cell r="U7312"/>
          <cell r="V7312"/>
          <cell r="W7312"/>
          <cell r="Y7312"/>
          <cell r="Z7312"/>
          <cell r="AA7312"/>
          <cell r="AB7312"/>
          <cell r="AC7312"/>
          <cell r="AD7312"/>
          <cell r="AE7312"/>
          <cell r="AF7312"/>
          <cell r="AG7312"/>
          <cell r="AH7312"/>
          <cell r="AI7312"/>
          <cell r="AJ7312"/>
          <cell r="AK7312"/>
          <cell r="AL7312"/>
          <cell r="AM7312"/>
          <cell r="AN7312"/>
          <cell r="AP7312"/>
        </row>
        <row r="7313">
          <cell r="C7313"/>
          <cell r="D7313"/>
          <cell r="E7313"/>
          <cell r="F7313"/>
          <cell r="J7313"/>
          <cell r="K7313"/>
          <cell r="L7313"/>
          <cell r="M7313"/>
          <cell r="N7313"/>
          <cell r="O7313"/>
          <cell r="P7313"/>
          <cell r="R7313"/>
          <cell r="S7313"/>
          <cell r="T7313"/>
          <cell r="U7313"/>
          <cell r="V7313"/>
          <cell r="W7313"/>
          <cell r="Y7313"/>
          <cell r="Z7313"/>
          <cell r="AA7313"/>
          <cell r="AB7313"/>
          <cell r="AC7313"/>
          <cell r="AD7313"/>
          <cell r="AE7313"/>
          <cell r="AF7313"/>
          <cell r="AG7313"/>
          <cell r="AH7313"/>
          <cell r="AI7313"/>
          <cell r="AJ7313"/>
          <cell r="AK7313"/>
          <cell r="AL7313"/>
          <cell r="AM7313"/>
          <cell r="AN7313"/>
          <cell r="AP7313"/>
        </row>
        <row r="7314">
          <cell r="C7314"/>
          <cell r="D7314"/>
          <cell r="E7314"/>
          <cell r="F7314"/>
          <cell r="J7314"/>
          <cell r="K7314"/>
          <cell r="L7314"/>
          <cell r="M7314"/>
          <cell r="N7314"/>
          <cell r="O7314"/>
          <cell r="P7314"/>
          <cell r="R7314"/>
          <cell r="S7314"/>
          <cell r="T7314"/>
          <cell r="U7314"/>
          <cell r="V7314"/>
          <cell r="W7314"/>
          <cell r="Y7314"/>
          <cell r="Z7314"/>
          <cell r="AA7314"/>
          <cell r="AB7314"/>
          <cell r="AC7314"/>
          <cell r="AD7314"/>
          <cell r="AE7314"/>
          <cell r="AF7314"/>
          <cell r="AG7314"/>
          <cell r="AH7314"/>
          <cell r="AI7314"/>
          <cell r="AJ7314"/>
          <cell r="AK7314"/>
          <cell r="AL7314"/>
          <cell r="AM7314"/>
          <cell r="AN7314"/>
          <cell r="AP7314"/>
        </row>
        <row r="7315">
          <cell r="C7315"/>
          <cell r="D7315"/>
          <cell r="E7315"/>
          <cell r="F7315"/>
          <cell r="J7315"/>
          <cell r="K7315"/>
          <cell r="L7315"/>
          <cell r="M7315"/>
          <cell r="N7315"/>
          <cell r="O7315"/>
          <cell r="P7315"/>
          <cell r="R7315"/>
          <cell r="S7315"/>
          <cell r="T7315"/>
          <cell r="U7315"/>
          <cell r="V7315"/>
          <cell r="W7315"/>
          <cell r="Y7315"/>
          <cell r="Z7315"/>
          <cell r="AA7315"/>
          <cell r="AB7315"/>
          <cell r="AC7315"/>
          <cell r="AD7315"/>
          <cell r="AE7315"/>
          <cell r="AF7315"/>
          <cell r="AG7315"/>
          <cell r="AH7315"/>
          <cell r="AI7315"/>
          <cell r="AJ7315"/>
          <cell r="AK7315"/>
          <cell r="AL7315"/>
          <cell r="AM7315"/>
          <cell r="AN7315"/>
          <cell r="AP7315"/>
        </row>
        <row r="7316">
          <cell r="C7316"/>
          <cell r="D7316"/>
          <cell r="E7316"/>
          <cell r="F7316"/>
          <cell r="J7316"/>
          <cell r="K7316"/>
          <cell r="L7316"/>
          <cell r="M7316"/>
          <cell r="N7316"/>
          <cell r="O7316"/>
          <cell r="P7316"/>
          <cell r="R7316"/>
          <cell r="S7316"/>
          <cell r="T7316"/>
          <cell r="U7316"/>
          <cell r="V7316"/>
          <cell r="W7316"/>
          <cell r="Y7316"/>
          <cell r="Z7316"/>
          <cell r="AA7316"/>
          <cell r="AB7316"/>
          <cell r="AC7316"/>
          <cell r="AD7316"/>
          <cell r="AE7316"/>
          <cell r="AF7316"/>
          <cell r="AG7316"/>
          <cell r="AH7316"/>
          <cell r="AI7316"/>
          <cell r="AJ7316"/>
          <cell r="AK7316"/>
          <cell r="AL7316"/>
          <cell r="AM7316"/>
          <cell r="AN7316"/>
          <cell r="AP7316"/>
        </row>
        <row r="7317">
          <cell r="C7317"/>
          <cell r="D7317"/>
          <cell r="E7317"/>
          <cell r="F7317"/>
          <cell r="J7317"/>
          <cell r="K7317"/>
          <cell r="L7317"/>
          <cell r="M7317"/>
          <cell r="N7317"/>
          <cell r="O7317"/>
          <cell r="P7317"/>
          <cell r="R7317"/>
          <cell r="S7317"/>
          <cell r="T7317"/>
          <cell r="U7317"/>
          <cell r="V7317"/>
          <cell r="W7317"/>
          <cell r="Y7317"/>
          <cell r="Z7317"/>
          <cell r="AA7317"/>
          <cell r="AB7317"/>
          <cell r="AC7317"/>
          <cell r="AD7317"/>
          <cell r="AE7317"/>
          <cell r="AF7317"/>
          <cell r="AG7317"/>
          <cell r="AH7317"/>
          <cell r="AI7317"/>
          <cell r="AJ7317"/>
          <cell r="AK7317"/>
          <cell r="AL7317"/>
          <cell r="AM7317"/>
          <cell r="AN7317"/>
          <cell r="AP7317"/>
        </row>
        <row r="7318">
          <cell r="C7318"/>
          <cell r="D7318"/>
          <cell r="E7318"/>
          <cell r="F7318"/>
          <cell r="J7318"/>
          <cell r="K7318"/>
          <cell r="L7318"/>
          <cell r="M7318"/>
          <cell r="N7318"/>
          <cell r="O7318"/>
          <cell r="P7318"/>
          <cell r="R7318"/>
          <cell r="S7318"/>
          <cell r="T7318"/>
          <cell r="U7318"/>
          <cell r="V7318"/>
          <cell r="W7318"/>
          <cell r="Y7318"/>
          <cell r="Z7318"/>
          <cell r="AA7318"/>
          <cell r="AB7318"/>
          <cell r="AC7318"/>
          <cell r="AD7318"/>
          <cell r="AE7318"/>
          <cell r="AF7318"/>
          <cell r="AG7318"/>
          <cell r="AH7318"/>
          <cell r="AI7318"/>
          <cell r="AJ7318"/>
          <cell r="AK7318"/>
          <cell r="AL7318"/>
          <cell r="AM7318"/>
          <cell r="AN7318"/>
          <cell r="AP7318"/>
        </row>
        <row r="7319">
          <cell r="C7319"/>
          <cell r="D7319"/>
          <cell r="E7319"/>
          <cell r="F7319"/>
          <cell r="J7319"/>
          <cell r="K7319"/>
          <cell r="L7319"/>
          <cell r="M7319"/>
          <cell r="N7319"/>
          <cell r="O7319"/>
          <cell r="P7319"/>
          <cell r="R7319"/>
          <cell r="S7319"/>
          <cell r="T7319"/>
          <cell r="U7319"/>
          <cell r="V7319"/>
          <cell r="W7319"/>
          <cell r="Y7319"/>
          <cell r="Z7319"/>
          <cell r="AA7319"/>
          <cell r="AB7319"/>
          <cell r="AC7319"/>
          <cell r="AD7319"/>
          <cell r="AE7319"/>
          <cell r="AF7319"/>
          <cell r="AG7319"/>
          <cell r="AH7319"/>
          <cell r="AI7319"/>
          <cell r="AJ7319"/>
          <cell r="AK7319"/>
          <cell r="AL7319"/>
          <cell r="AM7319"/>
          <cell r="AN7319"/>
          <cell r="AP7319"/>
        </row>
        <row r="7320">
          <cell r="C7320"/>
          <cell r="D7320"/>
          <cell r="E7320"/>
          <cell r="F7320"/>
          <cell r="J7320"/>
          <cell r="K7320"/>
          <cell r="L7320"/>
          <cell r="M7320"/>
          <cell r="N7320"/>
          <cell r="O7320"/>
          <cell r="P7320"/>
          <cell r="R7320"/>
          <cell r="S7320"/>
          <cell r="T7320"/>
          <cell r="U7320"/>
          <cell r="V7320"/>
          <cell r="W7320"/>
          <cell r="Y7320"/>
          <cell r="Z7320"/>
          <cell r="AA7320"/>
          <cell r="AB7320"/>
          <cell r="AC7320"/>
          <cell r="AD7320"/>
          <cell r="AE7320"/>
          <cell r="AF7320"/>
          <cell r="AG7320"/>
          <cell r="AH7320"/>
          <cell r="AI7320"/>
          <cell r="AJ7320"/>
          <cell r="AK7320"/>
          <cell r="AL7320"/>
          <cell r="AM7320"/>
          <cell r="AN7320"/>
          <cell r="AP7320"/>
        </row>
        <row r="7321">
          <cell r="C7321"/>
          <cell r="D7321"/>
          <cell r="E7321"/>
          <cell r="F7321"/>
          <cell r="J7321"/>
          <cell r="K7321"/>
          <cell r="L7321"/>
          <cell r="M7321"/>
          <cell r="N7321"/>
          <cell r="O7321"/>
          <cell r="P7321"/>
          <cell r="R7321"/>
          <cell r="S7321"/>
          <cell r="T7321"/>
          <cell r="U7321"/>
          <cell r="V7321"/>
          <cell r="W7321"/>
          <cell r="Y7321"/>
          <cell r="Z7321"/>
          <cell r="AA7321"/>
          <cell r="AB7321"/>
          <cell r="AC7321"/>
          <cell r="AD7321"/>
          <cell r="AE7321"/>
          <cell r="AF7321"/>
          <cell r="AG7321"/>
          <cell r="AH7321"/>
          <cell r="AI7321"/>
          <cell r="AJ7321"/>
          <cell r="AK7321"/>
          <cell r="AL7321"/>
          <cell r="AM7321"/>
          <cell r="AN7321"/>
          <cell r="AP7321"/>
        </row>
        <row r="7322">
          <cell r="C7322"/>
          <cell r="D7322"/>
          <cell r="E7322"/>
          <cell r="F7322"/>
          <cell r="J7322"/>
          <cell r="K7322"/>
          <cell r="L7322"/>
          <cell r="M7322"/>
          <cell r="N7322"/>
          <cell r="O7322"/>
          <cell r="P7322"/>
          <cell r="R7322"/>
          <cell r="S7322"/>
          <cell r="T7322"/>
          <cell r="U7322"/>
          <cell r="V7322"/>
          <cell r="W7322"/>
          <cell r="Y7322"/>
          <cell r="Z7322"/>
          <cell r="AA7322"/>
          <cell r="AB7322"/>
          <cell r="AC7322"/>
          <cell r="AD7322"/>
          <cell r="AE7322"/>
          <cell r="AF7322"/>
          <cell r="AG7322"/>
          <cell r="AH7322"/>
          <cell r="AI7322"/>
          <cell r="AJ7322"/>
          <cell r="AK7322"/>
          <cell r="AL7322"/>
          <cell r="AM7322"/>
          <cell r="AN7322"/>
          <cell r="AP7322"/>
        </row>
        <row r="7323">
          <cell r="C7323"/>
          <cell r="D7323"/>
          <cell r="E7323"/>
          <cell r="F7323"/>
          <cell r="J7323"/>
          <cell r="K7323"/>
          <cell r="L7323"/>
          <cell r="M7323"/>
          <cell r="N7323"/>
          <cell r="O7323"/>
          <cell r="P7323"/>
          <cell r="R7323"/>
          <cell r="S7323"/>
          <cell r="T7323"/>
          <cell r="U7323"/>
          <cell r="V7323"/>
          <cell r="W7323"/>
          <cell r="Y7323"/>
          <cell r="Z7323"/>
          <cell r="AA7323"/>
          <cell r="AB7323"/>
          <cell r="AC7323"/>
          <cell r="AD7323"/>
          <cell r="AE7323"/>
          <cell r="AF7323"/>
          <cell r="AG7323"/>
          <cell r="AH7323"/>
          <cell r="AI7323"/>
          <cell r="AJ7323"/>
          <cell r="AK7323"/>
          <cell r="AL7323"/>
          <cell r="AM7323"/>
          <cell r="AN7323"/>
          <cell r="AP7323"/>
        </row>
        <row r="7324">
          <cell r="C7324"/>
          <cell r="D7324"/>
          <cell r="E7324"/>
          <cell r="F7324"/>
          <cell r="J7324"/>
          <cell r="K7324"/>
          <cell r="L7324"/>
          <cell r="M7324"/>
          <cell r="N7324"/>
          <cell r="O7324"/>
          <cell r="P7324"/>
          <cell r="R7324"/>
          <cell r="S7324"/>
          <cell r="T7324"/>
          <cell r="U7324"/>
          <cell r="V7324"/>
          <cell r="W7324"/>
          <cell r="Y7324"/>
          <cell r="Z7324"/>
          <cell r="AA7324"/>
          <cell r="AB7324"/>
          <cell r="AC7324"/>
          <cell r="AD7324"/>
          <cell r="AE7324"/>
          <cell r="AF7324"/>
          <cell r="AG7324"/>
          <cell r="AH7324"/>
          <cell r="AI7324"/>
          <cell r="AJ7324"/>
          <cell r="AK7324"/>
          <cell r="AL7324"/>
          <cell r="AM7324"/>
          <cell r="AN7324"/>
          <cell r="AP7324"/>
        </row>
        <row r="7325">
          <cell r="C7325"/>
          <cell r="D7325"/>
          <cell r="E7325"/>
          <cell r="F7325"/>
          <cell r="J7325"/>
          <cell r="K7325"/>
          <cell r="L7325"/>
          <cell r="M7325"/>
          <cell r="N7325"/>
          <cell r="O7325"/>
          <cell r="P7325"/>
          <cell r="R7325"/>
          <cell r="S7325"/>
          <cell r="T7325"/>
          <cell r="U7325"/>
          <cell r="V7325"/>
          <cell r="W7325"/>
          <cell r="Y7325"/>
          <cell r="Z7325"/>
          <cell r="AA7325"/>
          <cell r="AB7325"/>
          <cell r="AC7325"/>
          <cell r="AD7325"/>
          <cell r="AE7325"/>
          <cell r="AF7325"/>
          <cell r="AG7325"/>
          <cell r="AH7325"/>
          <cell r="AI7325"/>
          <cell r="AJ7325"/>
          <cell r="AK7325"/>
          <cell r="AL7325"/>
          <cell r="AM7325"/>
          <cell r="AN7325"/>
          <cell r="AP7325"/>
        </row>
        <row r="7326">
          <cell r="C7326"/>
          <cell r="D7326"/>
          <cell r="E7326"/>
          <cell r="F7326"/>
          <cell r="J7326"/>
          <cell r="K7326"/>
          <cell r="L7326"/>
          <cell r="M7326"/>
          <cell r="N7326"/>
          <cell r="O7326"/>
          <cell r="P7326"/>
          <cell r="R7326"/>
          <cell r="S7326"/>
          <cell r="T7326"/>
          <cell r="U7326"/>
          <cell r="V7326"/>
          <cell r="W7326"/>
          <cell r="Y7326"/>
          <cell r="Z7326"/>
          <cell r="AA7326"/>
          <cell r="AB7326"/>
          <cell r="AC7326"/>
          <cell r="AD7326"/>
          <cell r="AE7326"/>
          <cell r="AF7326"/>
          <cell r="AG7326"/>
          <cell r="AH7326"/>
          <cell r="AI7326"/>
          <cell r="AJ7326"/>
          <cell r="AK7326"/>
          <cell r="AL7326"/>
          <cell r="AM7326"/>
          <cell r="AN7326"/>
          <cell r="AP7326"/>
        </row>
        <row r="7327">
          <cell r="C7327"/>
          <cell r="D7327"/>
          <cell r="E7327"/>
          <cell r="F7327"/>
          <cell r="J7327"/>
          <cell r="K7327"/>
          <cell r="L7327"/>
          <cell r="M7327"/>
          <cell r="N7327"/>
          <cell r="O7327"/>
          <cell r="P7327"/>
          <cell r="R7327"/>
          <cell r="S7327"/>
          <cell r="T7327"/>
          <cell r="U7327"/>
          <cell r="V7327"/>
          <cell r="W7327"/>
          <cell r="Y7327"/>
          <cell r="Z7327"/>
          <cell r="AA7327"/>
          <cell r="AB7327"/>
          <cell r="AC7327"/>
          <cell r="AD7327"/>
          <cell r="AE7327"/>
          <cell r="AF7327"/>
          <cell r="AG7327"/>
          <cell r="AH7327"/>
          <cell r="AI7327"/>
          <cell r="AJ7327"/>
          <cell r="AK7327"/>
          <cell r="AL7327"/>
          <cell r="AM7327"/>
          <cell r="AN7327"/>
          <cell r="AP7327"/>
        </row>
        <row r="7328">
          <cell r="C7328"/>
          <cell r="D7328"/>
          <cell r="E7328"/>
          <cell r="F7328"/>
          <cell r="J7328"/>
          <cell r="K7328"/>
          <cell r="L7328"/>
          <cell r="M7328"/>
          <cell r="N7328"/>
          <cell r="O7328"/>
          <cell r="P7328"/>
          <cell r="R7328"/>
          <cell r="S7328"/>
          <cell r="T7328"/>
          <cell r="U7328"/>
          <cell r="V7328"/>
          <cell r="W7328"/>
          <cell r="Y7328"/>
          <cell r="Z7328"/>
          <cell r="AA7328"/>
          <cell r="AB7328"/>
          <cell r="AC7328"/>
          <cell r="AD7328"/>
          <cell r="AE7328"/>
          <cell r="AF7328"/>
          <cell r="AG7328"/>
          <cell r="AH7328"/>
          <cell r="AI7328"/>
          <cell r="AJ7328"/>
          <cell r="AK7328"/>
          <cell r="AL7328"/>
          <cell r="AM7328"/>
          <cell r="AN7328"/>
          <cell r="AP7328"/>
        </row>
        <row r="7329">
          <cell r="C7329"/>
          <cell r="D7329"/>
          <cell r="E7329"/>
          <cell r="F7329"/>
          <cell r="J7329"/>
          <cell r="K7329"/>
          <cell r="L7329"/>
          <cell r="M7329"/>
          <cell r="N7329"/>
          <cell r="O7329"/>
          <cell r="P7329"/>
          <cell r="R7329"/>
          <cell r="S7329"/>
          <cell r="T7329"/>
          <cell r="U7329"/>
          <cell r="V7329"/>
          <cell r="W7329"/>
          <cell r="Y7329"/>
          <cell r="Z7329"/>
          <cell r="AA7329"/>
          <cell r="AB7329"/>
          <cell r="AC7329"/>
          <cell r="AD7329"/>
          <cell r="AE7329"/>
          <cell r="AF7329"/>
          <cell r="AG7329"/>
          <cell r="AH7329"/>
          <cell r="AI7329"/>
          <cell r="AJ7329"/>
          <cell r="AK7329"/>
          <cell r="AL7329"/>
          <cell r="AM7329"/>
          <cell r="AN7329"/>
          <cell r="AP7329"/>
        </row>
        <row r="7330">
          <cell r="C7330"/>
          <cell r="D7330"/>
          <cell r="E7330"/>
          <cell r="F7330"/>
          <cell r="J7330"/>
          <cell r="K7330"/>
          <cell r="L7330"/>
          <cell r="M7330"/>
          <cell r="N7330"/>
          <cell r="O7330"/>
          <cell r="P7330"/>
          <cell r="R7330"/>
          <cell r="S7330"/>
          <cell r="T7330"/>
          <cell r="U7330"/>
          <cell r="V7330"/>
          <cell r="W7330"/>
          <cell r="Y7330"/>
          <cell r="Z7330"/>
          <cell r="AA7330"/>
          <cell r="AB7330"/>
          <cell r="AC7330"/>
          <cell r="AD7330"/>
          <cell r="AE7330"/>
          <cell r="AF7330"/>
          <cell r="AG7330"/>
          <cell r="AH7330"/>
          <cell r="AI7330"/>
          <cell r="AJ7330"/>
          <cell r="AK7330"/>
          <cell r="AL7330"/>
          <cell r="AM7330"/>
          <cell r="AN7330"/>
          <cell r="AP7330"/>
        </row>
        <row r="7331">
          <cell r="C7331"/>
          <cell r="D7331"/>
          <cell r="E7331"/>
          <cell r="F7331"/>
          <cell r="J7331"/>
          <cell r="K7331"/>
          <cell r="L7331"/>
          <cell r="M7331"/>
          <cell r="N7331"/>
          <cell r="O7331"/>
          <cell r="P7331"/>
          <cell r="R7331"/>
          <cell r="S7331"/>
          <cell r="T7331"/>
          <cell r="U7331"/>
          <cell r="V7331"/>
          <cell r="W7331"/>
          <cell r="Y7331"/>
          <cell r="Z7331"/>
          <cell r="AA7331"/>
          <cell r="AB7331"/>
          <cell r="AC7331"/>
          <cell r="AD7331"/>
          <cell r="AE7331"/>
          <cell r="AF7331"/>
          <cell r="AG7331"/>
          <cell r="AH7331"/>
          <cell r="AI7331"/>
          <cell r="AJ7331"/>
          <cell r="AK7331"/>
          <cell r="AL7331"/>
          <cell r="AM7331"/>
          <cell r="AN7331"/>
          <cell r="AP7331"/>
        </row>
        <row r="7332">
          <cell r="C7332"/>
          <cell r="D7332"/>
          <cell r="E7332"/>
          <cell r="F7332"/>
          <cell r="J7332"/>
          <cell r="K7332"/>
          <cell r="L7332"/>
          <cell r="M7332"/>
          <cell r="N7332"/>
          <cell r="O7332"/>
          <cell r="P7332"/>
          <cell r="R7332"/>
          <cell r="S7332"/>
          <cell r="T7332"/>
          <cell r="U7332"/>
          <cell r="V7332"/>
          <cell r="W7332"/>
          <cell r="Y7332"/>
          <cell r="Z7332"/>
          <cell r="AA7332"/>
          <cell r="AB7332"/>
          <cell r="AC7332"/>
          <cell r="AD7332"/>
          <cell r="AE7332"/>
          <cell r="AF7332"/>
          <cell r="AG7332"/>
          <cell r="AH7332"/>
          <cell r="AI7332"/>
          <cell r="AJ7332"/>
          <cell r="AK7332"/>
          <cell r="AL7332"/>
          <cell r="AM7332"/>
          <cell r="AN7332"/>
          <cell r="AP7332"/>
        </row>
        <row r="7333">
          <cell r="C7333"/>
          <cell r="D7333"/>
          <cell r="E7333"/>
          <cell r="F7333"/>
          <cell r="J7333"/>
          <cell r="K7333"/>
          <cell r="L7333"/>
          <cell r="M7333"/>
          <cell r="N7333"/>
          <cell r="O7333"/>
          <cell r="P7333"/>
          <cell r="R7333"/>
          <cell r="S7333"/>
          <cell r="T7333"/>
          <cell r="U7333"/>
          <cell r="V7333"/>
          <cell r="W7333"/>
          <cell r="Y7333"/>
          <cell r="Z7333"/>
          <cell r="AA7333"/>
          <cell r="AB7333"/>
          <cell r="AC7333"/>
          <cell r="AD7333"/>
          <cell r="AE7333"/>
          <cell r="AF7333"/>
          <cell r="AG7333"/>
          <cell r="AH7333"/>
          <cell r="AI7333"/>
          <cell r="AJ7333"/>
          <cell r="AK7333"/>
          <cell r="AL7333"/>
          <cell r="AM7333"/>
          <cell r="AN7333"/>
          <cell r="AP7333"/>
        </row>
        <row r="7334">
          <cell r="C7334"/>
          <cell r="D7334"/>
          <cell r="E7334"/>
          <cell r="F7334"/>
          <cell r="J7334"/>
          <cell r="K7334"/>
          <cell r="L7334"/>
          <cell r="M7334"/>
          <cell r="N7334"/>
          <cell r="O7334"/>
          <cell r="P7334"/>
          <cell r="R7334"/>
          <cell r="S7334"/>
          <cell r="T7334"/>
          <cell r="U7334"/>
          <cell r="V7334"/>
          <cell r="W7334"/>
          <cell r="Y7334"/>
          <cell r="Z7334"/>
          <cell r="AA7334"/>
          <cell r="AB7334"/>
          <cell r="AC7334"/>
          <cell r="AD7334"/>
          <cell r="AE7334"/>
          <cell r="AF7334"/>
          <cell r="AG7334"/>
          <cell r="AH7334"/>
          <cell r="AI7334"/>
          <cell r="AJ7334"/>
          <cell r="AK7334"/>
          <cell r="AL7334"/>
          <cell r="AM7334"/>
          <cell r="AN7334"/>
          <cell r="AP7334"/>
        </row>
        <row r="7335">
          <cell r="C7335"/>
          <cell r="D7335"/>
          <cell r="E7335"/>
          <cell r="F7335"/>
          <cell r="J7335"/>
          <cell r="K7335"/>
          <cell r="L7335"/>
          <cell r="M7335"/>
          <cell r="N7335"/>
          <cell r="O7335"/>
          <cell r="P7335"/>
          <cell r="R7335"/>
          <cell r="S7335"/>
          <cell r="T7335"/>
          <cell r="U7335"/>
          <cell r="V7335"/>
          <cell r="W7335"/>
          <cell r="Y7335"/>
          <cell r="Z7335"/>
          <cell r="AA7335"/>
          <cell r="AB7335"/>
          <cell r="AC7335"/>
          <cell r="AD7335"/>
          <cell r="AE7335"/>
          <cell r="AF7335"/>
          <cell r="AG7335"/>
          <cell r="AH7335"/>
          <cell r="AI7335"/>
          <cell r="AJ7335"/>
          <cell r="AK7335"/>
          <cell r="AL7335"/>
          <cell r="AM7335"/>
          <cell r="AN7335"/>
          <cell r="AP7335"/>
        </row>
        <row r="7336">
          <cell r="C7336"/>
          <cell r="D7336"/>
          <cell r="E7336"/>
          <cell r="F7336"/>
          <cell r="J7336"/>
          <cell r="K7336"/>
          <cell r="L7336"/>
          <cell r="M7336"/>
          <cell r="N7336"/>
          <cell r="O7336"/>
          <cell r="P7336"/>
          <cell r="R7336"/>
          <cell r="S7336"/>
          <cell r="T7336"/>
          <cell r="U7336"/>
          <cell r="V7336"/>
          <cell r="W7336"/>
          <cell r="Y7336"/>
          <cell r="Z7336"/>
          <cell r="AA7336"/>
          <cell r="AB7336"/>
          <cell r="AC7336"/>
          <cell r="AD7336"/>
          <cell r="AE7336"/>
          <cell r="AF7336"/>
          <cell r="AG7336"/>
          <cell r="AH7336"/>
          <cell r="AI7336"/>
          <cell r="AJ7336"/>
          <cell r="AK7336"/>
          <cell r="AL7336"/>
          <cell r="AM7336"/>
          <cell r="AN7336"/>
          <cell r="AP7336"/>
        </row>
        <row r="7337">
          <cell r="C7337"/>
          <cell r="D7337"/>
          <cell r="E7337"/>
          <cell r="F7337"/>
          <cell r="J7337"/>
          <cell r="K7337"/>
          <cell r="L7337"/>
          <cell r="M7337"/>
          <cell r="N7337"/>
          <cell r="O7337"/>
          <cell r="P7337"/>
          <cell r="R7337"/>
          <cell r="S7337"/>
          <cell r="T7337"/>
          <cell r="U7337"/>
          <cell r="V7337"/>
          <cell r="W7337"/>
          <cell r="Y7337"/>
          <cell r="Z7337"/>
          <cell r="AA7337"/>
          <cell r="AB7337"/>
          <cell r="AC7337"/>
          <cell r="AD7337"/>
          <cell r="AE7337"/>
          <cell r="AF7337"/>
          <cell r="AG7337"/>
          <cell r="AH7337"/>
          <cell r="AI7337"/>
          <cell r="AJ7337"/>
          <cell r="AK7337"/>
          <cell r="AL7337"/>
          <cell r="AM7337"/>
          <cell r="AN7337"/>
          <cell r="AP7337"/>
        </row>
        <row r="7338">
          <cell r="C7338"/>
          <cell r="D7338"/>
          <cell r="E7338"/>
          <cell r="F7338"/>
          <cell r="J7338"/>
          <cell r="K7338"/>
          <cell r="L7338"/>
          <cell r="M7338"/>
          <cell r="N7338"/>
          <cell r="O7338"/>
          <cell r="P7338"/>
          <cell r="R7338"/>
          <cell r="S7338"/>
          <cell r="T7338"/>
          <cell r="U7338"/>
          <cell r="V7338"/>
          <cell r="W7338"/>
          <cell r="Y7338"/>
          <cell r="Z7338"/>
          <cell r="AA7338"/>
          <cell r="AB7338"/>
          <cell r="AC7338"/>
          <cell r="AD7338"/>
          <cell r="AE7338"/>
          <cell r="AF7338"/>
          <cell r="AG7338"/>
          <cell r="AH7338"/>
          <cell r="AI7338"/>
          <cell r="AJ7338"/>
          <cell r="AK7338"/>
          <cell r="AL7338"/>
          <cell r="AM7338"/>
          <cell r="AN7338"/>
          <cell r="AP7338"/>
        </row>
        <row r="7339">
          <cell r="C7339"/>
          <cell r="D7339"/>
          <cell r="E7339"/>
          <cell r="F7339"/>
          <cell r="J7339"/>
          <cell r="K7339"/>
          <cell r="L7339"/>
          <cell r="M7339"/>
          <cell r="N7339"/>
          <cell r="O7339"/>
          <cell r="P7339"/>
          <cell r="R7339"/>
          <cell r="S7339"/>
          <cell r="T7339"/>
          <cell r="U7339"/>
          <cell r="V7339"/>
          <cell r="W7339"/>
          <cell r="Y7339"/>
          <cell r="Z7339"/>
          <cell r="AA7339"/>
          <cell r="AB7339"/>
          <cell r="AC7339"/>
          <cell r="AD7339"/>
          <cell r="AE7339"/>
          <cell r="AF7339"/>
          <cell r="AG7339"/>
          <cell r="AH7339"/>
          <cell r="AI7339"/>
          <cell r="AJ7339"/>
          <cell r="AK7339"/>
          <cell r="AL7339"/>
          <cell r="AM7339"/>
          <cell r="AN7339"/>
          <cell r="AP7339"/>
        </row>
        <row r="7340">
          <cell r="C7340"/>
          <cell r="D7340"/>
          <cell r="E7340"/>
          <cell r="F7340"/>
          <cell r="J7340"/>
          <cell r="K7340"/>
          <cell r="L7340"/>
          <cell r="M7340"/>
          <cell r="N7340"/>
          <cell r="O7340"/>
          <cell r="P7340"/>
          <cell r="R7340"/>
          <cell r="S7340"/>
          <cell r="T7340"/>
          <cell r="U7340"/>
          <cell r="V7340"/>
          <cell r="W7340"/>
          <cell r="Y7340"/>
          <cell r="Z7340"/>
          <cell r="AA7340"/>
          <cell r="AB7340"/>
          <cell r="AC7340"/>
          <cell r="AD7340"/>
          <cell r="AE7340"/>
          <cell r="AF7340"/>
          <cell r="AG7340"/>
          <cell r="AH7340"/>
          <cell r="AI7340"/>
          <cell r="AJ7340"/>
          <cell r="AK7340"/>
          <cell r="AL7340"/>
          <cell r="AM7340"/>
          <cell r="AN7340"/>
          <cell r="AP7340"/>
        </row>
        <row r="7341">
          <cell r="C7341"/>
          <cell r="D7341"/>
          <cell r="E7341"/>
          <cell r="F7341"/>
          <cell r="J7341"/>
          <cell r="K7341"/>
          <cell r="L7341"/>
          <cell r="M7341"/>
          <cell r="N7341"/>
          <cell r="O7341"/>
          <cell r="P7341"/>
          <cell r="R7341"/>
          <cell r="S7341"/>
          <cell r="T7341"/>
          <cell r="U7341"/>
          <cell r="V7341"/>
          <cell r="W7341"/>
          <cell r="Y7341"/>
          <cell r="Z7341"/>
          <cell r="AA7341"/>
          <cell r="AB7341"/>
          <cell r="AC7341"/>
          <cell r="AD7341"/>
          <cell r="AE7341"/>
          <cell r="AF7341"/>
          <cell r="AG7341"/>
          <cell r="AH7341"/>
          <cell r="AI7341"/>
          <cell r="AJ7341"/>
          <cell r="AK7341"/>
          <cell r="AL7341"/>
          <cell r="AM7341"/>
          <cell r="AN7341"/>
          <cell r="AP7341"/>
        </row>
        <row r="7342">
          <cell r="C7342"/>
          <cell r="D7342"/>
          <cell r="E7342"/>
          <cell r="F7342"/>
          <cell r="J7342"/>
          <cell r="K7342"/>
          <cell r="L7342"/>
          <cell r="M7342"/>
          <cell r="N7342"/>
          <cell r="O7342"/>
          <cell r="P7342"/>
          <cell r="R7342"/>
          <cell r="S7342"/>
          <cell r="T7342"/>
          <cell r="U7342"/>
          <cell r="V7342"/>
          <cell r="W7342"/>
          <cell r="Y7342"/>
          <cell r="Z7342"/>
          <cell r="AA7342"/>
          <cell r="AB7342"/>
          <cell r="AC7342"/>
          <cell r="AD7342"/>
          <cell r="AE7342"/>
          <cell r="AF7342"/>
          <cell r="AG7342"/>
          <cell r="AH7342"/>
          <cell r="AI7342"/>
          <cell r="AJ7342"/>
          <cell r="AK7342"/>
          <cell r="AL7342"/>
          <cell r="AM7342"/>
          <cell r="AN7342"/>
          <cell r="AP7342"/>
        </row>
        <row r="7343">
          <cell r="C7343"/>
          <cell r="D7343"/>
          <cell r="E7343"/>
          <cell r="F7343"/>
          <cell r="J7343"/>
          <cell r="K7343"/>
          <cell r="L7343"/>
          <cell r="M7343"/>
          <cell r="N7343"/>
          <cell r="O7343"/>
          <cell r="P7343"/>
          <cell r="R7343"/>
          <cell r="S7343"/>
          <cell r="T7343"/>
          <cell r="U7343"/>
          <cell r="V7343"/>
          <cell r="W7343"/>
          <cell r="Y7343"/>
          <cell r="Z7343"/>
          <cell r="AA7343"/>
          <cell r="AB7343"/>
          <cell r="AC7343"/>
          <cell r="AD7343"/>
          <cell r="AE7343"/>
          <cell r="AF7343"/>
          <cell r="AG7343"/>
          <cell r="AH7343"/>
          <cell r="AI7343"/>
          <cell r="AJ7343"/>
          <cell r="AK7343"/>
          <cell r="AL7343"/>
          <cell r="AM7343"/>
          <cell r="AN7343"/>
          <cell r="AP7343"/>
        </row>
        <row r="7344">
          <cell r="C7344"/>
          <cell r="D7344"/>
          <cell r="E7344"/>
          <cell r="F7344"/>
          <cell r="J7344"/>
          <cell r="K7344"/>
          <cell r="L7344"/>
          <cell r="M7344"/>
          <cell r="N7344"/>
          <cell r="O7344"/>
          <cell r="P7344"/>
          <cell r="R7344"/>
          <cell r="S7344"/>
          <cell r="T7344"/>
          <cell r="U7344"/>
          <cell r="V7344"/>
          <cell r="W7344"/>
          <cell r="Y7344"/>
          <cell r="Z7344"/>
          <cell r="AA7344"/>
          <cell r="AB7344"/>
          <cell r="AC7344"/>
          <cell r="AD7344"/>
          <cell r="AE7344"/>
          <cell r="AF7344"/>
          <cell r="AG7344"/>
          <cell r="AH7344"/>
          <cell r="AI7344"/>
          <cell r="AJ7344"/>
          <cell r="AK7344"/>
          <cell r="AL7344"/>
          <cell r="AM7344"/>
          <cell r="AN7344"/>
          <cell r="AP7344"/>
        </row>
        <row r="7345">
          <cell r="C7345"/>
          <cell r="D7345"/>
          <cell r="E7345"/>
          <cell r="F7345"/>
          <cell r="J7345"/>
          <cell r="K7345"/>
          <cell r="L7345"/>
          <cell r="M7345"/>
          <cell r="N7345"/>
          <cell r="O7345"/>
          <cell r="P7345"/>
          <cell r="R7345"/>
          <cell r="S7345"/>
          <cell r="T7345"/>
          <cell r="U7345"/>
          <cell r="V7345"/>
          <cell r="W7345"/>
          <cell r="Y7345"/>
          <cell r="Z7345"/>
          <cell r="AA7345"/>
          <cell r="AB7345"/>
          <cell r="AC7345"/>
          <cell r="AD7345"/>
          <cell r="AE7345"/>
          <cell r="AF7345"/>
          <cell r="AG7345"/>
          <cell r="AH7345"/>
          <cell r="AI7345"/>
          <cell r="AJ7345"/>
          <cell r="AK7345"/>
          <cell r="AL7345"/>
          <cell r="AM7345"/>
          <cell r="AN7345"/>
          <cell r="AP7345"/>
        </row>
        <row r="7346">
          <cell r="C7346"/>
          <cell r="D7346"/>
          <cell r="E7346"/>
          <cell r="F7346"/>
          <cell r="J7346"/>
          <cell r="K7346"/>
          <cell r="L7346"/>
          <cell r="M7346"/>
          <cell r="N7346"/>
          <cell r="O7346"/>
          <cell r="P7346"/>
          <cell r="R7346"/>
          <cell r="S7346"/>
          <cell r="T7346"/>
          <cell r="U7346"/>
          <cell r="V7346"/>
          <cell r="W7346"/>
          <cell r="Y7346"/>
          <cell r="Z7346"/>
          <cell r="AA7346"/>
          <cell r="AB7346"/>
          <cell r="AC7346"/>
          <cell r="AD7346"/>
          <cell r="AE7346"/>
          <cell r="AF7346"/>
          <cell r="AG7346"/>
          <cell r="AH7346"/>
          <cell r="AI7346"/>
          <cell r="AJ7346"/>
          <cell r="AK7346"/>
          <cell r="AL7346"/>
          <cell r="AM7346"/>
          <cell r="AN7346"/>
          <cell r="AP7346"/>
        </row>
        <row r="7347">
          <cell r="C7347"/>
          <cell r="D7347"/>
          <cell r="E7347"/>
          <cell r="F7347"/>
          <cell r="J7347"/>
          <cell r="K7347"/>
          <cell r="L7347"/>
          <cell r="M7347"/>
          <cell r="N7347"/>
          <cell r="O7347"/>
          <cell r="P7347"/>
          <cell r="R7347"/>
          <cell r="S7347"/>
          <cell r="T7347"/>
          <cell r="U7347"/>
          <cell r="V7347"/>
          <cell r="W7347"/>
          <cell r="Y7347"/>
          <cell r="Z7347"/>
          <cell r="AA7347"/>
          <cell r="AB7347"/>
          <cell r="AC7347"/>
          <cell r="AD7347"/>
          <cell r="AE7347"/>
          <cell r="AF7347"/>
          <cell r="AG7347"/>
          <cell r="AH7347"/>
          <cell r="AI7347"/>
          <cell r="AJ7347"/>
          <cell r="AK7347"/>
          <cell r="AL7347"/>
          <cell r="AM7347"/>
          <cell r="AN7347"/>
          <cell r="AP7347"/>
        </row>
        <row r="7349">
          <cell r="A7349"/>
        </row>
        <row r="7350">
          <cell r="A7350" t="str">
            <v>0000652068/10</v>
          </cell>
        </row>
        <row r="7351">
          <cell r="A7351" t="str">
            <v>0002166584/15</v>
          </cell>
        </row>
        <row r="7352">
          <cell r="A7352" t="str">
            <v>0002180160/15</v>
          </cell>
        </row>
        <row r="7353">
          <cell r="A7353" t="str">
            <v>0002184779/15</v>
          </cell>
        </row>
        <row r="7354">
          <cell r="A7354" t="str">
            <v>0001721219/13</v>
          </cell>
        </row>
        <row r="7355">
          <cell r="A7355" t="str">
            <v>0002157185/15</v>
          </cell>
        </row>
        <row r="7356">
          <cell r="A7356" t="str">
            <v>0000367723/07</v>
          </cell>
        </row>
        <row r="7357">
          <cell r="A7357" t="str">
            <v>0001603809/13</v>
          </cell>
        </row>
        <row r="7358">
          <cell r="A7358" t="str">
            <v>0000647208/10</v>
          </cell>
        </row>
        <row r="7359">
          <cell r="A7359" t="str">
            <v>0001866688/14</v>
          </cell>
        </row>
        <row r="7360">
          <cell r="A7360" t="str">
            <v>0001952915/14</v>
          </cell>
        </row>
        <row r="7361">
          <cell r="A7361" t="str">
            <v>0002113274/15</v>
          </cell>
        </row>
        <row r="7362">
          <cell r="A7362" t="str">
            <v>0002252529/16</v>
          </cell>
        </row>
        <row r="7363">
          <cell r="A7363" t="str">
            <v>0002174379/15</v>
          </cell>
        </row>
        <row r="7364">
          <cell r="A7364" t="str">
            <v>0002264791/16</v>
          </cell>
        </row>
        <row r="7365">
          <cell r="A7365" t="str">
            <v>0002207290/16</v>
          </cell>
        </row>
        <row r="7366">
          <cell r="A7366" t="str">
            <v>0001181194/12</v>
          </cell>
        </row>
        <row r="7367">
          <cell r="A7367" t="str">
            <v>0001591636/13</v>
          </cell>
        </row>
        <row r="7368">
          <cell r="A7368" t="str">
            <v>0001642372/13</v>
          </cell>
        </row>
        <row r="7369">
          <cell r="A7369" t="str">
            <v>0000639839/10</v>
          </cell>
        </row>
        <row r="7370">
          <cell r="A7370" t="str">
            <v>0000140702/05</v>
          </cell>
        </row>
        <row r="7371">
          <cell r="A7371" t="str">
            <v>0001742314/13</v>
          </cell>
        </row>
        <row r="7372">
          <cell r="A7372" t="str">
            <v>0001974707/14</v>
          </cell>
        </row>
        <row r="7373">
          <cell r="A7373" t="str">
            <v>0000619558/10</v>
          </cell>
        </row>
        <row r="7374">
          <cell r="A7374" t="str">
            <v>0001685955/13</v>
          </cell>
        </row>
        <row r="7375">
          <cell r="A7375" t="str">
            <v>0001727553/13</v>
          </cell>
        </row>
        <row r="7376">
          <cell r="A7376" t="str">
            <v>0001674093/13</v>
          </cell>
        </row>
        <row r="7377">
          <cell r="A7377" t="str">
            <v>0001006166/10</v>
          </cell>
        </row>
        <row r="7378">
          <cell r="A7378" t="str">
            <v>0000639743/10</v>
          </cell>
        </row>
        <row r="7379">
          <cell r="A7379" t="str">
            <v>0001078521/11</v>
          </cell>
        </row>
        <row r="7380">
          <cell r="A7380" t="str">
            <v>0001641677/13</v>
          </cell>
        </row>
        <row r="7381">
          <cell r="A7381" t="str">
            <v>0001662328/13</v>
          </cell>
        </row>
        <row r="7382">
          <cell r="A7382" t="str">
            <v>0001785649/14</v>
          </cell>
        </row>
        <row r="7383">
          <cell r="A7383" t="str">
            <v>0002075601/15</v>
          </cell>
        </row>
        <row r="7384">
          <cell r="A7384" t="str">
            <v>0002113178/15</v>
          </cell>
        </row>
        <row r="7385">
          <cell r="A7385" t="str">
            <v>0002115482/15</v>
          </cell>
        </row>
        <row r="7386">
          <cell r="A7386" t="str">
            <v>0002200482/16</v>
          </cell>
        </row>
        <row r="7387">
          <cell r="A7387" t="str">
            <v>0002227231/16</v>
          </cell>
        </row>
        <row r="7388">
          <cell r="A7388" t="str">
            <v>0002218108/16</v>
          </cell>
        </row>
        <row r="7389">
          <cell r="A7389" t="str">
            <v>0000648112/10</v>
          </cell>
        </row>
        <row r="7390">
          <cell r="A7390" t="str">
            <v>0001977790/14</v>
          </cell>
        </row>
        <row r="7391">
          <cell r="A7391" t="str">
            <v>0002169034/15</v>
          </cell>
        </row>
        <row r="7392">
          <cell r="A7392" t="str">
            <v>0002166412/15</v>
          </cell>
        </row>
        <row r="7393">
          <cell r="A7393" t="str">
            <v>0001742231/13</v>
          </cell>
        </row>
        <row r="7394">
          <cell r="A7394" t="str">
            <v>0002175546/15</v>
          </cell>
        </row>
        <row r="7395">
          <cell r="A7395" t="str">
            <v>0000594179/01</v>
          </cell>
        </row>
        <row r="7396">
          <cell r="A7396" t="str">
            <v>0001040127/11</v>
          </cell>
        </row>
        <row r="7397">
          <cell r="A7397" t="str">
            <v>0001197429/12</v>
          </cell>
        </row>
        <row r="7398">
          <cell r="A7398" t="str">
            <v>0001682064/13</v>
          </cell>
        </row>
        <row r="7399">
          <cell r="A7399" t="str">
            <v>0000827245/08</v>
          </cell>
        </row>
        <row r="7400">
          <cell r="A7400" t="str">
            <v>0000181169/06</v>
          </cell>
        </row>
        <row r="7401">
          <cell r="A7401"/>
        </row>
        <row r="7402">
          <cell r="A7402"/>
        </row>
        <row r="7403">
          <cell r="A7403"/>
        </row>
        <row r="7404">
          <cell r="A7404"/>
        </row>
        <row r="7405">
          <cell r="A7405"/>
        </row>
        <row r="7406">
          <cell r="A7406"/>
        </row>
        <row r="7407">
          <cell r="A7407"/>
        </row>
        <row r="7408">
          <cell r="A7408"/>
        </row>
        <row r="7409">
          <cell r="A7409"/>
        </row>
        <row r="7410">
          <cell r="A7410"/>
        </row>
        <row r="7411">
          <cell r="A7411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"/>
      <sheetName val="validação"/>
      <sheetName val="COD PROD x PROD "/>
      <sheetName val="procedencia x acordo"/>
      <sheetName val="backup 51 casos"/>
      <sheetName val="casos que nao foram em junho "/>
    </sheetNames>
    <sheetDataSet>
      <sheetData sheetId="0"/>
      <sheetData sheetId="1"/>
      <sheetData sheetId="2">
        <row r="1">
          <cell r="A1" t="str">
            <v>VI2800029</v>
          </cell>
          <cell r="B1" t="str">
            <v>SUPER RENDA FIXA VGBL</v>
          </cell>
          <cell r="E1">
            <v>93</v>
          </cell>
          <cell r="F1" t="str">
            <v>LIFE</v>
          </cell>
        </row>
        <row r="2">
          <cell r="A2">
            <v>12</v>
          </cell>
          <cell r="B2" t="str">
            <v>PROTEÇÃO HOSPITALAR</v>
          </cell>
          <cell r="E2">
            <v>1</v>
          </cell>
          <cell r="F2" t="str">
            <v>LIFE</v>
          </cell>
        </row>
        <row r="3">
          <cell r="A3">
            <v>167</v>
          </cell>
          <cell r="B3" t="str">
            <v>PROTEÇÃO MAIS MULHER</v>
          </cell>
          <cell r="E3">
            <v>14</v>
          </cell>
          <cell r="F3" t="str">
            <v>GI</v>
          </cell>
        </row>
        <row r="4">
          <cell r="A4">
            <v>5039</v>
          </cell>
          <cell r="B4" t="str">
            <v>PROTECAO FAMILIAR MEN SANTANDER</v>
          </cell>
          <cell r="E4">
            <v>82</v>
          </cell>
          <cell r="F4" t="str">
            <v>LIFE</v>
          </cell>
        </row>
        <row r="5">
          <cell r="A5">
            <v>4011</v>
          </cell>
          <cell r="B5" t="str">
            <v xml:space="preserve">REAL VIDA HOMEM </v>
          </cell>
          <cell r="E5">
            <v>90</v>
          </cell>
          <cell r="F5" t="str">
            <v>LIFE</v>
          </cell>
        </row>
        <row r="6">
          <cell r="A6">
            <v>4002</v>
          </cell>
          <cell r="B6" t="str">
            <v>VIDA HOMEM STYLE</v>
          </cell>
          <cell r="E6">
            <v>77</v>
          </cell>
          <cell r="F6" t="str">
            <v>LIFE</v>
          </cell>
        </row>
        <row r="7">
          <cell r="A7">
            <v>4011</v>
          </cell>
          <cell r="B7" t="str">
            <v>REAL VIDA HOMEM</v>
          </cell>
          <cell r="E7" t="str">
            <v>507</v>
          </cell>
          <cell r="F7" t="str">
            <v>LIFE</v>
          </cell>
        </row>
        <row r="8">
          <cell r="A8">
            <v>4003</v>
          </cell>
          <cell r="B8" t="str">
            <v>VIDA HOMEM STYLE - cônjuge</v>
          </cell>
          <cell r="E8" t="str">
            <v>136</v>
          </cell>
          <cell r="F8" t="str">
            <v>GI</v>
          </cell>
        </row>
        <row r="9">
          <cell r="A9">
            <v>8102</v>
          </cell>
          <cell r="B9" t="str">
            <v>PROTEÇÃO RESIDENCIAL VERANEIO</v>
          </cell>
          <cell r="E9" t="str">
            <v>PECÚLIO</v>
          </cell>
          <cell r="F9" t="str">
            <v>LIFE</v>
          </cell>
        </row>
        <row r="10">
          <cell r="A10">
            <v>5002</v>
          </cell>
          <cell r="B10" t="str">
            <v>PROTEÇÃO RESIDENCIAL DOSE DUPLA</v>
          </cell>
          <cell r="E10">
            <v>61</v>
          </cell>
          <cell r="F10" t="str">
            <v>GI</v>
          </cell>
        </row>
        <row r="11">
          <cell r="A11">
            <v>5030</v>
          </cell>
          <cell r="B11" t="str">
            <v>VIDA PROTEÇÃO EXCLUSIVA</v>
          </cell>
        </row>
        <row r="12">
          <cell r="A12">
            <v>5055</v>
          </cell>
          <cell r="B12" t="str">
            <v>PROTEÇÃO VIDA EMPRESA SANTANDER</v>
          </cell>
        </row>
        <row r="13">
          <cell r="A13">
            <v>9999</v>
          </cell>
          <cell r="B13" t="str">
            <v>PRODUTO GENÉRICO</v>
          </cell>
        </row>
        <row r="14">
          <cell r="A14">
            <v>7000</v>
          </cell>
          <cell r="B14" t="str">
            <v>APÓLICE ESPECÍFICA VG MENSAL</v>
          </cell>
        </row>
        <row r="15">
          <cell r="A15">
            <v>1101</v>
          </cell>
          <cell r="B15" t="str">
            <v>ACIDENTES PESSOAIS MEN SANTANDER</v>
          </cell>
        </row>
        <row r="16">
          <cell r="A16">
            <v>1008</v>
          </cell>
          <cell r="B16" t="str">
            <v>VIDA PROTEÇÃO EXCLUSIVA</v>
          </cell>
        </row>
        <row r="17">
          <cell r="A17">
            <v>8063</v>
          </cell>
          <cell r="B17" t="str">
            <v>PROTECAO VIDA PREMIADA</v>
          </cell>
        </row>
        <row r="18">
          <cell r="A18">
            <v>1102</v>
          </cell>
          <cell r="B18" t="str">
            <v>ACIDENTES PESSOAIS AN. SANTANDER</v>
          </cell>
        </row>
        <row r="19">
          <cell r="A19">
            <v>5012</v>
          </cell>
          <cell r="B19" t="str">
            <v>ACIDENTES PESSOAIS MENSAL SANTANDER</v>
          </cell>
        </row>
        <row r="20">
          <cell r="A20">
            <v>5081</v>
          </cell>
          <cell r="B20" t="str">
            <v xml:space="preserve"> PROTEÇÃO VIDA EMPRESA - STYLE</v>
          </cell>
        </row>
        <row r="21">
          <cell r="A21">
            <v>7012</v>
          </cell>
          <cell r="B21" t="str">
            <v>APÓLICE ESPECÍFICA VIDA - STYLE</v>
          </cell>
        </row>
        <row r="22">
          <cell r="A22">
            <v>5009</v>
          </cell>
          <cell r="B22" t="str">
            <v xml:space="preserve"> ACIDENTES PESSOAIS ANUAL SANTANDER</v>
          </cell>
        </row>
        <row r="23">
          <cell r="A23">
            <v>8065</v>
          </cell>
          <cell r="B23" t="str">
            <v>SANTANDER PROTECAO SOB MEDIDA</v>
          </cell>
        </row>
        <row r="24">
          <cell r="A24" t="str">
            <v>VI18</v>
          </cell>
          <cell r="B24" t="str">
            <v>SUPER RENDA FIXA VGBL</v>
          </cell>
        </row>
        <row r="25">
          <cell r="A25">
            <v>1115</v>
          </cell>
          <cell r="B25" t="str">
            <v>ACID PES MENSAL - PROT MAIS COBERTA</v>
          </cell>
        </row>
        <row r="26">
          <cell r="A26">
            <v>5101</v>
          </cell>
          <cell r="B26" t="str">
            <v xml:space="preserve"> RIDERS REAL VIDA / AP</v>
          </cell>
        </row>
        <row r="27">
          <cell r="A27">
            <v>5029</v>
          </cell>
          <cell r="B27" t="str">
            <v xml:space="preserve"> SEGURO PROTECAO RENDA HOSPITALAR</v>
          </cell>
        </row>
        <row r="28">
          <cell r="A28">
            <v>6000</v>
          </cell>
          <cell r="B28" t="str">
            <v>VIDA MASTER</v>
          </cell>
        </row>
        <row r="29">
          <cell r="A29">
            <v>1101</v>
          </cell>
          <cell r="B29" t="str">
            <v>VIDA MASTER</v>
          </cell>
        </row>
        <row r="30">
          <cell r="A30">
            <v>8065</v>
          </cell>
          <cell r="B30" t="str">
            <v xml:space="preserve"> SANTANDER PROTECAO SOB MEDIDA</v>
          </cell>
        </row>
        <row r="31">
          <cell r="A31">
            <v>1009</v>
          </cell>
          <cell r="B31" t="str">
            <v xml:space="preserve"> VIDA SUPERPROTEÇÃO</v>
          </cell>
        </row>
        <row r="32">
          <cell r="A32">
            <v>5101</v>
          </cell>
          <cell r="B32" t="str">
            <v>RIDERS REAL VIDA/AP</v>
          </cell>
        </row>
        <row r="33">
          <cell r="A33">
            <v>5012</v>
          </cell>
          <cell r="B33" t="str">
            <v xml:space="preserve"> ACIDENTES PESSOAIS MENSAL SANTANDER</v>
          </cell>
        </row>
        <row r="34">
          <cell r="A34">
            <v>8060</v>
          </cell>
          <cell r="B34" t="str">
            <v>SANTANDER CDC PROTEGIDO</v>
          </cell>
        </row>
        <row r="35">
          <cell r="A35">
            <v>8099</v>
          </cell>
          <cell r="B35" t="str">
            <v>PROTEÇÃO RESIDENCIAL SOB MEDIDA</v>
          </cell>
        </row>
        <row r="36">
          <cell r="A36">
            <v>5043</v>
          </cell>
          <cell r="B36" t="str">
            <v>PROTECAO MULHER MEN SANTANDER</v>
          </cell>
        </row>
        <row r="37">
          <cell r="A37">
            <v>1114</v>
          </cell>
          <cell r="B37" t="str">
            <v>SEGURO SAQUE PROTEGIDO - AP</v>
          </cell>
        </row>
        <row r="38">
          <cell r="A38">
            <v>5101</v>
          </cell>
          <cell r="B38" t="str">
            <v>RIDERS REAL VIDA / AP</v>
          </cell>
        </row>
        <row r="39">
          <cell r="A39">
            <v>7000</v>
          </cell>
          <cell r="B39" t="str">
            <v xml:space="preserve"> APÓLICE ESPECÍFICA VG MENSAL</v>
          </cell>
        </row>
        <row r="40">
          <cell r="A40">
            <v>6007</v>
          </cell>
          <cell r="B40" t="str">
            <v>SEGURO SIMPLES VIDA EMPRESA STYLE</v>
          </cell>
        </row>
        <row r="41">
          <cell r="A41">
            <v>8061</v>
          </cell>
          <cell r="B41" t="str">
            <v>PROTECAO VIDA HOMEM</v>
          </cell>
        </row>
        <row r="42">
          <cell r="A42">
            <v>1372</v>
          </cell>
          <cell r="B42" t="str">
            <v>RESIDENCIAL SANTANDER - CARTOES</v>
          </cell>
        </row>
        <row r="43">
          <cell r="A43">
            <v>8100</v>
          </cell>
          <cell r="B43" t="str">
            <v>PROTEÇÃO RESIDENCIAL VAN GOGH</v>
          </cell>
        </row>
        <row r="44">
          <cell r="A44">
            <v>9999</v>
          </cell>
          <cell r="B44" t="str">
            <v xml:space="preserve"> PRODUTO GENÉRICO</v>
          </cell>
        </row>
        <row r="45">
          <cell r="A45">
            <v>5000</v>
          </cell>
          <cell r="B45" t="str">
            <v>RESIDENCIAL</v>
          </cell>
        </row>
        <row r="46">
          <cell r="A46">
            <v>1008</v>
          </cell>
          <cell r="B46" t="str">
            <v xml:space="preserve"> VIDA PROTEÇÃO EXCLUSIVA</v>
          </cell>
        </row>
        <row r="47">
          <cell r="A47">
            <v>5041</v>
          </cell>
          <cell r="B47" t="str">
            <v>PROTECAO MULHER MENSAL SANTANDER</v>
          </cell>
        </row>
        <row r="48">
          <cell r="A48">
            <v>8033</v>
          </cell>
          <cell r="B48" t="str">
            <v>SEGURO VIDA CLUBE MIGR STYLE</v>
          </cell>
        </row>
        <row r="49">
          <cell r="A49">
            <v>1101</v>
          </cell>
          <cell r="B49" t="str">
            <v xml:space="preserve"> ACIDENTES PESSOAIS MEN SANTANDER</v>
          </cell>
        </row>
        <row r="50">
          <cell r="A50">
            <v>8022</v>
          </cell>
          <cell r="B50" t="str">
            <v>SEG PREST/CDC - STYLE-MIGR.</v>
          </cell>
        </row>
        <row r="51">
          <cell r="A51">
            <v>5052</v>
          </cell>
          <cell r="B51" t="str">
            <v>NOVO PROTEÇÃO VIDA EMPRESA</v>
          </cell>
        </row>
        <row r="52">
          <cell r="A52">
            <v>5070</v>
          </cell>
          <cell r="B52" t="str">
            <v>AP ANUAL - STYLE</v>
          </cell>
        </row>
        <row r="53">
          <cell r="A53">
            <v>8064</v>
          </cell>
          <cell r="B53" t="str">
            <v xml:space="preserve"> PROTECAO VIDA VAN GOGH</v>
          </cell>
        </row>
        <row r="54">
          <cell r="A54">
            <v>1101</v>
          </cell>
          <cell r="B54" t="str">
            <v>ACIDENTES PESSOAIS MENSAL</v>
          </cell>
        </row>
        <row r="55">
          <cell r="A55">
            <v>5011</v>
          </cell>
          <cell r="B55" t="str">
            <v>VIDA MASTER</v>
          </cell>
        </row>
        <row r="56">
          <cell r="A56">
            <v>7001</v>
          </cell>
          <cell r="B56" t="str">
            <v xml:space="preserve"> SEGURO DE FUNCIONÁRIOS</v>
          </cell>
        </row>
        <row r="57">
          <cell r="A57">
            <v>8064</v>
          </cell>
          <cell r="B57" t="str">
            <v>PROTECAO VIDA VAN GOGH</v>
          </cell>
        </row>
        <row r="58">
          <cell r="A58">
            <v>5071</v>
          </cell>
          <cell r="B58" t="str">
            <v>AP MENSAL -  STYLE</v>
          </cell>
        </row>
        <row r="59">
          <cell r="A59">
            <v>5081</v>
          </cell>
          <cell r="B59" t="str">
            <v>PROTEÇÃO VIDA EMPRESA - STYLE</v>
          </cell>
        </row>
        <row r="60">
          <cell r="A60">
            <v>5050</v>
          </cell>
          <cell r="B60" t="str">
            <v>SEG VIDA SANTANDER MENSAL</v>
          </cell>
        </row>
        <row r="61">
          <cell r="A61">
            <v>5041</v>
          </cell>
          <cell r="B61" t="str">
            <v xml:space="preserve"> PROTECAO MULHER MENSAL SANTANDER</v>
          </cell>
        </row>
        <row r="62">
          <cell r="A62">
            <v>6004</v>
          </cell>
          <cell r="B62" t="str">
            <v>VIDA MASTER SANTANDER</v>
          </cell>
        </row>
        <row r="63">
          <cell r="A63">
            <v>8062</v>
          </cell>
          <cell r="B63" t="str">
            <v xml:space="preserve"> PROTECAO VIDA MULHER</v>
          </cell>
        </row>
        <row r="64">
          <cell r="A64">
            <v>5062</v>
          </cell>
          <cell r="B64" t="str">
            <v>VIDA INDIVIDUAL ANUAL</v>
          </cell>
        </row>
        <row r="65">
          <cell r="A65">
            <v>6004</v>
          </cell>
          <cell r="B65" t="str">
            <v xml:space="preserve"> VIDA MASTER SANTANDER</v>
          </cell>
        </row>
        <row r="66">
          <cell r="A66">
            <v>5050</v>
          </cell>
          <cell r="B66" t="str">
            <v xml:space="preserve"> SEG VIDA SANTANDER MENSAL</v>
          </cell>
        </row>
        <row r="67">
          <cell r="A67">
            <v>5045</v>
          </cell>
          <cell r="B67" t="str">
            <v xml:space="preserve"> PROTECAO MULHER MENSAL - MAIS COBER</v>
          </cell>
        </row>
        <row r="68">
          <cell r="A68" t="str">
            <v>-</v>
          </cell>
          <cell r="B68" t="str">
            <v>APÓLICE ESPECÍFICA VG MENSAL</v>
          </cell>
        </row>
        <row r="69">
          <cell r="A69">
            <v>6003</v>
          </cell>
          <cell r="B69" t="str">
            <v>VIDA MASTER SANTANDER</v>
          </cell>
        </row>
        <row r="70">
          <cell r="A70">
            <v>5066</v>
          </cell>
          <cell r="B70" t="str">
            <v>MERIDIONAL CORRENTISTA</v>
          </cell>
        </row>
        <row r="71">
          <cell r="A71">
            <v>9999</v>
          </cell>
          <cell r="B71" t="str">
            <v>VIDA PROTEÇÃO EXCLUSIVA</v>
          </cell>
        </row>
        <row r="72">
          <cell r="A72">
            <v>5055</v>
          </cell>
          <cell r="B72" t="str">
            <v xml:space="preserve">PROTEÇÃO VIDA EMPRESA </v>
          </cell>
        </row>
        <row r="73">
          <cell r="A73">
            <v>5003</v>
          </cell>
          <cell r="B73" t="str">
            <v>RESIDENCIAL SANTANDER PLUS</v>
          </cell>
        </row>
        <row r="74">
          <cell r="A74">
            <v>5012</v>
          </cell>
          <cell r="B74" t="str">
            <v xml:space="preserve">PROTEÇÃO ACIDENTES PESSOAIS </v>
          </cell>
        </row>
        <row r="75">
          <cell r="A75">
            <v>5013</v>
          </cell>
          <cell r="B75" t="str">
            <v>PROTEÇÃO AP MAIS COBERTURA</v>
          </cell>
        </row>
        <row r="76">
          <cell r="A76">
            <v>8061</v>
          </cell>
          <cell r="B76" t="str">
            <v xml:space="preserve">PROTEÇÃO VIDA HOMEM </v>
          </cell>
        </row>
        <row r="77">
          <cell r="A77">
            <v>5055</v>
          </cell>
          <cell r="B77" t="str">
            <v>PROTEÇÃO VDIA EMPRESA</v>
          </cell>
        </row>
        <row r="78">
          <cell r="A78">
            <v>9999</v>
          </cell>
          <cell r="B78" t="str">
            <v xml:space="preserve">REAL VIDA HOMEM </v>
          </cell>
        </row>
        <row r="79">
          <cell r="A79">
            <v>370</v>
          </cell>
          <cell r="B79" t="str">
            <v>SANTANDER RESIDENCIAL PLUS</v>
          </cell>
        </row>
        <row r="80">
          <cell r="A80">
            <v>5031</v>
          </cell>
          <cell r="B80" t="str">
            <v xml:space="preserve"> VIDA SUPERPROTEÇÃO</v>
          </cell>
        </row>
        <row r="81">
          <cell r="A81">
            <v>5023</v>
          </cell>
          <cell r="B81" t="str">
            <v xml:space="preserve"> PROTEÇÃO ESPECIAL</v>
          </cell>
        </row>
        <row r="82">
          <cell r="A82">
            <v>8061</v>
          </cell>
          <cell r="B82" t="str">
            <v xml:space="preserve"> PROTECAO VIDA HOMEM</v>
          </cell>
        </row>
        <row r="83">
          <cell r="A83">
            <v>5003</v>
          </cell>
          <cell r="B83" t="str">
            <v xml:space="preserve"> RESIDENCIAL SANTANDER PLUS</v>
          </cell>
        </row>
        <row r="84">
          <cell r="A84">
            <v>7000</v>
          </cell>
          <cell r="B84" t="str">
            <v>APÓLICE ESPECÍFICA CONJUGADA</v>
          </cell>
        </row>
        <row r="85">
          <cell r="A85">
            <v>8030</v>
          </cell>
          <cell r="B85" t="str">
            <v xml:space="preserve"> SEG ACID PESSOAIS MIGR STYLE</v>
          </cell>
        </row>
        <row r="86">
          <cell r="A86">
            <v>5007</v>
          </cell>
          <cell r="B86" t="str">
            <v xml:space="preserve"> RESIDENCIAL SANTANDER PROT M COB</v>
          </cell>
        </row>
        <row r="87">
          <cell r="A87">
            <v>5013</v>
          </cell>
          <cell r="B87" t="str">
            <v xml:space="preserve"> ACID PES MENSAL - PROT MAIS COBERTU</v>
          </cell>
        </row>
        <row r="88">
          <cell r="A88">
            <v>1101</v>
          </cell>
          <cell r="B88" t="str">
            <v>VIDA PROTEÇÃO EXCLUSIVA</v>
          </cell>
        </row>
        <row r="89">
          <cell r="A89">
            <v>9000</v>
          </cell>
          <cell r="B89" t="str">
            <v>MERIDIONAL CORRENTISTA</v>
          </cell>
        </row>
        <row r="90">
          <cell r="A90">
            <v>11</v>
          </cell>
          <cell r="B90" t="str">
            <v>VEM</v>
          </cell>
        </row>
        <row r="91">
          <cell r="A91">
            <v>381</v>
          </cell>
          <cell r="B91" t="str">
            <v>RESID SANTANDER DOSE DUPLA</v>
          </cell>
        </row>
        <row r="92">
          <cell r="A92">
            <v>382</v>
          </cell>
          <cell r="B92" t="str">
            <v>RESID SANTANDER PLUS</v>
          </cell>
        </row>
        <row r="93">
          <cell r="A93">
            <v>1004</v>
          </cell>
          <cell r="B93" t="str">
            <v>NOVO VIDA SANTANDER</v>
          </cell>
        </row>
        <row r="94">
          <cell r="A94">
            <v>383</v>
          </cell>
          <cell r="B94" t="str">
            <v xml:space="preserve"> PROTEÇÃO RESIDENCIAL SANTANDER</v>
          </cell>
        </row>
        <row r="95">
          <cell r="A95" t="str">
            <v>PI000908</v>
          </cell>
          <cell r="B95" t="str">
            <v>PGBL SUPER PREV FILHOS</v>
          </cell>
        </row>
        <row r="96">
          <cell r="A96">
            <v>380</v>
          </cell>
          <cell r="B96" t="str">
            <v>RESID SANTANDER</v>
          </cell>
        </row>
        <row r="97">
          <cell r="A97">
            <v>4004</v>
          </cell>
          <cell r="B97" t="str">
            <v>VIDA MULHER STYLE</v>
          </cell>
        </row>
        <row r="98">
          <cell r="A98">
            <v>9999</v>
          </cell>
          <cell r="B98" t="str">
            <v>VGBL PREVIDÊNCIA ESPECIAL RENDA FIXA</v>
          </cell>
        </row>
        <row r="99">
          <cell r="A99">
            <v>5000</v>
          </cell>
          <cell r="B99" t="str">
            <v xml:space="preserve"> RESIDENCIAL</v>
          </cell>
        </row>
        <row r="100">
          <cell r="A100">
            <v>8099</v>
          </cell>
          <cell r="B100" t="str">
            <v xml:space="preserve"> PROTEÇÃO RESIDENCIAL SOB MEDIDA</v>
          </cell>
        </row>
        <row r="101">
          <cell r="A101">
            <v>1389</v>
          </cell>
          <cell r="B101" t="str">
            <v>HABITACIONAL SANTANDER SFH - MIP</v>
          </cell>
        </row>
        <row r="102">
          <cell r="A102">
            <v>5009</v>
          </cell>
          <cell r="B102" t="str">
            <v>ACIDENTES PESSOAIS ANUAL SANTANDER</v>
          </cell>
        </row>
        <row r="103">
          <cell r="A103">
            <v>8092</v>
          </cell>
          <cell r="B103" t="str">
            <v>PROTEÇÃO COBERTURA PREMIADA</v>
          </cell>
        </row>
        <row r="104">
          <cell r="A104">
            <v>4001</v>
          </cell>
          <cell r="B104" t="str">
            <v>REAL VIDA PREMIADO</v>
          </cell>
        </row>
        <row r="105">
          <cell r="A105">
            <v>5031</v>
          </cell>
          <cell r="B105" t="str">
            <v>VIDA SUPERPROTEÇÃO</v>
          </cell>
        </row>
        <row r="106">
          <cell r="A106">
            <v>5013</v>
          </cell>
          <cell r="B106" t="str">
            <v>ACID PES MENSAL - PROT MAIS COBERTU</v>
          </cell>
        </row>
        <row r="107">
          <cell r="A107">
            <v>6000</v>
          </cell>
          <cell r="B107" t="str">
            <v xml:space="preserve"> VIDA MASTER</v>
          </cell>
        </row>
        <row r="108">
          <cell r="A108">
            <v>1108</v>
          </cell>
          <cell r="B108" t="str">
            <v>VIDA PROTEÇÃO EXCLUSIVA</v>
          </cell>
        </row>
        <row r="109">
          <cell r="A109">
            <v>1011</v>
          </cell>
          <cell r="B109" t="str">
            <v>VIDA PROTECAO TOTAL</v>
          </cell>
        </row>
        <row r="110">
          <cell r="A110">
            <v>4001</v>
          </cell>
          <cell r="B110" t="str">
            <v>VIDA PREMIADO STYLE</v>
          </cell>
        </row>
        <row r="111">
          <cell r="A111">
            <v>3033</v>
          </cell>
          <cell r="B111" t="str">
            <v>AP PROT FAM SEG AP MED SB - CARTOES</v>
          </cell>
        </row>
        <row r="112">
          <cell r="A112">
            <v>7000</v>
          </cell>
          <cell r="B112" t="str">
            <v>APÓLICE ESPCIFICA VG MENSAL - VIDA MENSAL</v>
          </cell>
        </row>
        <row r="113">
          <cell r="A113">
            <v>9999</v>
          </cell>
          <cell r="B113" t="str">
            <v xml:space="preserve">VIDA EM GRUPO GENERICO </v>
          </cell>
        </row>
        <row r="114">
          <cell r="A114">
            <v>1001</v>
          </cell>
          <cell r="B114" t="str">
            <v>VIDA MENSAL</v>
          </cell>
        </row>
        <row r="115">
          <cell r="A115">
            <v>166</v>
          </cell>
          <cell r="B115" t="str">
            <v>PROT MULHER MEN MAIS COBERTURA</v>
          </cell>
        </row>
        <row r="116">
          <cell r="A116">
            <v>1102</v>
          </cell>
          <cell r="B116" t="str">
            <v xml:space="preserve">ACIDENTES PESSOAIS ANUAL SANTANDER </v>
          </cell>
        </row>
        <row r="117">
          <cell r="A117">
            <v>7000</v>
          </cell>
          <cell r="B117" t="str">
            <v>APÓLICE ESPECÍFICA - VIDA MENSAL</v>
          </cell>
        </row>
        <row r="118">
          <cell r="A118">
            <v>9999</v>
          </cell>
          <cell r="B118" t="str">
            <v>AUTOMÓVEL - GENÉRICO</v>
          </cell>
        </row>
        <row r="119">
          <cell r="A119">
            <v>5055</v>
          </cell>
          <cell r="B119" t="str">
            <v>PROTEÇÃO VIDA EMPRESA</v>
          </cell>
        </row>
        <row r="120">
          <cell r="A120">
            <v>7012</v>
          </cell>
          <cell r="B120" t="str">
            <v>APÓLICE ESPECÍFICA VIDA  - STYLE</v>
          </cell>
        </row>
        <row r="121">
          <cell r="A121">
            <v>1115</v>
          </cell>
          <cell r="B121" t="str">
            <v>ACID PES MENSAL - PROT MAIS COBERTU</v>
          </cell>
        </row>
        <row r="122">
          <cell r="A122">
            <v>1101</v>
          </cell>
          <cell r="B122" t="str">
            <v>ACIDENTES PESSOAIS MENSAL SANTANDER</v>
          </cell>
        </row>
        <row r="123">
          <cell r="A123">
            <v>9999</v>
          </cell>
          <cell r="B123" t="str">
            <v>AP GENÉRICO</v>
          </cell>
        </row>
        <row r="124">
          <cell r="A124">
            <v>1017</v>
          </cell>
          <cell r="B124" t="str">
            <v>VIDA EX-FUNCIONÁRIOS COMPL STYLE</v>
          </cell>
        </row>
        <row r="125">
          <cell r="A125">
            <v>165</v>
          </cell>
          <cell r="B125" t="str">
            <v>PROTEÇÃO MULHER SANTANDER</v>
          </cell>
        </row>
        <row r="126">
          <cell r="A126">
            <v>9999</v>
          </cell>
          <cell r="B126" t="str">
            <v>AC. PES. GENÉRICO</v>
          </cell>
        </row>
        <row r="127">
          <cell r="A127">
            <v>9999</v>
          </cell>
          <cell r="B127" t="str">
            <v>AP</v>
          </cell>
        </row>
        <row r="128">
          <cell r="A128">
            <v>8100</v>
          </cell>
          <cell r="B128" t="str">
            <v>PROTEÇÃO RESIDENCIAL  VAN GOGH</v>
          </cell>
        </row>
        <row r="129">
          <cell r="A129">
            <v>1102</v>
          </cell>
          <cell r="B129" t="str">
            <v xml:space="preserve"> VIDA PROTEÇÃO EXCLUSIVA</v>
          </cell>
        </row>
        <row r="130">
          <cell r="A130">
            <v>5013</v>
          </cell>
          <cell r="B130" t="str">
            <v>ACID PES MENSAL-PROT MAIS COBERTURA</v>
          </cell>
        </row>
        <row r="131">
          <cell r="A131">
            <v>5011</v>
          </cell>
          <cell r="B131" t="str">
            <v xml:space="preserve">VIDA MASTER </v>
          </cell>
        </row>
        <row r="132">
          <cell r="A132">
            <v>4005</v>
          </cell>
          <cell r="B132" t="str">
            <v>VIDA VAN GOGH STYLE</v>
          </cell>
        </row>
        <row r="133">
          <cell r="A133">
            <v>5101</v>
          </cell>
          <cell r="B133" t="str">
            <v xml:space="preserve">PROTEÇÃO VIDA E APC - RIDES </v>
          </cell>
        </row>
        <row r="134">
          <cell r="A134">
            <v>9999</v>
          </cell>
          <cell r="B134" t="str">
            <v>R.C.F.VEÍCULOS - GENÉRICO</v>
          </cell>
        </row>
        <row r="135">
          <cell r="A135">
            <v>5009</v>
          </cell>
          <cell r="B135" t="str">
            <v xml:space="preserve">PROTEÇÃO ACIDENTES PESSOAIS </v>
          </cell>
        </row>
        <row r="136">
          <cell r="A136">
            <v>4013</v>
          </cell>
          <cell r="B136" t="str">
            <v xml:space="preserve">REAL VIDA HOMEM </v>
          </cell>
        </row>
        <row r="137">
          <cell r="A137">
            <v>8063</v>
          </cell>
          <cell r="B137" t="str">
            <v>PROTEÇÃO VIDA PREMIADO</v>
          </cell>
        </row>
        <row r="138">
          <cell r="A138">
            <v>7000</v>
          </cell>
          <cell r="B138" t="str">
            <v>APÓLICE ESPECIFICA - VG MENSAL</v>
          </cell>
        </row>
        <row r="139">
          <cell r="A139">
            <v>3003</v>
          </cell>
          <cell r="B139" t="str">
            <v xml:space="preserve">PROTEÇÃO ACIDENTES PESSOAIS </v>
          </cell>
        </row>
        <row r="140">
          <cell r="A140">
            <v>7000</v>
          </cell>
          <cell r="B140" t="str">
            <v>APÓLICE ESPCIFICA - VIDA MENSAL</v>
          </cell>
        </row>
        <row r="141">
          <cell r="A141">
            <v>5052</v>
          </cell>
          <cell r="B141" t="str">
            <v>NOVA PROTEÇÃO VIDA EMPRESA</v>
          </cell>
        </row>
        <row r="142">
          <cell r="A142">
            <v>5043</v>
          </cell>
          <cell r="B142" t="str">
            <v>PROTEÇÃO ACIDENTES PESSOAIS MULHER</v>
          </cell>
        </row>
        <row r="143">
          <cell r="A143">
            <v>5055</v>
          </cell>
          <cell r="B143" t="str">
            <v>PROTEÇÃO VIDA EMRPESA</v>
          </cell>
        </row>
        <row r="144">
          <cell r="A144">
            <v>5000</v>
          </cell>
          <cell r="B144" t="str">
            <v>PROTEÇÃO RESIDENCIAL SANTANDER</v>
          </cell>
        </row>
        <row r="145">
          <cell r="A145">
            <v>8001</v>
          </cell>
          <cell r="B145" t="str">
            <v>SEGURO PRESTAMISTA SANTANDER</v>
          </cell>
        </row>
        <row r="146">
          <cell r="A146">
            <v>5012</v>
          </cell>
          <cell r="B146" t="str">
            <v>PROTEÇÃO ACIDENTES PESSOAIS</v>
          </cell>
        </row>
        <row r="147">
          <cell r="A147" t="str">
            <v>RI010009482</v>
          </cell>
          <cell r="B147" t="str">
            <v>SUPERPREV INDIVIDUAL</v>
          </cell>
        </row>
        <row r="148">
          <cell r="A148">
            <v>6000</v>
          </cell>
          <cell r="B148" t="str">
            <v xml:space="preserve">VIDA MASTER </v>
          </cell>
        </row>
        <row r="149">
          <cell r="A149">
            <v>1390</v>
          </cell>
          <cell r="B149" t="str">
            <v>HABITACIONAL SANTANDER SFH - MIP</v>
          </cell>
        </row>
        <row r="150">
          <cell r="A150">
            <v>8064</v>
          </cell>
          <cell r="B150" t="str">
            <v>PROTEÇÃO VIDA VAN GOGH</v>
          </cell>
        </row>
        <row r="151">
          <cell r="A151">
            <v>8030</v>
          </cell>
          <cell r="B151" t="str">
            <v>SEG ACID PESSOAIS MIGR STYLE</v>
          </cell>
        </row>
        <row r="152">
          <cell r="A152">
            <v>5008</v>
          </cell>
          <cell r="B152" t="str">
            <v>RESIDENCIAL SAN DD PROT M COB</v>
          </cell>
        </row>
        <row r="153">
          <cell r="A153">
            <v>2001</v>
          </cell>
          <cell r="B153" t="str">
            <v>VIDAPREV</v>
          </cell>
        </row>
        <row r="154">
          <cell r="A154">
            <v>4014</v>
          </cell>
          <cell r="B154" t="str">
            <v>REAL VIDA PREMIADO</v>
          </cell>
        </row>
        <row r="155">
          <cell r="A155">
            <v>3003</v>
          </cell>
          <cell r="B155" t="str">
            <v>AP PROT FAM SEG AP MED SB - CARTOES</v>
          </cell>
        </row>
        <row r="156">
          <cell r="A156">
            <v>4004</v>
          </cell>
          <cell r="B156" t="str">
            <v>REAL VIDA MULHER</v>
          </cell>
        </row>
        <row r="157">
          <cell r="A157" t="str">
            <v>RI010009360</v>
          </cell>
          <cell r="B157" t="str">
            <v>MRP FAMILIA PREV</v>
          </cell>
        </row>
        <row r="158">
          <cell r="A158">
            <v>8034</v>
          </cell>
          <cell r="B158" t="str">
            <v>SEGURO SO VIDA MIGRACAO STYLE</v>
          </cell>
        </row>
        <row r="159">
          <cell r="A159">
            <v>5029</v>
          </cell>
          <cell r="B159" t="str">
            <v>SEGURO PROTECAO RENDA HOSPITALAR</v>
          </cell>
        </row>
        <row r="160">
          <cell r="A160">
            <v>161</v>
          </cell>
          <cell r="B160" t="str">
            <v>PROTEÇÃO FAMILIAR SANTANDER</v>
          </cell>
        </row>
        <row r="161">
          <cell r="A161">
            <v>4000</v>
          </cell>
          <cell r="B161" t="str">
            <v>REAL MAIS VIDA</v>
          </cell>
        </row>
        <row r="162">
          <cell r="A162">
            <v>7000</v>
          </cell>
          <cell r="B162" t="str">
            <v>APÓLICE ESPECIFICA - VIDA MENSAL</v>
          </cell>
        </row>
        <row r="163">
          <cell r="A163">
            <v>5033</v>
          </cell>
          <cell r="B163" t="str">
            <v>VIDA PROTEÇÃO EXCLUSIVA</v>
          </cell>
        </row>
        <row r="164">
          <cell r="A164"/>
          <cell r="B164" t="str">
            <v xml:space="preserve"> PGBL - PREV EDUCAR RF</v>
          </cell>
        </row>
        <row r="165">
          <cell r="A165">
            <v>8023</v>
          </cell>
          <cell r="B165" t="str">
            <v xml:space="preserve"> SEG PREST CONSIGNADO - STYLE-MIGR</v>
          </cell>
        </row>
        <row r="166">
          <cell r="A166">
            <v>1113</v>
          </cell>
          <cell r="B166" t="str">
            <v>PROTEÇÃO ESPECIAL</v>
          </cell>
        </row>
        <row r="167">
          <cell r="A167">
            <v>5046</v>
          </cell>
          <cell r="B167" t="str">
            <v>VIDA MENSAL SANTANDER</v>
          </cell>
        </row>
        <row r="168">
          <cell r="A168">
            <v>8004</v>
          </cell>
          <cell r="B168" t="str">
            <v>PRESTAMISTA CP SANTANDER</v>
          </cell>
        </row>
        <row r="169">
          <cell r="A169">
            <v>8057</v>
          </cell>
          <cell r="B169" t="str">
            <v xml:space="preserve"> ACID PESSOAIS ANUAL MIGR STYLE</v>
          </cell>
        </row>
        <row r="170">
          <cell r="A170">
            <v>4005</v>
          </cell>
          <cell r="B170" t="str">
            <v>VIDA VAN GOGH STYLE</v>
          </cell>
        </row>
        <row r="171">
          <cell r="A171">
            <v>2633</v>
          </cell>
          <cell r="B171" t="str">
            <v>APÓLICE ESPECIFICA - VIDA MENSAL</v>
          </cell>
        </row>
        <row r="172">
          <cell r="A172">
            <v>2000</v>
          </cell>
          <cell r="B172" t="str">
            <v>SANTANDER PREV VGBL</v>
          </cell>
          <cell r="E172"/>
        </row>
        <row r="173">
          <cell r="A173">
            <v>8066</v>
          </cell>
          <cell r="B173" t="str">
            <v>HABITACIONAL SANTANDER SFH MIP</v>
          </cell>
          <cell r="E173"/>
        </row>
        <row r="174">
          <cell r="A174">
            <v>8106</v>
          </cell>
          <cell r="B174" t="str">
            <v>PROTEÇÃO RESIDENCIAL</v>
          </cell>
          <cell r="E174"/>
        </row>
        <row r="175">
          <cell r="A175">
            <v>5004</v>
          </cell>
          <cell r="B175" t="str">
            <v>RESIDENCIAL TELEMARKETING</v>
          </cell>
          <cell r="E175"/>
        </row>
        <row r="176">
          <cell r="A176">
            <v>8094</v>
          </cell>
          <cell r="B176" t="str">
            <v>PROTEÇÃO COBERTURA PREMIADA</v>
          </cell>
          <cell r="E176"/>
        </row>
        <row r="177">
          <cell r="A177">
            <v>5048</v>
          </cell>
          <cell r="B177" t="str">
            <v>VIDA SANTANDER 1003 - MENSAL</v>
          </cell>
          <cell r="E177"/>
        </row>
        <row r="178">
          <cell r="A178">
            <v>5032</v>
          </cell>
          <cell r="B178" t="str">
            <v>VIDA PROTECAO TOTAL</v>
          </cell>
          <cell r="E178"/>
        </row>
        <row r="179">
          <cell r="A179">
            <v>8114</v>
          </cell>
          <cell r="B179" t="str">
            <v>PROTEÇÃO EMPRESARIAL SANTANDER</v>
          </cell>
          <cell r="E179"/>
        </row>
        <row r="180">
          <cell r="E180"/>
        </row>
        <row r="181">
          <cell r="E181"/>
        </row>
        <row r="182">
          <cell r="E182"/>
        </row>
        <row r="183">
          <cell r="E183"/>
        </row>
        <row r="184">
          <cell r="E184"/>
        </row>
        <row r="185">
          <cell r="E185"/>
        </row>
        <row r="186">
          <cell r="E186"/>
        </row>
        <row r="187">
          <cell r="E187"/>
        </row>
        <row r="188">
          <cell r="E188"/>
        </row>
        <row r="189">
          <cell r="E189"/>
        </row>
        <row r="190">
          <cell r="E190"/>
        </row>
        <row r="191">
          <cell r="E191"/>
        </row>
        <row r="192">
          <cell r="E192"/>
        </row>
        <row r="193">
          <cell r="E193"/>
        </row>
        <row r="194">
          <cell r="E194"/>
        </row>
        <row r="195">
          <cell r="E195"/>
        </row>
        <row r="196">
          <cell r="E196"/>
        </row>
        <row r="197">
          <cell r="E197"/>
        </row>
        <row r="198">
          <cell r="E198"/>
        </row>
        <row r="199">
          <cell r="E199"/>
        </row>
        <row r="200">
          <cell r="E200"/>
        </row>
        <row r="201">
          <cell r="E201"/>
        </row>
        <row r="202">
          <cell r="E202"/>
        </row>
        <row r="203">
          <cell r="E203"/>
        </row>
        <row r="204">
          <cell r="E204"/>
        </row>
        <row r="205">
          <cell r="E205"/>
        </row>
        <row r="206">
          <cell r="E206"/>
        </row>
        <row r="207">
          <cell r="E207"/>
        </row>
        <row r="208">
          <cell r="E208"/>
        </row>
        <row r="209">
          <cell r="E209"/>
        </row>
        <row r="210">
          <cell r="E210"/>
        </row>
        <row r="211">
          <cell r="E211"/>
        </row>
        <row r="212">
          <cell r="E212"/>
        </row>
        <row r="213">
          <cell r="E213"/>
        </row>
        <row r="214">
          <cell r="E214"/>
        </row>
        <row r="215">
          <cell r="E215"/>
        </row>
        <row r="216">
          <cell r="E216"/>
        </row>
        <row r="217">
          <cell r="E217"/>
        </row>
        <row r="218">
          <cell r="E218"/>
        </row>
        <row r="219">
          <cell r="E219"/>
        </row>
        <row r="220">
          <cell r="E220"/>
        </row>
        <row r="221">
          <cell r="E221"/>
        </row>
        <row r="222">
          <cell r="E222"/>
        </row>
        <row r="223">
          <cell r="E223"/>
        </row>
        <row r="224">
          <cell r="E224"/>
        </row>
        <row r="225">
          <cell r="E225"/>
        </row>
        <row r="226">
          <cell r="E226"/>
        </row>
        <row r="227">
          <cell r="E227"/>
        </row>
        <row r="228">
          <cell r="E228"/>
        </row>
        <row r="229">
          <cell r="E229"/>
        </row>
        <row r="230">
          <cell r="E230"/>
        </row>
        <row r="231">
          <cell r="E231"/>
        </row>
        <row r="232">
          <cell r="E232"/>
        </row>
      </sheetData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ara_Prod_Oficial"/>
      <sheetName val="Depara_Prev"/>
    </sheetNames>
    <sheetDataSet>
      <sheetData sheetId="0">
        <row r="1">
          <cell r="A1" t="str">
            <v>COD_PRODUTO</v>
          </cell>
        </row>
        <row r="2">
          <cell r="A2">
            <v>1</v>
          </cell>
          <cell r="B2">
            <v>1</v>
          </cell>
          <cell r="C2" t="str">
            <v>VIDA EMERGÊNCIA</v>
          </cell>
          <cell r="D2">
            <v>993</v>
          </cell>
          <cell r="E2" t="str">
            <v>BR001</v>
          </cell>
          <cell r="F2" t="str">
            <v>Vida PF</v>
          </cell>
        </row>
        <row r="3">
          <cell r="A3">
            <v>11</v>
          </cell>
          <cell r="B3">
            <v>11</v>
          </cell>
          <cell r="C3" t="str">
            <v>VEM - PF</v>
          </cell>
          <cell r="D3">
            <v>993</v>
          </cell>
          <cell r="E3" t="str">
            <v>BR001</v>
          </cell>
          <cell r="F3" t="str">
            <v>Vida PF</v>
          </cell>
        </row>
        <row r="4">
          <cell r="A4">
            <v>12</v>
          </cell>
          <cell r="B4">
            <v>12</v>
          </cell>
          <cell r="C4" t="str">
            <v>PROTEÇÃO HOSPITALAR</v>
          </cell>
          <cell r="D4">
            <v>990</v>
          </cell>
          <cell r="E4" t="str">
            <v>BR002</v>
          </cell>
          <cell r="F4" t="str">
            <v>AP Proteção Hospitalar</v>
          </cell>
        </row>
        <row r="5">
          <cell r="A5">
            <v>160</v>
          </cell>
          <cell r="B5">
            <v>160</v>
          </cell>
          <cell r="C5" t="str">
            <v>AP PROTEÇÃO FAMILIAR</v>
          </cell>
          <cell r="D5">
            <v>982</v>
          </cell>
          <cell r="E5" t="str">
            <v>BR003</v>
          </cell>
          <cell r="F5" t="str">
            <v>AP Familiar</v>
          </cell>
        </row>
        <row r="6">
          <cell r="A6">
            <v>161</v>
          </cell>
          <cell r="B6">
            <v>161</v>
          </cell>
          <cell r="C6" t="str">
            <v>PROTEÇÃO FAMILIAR SANTANDER</v>
          </cell>
          <cell r="D6">
            <v>982</v>
          </cell>
          <cell r="E6" t="str">
            <v>BR003</v>
          </cell>
          <cell r="F6" t="str">
            <v>AP Familiar</v>
          </cell>
        </row>
        <row r="7">
          <cell r="A7">
            <v>164</v>
          </cell>
          <cell r="B7">
            <v>164</v>
          </cell>
          <cell r="C7" t="str">
            <v>AP PROTEÇÃO MULHER</v>
          </cell>
          <cell r="D7">
            <v>982</v>
          </cell>
          <cell r="E7" t="str">
            <v>BR004</v>
          </cell>
          <cell r="F7" t="str">
            <v>AP Mulher</v>
          </cell>
        </row>
        <row r="8">
          <cell r="A8">
            <v>165</v>
          </cell>
          <cell r="B8">
            <v>165</v>
          </cell>
          <cell r="C8" t="str">
            <v>PROTEÇÃO MULHER SANTANDER (IMPL)</v>
          </cell>
          <cell r="D8">
            <v>982</v>
          </cell>
          <cell r="E8" t="str">
            <v>BR004</v>
          </cell>
          <cell r="F8" t="str">
            <v>AP Mulher</v>
          </cell>
        </row>
        <row r="9">
          <cell r="A9">
            <v>166</v>
          </cell>
          <cell r="B9">
            <v>166</v>
          </cell>
          <cell r="C9" t="str">
            <v>PROT MULHER MEN MAIS COBERTURA</v>
          </cell>
          <cell r="D9">
            <v>982</v>
          </cell>
          <cell r="E9" t="str">
            <v>BR004</v>
          </cell>
          <cell r="F9" t="str">
            <v>AP Mulher</v>
          </cell>
        </row>
        <row r="10">
          <cell r="A10">
            <v>167</v>
          </cell>
          <cell r="B10">
            <v>167</v>
          </cell>
          <cell r="C10" t="str">
            <v>PROTEÇÃO MAIS MULHER</v>
          </cell>
          <cell r="D10">
            <v>982</v>
          </cell>
          <cell r="E10" t="str">
            <v>BR004</v>
          </cell>
          <cell r="F10" t="str">
            <v>AP Mulher</v>
          </cell>
        </row>
        <row r="11">
          <cell r="A11">
            <v>370</v>
          </cell>
          <cell r="B11">
            <v>370</v>
          </cell>
          <cell r="C11" t="str">
            <v>RESIDENCIAL PLUS</v>
          </cell>
          <cell r="D11">
            <v>114</v>
          </cell>
          <cell r="E11" t="str">
            <v>BR005</v>
          </cell>
          <cell r="F11" t="str">
            <v>Residencial Plus</v>
          </cell>
        </row>
        <row r="12">
          <cell r="A12">
            <v>371</v>
          </cell>
          <cell r="B12">
            <v>371</v>
          </cell>
          <cell r="C12" t="str">
            <v>RESIDENCIAL CARTÕES</v>
          </cell>
          <cell r="D12">
            <v>114</v>
          </cell>
          <cell r="E12" t="str">
            <v>BR006</v>
          </cell>
          <cell r="F12" t="str">
            <v>Residencial Cartões</v>
          </cell>
        </row>
        <row r="13">
          <cell r="A13">
            <v>372</v>
          </cell>
          <cell r="B13">
            <v>372</v>
          </cell>
          <cell r="C13" t="str">
            <v>RESIDENCIAL CARTÕES</v>
          </cell>
          <cell r="D13">
            <v>114</v>
          </cell>
          <cell r="E13" t="str">
            <v>BR006</v>
          </cell>
          <cell r="F13" t="str">
            <v>Residencial Cartões</v>
          </cell>
        </row>
        <row r="14">
          <cell r="A14">
            <v>380</v>
          </cell>
          <cell r="B14">
            <v>380</v>
          </cell>
          <cell r="C14" t="str">
            <v>RESID SANTANDER</v>
          </cell>
          <cell r="D14">
            <v>114</v>
          </cell>
          <cell r="E14" t="str">
            <v>BR007</v>
          </cell>
          <cell r="F14" t="str">
            <v>Residencial STD</v>
          </cell>
        </row>
        <row r="15">
          <cell r="A15">
            <v>381</v>
          </cell>
          <cell r="B15">
            <v>381</v>
          </cell>
          <cell r="C15" t="str">
            <v>RESIDENCIAL DOSE DUPLA</v>
          </cell>
          <cell r="D15">
            <v>114</v>
          </cell>
          <cell r="E15" t="str">
            <v>BR008</v>
          </cell>
          <cell r="F15" t="str">
            <v>Residencial Dose Dupla</v>
          </cell>
        </row>
        <row r="16">
          <cell r="A16">
            <v>382</v>
          </cell>
          <cell r="B16">
            <v>382</v>
          </cell>
          <cell r="C16" t="str">
            <v>RESIDENCIAL SANTANDER PLUS</v>
          </cell>
          <cell r="D16">
            <v>114</v>
          </cell>
          <cell r="E16" t="str">
            <v>BR005</v>
          </cell>
          <cell r="F16" t="str">
            <v>Residencial Plus</v>
          </cell>
        </row>
        <row r="17">
          <cell r="A17">
            <v>383</v>
          </cell>
          <cell r="B17">
            <v>383</v>
          </cell>
          <cell r="C17" t="str">
            <v>PROTEÇÃO RESIDENCIAL SANTANDER</v>
          </cell>
          <cell r="D17">
            <v>114</v>
          </cell>
          <cell r="E17" t="str">
            <v>BR007</v>
          </cell>
          <cell r="F17" t="str">
            <v>Residencial STD</v>
          </cell>
        </row>
        <row r="18">
          <cell r="A18">
            <v>384</v>
          </cell>
          <cell r="B18">
            <v>384</v>
          </cell>
          <cell r="C18" t="str">
            <v>RESIDENCIAL STD</v>
          </cell>
          <cell r="D18">
            <v>114</v>
          </cell>
          <cell r="E18" t="str">
            <v>BR007</v>
          </cell>
          <cell r="F18" t="str">
            <v>Residencial STD</v>
          </cell>
        </row>
        <row r="19">
          <cell r="A19">
            <v>385</v>
          </cell>
          <cell r="B19">
            <v>385</v>
          </cell>
          <cell r="C19" t="str">
            <v>RESIDENCIAL DOSE DUPLA</v>
          </cell>
          <cell r="D19">
            <v>114</v>
          </cell>
          <cell r="E19" t="str">
            <v>BR008</v>
          </cell>
          <cell r="F19" t="str">
            <v>Residencial Dose Dupla</v>
          </cell>
        </row>
        <row r="20">
          <cell r="A20">
            <v>386</v>
          </cell>
          <cell r="B20">
            <v>386</v>
          </cell>
          <cell r="C20" t="str">
            <v>RESIDENCIAL SANTANDER PROT M COB</v>
          </cell>
          <cell r="D20">
            <v>114</v>
          </cell>
          <cell r="E20" t="str">
            <v>BR009</v>
          </cell>
          <cell r="F20" t="str">
            <v>Residencial Proteção Mais Cobe</v>
          </cell>
        </row>
        <row r="21">
          <cell r="A21">
            <v>387</v>
          </cell>
          <cell r="B21">
            <v>387</v>
          </cell>
          <cell r="C21" t="str">
            <v>RESIDENCIAL SANTANDER DD PROT M COB</v>
          </cell>
          <cell r="D21">
            <v>114</v>
          </cell>
          <cell r="E21" t="str">
            <v>BR008</v>
          </cell>
          <cell r="F21" t="str">
            <v>Residencial Dose Dupla</v>
          </cell>
        </row>
        <row r="22">
          <cell r="A22">
            <v>388</v>
          </cell>
          <cell r="B22">
            <v>388</v>
          </cell>
          <cell r="C22" t="str">
            <v>RESIDENCIAL CARTÕES</v>
          </cell>
          <cell r="D22">
            <v>114</v>
          </cell>
          <cell r="E22" t="str">
            <v>BR006</v>
          </cell>
          <cell r="F22" t="str">
            <v>Residencial Cartões</v>
          </cell>
        </row>
        <row r="23">
          <cell r="A23">
            <v>702</v>
          </cell>
          <cell r="B23">
            <v>702</v>
          </cell>
          <cell r="C23" t="str">
            <v>PRESTAMISTA CP</v>
          </cell>
          <cell r="D23">
            <v>977</v>
          </cell>
          <cell r="E23" t="str">
            <v>BR010</v>
          </cell>
          <cell r="F23" t="str">
            <v>Prestamista CP</v>
          </cell>
        </row>
        <row r="24">
          <cell r="A24">
            <v>958</v>
          </cell>
          <cell r="B24">
            <v>958</v>
          </cell>
          <cell r="C24" t="str">
            <v>SEGURO COMPLEMENTAR DE FUNCIONÁRIOS</v>
          </cell>
          <cell r="D24">
            <v>993</v>
          </cell>
          <cell r="E24" t="str">
            <v>BR011</v>
          </cell>
          <cell r="F24" t="str">
            <v>Vida Funcionários</v>
          </cell>
        </row>
        <row r="25">
          <cell r="A25">
            <v>985</v>
          </cell>
          <cell r="B25">
            <v>985</v>
          </cell>
          <cell r="C25" t="str">
            <v>SEGURO COMPLEMENTAR DE FUNCIONÁRIOS</v>
          </cell>
          <cell r="D25">
            <v>993</v>
          </cell>
          <cell r="E25" t="str">
            <v>BR011</v>
          </cell>
          <cell r="F25" t="str">
            <v>Vida Funcionários</v>
          </cell>
        </row>
        <row r="26">
          <cell r="A26">
            <v>1000</v>
          </cell>
          <cell r="B26">
            <v>1000</v>
          </cell>
          <cell r="C26" t="str">
            <v>VIDA COSSEGURO ACEITO</v>
          </cell>
          <cell r="D26">
            <v>993</v>
          </cell>
          <cell r="E26" t="str">
            <v>BR001</v>
          </cell>
          <cell r="F26" t="str">
            <v>Vida PF</v>
          </cell>
        </row>
        <row r="27">
          <cell r="A27">
            <v>1001</v>
          </cell>
          <cell r="B27">
            <v>1001</v>
          </cell>
          <cell r="C27" t="str">
            <v>VIDA MENSAL</v>
          </cell>
          <cell r="D27">
            <v>993</v>
          </cell>
          <cell r="E27" t="str">
            <v>BR001</v>
          </cell>
          <cell r="F27" t="str">
            <v>Vida PF</v>
          </cell>
        </row>
        <row r="28">
          <cell r="A28">
            <v>1002</v>
          </cell>
          <cell r="B28">
            <v>1002</v>
          </cell>
          <cell r="C28" t="str">
            <v>VIDA PF</v>
          </cell>
          <cell r="D28">
            <v>993</v>
          </cell>
          <cell r="E28" t="str">
            <v>BR001</v>
          </cell>
          <cell r="F28" t="str">
            <v>Vida PF</v>
          </cell>
        </row>
        <row r="29">
          <cell r="A29">
            <v>1003</v>
          </cell>
          <cell r="B29">
            <v>1003</v>
          </cell>
          <cell r="C29" t="str">
            <v>VIDA SANTANDER</v>
          </cell>
          <cell r="D29">
            <v>993</v>
          </cell>
          <cell r="E29" t="str">
            <v>BR001</v>
          </cell>
          <cell r="F29" t="str">
            <v>Vida PF</v>
          </cell>
        </row>
        <row r="30">
          <cell r="A30">
            <v>1004</v>
          </cell>
          <cell r="B30">
            <v>1004</v>
          </cell>
          <cell r="C30" t="str">
            <v>NOVO VIDA SANTANDER</v>
          </cell>
          <cell r="D30">
            <v>993</v>
          </cell>
          <cell r="E30" t="str">
            <v>BR013</v>
          </cell>
          <cell r="F30" t="str">
            <v>Vida Proteção Exclusiva</v>
          </cell>
        </row>
        <row r="31">
          <cell r="A31">
            <v>1008</v>
          </cell>
          <cell r="B31">
            <v>1008</v>
          </cell>
          <cell r="C31" t="str">
            <v>VIDA PROTEÇÃO EXCLUSIVA</v>
          </cell>
          <cell r="D31">
            <v>993</v>
          </cell>
          <cell r="E31" t="str">
            <v>BR013</v>
          </cell>
          <cell r="F31" t="str">
            <v>Vida Proteção Exclusiva</v>
          </cell>
        </row>
        <row r="32">
          <cell r="A32">
            <v>1009</v>
          </cell>
          <cell r="B32">
            <v>1009</v>
          </cell>
          <cell r="C32" t="str">
            <v>VIDA SUPERPROTEÇÃO</v>
          </cell>
          <cell r="D32">
            <v>993</v>
          </cell>
          <cell r="E32" t="str">
            <v>BR014</v>
          </cell>
          <cell r="F32" t="str">
            <v>Vida Superproteção</v>
          </cell>
        </row>
        <row r="33">
          <cell r="A33">
            <v>1010</v>
          </cell>
          <cell r="B33">
            <v>1010</v>
          </cell>
          <cell r="C33" t="str">
            <v>VIDA PROTEÇÃO EXCLUSIVA</v>
          </cell>
          <cell r="D33">
            <v>993</v>
          </cell>
          <cell r="E33" t="str">
            <v>BR013</v>
          </cell>
          <cell r="F33" t="str">
            <v>Vida Proteção Exclusiva</v>
          </cell>
        </row>
        <row r="34">
          <cell r="A34">
            <v>1011</v>
          </cell>
          <cell r="B34">
            <v>1011</v>
          </cell>
          <cell r="C34" t="str">
            <v>VIDA PROTEÇÃO TOTAL</v>
          </cell>
          <cell r="D34">
            <v>993</v>
          </cell>
          <cell r="E34" t="str">
            <v>BR015</v>
          </cell>
          <cell r="F34" t="str">
            <v>Vida Proteção Total</v>
          </cell>
        </row>
        <row r="35">
          <cell r="A35">
            <v>1012</v>
          </cell>
          <cell r="B35">
            <v>1012</v>
          </cell>
          <cell r="C35" t="str">
            <v>VIDA PF</v>
          </cell>
          <cell r="D35">
            <v>993</v>
          </cell>
          <cell r="E35" t="str">
            <v>BR001</v>
          </cell>
          <cell r="F35" t="str">
            <v>Vida PF</v>
          </cell>
        </row>
        <row r="36">
          <cell r="A36">
            <v>1013</v>
          </cell>
          <cell r="B36">
            <v>1013</v>
          </cell>
          <cell r="C36" t="str">
            <v>VIDA SUPERPROTEÇÃO</v>
          </cell>
          <cell r="D36">
            <v>993</v>
          </cell>
          <cell r="E36" t="str">
            <v>BR014</v>
          </cell>
          <cell r="F36" t="str">
            <v>Vida Superproteção</v>
          </cell>
        </row>
        <row r="37">
          <cell r="A37">
            <v>1014</v>
          </cell>
          <cell r="B37">
            <v>1014</v>
          </cell>
          <cell r="C37" t="str">
            <v>VIDA PROTEÇÃO TOTAL</v>
          </cell>
          <cell r="D37">
            <v>993</v>
          </cell>
          <cell r="E37" t="str">
            <v>BR015</v>
          </cell>
          <cell r="F37" t="str">
            <v>Vida Proteção Total</v>
          </cell>
        </row>
        <row r="38">
          <cell r="A38">
            <v>1015</v>
          </cell>
          <cell r="B38">
            <v>1015</v>
          </cell>
          <cell r="C38" t="str">
            <v>VIDA PROTEÇÃO EXCLUSIVA</v>
          </cell>
          <cell r="D38">
            <v>993</v>
          </cell>
          <cell r="E38" t="str">
            <v>BR013</v>
          </cell>
          <cell r="F38" t="str">
            <v>Vida Proteção Exclusiva</v>
          </cell>
        </row>
        <row r="39">
          <cell r="A39">
            <v>1017</v>
          </cell>
          <cell r="B39">
            <v>1017</v>
          </cell>
          <cell r="C39" t="str">
            <v>VIDA EX-FUNCIONARIOS COMPL STYLE</v>
          </cell>
          <cell r="D39">
            <v>993</v>
          </cell>
          <cell r="E39" t="str">
            <v>BR011</v>
          </cell>
          <cell r="F39" t="str">
            <v>Vida Funcionários</v>
          </cell>
        </row>
        <row r="40">
          <cell r="A40">
            <v>1101</v>
          </cell>
          <cell r="B40">
            <v>1101</v>
          </cell>
          <cell r="C40" t="str">
            <v>ACIDENTES PESSOAIS MEN SANTANDER</v>
          </cell>
          <cell r="D40">
            <v>982</v>
          </cell>
          <cell r="E40" t="str">
            <v>BR016</v>
          </cell>
          <cell r="F40" t="str">
            <v>AP STD</v>
          </cell>
        </row>
        <row r="41">
          <cell r="A41">
            <v>1102</v>
          </cell>
          <cell r="B41">
            <v>1102</v>
          </cell>
          <cell r="C41" t="str">
            <v>ACIDENTES PESSOAIS AN. SANTANDER</v>
          </cell>
          <cell r="D41">
            <v>982</v>
          </cell>
          <cell r="E41" t="str">
            <v>BR016</v>
          </cell>
          <cell r="F41" t="str">
            <v>AP STD</v>
          </cell>
        </row>
        <row r="42">
          <cell r="A42">
            <v>1103</v>
          </cell>
          <cell r="B42">
            <v>1103</v>
          </cell>
          <cell r="C42" t="str">
            <v>PERDA E ROUBO DE CARTÃO - BANESPA</v>
          </cell>
          <cell r="D42">
            <v>982</v>
          </cell>
          <cell r="E42" t="str">
            <v>BR017</v>
          </cell>
          <cell r="F42" t="str">
            <v>SCP AP</v>
          </cell>
        </row>
        <row r="43">
          <cell r="A43">
            <v>1104</v>
          </cell>
          <cell r="B43">
            <v>1104</v>
          </cell>
          <cell r="C43" t="str">
            <v>SCP AP</v>
          </cell>
          <cell r="D43">
            <v>982</v>
          </cell>
          <cell r="E43" t="str">
            <v>BR017</v>
          </cell>
          <cell r="F43" t="str">
            <v>SCP AP</v>
          </cell>
        </row>
        <row r="44">
          <cell r="A44">
            <v>1105</v>
          </cell>
          <cell r="B44">
            <v>1105</v>
          </cell>
          <cell r="C44" t="str">
            <v>SCP AP</v>
          </cell>
          <cell r="D44">
            <v>982</v>
          </cell>
          <cell r="E44" t="str">
            <v>BR017</v>
          </cell>
          <cell r="F44" t="str">
            <v>SCP AP</v>
          </cell>
        </row>
        <row r="45">
          <cell r="A45">
            <v>1108</v>
          </cell>
          <cell r="B45">
            <v>1108</v>
          </cell>
          <cell r="C45" t="str">
            <v>PERDA E ROUBO CRÉDITO - BANESPA</v>
          </cell>
          <cell r="D45">
            <v>982</v>
          </cell>
          <cell r="E45" t="str">
            <v>BR017</v>
          </cell>
          <cell r="F45" t="str">
            <v>SCP AP</v>
          </cell>
        </row>
        <row r="46">
          <cell r="A46">
            <v>1109</v>
          </cell>
          <cell r="B46">
            <v>1109</v>
          </cell>
          <cell r="C46" t="str">
            <v>SCP AP</v>
          </cell>
          <cell r="D46">
            <v>982</v>
          </cell>
          <cell r="E46" t="str">
            <v>BR017</v>
          </cell>
          <cell r="F46" t="str">
            <v>SCP AP</v>
          </cell>
        </row>
        <row r="47">
          <cell r="A47">
            <v>1110</v>
          </cell>
          <cell r="B47">
            <v>1110</v>
          </cell>
          <cell r="C47" t="str">
            <v>PERDA E ROUBO MÚLTIPLO - BANESPA</v>
          </cell>
          <cell r="D47">
            <v>982</v>
          </cell>
          <cell r="E47" t="str">
            <v>BR017</v>
          </cell>
          <cell r="F47" t="str">
            <v>SCP AP</v>
          </cell>
        </row>
        <row r="48">
          <cell r="A48">
            <v>1111</v>
          </cell>
          <cell r="B48">
            <v>1111</v>
          </cell>
          <cell r="C48" t="str">
            <v>SCP AP</v>
          </cell>
          <cell r="D48">
            <v>982</v>
          </cell>
          <cell r="E48" t="str">
            <v>BR017</v>
          </cell>
          <cell r="F48" t="str">
            <v>SCP AP</v>
          </cell>
        </row>
        <row r="49">
          <cell r="A49">
            <v>1113</v>
          </cell>
          <cell r="B49">
            <v>1113</v>
          </cell>
          <cell r="C49" t="str">
            <v>PROTEÇÃO ESPECIAL</v>
          </cell>
          <cell r="D49">
            <v>982</v>
          </cell>
          <cell r="E49" t="str">
            <v>BR018</v>
          </cell>
          <cell r="F49" t="str">
            <v>AP Proteção Especial</v>
          </cell>
        </row>
        <row r="50">
          <cell r="A50">
            <v>1114</v>
          </cell>
          <cell r="B50">
            <v>1114</v>
          </cell>
          <cell r="C50" t="str">
            <v>SEGURO SAQUE PROTEGIDO - AP</v>
          </cell>
          <cell r="D50">
            <v>982</v>
          </cell>
          <cell r="E50" t="str">
            <v>BR019</v>
          </cell>
          <cell r="F50" t="str">
            <v>Saque AP</v>
          </cell>
        </row>
        <row r="51">
          <cell r="A51">
            <v>1115</v>
          </cell>
          <cell r="B51">
            <v>1115</v>
          </cell>
          <cell r="C51" t="str">
            <v>ACID PES MENSAL - PROT MAIS COBERTU</v>
          </cell>
          <cell r="D51">
            <v>982</v>
          </cell>
          <cell r="E51" t="str">
            <v>BR016</v>
          </cell>
          <cell r="F51" t="str">
            <v>AP STD</v>
          </cell>
        </row>
        <row r="52">
          <cell r="A52">
            <v>1116</v>
          </cell>
          <cell r="B52">
            <v>1116</v>
          </cell>
          <cell r="C52" t="str">
            <v>SCP AP</v>
          </cell>
          <cell r="D52">
            <v>982</v>
          </cell>
          <cell r="E52" t="str">
            <v>BR017</v>
          </cell>
          <cell r="F52" t="str">
            <v>SCP AP</v>
          </cell>
        </row>
        <row r="53">
          <cell r="A53">
            <v>1117</v>
          </cell>
          <cell r="B53">
            <v>1117</v>
          </cell>
          <cell r="C53" t="str">
            <v>SCP AP</v>
          </cell>
          <cell r="D53">
            <v>982</v>
          </cell>
          <cell r="E53" t="str">
            <v>BR017</v>
          </cell>
          <cell r="F53" t="str">
            <v>SCP AP</v>
          </cell>
        </row>
        <row r="54">
          <cell r="A54">
            <v>1118</v>
          </cell>
          <cell r="B54">
            <v>1118</v>
          </cell>
          <cell r="C54" t="str">
            <v>SCP AP</v>
          </cell>
          <cell r="D54">
            <v>982</v>
          </cell>
          <cell r="E54" t="str">
            <v>BR017</v>
          </cell>
          <cell r="F54" t="str">
            <v>SCP AP</v>
          </cell>
        </row>
        <row r="55">
          <cell r="A55">
            <v>1119</v>
          </cell>
          <cell r="B55">
            <v>1119</v>
          </cell>
          <cell r="C55" t="str">
            <v>AP DACASA</v>
          </cell>
          <cell r="D55">
            <v>982</v>
          </cell>
          <cell r="E55" t="str">
            <v>BR016</v>
          </cell>
          <cell r="F55" t="str">
            <v>AP STD</v>
          </cell>
        </row>
        <row r="56">
          <cell r="A56">
            <v>1120</v>
          </cell>
          <cell r="B56">
            <v>1120</v>
          </cell>
          <cell r="C56" t="str">
            <v>AP STD</v>
          </cell>
          <cell r="D56">
            <v>982</v>
          </cell>
          <cell r="E56" t="str">
            <v>BR016</v>
          </cell>
          <cell r="F56" t="str">
            <v>AP STD</v>
          </cell>
        </row>
        <row r="57">
          <cell r="A57">
            <v>1121</v>
          </cell>
          <cell r="B57">
            <v>1121</v>
          </cell>
          <cell r="C57" t="str">
            <v>CPFL - PROTEÇÃO ACIDENTES PESSOAIS</v>
          </cell>
          <cell r="D57">
            <v>982</v>
          </cell>
          <cell r="E57" t="str">
            <v>BR016</v>
          </cell>
          <cell r="F57" t="str">
            <v>AP STD</v>
          </cell>
        </row>
        <row r="58">
          <cell r="A58">
            <v>1122</v>
          </cell>
          <cell r="B58">
            <v>1122</v>
          </cell>
          <cell r="C58" t="str">
            <v>APÓLICE ESPECÍFICA AP MENSAL - STYL</v>
          </cell>
          <cell r="D58">
            <v>982</v>
          </cell>
          <cell r="E58" t="str">
            <v>BR021</v>
          </cell>
          <cell r="F58" t="str">
            <v>AP Específica</v>
          </cell>
        </row>
        <row r="59">
          <cell r="A59">
            <v>1372</v>
          </cell>
          <cell r="B59">
            <v>1372</v>
          </cell>
          <cell r="C59" t="str">
            <v>RESIDENCIAL SANTANDER - CARTOES</v>
          </cell>
          <cell r="D59">
            <v>114</v>
          </cell>
          <cell r="E59" t="str">
            <v>BR006</v>
          </cell>
          <cell r="F59" t="str">
            <v>Residencial Cartões</v>
          </cell>
        </row>
        <row r="60">
          <cell r="A60">
            <v>1373</v>
          </cell>
          <cell r="B60">
            <v>1373</v>
          </cell>
          <cell r="C60" t="str">
            <v>PRESTAMISTA FINANCEIRA</v>
          </cell>
          <cell r="D60">
            <v>977</v>
          </cell>
          <cell r="E60" t="str">
            <v>BR022</v>
          </cell>
          <cell r="F60" t="str">
            <v>Prestamista Financeira</v>
          </cell>
        </row>
        <row r="61">
          <cell r="A61">
            <v>1389</v>
          </cell>
          <cell r="B61">
            <v>1389</v>
          </cell>
          <cell r="C61" t="str">
            <v>HABITACIONAL SANTANDER SFH - MIP</v>
          </cell>
          <cell r="D61">
            <v>1061</v>
          </cell>
          <cell r="E61" t="str">
            <v>BR023</v>
          </cell>
          <cell r="F61" t="str">
            <v>Habitacional Life</v>
          </cell>
        </row>
        <row r="62">
          <cell r="A62">
            <v>1390</v>
          </cell>
          <cell r="B62">
            <v>1390</v>
          </cell>
          <cell r="C62" t="str">
            <v>HABITACIONAL SANTANDER FSFH - DFI</v>
          </cell>
          <cell r="D62">
            <v>1065</v>
          </cell>
          <cell r="E62" t="str">
            <v>BR024</v>
          </cell>
          <cell r="F62" t="str">
            <v>Habitacional GI</v>
          </cell>
        </row>
        <row r="63">
          <cell r="A63">
            <v>2001</v>
          </cell>
          <cell r="B63">
            <v>2001</v>
          </cell>
          <cell r="C63" t="str">
            <v>VIDAPREV</v>
          </cell>
          <cell r="D63">
            <v>993</v>
          </cell>
          <cell r="E63" t="str">
            <v>BR001</v>
          </cell>
          <cell r="F63" t="str">
            <v>Vida PF</v>
          </cell>
        </row>
        <row r="64">
          <cell r="A64">
            <v>3001</v>
          </cell>
          <cell r="B64">
            <v>3001</v>
          </cell>
          <cell r="C64" t="str">
            <v>AP STD</v>
          </cell>
          <cell r="D64">
            <v>982</v>
          </cell>
          <cell r="E64" t="str">
            <v>BR016</v>
          </cell>
          <cell r="F64" t="str">
            <v>AP STD</v>
          </cell>
        </row>
        <row r="65">
          <cell r="A65">
            <v>3002</v>
          </cell>
          <cell r="B65">
            <v>3002</v>
          </cell>
          <cell r="C65" t="str">
            <v>AP CARTÕES</v>
          </cell>
          <cell r="D65">
            <v>982</v>
          </cell>
          <cell r="E65" t="str">
            <v>BR027</v>
          </cell>
          <cell r="F65" t="str">
            <v>AP Cartões</v>
          </cell>
        </row>
        <row r="66">
          <cell r="A66">
            <v>3003</v>
          </cell>
          <cell r="B66">
            <v>3003</v>
          </cell>
          <cell r="C66" t="str">
            <v>AP PROT FAM SEG AP MED SB - CARTOES</v>
          </cell>
          <cell r="D66">
            <v>982</v>
          </cell>
          <cell r="E66" t="str">
            <v>BR027</v>
          </cell>
          <cell r="F66" t="str">
            <v>AP Cartões</v>
          </cell>
        </row>
        <row r="67">
          <cell r="A67">
            <v>3004</v>
          </cell>
          <cell r="B67">
            <v>3004</v>
          </cell>
          <cell r="C67" t="str">
            <v>INATIVO AP CARTÃO SANTANDER</v>
          </cell>
          <cell r="D67">
            <v>982</v>
          </cell>
          <cell r="E67" t="str">
            <v>BR027</v>
          </cell>
          <cell r="F67" t="str">
            <v>AP Cartões</v>
          </cell>
        </row>
        <row r="68">
          <cell r="A68">
            <v>3006</v>
          </cell>
          <cell r="B68">
            <v>3006</v>
          </cell>
          <cell r="C68" t="str">
            <v>AP AEREO AUTOM SB (CARTOES)</v>
          </cell>
          <cell r="D68">
            <v>982</v>
          </cell>
          <cell r="E68" t="str">
            <v>BR027</v>
          </cell>
          <cell r="F68" t="str">
            <v>AP Cartões</v>
          </cell>
        </row>
        <row r="69">
          <cell r="A69">
            <v>3008</v>
          </cell>
          <cell r="B69">
            <v>3008</v>
          </cell>
          <cell r="C69" t="str">
            <v>AP AÉREO/AUTO SANTANDER</v>
          </cell>
          <cell r="D69">
            <v>982</v>
          </cell>
          <cell r="E69" t="str">
            <v>BR027</v>
          </cell>
          <cell r="F69" t="str">
            <v>AP Cartões</v>
          </cell>
        </row>
        <row r="70">
          <cell r="A70">
            <v>3009</v>
          </cell>
          <cell r="B70">
            <v>3009</v>
          </cell>
          <cell r="C70" t="str">
            <v>AP CARTÕES</v>
          </cell>
          <cell r="D70">
            <v>982</v>
          </cell>
          <cell r="E70" t="str">
            <v>BR027</v>
          </cell>
          <cell r="F70" t="str">
            <v>AP Cartões</v>
          </cell>
        </row>
        <row r="71">
          <cell r="A71">
            <v>3010</v>
          </cell>
          <cell r="B71">
            <v>3010</v>
          </cell>
          <cell r="C71" t="str">
            <v>AP CARTÕES</v>
          </cell>
          <cell r="D71">
            <v>982</v>
          </cell>
          <cell r="E71" t="str">
            <v>BR027</v>
          </cell>
          <cell r="F71" t="str">
            <v>AP Cartões</v>
          </cell>
        </row>
        <row r="72">
          <cell r="A72">
            <v>3011</v>
          </cell>
          <cell r="B72">
            <v>3011</v>
          </cell>
          <cell r="C72" t="str">
            <v>VIDA PF</v>
          </cell>
          <cell r="D72">
            <v>993</v>
          </cell>
          <cell r="E72" t="str">
            <v>BR001</v>
          </cell>
          <cell r="F72" t="str">
            <v>Vida PF</v>
          </cell>
        </row>
        <row r="73">
          <cell r="A73">
            <v>3012</v>
          </cell>
          <cell r="B73">
            <v>3012</v>
          </cell>
          <cell r="C73" t="str">
            <v>AP CARTÕES</v>
          </cell>
          <cell r="D73">
            <v>982</v>
          </cell>
          <cell r="E73" t="str">
            <v>BR027</v>
          </cell>
          <cell r="F73" t="str">
            <v>AP Cartões</v>
          </cell>
        </row>
        <row r="74">
          <cell r="A74">
            <v>3014</v>
          </cell>
          <cell r="B74">
            <v>3014</v>
          </cell>
          <cell r="C74" t="str">
            <v>ACIDENTES PESSOAIS  CARTÕES- TM</v>
          </cell>
          <cell r="D74">
            <v>982</v>
          </cell>
          <cell r="E74" t="str">
            <v>BR027</v>
          </cell>
          <cell r="F74" t="str">
            <v>AP Cartões</v>
          </cell>
        </row>
        <row r="75">
          <cell r="A75">
            <v>4001</v>
          </cell>
          <cell r="B75">
            <v>4001</v>
          </cell>
          <cell r="C75" t="str">
            <v>VIDA INDIVIDUAL MENSAL</v>
          </cell>
          <cell r="D75">
            <v>993</v>
          </cell>
          <cell r="E75" t="str">
            <v>BR001</v>
          </cell>
          <cell r="F75" t="str">
            <v>Vida PF</v>
          </cell>
        </row>
        <row r="76">
          <cell r="A76">
            <v>5000</v>
          </cell>
          <cell r="B76">
            <v>5000</v>
          </cell>
          <cell r="C76" t="str">
            <v>RESIDENCIAL</v>
          </cell>
          <cell r="D76">
            <v>114</v>
          </cell>
          <cell r="E76" t="str">
            <v>BR007</v>
          </cell>
          <cell r="F76" t="str">
            <v>Residencial STD</v>
          </cell>
        </row>
        <row r="77">
          <cell r="A77">
            <v>5001</v>
          </cell>
          <cell r="B77">
            <v>5001</v>
          </cell>
          <cell r="C77" t="str">
            <v>RESIDENCIAL CARTÕES</v>
          </cell>
          <cell r="D77">
            <v>114</v>
          </cell>
          <cell r="E77" t="str">
            <v>BR006</v>
          </cell>
          <cell r="F77" t="str">
            <v>Residencial Cartões</v>
          </cell>
        </row>
        <row r="78">
          <cell r="A78">
            <v>5002</v>
          </cell>
          <cell r="B78">
            <v>5002</v>
          </cell>
          <cell r="C78" t="str">
            <v>RESIDENCIAL DOSE DUPLA</v>
          </cell>
          <cell r="D78">
            <v>114</v>
          </cell>
          <cell r="E78" t="str">
            <v>BR008</v>
          </cell>
          <cell r="F78" t="str">
            <v>Residencial Dose Dupla</v>
          </cell>
        </row>
        <row r="79">
          <cell r="A79">
            <v>5003</v>
          </cell>
          <cell r="B79">
            <v>5003</v>
          </cell>
          <cell r="C79" t="str">
            <v>RESIDENCIAL SANTANDER PLUS</v>
          </cell>
          <cell r="D79">
            <v>114</v>
          </cell>
          <cell r="E79" t="str">
            <v>BR005</v>
          </cell>
          <cell r="F79" t="str">
            <v>Residencial Plus</v>
          </cell>
        </row>
        <row r="80">
          <cell r="A80">
            <v>5004</v>
          </cell>
          <cell r="B80">
            <v>5004</v>
          </cell>
          <cell r="C80" t="str">
            <v>RESIDENCIAL TELEMARKETING</v>
          </cell>
          <cell r="D80">
            <v>114</v>
          </cell>
          <cell r="E80" t="str">
            <v>BR007</v>
          </cell>
          <cell r="F80" t="str">
            <v>Residencial STD</v>
          </cell>
        </row>
        <row r="81">
          <cell r="A81">
            <v>5005</v>
          </cell>
          <cell r="B81">
            <v>5005</v>
          </cell>
          <cell r="C81" t="str">
            <v>RESIDENCIAL SANTANDER CONQUISTA</v>
          </cell>
          <cell r="D81">
            <v>114</v>
          </cell>
          <cell r="E81" t="str">
            <v>BR007</v>
          </cell>
          <cell r="F81" t="str">
            <v>Residencial STD</v>
          </cell>
        </row>
        <row r="82">
          <cell r="A82">
            <v>5006</v>
          </cell>
          <cell r="B82">
            <v>5006</v>
          </cell>
          <cell r="C82" t="str">
            <v>RESIDENCIAL DOSE DUPLA CONQUISTA</v>
          </cell>
          <cell r="D82">
            <v>114</v>
          </cell>
          <cell r="E82" t="str">
            <v>BR008</v>
          </cell>
          <cell r="F82" t="str">
            <v>Residencial Dose Dupla</v>
          </cell>
        </row>
        <row r="83">
          <cell r="A83">
            <v>5007</v>
          </cell>
          <cell r="B83">
            <v>5007</v>
          </cell>
          <cell r="C83" t="str">
            <v>RESIDENCIAL SANTANDER PROT M COB</v>
          </cell>
          <cell r="D83">
            <v>114</v>
          </cell>
          <cell r="E83" t="str">
            <v>BR009</v>
          </cell>
          <cell r="F83" t="str">
            <v>Residencial Proteção Mais Cobe</v>
          </cell>
        </row>
        <row r="84">
          <cell r="A84">
            <v>5008</v>
          </cell>
          <cell r="B84">
            <v>5008</v>
          </cell>
          <cell r="C84" t="str">
            <v>RESIDENCIAL SAN DD PROT M COB</v>
          </cell>
          <cell r="D84">
            <v>114</v>
          </cell>
          <cell r="E84" t="str">
            <v>BR008</v>
          </cell>
          <cell r="F84" t="str">
            <v>Residencial Dose Dupla</v>
          </cell>
        </row>
        <row r="85">
          <cell r="A85">
            <v>5009</v>
          </cell>
          <cell r="B85">
            <v>5009</v>
          </cell>
          <cell r="C85" t="str">
            <v>ACIDENTES PESSOAIS ANUAL SANTANDER</v>
          </cell>
          <cell r="D85">
            <v>982</v>
          </cell>
          <cell r="E85" t="str">
            <v>BR016</v>
          </cell>
          <cell r="F85" t="str">
            <v>AP STD</v>
          </cell>
        </row>
        <row r="86">
          <cell r="A86">
            <v>5010</v>
          </cell>
          <cell r="B86">
            <v>5010</v>
          </cell>
          <cell r="C86" t="str">
            <v>PERDA E ROUBO CRÉDITO AP - TM</v>
          </cell>
          <cell r="D86">
            <v>982</v>
          </cell>
          <cell r="E86" t="str">
            <v>BR017</v>
          </cell>
          <cell r="F86" t="str">
            <v>SCP AP</v>
          </cell>
        </row>
        <row r="87">
          <cell r="A87">
            <v>5011</v>
          </cell>
          <cell r="B87">
            <v>5011</v>
          </cell>
          <cell r="C87" t="str">
            <v>VIDA MASTER</v>
          </cell>
          <cell r="D87">
            <v>993</v>
          </cell>
          <cell r="E87" t="str">
            <v>BR033</v>
          </cell>
          <cell r="F87" t="str">
            <v>Vida Master</v>
          </cell>
        </row>
        <row r="88">
          <cell r="A88">
            <v>5012</v>
          </cell>
          <cell r="B88">
            <v>5012</v>
          </cell>
          <cell r="C88" t="str">
            <v>ACIDENTES PESSOAIS MENSAL SANTANDER</v>
          </cell>
          <cell r="D88">
            <v>982</v>
          </cell>
          <cell r="E88" t="str">
            <v>BR016</v>
          </cell>
          <cell r="F88" t="str">
            <v>AP STD</v>
          </cell>
        </row>
        <row r="89">
          <cell r="A89">
            <v>5013</v>
          </cell>
          <cell r="B89">
            <v>5013</v>
          </cell>
          <cell r="C89" t="str">
            <v>ACID PES MENSAL - PROT MAIS COBERTU</v>
          </cell>
          <cell r="D89">
            <v>982</v>
          </cell>
          <cell r="E89" t="str">
            <v>BR016</v>
          </cell>
          <cell r="F89" t="str">
            <v>AP STD</v>
          </cell>
        </row>
        <row r="90">
          <cell r="A90">
            <v>5014</v>
          </cell>
          <cell r="B90">
            <v>5014</v>
          </cell>
          <cell r="C90" t="str">
            <v>AP STD</v>
          </cell>
          <cell r="D90">
            <v>982</v>
          </cell>
          <cell r="E90" t="str">
            <v>BR016</v>
          </cell>
          <cell r="F90" t="str">
            <v>AP STD</v>
          </cell>
        </row>
        <row r="91">
          <cell r="A91">
            <v>5015</v>
          </cell>
          <cell r="B91">
            <v>5015</v>
          </cell>
          <cell r="C91" t="str">
            <v>AP STD</v>
          </cell>
          <cell r="D91">
            <v>982</v>
          </cell>
          <cell r="E91" t="str">
            <v>BR016</v>
          </cell>
          <cell r="F91" t="str">
            <v>AP STD</v>
          </cell>
        </row>
        <row r="92">
          <cell r="A92">
            <v>5016</v>
          </cell>
          <cell r="B92">
            <v>5016</v>
          </cell>
          <cell r="C92" t="str">
            <v>SAQUE RD</v>
          </cell>
          <cell r="D92">
            <v>171</v>
          </cell>
          <cell r="E92" t="str">
            <v>BR034</v>
          </cell>
          <cell r="F92" t="str">
            <v>Saque RD</v>
          </cell>
        </row>
        <row r="93">
          <cell r="A93">
            <v>5017</v>
          </cell>
          <cell r="B93">
            <v>5017</v>
          </cell>
          <cell r="C93" t="str">
            <v>SCP AP</v>
          </cell>
          <cell r="D93">
            <v>982</v>
          </cell>
          <cell r="E93" t="str">
            <v>BR017</v>
          </cell>
          <cell r="F93" t="str">
            <v>SCP AP</v>
          </cell>
        </row>
        <row r="94">
          <cell r="A94">
            <v>5018</v>
          </cell>
          <cell r="B94">
            <v>5018</v>
          </cell>
          <cell r="C94" t="str">
            <v>SCP AP</v>
          </cell>
          <cell r="D94">
            <v>982</v>
          </cell>
          <cell r="E94" t="str">
            <v>BR017</v>
          </cell>
          <cell r="F94" t="str">
            <v>SCP AP</v>
          </cell>
        </row>
        <row r="95">
          <cell r="A95">
            <v>5019</v>
          </cell>
          <cell r="B95">
            <v>5019</v>
          </cell>
          <cell r="C95" t="str">
            <v>SCP AP</v>
          </cell>
          <cell r="D95">
            <v>982</v>
          </cell>
          <cell r="E95" t="str">
            <v>BR017</v>
          </cell>
          <cell r="F95" t="str">
            <v>SCP AP</v>
          </cell>
        </row>
        <row r="96">
          <cell r="A96">
            <v>5020</v>
          </cell>
          <cell r="B96">
            <v>5020</v>
          </cell>
          <cell r="C96" t="str">
            <v>SCP RD</v>
          </cell>
          <cell r="D96">
            <v>171</v>
          </cell>
          <cell r="E96" t="str">
            <v>BR035</v>
          </cell>
          <cell r="F96" t="str">
            <v>SCP RD</v>
          </cell>
        </row>
        <row r="97">
          <cell r="A97">
            <v>5021</v>
          </cell>
          <cell r="B97">
            <v>5021</v>
          </cell>
          <cell r="C97" t="str">
            <v>SCP RD</v>
          </cell>
          <cell r="D97">
            <v>171</v>
          </cell>
          <cell r="E97" t="str">
            <v>BR035</v>
          </cell>
          <cell r="F97" t="str">
            <v>SCP RD</v>
          </cell>
        </row>
        <row r="98">
          <cell r="A98">
            <v>5022</v>
          </cell>
          <cell r="B98">
            <v>5022</v>
          </cell>
          <cell r="C98" t="str">
            <v>SCP RD</v>
          </cell>
          <cell r="D98">
            <v>171</v>
          </cell>
          <cell r="E98" t="str">
            <v>BR035</v>
          </cell>
          <cell r="F98" t="str">
            <v>SCP RD</v>
          </cell>
        </row>
        <row r="99">
          <cell r="A99">
            <v>5023</v>
          </cell>
          <cell r="B99">
            <v>5023</v>
          </cell>
          <cell r="C99" t="str">
            <v>AP AÉREO</v>
          </cell>
          <cell r="D99">
            <v>982</v>
          </cell>
          <cell r="E99" t="str">
            <v>BR115</v>
          </cell>
          <cell r="F99" t="str">
            <v>AP Aéreo</v>
          </cell>
        </row>
        <row r="100">
          <cell r="A100">
            <v>5024</v>
          </cell>
          <cell r="B100">
            <v>5024</v>
          </cell>
          <cell r="C100" t="str">
            <v>SAQUE AP</v>
          </cell>
          <cell r="D100">
            <v>982</v>
          </cell>
          <cell r="E100" t="str">
            <v>BR019</v>
          </cell>
          <cell r="F100" t="str">
            <v>Saque AP</v>
          </cell>
        </row>
        <row r="101">
          <cell r="A101">
            <v>5025</v>
          </cell>
          <cell r="B101">
            <v>5025</v>
          </cell>
          <cell r="C101" t="str">
            <v>AP CARTÕES</v>
          </cell>
          <cell r="D101">
            <v>982</v>
          </cell>
          <cell r="E101" t="str">
            <v>BR027</v>
          </cell>
          <cell r="F101" t="str">
            <v>AP Cartões</v>
          </cell>
        </row>
        <row r="102">
          <cell r="A102">
            <v>5026</v>
          </cell>
          <cell r="B102">
            <v>5026</v>
          </cell>
          <cell r="C102" t="str">
            <v>AP STD</v>
          </cell>
          <cell r="D102">
            <v>982</v>
          </cell>
          <cell r="E102" t="str">
            <v>BR016</v>
          </cell>
          <cell r="F102" t="str">
            <v>AP STD</v>
          </cell>
        </row>
        <row r="103">
          <cell r="A103">
            <v>5027</v>
          </cell>
          <cell r="B103">
            <v>5027</v>
          </cell>
          <cell r="C103" t="str">
            <v>AP CARTÕES</v>
          </cell>
          <cell r="D103">
            <v>982</v>
          </cell>
          <cell r="E103" t="str">
            <v>BR027</v>
          </cell>
          <cell r="F103" t="str">
            <v>AP Cartões</v>
          </cell>
        </row>
        <row r="104">
          <cell r="A104">
            <v>5028</v>
          </cell>
          <cell r="B104">
            <v>5028</v>
          </cell>
          <cell r="C104" t="str">
            <v>VIDA ESPECÍFICA</v>
          </cell>
          <cell r="D104">
            <v>993</v>
          </cell>
          <cell r="E104" t="str">
            <v>BR036</v>
          </cell>
          <cell r="F104" t="str">
            <v>Vida Específica</v>
          </cell>
        </row>
        <row r="105">
          <cell r="A105">
            <v>5029</v>
          </cell>
          <cell r="B105">
            <v>5029</v>
          </cell>
          <cell r="C105" t="str">
            <v>SEGURO PROTECAO RENDA HOSPITALAR</v>
          </cell>
          <cell r="D105">
            <v>990</v>
          </cell>
          <cell r="E105" t="str">
            <v>BR002</v>
          </cell>
          <cell r="F105" t="str">
            <v>AP Proteção Hospitalar</v>
          </cell>
        </row>
        <row r="106">
          <cell r="A106">
            <v>5030</v>
          </cell>
          <cell r="B106">
            <v>5030</v>
          </cell>
          <cell r="C106" t="str">
            <v>VIDA PROTEÇÃO EXCLUSIVA</v>
          </cell>
          <cell r="D106">
            <v>993</v>
          </cell>
          <cell r="E106" t="str">
            <v>BR013</v>
          </cell>
          <cell r="F106" t="str">
            <v>Vida Proteção Exclusiva</v>
          </cell>
        </row>
        <row r="107">
          <cell r="A107">
            <v>5031</v>
          </cell>
          <cell r="B107">
            <v>5031</v>
          </cell>
          <cell r="C107" t="str">
            <v>VIDA SUPERPROTEÇÃO</v>
          </cell>
          <cell r="D107">
            <v>993</v>
          </cell>
          <cell r="E107" t="str">
            <v>BR014</v>
          </cell>
          <cell r="F107" t="str">
            <v>Vida Superproteção</v>
          </cell>
        </row>
        <row r="108">
          <cell r="A108">
            <v>5032</v>
          </cell>
          <cell r="B108">
            <v>5032</v>
          </cell>
          <cell r="C108" t="str">
            <v>VIDA PROTECAO TOTAL</v>
          </cell>
          <cell r="D108">
            <v>993</v>
          </cell>
          <cell r="E108" t="str">
            <v>BR015</v>
          </cell>
          <cell r="F108" t="str">
            <v>Vida Proteção Total</v>
          </cell>
        </row>
        <row r="109">
          <cell r="A109">
            <v>5033</v>
          </cell>
          <cell r="B109">
            <v>5033</v>
          </cell>
          <cell r="C109" t="str">
            <v>VIDA PROTEÇÃO EXCLUSIVA</v>
          </cell>
          <cell r="D109">
            <v>993</v>
          </cell>
          <cell r="E109" t="str">
            <v>BR013</v>
          </cell>
          <cell r="F109" t="str">
            <v>Vida Proteção Exclusiva</v>
          </cell>
        </row>
        <row r="110">
          <cell r="A110">
            <v>5034</v>
          </cell>
          <cell r="B110">
            <v>5034</v>
          </cell>
          <cell r="C110" t="str">
            <v>VIDA SUPERPROTECAO-PROT MAIS COBE</v>
          </cell>
          <cell r="D110">
            <v>993</v>
          </cell>
          <cell r="E110" t="str">
            <v>BR014</v>
          </cell>
          <cell r="F110" t="str">
            <v>Vida Superproteção</v>
          </cell>
        </row>
        <row r="111">
          <cell r="A111">
            <v>5035</v>
          </cell>
          <cell r="B111">
            <v>5035</v>
          </cell>
          <cell r="C111" t="str">
            <v>VIDA PROTECAO TOTAL -PROT MAIS COBE</v>
          </cell>
          <cell r="D111">
            <v>993</v>
          </cell>
          <cell r="E111" t="str">
            <v>BR015</v>
          </cell>
          <cell r="F111" t="str">
            <v>Vida Proteção Total</v>
          </cell>
        </row>
        <row r="112">
          <cell r="A112">
            <v>5037</v>
          </cell>
          <cell r="B112">
            <v>5037</v>
          </cell>
          <cell r="C112" t="str">
            <v>PROTECAO FAMILIAR MENSAL SANTANDER</v>
          </cell>
          <cell r="D112">
            <v>982</v>
          </cell>
          <cell r="E112" t="str">
            <v>BR003</v>
          </cell>
          <cell r="F112" t="str">
            <v>AP Familiar</v>
          </cell>
        </row>
        <row r="113">
          <cell r="A113">
            <v>5039</v>
          </cell>
          <cell r="B113">
            <v>5039</v>
          </cell>
          <cell r="C113" t="str">
            <v>PROTECAO FAMILIAR MEN SANTANDER</v>
          </cell>
          <cell r="D113">
            <v>982</v>
          </cell>
          <cell r="E113" t="str">
            <v>BR003</v>
          </cell>
          <cell r="F113" t="str">
            <v>AP Familiar</v>
          </cell>
        </row>
        <row r="114">
          <cell r="A114">
            <v>5041</v>
          </cell>
          <cell r="B114">
            <v>5041</v>
          </cell>
          <cell r="C114" t="str">
            <v>PROTECAO MULHER MENSAL SANTANDER</v>
          </cell>
          <cell r="D114">
            <v>982</v>
          </cell>
          <cell r="E114" t="str">
            <v>BR004</v>
          </cell>
          <cell r="F114" t="str">
            <v>AP Mulher</v>
          </cell>
        </row>
        <row r="115">
          <cell r="A115">
            <v>5043</v>
          </cell>
          <cell r="B115">
            <v>5043</v>
          </cell>
          <cell r="C115" t="str">
            <v>PROTECAO MULHER MEN SANTANDER</v>
          </cell>
          <cell r="D115">
            <v>982</v>
          </cell>
          <cell r="E115" t="str">
            <v>BR004</v>
          </cell>
          <cell r="F115" t="str">
            <v>AP Mulher</v>
          </cell>
        </row>
        <row r="116">
          <cell r="A116">
            <v>5045</v>
          </cell>
          <cell r="B116">
            <v>5045</v>
          </cell>
          <cell r="C116" t="str">
            <v>PROTECAO MULHER MENSAL - MAIS COBER</v>
          </cell>
          <cell r="D116">
            <v>982</v>
          </cell>
          <cell r="E116" t="str">
            <v>BR004</v>
          </cell>
          <cell r="F116" t="str">
            <v>AP Mulher</v>
          </cell>
        </row>
        <row r="117">
          <cell r="A117">
            <v>5046</v>
          </cell>
          <cell r="B117">
            <v>5046</v>
          </cell>
          <cell r="C117" t="str">
            <v>VIDA MENSAL SANTANDER</v>
          </cell>
          <cell r="D117">
            <v>993</v>
          </cell>
          <cell r="E117" t="str">
            <v>BR001</v>
          </cell>
          <cell r="F117" t="str">
            <v>Vida PF</v>
          </cell>
        </row>
        <row r="118">
          <cell r="A118">
            <v>5047</v>
          </cell>
          <cell r="B118">
            <v>5047</v>
          </cell>
          <cell r="C118" t="str">
            <v>VIDA ANUAL</v>
          </cell>
          <cell r="D118">
            <v>993</v>
          </cell>
          <cell r="E118" t="str">
            <v>BR001</v>
          </cell>
          <cell r="F118" t="str">
            <v>Vida PF</v>
          </cell>
        </row>
        <row r="119">
          <cell r="A119">
            <v>5048</v>
          </cell>
          <cell r="B119">
            <v>5048</v>
          </cell>
          <cell r="C119" t="str">
            <v>VIDA SANTANDER 1003 - MENSAL</v>
          </cell>
          <cell r="D119">
            <v>993</v>
          </cell>
          <cell r="E119" t="str">
            <v>BR001</v>
          </cell>
          <cell r="F119" t="str">
            <v>Vida PF</v>
          </cell>
        </row>
        <row r="120">
          <cell r="A120">
            <v>5050</v>
          </cell>
          <cell r="B120">
            <v>5050</v>
          </cell>
          <cell r="C120" t="str">
            <v>SEG VIDA SANTANDER MENSAL</v>
          </cell>
          <cell r="D120">
            <v>993</v>
          </cell>
          <cell r="E120" t="str">
            <v>BR013</v>
          </cell>
          <cell r="F120" t="str">
            <v>Vida Proteção Exclusiva</v>
          </cell>
        </row>
        <row r="121">
          <cell r="A121">
            <v>5052</v>
          </cell>
          <cell r="B121">
            <v>5052</v>
          </cell>
          <cell r="C121" t="str">
            <v>NOVO PROTEÇÃO VIDA EMPRESA</v>
          </cell>
          <cell r="D121">
            <v>993</v>
          </cell>
          <cell r="E121" t="str">
            <v>BR033</v>
          </cell>
          <cell r="F121" t="str">
            <v>Vida Master</v>
          </cell>
        </row>
        <row r="122">
          <cell r="A122">
            <v>5055</v>
          </cell>
          <cell r="B122">
            <v>5055</v>
          </cell>
          <cell r="C122" t="str">
            <v>PROTEÇÃO VIDA EMPRESA SANTANDER</v>
          </cell>
          <cell r="D122">
            <v>993</v>
          </cell>
          <cell r="E122" t="str">
            <v>BR033</v>
          </cell>
          <cell r="F122" t="str">
            <v>Vida Master</v>
          </cell>
        </row>
        <row r="123">
          <cell r="A123">
            <v>5057</v>
          </cell>
          <cell r="B123">
            <v>5057</v>
          </cell>
          <cell r="C123" t="str">
            <v>SEGURO COMPLEMENTAR DE FUNCIONÁRIOS</v>
          </cell>
          <cell r="D123">
            <v>993</v>
          </cell>
          <cell r="E123" t="str">
            <v>BR011</v>
          </cell>
          <cell r="F123" t="str">
            <v>Vida Funcionários</v>
          </cell>
        </row>
        <row r="124">
          <cell r="A124">
            <v>5058</v>
          </cell>
          <cell r="B124">
            <v>5058</v>
          </cell>
          <cell r="C124" t="str">
            <v>AP MULHER</v>
          </cell>
          <cell r="D124">
            <v>982</v>
          </cell>
          <cell r="E124" t="str">
            <v>BR004</v>
          </cell>
          <cell r="F124" t="str">
            <v>AP Mulher</v>
          </cell>
        </row>
        <row r="125">
          <cell r="A125">
            <v>5059</v>
          </cell>
          <cell r="B125">
            <v>5059</v>
          </cell>
          <cell r="C125" t="str">
            <v>VIDA EMERGÊNCIA</v>
          </cell>
          <cell r="D125">
            <v>993</v>
          </cell>
          <cell r="E125" t="str">
            <v>BR001</v>
          </cell>
          <cell r="F125" t="str">
            <v>Vida PF</v>
          </cell>
        </row>
        <row r="126">
          <cell r="A126">
            <v>5060</v>
          </cell>
          <cell r="B126">
            <v>5060</v>
          </cell>
          <cell r="C126" t="str">
            <v>VEM</v>
          </cell>
          <cell r="D126">
            <v>993</v>
          </cell>
          <cell r="E126" t="str">
            <v>BR001</v>
          </cell>
          <cell r="F126" t="str">
            <v>Vida PF</v>
          </cell>
        </row>
        <row r="127">
          <cell r="A127">
            <v>5061</v>
          </cell>
          <cell r="B127">
            <v>5061</v>
          </cell>
          <cell r="C127" t="str">
            <v>VIDAPREV</v>
          </cell>
          <cell r="D127">
            <v>993</v>
          </cell>
          <cell r="E127" t="str">
            <v>BR001</v>
          </cell>
          <cell r="F127" t="str">
            <v>Vida PF</v>
          </cell>
        </row>
        <row r="128">
          <cell r="A128">
            <v>5062</v>
          </cell>
          <cell r="B128">
            <v>5062</v>
          </cell>
          <cell r="C128" t="str">
            <v>VIDA INDIVIDUAL ANUAL</v>
          </cell>
          <cell r="D128">
            <v>993</v>
          </cell>
          <cell r="E128" t="str">
            <v>BR001</v>
          </cell>
          <cell r="F128" t="str">
            <v>Vida PF</v>
          </cell>
        </row>
        <row r="129">
          <cell r="A129">
            <v>5063</v>
          </cell>
          <cell r="B129">
            <v>5063</v>
          </cell>
          <cell r="C129" t="str">
            <v>VIDA INDIVIDUAL MENSAL</v>
          </cell>
          <cell r="D129">
            <v>993</v>
          </cell>
          <cell r="E129" t="str">
            <v>BR001</v>
          </cell>
          <cell r="F129" t="str">
            <v>Vida PF</v>
          </cell>
        </row>
        <row r="130">
          <cell r="A130">
            <v>5064</v>
          </cell>
          <cell r="B130">
            <v>5064</v>
          </cell>
          <cell r="C130" t="str">
            <v>PROTEÇÃO VIDA EMPRESA VG</v>
          </cell>
          <cell r="D130">
            <v>993</v>
          </cell>
          <cell r="E130" t="str">
            <v>BR033</v>
          </cell>
          <cell r="F130" t="str">
            <v>Vida Master</v>
          </cell>
        </row>
        <row r="131">
          <cell r="A131">
            <v>5065</v>
          </cell>
          <cell r="B131">
            <v>5065</v>
          </cell>
          <cell r="C131" t="str">
            <v>SANTANDER PROTECAO SOB MEDIDA</v>
          </cell>
          <cell r="D131">
            <v>982</v>
          </cell>
          <cell r="E131" t="str">
            <v>BR037</v>
          </cell>
          <cell r="F131" t="str">
            <v>AP Proteção Sob Medida</v>
          </cell>
        </row>
        <row r="132">
          <cell r="A132">
            <v>5066</v>
          </cell>
          <cell r="B132">
            <v>5066</v>
          </cell>
          <cell r="C132" t="str">
            <v>MERIDIONAL CORRENTISTA</v>
          </cell>
          <cell r="D132">
            <v>993</v>
          </cell>
          <cell r="E132" t="str">
            <v>BR001</v>
          </cell>
          <cell r="F132" t="str">
            <v>Vida PF</v>
          </cell>
        </row>
        <row r="133">
          <cell r="A133">
            <v>5067</v>
          </cell>
          <cell r="B133">
            <v>5067</v>
          </cell>
          <cell r="C133" t="str">
            <v>BOZANO CORRENTISTA</v>
          </cell>
          <cell r="D133">
            <v>993</v>
          </cell>
          <cell r="E133" t="str">
            <v>BR001</v>
          </cell>
          <cell r="F133" t="str">
            <v>Vida PF</v>
          </cell>
        </row>
        <row r="134">
          <cell r="A134">
            <v>5068</v>
          </cell>
          <cell r="B134">
            <v>5068</v>
          </cell>
          <cell r="C134" t="str">
            <v>AP STD</v>
          </cell>
          <cell r="D134">
            <v>982</v>
          </cell>
          <cell r="E134" t="str">
            <v>BR016</v>
          </cell>
          <cell r="F134" t="str">
            <v>AP STD</v>
          </cell>
        </row>
        <row r="135">
          <cell r="A135">
            <v>5069</v>
          </cell>
          <cell r="B135">
            <v>5069</v>
          </cell>
          <cell r="C135" t="str">
            <v>AP BILHETE BOZANO</v>
          </cell>
          <cell r="D135">
            <v>981</v>
          </cell>
          <cell r="E135" t="str">
            <v>BR016</v>
          </cell>
          <cell r="F135" t="str">
            <v>AP STD</v>
          </cell>
        </row>
        <row r="136">
          <cell r="A136">
            <v>5070</v>
          </cell>
          <cell r="B136">
            <v>5070</v>
          </cell>
          <cell r="C136" t="str">
            <v>AP ANUAL - STYLE</v>
          </cell>
          <cell r="D136">
            <v>982</v>
          </cell>
          <cell r="E136" t="str">
            <v>BR016</v>
          </cell>
          <cell r="F136" t="str">
            <v>AP STD</v>
          </cell>
        </row>
        <row r="137">
          <cell r="A137">
            <v>5071</v>
          </cell>
          <cell r="B137">
            <v>5071</v>
          </cell>
          <cell r="C137" t="str">
            <v>AP MENSAL -  STYLE</v>
          </cell>
          <cell r="D137">
            <v>982</v>
          </cell>
          <cell r="E137" t="str">
            <v>BR016</v>
          </cell>
          <cell r="F137" t="str">
            <v>AP STD</v>
          </cell>
        </row>
        <row r="138">
          <cell r="A138">
            <v>5072</v>
          </cell>
          <cell r="B138">
            <v>5072</v>
          </cell>
          <cell r="C138" t="str">
            <v>AP STD</v>
          </cell>
          <cell r="D138">
            <v>982</v>
          </cell>
          <cell r="E138" t="str">
            <v>BR016</v>
          </cell>
          <cell r="F138" t="str">
            <v>AP STD</v>
          </cell>
        </row>
        <row r="139">
          <cell r="A139">
            <v>5073</v>
          </cell>
          <cell r="B139">
            <v>5073</v>
          </cell>
          <cell r="C139" t="str">
            <v>SAQUE PROTEGIDO - RD - STYLE</v>
          </cell>
          <cell r="D139">
            <v>171</v>
          </cell>
          <cell r="E139" t="str">
            <v>BR034</v>
          </cell>
          <cell r="F139" t="str">
            <v>Saque RD</v>
          </cell>
        </row>
        <row r="140">
          <cell r="A140">
            <v>5074</v>
          </cell>
          <cell r="B140">
            <v>5074</v>
          </cell>
          <cell r="C140" t="str">
            <v>SAQUE PROTEGIDO - AP - STYLE</v>
          </cell>
          <cell r="D140">
            <v>982</v>
          </cell>
          <cell r="E140" t="str">
            <v>BR019</v>
          </cell>
          <cell r="F140" t="str">
            <v>Saque AP</v>
          </cell>
        </row>
        <row r="141">
          <cell r="A141">
            <v>5075</v>
          </cell>
          <cell r="B141">
            <v>5075</v>
          </cell>
          <cell r="C141" t="str">
            <v>AP PROTECAO ESPECIAL - STYLE</v>
          </cell>
          <cell r="D141">
            <v>982</v>
          </cell>
          <cell r="E141" t="str">
            <v>BR018</v>
          </cell>
          <cell r="F141" t="str">
            <v>AP Proteção Especial</v>
          </cell>
        </row>
        <row r="142">
          <cell r="A142">
            <v>5077</v>
          </cell>
          <cell r="B142">
            <v>5077</v>
          </cell>
          <cell r="C142" t="str">
            <v>PROTECAO HOSPITALAR - STYLE</v>
          </cell>
          <cell r="D142">
            <v>990</v>
          </cell>
          <cell r="E142" t="str">
            <v>BR002</v>
          </cell>
          <cell r="F142" t="str">
            <v>AP Proteção Hospitalar</v>
          </cell>
        </row>
        <row r="143">
          <cell r="A143">
            <v>5078</v>
          </cell>
          <cell r="B143">
            <v>5078</v>
          </cell>
          <cell r="C143" t="str">
            <v>AP FAMILIAR</v>
          </cell>
          <cell r="D143">
            <v>982</v>
          </cell>
          <cell r="E143" t="str">
            <v>BR003</v>
          </cell>
          <cell r="F143" t="str">
            <v>AP Familiar</v>
          </cell>
        </row>
        <row r="144">
          <cell r="A144">
            <v>5079</v>
          </cell>
          <cell r="B144">
            <v>5079</v>
          </cell>
          <cell r="C144" t="str">
            <v>AP MULHER</v>
          </cell>
          <cell r="D144">
            <v>982</v>
          </cell>
          <cell r="E144" t="str">
            <v>BR004</v>
          </cell>
          <cell r="F144" t="str">
            <v>AP Mulher</v>
          </cell>
        </row>
        <row r="145">
          <cell r="A145">
            <v>5080</v>
          </cell>
          <cell r="B145">
            <v>5080</v>
          </cell>
          <cell r="C145" t="str">
            <v>AP MULHER</v>
          </cell>
          <cell r="D145">
            <v>982</v>
          </cell>
          <cell r="E145" t="str">
            <v>BR004</v>
          </cell>
          <cell r="F145" t="str">
            <v>AP Mulher</v>
          </cell>
        </row>
        <row r="146">
          <cell r="A146">
            <v>5081</v>
          </cell>
          <cell r="B146">
            <v>5081</v>
          </cell>
          <cell r="C146" t="str">
            <v>PROTEÇÃO VIDA EMPRESA - STYLE</v>
          </cell>
          <cell r="D146">
            <v>993</v>
          </cell>
          <cell r="E146" t="str">
            <v>BR033</v>
          </cell>
          <cell r="F146" t="str">
            <v>Vida Master</v>
          </cell>
        </row>
        <row r="147">
          <cell r="A147">
            <v>5082</v>
          </cell>
          <cell r="B147">
            <v>5082</v>
          </cell>
          <cell r="C147" t="str">
            <v>AP PROTECAO MAIS MULHER - STYLE</v>
          </cell>
          <cell r="D147">
            <v>982</v>
          </cell>
          <cell r="E147" t="str">
            <v>BR004</v>
          </cell>
          <cell r="F147" t="str">
            <v>AP Mulher</v>
          </cell>
        </row>
        <row r="148">
          <cell r="A148">
            <v>5083</v>
          </cell>
          <cell r="B148">
            <v>5083</v>
          </cell>
          <cell r="C148" t="str">
            <v>PERDA ROUBO CRÉDITO RD-TM</v>
          </cell>
          <cell r="D148">
            <v>171</v>
          </cell>
          <cell r="E148" t="str">
            <v>BR035</v>
          </cell>
          <cell r="F148" t="str">
            <v>SCP RD</v>
          </cell>
        </row>
        <row r="149">
          <cell r="A149">
            <v>5084</v>
          </cell>
          <cell r="B149">
            <v>5084</v>
          </cell>
          <cell r="C149" t="str">
            <v>PERDA E ROUBO MÚLTIPLO AP- TM</v>
          </cell>
          <cell r="D149">
            <v>982</v>
          </cell>
          <cell r="E149" t="str">
            <v>BR017</v>
          </cell>
          <cell r="F149" t="str">
            <v>SCP AP</v>
          </cell>
        </row>
        <row r="150">
          <cell r="A150">
            <v>5085</v>
          </cell>
          <cell r="B150">
            <v>5085</v>
          </cell>
          <cell r="C150" t="str">
            <v>PRESTAMISTA CONSIGNADO</v>
          </cell>
          <cell r="D150">
            <v>977</v>
          </cell>
          <cell r="E150" t="str">
            <v>BR038</v>
          </cell>
          <cell r="F150" t="str">
            <v>Prestamista Consignado</v>
          </cell>
        </row>
        <row r="151">
          <cell r="A151">
            <v>5086</v>
          </cell>
          <cell r="B151">
            <v>5086</v>
          </cell>
          <cell r="C151" t="str">
            <v>PRESTAMISTA CP</v>
          </cell>
          <cell r="D151">
            <v>977</v>
          </cell>
          <cell r="E151" t="str">
            <v>BR010</v>
          </cell>
          <cell r="F151" t="str">
            <v>Prestamista CP</v>
          </cell>
        </row>
        <row r="152">
          <cell r="A152">
            <v>5087</v>
          </cell>
          <cell r="B152">
            <v>5087</v>
          </cell>
          <cell r="C152" t="str">
            <v>PERDA ROUBO MÚLTIPLO - TM</v>
          </cell>
          <cell r="D152">
            <v>171</v>
          </cell>
          <cell r="E152" t="str">
            <v>BR035</v>
          </cell>
          <cell r="F152" t="str">
            <v>SCP RD</v>
          </cell>
        </row>
        <row r="153">
          <cell r="A153">
            <v>5088</v>
          </cell>
          <cell r="B153">
            <v>5088</v>
          </cell>
          <cell r="C153" t="str">
            <v>PRESTAMISTA CONSIGNADO</v>
          </cell>
          <cell r="D153">
            <v>977</v>
          </cell>
          <cell r="E153" t="str">
            <v>BR038</v>
          </cell>
          <cell r="F153" t="str">
            <v>Prestamista Consignado</v>
          </cell>
        </row>
        <row r="154">
          <cell r="A154">
            <v>5089</v>
          </cell>
          <cell r="B154">
            <v>5089</v>
          </cell>
          <cell r="C154" t="str">
            <v>RESIDENCIAL -TM</v>
          </cell>
          <cell r="D154">
            <v>114</v>
          </cell>
          <cell r="E154" t="str">
            <v>BR006</v>
          </cell>
          <cell r="F154" t="str">
            <v>Residencial Cartões</v>
          </cell>
        </row>
        <row r="155">
          <cell r="A155">
            <v>5092</v>
          </cell>
          <cell r="B155">
            <v>5092</v>
          </cell>
          <cell r="C155" t="str">
            <v>PLANTINUM - TM</v>
          </cell>
          <cell r="D155">
            <v>171</v>
          </cell>
          <cell r="E155" t="str">
            <v>BR039</v>
          </cell>
          <cell r="F155" t="str">
            <v>SCP Platinum</v>
          </cell>
        </row>
        <row r="156">
          <cell r="A156">
            <v>5100</v>
          </cell>
          <cell r="B156">
            <v>5100</v>
          </cell>
          <cell r="C156" t="str">
            <v>AP RIDERS</v>
          </cell>
          <cell r="D156">
            <v>982</v>
          </cell>
          <cell r="E156" t="str">
            <v>BR040</v>
          </cell>
          <cell r="F156" t="str">
            <v>AP Riders</v>
          </cell>
        </row>
        <row r="157">
          <cell r="A157">
            <v>5101</v>
          </cell>
          <cell r="B157">
            <v>5101</v>
          </cell>
          <cell r="C157" t="str">
            <v>RIDERS REAL VIDA/AP</v>
          </cell>
          <cell r="D157">
            <v>982</v>
          </cell>
          <cell r="E157" t="str">
            <v>BR040</v>
          </cell>
          <cell r="F157" t="str">
            <v>AP Riders</v>
          </cell>
        </row>
        <row r="158">
          <cell r="A158">
            <v>6000</v>
          </cell>
          <cell r="B158">
            <v>6000</v>
          </cell>
          <cell r="C158" t="str">
            <v>VIDA MASTER</v>
          </cell>
          <cell r="D158">
            <v>993</v>
          </cell>
          <cell r="E158" t="str">
            <v>BR033</v>
          </cell>
          <cell r="F158" t="str">
            <v>Vida Master</v>
          </cell>
        </row>
        <row r="159">
          <cell r="A159">
            <v>6001</v>
          </cell>
          <cell r="B159">
            <v>6001</v>
          </cell>
          <cell r="C159" t="str">
            <v>VIDA MASTER</v>
          </cell>
          <cell r="D159">
            <v>993</v>
          </cell>
          <cell r="E159" t="str">
            <v>BR033</v>
          </cell>
          <cell r="F159" t="str">
            <v>Vida Master</v>
          </cell>
        </row>
        <row r="160">
          <cell r="A160">
            <v>6002</v>
          </cell>
          <cell r="B160">
            <v>6002</v>
          </cell>
          <cell r="C160" t="str">
            <v>VIDA MASTER</v>
          </cell>
          <cell r="D160">
            <v>993</v>
          </cell>
          <cell r="E160" t="str">
            <v>BR033</v>
          </cell>
          <cell r="F160" t="str">
            <v>Vida Master</v>
          </cell>
        </row>
        <row r="161">
          <cell r="A161">
            <v>6003</v>
          </cell>
          <cell r="B161">
            <v>6003</v>
          </cell>
          <cell r="C161" t="str">
            <v>VIDA MASTER SANTANDER</v>
          </cell>
          <cell r="D161">
            <v>993</v>
          </cell>
          <cell r="E161" t="str">
            <v>BR033</v>
          </cell>
          <cell r="F161" t="str">
            <v>Vida Master</v>
          </cell>
        </row>
        <row r="162">
          <cell r="A162">
            <v>6004</v>
          </cell>
          <cell r="B162">
            <v>6004</v>
          </cell>
          <cell r="C162" t="str">
            <v>VIDA MASTER SANTANDER</v>
          </cell>
          <cell r="D162">
            <v>993</v>
          </cell>
          <cell r="E162" t="str">
            <v>BR033</v>
          </cell>
          <cell r="F162" t="str">
            <v>Vida Master</v>
          </cell>
        </row>
        <row r="163">
          <cell r="A163">
            <v>6005</v>
          </cell>
          <cell r="B163">
            <v>6005</v>
          </cell>
          <cell r="C163" t="str">
            <v>VIDA MASTER</v>
          </cell>
          <cell r="D163">
            <v>993</v>
          </cell>
          <cell r="E163" t="str">
            <v>BR033</v>
          </cell>
          <cell r="F163" t="str">
            <v>Vida Master</v>
          </cell>
        </row>
        <row r="164">
          <cell r="A164">
            <v>6006</v>
          </cell>
          <cell r="B164">
            <v>6006</v>
          </cell>
          <cell r="C164" t="str">
            <v>VIDA MASTER</v>
          </cell>
          <cell r="D164">
            <v>993</v>
          </cell>
          <cell r="E164" t="str">
            <v>BR033</v>
          </cell>
          <cell r="F164" t="str">
            <v>Vida Master</v>
          </cell>
        </row>
        <row r="165">
          <cell r="A165">
            <v>6007</v>
          </cell>
          <cell r="B165">
            <v>6007</v>
          </cell>
          <cell r="C165" t="str">
            <v>SEGURO SIMPLES VIDA EMPRESA STYLE</v>
          </cell>
          <cell r="D165">
            <v>993</v>
          </cell>
          <cell r="E165" t="str">
            <v>BR033</v>
          </cell>
          <cell r="F165" t="str">
            <v>Vida Master</v>
          </cell>
        </row>
        <row r="166">
          <cell r="A166">
            <v>6015</v>
          </cell>
          <cell r="B166">
            <v>6015</v>
          </cell>
          <cell r="C166" t="str">
            <v>PROTEÇÃO VIDA PRODUTOR RURAL</v>
          </cell>
          <cell r="D166">
            <v>1198</v>
          </cell>
          <cell r="E166" t="str">
            <v>BR041</v>
          </cell>
          <cell r="F166" t="str">
            <v>Prestamista Agro</v>
          </cell>
        </row>
        <row r="167">
          <cell r="A167">
            <v>6016</v>
          </cell>
          <cell r="B167">
            <v>6016</v>
          </cell>
          <cell r="C167" t="str">
            <v>PROTEÇÃO VIDA PRODUTOR RURA - CPR</v>
          </cell>
          <cell r="D167">
            <v>1198</v>
          </cell>
          <cell r="E167" t="str">
            <v>BR041</v>
          </cell>
          <cell r="F167" t="str">
            <v>Prestamista Agro</v>
          </cell>
        </row>
        <row r="168">
          <cell r="A168">
            <v>6017</v>
          </cell>
          <cell r="B168">
            <v>6017</v>
          </cell>
          <cell r="C168" t="str">
            <v>PRESTAMISTA AGRO</v>
          </cell>
          <cell r="D168">
            <v>1198</v>
          </cell>
          <cell r="E168" t="str">
            <v>BR041</v>
          </cell>
          <cell r="F168" t="str">
            <v>Prestamista Agro</v>
          </cell>
        </row>
        <row r="169">
          <cell r="A169">
            <v>7000</v>
          </cell>
          <cell r="B169">
            <v>7000</v>
          </cell>
          <cell r="C169" t="str">
            <v>APÓLICE ESPECÍFICA VG MENSAL</v>
          </cell>
          <cell r="D169">
            <v>993</v>
          </cell>
          <cell r="E169" t="str">
            <v>BR036</v>
          </cell>
          <cell r="F169" t="str">
            <v>Vida Específica</v>
          </cell>
        </row>
        <row r="170">
          <cell r="A170">
            <v>7001</v>
          </cell>
          <cell r="B170">
            <v>7001</v>
          </cell>
          <cell r="C170" t="str">
            <v>SEGURO DE FUNCIONÁRIOS</v>
          </cell>
          <cell r="D170">
            <v>993</v>
          </cell>
          <cell r="E170" t="str">
            <v>BR011</v>
          </cell>
          <cell r="F170" t="str">
            <v>Vida Funcionários</v>
          </cell>
        </row>
        <row r="171">
          <cell r="A171">
            <v>7002</v>
          </cell>
          <cell r="B171">
            <v>7002</v>
          </cell>
          <cell r="C171" t="str">
            <v>PRESTAMISTA CP</v>
          </cell>
          <cell r="D171">
            <v>977</v>
          </cell>
          <cell r="E171" t="str">
            <v>BR010</v>
          </cell>
          <cell r="F171" t="str">
            <v>Prestamista CP</v>
          </cell>
        </row>
        <row r="172">
          <cell r="A172">
            <v>7003</v>
          </cell>
          <cell r="B172">
            <v>7003</v>
          </cell>
          <cell r="C172" t="str">
            <v>APÓLICE ESPECÍFICA CONJUGADA</v>
          </cell>
          <cell r="D172">
            <v>982</v>
          </cell>
          <cell r="E172" t="str">
            <v>BR021</v>
          </cell>
          <cell r="F172" t="str">
            <v>AP Específica</v>
          </cell>
        </row>
        <row r="173">
          <cell r="A173">
            <v>7004</v>
          </cell>
          <cell r="B173">
            <v>7004</v>
          </cell>
          <cell r="C173" t="str">
            <v>VIDA PJ</v>
          </cell>
          <cell r="D173">
            <v>993</v>
          </cell>
          <cell r="E173" t="str">
            <v>BR001</v>
          </cell>
          <cell r="F173" t="str">
            <v>Vida PF</v>
          </cell>
        </row>
        <row r="174">
          <cell r="A174">
            <v>7008</v>
          </cell>
          <cell r="B174">
            <v>7008</v>
          </cell>
          <cell r="C174" t="str">
            <v>APÓLICE ESPECÍFICA VG ANUAL</v>
          </cell>
          <cell r="D174">
            <v>993</v>
          </cell>
          <cell r="E174" t="str">
            <v>BR036</v>
          </cell>
          <cell r="F174" t="str">
            <v>Vida Específica</v>
          </cell>
        </row>
        <row r="175">
          <cell r="A175">
            <v>7009</v>
          </cell>
          <cell r="B175">
            <v>7009</v>
          </cell>
          <cell r="C175" t="str">
            <v>APÓLICE ESPECÍFICA AP ANUAL</v>
          </cell>
          <cell r="D175">
            <v>982</v>
          </cell>
          <cell r="E175" t="str">
            <v>BR021</v>
          </cell>
          <cell r="F175" t="str">
            <v>AP Específica</v>
          </cell>
        </row>
        <row r="176">
          <cell r="A176">
            <v>7010</v>
          </cell>
          <cell r="B176">
            <v>7010</v>
          </cell>
          <cell r="C176" t="str">
            <v>APÓLICE ESPECÍFICA PREST. MENSAL</v>
          </cell>
          <cell r="D176">
            <v>977</v>
          </cell>
          <cell r="E176" t="str">
            <v>BR042</v>
          </cell>
          <cell r="F176" t="str">
            <v>Prestamista Específica</v>
          </cell>
        </row>
        <row r="177">
          <cell r="A177">
            <v>7011</v>
          </cell>
          <cell r="B177">
            <v>7011</v>
          </cell>
          <cell r="C177" t="str">
            <v>PRESTAMISTA ESPECÍFICA</v>
          </cell>
          <cell r="D177">
            <v>977</v>
          </cell>
          <cell r="E177" t="str">
            <v>BR042</v>
          </cell>
          <cell r="F177" t="str">
            <v>Prestamista Específica</v>
          </cell>
        </row>
        <row r="178">
          <cell r="A178">
            <v>7012</v>
          </cell>
          <cell r="B178">
            <v>7012</v>
          </cell>
          <cell r="C178" t="str">
            <v>APÓLICE ESPECÍFICA VIDA - STYLE</v>
          </cell>
          <cell r="D178">
            <v>993</v>
          </cell>
          <cell r="E178" t="str">
            <v>BR036</v>
          </cell>
          <cell r="F178" t="str">
            <v>Vida Específica</v>
          </cell>
        </row>
        <row r="179">
          <cell r="A179">
            <v>7013</v>
          </cell>
          <cell r="B179">
            <v>7013</v>
          </cell>
          <cell r="C179" t="str">
            <v>APÓLICE ESP.SEGURO PREST- STYLE</v>
          </cell>
          <cell r="D179">
            <v>977</v>
          </cell>
          <cell r="E179" t="str">
            <v>BR043</v>
          </cell>
          <cell r="F179" t="str">
            <v>Prestamista Consórcio</v>
          </cell>
        </row>
        <row r="180">
          <cell r="A180">
            <v>7014</v>
          </cell>
          <cell r="B180">
            <v>7014</v>
          </cell>
          <cell r="C180" t="str">
            <v>PROTEÇÃO VIDA SELECT</v>
          </cell>
          <cell r="D180">
            <v>993</v>
          </cell>
          <cell r="E180" t="str">
            <v>BR044</v>
          </cell>
          <cell r="F180" t="str">
            <v>Vida Select</v>
          </cell>
        </row>
        <row r="181">
          <cell r="A181">
            <v>7015</v>
          </cell>
          <cell r="B181">
            <v>7015</v>
          </cell>
          <cell r="C181" t="str">
            <v>CAPITAL DE GIRO PROTEGIDO</v>
          </cell>
          <cell r="D181">
            <v>977</v>
          </cell>
          <cell r="E181" t="str">
            <v>BR045</v>
          </cell>
          <cell r="F181" t="str">
            <v>Prestamista K-Giro</v>
          </cell>
        </row>
        <row r="182">
          <cell r="A182">
            <v>7016</v>
          </cell>
          <cell r="B182">
            <v>7016</v>
          </cell>
          <cell r="C182" t="str">
            <v>CAPITAL DE GIRO PROTEGIDO</v>
          </cell>
          <cell r="D182">
            <v>977</v>
          </cell>
          <cell r="E182" t="str">
            <v>BR045</v>
          </cell>
          <cell r="F182" t="str">
            <v>Prestamista K-Giro</v>
          </cell>
        </row>
        <row r="183">
          <cell r="A183">
            <v>7017</v>
          </cell>
          <cell r="B183">
            <v>7017</v>
          </cell>
          <cell r="C183" t="str">
            <v>CAPITAL DE GIRO PROTEGIDO</v>
          </cell>
          <cell r="D183">
            <v>977</v>
          </cell>
          <cell r="E183" t="str">
            <v>BR045</v>
          </cell>
          <cell r="F183" t="str">
            <v>Prestamista K-Giro</v>
          </cell>
        </row>
        <row r="184">
          <cell r="A184">
            <v>7018</v>
          </cell>
          <cell r="B184">
            <v>7018</v>
          </cell>
          <cell r="C184" t="str">
            <v>CHEQUE EMPRESA PROTEGIDO - CONTRIBU.</v>
          </cell>
          <cell r="D184">
            <v>977</v>
          </cell>
          <cell r="E184" t="str">
            <v>BR046</v>
          </cell>
          <cell r="F184" t="str">
            <v>Prestamista Cheque Empresa</v>
          </cell>
        </row>
        <row r="185">
          <cell r="A185">
            <v>7019</v>
          </cell>
          <cell r="B185">
            <v>7019</v>
          </cell>
          <cell r="C185" t="str">
            <v>CHEQUE EMPRESA PROTEGIDO - NÃO CONTRIBU.</v>
          </cell>
          <cell r="D185">
            <v>977</v>
          </cell>
          <cell r="E185" t="str">
            <v>BR046</v>
          </cell>
          <cell r="F185" t="str">
            <v>Prestamista Cheque Empresa</v>
          </cell>
        </row>
        <row r="186">
          <cell r="A186">
            <v>7020</v>
          </cell>
          <cell r="B186">
            <v>7020</v>
          </cell>
          <cell r="C186" t="str">
            <v>SANTANDER CDC PREMIADO</v>
          </cell>
          <cell r="D186">
            <v>977</v>
          </cell>
          <cell r="E186" t="str">
            <v>BR022</v>
          </cell>
          <cell r="F186" t="str">
            <v>Prestamista Financeira</v>
          </cell>
        </row>
        <row r="187">
          <cell r="A187">
            <v>7021</v>
          </cell>
          <cell r="B187">
            <v>7021</v>
          </cell>
          <cell r="C187" t="str">
            <v>SANTANDER CDC PROTEGIDO</v>
          </cell>
          <cell r="D187">
            <v>977</v>
          </cell>
          <cell r="E187" t="str">
            <v>BR022</v>
          </cell>
          <cell r="F187" t="str">
            <v>Prestamista Financeira</v>
          </cell>
        </row>
        <row r="188">
          <cell r="A188">
            <v>7022</v>
          </cell>
          <cell r="B188">
            <v>7022</v>
          </cell>
          <cell r="C188" t="str">
            <v>CDC PROTEGIDO VIDA</v>
          </cell>
          <cell r="D188">
            <v>977</v>
          </cell>
          <cell r="E188" t="str">
            <v>BR096</v>
          </cell>
          <cell r="F188" t="str">
            <v>Prestamista CDC Protegido Vida</v>
          </cell>
        </row>
        <row r="189">
          <cell r="A189">
            <v>7023</v>
          </cell>
          <cell r="B189">
            <v>7023</v>
          </cell>
          <cell r="C189" t="str">
            <v>CDC PROTEGIDO VIDA/EMPREGO TX</v>
          </cell>
          <cell r="D189">
            <v>977</v>
          </cell>
          <cell r="E189" t="str">
            <v>BR097</v>
          </cell>
          <cell r="F189" t="str">
            <v>Prestamista CDC Vida/Empr TX</v>
          </cell>
        </row>
        <row r="190">
          <cell r="A190">
            <v>7024</v>
          </cell>
          <cell r="B190">
            <v>7024</v>
          </cell>
          <cell r="C190" t="str">
            <v>CDC PROTEGIDO VIDA/EMPREGO TX +</v>
          </cell>
          <cell r="D190">
            <v>977</v>
          </cell>
          <cell r="E190" t="str">
            <v>BR098</v>
          </cell>
          <cell r="F190" t="str">
            <v>Prestamista CDC Vida/Emprego +</v>
          </cell>
        </row>
        <row r="191">
          <cell r="A191">
            <v>7025</v>
          </cell>
          <cell r="B191">
            <v>7025</v>
          </cell>
          <cell r="C191" t="str">
            <v>CDC PROTEGIDO VIDA/EMPREGO</v>
          </cell>
          <cell r="D191">
            <v>977</v>
          </cell>
          <cell r="E191" t="str">
            <v>BR099</v>
          </cell>
          <cell r="F191" t="str">
            <v>Prestamista CDC Vida/Emprego</v>
          </cell>
        </row>
        <row r="192">
          <cell r="A192">
            <v>7026</v>
          </cell>
          <cell r="B192">
            <v>7026</v>
          </cell>
          <cell r="C192" t="str">
            <v>CDC PROTEGIDO MOTO VIDA/EMPREGO</v>
          </cell>
          <cell r="D192">
            <v>977</v>
          </cell>
          <cell r="E192" t="str">
            <v>BR100</v>
          </cell>
          <cell r="F192" t="str">
            <v>Prestamista CDC Moto Vida/Empr</v>
          </cell>
        </row>
        <row r="193">
          <cell r="A193">
            <v>7027</v>
          </cell>
          <cell r="B193">
            <v>7027</v>
          </cell>
          <cell r="C193" t="str">
            <v>CDC PROTEGIDO VIDA TX</v>
          </cell>
          <cell r="D193">
            <v>977</v>
          </cell>
          <cell r="E193" t="str">
            <v>BR101</v>
          </cell>
          <cell r="F193" t="str">
            <v>Prestamista CDC Vida TX</v>
          </cell>
        </row>
        <row r="194">
          <cell r="A194">
            <v>7028</v>
          </cell>
          <cell r="B194">
            <v>7028</v>
          </cell>
          <cell r="C194" t="str">
            <v>CDC PROTEGIDO EMPTY SLOT</v>
          </cell>
          <cell r="D194">
            <v>977</v>
          </cell>
          <cell r="E194" t="str">
            <v>BR102</v>
          </cell>
          <cell r="F194" t="str">
            <v>Prestamista CDC Empty Slot</v>
          </cell>
        </row>
        <row r="195">
          <cell r="A195">
            <v>7029</v>
          </cell>
          <cell r="B195">
            <v>7029</v>
          </cell>
          <cell r="C195" t="str">
            <v>CDC HYUNDAI FREE</v>
          </cell>
          <cell r="D195">
            <v>977</v>
          </cell>
          <cell r="E195" t="str">
            <v>BR094</v>
          </cell>
          <cell r="F195" t="str">
            <v>Prestamista CDC Hyundai Free</v>
          </cell>
        </row>
        <row r="196">
          <cell r="A196">
            <v>7314</v>
          </cell>
          <cell r="B196">
            <v>7314</v>
          </cell>
          <cell r="C196" t="str">
            <v>CPFL - PROTEÇÃO HOSPITALAR</v>
          </cell>
          <cell r="D196">
            <v>990</v>
          </cell>
          <cell r="E196" t="str">
            <v>BR002</v>
          </cell>
          <cell r="F196" t="str">
            <v>AP Proteção Hospitalar</v>
          </cell>
        </row>
        <row r="197">
          <cell r="A197">
            <v>8001</v>
          </cell>
          <cell r="B197">
            <v>8001</v>
          </cell>
          <cell r="C197" t="str">
            <v>SEGURO PRESTAMISTA SANTANDER</v>
          </cell>
          <cell r="D197">
            <v>977</v>
          </cell>
          <cell r="E197" t="str">
            <v>BR010</v>
          </cell>
          <cell r="F197" t="str">
            <v>Prestamista CP</v>
          </cell>
        </row>
        <row r="198">
          <cell r="A198">
            <v>8004</v>
          </cell>
          <cell r="B198">
            <v>8004</v>
          </cell>
          <cell r="C198" t="str">
            <v>PRESTAMISTA CP SANTANDER</v>
          </cell>
          <cell r="D198">
            <v>977</v>
          </cell>
          <cell r="E198" t="str">
            <v>BR010</v>
          </cell>
          <cell r="F198" t="str">
            <v>Prestamista CP</v>
          </cell>
        </row>
        <row r="199">
          <cell r="A199">
            <v>8005</v>
          </cell>
          <cell r="B199">
            <v>8005</v>
          </cell>
          <cell r="C199" t="str">
            <v>PRESTAMISTA CP 1000/50</v>
          </cell>
          <cell r="D199">
            <v>977</v>
          </cell>
          <cell r="E199" t="str">
            <v>BR010</v>
          </cell>
          <cell r="F199" t="str">
            <v>Prestamista CP</v>
          </cell>
        </row>
        <row r="200">
          <cell r="A200">
            <v>8006</v>
          </cell>
          <cell r="B200">
            <v>8006</v>
          </cell>
          <cell r="C200" t="str">
            <v>PRESTAMISTA CDC/LEASING SANTANDER</v>
          </cell>
          <cell r="D200">
            <v>977</v>
          </cell>
          <cell r="E200" t="str">
            <v>BR047</v>
          </cell>
          <cell r="F200" t="str">
            <v>Prestamista CDC</v>
          </cell>
        </row>
        <row r="201">
          <cell r="A201">
            <v>8007</v>
          </cell>
          <cell r="B201">
            <v>8007</v>
          </cell>
          <cell r="C201" t="str">
            <v>PRESTAMISTA CDC SUPERAUTO PROTEGIDO</v>
          </cell>
          <cell r="D201">
            <v>977</v>
          </cell>
          <cell r="E201" t="str">
            <v>BR047</v>
          </cell>
          <cell r="F201" t="str">
            <v>Prestamista CDC</v>
          </cell>
        </row>
        <row r="202">
          <cell r="A202">
            <v>8008</v>
          </cell>
          <cell r="B202">
            <v>8008</v>
          </cell>
          <cell r="C202" t="str">
            <v>PRESTAMISTA EMPR FOLHA SANTANDER</v>
          </cell>
          <cell r="D202">
            <v>977</v>
          </cell>
          <cell r="E202" t="str">
            <v>BR038</v>
          </cell>
          <cell r="F202" t="str">
            <v>Prestamista Consignado</v>
          </cell>
        </row>
        <row r="203">
          <cell r="A203">
            <v>8009</v>
          </cell>
          <cell r="B203">
            <v>8009</v>
          </cell>
          <cell r="C203" t="str">
            <v>PRESTAMISTA - EMP.FOLHA SANTANDER</v>
          </cell>
          <cell r="D203">
            <v>977</v>
          </cell>
          <cell r="E203" t="str">
            <v>BR038</v>
          </cell>
          <cell r="F203" t="str">
            <v>Prestamista Consignado</v>
          </cell>
        </row>
        <row r="204">
          <cell r="A204">
            <v>8011</v>
          </cell>
          <cell r="B204">
            <v>8011</v>
          </cell>
          <cell r="C204" t="str">
            <v>PREST AEREO AUTO SB - CARTOES</v>
          </cell>
          <cell r="D204">
            <v>977</v>
          </cell>
          <cell r="E204" t="str">
            <v>BR012</v>
          </cell>
          <cell r="F204" t="str">
            <v>Prestamista Cartões</v>
          </cell>
        </row>
        <row r="205">
          <cell r="A205">
            <v>8012</v>
          </cell>
          <cell r="B205">
            <v>8012</v>
          </cell>
          <cell r="C205" t="str">
            <v>AP STD</v>
          </cell>
          <cell r="D205">
            <v>982</v>
          </cell>
          <cell r="E205" t="str">
            <v>BR016</v>
          </cell>
          <cell r="F205" t="str">
            <v>AP STD</v>
          </cell>
        </row>
        <row r="206">
          <cell r="A206">
            <v>8013</v>
          </cell>
          <cell r="B206">
            <v>8013</v>
          </cell>
          <cell r="C206" t="str">
            <v>PRESTAMISTA CDC</v>
          </cell>
          <cell r="D206">
            <v>977</v>
          </cell>
          <cell r="E206" t="str">
            <v>BR047</v>
          </cell>
          <cell r="F206" t="str">
            <v>Prestamista CDC</v>
          </cell>
        </row>
        <row r="207">
          <cell r="A207">
            <v>8014</v>
          </cell>
          <cell r="B207">
            <v>8014</v>
          </cell>
          <cell r="C207" t="str">
            <v>PRESTAMISTA CARTÕES</v>
          </cell>
          <cell r="D207">
            <v>977</v>
          </cell>
          <cell r="E207" t="str">
            <v>BR012</v>
          </cell>
          <cell r="F207" t="str">
            <v>Prestamista Cartões</v>
          </cell>
        </row>
        <row r="208">
          <cell r="A208">
            <v>8015</v>
          </cell>
          <cell r="B208">
            <v>8015</v>
          </cell>
          <cell r="C208" t="str">
            <v>PRESTAMISTA AGRO</v>
          </cell>
          <cell r="D208">
            <v>1198</v>
          </cell>
          <cell r="E208" t="str">
            <v>BR041</v>
          </cell>
          <cell r="F208" t="str">
            <v>Prestamista Agro</v>
          </cell>
        </row>
        <row r="209">
          <cell r="A209">
            <v>8016</v>
          </cell>
          <cell r="B209">
            <v>8016</v>
          </cell>
          <cell r="C209" t="str">
            <v>PRESTAMISTA AGRO</v>
          </cell>
          <cell r="D209">
            <v>1198</v>
          </cell>
          <cell r="E209" t="str">
            <v>BR041</v>
          </cell>
          <cell r="F209" t="str">
            <v>Prestamista Agro</v>
          </cell>
        </row>
        <row r="210">
          <cell r="A210">
            <v>8017</v>
          </cell>
          <cell r="B210">
            <v>8017</v>
          </cell>
          <cell r="C210" t="str">
            <v>PRESTAMISTA AGRO</v>
          </cell>
          <cell r="D210">
            <v>1198</v>
          </cell>
          <cell r="E210" t="str">
            <v>BR041</v>
          </cell>
          <cell r="F210" t="str">
            <v>Prestamista Agro</v>
          </cell>
        </row>
        <row r="211">
          <cell r="A211">
            <v>8019</v>
          </cell>
          <cell r="B211">
            <v>8019</v>
          </cell>
          <cell r="C211" t="str">
            <v>SEGURO PROTEÇÃO FINANCEIRA - EF</v>
          </cell>
          <cell r="D211">
            <v>977</v>
          </cell>
          <cell r="E211" t="str">
            <v>BR038</v>
          </cell>
          <cell r="F211" t="str">
            <v>Prestamista Consignado</v>
          </cell>
        </row>
        <row r="212">
          <cell r="A212">
            <v>8021</v>
          </cell>
          <cell r="B212">
            <v>8021</v>
          </cell>
          <cell r="C212" t="str">
            <v>PRESTAMISTA CDC</v>
          </cell>
          <cell r="D212">
            <v>977</v>
          </cell>
          <cell r="E212" t="str">
            <v>BR047</v>
          </cell>
          <cell r="F212" t="str">
            <v>Prestamista CDC</v>
          </cell>
        </row>
        <row r="213">
          <cell r="A213">
            <v>8022</v>
          </cell>
          <cell r="B213">
            <v>8022</v>
          </cell>
          <cell r="C213" t="str">
            <v>SEG PREST/CDC - STYLE-MIGR.</v>
          </cell>
          <cell r="D213">
            <v>977</v>
          </cell>
          <cell r="E213" t="str">
            <v>BR010</v>
          </cell>
          <cell r="F213" t="str">
            <v>Prestamista CP</v>
          </cell>
        </row>
        <row r="214">
          <cell r="A214">
            <v>8023</v>
          </cell>
          <cell r="B214">
            <v>8023</v>
          </cell>
          <cell r="C214" t="str">
            <v>SEG PREST CONSIGNADO - STYLE-MIGR</v>
          </cell>
          <cell r="D214">
            <v>977</v>
          </cell>
          <cell r="E214" t="str">
            <v>BR038</v>
          </cell>
          <cell r="F214" t="str">
            <v>Prestamista Consignado</v>
          </cell>
        </row>
        <row r="215">
          <cell r="A215">
            <v>8024</v>
          </cell>
          <cell r="B215">
            <v>8024</v>
          </cell>
          <cell r="C215" t="str">
            <v>SEG PRESTAMISTA RURAL STYLE - MIGR</v>
          </cell>
          <cell r="D215">
            <v>977</v>
          </cell>
          <cell r="E215" t="str">
            <v>BR041</v>
          </cell>
          <cell r="F215" t="str">
            <v>Prestamista Agro</v>
          </cell>
        </row>
        <row r="216">
          <cell r="A216">
            <v>8025</v>
          </cell>
          <cell r="B216">
            <v>8025</v>
          </cell>
          <cell r="C216" t="str">
            <v>PRESTAMISTA CDC</v>
          </cell>
          <cell r="D216">
            <v>977</v>
          </cell>
          <cell r="E216" t="str">
            <v>BR047</v>
          </cell>
          <cell r="F216" t="str">
            <v>Prestamista CDC</v>
          </cell>
        </row>
        <row r="217">
          <cell r="A217">
            <v>8026</v>
          </cell>
          <cell r="B217">
            <v>8026</v>
          </cell>
          <cell r="C217" t="str">
            <v>SEG PREST CONSIGNADO PS STYLE - MIG</v>
          </cell>
          <cell r="D217">
            <v>977</v>
          </cell>
          <cell r="E217" t="str">
            <v>BR038</v>
          </cell>
          <cell r="F217" t="str">
            <v>Prestamista Consignado</v>
          </cell>
        </row>
        <row r="218">
          <cell r="A218">
            <v>8027</v>
          </cell>
          <cell r="B218">
            <v>8027</v>
          </cell>
          <cell r="C218" t="str">
            <v>SEG PREST CONSIG EXERCITO STYLE-MIG</v>
          </cell>
          <cell r="D218">
            <v>977</v>
          </cell>
          <cell r="E218" t="str">
            <v>BR038</v>
          </cell>
          <cell r="F218" t="str">
            <v>Prestamista Consignado</v>
          </cell>
        </row>
        <row r="219">
          <cell r="A219">
            <v>8028</v>
          </cell>
          <cell r="B219">
            <v>8028</v>
          </cell>
          <cell r="C219" t="str">
            <v>SEG PREST CONSIG SUDAMERIS STYLE-MI</v>
          </cell>
          <cell r="D219">
            <v>977</v>
          </cell>
          <cell r="E219" t="str">
            <v>BR038</v>
          </cell>
          <cell r="F219" t="str">
            <v>Prestamista Consignado</v>
          </cell>
        </row>
        <row r="220">
          <cell r="A220">
            <v>8029</v>
          </cell>
          <cell r="B220">
            <v>8029</v>
          </cell>
          <cell r="C220" t="str">
            <v>PREST EMPR FOLHA SANTANDER - CSG</v>
          </cell>
          <cell r="D220">
            <v>977</v>
          </cell>
          <cell r="E220" t="str">
            <v>BR038</v>
          </cell>
          <cell r="F220" t="str">
            <v>Prestamista Consignado</v>
          </cell>
        </row>
        <row r="221">
          <cell r="A221">
            <v>8030</v>
          </cell>
          <cell r="B221">
            <v>8030</v>
          </cell>
          <cell r="C221" t="str">
            <v>SEG ACID PESSOAIS MIGR STYLE</v>
          </cell>
          <cell r="D221">
            <v>982</v>
          </cell>
          <cell r="E221" t="str">
            <v>BR016</v>
          </cell>
          <cell r="F221" t="str">
            <v>AP STD</v>
          </cell>
        </row>
        <row r="222">
          <cell r="A222">
            <v>8031</v>
          </cell>
          <cell r="B222">
            <v>8031</v>
          </cell>
          <cell r="C222" t="str">
            <v>SEGURO EDUCACIONAL MIGR STYLE</v>
          </cell>
          <cell r="D222">
            <v>980</v>
          </cell>
          <cell r="E222" t="str">
            <v>BR114</v>
          </cell>
          <cell r="F222" t="str">
            <v>Educacional</v>
          </cell>
        </row>
        <row r="223">
          <cell r="A223">
            <v>8033</v>
          </cell>
          <cell r="B223">
            <v>8033</v>
          </cell>
          <cell r="C223" t="str">
            <v>SEGURO VIDA CLUBE MIGR STYLE</v>
          </cell>
          <cell r="D223">
            <v>993</v>
          </cell>
          <cell r="E223" t="str">
            <v>BR048</v>
          </cell>
          <cell r="F223" t="str">
            <v>Vida Clube</v>
          </cell>
        </row>
        <row r="224">
          <cell r="A224">
            <v>8034</v>
          </cell>
          <cell r="B224">
            <v>8034</v>
          </cell>
          <cell r="C224" t="str">
            <v>SEGURO SO VIDA MIGRACAO STYLE</v>
          </cell>
          <cell r="D224">
            <v>993</v>
          </cell>
          <cell r="E224" t="str">
            <v>BR001</v>
          </cell>
          <cell r="F224" t="str">
            <v>Vida PF</v>
          </cell>
        </row>
        <row r="225">
          <cell r="A225">
            <v>8035</v>
          </cell>
          <cell r="B225">
            <v>8035</v>
          </cell>
          <cell r="C225" t="str">
            <v>SEGURO INVEST VIDA MIGR STYLE</v>
          </cell>
          <cell r="D225">
            <v>993</v>
          </cell>
          <cell r="E225" t="str">
            <v>BR001</v>
          </cell>
          <cell r="F225" t="str">
            <v>Vida PF</v>
          </cell>
        </row>
        <row r="226">
          <cell r="A226">
            <v>8036</v>
          </cell>
          <cell r="B226">
            <v>8036</v>
          </cell>
          <cell r="C226" t="str">
            <v>SEGURO CASH MIGRACAO STYLE</v>
          </cell>
          <cell r="D226">
            <v>990</v>
          </cell>
          <cell r="E226" t="str">
            <v>BR002</v>
          </cell>
          <cell r="F226" t="str">
            <v>AP Proteção Hospitalar</v>
          </cell>
        </row>
        <row r="227">
          <cell r="A227">
            <v>8037</v>
          </cell>
          <cell r="B227">
            <v>8037</v>
          </cell>
          <cell r="C227" t="str">
            <v>SEGURO UNIVERSITARIO MIG STYLE</v>
          </cell>
          <cell r="D227">
            <v>993</v>
          </cell>
          <cell r="E227" t="str">
            <v>BR048</v>
          </cell>
          <cell r="F227" t="str">
            <v>Vida Clube</v>
          </cell>
        </row>
        <row r="228">
          <cell r="A228">
            <v>8038</v>
          </cell>
          <cell r="B228">
            <v>8038</v>
          </cell>
          <cell r="C228" t="str">
            <v>SEGURO PECULIO MIGRACAO STYLE</v>
          </cell>
          <cell r="D228">
            <v>993</v>
          </cell>
          <cell r="E228" t="str">
            <v>BR048</v>
          </cell>
          <cell r="F228" t="str">
            <v>Vida Clube</v>
          </cell>
        </row>
        <row r="229">
          <cell r="A229">
            <v>8040</v>
          </cell>
          <cell r="B229">
            <v>8040</v>
          </cell>
          <cell r="C229" t="str">
            <v>SEGURO VIDA MIGRACAO STYLE</v>
          </cell>
          <cell r="D229">
            <v>993</v>
          </cell>
          <cell r="E229" t="str">
            <v>BR048</v>
          </cell>
          <cell r="F229" t="str">
            <v>Vida Clube</v>
          </cell>
        </row>
        <row r="230">
          <cell r="A230">
            <v>8041</v>
          </cell>
          <cell r="B230">
            <v>8041</v>
          </cell>
          <cell r="C230" t="str">
            <v>VIDA PF</v>
          </cell>
          <cell r="D230">
            <v>993</v>
          </cell>
          <cell r="E230" t="str">
            <v>BR001</v>
          </cell>
          <cell r="F230" t="str">
            <v>Vida PF</v>
          </cell>
        </row>
        <row r="231">
          <cell r="A231">
            <v>8044</v>
          </cell>
          <cell r="B231">
            <v>8044</v>
          </cell>
          <cell r="C231" t="str">
            <v>AP STD</v>
          </cell>
          <cell r="D231">
            <v>982</v>
          </cell>
          <cell r="E231" t="str">
            <v>BR016</v>
          </cell>
          <cell r="F231" t="str">
            <v>AP STD</v>
          </cell>
        </row>
        <row r="232">
          <cell r="A232">
            <v>8045</v>
          </cell>
          <cell r="B232">
            <v>8045</v>
          </cell>
          <cell r="C232" t="str">
            <v>SEGURO EDUCACIONAL</v>
          </cell>
          <cell r="D232">
            <v>980</v>
          </cell>
          <cell r="E232" t="str">
            <v>BR114</v>
          </cell>
          <cell r="F232" t="str">
            <v>Educacional</v>
          </cell>
        </row>
        <row r="233">
          <cell r="A233">
            <v>8046</v>
          </cell>
          <cell r="B233">
            <v>8046</v>
          </cell>
          <cell r="C233" t="str">
            <v>PREST CONSIGNADO BANDEP - STYLE-MIG</v>
          </cell>
          <cell r="D233">
            <v>977</v>
          </cell>
          <cell r="E233" t="str">
            <v>BR038</v>
          </cell>
          <cell r="F233" t="str">
            <v>Prestamista Consignado</v>
          </cell>
        </row>
        <row r="234">
          <cell r="A234">
            <v>8047</v>
          </cell>
          <cell r="B234">
            <v>8047</v>
          </cell>
          <cell r="C234" t="str">
            <v>SEGURO VIDA EX-FUNCIONARIOS STYLE</v>
          </cell>
          <cell r="D234">
            <v>993</v>
          </cell>
          <cell r="E234" t="str">
            <v>BR011</v>
          </cell>
          <cell r="F234" t="str">
            <v>Vida Funcionários</v>
          </cell>
        </row>
        <row r="235">
          <cell r="A235">
            <v>8049</v>
          </cell>
          <cell r="B235">
            <v>8049</v>
          </cell>
          <cell r="C235" t="str">
            <v>SEG. PROTEÇÃO FINANCEIRA - EF - CSG</v>
          </cell>
          <cell r="D235">
            <v>977</v>
          </cell>
          <cell r="E235" t="str">
            <v>BR038</v>
          </cell>
          <cell r="F235" t="str">
            <v>Prestamista Consignado</v>
          </cell>
        </row>
        <row r="236">
          <cell r="A236">
            <v>8050</v>
          </cell>
          <cell r="B236">
            <v>8050</v>
          </cell>
          <cell r="C236" t="str">
            <v>PREST. MICROCRÉDITO STYLE - MIGR</v>
          </cell>
          <cell r="D236">
            <v>977</v>
          </cell>
          <cell r="E236" t="str">
            <v>BR010</v>
          </cell>
          <cell r="F236" t="str">
            <v>Prestamista CP</v>
          </cell>
        </row>
        <row r="237">
          <cell r="A237">
            <v>8051</v>
          </cell>
          <cell r="B237">
            <v>8051</v>
          </cell>
          <cell r="C237" t="str">
            <v>PREST CHEQUE ESPECIAL STYLE-MIGR</v>
          </cell>
          <cell r="D237">
            <v>977</v>
          </cell>
          <cell r="E237" t="str">
            <v>BR049</v>
          </cell>
          <cell r="F237" t="str">
            <v>Prestamista Cheque Especial</v>
          </cell>
        </row>
        <row r="238">
          <cell r="A238">
            <v>8052</v>
          </cell>
          <cell r="B238">
            <v>8052</v>
          </cell>
          <cell r="C238" t="str">
            <v>PRESTAMISTA CP</v>
          </cell>
          <cell r="D238">
            <v>977</v>
          </cell>
          <cell r="E238" t="str">
            <v>BR010</v>
          </cell>
          <cell r="F238" t="str">
            <v>Prestamista CP</v>
          </cell>
        </row>
        <row r="239">
          <cell r="A239">
            <v>8053</v>
          </cell>
          <cell r="B239">
            <v>8053</v>
          </cell>
          <cell r="C239" t="str">
            <v>SEGURO VIDA ANUAL MIGR STYLE</v>
          </cell>
          <cell r="D239">
            <v>993</v>
          </cell>
          <cell r="E239" t="str">
            <v>BR048</v>
          </cell>
          <cell r="F239" t="str">
            <v>Vida Clube</v>
          </cell>
        </row>
        <row r="240">
          <cell r="A240">
            <v>8054</v>
          </cell>
          <cell r="B240">
            <v>8054</v>
          </cell>
          <cell r="C240" t="str">
            <v>AP STD</v>
          </cell>
          <cell r="D240">
            <v>982</v>
          </cell>
          <cell r="E240" t="str">
            <v>BR016</v>
          </cell>
          <cell r="F240" t="str">
            <v>AP STD</v>
          </cell>
        </row>
        <row r="241">
          <cell r="A241">
            <v>8055</v>
          </cell>
          <cell r="B241">
            <v>8055</v>
          </cell>
          <cell r="C241" t="str">
            <v>PECULIO ANUAL MIGRACAO STYLE</v>
          </cell>
          <cell r="D241">
            <v>993</v>
          </cell>
          <cell r="E241" t="str">
            <v>BR048</v>
          </cell>
          <cell r="F241" t="str">
            <v>Vida Clube</v>
          </cell>
        </row>
        <row r="242">
          <cell r="A242">
            <v>8056</v>
          </cell>
          <cell r="B242">
            <v>8056</v>
          </cell>
          <cell r="C242" t="str">
            <v>VIDA CLUBE ANUAL MIGRACAO STYLE</v>
          </cell>
          <cell r="D242">
            <v>993</v>
          </cell>
          <cell r="E242" t="str">
            <v>BR048</v>
          </cell>
          <cell r="F242" t="str">
            <v>Vida Clube</v>
          </cell>
        </row>
        <row r="243">
          <cell r="A243">
            <v>8057</v>
          </cell>
          <cell r="B243">
            <v>8057</v>
          </cell>
          <cell r="C243" t="str">
            <v>ACID PESSOAIS ANUAL MIGR STYLE</v>
          </cell>
          <cell r="D243">
            <v>982</v>
          </cell>
          <cell r="E243" t="str">
            <v>BR016</v>
          </cell>
          <cell r="F243" t="str">
            <v>AP STD</v>
          </cell>
        </row>
        <row r="244">
          <cell r="A244">
            <v>8058</v>
          </cell>
          <cell r="B244">
            <v>8058</v>
          </cell>
          <cell r="C244" t="str">
            <v>SIMPLES VIDA EMPRESA ANUAL STYLE</v>
          </cell>
          <cell r="D244">
            <v>993</v>
          </cell>
          <cell r="E244" t="str">
            <v>BR033</v>
          </cell>
          <cell r="F244" t="str">
            <v>Vida Master</v>
          </cell>
        </row>
        <row r="245">
          <cell r="A245">
            <v>8059</v>
          </cell>
          <cell r="B245">
            <v>8059</v>
          </cell>
          <cell r="C245" t="str">
            <v>SO VIDA ANUAL MIGRACAO STYLE</v>
          </cell>
          <cell r="D245">
            <v>993</v>
          </cell>
          <cell r="E245" t="str">
            <v>BR001</v>
          </cell>
          <cell r="F245" t="str">
            <v>Vida PF</v>
          </cell>
        </row>
        <row r="246">
          <cell r="A246">
            <v>8060</v>
          </cell>
          <cell r="B246">
            <v>8060</v>
          </cell>
          <cell r="C246" t="str">
            <v>SANTANDER CDC PROTEGIDO</v>
          </cell>
          <cell r="D246">
            <v>977</v>
          </cell>
          <cell r="E246" t="str">
            <v>BR022</v>
          </cell>
          <cell r="F246" t="str">
            <v>Prestamista Financeira</v>
          </cell>
        </row>
        <row r="247">
          <cell r="A247">
            <v>8061</v>
          </cell>
          <cell r="B247">
            <v>8061</v>
          </cell>
          <cell r="C247" t="str">
            <v>PROTECAO VIDA HOMEM</v>
          </cell>
          <cell r="D247">
            <v>993</v>
          </cell>
          <cell r="E247" t="str">
            <v>BR050</v>
          </cell>
          <cell r="F247" t="str">
            <v>Vida Homem</v>
          </cell>
        </row>
        <row r="248">
          <cell r="A248">
            <v>8062</v>
          </cell>
          <cell r="B248">
            <v>8062</v>
          </cell>
          <cell r="C248" t="str">
            <v>PROTECAO VIDA MULHER</v>
          </cell>
          <cell r="D248">
            <v>993</v>
          </cell>
          <cell r="E248" t="str">
            <v>BR051</v>
          </cell>
          <cell r="F248" t="str">
            <v>Vida Mulher</v>
          </cell>
        </row>
        <row r="249">
          <cell r="A249">
            <v>8063</v>
          </cell>
          <cell r="B249">
            <v>8063</v>
          </cell>
          <cell r="C249" t="str">
            <v>PROTECAO VIDA PREMIADA</v>
          </cell>
          <cell r="D249">
            <v>993</v>
          </cell>
          <cell r="E249" t="str">
            <v>BR052</v>
          </cell>
          <cell r="F249" t="str">
            <v>Vida Premiada</v>
          </cell>
        </row>
        <row r="250">
          <cell r="A250">
            <v>8064</v>
          </cell>
          <cell r="B250">
            <v>8064</v>
          </cell>
          <cell r="C250" t="str">
            <v>PROTECAO VIDA VAN GOGH</v>
          </cell>
          <cell r="D250">
            <v>993</v>
          </cell>
          <cell r="E250" t="str">
            <v>BR053</v>
          </cell>
          <cell r="F250" t="str">
            <v>Vida Van Gogh</v>
          </cell>
        </row>
        <row r="251">
          <cell r="A251">
            <v>8065</v>
          </cell>
          <cell r="B251">
            <v>8065</v>
          </cell>
          <cell r="C251" t="str">
            <v>SANTANDER PROTECAO SOB MEDIDA</v>
          </cell>
          <cell r="D251">
            <v>982</v>
          </cell>
          <cell r="E251" t="str">
            <v>BR037</v>
          </cell>
          <cell r="F251" t="str">
            <v>AP Proteção Sob Medida</v>
          </cell>
        </row>
        <row r="252">
          <cell r="A252">
            <v>8066</v>
          </cell>
          <cell r="B252">
            <v>8066</v>
          </cell>
          <cell r="C252" t="str">
            <v>HABITACIONAL SANTANDER SFH MIP</v>
          </cell>
          <cell r="D252">
            <v>1061</v>
          </cell>
          <cell r="E252" t="str">
            <v>BR023</v>
          </cell>
          <cell r="F252" t="str">
            <v>Habitacional Life</v>
          </cell>
        </row>
        <row r="253">
          <cell r="A253">
            <v>8067</v>
          </cell>
          <cell r="B253">
            <v>8067</v>
          </cell>
          <cell r="C253" t="str">
            <v>HABITACIONAL SANTANDER FSFH-DFI</v>
          </cell>
          <cell r="D253">
            <v>1065</v>
          </cell>
          <cell r="E253" t="str">
            <v>BR024</v>
          </cell>
          <cell r="F253" t="str">
            <v>Habitacional GI</v>
          </cell>
        </row>
        <row r="254">
          <cell r="A254">
            <v>8068</v>
          </cell>
          <cell r="B254">
            <v>8068</v>
          </cell>
          <cell r="C254" t="str">
            <v>PROTECAO PREMIADA SUPER SIMPLES</v>
          </cell>
          <cell r="D254">
            <v>977</v>
          </cell>
          <cell r="E254" t="str">
            <v>BR010</v>
          </cell>
          <cell r="F254" t="str">
            <v>Prestamista CP</v>
          </cell>
        </row>
        <row r="255">
          <cell r="A255">
            <v>8069</v>
          </cell>
          <cell r="B255">
            <v>8069</v>
          </cell>
          <cell r="C255" t="str">
            <v>PROTECAO PREMIADA SANTANDER</v>
          </cell>
          <cell r="D255">
            <v>977</v>
          </cell>
          <cell r="E255" t="str">
            <v>BR010</v>
          </cell>
          <cell r="F255" t="str">
            <v>Prestamista CP</v>
          </cell>
        </row>
        <row r="256">
          <cell r="A256">
            <v>8070</v>
          </cell>
          <cell r="B256">
            <v>8070</v>
          </cell>
          <cell r="C256" t="str">
            <v>PROTECAO SANTANDER PREMIADO</v>
          </cell>
          <cell r="D256">
            <v>977</v>
          </cell>
          <cell r="E256" t="str">
            <v>BR010</v>
          </cell>
          <cell r="F256" t="str">
            <v>Prestamista CP</v>
          </cell>
        </row>
        <row r="257">
          <cell r="A257">
            <v>8071</v>
          </cell>
          <cell r="B257">
            <v>8071</v>
          </cell>
          <cell r="C257" t="str">
            <v>PROTECAO PREMIADA SANTANDER</v>
          </cell>
          <cell r="D257">
            <v>977</v>
          </cell>
          <cell r="E257" t="str">
            <v>BR010</v>
          </cell>
          <cell r="F257" t="str">
            <v>Prestamista CP</v>
          </cell>
        </row>
        <row r="258">
          <cell r="A258">
            <v>8072</v>
          </cell>
          <cell r="B258">
            <v>8072</v>
          </cell>
          <cell r="C258" t="str">
            <v>PROTECAO SANTANDER PREMIADO_TX FIXA</v>
          </cell>
          <cell r="D258">
            <v>977</v>
          </cell>
          <cell r="E258" t="str">
            <v>BR010</v>
          </cell>
          <cell r="F258" t="str">
            <v>Prestamista CP</v>
          </cell>
        </row>
        <row r="259">
          <cell r="A259">
            <v>8076</v>
          </cell>
          <cell r="B259">
            <v>8076</v>
          </cell>
          <cell r="C259" t="str">
            <v>PRESTAMISTA CONSIGNADO</v>
          </cell>
          <cell r="D259">
            <v>977</v>
          </cell>
          <cell r="E259" t="str">
            <v>BR038</v>
          </cell>
          <cell r="F259" t="str">
            <v>Prestamista Consignado</v>
          </cell>
        </row>
        <row r="260">
          <cell r="A260">
            <v>8077</v>
          </cell>
          <cell r="B260">
            <v>8077</v>
          </cell>
          <cell r="C260" t="str">
            <v>PROTECAO FINANCEIRA CONSIGNADO</v>
          </cell>
          <cell r="D260">
            <v>977</v>
          </cell>
          <cell r="E260" t="str">
            <v>BR038</v>
          </cell>
          <cell r="F260" t="str">
            <v>Prestamista Consignado</v>
          </cell>
        </row>
        <row r="261">
          <cell r="A261">
            <v>8078</v>
          </cell>
          <cell r="B261">
            <v>8078</v>
          </cell>
          <cell r="C261" t="str">
            <v>PRESTAMISTA CARTOES</v>
          </cell>
          <cell r="D261">
            <v>977</v>
          </cell>
          <cell r="E261" t="str">
            <v>BR012</v>
          </cell>
          <cell r="F261" t="str">
            <v>Prestamista Cartões</v>
          </cell>
        </row>
        <row r="262">
          <cell r="A262">
            <v>8079</v>
          </cell>
          <cell r="B262">
            <v>8079</v>
          </cell>
          <cell r="C262" t="str">
            <v>PRESTAMISTA CDC SANTANDER</v>
          </cell>
          <cell r="D262">
            <v>977</v>
          </cell>
          <cell r="E262" t="str">
            <v>BR047</v>
          </cell>
          <cell r="F262" t="str">
            <v>Prestamista CDC</v>
          </cell>
        </row>
        <row r="263">
          <cell r="A263">
            <v>8080</v>
          </cell>
          <cell r="B263">
            <v>8080</v>
          </cell>
          <cell r="C263" t="str">
            <v>PRESTAMISTA CDC SUPERAUTO PROTEGIDO</v>
          </cell>
          <cell r="D263">
            <v>977</v>
          </cell>
          <cell r="E263" t="str">
            <v>BR047</v>
          </cell>
          <cell r="F263" t="str">
            <v>Prestamista CDC</v>
          </cell>
        </row>
        <row r="264">
          <cell r="A264">
            <v>8081</v>
          </cell>
          <cell r="B264">
            <v>8081</v>
          </cell>
          <cell r="C264" t="str">
            <v>SEGURO VIDA PRODUTOR RURAL</v>
          </cell>
          <cell r="D264">
            <v>1198</v>
          </cell>
          <cell r="E264" t="str">
            <v>BR041</v>
          </cell>
          <cell r="F264" t="str">
            <v>Prestamista Agro</v>
          </cell>
        </row>
        <row r="265">
          <cell r="A265">
            <v>8082</v>
          </cell>
          <cell r="B265">
            <v>8082</v>
          </cell>
          <cell r="C265" t="str">
            <v>SEGURO VIDA PRODUTOR RURAL - CPR</v>
          </cell>
          <cell r="D265">
            <v>1198</v>
          </cell>
          <cell r="E265" t="str">
            <v>BR041</v>
          </cell>
          <cell r="F265" t="str">
            <v>Prestamista Agro</v>
          </cell>
        </row>
        <row r="266">
          <cell r="A266">
            <v>8086</v>
          </cell>
          <cell r="B266">
            <v>8086</v>
          </cell>
          <cell r="C266" t="str">
            <v>SEGURO VIDA PRODUTOR RURAL</v>
          </cell>
          <cell r="D266">
            <v>1198</v>
          </cell>
          <cell r="E266" t="str">
            <v>BR041</v>
          </cell>
          <cell r="F266" t="str">
            <v>Prestamista Agro</v>
          </cell>
        </row>
        <row r="267">
          <cell r="A267">
            <v>8087</v>
          </cell>
          <cell r="B267">
            <v>8087</v>
          </cell>
          <cell r="C267" t="str">
            <v>SEG VIDA CLUBE MIG STYLE - MENSAL</v>
          </cell>
          <cell r="D267">
            <v>993</v>
          </cell>
          <cell r="E267" t="str">
            <v>BR048</v>
          </cell>
          <cell r="F267" t="str">
            <v>Vida Clube</v>
          </cell>
        </row>
        <row r="268">
          <cell r="A268">
            <v>8091</v>
          </cell>
          <cell r="B268">
            <v>8091</v>
          </cell>
          <cell r="C268" t="str">
            <v>PROTECAO COBERTURA PREMIADA</v>
          </cell>
          <cell r="D268">
            <v>977</v>
          </cell>
          <cell r="E268" t="str">
            <v>BR054</v>
          </cell>
          <cell r="F268" t="str">
            <v>Prestamista CP - Cobertura</v>
          </cell>
        </row>
        <row r="269">
          <cell r="A269">
            <v>8092</v>
          </cell>
          <cell r="B269">
            <v>8092</v>
          </cell>
          <cell r="C269" t="str">
            <v>PROTECAO COBERTURA PREMIADA</v>
          </cell>
          <cell r="D269">
            <v>977</v>
          </cell>
          <cell r="E269" t="str">
            <v>BR054</v>
          </cell>
          <cell r="F269" t="str">
            <v>Prestamista CP - Cobertura</v>
          </cell>
        </row>
        <row r="270">
          <cell r="A270">
            <v>8093</v>
          </cell>
          <cell r="B270">
            <v>8093</v>
          </cell>
          <cell r="C270" t="str">
            <v>PROTECAO COBERTURA PREMIADA</v>
          </cell>
          <cell r="D270">
            <v>977</v>
          </cell>
          <cell r="E270" t="str">
            <v>BR054</v>
          </cell>
          <cell r="F270" t="str">
            <v>Prestamista CP - Cobertura</v>
          </cell>
        </row>
        <row r="271">
          <cell r="A271">
            <v>8094</v>
          </cell>
          <cell r="B271">
            <v>8094</v>
          </cell>
          <cell r="C271" t="str">
            <v>PROTECAO COBERTURA PREMIADA</v>
          </cell>
          <cell r="D271">
            <v>977</v>
          </cell>
          <cell r="E271" t="str">
            <v>BR054</v>
          </cell>
          <cell r="F271" t="str">
            <v>Prestamista CP - Cobertura</v>
          </cell>
        </row>
        <row r="272">
          <cell r="A272">
            <v>8095</v>
          </cell>
          <cell r="B272">
            <v>8095</v>
          </cell>
          <cell r="C272" t="str">
            <v>PROTECAO COBERTURA PREMIADA</v>
          </cell>
          <cell r="D272">
            <v>977</v>
          </cell>
          <cell r="E272" t="str">
            <v>BR054</v>
          </cell>
          <cell r="F272" t="str">
            <v>Prestamista CP - Cobertura</v>
          </cell>
        </row>
        <row r="273">
          <cell r="A273">
            <v>8097</v>
          </cell>
          <cell r="B273">
            <v>8097</v>
          </cell>
          <cell r="C273" t="str">
            <v>CHEQUE ESPECIAL PROTEGIDO - CONTRIBU.</v>
          </cell>
          <cell r="D273">
            <v>977</v>
          </cell>
          <cell r="E273" t="str">
            <v>BR049</v>
          </cell>
          <cell r="F273" t="str">
            <v>Prestamista Cheque Especial</v>
          </cell>
        </row>
        <row r="274">
          <cell r="A274">
            <v>8098</v>
          </cell>
          <cell r="B274">
            <v>8098</v>
          </cell>
          <cell r="C274" t="str">
            <v>CHEQUE ESPECIAL PROTEGIDO - NÃO CONTRIBU.</v>
          </cell>
          <cell r="D274">
            <v>977</v>
          </cell>
          <cell r="E274" t="str">
            <v>BR049</v>
          </cell>
          <cell r="F274" t="str">
            <v>Prestamista Cheque Especial</v>
          </cell>
        </row>
        <row r="275">
          <cell r="A275">
            <v>8099</v>
          </cell>
          <cell r="B275">
            <v>8099</v>
          </cell>
          <cell r="C275" t="str">
            <v>PROTEÇÃO RESIDENCIAL SOB MEDIDA</v>
          </cell>
          <cell r="D275">
            <v>114</v>
          </cell>
          <cell r="E275" t="str">
            <v>BR055</v>
          </cell>
          <cell r="F275" t="str">
            <v>Residencial Sob Medida</v>
          </cell>
        </row>
        <row r="276">
          <cell r="A276">
            <v>8100</v>
          </cell>
          <cell r="B276">
            <v>8100</v>
          </cell>
          <cell r="C276" t="str">
            <v>PROTEÇÂO RESIDENCIAL VAN GOGH</v>
          </cell>
          <cell r="D276">
            <v>114</v>
          </cell>
          <cell r="E276" t="str">
            <v>BR056</v>
          </cell>
          <cell r="F276" t="str">
            <v>Residencial Van Gogh</v>
          </cell>
        </row>
        <row r="277">
          <cell r="A277">
            <v>8101</v>
          </cell>
          <cell r="B277">
            <v>8101</v>
          </cell>
          <cell r="C277" t="str">
            <v>PROTEÇÃO RESIDENCIAL SELECT</v>
          </cell>
          <cell r="D277">
            <v>114</v>
          </cell>
          <cell r="E277" t="str">
            <v>BR057</v>
          </cell>
          <cell r="F277" t="str">
            <v>Residencial Select</v>
          </cell>
        </row>
        <row r="278">
          <cell r="A278">
            <v>8102</v>
          </cell>
          <cell r="B278">
            <v>8102</v>
          </cell>
          <cell r="C278" t="str">
            <v>PROTEÇÃO RESIDENCIAL VERANEIO</v>
          </cell>
          <cell r="D278">
            <v>114</v>
          </cell>
          <cell r="E278" t="str">
            <v>BR058</v>
          </cell>
          <cell r="F278" t="str">
            <v>Residencial Veraneio Old</v>
          </cell>
        </row>
        <row r="279">
          <cell r="A279">
            <v>8103</v>
          </cell>
          <cell r="B279">
            <v>8103</v>
          </cell>
          <cell r="C279" t="str">
            <v>SCP DÉBITO AP</v>
          </cell>
          <cell r="D279">
            <v>982</v>
          </cell>
          <cell r="E279" t="str">
            <v>BR019</v>
          </cell>
          <cell r="F279" t="str">
            <v>Saque AP</v>
          </cell>
        </row>
        <row r="280">
          <cell r="A280">
            <v>8104</v>
          </cell>
          <cell r="B280">
            <v>8104</v>
          </cell>
          <cell r="C280" t="str">
            <v>SCP DÉBITO AP-STYLE</v>
          </cell>
          <cell r="D280">
            <v>982</v>
          </cell>
          <cell r="E280" t="str">
            <v>BR019</v>
          </cell>
          <cell r="F280" t="str">
            <v>Saque AP</v>
          </cell>
        </row>
        <row r="281">
          <cell r="A281">
            <v>8105</v>
          </cell>
          <cell r="B281">
            <v>8105</v>
          </cell>
          <cell r="C281" t="str">
            <v>VIDA CLUBE</v>
          </cell>
          <cell r="D281">
            <v>993</v>
          </cell>
          <cell r="E281" t="str">
            <v>BR048</v>
          </cell>
          <cell r="F281" t="str">
            <v>Vida Clube</v>
          </cell>
        </row>
        <row r="282">
          <cell r="A282">
            <v>8106</v>
          </cell>
          <cell r="B282">
            <v>8106</v>
          </cell>
          <cell r="C282" t="str">
            <v>PROTEÇÃO RESIDENCIAL HABITUAL</v>
          </cell>
          <cell r="D282">
            <v>114</v>
          </cell>
          <cell r="E282" t="str">
            <v>BR107</v>
          </cell>
          <cell r="F282" t="str">
            <v>Residencial Habitual</v>
          </cell>
        </row>
        <row r="283">
          <cell r="A283">
            <v>8107</v>
          </cell>
          <cell r="B283">
            <v>8107</v>
          </cell>
          <cell r="C283" t="str">
            <v>PROTEÇÃO RESIDENCIAL NEGÓCIO</v>
          </cell>
          <cell r="D283">
            <v>114</v>
          </cell>
          <cell r="E283" t="str">
            <v>BR108</v>
          </cell>
          <cell r="F283" t="str">
            <v>Residencial Negócio</v>
          </cell>
        </row>
        <row r="284">
          <cell r="A284">
            <v>8108</v>
          </cell>
          <cell r="B284">
            <v>8108</v>
          </cell>
          <cell r="C284" t="str">
            <v>PROTEÇÃO RESIDENCIAL VERANEIO II</v>
          </cell>
          <cell r="D284">
            <v>114</v>
          </cell>
          <cell r="E284" t="str">
            <v>BR109</v>
          </cell>
          <cell r="F284" t="str">
            <v>Residencial Veraneio</v>
          </cell>
        </row>
        <row r="285">
          <cell r="A285">
            <v>8109</v>
          </cell>
          <cell r="B285">
            <v>8109</v>
          </cell>
          <cell r="C285" t="str">
            <v>PROTEÇÃO RESIDENCIAL PARCIAL</v>
          </cell>
          <cell r="D285">
            <v>114</v>
          </cell>
          <cell r="E285" t="str">
            <v>BR110</v>
          </cell>
          <cell r="F285" t="str">
            <v>Residencial Parcial</v>
          </cell>
        </row>
        <row r="286">
          <cell r="A286">
            <v>8112</v>
          </cell>
          <cell r="B286">
            <v>8112</v>
          </cell>
          <cell r="C286" t="str">
            <v>SEGURO FUNERAL</v>
          </cell>
          <cell r="D286">
            <v>982</v>
          </cell>
          <cell r="E286" t="str">
            <v>BR117</v>
          </cell>
          <cell r="F286" t="str">
            <v>AP Funeral Outbound</v>
          </cell>
        </row>
        <row r="287">
          <cell r="A287">
            <v>8113</v>
          </cell>
          <cell r="B287">
            <v>8113</v>
          </cell>
          <cell r="C287" t="str">
            <v>EMPRESARIAL</v>
          </cell>
          <cell r="D287">
            <v>118</v>
          </cell>
          <cell r="E287" t="str">
            <v>BR113</v>
          </cell>
          <cell r="F287" t="str">
            <v>Empresarial</v>
          </cell>
        </row>
        <row r="288">
          <cell r="A288">
            <v>8114</v>
          </cell>
          <cell r="B288">
            <v>8114</v>
          </cell>
          <cell r="C288" t="str">
            <v>PROTEÇÃO EMPRESARIAL SANTANDER</v>
          </cell>
          <cell r="D288">
            <v>118</v>
          </cell>
          <cell r="E288" t="str">
            <v>BR113</v>
          </cell>
          <cell r="F288" t="str">
            <v>Empresarial</v>
          </cell>
        </row>
        <row r="289">
          <cell r="A289">
            <v>8115</v>
          </cell>
          <cell r="B289">
            <v>8115</v>
          </cell>
          <cell r="C289" t="str">
            <v>PROTEÇÃO ACI. PESSOAIS PREMIADO</v>
          </cell>
          <cell r="D289">
            <v>982</v>
          </cell>
          <cell r="E289" t="str">
            <v>BR119</v>
          </cell>
          <cell r="F289" t="str">
            <v>AP Premiado</v>
          </cell>
        </row>
        <row r="290">
          <cell r="A290">
            <v>8116</v>
          </cell>
          <cell r="B290">
            <v>8116</v>
          </cell>
          <cell r="C290" t="str">
            <v>PROTEÇÃO DESEMPREGO INBOUND</v>
          </cell>
          <cell r="D290">
            <v>1387</v>
          </cell>
          <cell r="E290" t="str">
            <v>BR118</v>
          </cell>
          <cell r="F290" t="str">
            <v>Desemprego Inbound</v>
          </cell>
        </row>
        <row r="291">
          <cell r="A291">
            <v>8117</v>
          </cell>
          <cell r="B291">
            <v>8117</v>
          </cell>
          <cell r="C291" t="str">
            <v>PROTEÇÃO DESEMPREGO OUTBOUND</v>
          </cell>
          <cell r="D291">
            <v>1387</v>
          </cell>
          <cell r="E291" t="str">
            <v>BR120</v>
          </cell>
          <cell r="F291" t="str">
            <v>Desemprego Outbound</v>
          </cell>
        </row>
        <row r="292">
          <cell r="A292">
            <v>8118</v>
          </cell>
          <cell r="B292">
            <v>8118</v>
          </cell>
          <cell r="C292" t="str">
            <v>PROTEÇÃO DESEMPREGO ATM</v>
          </cell>
          <cell r="D292">
            <v>1387</v>
          </cell>
          <cell r="E292" t="str">
            <v>BR121</v>
          </cell>
          <cell r="F292" t="str">
            <v>Desemprego ATM</v>
          </cell>
        </row>
        <row r="293">
          <cell r="A293">
            <v>8119</v>
          </cell>
          <cell r="B293">
            <v>8119</v>
          </cell>
          <cell r="C293" t="str">
            <v xml:space="preserve">
DESEMPREGO INBOUND</v>
          </cell>
          <cell r="D293">
            <v>1387</v>
          </cell>
          <cell r="E293" t="str">
            <v>BR118</v>
          </cell>
          <cell r="F293" t="str">
            <v>Desemprego Inbound</v>
          </cell>
        </row>
        <row r="294">
          <cell r="A294">
            <v>8120</v>
          </cell>
          <cell r="B294">
            <v>8120</v>
          </cell>
          <cell r="C294" t="str">
            <v xml:space="preserve">
DESEMPREGO INBOUND</v>
          </cell>
          <cell r="D294">
            <v>1387</v>
          </cell>
          <cell r="E294" t="str">
            <v>BR118</v>
          </cell>
          <cell r="F294" t="str">
            <v>Desemprego Inbound</v>
          </cell>
        </row>
        <row r="295">
          <cell r="A295">
            <v>8121</v>
          </cell>
          <cell r="B295">
            <v>8121</v>
          </cell>
          <cell r="C295" t="str">
            <v xml:space="preserve">
DESEMPREGO INBOUND</v>
          </cell>
          <cell r="D295">
            <v>1387</v>
          </cell>
          <cell r="E295" t="str">
            <v>BR118</v>
          </cell>
          <cell r="F295" t="str">
            <v>Desemprego Inbound</v>
          </cell>
        </row>
        <row r="296">
          <cell r="A296">
            <v>8122</v>
          </cell>
          <cell r="B296">
            <v>8122</v>
          </cell>
          <cell r="C296" t="str">
            <v>SEGURO FUNERAL ANUAL</v>
          </cell>
          <cell r="D296">
            <v>982</v>
          </cell>
          <cell r="E296" t="str">
            <v>BR095</v>
          </cell>
          <cell r="F296" t="str">
            <v>AP Funeral Inbound</v>
          </cell>
        </row>
        <row r="297">
          <cell r="A297">
            <v>8123</v>
          </cell>
          <cell r="B297">
            <v>8123</v>
          </cell>
          <cell r="C297" t="str">
            <v>EMPRESARIAL PATRIMONIAL</v>
          </cell>
          <cell r="D297">
            <v>118</v>
          </cell>
          <cell r="E297" t="str">
            <v>BR142</v>
          </cell>
          <cell r="F297" t="str">
            <v>Empresarial Patrimonial</v>
          </cell>
        </row>
        <row r="298">
          <cell r="A298">
            <v>8124</v>
          </cell>
          <cell r="B298">
            <v>8124</v>
          </cell>
          <cell r="C298" t="str">
            <v>EMPRESARIAL PATRIMONIAL</v>
          </cell>
          <cell r="D298">
            <v>118</v>
          </cell>
          <cell r="E298" t="str">
            <v>BR142</v>
          </cell>
          <cell r="F298" t="str">
            <v>Empresarial Patrimonial</v>
          </cell>
        </row>
        <row r="299">
          <cell r="A299">
            <v>8125</v>
          </cell>
          <cell r="B299">
            <v>8125</v>
          </cell>
          <cell r="C299" t="str">
            <v>EMPRESARIAL PATRIMONIAL</v>
          </cell>
          <cell r="D299">
            <v>118</v>
          </cell>
          <cell r="E299" t="str">
            <v>BR142</v>
          </cell>
          <cell r="F299" t="str">
            <v>Empresarial Patrimonial</v>
          </cell>
        </row>
        <row r="300">
          <cell r="A300">
            <v>8126</v>
          </cell>
          <cell r="B300">
            <v>8126</v>
          </cell>
          <cell r="C300" t="str">
            <v>SEGURO VIDA EMPRESA TRIENAL</v>
          </cell>
          <cell r="D300">
            <v>993</v>
          </cell>
          <cell r="E300" t="str">
            <v>BR103</v>
          </cell>
          <cell r="F300" t="str">
            <v>Vida Empresa Trienal</v>
          </cell>
        </row>
        <row r="301">
          <cell r="A301">
            <v>8127</v>
          </cell>
          <cell r="B301">
            <v>8127</v>
          </cell>
          <cell r="C301" t="str">
            <v>PERDA E ROUBO CRÉDITO AP - BÁSICO</v>
          </cell>
          <cell r="D301">
            <v>982</v>
          </cell>
          <cell r="E301" t="str">
            <v>BR134</v>
          </cell>
          <cell r="F301" t="str">
            <v>SCP Básico AP</v>
          </cell>
        </row>
        <row r="302">
          <cell r="A302">
            <v>8128</v>
          </cell>
          <cell r="B302">
            <v>8128</v>
          </cell>
          <cell r="C302" t="str">
            <v>PERDA E ROUBO CRÉDITO AP - MAIS</v>
          </cell>
          <cell r="D302">
            <v>982</v>
          </cell>
          <cell r="E302" t="str">
            <v>BR136</v>
          </cell>
          <cell r="F302" t="str">
            <v>SCP Mais AP</v>
          </cell>
        </row>
        <row r="303">
          <cell r="A303">
            <v>8129</v>
          </cell>
          <cell r="B303">
            <v>8129</v>
          </cell>
          <cell r="C303" t="str">
            <v>PERDA E ROUBO CRÉDITO AP - COMPLETO</v>
          </cell>
          <cell r="D303">
            <v>982</v>
          </cell>
          <cell r="E303" t="str">
            <v>BR138</v>
          </cell>
          <cell r="F303" t="str">
            <v>SCP Completo AP</v>
          </cell>
        </row>
        <row r="304">
          <cell r="A304">
            <v>8130</v>
          </cell>
          <cell r="B304">
            <v>8130</v>
          </cell>
          <cell r="C304" t="str">
            <v>PERDA E ROUBO CRÉDITO AP - UNIVERSITÁRIO</v>
          </cell>
          <cell r="D304">
            <v>982</v>
          </cell>
          <cell r="E304" t="str">
            <v>BR140</v>
          </cell>
          <cell r="F304" t="str">
            <v>SCP Universitário AP</v>
          </cell>
        </row>
        <row r="305">
          <cell r="A305">
            <v>8132</v>
          </cell>
          <cell r="B305">
            <v>8132</v>
          </cell>
          <cell r="C305" t="str">
            <v>AP PROTEÇÃO HOSPITALAR PREMIADO</v>
          </cell>
          <cell r="D305">
            <v>982</v>
          </cell>
          <cell r="E305" t="str">
            <v>BR126</v>
          </cell>
          <cell r="F305" t="str">
            <v>AP Hospitalar Premiado</v>
          </cell>
        </row>
        <row r="306">
          <cell r="A306">
            <v>8133</v>
          </cell>
          <cell r="B306">
            <v>8133</v>
          </cell>
          <cell r="C306" t="str">
            <v>PROTEÇÃO CONSIGNADO TOTAL</v>
          </cell>
          <cell r="D306">
            <v>977</v>
          </cell>
          <cell r="E306" t="str">
            <v>BR128</v>
          </cell>
          <cell r="F306" t="str">
            <v>Prestamista CSG Total</v>
          </cell>
        </row>
        <row r="307">
          <cell r="A307">
            <v>8134</v>
          </cell>
          <cell r="B307">
            <v>8134</v>
          </cell>
          <cell r="C307" t="str">
            <v>PROTEÇÃO CONSIGNADO TOTAL DESEMPREGO</v>
          </cell>
          <cell r="D307">
            <v>977</v>
          </cell>
          <cell r="E307" t="str">
            <v>BR129</v>
          </cell>
          <cell r="F307" t="str">
            <v>Prestamista CSG Desemprego</v>
          </cell>
        </row>
        <row r="308">
          <cell r="A308">
            <v>8135</v>
          </cell>
          <cell r="B308">
            <v>8135</v>
          </cell>
          <cell r="C308" t="str">
            <v>SEGURO VIDA EMPRESA</v>
          </cell>
          <cell r="D308">
            <v>993</v>
          </cell>
          <cell r="E308" t="str">
            <v>BR104</v>
          </cell>
          <cell r="F308" t="str">
            <v>Vida Empresa</v>
          </cell>
        </row>
        <row r="309">
          <cell r="A309">
            <v>8136</v>
          </cell>
          <cell r="B309">
            <v>8136</v>
          </cell>
          <cell r="C309" t="str">
            <v>SEGURO VIDA VAN GOGH TRIENAL</v>
          </cell>
          <cell r="D309">
            <v>993</v>
          </cell>
          <cell r="E309" t="str">
            <v>BR124</v>
          </cell>
          <cell r="F309" t="str">
            <v>Vida Van Gogh Trienal</v>
          </cell>
        </row>
        <row r="310">
          <cell r="A310">
            <v>8137</v>
          </cell>
          <cell r="B310">
            <v>8137</v>
          </cell>
          <cell r="C310" t="str">
            <v>SEGURO VIDA SELECT TRIENAL</v>
          </cell>
          <cell r="D310">
            <v>993</v>
          </cell>
          <cell r="E310" t="str">
            <v>BR125</v>
          </cell>
          <cell r="F310" t="str">
            <v>Vida Select Trienal</v>
          </cell>
        </row>
        <row r="311">
          <cell r="A311">
            <v>8138</v>
          </cell>
          <cell r="B311">
            <v>8138</v>
          </cell>
          <cell r="C311" t="str">
            <v>SEGURO RESIDENCIAL MIGRAÇÃO TÓKIO</v>
          </cell>
          <cell r="D311">
            <v>114</v>
          </cell>
          <cell r="E311" t="str">
            <v>BR130</v>
          </cell>
          <cell r="F311" t="str">
            <v>Residencial Migração Tókio</v>
          </cell>
        </row>
        <row r="312">
          <cell r="A312">
            <v>8139</v>
          </cell>
          <cell r="B312">
            <v>8139</v>
          </cell>
          <cell r="C312" t="str">
            <v>SEGURO RESIDENCIAL MIGRAÇÃO TÓKIO</v>
          </cell>
          <cell r="D312">
            <v>114</v>
          </cell>
          <cell r="E312" t="str">
            <v>BR130</v>
          </cell>
          <cell r="F312" t="str">
            <v>Residencial Migração Tókio</v>
          </cell>
        </row>
        <row r="313">
          <cell r="A313">
            <v>8140</v>
          </cell>
          <cell r="B313">
            <v>8140</v>
          </cell>
          <cell r="C313" t="str">
            <v>SEGURO RESIDENCIAL MIGRAÇÃO TÓKIO</v>
          </cell>
          <cell r="D313">
            <v>114</v>
          </cell>
          <cell r="E313" t="str">
            <v>BR130</v>
          </cell>
          <cell r="F313" t="str">
            <v>Residencial Migração Tókio</v>
          </cell>
        </row>
        <row r="314">
          <cell r="A314">
            <v>8141</v>
          </cell>
          <cell r="B314">
            <v>8141</v>
          </cell>
          <cell r="C314" t="str">
            <v>SEGURO RESIDENCIAL MIGRAÇÃO TÓKIO</v>
          </cell>
          <cell r="D314">
            <v>114</v>
          </cell>
          <cell r="E314" t="str">
            <v>BR130</v>
          </cell>
          <cell r="F314" t="str">
            <v>Residencial Migração Tókio</v>
          </cell>
        </row>
        <row r="315">
          <cell r="A315">
            <v>8142</v>
          </cell>
          <cell r="B315">
            <v>8142</v>
          </cell>
          <cell r="C315" t="str">
            <v>PROTEÇÃO SOB MEDIDA TÁTICO</v>
          </cell>
          <cell r="D315">
            <v>982</v>
          </cell>
          <cell r="E315" t="str">
            <v>BR131</v>
          </cell>
          <cell r="F315" t="str">
            <v>AP Proteção Sob Medida Tático</v>
          </cell>
        </row>
        <row r="316">
          <cell r="A316">
            <v>8143</v>
          </cell>
          <cell r="B316">
            <v>8143</v>
          </cell>
          <cell r="C316" t="str">
            <v>PROTECÃO VIDA HOMEM TÁTICO</v>
          </cell>
          <cell r="D316">
            <v>993</v>
          </cell>
          <cell r="E316" t="str">
            <v>BR132</v>
          </cell>
          <cell r="F316" t="str">
            <v>Vida Homem Tático</v>
          </cell>
        </row>
        <row r="317">
          <cell r="A317">
            <v>8144</v>
          </cell>
          <cell r="B317">
            <v>8144</v>
          </cell>
          <cell r="C317" t="str">
            <v>PROTECÃO VIDA MULHER TÁTICO</v>
          </cell>
          <cell r="D317">
            <v>993</v>
          </cell>
          <cell r="E317" t="str">
            <v>BR133</v>
          </cell>
          <cell r="F317" t="str">
            <v>Vida Mulher Tático</v>
          </cell>
        </row>
        <row r="318">
          <cell r="A318">
            <v>8145</v>
          </cell>
          <cell r="B318">
            <v>8145</v>
          </cell>
          <cell r="C318" t="str">
            <v>PROTECAO COBERTURA PREMIADA PC</v>
          </cell>
          <cell r="D318">
            <v>977</v>
          </cell>
          <cell r="E318" t="str">
            <v>BR054</v>
          </cell>
          <cell r="F318" t="str">
            <v>Prestamista CP - Cobertura</v>
          </cell>
        </row>
        <row r="319">
          <cell r="A319">
            <v>8146</v>
          </cell>
          <cell r="B319">
            <v>8146</v>
          </cell>
          <cell r="C319" t="str">
            <v>PROTECAO COBERTURA PREMIADA PC</v>
          </cell>
          <cell r="D319">
            <v>977</v>
          </cell>
          <cell r="E319" t="str">
            <v>BR054</v>
          </cell>
          <cell r="F319" t="str">
            <v>Prestamista CP - Cobertura</v>
          </cell>
        </row>
        <row r="320">
          <cell r="A320">
            <v>8147</v>
          </cell>
          <cell r="B320">
            <v>8147</v>
          </cell>
          <cell r="C320" t="str">
            <v>PROTECAO COBERTURA PREMIADA PC</v>
          </cell>
          <cell r="D320">
            <v>977</v>
          </cell>
          <cell r="E320" t="str">
            <v>BR054</v>
          </cell>
          <cell r="F320" t="str">
            <v>Prestamista CP - Cobertura</v>
          </cell>
        </row>
        <row r="321">
          <cell r="A321">
            <v>8148</v>
          </cell>
          <cell r="B321">
            <v>8148</v>
          </cell>
          <cell r="C321" t="str">
            <v>PROTECAO COBERTURA PREMIADA PC</v>
          </cell>
          <cell r="D321">
            <v>977</v>
          </cell>
          <cell r="E321" t="str">
            <v>BR054</v>
          </cell>
          <cell r="F321" t="str">
            <v>Prestamista CP - Cobertura</v>
          </cell>
        </row>
        <row r="322">
          <cell r="A322">
            <v>8149</v>
          </cell>
          <cell r="B322">
            <v>8149</v>
          </cell>
          <cell r="C322" t="str">
            <v>PROTECAO COBERTURA PREMIADA PC</v>
          </cell>
          <cell r="D322">
            <v>977</v>
          </cell>
          <cell r="E322" t="str">
            <v>BR054</v>
          </cell>
          <cell r="F322" t="str">
            <v>Prestamista CP - Cobertura</v>
          </cell>
        </row>
        <row r="323">
          <cell r="A323">
            <v>8150</v>
          </cell>
          <cell r="B323">
            <v>8150</v>
          </cell>
          <cell r="C323" t="str">
            <v>PROTEÇÃO EMPRESARIAL SANTANDER</v>
          </cell>
          <cell r="D323">
            <v>118</v>
          </cell>
          <cell r="E323" t="str">
            <v>BR113</v>
          </cell>
          <cell r="F323" t="str">
            <v>Empresarial</v>
          </cell>
        </row>
        <row r="324">
          <cell r="A324">
            <v>8151</v>
          </cell>
          <cell r="B324">
            <v>8151</v>
          </cell>
          <cell r="C324" t="str">
            <v>PROTEÇÃO EMPRESARIAL SANTANDER</v>
          </cell>
          <cell r="D324">
            <v>118</v>
          </cell>
          <cell r="E324" t="str">
            <v>BR113</v>
          </cell>
          <cell r="F324" t="str">
            <v>Empresarial</v>
          </cell>
        </row>
        <row r="325">
          <cell r="A325">
            <v>8152</v>
          </cell>
          <cell r="B325">
            <v>8152</v>
          </cell>
          <cell r="C325" t="str">
            <v>PROTEÇÃO EMPRESARIAL SANTANDER</v>
          </cell>
          <cell r="D325">
            <v>118</v>
          </cell>
          <cell r="E325" t="str">
            <v>BR113</v>
          </cell>
          <cell r="F325" t="str">
            <v>Empresarial</v>
          </cell>
        </row>
        <row r="326">
          <cell r="A326">
            <v>8160</v>
          </cell>
          <cell r="B326">
            <v>8160</v>
          </cell>
          <cell r="C326" t="str">
            <v>SCP DÉBITO AP</v>
          </cell>
          <cell r="D326">
            <v>982</v>
          </cell>
          <cell r="E326" t="str">
            <v>BR019</v>
          </cell>
          <cell r="F326" t="str">
            <v>Saque AP</v>
          </cell>
        </row>
        <row r="327">
          <cell r="A327">
            <v>8161</v>
          </cell>
          <cell r="B327">
            <v>8161</v>
          </cell>
          <cell r="C327" t="str">
            <v>SEGURO VIDA SÓCIO</v>
          </cell>
          <cell r="D327">
            <v>993</v>
          </cell>
          <cell r="E327" t="str">
            <v>BR144</v>
          </cell>
          <cell r="F327" t="str">
            <v>Vida Sócio</v>
          </cell>
        </row>
        <row r="328">
          <cell r="A328">
            <v>8162</v>
          </cell>
          <cell r="B328">
            <v>8162</v>
          </cell>
          <cell r="C328" t="str">
            <v>SEGURO CONSÓRCIO PROTEGIDO PJ</v>
          </cell>
          <cell r="D328">
            <v>977</v>
          </cell>
          <cell r="E328" t="str">
            <v>BR143</v>
          </cell>
          <cell r="F328" t="str">
            <v>Prestamista Consórcio PJ</v>
          </cell>
        </row>
        <row r="329">
          <cell r="A329">
            <v>9000</v>
          </cell>
          <cell r="B329">
            <v>9000</v>
          </cell>
          <cell r="C329" t="str">
            <v>MERIDIONAL CORRENTISTA</v>
          </cell>
          <cell r="D329">
            <v>993</v>
          </cell>
          <cell r="E329" t="str">
            <v>BR001</v>
          </cell>
          <cell r="F329" t="str">
            <v>Vida PF</v>
          </cell>
        </row>
        <row r="330">
          <cell r="A330">
            <v>9001</v>
          </cell>
          <cell r="B330">
            <v>9001</v>
          </cell>
          <cell r="C330" t="str">
            <v>AP BILHETE MERIDIONAL</v>
          </cell>
          <cell r="D330">
            <v>982</v>
          </cell>
          <cell r="E330" t="str">
            <v>BR016</v>
          </cell>
          <cell r="F330" t="str">
            <v>AP STD</v>
          </cell>
        </row>
        <row r="331">
          <cell r="A331">
            <v>9002</v>
          </cell>
          <cell r="B331">
            <v>9002</v>
          </cell>
          <cell r="C331" t="str">
            <v>AP STD</v>
          </cell>
          <cell r="D331">
            <v>982</v>
          </cell>
          <cell r="E331" t="str">
            <v>BR016</v>
          </cell>
          <cell r="F331" t="str">
            <v>AP STD</v>
          </cell>
        </row>
        <row r="332">
          <cell r="A332">
            <v>9003</v>
          </cell>
          <cell r="B332">
            <v>9003</v>
          </cell>
          <cell r="C332" t="str">
            <v>AP STD</v>
          </cell>
          <cell r="D332">
            <v>982</v>
          </cell>
          <cell r="E332" t="str">
            <v>BR016</v>
          </cell>
          <cell r="F332" t="str">
            <v>AP STD</v>
          </cell>
        </row>
        <row r="333">
          <cell r="A333">
            <v>9005</v>
          </cell>
          <cell r="B333">
            <v>9005</v>
          </cell>
          <cell r="C333" t="str">
            <v>SEGURO EVANGÉLICO - IGREJAS</v>
          </cell>
          <cell r="D333">
            <v>993</v>
          </cell>
          <cell r="E333" t="str">
            <v>BR001</v>
          </cell>
          <cell r="F333" t="str">
            <v>Vida PF</v>
          </cell>
        </row>
        <row r="334">
          <cell r="A334" t="str">
            <v>9911</v>
          </cell>
          <cell r="B334">
            <v>9999</v>
          </cell>
          <cell r="C334" t="str">
            <v>INCENDIO TRADIC RUN-OFF</v>
          </cell>
          <cell r="D334">
            <v>111</v>
          </cell>
          <cell r="E334" t="str">
            <v>BR064</v>
          </cell>
          <cell r="F334" t="str">
            <v>Incendio Tradic Run-off</v>
          </cell>
        </row>
        <row r="335">
          <cell r="A335" t="str">
            <v>9914</v>
          </cell>
          <cell r="B335">
            <v>9999</v>
          </cell>
          <cell r="C335" t="str">
            <v>COMPREENSIVO RESIDENCIAL  (OUTROS)</v>
          </cell>
          <cell r="D335">
            <v>114</v>
          </cell>
          <cell r="E335" t="str">
            <v>BR090</v>
          </cell>
          <cell r="F335" t="str">
            <v>Compreensivo Residencial  (out</v>
          </cell>
        </row>
        <row r="336">
          <cell r="A336" t="str">
            <v>9918</v>
          </cell>
          <cell r="B336">
            <v>9999</v>
          </cell>
          <cell r="C336" t="str">
            <v xml:space="preserve">COMPREENSIVO EMPRESARIAL </v>
          </cell>
          <cell r="D336">
            <v>118</v>
          </cell>
          <cell r="E336" t="str">
            <v>BR061</v>
          </cell>
          <cell r="F336" t="str">
            <v>Compreensivo Empresarial</v>
          </cell>
        </row>
        <row r="337">
          <cell r="A337" t="str">
            <v>9921</v>
          </cell>
          <cell r="B337">
            <v>9999</v>
          </cell>
          <cell r="C337" t="str">
            <v>TRANSPORTE NACIONAL RUN-OFF</v>
          </cell>
          <cell r="D337">
            <v>621</v>
          </cell>
          <cell r="E337" t="str">
            <v>BR105</v>
          </cell>
          <cell r="F337" t="str">
            <v>Transporte Nacional Run-off</v>
          </cell>
        </row>
        <row r="338">
          <cell r="A338" t="str">
            <v>9923</v>
          </cell>
          <cell r="B338">
            <v>9999</v>
          </cell>
          <cell r="C338" t="str">
            <v>AUTO RESP. V.T.ROD INTERESTAD E INTERNAC RUN-OFF</v>
          </cell>
          <cell r="D338">
            <v>523</v>
          </cell>
          <cell r="E338" t="str">
            <v>BR070</v>
          </cell>
          <cell r="F338" t="str">
            <v>Auto Resp. V.T.Rod Interestad e Internac Run-off</v>
          </cell>
        </row>
        <row r="339">
          <cell r="A339" t="str">
            <v>9927</v>
          </cell>
          <cell r="B339">
            <v>9999</v>
          </cell>
          <cell r="C339" t="str">
            <v>TRANSP RESP CIVIL DO TRANSP INTERMODAL RUN-OFF</v>
          </cell>
          <cell r="D339">
            <v>627</v>
          </cell>
          <cell r="E339" t="str">
            <v>BR075</v>
          </cell>
          <cell r="F339" t="str">
            <v>Transp Resp Civil do Transp Intermodal Run-off</v>
          </cell>
        </row>
        <row r="340">
          <cell r="A340" t="str">
            <v>9929</v>
          </cell>
          <cell r="B340">
            <v>9999</v>
          </cell>
          <cell r="C340" t="str">
            <v>PESSOAS - VIDA INDIVIDUAL RUN-OFF</v>
          </cell>
          <cell r="D340">
            <v>929</v>
          </cell>
          <cell r="E340" t="str">
            <v>BR001</v>
          </cell>
          <cell r="F340" t="str">
            <v>Pessoas - Vida Individual Run-off</v>
          </cell>
        </row>
        <row r="341">
          <cell r="A341" t="str">
            <v>9931</v>
          </cell>
          <cell r="B341">
            <v>9999</v>
          </cell>
          <cell r="C341" t="str">
            <v xml:space="preserve">AUTOMOVEL - CASCO </v>
          </cell>
          <cell r="D341">
            <v>531</v>
          </cell>
          <cell r="E341" t="str">
            <v>BR071</v>
          </cell>
          <cell r="F341" t="str">
            <v>Automovel - Casco</v>
          </cell>
        </row>
        <row r="342">
          <cell r="A342" t="str">
            <v>9933</v>
          </cell>
          <cell r="B342">
            <v>9999</v>
          </cell>
          <cell r="C342" t="str">
            <v>CASCO MARITIMOS RUN-OFF</v>
          </cell>
          <cell r="D342">
            <v>1433</v>
          </cell>
          <cell r="E342" t="str">
            <v>BR066</v>
          </cell>
          <cell r="F342" t="str">
            <v>Casco Maritimos Run-off</v>
          </cell>
        </row>
        <row r="343">
          <cell r="A343" t="str">
            <v>9935</v>
          </cell>
          <cell r="B343">
            <v>9999</v>
          </cell>
          <cell r="C343" t="str">
            <v>CASCO AERONAUTICOS RUN-OFF</v>
          </cell>
          <cell r="D343">
            <v>435</v>
          </cell>
          <cell r="E343" t="str">
            <v>BR067</v>
          </cell>
          <cell r="F343" t="str">
            <v>Casco Aeronauticos Run-off</v>
          </cell>
        </row>
        <row r="344">
          <cell r="A344" t="str">
            <v>9937</v>
          </cell>
          <cell r="B344">
            <v>9999</v>
          </cell>
          <cell r="C344" t="str">
            <v>CASCO RESP CIVIL HANGAR RUN-OFF</v>
          </cell>
          <cell r="D344">
            <v>437</v>
          </cell>
          <cell r="E344" t="str">
            <v>BR068</v>
          </cell>
          <cell r="F344" t="str">
            <v>Casco Resp Civil Hangar Run-off</v>
          </cell>
        </row>
        <row r="345">
          <cell r="A345" t="str">
            <v>9939</v>
          </cell>
          <cell r="B345">
            <v>9999</v>
          </cell>
          <cell r="C345" t="str">
            <v>RISCOS FINANCEIROS GARANTIA FI</v>
          </cell>
          <cell r="D345">
            <v>739</v>
          </cell>
          <cell r="E345" t="str">
            <v>BR076</v>
          </cell>
          <cell r="F345" t="str">
            <v>Riscos Financeiros Garantia Fi</v>
          </cell>
        </row>
        <row r="346">
          <cell r="A346" t="str">
            <v>9940</v>
          </cell>
          <cell r="B346">
            <v>9999</v>
          </cell>
          <cell r="C346" t="str">
            <v>RISCOS FINANCEIROS GARANTIA DE OBRIGACOES PRIVADAS RUN-OFF</v>
          </cell>
          <cell r="D346">
            <v>740</v>
          </cell>
          <cell r="E346" t="str">
            <v>BR077</v>
          </cell>
          <cell r="F346" t="str">
            <v>Riscos Financeiros Garantia de Obrigacoes Privadas Run-off</v>
          </cell>
        </row>
        <row r="347">
          <cell r="A347" t="str">
            <v>9944</v>
          </cell>
          <cell r="B347">
            <v>9999</v>
          </cell>
          <cell r="C347" t="str">
            <v>AUTO RC T. VIAGEM INTERN. PES. TRANS OU NAO RUN-OFF</v>
          </cell>
          <cell r="D347">
            <v>544</v>
          </cell>
          <cell r="E347" t="str">
            <v>BR072</v>
          </cell>
          <cell r="F347" t="str">
            <v>Auto RC T. Viagem Intern. Pes.</v>
          </cell>
        </row>
        <row r="348">
          <cell r="A348" t="str">
            <v>9945</v>
          </cell>
          <cell r="B348">
            <v>9999</v>
          </cell>
          <cell r="C348" t="str">
            <v>RISCOS FINANCEIROS GARANTIA DE OBRIGACOES PUBLICAS RUN-OFF</v>
          </cell>
          <cell r="D348">
            <v>745</v>
          </cell>
          <cell r="E348" t="str">
            <v>BR078</v>
          </cell>
          <cell r="F348" t="str">
            <v>Riscos Financeiros Garantia de Obrigacoes Publicas Run-off</v>
          </cell>
        </row>
        <row r="349">
          <cell r="A349" t="str">
            <v>9947</v>
          </cell>
          <cell r="B349">
            <v>9999</v>
          </cell>
          <cell r="C349" t="str">
            <v>RISCOS FINANCEIROS GARANTIA DE CONCESSOES PUBLICAS RUN-OFF</v>
          </cell>
          <cell r="D349">
            <v>747</v>
          </cell>
          <cell r="E349" t="str">
            <v>BR079</v>
          </cell>
          <cell r="F349" t="str">
            <v>Riscos Financeiros Garantia de</v>
          </cell>
        </row>
        <row r="350">
          <cell r="A350" t="str">
            <v>9960</v>
          </cell>
          <cell r="B350">
            <v>9999</v>
          </cell>
          <cell r="C350" t="str">
            <v>CREDITO DOMESTICO RISCO COMERCIAL RUN-OFF</v>
          </cell>
          <cell r="D350">
            <v>860</v>
          </cell>
          <cell r="E350" t="str">
            <v>BR084</v>
          </cell>
          <cell r="F350" t="str">
            <v>Credito Domestico Risco Pessoa Fisica Run-off</v>
          </cell>
        </row>
        <row r="351">
          <cell r="A351" t="str">
            <v>9919</v>
          </cell>
          <cell r="B351">
            <v>9999</v>
          </cell>
          <cell r="C351" t="str">
            <v>CREDITO A EXPORTACAO RISCO COMERCIAL RUN-OFF</v>
          </cell>
          <cell r="D351">
            <v>819</v>
          </cell>
          <cell r="E351" t="str">
            <v>BR082</v>
          </cell>
          <cell r="F351" t="str">
            <v>Credito a Exportacao Risco Comercial Run-off</v>
          </cell>
        </row>
        <row r="352">
          <cell r="A352" t="str">
            <v>9950</v>
          </cell>
          <cell r="B352">
            <v>9999</v>
          </cell>
          <cell r="C352" t="str">
            <v>RISCOS FINANCEIROS GARANTIA JUDICIAL RUN-OFF</v>
          </cell>
          <cell r="D352">
            <v>750</v>
          </cell>
          <cell r="E352" t="str">
            <v>BR080</v>
          </cell>
          <cell r="F352" t="str">
            <v>Riscos Financeiros Garantia Judicial Run-off</v>
          </cell>
        </row>
        <row r="353">
          <cell r="A353" t="str">
            <v>9951</v>
          </cell>
          <cell r="B353">
            <v>9999</v>
          </cell>
          <cell r="C353" t="str">
            <v xml:space="preserve">R. C. GERAL </v>
          </cell>
          <cell r="D353">
            <v>351</v>
          </cell>
          <cell r="E353" t="str">
            <v>BR065</v>
          </cell>
          <cell r="F353" t="str">
            <v>R. C. Geral</v>
          </cell>
        </row>
        <row r="354">
          <cell r="A354" t="str">
            <v>9953</v>
          </cell>
          <cell r="B354">
            <v>9999</v>
          </cell>
          <cell r="C354" t="str">
            <v xml:space="preserve">RESP CIVIL FACULT VEICULOS - RCFV </v>
          </cell>
          <cell r="D354">
            <v>553</v>
          </cell>
          <cell r="E354" t="str">
            <v>BR073</v>
          </cell>
          <cell r="F354" t="str">
            <v>Resp Civil Facult Veiculos - R</v>
          </cell>
        </row>
        <row r="355">
          <cell r="A355" t="str">
            <v>9954</v>
          </cell>
          <cell r="B355">
            <v>9999</v>
          </cell>
          <cell r="C355" t="str">
            <v>RESP. CIVIL DO TRANSPORTADOR RODOVIÁRIO CARGA – RCTR-C RUN-OFF</v>
          </cell>
          <cell r="D355">
            <v>654</v>
          </cell>
          <cell r="E355" t="str">
            <v>BR112</v>
          </cell>
          <cell r="F355" t="str">
            <v>Resp. Civil do Transportador Rodoviário Carga – RCTR-C Run-off</v>
          </cell>
        </row>
        <row r="356">
          <cell r="A356" t="str">
            <v>9957</v>
          </cell>
          <cell r="B356">
            <v>9999</v>
          </cell>
          <cell r="C356" t="str">
            <v>CASCOS DPEM RUN-OFF</v>
          </cell>
          <cell r="D356">
            <v>457</v>
          </cell>
          <cell r="E356" t="str">
            <v>BR069</v>
          </cell>
          <cell r="F356" t="str">
            <v>Cascos DPEM Run-off</v>
          </cell>
        </row>
        <row r="357">
          <cell r="A357" t="str">
            <v>9959</v>
          </cell>
          <cell r="B357">
            <v>9999</v>
          </cell>
          <cell r="C357" t="str">
            <v>CREDITO A EXPORTACAO RISCO POLITICO RUN-OFF</v>
          </cell>
          <cell r="D357">
            <v>859</v>
          </cell>
          <cell r="E357" t="str">
            <v>BR082</v>
          </cell>
          <cell r="F357" t="str">
            <v>Credito a Exportacao Risco Politico Run-off</v>
          </cell>
        </row>
        <row r="358">
          <cell r="A358" t="str">
            <v>9963</v>
          </cell>
          <cell r="B358">
            <v>9999</v>
          </cell>
          <cell r="C358" t="str">
            <v>PENHOR RURAL – INSTITUICOES FINANCEIRAS PUBLICAS RUN-OFF</v>
          </cell>
          <cell r="D358">
            <v>1163</v>
          </cell>
          <cell r="E358" t="str">
            <v>BR086</v>
          </cell>
          <cell r="F358" t="str">
            <v>Penhor Rural – Instituicoes Financeiras Publicas Run-off</v>
          </cell>
        </row>
        <row r="359">
          <cell r="A359" t="str">
            <v>9965</v>
          </cell>
          <cell r="B359">
            <v>9999</v>
          </cell>
          <cell r="C359" t="str">
            <v>SEGURO HABIT EM AP DE MERC - DEMAIS COBERTURAS - (OUTROS)</v>
          </cell>
          <cell r="D359">
            <v>1065</v>
          </cell>
          <cell r="E359" t="str">
            <v>BR092</v>
          </cell>
          <cell r="F359" t="str">
            <v>Seguro Habit em Ap de Merc - D</v>
          </cell>
        </row>
        <row r="360">
          <cell r="A360" t="str">
            <v>9968</v>
          </cell>
          <cell r="B360">
            <v>9999</v>
          </cell>
          <cell r="C360" t="str">
            <v>SEGURO HABITACIONAL FORA DO S.F.H. RUN-OFF</v>
          </cell>
          <cell r="D360">
            <v>1068</v>
          </cell>
          <cell r="E360" t="str">
            <v>BR085</v>
          </cell>
          <cell r="F360" t="str">
            <v>Seguro Habitacional Fora do S.</v>
          </cell>
        </row>
        <row r="361">
          <cell r="A361" t="str">
            <v>9970</v>
          </cell>
          <cell r="B361">
            <v>9999</v>
          </cell>
          <cell r="C361" t="str">
            <v>CREDITO DOMESTICO RISCO PESSOA FISICA RUN-OFF</v>
          </cell>
          <cell r="D361">
            <v>870</v>
          </cell>
          <cell r="E361" t="str">
            <v>BR084</v>
          </cell>
          <cell r="F361" t="str">
            <v>Credito Domestico Risco Pessoa Fisica Run-off</v>
          </cell>
        </row>
        <row r="362">
          <cell r="A362" t="str">
            <v>9971</v>
          </cell>
          <cell r="B362">
            <v>9999</v>
          </cell>
          <cell r="C362" t="str">
            <v>RISCOS DIVERSOS  (OUTROS)</v>
          </cell>
          <cell r="D362">
            <v>171</v>
          </cell>
          <cell r="E362" t="str">
            <v>BR091</v>
          </cell>
          <cell r="F362" t="str">
            <v>Riscos Diversos  (outros)</v>
          </cell>
        </row>
        <row r="363">
          <cell r="A363" t="str">
            <v>9975</v>
          </cell>
          <cell r="B363">
            <v>9999</v>
          </cell>
          <cell r="C363" t="str">
            <v>RISCOS FINANCEIROS GARANTIA FINANCEIRA RUN-OFF</v>
          </cell>
          <cell r="D363">
            <v>775</v>
          </cell>
          <cell r="E363" t="str">
            <v>BR076</v>
          </cell>
          <cell r="F363" t="str">
            <v>Riscos Financeiros Garantia Fi</v>
          </cell>
        </row>
        <row r="364">
          <cell r="A364" t="str">
            <v>9977</v>
          </cell>
          <cell r="B364">
            <v>9999</v>
          </cell>
          <cell r="C364" t="str">
            <v>PRESTAMISTA (OUTROS)</v>
          </cell>
          <cell r="D364">
            <v>977</v>
          </cell>
          <cell r="E364" t="str">
            <v>BR087</v>
          </cell>
          <cell r="F364" t="str">
            <v>Prestamista (outros)</v>
          </cell>
        </row>
        <row r="365">
          <cell r="A365" t="str">
            <v>9981</v>
          </cell>
          <cell r="B365">
            <v>9999</v>
          </cell>
          <cell r="C365" t="str">
            <v>PESSOAS - ACIDENTES PESSOAIS INDIVIDUAL RUN-OFF</v>
          </cell>
          <cell r="D365">
            <v>981</v>
          </cell>
          <cell r="E365" t="str">
            <v>BR062</v>
          </cell>
          <cell r="F365" t="str">
            <v>Pessoas - Acidentes Pessoais</v>
          </cell>
        </row>
        <row r="366">
          <cell r="A366" t="str">
            <v>9982</v>
          </cell>
          <cell r="B366">
            <v>9999</v>
          </cell>
          <cell r="C366" t="str">
            <v>PESSOAS - ACIDENTES PESSOAIS  (OUTROS)</v>
          </cell>
          <cell r="D366">
            <v>982</v>
          </cell>
          <cell r="E366" t="str">
            <v>BR088</v>
          </cell>
          <cell r="F366" t="str">
            <v>Pessoas - Acidentes Pessoais</v>
          </cell>
        </row>
        <row r="367">
          <cell r="A367" t="str">
            <v>9984</v>
          </cell>
          <cell r="B367">
            <v>9999</v>
          </cell>
          <cell r="C367" t="str">
            <v>RESP. CIVIL DO TRANSPORTADOR RODOVIÁRIO CARGA – RCTR-C RUN-OFF</v>
          </cell>
          <cell r="D367">
            <v>984</v>
          </cell>
          <cell r="E367" t="str">
            <v>BR116</v>
          </cell>
          <cell r="F367" t="str">
            <v>Eventos Aleatórios (Outros)</v>
          </cell>
        </row>
        <row r="368">
          <cell r="A368" t="str">
            <v>9987</v>
          </cell>
          <cell r="B368">
            <v>9999</v>
          </cell>
          <cell r="C368" t="str">
            <v>DESEMPREGO INBOUND</v>
          </cell>
          <cell r="D368">
            <v>1387</v>
          </cell>
          <cell r="E368" t="str">
            <v>BR118</v>
          </cell>
          <cell r="F368" t="str">
            <v>Desemprego Inbound</v>
          </cell>
        </row>
        <row r="369">
          <cell r="A369" t="str">
            <v>9993</v>
          </cell>
          <cell r="B369">
            <v>9999</v>
          </cell>
          <cell r="C369" t="str">
            <v>PESSOAS - VIDA  (OUTROS)</v>
          </cell>
          <cell r="D369">
            <v>993</v>
          </cell>
          <cell r="E369" t="str">
            <v>BR089</v>
          </cell>
          <cell r="F369" t="str">
            <v>Pessoas - Vida  (outros)</v>
          </cell>
        </row>
        <row r="370">
          <cell r="A370" t="str">
            <v>9994</v>
          </cell>
          <cell r="B370">
            <v>9999</v>
          </cell>
          <cell r="C370" t="str">
            <v>PESSOAS - VGBL/VAGP/VRGP COLETIVO RUN-OFF</v>
          </cell>
          <cell r="D370">
            <v>994</v>
          </cell>
          <cell r="E370" t="str">
            <v>BR063</v>
          </cell>
          <cell r="F370" t="str">
            <v>Pessoas - VGBL/VAGP/VRGP coletivo Run-off</v>
          </cell>
        </row>
        <row r="371">
          <cell r="A371" t="str">
            <v>9988</v>
          </cell>
          <cell r="B371">
            <v>9999</v>
          </cell>
          <cell r="C371" t="str">
            <v>DPVAT</v>
          </cell>
          <cell r="D371">
            <v>588</v>
          </cell>
          <cell r="E371" t="str">
            <v>BR059</v>
          </cell>
          <cell r="F371" t="str">
            <v>DPVAT</v>
          </cell>
        </row>
        <row r="372">
          <cell r="A372" t="str">
            <v>9961</v>
          </cell>
          <cell r="B372">
            <v>9999</v>
          </cell>
          <cell r="C372" t="str">
            <v>HABITACIONAL COBERT MORTE</v>
          </cell>
          <cell r="D372">
            <v>1061</v>
          </cell>
          <cell r="E372" t="str">
            <v>BR111</v>
          </cell>
          <cell r="F372" t="str">
            <v>HABITACIONAL COB MORTE</v>
          </cell>
        </row>
        <row r="373">
          <cell r="A373">
            <v>71001</v>
          </cell>
          <cell r="B373">
            <v>71001</v>
          </cell>
          <cell r="C373" t="str">
            <v>SCP RD</v>
          </cell>
          <cell r="D373">
            <v>171</v>
          </cell>
          <cell r="E373" t="str">
            <v>BR035</v>
          </cell>
          <cell r="F373" t="str">
            <v>SCP RD</v>
          </cell>
        </row>
        <row r="374">
          <cell r="A374">
            <v>71002</v>
          </cell>
          <cell r="B374">
            <v>71002</v>
          </cell>
          <cell r="C374" t="str">
            <v>PERDA E ROUBO DE CARTÃO - SANTANDER</v>
          </cell>
          <cell r="D374">
            <v>171</v>
          </cell>
          <cell r="E374" t="str">
            <v>BR035</v>
          </cell>
          <cell r="F374" t="str">
            <v>SCP RD</v>
          </cell>
        </row>
        <row r="375">
          <cell r="A375">
            <v>71003</v>
          </cell>
          <cell r="B375">
            <v>71003</v>
          </cell>
          <cell r="C375" t="str">
            <v>INATIV PERDA E ROUBO DE CARTÃO - BL</v>
          </cell>
          <cell r="D375">
            <v>171</v>
          </cell>
          <cell r="E375" t="str">
            <v>BR035</v>
          </cell>
          <cell r="F375" t="str">
            <v>SCP RD</v>
          </cell>
        </row>
        <row r="376">
          <cell r="A376">
            <v>71004</v>
          </cell>
          <cell r="B376">
            <v>71004</v>
          </cell>
          <cell r="C376" t="str">
            <v>SEGURO PRINCIPAL GARANTIDO</v>
          </cell>
          <cell r="D376">
            <v>171</v>
          </cell>
          <cell r="E376" t="str">
            <v>BR035</v>
          </cell>
          <cell r="F376" t="str">
            <v>SCP RD</v>
          </cell>
        </row>
        <row r="377">
          <cell r="A377">
            <v>71008</v>
          </cell>
          <cell r="B377">
            <v>71008</v>
          </cell>
          <cell r="C377" t="str">
            <v>PERDA ROUBO CRÉDITO BAN</v>
          </cell>
          <cell r="D377">
            <v>171</v>
          </cell>
          <cell r="E377" t="str">
            <v>BR035</v>
          </cell>
          <cell r="F377" t="str">
            <v>SCP RD</v>
          </cell>
        </row>
        <row r="378">
          <cell r="A378">
            <v>71009</v>
          </cell>
          <cell r="B378">
            <v>71009</v>
          </cell>
          <cell r="C378" t="str">
            <v>SCP RD</v>
          </cell>
          <cell r="D378">
            <v>171</v>
          </cell>
          <cell r="E378" t="str">
            <v>BR035</v>
          </cell>
          <cell r="F378" t="str">
            <v>SCP RD</v>
          </cell>
        </row>
        <row r="379">
          <cell r="A379">
            <v>71010</v>
          </cell>
          <cell r="B379">
            <v>71010</v>
          </cell>
          <cell r="C379" t="str">
            <v>PERDA ROUBO MÚLTIPLO BAN</v>
          </cell>
          <cell r="D379">
            <v>171</v>
          </cell>
          <cell r="E379" t="str">
            <v>BR035</v>
          </cell>
          <cell r="F379" t="str">
            <v>SCP RD</v>
          </cell>
        </row>
        <row r="380">
          <cell r="A380">
            <v>71011</v>
          </cell>
          <cell r="B380">
            <v>71011</v>
          </cell>
          <cell r="C380" t="str">
            <v>SCP RD</v>
          </cell>
          <cell r="D380">
            <v>171</v>
          </cell>
          <cell r="E380" t="str">
            <v>BR035</v>
          </cell>
          <cell r="F380" t="str">
            <v>SCP RD</v>
          </cell>
        </row>
        <row r="381">
          <cell r="A381">
            <v>71012</v>
          </cell>
          <cell r="B381">
            <v>71012</v>
          </cell>
          <cell r="C381" t="str">
            <v>SEGURO SAQUE PROTEGIDO - SAQUE/COMP</v>
          </cell>
          <cell r="D381">
            <v>171</v>
          </cell>
          <cell r="E381" t="str">
            <v>BR034</v>
          </cell>
          <cell r="F381" t="str">
            <v>Saque RD</v>
          </cell>
        </row>
        <row r="382">
          <cell r="A382">
            <v>71013</v>
          </cell>
          <cell r="B382">
            <v>71013</v>
          </cell>
          <cell r="C382" t="str">
            <v>SCP RD</v>
          </cell>
          <cell r="D382">
            <v>171</v>
          </cell>
          <cell r="E382" t="str">
            <v>BR035</v>
          </cell>
          <cell r="F382" t="str">
            <v>SCP RD</v>
          </cell>
        </row>
        <row r="383">
          <cell r="A383">
            <v>71014</v>
          </cell>
          <cell r="B383">
            <v>71014</v>
          </cell>
          <cell r="C383" t="str">
            <v>SCP RD</v>
          </cell>
          <cell r="D383">
            <v>171</v>
          </cell>
          <cell r="E383" t="str">
            <v>BR035</v>
          </cell>
          <cell r="F383" t="str">
            <v>SCP RD</v>
          </cell>
        </row>
        <row r="384">
          <cell r="A384">
            <v>71015</v>
          </cell>
          <cell r="B384">
            <v>71015</v>
          </cell>
          <cell r="C384" t="str">
            <v>SCP RD</v>
          </cell>
          <cell r="D384">
            <v>171</v>
          </cell>
          <cell r="E384" t="str">
            <v>BR035</v>
          </cell>
          <cell r="F384" t="str">
            <v>SCP RD</v>
          </cell>
        </row>
        <row r="385">
          <cell r="A385">
            <v>71016</v>
          </cell>
          <cell r="B385">
            <v>71016</v>
          </cell>
          <cell r="C385" t="str">
            <v>SCP RD</v>
          </cell>
          <cell r="D385">
            <v>171</v>
          </cell>
          <cell r="E385" t="str">
            <v>BR035</v>
          </cell>
          <cell r="F385" t="str">
            <v>SCP RD</v>
          </cell>
        </row>
        <row r="386">
          <cell r="A386">
            <v>71017</v>
          </cell>
          <cell r="B386">
            <v>71017</v>
          </cell>
          <cell r="C386" t="str">
            <v>SCP DÉBITO RD</v>
          </cell>
          <cell r="D386">
            <v>171</v>
          </cell>
          <cell r="E386" t="str">
            <v>BR034</v>
          </cell>
          <cell r="F386" t="str">
            <v>Saque RD</v>
          </cell>
        </row>
        <row r="387">
          <cell r="A387">
            <v>71018</v>
          </cell>
          <cell r="B387">
            <v>71018</v>
          </cell>
          <cell r="C387" t="str">
            <v>SCP DÉBITO RD-STYLE</v>
          </cell>
          <cell r="D387">
            <v>171</v>
          </cell>
          <cell r="E387" t="str">
            <v>BR034</v>
          </cell>
          <cell r="F387" t="str">
            <v>Saque RD</v>
          </cell>
        </row>
        <row r="388">
          <cell r="A388">
            <v>71024</v>
          </cell>
          <cell r="B388">
            <v>71024</v>
          </cell>
          <cell r="C388" t="str">
            <v>PERDA E ROUBO CRÉDITO RD - UNIVERSITÁRIO</v>
          </cell>
          <cell r="D388">
            <v>171</v>
          </cell>
          <cell r="E388" t="str">
            <v>BR141</v>
          </cell>
          <cell r="F388" t="str">
            <v>SCP Universitário RD</v>
          </cell>
        </row>
        <row r="389">
          <cell r="A389">
            <v>71025</v>
          </cell>
          <cell r="B389">
            <v>71025</v>
          </cell>
          <cell r="C389" t="str">
            <v>PERDA E ROUBO CRÉDITO RD - BÁSICO</v>
          </cell>
          <cell r="D389">
            <v>171</v>
          </cell>
          <cell r="E389" t="str">
            <v>BR135</v>
          </cell>
          <cell r="F389" t="str">
            <v>SCP Básico RD</v>
          </cell>
        </row>
        <row r="390">
          <cell r="A390">
            <v>71027</v>
          </cell>
          <cell r="B390">
            <v>71027</v>
          </cell>
          <cell r="C390" t="str">
            <v>PERDA E ROUBO CRÉDITO RD - COMPLETO</v>
          </cell>
          <cell r="D390">
            <v>171</v>
          </cell>
          <cell r="E390" t="str">
            <v>BR139</v>
          </cell>
          <cell r="F390" t="str">
            <v>SCP Completo RD</v>
          </cell>
        </row>
        <row r="391">
          <cell r="A391">
            <v>71028</v>
          </cell>
          <cell r="B391">
            <v>71028</v>
          </cell>
          <cell r="C391" t="str">
            <v>PERDA E ROUBO CRÉDITO RD - MAIS</v>
          </cell>
          <cell r="D391">
            <v>171</v>
          </cell>
          <cell r="E391" t="str">
            <v>BR137</v>
          </cell>
          <cell r="F391" t="str">
            <v>SCP Mais RD</v>
          </cell>
        </row>
        <row r="392">
          <cell r="A392">
            <v>71035</v>
          </cell>
          <cell r="B392">
            <v>71035</v>
          </cell>
          <cell r="C392" t="str">
            <v>SCP DÉBITO RD</v>
          </cell>
          <cell r="D392">
            <v>171</v>
          </cell>
          <cell r="E392" t="str">
            <v>BR034</v>
          </cell>
          <cell r="F392" t="str">
            <v>Saque RD</v>
          </cell>
        </row>
        <row r="393">
          <cell r="A393">
            <v>337105</v>
          </cell>
          <cell r="B393">
            <v>337105</v>
          </cell>
          <cell r="C393" t="str">
            <v>SCP RD</v>
          </cell>
          <cell r="D393">
            <v>171</v>
          </cell>
          <cell r="E393" t="str">
            <v>BR035</v>
          </cell>
          <cell r="F393" t="str">
            <v>SCP RD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</row>
        <row r="399">
          <cell r="A399">
            <v>0</v>
          </cell>
          <cell r="B399">
            <v>0</v>
          </cell>
          <cell r="E399">
            <v>0</v>
          </cell>
        </row>
        <row r="454">
          <cell r="A454">
            <v>0</v>
          </cell>
          <cell r="E454">
            <v>0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nistro"/>
      <sheetName val="CCível"/>
      <sheetName val="Plan2"/>
      <sheetName val="Plan1"/>
      <sheetName val="2016_2017"/>
      <sheetName val="Principais Produtos"/>
    </sheetNames>
    <sheetDataSet>
      <sheetData sheetId="0"/>
      <sheetData sheetId="1"/>
      <sheetData sheetId="2"/>
      <sheetData sheetId="3"/>
      <sheetData sheetId="4"/>
      <sheetData sheetId="5">
        <row r="1">
          <cell r="C1" t="str">
            <v>Produto</v>
          </cell>
          <cell r="D1" t="str">
            <v>Classificação</v>
          </cell>
        </row>
        <row r="2">
          <cell r="C2" t="str">
            <v>AP Funeral Inbound</v>
          </cell>
          <cell r="D2" t="str">
            <v>Sim</v>
          </cell>
        </row>
        <row r="3">
          <cell r="C3" t="str">
            <v>AP Funeral Outbound</v>
          </cell>
          <cell r="D3" t="str">
            <v>Sim</v>
          </cell>
        </row>
        <row r="4">
          <cell r="C4" t="str">
            <v>AP Mulher</v>
          </cell>
          <cell r="D4" t="str">
            <v>Sim</v>
          </cell>
        </row>
        <row r="5">
          <cell r="C5" t="str">
            <v>AP Proteção Sob Medida</v>
          </cell>
          <cell r="D5" t="str">
            <v>Sim</v>
          </cell>
        </row>
        <row r="6">
          <cell r="C6" t="str">
            <v>AP Proteção Sob Medida Tático</v>
          </cell>
          <cell r="D6" t="str">
            <v>Sim</v>
          </cell>
        </row>
        <row r="7">
          <cell r="C7" t="str">
            <v>AP STD</v>
          </cell>
          <cell r="D7" t="str">
            <v>Sim</v>
          </cell>
        </row>
        <row r="8">
          <cell r="C8" t="str">
            <v>Prestamista Agro</v>
          </cell>
          <cell r="D8" t="str">
            <v>Sim</v>
          </cell>
        </row>
        <row r="9">
          <cell r="C9" t="str">
            <v>Prestamista CDC Moto Vida/Empr</v>
          </cell>
          <cell r="D9" t="str">
            <v>Sim</v>
          </cell>
        </row>
        <row r="10">
          <cell r="C10" t="str">
            <v>Prestamista CDC Vida TX</v>
          </cell>
          <cell r="D10" t="str">
            <v>Sim</v>
          </cell>
        </row>
        <row r="11">
          <cell r="C11" t="str">
            <v>Prestamista CDC Vida/Empr TX</v>
          </cell>
          <cell r="D11" t="str">
            <v>Sim</v>
          </cell>
        </row>
        <row r="12">
          <cell r="C12" t="str">
            <v>Prestamista CDC Vida/Emprego</v>
          </cell>
          <cell r="D12" t="str">
            <v>Sim</v>
          </cell>
        </row>
        <row r="13">
          <cell r="C13" t="str">
            <v>Prestamista CDC Vida/Emprego +</v>
          </cell>
          <cell r="D13" t="str">
            <v>Sim</v>
          </cell>
        </row>
        <row r="14">
          <cell r="C14" t="str">
            <v>Prestamista CP - Cobertura</v>
          </cell>
          <cell r="D14" t="str">
            <v>Sim</v>
          </cell>
        </row>
        <row r="15">
          <cell r="C15" t="str">
            <v>Prestamista CSG Desemprego</v>
          </cell>
          <cell r="D15" t="str">
            <v>Sim</v>
          </cell>
        </row>
        <row r="16">
          <cell r="C16" t="str">
            <v>Prestamista CSG Total</v>
          </cell>
          <cell r="D16" t="str">
            <v>Sim</v>
          </cell>
        </row>
        <row r="17">
          <cell r="C17" t="str">
            <v>Prestamista Financeira</v>
          </cell>
          <cell r="D17" t="str">
            <v>Sim</v>
          </cell>
        </row>
        <row r="18">
          <cell r="C18" t="str">
            <v>Prestamista K-Giro</v>
          </cell>
          <cell r="D18" t="str">
            <v>Sim</v>
          </cell>
        </row>
        <row r="19">
          <cell r="C19" t="str">
            <v>Vida Clube</v>
          </cell>
          <cell r="D19" t="str">
            <v>Sim</v>
          </cell>
        </row>
        <row r="20">
          <cell r="C20" t="str">
            <v>Vida Empresa</v>
          </cell>
          <cell r="D20" t="str">
            <v>Sim</v>
          </cell>
        </row>
        <row r="21">
          <cell r="C21" t="str">
            <v>Vida Empresa Trienal</v>
          </cell>
          <cell r="D21" t="str">
            <v>Sim</v>
          </cell>
        </row>
        <row r="22">
          <cell r="C22" t="str">
            <v>Vida Homem</v>
          </cell>
          <cell r="D22" t="str">
            <v>Sim</v>
          </cell>
        </row>
        <row r="23">
          <cell r="C23" t="str">
            <v>Vida Homem Tático</v>
          </cell>
          <cell r="D23" t="str">
            <v>Sim</v>
          </cell>
        </row>
        <row r="24">
          <cell r="C24" t="str">
            <v>Vida Master</v>
          </cell>
          <cell r="D24" t="str">
            <v>Sim</v>
          </cell>
        </row>
        <row r="25">
          <cell r="C25" t="str">
            <v>Vida Mulher Tático</v>
          </cell>
          <cell r="D25" t="str">
            <v>Sim</v>
          </cell>
        </row>
        <row r="26">
          <cell r="C26" t="str">
            <v>Vida Proteção Exclusiva</v>
          </cell>
          <cell r="D26" t="str">
            <v>Sim</v>
          </cell>
        </row>
        <row r="27">
          <cell r="C27" t="str">
            <v>Vida Select</v>
          </cell>
          <cell r="D27" t="str">
            <v>Sim</v>
          </cell>
        </row>
        <row r="28">
          <cell r="C28" t="str">
            <v>Vida Van Gogh</v>
          </cell>
          <cell r="D28" t="str">
            <v>Sim</v>
          </cell>
        </row>
        <row r="29">
          <cell r="C29" t="str">
            <v>Vida Van Gogh Trienal</v>
          </cell>
          <cell r="D29" t="str">
            <v>Sim</v>
          </cell>
        </row>
        <row r="30">
          <cell r="C30" t="str">
            <v>Saque RD</v>
          </cell>
          <cell r="D30" t="str">
            <v>Sim</v>
          </cell>
        </row>
        <row r="31">
          <cell r="C31" t="str">
            <v>SCP RD</v>
          </cell>
          <cell r="D31" t="str">
            <v>Sim</v>
          </cell>
        </row>
        <row r="32">
          <cell r="C32" t="str">
            <v>Habitacional Life</v>
          </cell>
          <cell r="D32" t="str">
            <v>Sim</v>
          </cell>
        </row>
        <row r="33">
          <cell r="C33" t="str">
            <v>Habitacional GI</v>
          </cell>
          <cell r="D33" t="str">
            <v>Sim</v>
          </cell>
        </row>
        <row r="34">
          <cell r="C34" t="str">
            <v>Empresarial Patrimonial</v>
          </cell>
          <cell r="D34" t="str">
            <v>Sim</v>
          </cell>
        </row>
        <row r="35">
          <cell r="C35" t="str">
            <v>Empresarial</v>
          </cell>
          <cell r="D35" t="str">
            <v>Sim</v>
          </cell>
        </row>
        <row r="36">
          <cell r="C36" t="str">
            <v>Residencial Sob Medida</v>
          </cell>
          <cell r="D36" t="str">
            <v>Sim</v>
          </cell>
        </row>
        <row r="37">
          <cell r="C37" t="str">
            <v>Residencial Dose Dupla</v>
          </cell>
          <cell r="D37" t="str">
            <v>Sim</v>
          </cell>
        </row>
        <row r="38">
          <cell r="C38" t="str">
            <v>Residencial - Migração Tókio</v>
          </cell>
          <cell r="D38" t="str">
            <v>Sim</v>
          </cell>
        </row>
        <row r="39">
          <cell r="C39" t="str">
            <v>Residencial Habitual</v>
          </cell>
          <cell r="D39" t="str">
            <v>Sim</v>
          </cell>
        </row>
        <row r="40">
          <cell r="C40" t="str">
            <v>Residencial Negócio</v>
          </cell>
          <cell r="D40" t="str">
            <v>Sim</v>
          </cell>
        </row>
        <row r="41">
          <cell r="C41" t="str">
            <v>Residencial Veraneio</v>
          </cell>
          <cell r="D41" t="str">
            <v>Sim</v>
          </cell>
        </row>
        <row r="42">
          <cell r="C42" t="str">
            <v>Residencial Parcial</v>
          </cell>
          <cell r="D42" t="str">
            <v>Sim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nessa de Natale Boyek Coelho" refreshedDate="43074.631470138891" createdVersion="5" refreshedVersion="5" minRefreshableVersion="3" recordCount="1201">
  <cacheSource type="worksheet">
    <worksheetSource ref="A1:BJ1048576" sheet="Sinistro"/>
  </cacheSource>
  <cacheFields count="62">
    <cacheField name="Mês Encerramento" numFmtId="0">
      <sharedItems containsBlank="1" count="13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m/>
        <s v="MAIO " u="1"/>
      </sharedItems>
    </cacheField>
    <cacheField name="Nº do Dossiê" numFmtId="0">
      <sharedItems containsBlank="1"/>
    </cacheField>
    <cacheField name="Ramo" numFmtId="0">
      <sharedItems containsBlank="1" containsMixedTypes="1" containsNumber="1" containsInteger="1" minValue="14" maxValue="93" count="12">
        <n v="93"/>
        <n v="82"/>
        <n v="14"/>
        <s v="PREVIDENCIA"/>
        <n v="77"/>
        <n v="90"/>
        <s v="PECÚLIO"/>
        <n v="68"/>
        <m/>
        <n v="18"/>
        <n v="81"/>
        <s v="AUTO"/>
      </sharedItems>
    </cacheField>
    <cacheField name="Segmento" numFmtId="0">
      <sharedItems containsBlank="1" count="4">
        <s v="LIFE"/>
        <s v="GI"/>
        <e v="#N/A"/>
        <m/>
      </sharedItems>
    </cacheField>
    <cacheField name="Produto" numFmtId="0">
      <sharedItems containsBlank="1"/>
    </cacheField>
    <cacheField name="Código Produto" numFmtId="0">
      <sharedItems containsString="0" containsBlank="1" containsNumber="1" containsInteger="1" minValue="4" maxValue="9999"/>
    </cacheField>
    <cacheField name="Cobertura Reclamada" numFmtId="0">
      <sharedItems containsBlank="1"/>
    </cacheField>
    <cacheField name="Produto SAP" numFmtId="0">
      <sharedItems containsBlank="1" containsMixedTypes="1" containsNumber="1" containsInteger="1" minValue="0" maxValue="0"/>
    </cacheField>
    <cacheField name="Classificação Produto" numFmtId="0">
      <sharedItems containsBlank="1"/>
    </cacheField>
    <cacheField name="Motivo da Ação" numFmtId="0">
      <sharedItems containsBlank="1"/>
    </cacheField>
    <cacheField name="Motivo Seguradora" numFmtId="0">
      <sharedItems containsBlank="1"/>
    </cacheField>
    <cacheField name="Detalhe Motivo Ausência de Cobertura" numFmtId="0">
      <sharedItems containsBlank="1"/>
    </cacheField>
    <cacheField name="Status Encerramento" numFmtId="0">
      <sharedItems containsBlank="1" count="5">
        <s v="ACORDO"/>
        <s v="PAGAMENTO ZERO"/>
        <s v="PROCEDÊNCIA PARCIAL"/>
        <s v="PROCEDÊNCIA TOTAL"/>
        <m/>
      </sharedItems>
    </cacheField>
    <cacheField name="Vlr. em risco" numFmtId="0">
      <sharedItems containsString="0" containsBlank="1" containsNumber="1" minValue="0" maxValue="8494871"/>
    </cacheField>
    <cacheField name="Valor Encerramento" numFmtId="0">
      <sharedItems containsString="0" containsBlank="1" containsNumber="1" minValue="0" maxValue="925000"/>
    </cacheField>
    <cacheField name="Economia" numFmtId="0">
      <sharedItems containsString="0" containsBlank="1" containsNumber="1" minValue="0" maxValue="8494871"/>
    </cacheField>
    <cacheField name="Valor Honorários" numFmtId="0">
      <sharedItems containsString="0" containsBlank="1" containsNumber="1" minValue="0" maxValue="218384.3"/>
    </cacheField>
    <cacheField name="Obs da Condenação" numFmtId="0">
      <sharedItems containsNonDate="0" containsString="0" containsBlank="1"/>
    </cacheField>
    <cacheField name="Responsabilidade" numFmtId="0">
      <sharedItems containsBlank="1"/>
    </cacheField>
    <cacheField name="Identificador" numFmtId="0">
      <sharedItems containsString="0" containsBlank="1" containsNumber="1" containsInteger="1" minValue="176163" maxValue="2498384"/>
    </cacheField>
    <cacheField name="Nº do processo" numFmtId="0">
      <sharedItems containsBlank="1"/>
    </cacheField>
    <cacheField name="Parte Contrária" numFmtId="0">
      <sharedItems containsBlank="1"/>
    </cacheField>
    <cacheField name="Cliente" numFmtId="0">
      <sharedItems containsBlank="1"/>
    </cacheField>
    <cacheField name="Nº da Apólice" numFmtId="0">
      <sharedItems containsBlank="1" containsMixedTypes="1" containsNumber="1" containsInteger="1" minValue="1151" maxValue="101930000000"/>
    </cacheField>
    <cacheField name="Nº do Sinistro" numFmtId="0">
      <sharedItems containsBlank="1" containsMixedTypes="1" containsNumber="1" containsInteger="1" minValue="103754" maxValue="110003850501"/>
    </cacheField>
    <cacheField name="Data do Sinistro" numFmtId="0">
      <sharedItems containsBlank="1"/>
    </cacheField>
    <cacheField name="Segurado" numFmtId="0">
      <sharedItems containsBlank="1"/>
    </cacheField>
    <cacheField name="Valor da Reserva" numFmtId="0">
      <sharedItems containsString="0" containsBlank="1" containsNumber="1" minValue="0" maxValue="1115513"/>
    </cacheField>
    <cacheField name="Importância Segurada" numFmtId="0">
      <sharedItems containsString="0" containsBlank="1" containsNumber="1" minValue="0" maxValue="1115513"/>
    </cacheField>
    <cacheField name="Importância Segurada Já Paga" numFmtId="0">
      <sharedItems containsBlank="1"/>
    </cacheField>
    <cacheField name="Importância Segurada Restante" numFmtId="0">
      <sharedItems containsBlank="1"/>
    </cacheField>
    <cacheField name="Valor do pedido Securitário" numFmtId="0">
      <sharedItems containsBlank="1"/>
    </cacheField>
    <cacheField name="Contingência do Pedido Securitário" numFmtId="0">
      <sharedItems containsString="0" containsBlank="1" containsNumber="1" minValue="0" maxValue="1115513"/>
    </cacheField>
    <cacheField name="Risco Securitário" numFmtId="0">
      <sharedItems containsBlank="1"/>
    </cacheField>
    <cacheField name="Provisão Securitária" numFmtId="0">
      <sharedItems containsString="0" containsBlank="1" containsNumber="1" minValue="0" maxValue="500000"/>
    </cacheField>
    <cacheField name="Contingência Indenizatória" numFmtId="0">
      <sharedItems containsString="0" containsBlank="1" containsNumber="1" minValue="0" maxValue="1255099.46"/>
    </cacheField>
    <cacheField name="Risco Indenizatório" numFmtId="0">
      <sharedItems containsBlank="1"/>
    </cacheField>
    <cacheField name="Provisão do Pedido Indenizatório" numFmtId="0">
      <sharedItems containsString="0" containsBlank="1" containsNumber="1" minValue="0" maxValue="6745.2"/>
    </cacheField>
    <cacheField name="Classificação da Contingência" numFmtId="0">
      <sharedItems containsBlank="1"/>
    </cacheField>
    <cacheField name="Classificação do Processo" numFmtId="0">
      <sharedItems containsBlank="1"/>
    </cacheField>
    <cacheField name="Motivo da Classificação do Processo" numFmtId="0">
      <sharedItems containsBlank="1" containsMixedTypes="1" containsNumber="1" containsInteger="1" minValue="0" maxValue="0"/>
    </cacheField>
    <cacheField name="Situação Atual" numFmtId="0">
      <sharedItems containsBlank="1"/>
    </cacheField>
    <cacheField name="Objeto" numFmtId="0">
      <sharedItems containsBlank="1"/>
    </cacheField>
    <cacheField name="Assunto" numFmtId="0">
      <sharedItems containsBlank="1"/>
    </cacheField>
    <cacheField name="Tipo da Ação" numFmtId="0">
      <sharedItems containsBlank="1"/>
    </cacheField>
    <cacheField name="Juízo" numFmtId="0">
      <sharedItems containsBlank="1"/>
    </cacheField>
    <cacheField name="Órgão" numFmtId="0">
      <sharedItems containsBlank="1"/>
    </cacheField>
    <cacheField name="Foro" numFmtId="0">
      <sharedItems containsBlank="1"/>
    </cacheField>
    <cacheField name="UF" numFmtId="0">
      <sharedItems containsBlank="1"/>
    </cacheField>
    <cacheField name="Adv. Credenciado" numFmtId="0">
      <sharedItems containsBlank="1"/>
    </cacheField>
    <cacheField name="Gestor" numFmtId="0">
      <sharedItems containsBlank="1"/>
    </cacheField>
    <cacheField name="Datadoencerramento" numFmtId="0">
      <sharedItems containsDate="1" containsBlank="1" containsMixedTypes="1" minDate="2015-12-02T00:00:00" maxDate="2017-01-14T00:00:00"/>
    </cacheField>
    <cacheField name="Motivo do Encerramento" numFmtId="0">
      <sharedItems containsBlank="1"/>
    </cacheField>
    <cacheField name="Valor do Encerramento" numFmtId="0">
      <sharedItems containsString="0" containsBlank="1" containsNumber="1" minValue="0" maxValue="30000"/>
    </cacheField>
    <cacheField name="Nº do Dossiê2" numFmtId="0">
      <sharedItems containsBlank="1"/>
    </cacheField>
    <cacheField name="Data Distribuição" numFmtId="0">
      <sharedItems containsDate="1" containsBlank="1" containsMixedTypes="1" minDate="1998-04-07T00:00:00" maxDate="2017-09-02T00:00:00"/>
    </cacheField>
    <cacheField name="Data de En" numFmtId="0">
      <sharedItems containsNonDate="0" containsDate="1" containsString="0" containsBlank="1" minDate="2002-08-30T00:00:00" maxDate="2017-09-27T00:00:00"/>
    </cacheField>
    <cacheField name="Importância Segurada Restante2" numFmtId="0">
      <sharedItems containsString="0" containsBlank="1" containsNumber="1" minValue="0" maxValue="1115513"/>
    </cacheField>
    <cacheField name="Data Entrada" numFmtId="0">
      <sharedItems containsNonDate="0" containsDate="1" containsString="0" containsBlank="1" minDate="2002-08-30T00:00:00" maxDate="2017-09-27T00:00:00"/>
    </cacheField>
    <cacheField name="Data do encerramento" numFmtId="0">
      <sharedItems containsDate="1" containsBlank="1" containsMixedTypes="1" minDate="2015-12-02T00:00:00" maxDate="2017-01-14T00:00:00"/>
    </cacheField>
    <cacheField name="Tempo Médio (dias)" numFmtId="0">
      <sharedItems containsString="0" containsBlank="1" containsNumber="1" containsInteger="1" minValue="6" maxValue="5430"/>
    </cacheField>
    <cacheField name="Tempo Médio (meses)" numFmtId="0">
      <sharedItems containsString="0" containsBlank="1" containsNumber="1" minValue="0.2" maxValue="1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1">
  <r>
    <x v="0"/>
    <s v="02.02.507.0000829821/08"/>
    <x v="0"/>
    <x v="0"/>
    <s v="APÓLICE ESPECIFICA - VIDA MENSAL"/>
    <n v="7000"/>
    <s v="IFPD"/>
    <s v="Vida Específica"/>
    <s v="Não"/>
    <s v="SINISTRO NEGADO"/>
    <s v="Sem caracterização de IFPD / IPA / Doenças Graves / Preexistência"/>
    <m/>
    <x v="0"/>
    <n v="176415"/>
    <n v="123000"/>
    <n v="53415"/>
    <n v="20850"/>
    <m/>
    <s v="ESCROW"/>
    <n v="831719"/>
    <s v=" 0194.08.0092805-5 "/>
    <s v="Jose de Sousa Marcelino"/>
    <s v="Santander Seguros S/A"/>
    <s v="3066/754"/>
    <s v="2008-93-16976-0"/>
    <s v="05/05/2008 "/>
    <s v=" "/>
    <n v="21560"/>
    <n v="21560"/>
    <s v=" "/>
    <s v=" "/>
    <s v=" "/>
    <n v="21560"/>
    <s v="Provável"/>
    <n v="21560"/>
    <n v="5328"/>
    <s v="Remoto"/>
    <n v="0"/>
    <s v="Condenação"/>
    <s v="Contingência Inicial"/>
    <m/>
    <s v="Encerrado"/>
    <s v="Seguro de Vida"/>
    <s v="Pgto/Amortiz/diverg/duplic/não processado/provisão"/>
    <s v="Cobrança"/>
    <m/>
    <s v="Vara Cível"/>
    <s v="Coronel Fabriciano (MG)"/>
    <s v="Minas Gerais"/>
    <s v="Chalfin, Goldberg, Vainboim e Fichtner Advogados Associados - São "/>
    <s v="Equipe Cível - Seguros/Corretora"/>
    <d v="2015-12-02T00:00:00"/>
    <s v="Acordo antes da Sentença"/>
    <n v="0"/>
    <s v="02.02.507.0000829821/08"/>
    <s v="14/10/2008"/>
    <d v="2009-03-04T00:00:00"/>
    <n v="21560"/>
    <d v="2009-03-04T00:00:00"/>
    <d v="2015-12-02T00:00:00"/>
    <n v="2464"/>
    <n v="82.13333333333334"/>
  </r>
  <r>
    <x v="0"/>
    <s v="02.02.507.0002146555/15"/>
    <x v="1"/>
    <x v="0"/>
    <s v="PROTEÇÃO ACIDENTES PESSOAIS"/>
    <n v="3003"/>
    <s v="IPA"/>
    <s v="AP Cartões"/>
    <s v="Não"/>
    <s v="SINISTRO NEGADO"/>
    <s v="Sem caracterização de IFPD / IPA / Doenças Graves / Preexistência"/>
    <m/>
    <x v="0"/>
    <n v="2217.86"/>
    <n v="2000"/>
    <n v="217.86000000000013"/>
    <n v="0"/>
    <m/>
    <s v="ZURICH SANTANDER"/>
    <n v="2146555"/>
    <s v=" 0029253-41.2015.8.19.0054 "/>
    <s v="ALMIR PINTO DO NASCIMENTO"/>
    <s v="Santander Seguros S/A"/>
    <s v="212 / 1"/>
    <s v="2015-82-37375-0"/>
    <s v="23/05/2015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São João de Meriti (RJ)"/>
    <s v="Rio de Janeiro"/>
    <s v="Chalfin, Goldberg, Vainboim e Fichtner Advogados Associados - São "/>
    <s v="Equipe Cível - Seguros"/>
    <d v="2017-01-03T00:00:00"/>
    <s v="Acordos após a Sentença e até Decisão do Tribunal Estadual"/>
    <n v="0"/>
    <s v="02.02.507.0002146555/15"/>
    <s v="09/09/2015"/>
    <d v="2015-09-11T00:00:00"/>
    <n v="25000"/>
    <d v="2015-09-11T00:00:00"/>
    <d v="2017-01-03T00:00:00"/>
    <n v="480"/>
    <n v="16"/>
  </r>
  <r>
    <x v="0"/>
    <s v="02.02.507.0002222425/15"/>
    <x v="0"/>
    <x v="0"/>
    <s v="VIDA PROTEÇÃO EXCLUSIVA"/>
    <n v="5030"/>
    <s v="IPA"/>
    <s v="Vida Proteção Exclusiva"/>
    <s v="Sim"/>
    <s v="SINISTRO LIQUIDADO"/>
    <s v="Sinistro pago parcialmente"/>
    <s v="Pagamento de acordo com comprovações/perícia"/>
    <x v="1"/>
    <n v="10806"/>
    <n v="0"/>
    <n v="10806"/>
    <n v="0"/>
    <m/>
    <s v="ZURICH SANTANDER"/>
    <n v="2222425"/>
    <s v=" 1002046-96.2016.8.26.0223 "/>
    <s v="Francisco Alves dos Santos"/>
    <s v="Santander Seguros S/A"/>
    <s v="3422/18407273"/>
    <s v="2013-93-58981-0"/>
    <s v="23/12/2013 "/>
    <s v=" "/>
    <n v="7926.6"/>
    <n v="26422"/>
    <s v=" "/>
    <s v=" "/>
    <s v=" "/>
    <n v="7926.6"/>
    <s v="Possível"/>
    <n v="3963.3"/>
    <n v="0"/>
    <s v="Remoto"/>
    <n v="0"/>
    <s v="Condenação"/>
    <s v="Contingência Inicial"/>
    <m/>
    <s v="Encerrado"/>
    <s v="Acidentes Pessoais"/>
    <s v="Pgto/Amortiz/diverg/duplic/não processado/provisão"/>
    <s v="Indenizatória"/>
    <s v="Juizado Especial Cível"/>
    <s v="JEC 40 Salários"/>
    <s v="Guarujá (SP)"/>
    <s v="São Paulo"/>
    <s v="Chalfin, Goldberg, Vainboim e Fichtner Advogados Associados - São "/>
    <s v="Equipe Cível - Seguros"/>
    <d v="2017-01-04T00:00:00"/>
    <s v="Extinção Art. 267 - Com Possibilidade Nova Ação - 2ª Instância - Recurso do Auto"/>
    <n v="0"/>
    <s v="02.02.507.0002222425/15"/>
    <s v="04/12/2015"/>
    <d v="2016-03-16T00:00:00"/>
    <n v="7926.6"/>
    <d v="2016-03-16T00:00:00"/>
    <d v="2017-01-04T00:00:00"/>
    <n v="294"/>
    <n v="9.8000000000000007"/>
  </r>
  <r>
    <x v="0"/>
    <s v="02.02.507.0002298793/16"/>
    <x v="1"/>
    <x v="0"/>
    <s v=" PROTEÇÃO ACIDENTES PESSOAIS MULHER"/>
    <n v="5043"/>
    <s v="IPA"/>
    <s v="AP Mulher"/>
    <s v="Sim"/>
    <s v="SINISTRO NEGADO"/>
    <s v="Falta de pagamento do prêmio"/>
    <m/>
    <x v="1"/>
    <n v="39042"/>
    <n v="0"/>
    <n v="39042"/>
    <n v="0"/>
    <m/>
    <s v="ZURICH SANTANDER"/>
    <n v="2298793"/>
    <s v=" 0027065-58.2016.8.19.0210 "/>
    <s v="DEUSANIRA SANTOS MEIRA"/>
    <s v="Santander Seguros S/A"/>
    <s v="286/532767"/>
    <s v="2014-82-27463-0"/>
    <s v="22/12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d v="2017-01-12T00:00:00"/>
    <s v="Extinção Art. 267 - Com Possibilidade Nova Ação - 1ª Instância"/>
    <n v="0"/>
    <s v="02.02.507.0002298793/16"/>
    <s v="01/03/2016"/>
    <d v="2016-08-06T00:00:00"/>
    <n v="30000"/>
    <d v="2016-08-06T00:00:00"/>
    <d v="2017-01-12T00:00:00"/>
    <n v="159"/>
    <n v="5.3"/>
  </r>
  <r>
    <x v="0"/>
    <s v="02.02.136.0002324137/16"/>
    <x v="2"/>
    <x v="1"/>
    <s v="PROTEÇÃO RESIDENCIAL VAN GOGH"/>
    <n v="8100"/>
    <s v="ROUBO/FURTO"/>
    <s v="Residencial Van Gogh"/>
    <s v="Não"/>
    <s v="SINISTRO NEGADO"/>
    <s v="Bens não cobertos / Comprovação preexistência"/>
    <m/>
    <x v="1"/>
    <n v="10655.1"/>
    <n v="0"/>
    <n v="10655.1"/>
    <n v="0"/>
    <m/>
    <s v="ZURICH SANTANDER"/>
    <n v="2324137"/>
    <s v=" 1037751-94.2016.8.26.0114 "/>
    <s v="LAURA MARIA DE ALMEIDA MORAES"/>
    <s v="Santander Brasil Seguros S/A"/>
    <s v="1782418/596761"/>
    <s v="2015-14-100457-"/>
    <s v="08/12/2015 "/>
    <s v=" "/>
    <n v="9369"/>
    <n v="9369"/>
    <s v=" "/>
    <s v=" "/>
    <s v=" "/>
    <n v="9369"/>
    <s v="Possível"/>
    <n v="4684.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Campinas (SP)"/>
    <s v="São Paulo"/>
    <s v="Chalfin, Goldberg, Vainboim e Fichtner Advogados Associados - São "/>
    <s v="Equipe Cível - Seguros"/>
    <d v="2017-01-09T00:00:00"/>
    <s v="Extinção Art. 267 - Com Possibilidade Nova Ação - 1ª Instância"/>
    <n v="0"/>
    <s v="02.02.136.0002324137/16"/>
    <s v="08/09/2016"/>
    <d v="2016-09-14T00:00:00"/>
    <n v="9369"/>
    <d v="2016-09-14T00:00:00"/>
    <d v="2017-01-09T00:00:00"/>
    <n v="117"/>
    <n v="3.9"/>
  </r>
  <r>
    <x v="0"/>
    <s v="02.02.136.0002138881/15"/>
    <x v="2"/>
    <x v="1"/>
    <s v=" PROTEÇÃO RESIDENCIAL DOSE DUPLA"/>
    <n v="5002"/>
    <s v="ROUBO/FURTO"/>
    <s v="Residencial Dose Dupla"/>
    <s v="Sim"/>
    <s v="SINISTRO NEGADO"/>
    <s v="Caracteristica do imóvel ( Veraneio / Comercial / Desabitado / Em reforma) "/>
    <s v="com."/>
    <x v="1"/>
    <n v="15648.42"/>
    <n v="0"/>
    <n v="15648.42"/>
    <n v="0"/>
    <m/>
    <s v="ZURICH SANTANDER"/>
    <n v="2138881"/>
    <s v=" 0084160-17.2015.8.13.0382 "/>
    <s v="Hedeilson Alves de Figueiredo"/>
    <s v="Santander Brasil Seguros S/A"/>
    <s v="1490320/426421"/>
    <s v="2014-14-76422-0"/>
    <s v="30/12/2013 "/>
    <s v=" "/>
    <n v="10791"/>
    <n v="10791"/>
    <s v=" "/>
    <s v=" "/>
    <s v=" "/>
    <n v="10791"/>
    <s v="Possível"/>
    <n v="5395.5"/>
    <n v="0"/>
    <s v="Remoto"/>
    <n v="0"/>
    <s v="Condenação"/>
    <s v="Contingência Inicial"/>
    <m/>
    <s v="Encerrado"/>
    <s v="Seguro Residencial"/>
    <s v="Pagto prêmio não efetivado/efetivado erroneamente"/>
    <s v="Cobrança"/>
    <s v="Juizado Especial Cível"/>
    <s v="JEC 40 Salários"/>
    <s v="Lavras (MG)"/>
    <s v="Minas Gerais"/>
    <s v="Chalfin, Goldberg, Vainboim e Fichtner Advogados Associados - São "/>
    <s v="Equipe Cível - Seguros"/>
    <d v="2017-01-03T00:00:00"/>
    <s v="Extinção Art. 267 - Com Possibilidade Nova Ação - 2ª Instância - Recurso do Banc"/>
    <n v="0"/>
    <s v="02.02.136.0002138881/15"/>
    <s v="18/08/2015"/>
    <d v="2015-08-22T00:00:00"/>
    <n v="10791"/>
    <d v="2015-08-22T00:00:00"/>
    <d v="2017-01-03T00:00:00"/>
    <n v="500"/>
    <n v="16.666666666666668"/>
  </r>
  <r>
    <x v="0"/>
    <s v="02.02.507.0002267236/16"/>
    <x v="1"/>
    <x v="0"/>
    <s v="PROTEÇÃO SOB MEDIDA - AP"/>
    <n v="8065"/>
    <s v="MORTE NATURAL"/>
    <s v="AP Proteção Sob Medida"/>
    <s v="Sim"/>
    <s v="SINISTRO NEGADO"/>
    <s v="Falta de Documentos"/>
    <m/>
    <x v="2"/>
    <n v="2038.78"/>
    <n v="2038.78"/>
    <n v="0"/>
    <m/>
    <m/>
    <s v="ZURICH SANTANDER"/>
    <n v="2267236"/>
    <s v=" 1001332-48.2016.8.26.0123 "/>
    <s v="Francisco Cravo da Silva"/>
    <s v="Santander Seguros S/A"/>
    <s v="2034/8432"/>
    <s v="2016-82-39723-E"/>
    <s v="13/04/2016 "/>
    <s v=" "/>
    <n v="5947.6"/>
    <n v="5947.6"/>
    <s v=" "/>
    <s v=" "/>
    <s v=" "/>
    <n v="5947.6"/>
    <s v="Possível"/>
    <n v="2973.8"/>
    <n v="0"/>
    <s v="Remoto"/>
    <n v="0"/>
    <s v="Condenação"/>
    <s v="Contingência Inicial"/>
    <m/>
    <s v="Encerrado"/>
    <s v="Seguro de Vida"/>
    <s v="Auxílio/Assistência Funeral"/>
    <s v="Indenizatória"/>
    <s v="Juizado Especial Cível"/>
    <s v="JEC 40 Salários"/>
    <s v="Capão Bonito (SP)"/>
    <s v="São Paulo"/>
    <s v="Chalfin, Goldberg, Vainboim e Fichtner Advogados Associados - São "/>
    <s v="Equipe Cível - Seguros"/>
    <d v="2017-01-13T00:00:00"/>
    <s v="Procedência Parcial - 1ª Instância"/>
    <n v="0"/>
    <s v="02.02.507.0002267236/16"/>
    <s v="09/05/2016"/>
    <d v="2016-06-10T00:00:00"/>
    <n v="5947.6"/>
    <d v="2016-06-10T00:00:00"/>
    <d v="2017-01-13T00:00:00"/>
    <n v="217"/>
    <n v="7.2333333333333334"/>
  </r>
  <r>
    <x v="0"/>
    <s v="02.02.507.0002182485/15"/>
    <x v="3"/>
    <x v="0"/>
    <s v=" REAL VIDA HOMEM"/>
    <m/>
    <s v="MORTE NATURAL"/>
    <n v="0"/>
    <s v="Não"/>
    <s v="SINISTRO NEGADO"/>
    <s v="Falta de Documentos"/>
    <m/>
    <x v="3"/>
    <n v="53625.51"/>
    <n v="53625.51"/>
    <n v="0"/>
    <m/>
    <m/>
    <s v="ZURICH SANTANDER"/>
    <n v="2182485"/>
    <s v=" 0706985-11.2015.8.02.0058 "/>
    <s v="Marilene da silva santos"/>
    <s v="Santander Seguros S/A"/>
    <s v="CERTF.1194332"/>
    <s v="89-1772-0"/>
    <s v="21/07/2009 "/>
    <s v=" "/>
    <n v="50000"/>
    <n v="50000"/>
    <s v=" "/>
    <s v=" "/>
    <s v=" "/>
    <n v="50000"/>
    <s v="Provável"/>
    <n v="50000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Arapiraca (AL)"/>
    <s v="Alagoas"/>
    <s v="Costa &amp; Andrade Advogados Associados - RTMVP"/>
    <s v="Equipe Cível - Seguros"/>
    <d v="2017-01-13T00:00:00"/>
    <s v="Procedência Total - 2ª Instância - Recurso do Banco"/>
    <n v="0"/>
    <s v="02.02.507.0002182485/15"/>
    <s v="30/11/2015"/>
    <d v="2015-12-09T00:00:00"/>
    <n v="50000"/>
    <d v="2015-12-09T00:00:00"/>
    <d v="2017-01-13T00:00:00"/>
    <n v="401"/>
    <n v="13.366666666666667"/>
  </r>
  <r>
    <x v="0"/>
    <s v="02.02.507.0002150692/15"/>
    <x v="0"/>
    <x v="0"/>
    <s v=" PROTEÇÃO VIDA EMPRESA"/>
    <n v="5055"/>
    <s v="IPA"/>
    <s v="Vida Master"/>
    <s v="Sim"/>
    <s v="SINISTRO LIQUIDADO"/>
    <s v="Sinistro pago parcialmente"/>
    <s v="Pagamento de acordo com comprovações/perícia"/>
    <x v="1"/>
    <n v="3418.1"/>
    <n v="0"/>
    <n v="3418.1"/>
    <n v="0"/>
    <m/>
    <s v="ZURICH SANTANDER"/>
    <n v="2150692"/>
    <s v=" 1094560-83.2015.8.26.0100 "/>
    <s v="Vagner herculano elias"/>
    <s v="Santander Seguros S/A"/>
    <s v="3419/485969"/>
    <s v="2015-93-68289-0"/>
    <s v="07/04/2014 "/>
    <s v=" "/>
    <n v="2419.36"/>
    <n v="3225.81"/>
    <s v=" "/>
    <s v=" "/>
    <s v=" "/>
    <n v="2419.36"/>
    <s v="Possível"/>
    <n v="1209.68"/>
    <n v="0"/>
    <s v="Remoto"/>
    <n v="0"/>
    <s v="Condenação"/>
    <s v="Contingência Inicial"/>
    <m/>
    <s v="Encerrado"/>
    <s v="Seguro de Vida"/>
    <s v="Cobertura Negada"/>
    <s v="Indenizatória"/>
    <s v="25ª"/>
    <s v="Vara Cível"/>
    <s v="São Paulo (SP)"/>
    <s v="São Paulo"/>
    <s v="Chalfin, Goldberg, Vainboim e Fichtner Advogados Associados - São "/>
    <s v="Equipe Cível - Seguros"/>
    <d v="2017-01-13T00:00:00"/>
    <s v="Improcedência da Ação - 1ª Instância"/>
    <n v="0"/>
    <s v="02.02.507.0002150692/15"/>
    <s v="15/09/2015"/>
    <d v="2015-09-19T00:00:00"/>
    <n v="2419.36"/>
    <d v="2015-09-19T00:00:00"/>
    <d v="2017-01-13T00:00:00"/>
    <n v="482"/>
    <n v="16.066666666666666"/>
  </r>
  <r>
    <x v="0"/>
    <s v="02.01.507.0000158000/05"/>
    <x v="1"/>
    <x v="0"/>
    <s v="ACIDENTES PESSOAIS A N SANTANDER "/>
    <n v="1102"/>
    <s v="IPA"/>
    <s v="AP STD"/>
    <s v="Sim"/>
    <s v="SINISTRO LIQUIDADO"/>
    <s v="Sinistro pago parcialmente"/>
    <s v="Pagamento de acordo com comprovações/perícia"/>
    <x v="3"/>
    <n v="44377.9"/>
    <n v="44377.9"/>
    <n v="0"/>
    <m/>
    <m/>
    <s v="ESCROW"/>
    <n v="480426"/>
    <s v=" 740/05 "/>
    <s v="Pedro Aparecido de Melo"/>
    <s v="Santander Seguros S/A"/>
    <s v="1102080/108807"/>
    <s v="2004-82-947"/>
    <s v="18/02/2004 "/>
    <s v=" "/>
    <n v="7881.22"/>
    <n v="15985.95"/>
    <s v=" "/>
    <s v=" "/>
    <s v=" "/>
    <n v="7881.22"/>
    <s v="Possível"/>
    <n v="3940.61"/>
    <n v="9854.2099999999991"/>
    <s v="Remoto"/>
    <n v="0"/>
    <s v="Condenação"/>
    <s v="Contingência Inicial"/>
    <m/>
    <s v="Encerrado"/>
    <s v="Seguro de Vida"/>
    <s v="Pgto/Amortiz/diverg/duplic/não processado/provisão"/>
    <s v="Indenizatória"/>
    <s v="3ª"/>
    <s v="Vara Cível"/>
    <s v="Mogi das Cruzes (SP)"/>
    <s v="São Paulo"/>
    <s v="Chalfin, Goldberg, Vainboim e Fichtner Advogados Associados - São "/>
    <s v="Equipe Cível - Seguros"/>
    <d v="2017-01-12T00:00:00"/>
    <s v="Procedência Total - 2ª Instância - Recurso do Banco"/>
    <n v="0"/>
    <s v="02.01.507.0000158000/05"/>
    <s v="23/03/2005"/>
    <d v="2005-11-29T00:00:00"/>
    <n v="7881.22"/>
    <d v="2005-11-29T00:00:00"/>
    <d v="2017-01-12T00:00:00"/>
    <n v="4062"/>
    <n v="135.4"/>
  </r>
  <r>
    <x v="0"/>
    <s v="02.02.507.0002047739/15"/>
    <x v="0"/>
    <x v="0"/>
    <s v="VIDA PROTEÇÃO EXCLUSIVA"/>
    <n v="5030"/>
    <s v="MORTE NATURAL"/>
    <s v="Vida Proteção Exclusiva"/>
    <s v="Sim"/>
    <s v="SINISTRO NEGADO"/>
    <s v="Prescrição / Carência"/>
    <s v="PRESCRIÇÃO"/>
    <x v="3"/>
    <n v="27120.400000000001"/>
    <n v="27120.400000000001"/>
    <n v="0"/>
    <m/>
    <m/>
    <s v="ZURICH SANTANDER"/>
    <n v="2047739"/>
    <s v=" 1001120-91.2015.8.26.0016 "/>
    <s v="Grislene Domingos Alves de Carvalho"/>
    <s v="Santander Seguros S/A"/>
    <s v="3422/17227161"/>
    <s v="2014-93-59655-0"/>
    <s v="07/04/2012 "/>
    <s v=" "/>
    <n v="17114.5"/>
    <n v="17114.5"/>
    <s v=" "/>
    <s v=" "/>
    <s v=" "/>
    <n v="17114.5"/>
    <s v="Provável"/>
    <n v="17114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Juizado Especial Cível"/>
    <s v="JEC 40 Salários"/>
    <s v="São Paulo (SP)"/>
    <s v="São Paulo"/>
    <s v="Chalfin, Goldberg, Vainboim e Fichtner Advogados Associados - São "/>
    <s v="Equipe Cível - Seguros"/>
    <d v="2017-01-03T00:00:00"/>
    <s v="Procedência Total - 2ª Instância - Recurso do Autor"/>
    <n v="0"/>
    <s v="02.02.507.0002047739/15"/>
    <s v="02/03/2015"/>
    <d v="2015-03-10T00:00:00"/>
    <n v="17114.5"/>
    <d v="2015-03-10T00:00:00"/>
    <d v="2017-01-03T00:00:00"/>
    <n v="665"/>
    <n v="22.166666666666668"/>
  </r>
  <r>
    <x v="0"/>
    <s v="02.02.507.0001940249/14"/>
    <x v="0"/>
    <x v="0"/>
    <s v=" VIDA PROTEÇÃO EXCLUSIVA"/>
    <n v="5030"/>
    <s v="MORTE ACIDENTAL"/>
    <s v="Vida Proteção Exclusiva"/>
    <s v="Sim"/>
    <s v="SINISTRO NEGADO"/>
    <s v="Agravamento de risco / Embriaguez"/>
    <m/>
    <x v="1"/>
    <n v="12607.6"/>
    <n v="0"/>
    <n v="12607.6"/>
    <n v="0"/>
    <m/>
    <s v="ZURICH SANTANDER"/>
    <n v="1940249"/>
    <s v=" 1006648-88.2014.8.26.0292 "/>
    <s v="Gabriela de Oliveira Santos"/>
    <s v="Santander Seguros S/A"/>
    <s v="3422/19075177"/>
    <s v="2013-93-56358-0"/>
    <s v="24/08/2013 "/>
    <s v=" "/>
    <n v="7731"/>
    <n v="7731"/>
    <s v=" "/>
    <s v=" "/>
    <s v=" "/>
    <n v="7731"/>
    <s v="Possível"/>
    <n v="3865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Jacareí (SP)"/>
    <s v="São Paulo"/>
    <s v="Chalfin, Goldberg, Vainboim e Fichtner Advogados Associados - São "/>
    <s v="Equipe Cível - Seguros"/>
    <d v="2017-01-03T00:00:00"/>
    <s v="Improcedência da Ação - 2ª Instância - Recurso do Autor"/>
    <n v="0"/>
    <s v="02.02.507.0001940249/14"/>
    <s v="16/09/2014"/>
    <d v="2014-09-24T00:00:00"/>
    <n v="7731"/>
    <d v="2014-09-24T00:00:00"/>
    <d v="2017-01-03T00:00:00"/>
    <n v="832"/>
    <n v="27.733333333333334"/>
  </r>
  <r>
    <x v="0"/>
    <s v="02.02.507.0002178157/15"/>
    <x v="0"/>
    <x v="0"/>
    <s v="PROTEÇÃO VIDA HOMEM"/>
    <n v="8061"/>
    <s v="DIAGNOSTICO DE CANCER"/>
    <s v="Vida Homem"/>
    <s v="Sim"/>
    <s v="SINISTRO NÃO AVISADO"/>
    <s v="SINISTRO NÃO AVISADO"/>
    <m/>
    <x v="2"/>
    <n v="19931.64"/>
    <n v="19931.64"/>
    <n v="0"/>
    <m/>
    <m/>
    <s v="ZURICH SANTANDER"/>
    <n v="2178157"/>
    <s v=" 0469586-32.2015.8.19.0001 "/>
    <s v="SERGIO PERROMI PASSARELA"/>
    <s v="Santander Seguros S/A"/>
    <s v="113303/3365880"/>
    <s v="2015-93-76724-0"/>
    <s v="03/09/2015 "/>
    <s v=" "/>
    <n v="13462"/>
    <n v="13462"/>
    <s v=" "/>
    <s v=" "/>
    <s v=" "/>
    <n v="13462"/>
    <s v="Provável"/>
    <n v="13462"/>
    <n v="0"/>
    <s v="Remoto"/>
    <n v="0"/>
    <s v="Condenação"/>
    <s v="Contingência Inicial"/>
    <m/>
    <s v="Encerrado"/>
    <s v="Seguro de Vida"/>
    <s v="Sinistro Negado (Ausência de Cobertura)"/>
    <s v="Obrigação de fazer"/>
    <s v="Juizado Especial Cível"/>
    <s v="JEC 40 Salários"/>
    <s v="Rio de Janeiro (RJ)"/>
    <s v="Rio de Janeiro"/>
    <s v="Chalfin, Goldberg, Vainboim e Fichtner Advogados Associados - São "/>
    <s v="Equipe Cível - Seguros"/>
    <d v="2017-01-05T00:00:00"/>
    <s v="Procedência Parcial - 2ª Instância - Recurso do Banco"/>
    <n v="0"/>
    <s v="02.02.507.0002178157/15"/>
    <s v="25/11/2015"/>
    <d v="2015-12-02T00:00:00"/>
    <n v="13462"/>
    <d v="2015-12-02T00:00:00"/>
    <d v="2017-01-05T00:00:00"/>
    <n v="400"/>
    <n v="13.333333333333334"/>
  </r>
  <r>
    <x v="0"/>
    <s v="02.02.507.0001090342/11"/>
    <x v="1"/>
    <x v="0"/>
    <s v="ACIDENTES PESSOAIS MEN SANTANDER "/>
    <n v="1101"/>
    <s v="MORTE ACIDENTAL"/>
    <s v="AP STD"/>
    <s v="Sim"/>
    <s v="SINISTRO NEGADO"/>
    <s v="Agravamento de risco / Embriaguez"/>
    <m/>
    <x v="1"/>
    <n v="196861.88"/>
    <n v="0"/>
    <n v="196861.88"/>
    <n v="0"/>
    <m/>
    <s v="ESCROW"/>
    <n v="1340441"/>
    <s v=" 1838/2011 "/>
    <s v="Alzira de Souza Maciel"/>
    <s v="Santander Seguros S/A"/>
    <s v="1101080/181173"/>
    <s v="2009-82-8419"/>
    <s v="05/06/2009 "/>
    <s v=" "/>
    <n v="73000"/>
    <n v="73000"/>
    <s v=" "/>
    <s v=" "/>
    <s v=" "/>
    <n v="73000"/>
    <s v="Possível"/>
    <n v="365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Apucarana (PR)"/>
    <s v="Paraná"/>
    <s v="Cabanellos Schuh Advogados Associados - PR"/>
    <s v="Equipe Cível - Seguros"/>
    <d v="2017-01-12T00:00:00"/>
    <s v="Improcedência da Ação - 2ª Instância - Recurso do Banco"/>
    <n v="0"/>
    <s v="02.02.507.0001090342/11"/>
    <s v="26/05/2011"/>
    <d v="2011-07-07T00:00:00"/>
    <n v="73000"/>
    <d v="2011-07-07T00:00:00"/>
    <d v="2017-01-12T00:00:00"/>
    <n v="2016"/>
    <n v="67.2"/>
  </r>
  <r>
    <x v="0"/>
    <s v="02.02.507.0001616265/13"/>
    <x v="0"/>
    <x v="0"/>
    <s v="VIDA EMPRESA STYLE"/>
    <n v="6007"/>
    <s v="MORTE NATURAL"/>
    <s v="Vida Master"/>
    <s v="Sim"/>
    <s v="SINISTRO NEGADO"/>
    <s v="Falta de Documentos"/>
    <m/>
    <x v="0"/>
    <n v="20768.39"/>
    <n v="18000"/>
    <n v="2768.3899999999994"/>
    <n v="0"/>
    <m/>
    <s v="ZURICH SANTANDER"/>
    <n v="1628368"/>
    <s v=" 0032794-41.2012.8.21.0019 "/>
    <s v="Daniela da Silva Dantas"/>
    <s v="Santander Seguros S/A"/>
    <s v="3552/87886"/>
    <s v="2010-93-33647-0"/>
    <s v="01/01/2010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Cobertura Negada"/>
    <s v="Cobrança"/>
    <s v="3ª"/>
    <s v="Vara Cível"/>
    <s v="Novo Hamburgo (RS)"/>
    <s v="Rio Grande do Sul"/>
    <s v="Cabanellos Schuh Advogados Associados - RS"/>
    <s v="Equipe Cível - Seguros"/>
    <d v="2017-01-09T00:00:00"/>
    <s v="Acordo antes da Sentença"/>
    <n v="0"/>
    <s v="02.02.507.0001616265/13"/>
    <s v="06/03/2013"/>
    <d v="2013-04-30T00:00:00"/>
    <n v="60000"/>
    <d v="2013-04-30T00:00:00"/>
    <d v="2017-01-09T00:00:00"/>
    <n v="1350"/>
    <n v="45"/>
  </r>
  <r>
    <x v="0"/>
    <s v="02.02.507.0001227432/12"/>
    <x v="0"/>
    <x v="0"/>
    <s v="APÓLICE ESPECÍFICA VG MENSAL"/>
    <n v="7000"/>
    <s v="IFPD"/>
    <s v="Vida Específica"/>
    <s v="Não"/>
    <s v="SINISTRO NEGADO"/>
    <s v="Sem caracterização de IFPD / IPA / Doenças Graves / Preexistência"/>
    <s v="não perda de existência independente"/>
    <x v="2"/>
    <n v="172492.46"/>
    <n v="172492.46"/>
    <n v="0"/>
    <m/>
    <m/>
    <s v="ZURICH SANTANDER"/>
    <n v="1477536"/>
    <s v=" 0005101-42.2012.8.19.0212 "/>
    <s v="Edna Sueli Gomes Vargas Augusto"/>
    <s v="Santander Seguros S/A"/>
    <s v="2035/ 248"/>
    <s v="2011-93-37284-0"/>
    <s v="01/10/2010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Rio de Janeiro (RJ)"/>
    <s v="Rio de Janeiro"/>
    <s v="Chalfin, Goldberg, Vainboim e Fichtner Advogados Associados - São "/>
    <s v="Equipe Cível - Seguros"/>
    <d v="2017-01-06T00:00:00"/>
    <s v="Procedência Parcial - 2ª Instância - Recurso do Banco"/>
    <n v="0"/>
    <s v="02.02.507.0001227432/12"/>
    <s v="02/05/2012"/>
    <d v="2012-06-25T00:00:00"/>
    <n v="50000"/>
    <d v="2012-06-25T00:00:00"/>
    <d v="2017-01-06T00:00:00"/>
    <n v="1656"/>
    <n v="55.2"/>
  </r>
  <r>
    <x v="0"/>
    <s v="02.02.507.0001195313/12"/>
    <x v="0"/>
    <x v="0"/>
    <s v="PROTEÇÃO VIDA EMPRESA - STYLE"/>
    <n v="5081"/>
    <s v="IPA"/>
    <s v="Vida Master"/>
    <s v="Sim"/>
    <s v="SINISTRO NEGADO"/>
    <s v="Sem caracterização de IFPD / IPA / Doenças Graves / Preexistência"/>
    <s v="SEM SEQUELAS"/>
    <x v="2"/>
    <n v="8931.17"/>
    <n v="8931.17"/>
    <n v="0"/>
    <m/>
    <m/>
    <s v="ZURICH SANTANDER"/>
    <n v="1445427"/>
    <s v=" 0008480-63.2012.8.13.0145 "/>
    <s v="Francisco Miguel da Costa"/>
    <s v="Santander Seguros S/A"/>
    <s v="3451 / 201860"/>
    <s v="2011-93-36315-0"/>
    <s v="31/01/2011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Juiz de Fora (MG)"/>
    <s v="Minas Gerais"/>
    <s v="Chalfin, Goldberg, Vainboim e Fichtner Advogados Associados - São "/>
    <s v="Equipe Cível - Seguros"/>
    <d v="2017-01-06T00:00:00"/>
    <s v="Procedência Parcial - 2ª Instância - Recurso do Banco"/>
    <n v="0"/>
    <s v="02.02.507.0001195313/12"/>
    <s v="26/03/2012"/>
    <d v="2012-04-12T00:00:00"/>
    <n v="20000"/>
    <d v="2012-04-12T00:00:00"/>
    <d v="2017-01-06T00:00:00"/>
    <n v="1730"/>
    <n v="57.666666666666664"/>
  </r>
  <r>
    <x v="0"/>
    <s v="02.02.507.0001198510/12"/>
    <x v="3"/>
    <x v="0"/>
    <s v="VIDA PREMIADO STYLE"/>
    <m/>
    <s v="MORTE NATURAL"/>
    <n v="0"/>
    <s v="Não"/>
    <s v="SINISTRO NEGADO"/>
    <s v="Falta de pagamento do prêmio"/>
    <m/>
    <x v="0"/>
    <n v="62000"/>
    <n v="33000"/>
    <n v="29000"/>
    <n v="0"/>
    <m/>
    <s v="ZURICH SANTANDER"/>
    <n v="1448625"/>
    <s v=" 200.2012.070.520-3 "/>
    <s v="Geralda Lúcia Garcia de Abrantes"/>
    <s v="Santander Seguros S/A"/>
    <n v="1098183"/>
    <n v="110003850501"/>
    <s v="13/03/2011 "/>
    <s v=" "/>
    <n v="21416.14"/>
    <n v="21416.14"/>
    <s v=" "/>
    <s v=" "/>
    <s v=" "/>
    <n v="21416.14"/>
    <s v="Provável"/>
    <n v="21416.14"/>
    <n v="0"/>
    <s v="Remoto"/>
    <n v="0"/>
    <s v="Condenação"/>
    <s v="Contingência Inicial"/>
    <m/>
    <s v="Encerrado"/>
    <s v="Seguro de Vida"/>
    <s v="Pgto/Amortiz/diverg/duplic/não processado/provisão"/>
    <s v="Ordinária"/>
    <s v="10ª"/>
    <s v="Vara Cível"/>
    <s v="João Pessoa (PB)"/>
    <s v="Paraíba"/>
    <s v="Costa &amp; Andrade Advogados Associados - RTMVP"/>
    <s v="Equipe Cível - Seguros"/>
    <d v="2017-01-05T00:00:00"/>
    <s v="Acordo Após Decisão do Tribunal Estadual"/>
    <n v="0"/>
    <s v="02.02.507.0001198510/12"/>
    <s v="04/04/2012"/>
    <d v="2012-04-19T00:00:00"/>
    <n v="21416.14"/>
    <d v="2012-04-19T00:00:00"/>
    <d v="2017-01-05T00:00:00"/>
    <n v="1722"/>
    <n v="57.4"/>
  </r>
  <r>
    <x v="0"/>
    <s v="02.02.507.0001121984/11"/>
    <x v="0"/>
    <x v="0"/>
    <s v="VIDA MASTER"/>
    <n v="5030"/>
    <s v="IPA"/>
    <s v="Vida Proteção Exclusiva"/>
    <s v="Sim"/>
    <s v="SINISTRO NEGADO"/>
    <s v="Falta de Documentos"/>
    <m/>
    <x v="2"/>
    <n v="2000"/>
    <n v="2000"/>
    <n v="0"/>
    <m/>
    <m/>
    <s v="ESCROW"/>
    <n v="1372085"/>
    <s v=" 168.01.2011.001546-4 "/>
    <s v="Osvaldo Brondino"/>
    <s v="Santander Seguros S/A"/>
    <s v="3422/14522497"/>
    <s v="2012-93-47239-0"/>
    <s v="02/03/2011 "/>
    <s v=" "/>
    <n v="49351"/>
    <n v="49351"/>
    <s v=" "/>
    <s v=" "/>
    <s v=" "/>
    <n v="49351"/>
    <s v="Possível"/>
    <n v="24675.5"/>
    <n v="0"/>
    <s v="Remoto"/>
    <n v="0"/>
    <s v="Condenação"/>
    <s v="Contingência Inicial"/>
    <m/>
    <s v="Encerrado"/>
    <s v="Seguro de Vida"/>
    <s v="Cobertura Negada"/>
    <s v="Ordinária"/>
    <s v="3ª"/>
    <s v="Vara Cível"/>
    <s v="Dracena (SP)"/>
    <s v="São Paulo"/>
    <s v="Chalfin, Goldberg, Vainboim e Fichtner Advogados Associados - São "/>
    <s v="Equipe Cível - Seguros"/>
    <d v="2017-01-13T00:00:00"/>
    <s v="Procedência Parcial - 2ª Instância - Recurso do Autor"/>
    <n v="0"/>
    <s v="02.02.507.0001121984/11"/>
    <s v="26/08/2011"/>
    <d v="2011-09-23T00:00:00"/>
    <n v="49351"/>
    <d v="2011-09-23T00:00:00"/>
    <d v="2017-01-13T00:00:00"/>
    <n v="1939"/>
    <n v="64.63333333333334"/>
  </r>
  <r>
    <x v="0"/>
    <s v="02.02.507.0000594402/05"/>
    <x v="0"/>
    <x v="0"/>
    <s v="VIDA EM GRUPO GENERICO "/>
    <n v="9999"/>
    <s v="MORTE NATURAL"/>
    <s v="Pessoas - Vida  (outros)"/>
    <s v="Não"/>
    <s v="SINISTRO NEGADO"/>
    <s v="DOENÇA PREEXISTENTE"/>
    <m/>
    <x v="0"/>
    <n v="380983.02"/>
    <n v="320000"/>
    <n v="60983.020000000019"/>
    <n v="0"/>
    <m/>
    <s v="ESCROW"/>
    <n v="1149329"/>
    <s v=" 847743-7/2005 "/>
    <s v="Maria do Carmo Ribeiro do Nascimento"/>
    <s v="Santander Seguros S/A"/>
    <n v="9301753"/>
    <s v="2010-93-29533-0"/>
    <s v="15/09/2004 "/>
    <s v=" "/>
    <n v="90861.47"/>
    <n v="90861.47"/>
    <s v=" "/>
    <s v=" "/>
    <s v=" "/>
    <n v="90861.47"/>
    <s v="Possível"/>
    <n v="45430.74"/>
    <n v="0"/>
    <s v="Remoto"/>
    <n v="0"/>
    <m/>
    <m/>
    <m/>
    <s v="Encerrado"/>
    <s v="Seguro de Vida"/>
    <s v="Cobertura Negada"/>
    <s v="Indenizatória"/>
    <s v="1ª"/>
    <s v="Vara Cível"/>
    <s v="Ilhéus (BA)"/>
    <s v="Bahia"/>
    <s v="Costa &amp; Andrade Advogados Associados - RTMVP"/>
    <s v="Equipe Cível - Seguros"/>
    <d v="2017-01-12T00:00:00"/>
    <s v="Acordo Após Decisão do Tribunal Estadual"/>
    <n v="0"/>
    <s v="02.02.507.0000594402/05"/>
    <s v="29/09/2005"/>
    <d v="2009-12-17T00:00:00"/>
    <n v="90861.47"/>
    <d v="2009-12-17T00:00:00"/>
    <d v="2017-01-12T00:00:00"/>
    <n v="2583"/>
    <n v="86.1"/>
  </r>
  <r>
    <x v="0"/>
    <s v="02.02.507.0001167725/12"/>
    <x v="1"/>
    <x v="0"/>
    <s v="ACIDENTES PESSOAIS MENSAL SANTANDER "/>
    <n v="5012"/>
    <s v="MORTE ACIDENTAL"/>
    <s v="AP STD"/>
    <s v="Sim"/>
    <s v="SINISTRO NEGADO"/>
    <s v="Falta de Documentos"/>
    <m/>
    <x v="3"/>
    <n v="169056.31"/>
    <n v="169056.31"/>
    <n v="0"/>
    <m/>
    <m/>
    <s v="ZURICH SANTANDER"/>
    <n v="1417834"/>
    <s v=" 405.01.2011.053238-7 "/>
    <s v="Jerusa Aparecida Gomes de Souza"/>
    <s v="Santander Seguros S/A"/>
    <s v="301/1821779"/>
    <s v="2011-82-16112-0"/>
    <s v="03/01/2010 "/>
    <s v=" "/>
    <n v="73000"/>
    <n v="73000"/>
    <s v=" "/>
    <s v=" "/>
    <s v=" "/>
    <n v="73000"/>
    <s v="Provável"/>
    <n v="73000"/>
    <n v="10000"/>
    <s v="Remoto"/>
    <n v="0"/>
    <s v="Condenação"/>
    <s v="Contingência Inicial"/>
    <m/>
    <s v="Encerrado"/>
    <s v="Seguro de Vida"/>
    <s v="Pgto/Amortiz/diverg/duplic/não processado/provisão"/>
    <s v="Indenizatória"/>
    <s v="4ª"/>
    <s v="Vara Cível"/>
    <s v="Osasco (SP)"/>
    <s v="São Paulo"/>
    <s v="Chalfin, Goldberg, Vainboim e Fichtner Advogados Associados - São "/>
    <s v="Equipe Cível - Seguros"/>
    <d v="2017-01-03T00:00:00"/>
    <s v="Procedência Total - 2ª Instância - Recurso do Banco"/>
    <n v="0"/>
    <s v="02.02.507.0001167725/12"/>
    <s v="19/01/2012"/>
    <d v="2012-02-02T00:00:00"/>
    <n v="73000"/>
    <d v="2012-02-02T00:00:00"/>
    <d v="2017-01-03T00:00:00"/>
    <n v="1797"/>
    <n v="59.9"/>
  </r>
  <r>
    <x v="0"/>
    <s v="02.02.507.0001092388/11"/>
    <x v="0"/>
    <x v="0"/>
    <s v="VIDA PROTEÇÃO EXCLUSIVA"/>
    <n v="5030"/>
    <s v="IPA"/>
    <s v="Vida Proteção Exclusiva"/>
    <s v="Sim"/>
    <s v="SINISTRO NEGADO"/>
    <s v="Sem caracterização de IFPD / IPA / Doenças Graves / Preexistência"/>
    <s v="LER DORT"/>
    <x v="1"/>
    <n v="78995.08"/>
    <n v="0"/>
    <n v="78995.08"/>
    <n v="0"/>
    <m/>
    <s v="ESCROW"/>
    <n v="1342487"/>
    <s v=" 069.01.2011.000607-0 "/>
    <s v="Manuel Messias de Santana"/>
    <s v="Santander Seguros S/A"/>
    <s v="3422/12816620"/>
    <s v="2010-93-30281"/>
    <s v="18/01/2010 "/>
    <s v=" "/>
    <n v="29178"/>
    <n v="29178"/>
    <s v=" "/>
    <s v=" "/>
    <s v=" "/>
    <n v="29178"/>
    <s v="Possível"/>
    <n v="14589"/>
    <n v="0"/>
    <s v="Possível"/>
    <n v="0"/>
    <s v="Condenação"/>
    <s v="Contingência Inicial"/>
    <m/>
    <s v="Encerrado"/>
    <s v="Seguro de Vida"/>
    <s v="Cobertura Negada"/>
    <s v="Indenizatória"/>
    <s v="Juizado Especial Cível"/>
    <s v="JEC 40 Salários"/>
    <s v="Tupã (SP)"/>
    <s v="São Paulo"/>
    <s v="Chalfin, Goldberg, Vainboim e Fichtner Advogados Associados - São "/>
    <s v="Equipe Cível - Seguros"/>
    <d v="2017-01-12T00:00:00"/>
    <s v="Improcedência da Ação - 2ª Instância - Recurso do Banco"/>
    <n v="0"/>
    <s v="02.02.507.0001092388/11"/>
    <s v="30/06/2011"/>
    <d v="2011-07-13T00:00:00"/>
    <n v="29178"/>
    <d v="2011-07-13T00:00:00"/>
    <d v="2017-01-12T00:00:00"/>
    <n v="2010"/>
    <n v="67"/>
  </r>
  <r>
    <x v="0"/>
    <s v="02.02.507.0000666396/10"/>
    <x v="2"/>
    <x v="1"/>
    <s v="RESID SANTANDER DOSE DUPLA"/>
    <n v="381"/>
    <s v="ROUBO/FURTO"/>
    <s v="Residencial Dose Dupla"/>
    <s v="Sim"/>
    <s v="SINISTRO LIQUIDADO"/>
    <s v="SINISTRO LIQUIDADO"/>
    <s v="SINISTRO LIQUIDADO"/>
    <x v="0"/>
    <n v="29476.400000000001"/>
    <n v="20000"/>
    <n v="9476.4000000000015"/>
    <m/>
    <m/>
    <s v="ESCROW"/>
    <n v="1222036"/>
    <s v=" 002.10.009778-4 "/>
    <s v="Francisco Atilio Manzano Cestaro"/>
    <s v="Santander Seguros S/A"/>
    <n v="1388810"/>
    <s v="2009-14-25920-0"/>
    <s v="18/09/2009 "/>
    <s v=" "/>
    <n v="20000"/>
    <n v="20000"/>
    <s v=" "/>
    <s v=" "/>
    <s v=" "/>
    <n v="20000"/>
    <s v="Provável"/>
    <n v="20000"/>
    <n v="2000"/>
    <s v="Remoto"/>
    <n v="0"/>
    <s v="Condenação"/>
    <s v="Contingência Inicial"/>
    <m/>
    <s v="Encerrado"/>
    <s v="Seguro Residencial"/>
    <s v="Sinistro Negado"/>
    <s v="Indenizatória"/>
    <s v="5ª"/>
    <s v="Vara Cível"/>
    <s v="São Paulo (SP)"/>
    <s v="São Paulo"/>
    <s v="Chalfin, Goldberg, Vainboim e Fichtner Advogados Associados - São "/>
    <s v="Equipe Cível - Seguros"/>
    <s v="19/01/2017 "/>
    <s v="Acordo Após Decisão do Tribunal Estadual"/>
    <n v="0"/>
    <s v="02.02.507.0000666396/10"/>
    <s v="01/02/2010"/>
    <d v="2010-06-19T00:00:00"/>
    <n v="20000"/>
    <d v="2010-06-19T00:00:00"/>
    <s v="19/01/2017 "/>
    <n v="2406"/>
    <n v="80.2"/>
  </r>
  <r>
    <x v="0"/>
    <s v="02.02.507.0000659304/10"/>
    <x v="2"/>
    <x v="1"/>
    <s v="RESID SANTANDER DOSE DUPLA"/>
    <n v="381"/>
    <s v="VENDAVAL"/>
    <s v="Residencial Dose Dupla"/>
    <s v="Sim"/>
    <s v="SINISTRO NEGADO"/>
    <s v="EVENTO NÃO CARACTERIZADO"/>
    <m/>
    <x v="0"/>
    <n v="19458.64"/>
    <n v="17000"/>
    <n v="2458.6399999999994"/>
    <n v="3400"/>
    <m/>
    <s v="ESCROW"/>
    <n v="1214939"/>
    <s v=" 008.10.800709-7 "/>
    <s v="Maico Kasmirski"/>
    <s v="Santander Seguros S/A"/>
    <n v="1451715"/>
    <s v="2010-14-30739-0"/>
    <s v="25/01/2010 "/>
    <s v=" "/>
    <n v="30000"/>
    <n v="30000"/>
    <s v=" "/>
    <s v=" "/>
    <s v=" "/>
    <n v="30000"/>
    <s v="Provável"/>
    <n v="30000"/>
    <n v="4941.6099999999997"/>
    <s v="Remoto"/>
    <n v="0"/>
    <s v="Condenação"/>
    <s v="Contingência Inicial"/>
    <m/>
    <s v="Encerrado"/>
    <s v="Seguro Residencial"/>
    <s v="Sinistro Negado"/>
    <s v="Cobrança"/>
    <m/>
    <s v="JEC 40 Salários"/>
    <s v="Blumenau (SC)"/>
    <s v="Santa Catarina"/>
    <s v="Cabanellos Schuh Advogados Associados - SC"/>
    <s v="Equipe Cível - Seguros"/>
    <s v="24/01/2017 "/>
    <s v="Acordo Após Decisão do Tribunal Estadual"/>
    <n v="0"/>
    <s v="02.02.507.0000659304/10"/>
    <s v="04/05/2010"/>
    <d v="2010-05-31T00:00:00"/>
    <n v="30000"/>
    <d v="2010-05-31T00:00:00"/>
    <s v="24/01/2017 "/>
    <n v="2430"/>
    <n v="81"/>
  </r>
  <r>
    <x v="0"/>
    <s v="02.02.507.0000673791/10"/>
    <x v="1"/>
    <x v="0"/>
    <s v="PROTEÇÃO ACIDENTES PESSOAIS"/>
    <n v="5012"/>
    <s v="MORTE ACIDENTAL"/>
    <s v="AP STD"/>
    <s v="Sim"/>
    <s v="SINISTRO NEGADO"/>
    <s v="Agravamento de risco / Embriaguez"/>
    <m/>
    <x v="1"/>
    <n v="209810.46000000002"/>
    <n v="0"/>
    <n v="209810.46000000002"/>
    <n v="0"/>
    <m/>
    <s v="ESCROW"/>
    <n v="1229434"/>
    <s v=" 0089540-20.2010.8.13.0245/0245 "/>
    <s v="Terezinha augusta dos santos"/>
    <s v="Santander Seguros S/A"/>
    <s v="301/1923105"/>
    <s v="2010-82-9908-0"/>
    <s v="24/12/2009 "/>
    <s v=" "/>
    <n v="73000"/>
    <n v="73000"/>
    <s v=" "/>
    <s v=" "/>
    <s v=" "/>
    <n v="73000"/>
    <s v="Possível"/>
    <n v="36500"/>
    <n v="5000"/>
    <s v="Remoto"/>
    <n v="0"/>
    <s v="Condenação"/>
    <s v="Contingência Inicial"/>
    <m/>
    <s v="Encerrado"/>
    <s v="Seguro de Vida"/>
    <s v="Cobertura Negada"/>
    <s v="Indenizatória"/>
    <s v="Vara Cível"/>
    <s v="Vara Cível"/>
    <s v="Santa Luzia (MG)"/>
    <s v="Minas Gerais"/>
    <s v="Chalfin, Goldberg, Vainboim e Fichtner Advogados Associados - São "/>
    <s v="Equipe Cível - Seguros"/>
    <s v="19/01/2017 "/>
    <s v="Extinção Art. 267 - Sem Possibilidade Nova Ação - 1ª Instância"/>
    <n v="0"/>
    <s v="02.02.507.0000673791/10"/>
    <s v="14/05/2010"/>
    <d v="2010-07-13T00:00:00"/>
    <n v="73000"/>
    <d v="2010-07-13T00:00:00"/>
    <s v="19/01/2017 "/>
    <n v="2382"/>
    <n v="79.400000000000006"/>
  </r>
  <r>
    <x v="0"/>
    <s v="02.02.507.0000678047/10"/>
    <x v="1"/>
    <x v="0"/>
    <s v="ACIDENTES PESSOAIS MENSAL SANTANDER "/>
    <n v="1101"/>
    <s v="IPA"/>
    <s v="AP STD"/>
    <s v="Sim"/>
    <s v="SINISTRO LIQUIDADO"/>
    <s v="Sinistro pago parcialmente"/>
    <s v="Pagamento de acordo com comprovações/perícia"/>
    <x v="3"/>
    <n v="177189.63"/>
    <n v="177189.63"/>
    <n v="0"/>
    <m/>
    <m/>
    <s v="ESCROW"/>
    <n v="1233691"/>
    <s v=" 242.01.2010.002540-0 "/>
    <s v="Carlos Cezar Sarreta"/>
    <s v="Santander Seguros S/A"/>
    <s v="1101080/102458"/>
    <s v="2008-82-7060"/>
    <s v="24/08/2006 "/>
    <s v=" "/>
    <n v="65650.39"/>
    <n v="88716.74"/>
    <s v=" "/>
    <s v=" "/>
    <s v=" "/>
    <n v="65650.39"/>
    <s v="Provável"/>
    <n v="65650.39"/>
    <n v="4941.6099999999997"/>
    <s v="Remoto"/>
    <n v="0"/>
    <s v="Condenação"/>
    <s v="Revisados"/>
    <s v="Reanalise"/>
    <s v="Encerrado"/>
    <s v="Seguro de Vida"/>
    <s v="Cobertura Negada"/>
    <s v="Indenizatória"/>
    <s v="Vara Única"/>
    <s v="Vara Cível"/>
    <s v="Igarapava (SP)"/>
    <s v="São Paulo"/>
    <s v="Chalfin, Goldberg, Vainboim e Fichtner Advogados Associados - São "/>
    <s v="Equipe Cível - Seguros"/>
    <s v="19/01/2017 "/>
    <s v="Procedência Total - 2ª Instância - Recurso do Banco"/>
    <n v="0"/>
    <s v="02.02.507.0000678047/10"/>
    <s v="16/06/2010"/>
    <d v="2010-07-27T00:00:00"/>
    <n v="65650.39"/>
    <d v="2010-07-27T00:00:00"/>
    <s v="19/01/2017 "/>
    <n v="2368"/>
    <n v="78.933333333333337"/>
  </r>
  <r>
    <x v="0"/>
    <s v="02.02.507.0000301720/06"/>
    <x v="1"/>
    <x v="0"/>
    <s v="PROTEÇÃO MULHER SANATANDER "/>
    <n v="165"/>
    <s v="DIAGNOSTICO DE CANCER"/>
    <s v="AP Mulher"/>
    <s v="Sim"/>
    <s v="SINISTRO NEGADO"/>
    <s v="Ausência de cobertura"/>
    <s v="diagnóstico de neoplasia maligna de cérebro"/>
    <x v="3"/>
    <n v="32027.65"/>
    <n v="32027.65"/>
    <n v="0"/>
    <m/>
    <m/>
    <s v="ESCROW"/>
    <n v="552140"/>
    <s v=" 208722006 "/>
    <s v="Eliane Maria da Costa Araújo"/>
    <s v="Santander Seguros S/A"/>
    <s v="165/2236"/>
    <s v="2006-82-3205-0"/>
    <s v="07/06/2006 "/>
    <s v=" "/>
    <n v="27065"/>
    <n v="27065"/>
    <s v=" "/>
    <s v=" "/>
    <s v=" "/>
    <n v="27065"/>
    <s v="Provável"/>
    <n v="27065"/>
    <n v="100"/>
    <s v="Remoto"/>
    <n v="0"/>
    <s v="Sucumbência"/>
    <s v="Revisados"/>
    <s v="Reanalise"/>
    <s v="Encerrado"/>
    <s v="Seguro de Vida"/>
    <s v="Sinistro Negado (Ausência de Cobertura)"/>
    <s v="Indenizatória"/>
    <s v="6ª"/>
    <s v="Vara Cível"/>
    <s v="Teresina (PI)"/>
    <s v="Piauí"/>
    <s v="Costa &amp; Andrade Advogados Associados - RTMVP"/>
    <s v="Equipe Cível - Seguros"/>
    <s v="17/01/2017 "/>
    <s v="Procedência Total - 2ª Instância - Recurso do Banco"/>
    <n v="0"/>
    <s v="02.02.507.0000301720/06"/>
    <s v="26/10/2006"/>
    <d v="2006-11-14T00:00:00"/>
    <n v="27065"/>
    <d v="2006-11-14T00:00:00"/>
    <s v="17/01/2017 "/>
    <n v="3717"/>
    <n v="123.9"/>
  </r>
  <r>
    <x v="0"/>
    <s v="02.02.507.0001058077/11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s v="foi constatado que a doença da segurada é passível de tratamento, e não perdeu sua capacidade autonômica"/>
    <x v="1"/>
    <n v="126806"/>
    <n v="0"/>
    <n v="126806"/>
    <n v="0"/>
    <m/>
    <s v="ESCROW"/>
    <n v="1308167"/>
    <s v=" 0006344-02.2011.8.26.0005 "/>
    <s v="Laura da Silva Alves"/>
    <s v="Santander Seguros S/A"/>
    <s v="3422/17448703"/>
    <s v="2010-93-33176-0"/>
    <s v="20/08/2010 "/>
    <s v=" "/>
    <n v="49343"/>
    <n v="49343"/>
    <s v=" "/>
    <s v=" "/>
    <s v=" "/>
    <n v="49343"/>
    <s v="Possível"/>
    <n v="24671.5"/>
    <n v="0"/>
    <s v="Remoto"/>
    <n v="0"/>
    <s v="Condenação"/>
    <s v="Contingência Inicial"/>
    <m/>
    <s v="Encerrado"/>
    <s v="Seguro de Vida"/>
    <s v="Cobertura Negada"/>
    <s v="Cobrança"/>
    <s v="3ª"/>
    <s v="Vara Cível"/>
    <s v="São Paulo (SP)"/>
    <s v="São Paulo"/>
    <s v="Chalfin, Goldberg, Vainboim e Fichtner Advogados Associados - São "/>
    <s v="Equipe Cível - Seguros"/>
    <s v="24/01/2017 "/>
    <s v="Improcedência da Ação - 2ª Instância - Recurso do Autor"/>
    <n v="0"/>
    <s v="02.02.507.0001058077/11"/>
    <s v="23/03/2011"/>
    <d v="2011-04-08T00:00:00"/>
    <n v="49343"/>
    <d v="2011-04-08T00:00:00"/>
    <s v="24/01/2017 "/>
    <n v="2118"/>
    <n v="70.599999999999994"/>
  </r>
  <r>
    <x v="0"/>
    <s v="02.02.507.0000593952/05"/>
    <x v="0"/>
    <x v="0"/>
    <s v="APÓLICE ESPECIFICA - VIDA STYLE"/>
    <n v="7012"/>
    <s v="IFPD"/>
    <s v="Vida Específica"/>
    <s v="Não"/>
    <s v="SINISTRO NÃO AVISADO"/>
    <s v="SINISTRO NÃO AVISADO"/>
    <m/>
    <x v="3"/>
    <n v="37070.339999999997"/>
    <n v="37070.339999999997"/>
    <n v="0"/>
    <m/>
    <m/>
    <s v="ESCROW"/>
    <n v="1148873"/>
    <s v=" 010505159035-1 "/>
    <s v="Valeria Maria Martins"/>
    <s v="Santander Seguros S/A"/>
    <s v="112117/266"/>
    <s v="2012-93-47523-0"/>
    <s v="07/12/2004 "/>
    <s v=" "/>
    <n v="15013.5"/>
    <n v="15013.5"/>
    <s v=" "/>
    <s v=" "/>
    <s v=" "/>
    <n v="15013.5"/>
    <s v="Provável"/>
    <n v="15013.5"/>
    <n v="36375.160000000003"/>
    <s v="Remoto"/>
    <n v="0"/>
    <m/>
    <m/>
    <m/>
    <s v="Encerrado"/>
    <s v="Seguro de Vida"/>
    <s v="Cobertura Negada"/>
    <s v="Indenizatória"/>
    <s v="7ª"/>
    <s v="Vara Cível"/>
    <s v="Governador Valadares (MG)"/>
    <s v="Minas Gerais"/>
    <s v="Chalfin, Goldberg, Vainboim e Fichtner Advogados Associados - São "/>
    <s v="Equipe Cível - Seguros"/>
    <s v="24/01/2017 "/>
    <s v="Procedência Parcial - 2ª Instância - Recurso do Banco"/>
    <n v="0"/>
    <s v="02.02.507.0000593952/05"/>
    <s v="24/08/2005"/>
    <d v="2009-12-17T00:00:00"/>
    <n v="15013.5"/>
    <d v="2009-12-17T00:00:00"/>
    <s v="24/01/2017 "/>
    <n v="2595"/>
    <n v="86.5"/>
  </r>
  <r>
    <x v="0"/>
    <s v="02.02.507.0000594201/08"/>
    <x v="4"/>
    <x v="0"/>
    <s v="SEG PREST / CDC - STYLE - MIGR "/>
    <n v="8022"/>
    <s v="MORTE ACIDENTAL"/>
    <s v="Prestamista CP"/>
    <s v="Não"/>
    <s v="SINISTRO NÃO AVISADO"/>
    <s v="SINISTRO NÃO AVISADO"/>
    <m/>
    <x v="2"/>
    <n v="41713.75"/>
    <n v="41713.75"/>
    <n v="0"/>
    <m/>
    <m/>
    <s v="ESCROW"/>
    <n v="1149125"/>
    <s v=" 003508113480-7 "/>
    <s v="MARIÂNGELA ARAÚJO DE CARVALHO "/>
    <s v="Santander Seguros S/A"/>
    <s v="2040/7453944"/>
    <s v="2012-77-41970-0"/>
    <s v="28/09/2007 "/>
    <s v=" "/>
    <n v="4933.76"/>
    <n v="4933.76"/>
    <s v=" "/>
    <s v=" "/>
    <s v=" "/>
    <n v="4933.76"/>
    <s v="Provável"/>
    <n v="4933.76"/>
    <n v="27913.25"/>
    <s v="Remoto"/>
    <n v="0"/>
    <m/>
    <m/>
    <m/>
    <s v="Encerrado"/>
    <s v="Seguro de Vida"/>
    <s v="Cobertura Negada"/>
    <s v="Indenizatória"/>
    <s v="1ª"/>
    <s v="Vara Cível"/>
    <s v="Araguari (MG)"/>
    <s v="Minas Gerais"/>
    <s v="Chalfin, Goldberg, Vainboim e Fichtner Advogados Associados - São "/>
    <s v="Equipe Cível - Seguros"/>
    <s v="26/01/2017 "/>
    <s v="Procedência Parcial - 2ª Instância - Recurso do Banco"/>
    <n v="0"/>
    <s v="02.02.507.0000594201/08"/>
    <s v="07/01/2008"/>
    <d v="2009-12-17T00:00:00"/>
    <n v="4933.76"/>
    <d v="2009-12-17T00:00:00"/>
    <s v="26/01/2017 "/>
    <n v="2597"/>
    <n v="86.566666666666663"/>
  </r>
  <r>
    <x v="0"/>
    <s v="02.02.507.0000775490/08"/>
    <x v="0"/>
    <x v="0"/>
    <s v="VIDA PROTEÇÃO EXCLUSIVA"/>
    <n v="1008"/>
    <s v="MORTE ACIDENTAL"/>
    <s v="Vida Proteção Exclusiva"/>
    <s v="Sim"/>
    <s v="SINISTRO NÃO AVISADO"/>
    <s v="SINISTRO NÃO AVISADO"/>
    <m/>
    <x v="3"/>
    <n v="2393.5500000000002"/>
    <n v="2393.5500000000002"/>
    <n v="0"/>
    <m/>
    <m/>
    <s v="ESCROW"/>
    <n v="775022"/>
    <s v=" 223.02.2008.005760-3 (1174/2008) "/>
    <s v="José Geraldo de Aguiar"/>
    <s v="Santander Seguros S/A"/>
    <s v="3197/13031945"/>
    <s v="2012-93-47245-0"/>
    <s v="05/05/2008 "/>
    <s v=" "/>
    <n v="18715.53"/>
    <n v="18715.53"/>
    <s v=" "/>
    <s v=" "/>
    <s v=" "/>
    <n v="18715.53"/>
    <s v="Possível"/>
    <n v="9357.77"/>
    <n v="100"/>
    <s v="Remoto"/>
    <n v="0"/>
    <s v="Sucumbência"/>
    <s v="Contingência Inicial"/>
    <m/>
    <s v="Encerrado"/>
    <s v="Seguro de Vida"/>
    <s v="Apólice não recebida"/>
    <s v="Exibição de Documentos"/>
    <s v="2ª"/>
    <s v="Vara Cível"/>
    <s v="Guarujá (SP)"/>
    <s v="São Paulo"/>
    <s v="Chalfin, Goldberg, Vainboim e Fichtner Advogados Associados - São "/>
    <s v="Equipe Cível - Seguros"/>
    <s v="19/01/2017 "/>
    <s v="Procedência Total - 2ª Instância - Recurso do Banco"/>
    <n v="0"/>
    <s v="02.02.507.0000775490/08"/>
    <s v="28/07/2008"/>
    <d v="2008-08-19T00:00:00"/>
    <n v="18715.53"/>
    <d v="2008-08-19T00:00:00"/>
    <s v="19/01/2017 "/>
    <n v="3075"/>
    <n v="102.5"/>
  </r>
  <r>
    <x v="0"/>
    <s v="02.01.507.0000167428/06"/>
    <x v="0"/>
    <x v="0"/>
    <s v="VIDA EM GRUPO GENERICO "/>
    <n v="9999"/>
    <s v="IFPD"/>
    <s v="Pessoas - Vida  (outros)"/>
    <s v="Não"/>
    <s v="SINISTRO NEGADO"/>
    <s v="Sem caracterização de IFPD / IPA / Doenças Graves / Preexistência"/>
    <m/>
    <x v="0"/>
    <n v="37892.67"/>
    <n v="36000"/>
    <n v="1892.6699999999983"/>
    <m/>
    <m/>
    <s v="ESCROW"/>
    <n v="497111"/>
    <s v=" 8.863/2006 ( 044.06.000.097-1) "/>
    <s v="Edmilson Gabriel Zamprogno"/>
    <s v="Santander Seguros S/A"/>
    <n v="7110473"/>
    <s v="2005-93-2769-0"/>
    <s v="15/10/2004 "/>
    <s v=" "/>
    <n v="34176.449999999997"/>
    <n v="34176.449999999997"/>
    <s v=" "/>
    <s v=" "/>
    <s v=" "/>
    <n v="34176.449999999997"/>
    <s v="Possível"/>
    <n v="17088.23"/>
    <n v="100"/>
    <s v="Remoto"/>
    <n v="0"/>
    <s v="Sucumbência"/>
    <s v="Contingência Inicial"/>
    <m/>
    <s v="Encerrado"/>
    <s v="Seguro de Vida"/>
    <s v="Sinistro Negado (Negativa pagto da Apólice)"/>
    <s v="Cobrança"/>
    <s v="1ª"/>
    <s v="Vara Cível"/>
    <s v="Santa Teresa (ES)"/>
    <s v="Espírito Santo"/>
    <s v="Chalfin, Goldberg, Vainboim e Fichtner Advogados Associados - São "/>
    <s v="Equipe Cível - Seguros"/>
    <s v="20/01/2017 "/>
    <s v="Acordos após a Sentença e até Decisão do Tribunal Estadual"/>
    <n v="0"/>
    <s v="02.01.507.0000167428/06"/>
    <s v="09/03/2006"/>
    <d v="2006-04-12T00:00:00"/>
    <n v="34176.449999999997"/>
    <d v="2006-04-12T00:00:00"/>
    <s v="20/01/2017 "/>
    <n v="3936"/>
    <n v="131.19999999999999"/>
  </r>
  <r>
    <x v="0"/>
    <s v="02.02.507.0001041149/11"/>
    <x v="0"/>
    <x v="0"/>
    <s v="SEGURO SIMPLES VIDA EMPRESA STYLE"/>
    <n v="6007"/>
    <s v="MORTE NATURAL"/>
    <s v="Vida Master"/>
    <s v="Sim"/>
    <s v="SINISTRO NÃO AVISADO"/>
    <s v="SINISTRO NÃO AVISADO"/>
    <m/>
    <x v="0"/>
    <n v="300277.86"/>
    <n v="275000"/>
    <n v="25277.859999999986"/>
    <m/>
    <m/>
    <s v="ESCROW"/>
    <n v="1291238"/>
    <s v=" 024.10.304.589-4 "/>
    <s v="Neuza Soares Damasceno"/>
    <s v="Santander Seguros S/A"/>
    <s v="871 / 31342"/>
    <s v="2012-93-47449-0"/>
    <s v="17/01/2009 "/>
    <s v=" "/>
    <n v="22471.89"/>
    <n v="22471.89"/>
    <s v=" "/>
    <s v=" "/>
    <s v=" "/>
    <n v="22471.89"/>
    <s v="Possível"/>
    <n v="11235.95"/>
    <n v="0"/>
    <s v="Remoto"/>
    <n v="0"/>
    <s v="Condenação"/>
    <s v="Contingência Inicial"/>
    <m/>
    <s v="Encerrado"/>
    <s v="Seguro de Vida"/>
    <s v="Cobertura Negada"/>
    <s v="Indenizatória"/>
    <s v="27ª"/>
    <s v="Vara Cível"/>
    <s v="Belo Horizonte (MG)"/>
    <s v="Minas Gerais"/>
    <s v="Chalfin, Goldberg, Vainboim e Fichtner Advogados Associados - São "/>
    <s v="Equipe Cível - Seguros"/>
    <s v="26/01/2017 "/>
    <s v="Acordo Após Decisão do Tribunal Estadual"/>
    <n v="0"/>
    <s v="02.02.507.0001041149/11"/>
    <s v="31/01/2011"/>
    <d v="2011-02-11T00:00:00"/>
    <n v="22471.89"/>
    <d v="2011-02-11T00:00:00"/>
    <s v="26/01/2017 "/>
    <n v="2176"/>
    <n v="72.533333333333331"/>
  </r>
  <r>
    <x v="0"/>
    <s v="02.02.507.0002258788/16"/>
    <x v="0"/>
    <x v="0"/>
    <s v="SEGURO VIDA CLUBE MIGR STYLE"/>
    <n v="8033"/>
    <s v="DOENCAS GRAVES"/>
    <s v="Vida Clube"/>
    <s v="Sim"/>
    <s v="SINISTRO NEGADO"/>
    <s v="Prescrição / Carência"/>
    <s v="PRESCRIÇÃO"/>
    <x v="1"/>
    <n v="12464"/>
    <n v="0"/>
    <n v="12464"/>
    <n v="0"/>
    <m/>
    <s v="ZURICH SANTANDER"/>
    <n v="2258788"/>
    <s v=" 0009699-50.2016.8.19.0066 "/>
    <s v="Jose Carlos Campos dos Santos"/>
    <s v="Santander Seguros S/A"/>
    <s v="3543/126659047"/>
    <s v="2013-93-54355-0"/>
    <s v="28/03/2013 "/>
    <s v=" "/>
    <n v="8889"/>
    <n v="8889"/>
    <s v=" "/>
    <s v=" "/>
    <s v=" "/>
    <n v="8889"/>
    <s v="Possível"/>
    <n v="4444.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Volta Redonda (RJ)"/>
    <s v="Rio de Janeiro"/>
    <s v="Chalfin, Goldberg, Vainboim e Fichtner Advogados Associados - São "/>
    <s v="Equipe Cível - Seguros"/>
    <s v="19/01/2017 "/>
    <s v="Improcedência da Ação - 1ª Instância"/>
    <n v="0"/>
    <s v="02.02.507.0002258788/16"/>
    <s v="17/05/2016"/>
    <d v="2016-05-25T00:00:00"/>
    <n v="8889"/>
    <d v="2016-05-25T00:00:00"/>
    <s v="19/01/2017 "/>
    <n v="239"/>
    <n v="7.9666666666666668"/>
  </r>
  <r>
    <x v="0"/>
    <s v="02.02.507.0002158714/15"/>
    <x v="1"/>
    <x v="0"/>
    <s v="PROTEÇÃO ACIDENTES PESSOAIS"/>
    <n v="5012"/>
    <s v="IPA"/>
    <s v="AP STD"/>
    <s v="Sim"/>
    <s v="SINISTRO LIQUIDADO"/>
    <s v="Sinistro pago parcialmente"/>
    <s v="Pagamento de acordo com comprovações/perícia"/>
    <x v="2"/>
    <n v="3615.03"/>
    <n v="3615.03"/>
    <n v="0"/>
    <m/>
    <m/>
    <s v="ZURICH SANTANDER"/>
    <n v="2158714"/>
    <s v=" 0011306-23.2015.8.16.0194 "/>
    <s v="EDSON LUIZ CARNEIRO"/>
    <s v="Santander Seguros S/A"/>
    <s v="301/2811961"/>
    <s v="2014-82-31035-0"/>
    <s v="19/09/2014 "/>
    <s v=" "/>
    <n v="46487.69"/>
    <n v="53743"/>
    <s v=" "/>
    <s v=" "/>
    <s v=" "/>
    <n v="46487.69"/>
    <s v="Possível"/>
    <n v="23243.8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Curitiba (PR)"/>
    <s v="Paraná"/>
    <s v="Cabanellos Schuh Advogados Associados - PR"/>
    <s v="Equipe Cível - Seguros"/>
    <s v="20/01/2017 "/>
    <s v="Procedência Parcial - 1ª Instância"/>
    <n v="0"/>
    <s v="02.02.507.0002158714/15"/>
    <s v="07/10/2015"/>
    <d v="2015-10-08T00:00:00"/>
    <n v="46487.69"/>
    <d v="2015-10-08T00:00:00"/>
    <s v="20/01/2017 "/>
    <n v="470"/>
    <n v="15.666666666666666"/>
  </r>
  <r>
    <x v="0"/>
    <s v="02.02.507.0002099142/15"/>
    <x v="1"/>
    <x v="0"/>
    <s v="PROTEÇÃO ACIDENTES PESSOAIS"/>
    <n v="5009"/>
    <s v="IPA"/>
    <s v="AP STD"/>
    <s v="Sim"/>
    <s v="SINISTRO LIQUIDADO"/>
    <s v="Sinistro pago parcialmente"/>
    <s v="Pagamento de acordo com comprovações/perícia"/>
    <x v="3"/>
    <n v="10182.56"/>
    <n v="10182.56"/>
    <n v="0"/>
    <m/>
    <m/>
    <s v="ZURICH SANTANDER"/>
    <n v="2099142"/>
    <s v=" 0000365-45.2015.8.17.0110 "/>
    <s v="Manoel Roberto dos Santos"/>
    <s v="Santander Seguros S/A"/>
    <s v="285/1772060"/>
    <s v="2014-82-29945-0"/>
    <s v="01/07/2014 "/>
    <s v=" "/>
    <n v="3000"/>
    <n v="10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Afogados da Ingazeira (PE)"/>
    <s v="Pernambuco"/>
    <s v="Costa &amp; Andrade Advogados Associados - RTMVP"/>
    <s v="Equipe Cível - Seguros"/>
    <s v="20/01/2017 "/>
    <s v="Procedência Parcial - 1ª Instância"/>
    <n v="0"/>
    <s v="02.02.507.0002099142/15"/>
    <s v="27/02/2015"/>
    <d v="2015-05-29T00:00:00"/>
    <n v="3000"/>
    <d v="2015-05-29T00:00:00"/>
    <s v="20/01/2017 "/>
    <n v="602"/>
    <n v="20.066666666666666"/>
  </r>
  <r>
    <x v="0"/>
    <s v="02.02.507.0002310230/16"/>
    <x v="1"/>
    <x v="0"/>
    <s v="PROTEÇÃO SOB MEDIDA - AP"/>
    <n v="8065"/>
    <s v="MORTE ACIDENTAL"/>
    <s v="AP Proteção Sob Medida"/>
    <s v="Sim"/>
    <s v="SINISTRO NEGADO"/>
    <s v="Prescrição / Carência"/>
    <m/>
    <x v="1"/>
    <n v="35140.300000000003"/>
    <n v="0"/>
    <n v="35140.300000000003"/>
    <n v="0"/>
    <m/>
    <s v="ZURICH SANTANDER"/>
    <n v="2310230"/>
    <s v=" 5004211-96.2016.8.13.0518 "/>
    <s v="Espolio de Vagner Benedito de Carvalho"/>
    <s v="Santander Seguros S/A"/>
    <s v="2034/5556933"/>
    <s v="2016-82-38991-0"/>
    <s v="29/02/2016 "/>
    <s v=" "/>
    <n v="32000"/>
    <n v="32000"/>
    <s v=" "/>
    <s v=" "/>
    <s v=" "/>
    <n v="32000"/>
    <s v="Possível"/>
    <n v="160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Poços de Caldas (MG)"/>
    <s v="Minas Gerais"/>
    <s v="Chalfin, Goldberg, Vainboim e Fichtner Advogados Associados - São "/>
    <s v="Equipe Cível - Seguros"/>
    <s v="26/01/2017 "/>
    <s v="Extinção Art. 267 - Com Possibilidade Nova Ação - 1ª Instância"/>
    <n v="0"/>
    <s v="02.02.507.0002310230/16"/>
    <s v="26/08/2016"/>
    <d v="2016-09-02T00:00:00"/>
    <n v="32000"/>
    <d v="2016-09-02T00:00:00"/>
    <s v="26/01/2017 "/>
    <n v="146"/>
    <n v="4.8666666666666663"/>
  </r>
  <r>
    <x v="0"/>
    <s v="02.02.507.0002235155/16"/>
    <x v="1"/>
    <x v="0"/>
    <s v=" PROTEÇÃO SOB MEDIDA - AP"/>
    <n v="8065"/>
    <s v="MORTE ACIDENTAL"/>
    <s v="AP Proteção Sob Medida"/>
    <s v="Sim"/>
    <s v="SINISTRO NEGADO"/>
    <s v="Agravamento de risco / Embriaguez"/>
    <m/>
    <x v="1"/>
    <n v="41180.58"/>
    <n v="0"/>
    <n v="41180.58"/>
    <n v="0"/>
    <m/>
    <s v="ZURICH SANTANDER"/>
    <n v="2235155"/>
    <s v=" 0007189-44.2016.8.19.0008 "/>
    <s v="Cristiane Maria Florenço"/>
    <s v="Santander Seguros S/A"/>
    <s v="2034/4109427"/>
    <s v="2015-82-34812-0"/>
    <s v="08/02/2015 "/>
    <s v=" "/>
    <n v="32353"/>
    <n v="32353"/>
    <s v=" "/>
    <s v=" "/>
    <s v=" "/>
    <n v="32353"/>
    <s v="Possível"/>
    <n v="16176.5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Belford Roxo (RJ)"/>
    <s v="Rio de Janeiro"/>
    <s v="Chalfin, Goldberg, Vainboim e Fichtner Advogados Associados - São "/>
    <s v="Equipe Cível - Seguros"/>
    <s v="30/01/2017 "/>
    <s v="Extinção Art. 267 - Sem Possibilidade Nova Ação - 1ª Instância"/>
    <n v="0"/>
    <s v="02.02.507.0002235155/16"/>
    <s v="09/04/2016"/>
    <d v="2016-04-14T00:00:00"/>
    <n v="32353"/>
    <d v="2016-04-14T00:00:00"/>
    <s v="30/01/2017 "/>
    <n v="291"/>
    <n v="9.6999999999999993"/>
  </r>
  <r>
    <x v="0"/>
    <s v="02.02.507.0001963114/14"/>
    <x v="0"/>
    <x v="0"/>
    <s v=" PROTEÇÃO VIDA EMPRESA"/>
    <n v="5055"/>
    <s v="MORTE NATURAL"/>
    <s v="Vida Master"/>
    <s v="Sim"/>
    <s v="SINISTRO NEGADO"/>
    <s v="Limite de idade / Nº mínimo segurados"/>
    <s v="LIMITE DE SEGURADOS"/>
    <x v="2"/>
    <n v="42756.36"/>
    <n v="42756.36"/>
    <n v="0"/>
    <m/>
    <m/>
    <s v="ZURICH SANTANDER"/>
    <n v="1963114"/>
    <s v=" 0091069-12.2014.8.13.0382 "/>
    <s v="Jose Edigart Guimaraes"/>
    <s v="Santander Seguros S/A"/>
    <s v="3419/276412"/>
    <s v="2014-93-61048-0"/>
    <s v="16/02/2014 "/>
    <s v=" "/>
    <n v="10098"/>
    <n v="10098"/>
    <s v=" "/>
    <s v=" "/>
    <s v=" "/>
    <n v="10098"/>
    <s v="Possível"/>
    <n v="5049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40 Salários"/>
    <s v="Lavras (MG)"/>
    <s v="Minas Gerais"/>
    <s v="Chalfin, Goldberg, Vainboim e Fichtner Advogados Associados - São "/>
    <s v="Equipe Cível - Seguros"/>
    <s v="30/01/2017 "/>
    <s v="Procedência Parcial - 2ª Instância - Recurso do Banco"/>
    <n v="0"/>
    <s v="02.02.507.0001963114/14"/>
    <s v="21/08/2014"/>
    <d v="2014-10-28T00:00:00"/>
    <n v="10098"/>
    <d v="2014-10-28T00:00:00"/>
    <s v="30/01/2017 "/>
    <n v="825"/>
    <n v="27.5"/>
  </r>
  <r>
    <x v="0"/>
    <s v="02.02.507.0002032109/15"/>
    <x v="1"/>
    <x v="0"/>
    <s v="ACIDENTES PESSOAIS MENSAL SANTANDER"/>
    <n v="1101"/>
    <s v="IPA"/>
    <s v="AP STD"/>
    <s v="Sim"/>
    <s v="SINISTRO LIQUIDADO"/>
    <s v="Sinistro pago parcialmente"/>
    <s v="Pagamento de acordo com comprovações/perícia"/>
    <x v="1"/>
    <n v="113108.82"/>
    <n v="0"/>
    <n v="113108.82"/>
    <n v="0"/>
    <m/>
    <s v="ZURICH SANTANDER"/>
    <n v="2032109"/>
    <s v=" 1001121-29.2015.8.26.0161 "/>
    <s v="GENIVAL RODRIGUES DE SOUZA"/>
    <s v="Santander Seguros S/A"/>
    <s v="301/2389893"/>
    <s v="2012-82-20357-0"/>
    <s v="15/05/2011 "/>
    <s v=" "/>
    <n v="65000"/>
    <n v="100000"/>
    <s v=" "/>
    <s v=" "/>
    <s v=" "/>
    <n v="65000"/>
    <s v="Possível"/>
    <n v="32500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Diadema (SP)"/>
    <s v="São Paulo"/>
    <s v="Chalfin, Goldberg, Vainboim e Fichtner Advogados Associados - São "/>
    <s v="Equipe Cível - Seguros"/>
    <s v="19/01/2017 "/>
    <s v="Extinção Art. 267 - Com Possibilidade Nova Ação - 2ª Instância - Recurso do Banc"/>
    <n v="0"/>
    <s v="02.02.507.0002032109/15"/>
    <s v="04/02/2015"/>
    <d v="2015-02-11T00:00:00"/>
    <n v="65000"/>
    <d v="2015-02-11T00:00:00"/>
    <s v="19/01/2017 "/>
    <n v="708"/>
    <n v="23.6"/>
  </r>
  <r>
    <x v="0"/>
    <s v="02.02.507.0002226539/16"/>
    <x v="3"/>
    <x v="0"/>
    <s v=" SANTANDER PREV VGB"/>
    <m/>
    <s v="MORTE NATURAL"/>
    <n v="0"/>
    <s v="Não"/>
    <s v="SINISTRO NEGADO"/>
    <s v="Falta de Documentos"/>
    <m/>
    <x v="0"/>
    <n v="19371.78"/>
    <n v="16600"/>
    <n v="2771.7799999999988"/>
    <m/>
    <m/>
    <s v="ZURICH SANTANDER"/>
    <n v="2226539"/>
    <s v=" 1001554-41.2016.8.26.0438 "/>
    <s v="Joeli Aparecida de Almeida Munhoz"/>
    <s v="Santander Seguros S/A"/>
    <s v="KIPREV 2022630"/>
    <s v="89-006724"/>
    <s v="30/06/2015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Penápolis (SP)"/>
    <s v="São Paulo"/>
    <s v="Chalfin, Goldberg, Vainboim e Fichtner Advogados Associados - São "/>
    <s v="Equipe Cível - Seguros"/>
    <s v="19/01/2017 "/>
    <s v="Acordos após a Sentença e até Decisão do Tribunal Estadual"/>
    <n v="0"/>
    <s v="02.02.507.0002226539/16"/>
    <s v="17/03/2016"/>
    <d v="2016-03-25T00:00:00"/>
    <n v="0"/>
    <d v="2016-03-25T00:00:00"/>
    <s v="19/01/2017 "/>
    <n v="300"/>
    <n v="10"/>
  </r>
  <r>
    <x v="0"/>
    <s v="02.02.507.0002280840/16"/>
    <x v="0"/>
    <x v="0"/>
    <s v="VIDA PROTEÇÃO EXCLUSIVA"/>
    <n v="5030"/>
    <s v="MORTE NATURAL"/>
    <s v="Vida Proteção Exclusiva"/>
    <s v="Sim"/>
    <s v="SINISTRO NEGADO"/>
    <s v="Limite de idade / Nº mínimo segurados"/>
    <s v="LIMITE DE IDADE"/>
    <x v="0"/>
    <n v="20549"/>
    <n v="18680.91"/>
    <n v="1868.0900000000001"/>
    <m/>
    <m/>
    <s v="ZURICH SANTANDER"/>
    <n v="2280840"/>
    <s v=" 1001881-98.2016.8.26.0045 "/>
    <s v="Marilia Emi Sakuda"/>
    <s v="Santander Seguros S/A"/>
    <s v="3422/11164085"/>
    <s v="2016-93-81234-0"/>
    <s v="07/05/2016 "/>
    <s v=" "/>
    <n v="18402"/>
    <n v="18402"/>
    <s v=" "/>
    <s v=" "/>
    <s v=" "/>
    <n v="18402"/>
    <s v="Possível"/>
    <n v="9201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40 Salários"/>
    <s v="Arujá (SP)"/>
    <s v="São Paulo"/>
    <s v="Chalfin, Goldberg, Vainboim e Fichtner Advogados Associados - São "/>
    <s v="Equipe Cível - Seguros"/>
    <s v="19/01/2017 "/>
    <s v="Acordos após a Sentença e até Decisão do Tribunal Estadual"/>
    <n v="0"/>
    <s v="02.02.507.0002280840/16"/>
    <s v="04/07/2016"/>
    <d v="2016-07-12T00:00:00"/>
    <n v="18402"/>
    <d v="2016-07-12T00:00:00"/>
    <s v="19/01/2017 "/>
    <n v="191"/>
    <n v="6.3666666666666663"/>
  </r>
  <r>
    <x v="0"/>
    <s v="02.02.507.0002277146/15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36478.620000000003"/>
    <n v="35000"/>
    <n v="1478.6200000000026"/>
    <m/>
    <m/>
    <s v="ZURICH SANTANDER"/>
    <n v="2277146"/>
    <s v=" 0000660-91.2015.8.26.0414 "/>
    <s v="Nicomedes Pedro Rodrigues"/>
    <s v="Santander Seguros S/A"/>
    <s v="3422/17520214"/>
    <s v="2013-93-54140-0"/>
    <s v="23/05/2013 "/>
    <s v=" "/>
    <n v="23195"/>
    <n v="23195"/>
    <s v=" "/>
    <s v=" "/>
    <s v=" "/>
    <n v="23195"/>
    <s v="Possível"/>
    <n v="11597.5"/>
    <n v="0"/>
    <s v="Remoto"/>
    <n v="0"/>
    <s v="Condenação"/>
    <s v="Contingência Inicial"/>
    <m/>
    <s v="Encerrado"/>
    <s v="Seguro de Vida"/>
    <s v="Sinistro Negado (Negativa pagto da Apólice)"/>
    <s v="Cobrança"/>
    <s v="1ª"/>
    <s v="Vara Cível"/>
    <s v="Palmeira DOeste (SP)"/>
    <s v="São Paulo"/>
    <s v="Chalfin, Goldberg, Vainboim e Fichtner Advogados Associados - São "/>
    <s v="Equipe Cível - Seguros"/>
    <s v="19/01/2017 "/>
    <s v="Acordos após a Sentença e até Decisão do Tribunal Estadual"/>
    <n v="0"/>
    <s v="02.02.507.0002277146/15"/>
    <s v="08/04/2015"/>
    <d v="2016-07-02T00:00:00"/>
    <n v="23195"/>
    <d v="2016-07-02T00:00:00"/>
    <s v="19/01/2017 "/>
    <n v="201"/>
    <n v="6.7"/>
  </r>
  <r>
    <x v="0"/>
    <s v="02.02.507.0001311048/12"/>
    <x v="4"/>
    <x v="0"/>
    <s v="SEG PREST  CONSIGNADO - STYLE - MIGR"/>
    <n v="8023"/>
    <s v="MORTE NATURAL"/>
    <s v="Prestamista Consignado"/>
    <s v="Não"/>
    <s v="SINISTRO NEGADO"/>
    <s v="DOENÇA PREEXISTENTE"/>
    <m/>
    <x v="0"/>
    <n v="24190.46"/>
    <n v="20000"/>
    <n v="4190.4599999999991"/>
    <m/>
    <m/>
    <s v="ZURICH SANTANDER"/>
    <n v="1561176"/>
    <s v=" 0040955-35.2012.8.16.0001 "/>
    <s v="Vera Lucia Souza"/>
    <s v="Santander Seguros S/A"/>
    <s v="8390 E 2041"/>
    <s v="2011-77-33238 E"/>
    <s v="05/06/2011 "/>
    <s v=" "/>
    <n v="135337.07"/>
    <n v="135337.07"/>
    <s v=" "/>
    <s v=" "/>
    <s v=" "/>
    <n v="135337.07"/>
    <s v="Provável"/>
    <n v="135337.07"/>
    <n v="0"/>
    <s v="Remoto"/>
    <n v="0"/>
    <s v="Condenação"/>
    <s v="Contingência Inicial"/>
    <m/>
    <s v="Encerrado"/>
    <s v="Seguro de Vida"/>
    <s v="Sinistro Negado (Negativa pagto da Apólice)"/>
    <s v="Indenizatória"/>
    <s v="11ª"/>
    <s v="Vara Cível"/>
    <s v="Curitiba (PR)"/>
    <s v="Paraná"/>
    <s v="Cabanellos Schuh Advogados Associados - PR"/>
    <s v="Equipe Cível - Seguros"/>
    <s v="24/01/2017 "/>
    <s v="Acordo Após Decisão do Tribunal Estadual"/>
    <n v="0"/>
    <s v="02.02.507.0001311048/12"/>
    <s v="26/11/2012"/>
    <d v="2012-12-20T00:00:00"/>
    <n v="135337.07"/>
    <d v="2012-12-20T00:00:00"/>
    <s v="24/01/2017 "/>
    <n v="1496"/>
    <n v="49.866666666666667"/>
  </r>
  <r>
    <x v="0"/>
    <s v="02.02.507.0001965272/14"/>
    <x v="0"/>
    <x v="0"/>
    <s v="PROTEÇÃO VIDA EMPRESA"/>
    <n v="5055"/>
    <s v="MORTE NATURAL"/>
    <s v="Vida Master"/>
    <s v="Sim"/>
    <s v="SINISTRO NEGADO"/>
    <s v="Falta de Documentos"/>
    <m/>
    <x v="0"/>
    <n v="92459.5"/>
    <n v="85000"/>
    <n v="7459.5"/>
    <n v="14000"/>
    <m/>
    <s v="ZURICH SANTANDER"/>
    <n v="1965272"/>
    <s v=" 0008830-21.2014.8.16.0170 "/>
    <s v="Elias Fernandes de Alencar"/>
    <s v="Santander Seguros S/A"/>
    <s v="3419/310862"/>
    <s v="2014-93-60605-0"/>
    <s v="23/10/2013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Cancelamento não solicitado"/>
    <s v="Indenizatória"/>
    <s v="1ª"/>
    <s v="Vara Cível"/>
    <s v="Toledo (PR)"/>
    <s v="Paraná"/>
    <s v="Cabanellos Schuh Advogados Associados - PR"/>
    <s v="Equipe Cível - Seguros"/>
    <s v="24/01/2017 "/>
    <s v="Acordo Após Decisão do Tribunal Estadual"/>
    <n v="0"/>
    <s v="02.02.507.0001965272/14"/>
    <s v="18/10/2014"/>
    <d v="2014-10-30T00:00:00"/>
    <n v="60000"/>
    <d v="2014-10-30T00:00:00"/>
    <s v="24/01/2017 "/>
    <n v="817"/>
    <n v="27.233333333333334"/>
  </r>
  <r>
    <x v="0"/>
    <s v="02.02.507.0001968303/14"/>
    <x v="0"/>
    <x v="0"/>
    <s v="PROTEÇÃO VIDA EXCLUSIVA"/>
    <n v="5055"/>
    <s v="MORTE NATURAL"/>
    <s v="Vida Master"/>
    <s v="Sim"/>
    <s v="SINISTRO NEGADO"/>
    <s v="Limite de idade / Nº mínimo segurados"/>
    <s v="LIMITE DE SEGURADOS"/>
    <x v="0"/>
    <n v="3901.27"/>
    <n v="3857.49"/>
    <n v="43.7800000000002"/>
    <m/>
    <m/>
    <s v="ZURICH SANTANDER"/>
    <n v="1968303"/>
    <s v=" 0223937-08.2014.8.21.0001 "/>
    <s v="ANTONIO DOS SANTOS"/>
    <s v="Santander Seguros S/A"/>
    <s v="3419/322770"/>
    <s v="2013-93-58493-0"/>
    <s v="09/10/2013 "/>
    <s v=" "/>
    <n v="38000"/>
    <n v="38000"/>
    <s v=" "/>
    <s v=" "/>
    <s v=" "/>
    <n v="38000"/>
    <s v="Provável"/>
    <n v="38000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Porto Alegre (RS)"/>
    <s v="Rio Grande do Sul"/>
    <s v="Cabanellos Schuh Advogados Associados - RS"/>
    <s v="Equipe Cível - Seguros"/>
    <s v="24/01/2017 "/>
    <s v="Acordos após a Sentença e até Decisão do Tribunal Estadual"/>
    <n v="0"/>
    <s v="02.02.507.0001968303/14"/>
    <s v="16/10/2014"/>
    <d v="2014-11-04T00:00:00"/>
    <n v="38000"/>
    <d v="2014-11-04T00:00:00"/>
    <s v="24/01/2017 "/>
    <n v="812"/>
    <n v="27.066666666666666"/>
  </r>
  <r>
    <x v="0"/>
    <s v="02.02.507.0002219544/16"/>
    <x v="0"/>
    <x v="0"/>
    <s v="MERIDIONAL CORRENTISTA"/>
    <n v="5066"/>
    <s v="MORTE NATURAL"/>
    <s v="Vida PF"/>
    <s v="Não"/>
    <s v="SINISTRO LIQUIDADO"/>
    <s v="SINISTRO LIQUIDADO"/>
    <s v="SINISTRO LIQUIDADO"/>
    <x v="0"/>
    <n v="649.45000000000005"/>
    <n v="649.45000000000005"/>
    <n v="0"/>
    <m/>
    <m/>
    <s v="ZURICH SANTANDER"/>
    <n v="2219544"/>
    <s v=" 0300653-78.2016.8.24.0080 "/>
    <s v="Onilda Rosa Coelho"/>
    <s v="Santander Seguros S/A"/>
    <n v="3440"/>
    <s v="2015-93-70607-0"/>
    <m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Indenização Além do Valor da Apólice"/>
    <s v="Indenizatória"/>
    <s v="Juizado Especial Cível"/>
    <s v="JEC 40 Salários"/>
    <s v="Xanxerê (SC)"/>
    <s v="Santa Catarina"/>
    <s v="Cabanellos Schuh Advogados Associados - SC"/>
    <s v="Equipe Cível - Seguros"/>
    <s v="26/01/2017 "/>
    <s v="Acordos após a Sentença e até Decisão do Tribunal Estadual"/>
    <n v="0"/>
    <s v="02.02.507.0002219544/16"/>
    <s v="03/03/2016"/>
    <d v="2016-03-10T00:00:00"/>
    <n v="0"/>
    <d v="2016-03-10T00:00:00"/>
    <s v="26/01/2017 "/>
    <n v="322"/>
    <n v="10.733333333333333"/>
  </r>
  <r>
    <x v="0"/>
    <s v="02.02.507.0002179446/15"/>
    <x v="0"/>
    <x v="0"/>
    <s v=" PROTEÇÃO VIDA VAN GOGH"/>
    <n v="8064"/>
    <s v="DOENÇA TERMINAL"/>
    <s v="Vida Van Gogh"/>
    <s v="Sim"/>
    <s v="SINISTRO NEGADO"/>
    <s v="Sem caracterização de IFPD / IPA / Doenças Graves / Preexistência"/>
    <s v="DOENÇA PREEXISTENTE"/>
    <x v="0"/>
    <n v="137500"/>
    <n v="125000"/>
    <n v="12500"/>
    <m/>
    <m/>
    <s v="ZURICH SANTANDER"/>
    <n v="2179446"/>
    <s v=" 1039572-31.2015.8.26.0224 "/>
    <s v="YASMIN MENDES DE LIMA"/>
    <s v="Santander Seguros S/A"/>
    <s v="113308/3327095"/>
    <s v="2014-93-62075-0"/>
    <s v="14/04/2014 "/>
    <s v=" "/>
    <n v="12500"/>
    <n v="12500"/>
    <s v=" "/>
    <s v=" "/>
    <s v=" "/>
    <n v="12500"/>
    <s v="Possível"/>
    <n v="6250"/>
    <n v="0"/>
    <s v="Remoto"/>
    <n v="0"/>
    <s v="Condenação"/>
    <s v="Contingência Inicial"/>
    <m/>
    <s v="Encerrado"/>
    <s v="Seguro de Vida"/>
    <s v="Sinistro Negado por Doença Pré-existente"/>
    <s v="Cobrança"/>
    <s v="4ª"/>
    <s v="Vara Cível"/>
    <s v="Guarulhos (SP)"/>
    <s v="São Paulo"/>
    <s v="Chalfin, Goldberg, Vainboim e Fichtner Advogados Associados - São "/>
    <s v="Equipe Cível - Seguros"/>
    <s v="19/01/2017 "/>
    <s v="Acordo antes da Sentença"/>
    <n v="0"/>
    <s v="02.02.507.0002179446/15"/>
    <s v="25/11/2015"/>
    <d v="2015-12-03T00:00:00"/>
    <n v="12500"/>
    <d v="2015-12-03T00:00:00"/>
    <s v="19/01/2017 "/>
    <n v="413"/>
    <n v="13.766666666666667"/>
  </r>
  <r>
    <x v="0"/>
    <s v="02.02.507.0002387607/16"/>
    <x v="0"/>
    <x v="0"/>
    <s v=" APÓLICE ESPECÍFICA - VIDA MENSAL"/>
    <n v="7000"/>
    <s v="MORTE NATURAL"/>
    <s v="Vida Específica"/>
    <s v="Não"/>
    <s v="SINISTRO LIQUIDADO"/>
    <s v="SINISTRO LIQUIDADO"/>
    <s v="SINISTRO LIQUIDADO"/>
    <x v="0"/>
    <n v="40449.46"/>
    <n v="36300"/>
    <n v="4149.4599999999991"/>
    <n v="3630"/>
    <m/>
    <s v="ZURICH SANTANDER"/>
    <n v="2387607"/>
    <s v=" 0218595-45.2016.8.21.0001         "/>
    <s v="Lourdes da Silva Galvão dos Santos"/>
    <s v="Santander Seguros S/A"/>
    <s v="2632/1"/>
    <s v="2016-93-85372-0"/>
    <s v="01/09/2016 "/>
    <s v=" "/>
    <n v="0"/>
    <n v="12144"/>
    <s v=" "/>
    <s v=" "/>
    <s v=" "/>
    <n v="0"/>
    <m/>
    <n v="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Porto Alegre (RS)"/>
    <s v="Rio Grande do Sul"/>
    <s v="Cabanellos Schuh Advogados Associados - RS"/>
    <s v="Equipe Cível - Seguros"/>
    <s v="23/01/2017 "/>
    <s v="Acordo antes da Sentença"/>
    <n v="0"/>
    <s v="02.02.507.0002387607/16"/>
    <s v="30/10/2016"/>
    <d v="2016-11-17T00:00:00"/>
    <n v="0"/>
    <d v="2016-11-17T00:00:00"/>
    <s v="23/01/2017 "/>
    <n v="67"/>
    <n v="2.2333333333333334"/>
  </r>
  <r>
    <x v="0"/>
    <s v="02.02.507.0002368506/16"/>
    <x v="1"/>
    <x v="0"/>
    <s v="VIDA PROTEÇÃO"/>
    <n v="5030"/>
    <s v="MORTE NATURAL"/>
    <s v="Vida Proteção Exclusiva"/>
    <s v="Sim"/>
    <s v="SINISTRO NEGADO"/>
    <s v="Falta de Documentos"/>
    <m/>
    <x v="0"/>
    <n v="20549"/>
    <n v="18680.91"/>
    <n v="1868.0900000000001"/>
    <m/>
    <m/>
    <s v="ZURICH SANTANDER"/>
    <n v="2368506"/>
    <s v=" 1022754-39.2016.8.26.0007 "/>
    <s v="WAGNER PETTER KRAINER"/>
    <s v="Santander Seguros S/A"/>
    <s v="3422/14909715"/>
    <s v="2016-93-83820-0"/>
    <s v="24/07/2016 "/>
    <s v=" "/>
    <n v="73115"/>
    <n v="73115"/>
    <s v=" "/>
    <s v=" "/>
    <s v=" "/>
    <n v="73115"/>
    <s v="Possível"/>
    <n v="36557.5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São Paulo (SP)"/>
    <s v="São Paulo"/>
    <s v="Chalfin, Goldberg, Vainboim e Fichtner Advogados Associados - São "/>
    <s v="Equipe Cível - Seguros"/>
    <s v="23/01/2017 "/>
    <s v="Acordo antes da Sentença"/>
    <n v="0"/>
    <s v="02.02.507.0002368506/16"/>
    <s v="24/10/2016"/>
    <d v="2016-10-27T00:00:00"/>
    <n v="73115"/>
    <d v="2016-10-27T00:00:00"/>
    <s v="23/01/2017 "/>
    <n v="88"/>
    <n v="2.9333333333333331"/>
  </r>
  <r>
    <x v="0"/>
    <s v="02.02.507.0002369703/16"/>
    <x v="1"/>
    <x v="0"/>
    <s v="PROTEÇÃO ESPECIAL - AP"/>
    <n v="1113"/>
    <s v="MORTE ACIDENTAL"/>
    <s v="AP Proteção Especial"/>
    <s v="Não"/>
    <s v="SINISTRO NEGADO"/>
    <s v="Falta de Documentos"/>
    <m/>
    <x v="0"/>
    <n v="268000"/>
    <n v="268000"/>
    <n v="0"/>
    <m/>
    <m/>
    <s v="ZURICH SANTANDER"/>
    <n v="2369703"/>
    <s v=" 0031716-54.2016.8.19.0204 "/>
    <s v="Rafael Craveiro Bonzi"/>
    <s v="Santander Seguros S/A"/>
    <s v="2002/108780558"/>
    <s v="2016-82-40749-0"/>
    <s v="23/04/2016 "/>
    <s v=" "/>
    <n v="268077"/>
    <n v="268077"/>
    <s v=" "/>
    <s v=" "/>
    <s v=" "/>
    <n v="268077"/>
    <s v="Provável"/>
    <n v="268077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Rio de Janeiro (RJ)"/>
    <s v="Rio de Janeiro"/>
    <s v="Chalfin, Goldberg, Vainboim e Fichtner Advogados Associados - São "/>
    <s v="Equipe Cível - Seguros"/>
    <s v="31/01/2017 "/>
    <s v="Acordo antes da Sentença"/>
    <n v="0"/>
    <s v="02.02.507.0002369703/16"/>
    <s v="26/10/2016"/>
    <d v="2016-10-29T00:00:00"/>
    <n v="268077"/>
    <d v="2016-10-29T00:00:00"/>
    <s v="31/01/2017 "/>
    <n v="94"/>
    <n v="3.1333333333333333"/>
  </r>
  <r>
    <x v="0"/>
    <s v="02.02.507.0002288643/16"/>
    <x v="1"/>
    <x v="0"/>
    <s v="PROTEÇÃO ACIDENTES PESSOAIS"/>
    <n v="3003"/>
    <s v="IPA"/>
    <s v="AP Cartões"/>
    <s v="Não"/>
    <s v="SINISTRO NEGADO"/>
    <s v="Falta de Documentos"/>
    <m/>
    <x v="1"/>
    <n v="30514.75"/>
    <n v="0"/>
    <n v="30514.75"/>
    <n v="0"/>
    <m/>
    <s v="ZURICH SANTANDER"/>
    <n v="2288643"/>
    <s v=" 0007935-43.2016.8.19.0029 "/>
    <s v="ROMUALDO MARTINS GOMES DE SOUZA"/>
    <s v="Santander Seguros S/A"/>
    <s v="211/1"/>
    <s v="2016-82-40909-0"/>
    <s v="22/05/2016 "/>
    <s v=" "/>
    <n v="28067.33"/>
    <n v="28067.33"/>
    <s v=" "/>
    <s v=" "/>
    <s v=" "/>
    <n v="28067.33"/>
    <s v="Possível"/>
    <n v="14033.67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Magé (RJ)"/>
    <s v="Rio de Janeiro"/>
    <s v="Chalfin, Goldberg, Vainboim e Fichtner Advogados Associados - São "/>
    <s v="Equipe Cível - Seguros"/>
    <s v="16/01/2017 "/>
    <s v="Extinção Art. 267 - Com Possibilidade Nova Ação - 1ª Instância"/>
    <n v="0"/>
    <s v="02.02.507.0002288643/16"/>
    <s v="26/07/2016"/>
    <d v="2016-07-29T00:00:00"/>
    <n v="28067.33"/>
    <d v="2016-07-29T00:00:00"/>
    <s v="16/01/2017 "/>
    <n v="171"/>
    <n v="5.7"/>
  </r>
  <r>
    <x v="0"/>
    <s v="02.02.136.0002285742/16"/>
    <x v="2"/>
    <x v="1"/>
    <s v="PROTEÇÃO RESIDENCIAL SANTANDER"/>
    <n v="5000"/>
    <s v="ROUBO/FURTO"/>
    <s v="Residencial STD"/>
    <s v="Não"/>
    <s v="SINISTRO LIQUIDADO"/>
    <s v="Sinistro pago parcialmente"/>
    <s v="Pagamento de acordo com comprovações/perícia"/>
    <x v="1"/>
    <n v="4546.78"/>
    <n v="0"/>
    <n v="4546.78"/>
    <n v="0"/>
    <m/>
    <s v="ZURICH SANTANDER"/>
    <n v="2285742"/>
    <s v=" 0001225-17.2016.8.12.0024 "/>
    <s v="Valdemir Paulo da Silva"/>
    <s v="Santander Brasil Seguros S/A"/>
    <s v="1490318/45889"/>
    <s v="2016-14-102313-"/>
    <s v="24/01/2016 "/>
    <s v=" "/>
    <n v="4041.78"/>
    <n v="6520"/>
    <s v=" "/>
    <s v=" "/>
    <s v=" "/>
    <n v="4041.78"/>
    <s v="Possível"/>
    <n v="2020.89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Aparecida do Taboado (MS)"/>
    <s v="Mato Grosso do Sul"/>
    <s v="Mascarenhas Barbosa &amp; Advogados Associados"/>
    <s v="Equipe Cível - Seguros"/>
    <s v="18/01/2017 "/>
    <s v="Improcedência da Ação - 1ª Instância"/>
    <n v="0"/>
    <s v="02.02.136.0002285742/16"/>
    <s v="29/06/2016"/>
    <d v="2016-07-22T00:00:00"/>
    <n v="4041.78"/>
    <d v="2016-07-22T00:00:00"/>
    <s v="18/01/2017 "/>
    <n v="180"/>
    <n v="6"/>
  </r>
  <r>
    <x v="0"/>
    <s v="02.02.136.0002043094/15"/>
    <x v="2"/>
    <x v="1"/>
    <s v=" PROTEÇÃO RESIDENCIAL VAN GOGH"/>
    <n v="8100"/>
    <s v="PAGAMENTO DE ALUGUEL"/>
    <s v="Residencial Van Gogh"/>
    <s v="Não"/>
    <s v="SINISTRO NEGADO"/>
    <s v="EVENTO NÃO CARACTERIZADO"/>
    <s v="sinistro não se encaixa nas condicoes gerais."/>
    <x v="2"/>
    <n v="35037.29"/>
    <n v="35037.29"/>
    <n v="0"/>
    <m/>
    <m/>
    <s v="ZURICH SANTANDER"/>
    <n v="2043094"/>
    <s v=" 1001073-65.2015.8.26.0292 "/>
    <s v="Leandro Ramos Silva"/>
    <s v="Santander Brasil Seguros S/A"/>
    <s v="1782418/588213"/>
    <s v="2014-14-83573 E"/>
    <s v="26/08/2014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Jacareí (SP)"/>
    <s v="São Paulo"/>
    <s v="Chalfin, Goldberg, Vainboim e Fichtner Advogados Associados - São "/>
    <s v="Equipe Cível - Seguros"/>
    <s v="23/01/2017 "/>
    <s v="Procedência Parcial - 1ª Instância"/>
    <n v="0"/>
    <s v="02.02.136.0002043094/15"/>
    <s v="23/02/2015"/>
    <d v="2015-03-03T00:00:00"/>
    <n v="40000"/>
    <d v="2015-03-03T00:00:00"/>
    <s v="23/01/2017 "/>
    <n v="692"/>
    <n v="23.066666666666666"/>
  </r>
  <r>
    <x v="0"/>
    <s v="02.02.136.0002268127/16"/>
    <x v="2"/>
    <x v="1"/>
    <s v=" PROTEÇÃO RESIDENCIAL SOB MEDIDA"/>
    <n v="8099"/>
    <s v="ROUBO/FURTO"/>
    <s v="Residencial Sob Medida"/>
    <s v="Sim"/>
    <s v="SINISTRO NEGADO"/>
    <s v="Risco Excluído "/>
    <m/>
    <x v="1"/>
    <n v="3759.06"/>
    <n v="0"/>
    <n v="3759.06"/>
    <n v="0"/>
    <m/>
    <s v="ZURICH SANTANDER"/>
    <n v="2268127"/>
    <s v=" 0052407-85.2016.8.13.0324 "/>
    <s v="Vivaldo Lucas Coura Alves"/>
    <s v="Santander Brasil Seguros S/A"/>
    <s v="1782419/676575"/>
    <s v="2015-14-99712-0"/>
    <s v="29/11/2015 "/>
    <s v=" "/>
    <n v="3200"/>
    <n v="3200"/>
    <s v=" "/>
    <s v=" "/>
    <s v=" "/>
    <n v="3200"/>
    <s v="Possível"/>
    <n v="16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Itajubá (MG)"/>
    <s v="Minas Gerais"/>
    <s v="Chalfin, Goldberg, Vainboim e Fichtner Advogados Associados - São "/>
    <s v="Equipe Cível - Seguros"/>
    <s v="30/01/2017 "/>
    <s v="Improcedência da Ação - 1ª Instância"/>
    <n v="0"/>
    <s v="02.02.136.0002268127/16"/>
    <s v="31/05/2016"/>
    <d v="2016-06-14T00:00:00"/>
    <n v="3200"/>
    <d v="2016-06-14T00:00:00"/>
    <s v="30/01/2017 "/>
    <n v="230"/>
    <n v="7.666666666666667"/>
  </r>
  <r>
    <x v="0"/>
    <s v="02.02.136.0002225052/16"/>
    <x v="2"/>
    <x v="1"/>
    <s v=" PROTEÇÃO RESIDENCIAL DOSE DUPLA"/>
    <n v="5002"/>
    <s v="ROUBO/FURTO"/>
    <s v="Residencial Dose Dupla"/>
    <s v="Sim"/>
    <s v="SINISTRO NEGADO"/>
    <s v="Bens não cobertos / Comprovação preexistência"/>
    <m/>
    <x v="2"/>
    <n v="16550.580000000002"/>
    <n v="16550.580000000002"/>
    <n v="0"/>
    <m/>
    <m/>
    <s v="ZURICH SANTANDER"/>
    <n v="2225052"/>
    <s v=" 1002743-50.2016.8.26.0019 "/>
    <s v="MARI ANGELA ANDRADE"/>
    <s v="Santander Brasil Seguros S/A"/>
    <s v="1490320/84814"/>
    <s v="2015-14-94553-0"/>
    <s v="12/08/2015 "/>
    <s v=" "/>
    <n v="13529"/>
    <n v="13529"/>
    <s v=" "/>
    <s v=" "/>
    <s v=" "/>
    <n v="13529"/>
    <s v="Possível"/>
    <n v="6764.5"/>
    <n v="0"/>
    <s v="Remoto"/>
    <n v="0"/>
    <s v="Condenação"/>
    <s v="Contingência Inicial"/>
    <m/>
    <s v="Encerrado"/>
    <s v="Seguro Residencial"/>
    <s v="Sinistro Negado (Negativa pagto da Apólice)"/>
    <s v="Cobrança"/>
    <s v="1ª"/>
    <s v="Vara Cível"/>
    <s v="Americana (SP)"/>
    <s v="São Paulo"/>
    <s v="Chalfin, Goldberg, Vainboim e Fichtner Advogados Associados - São "/>
    <s v="Equipe Cível - Seguros"/>
    <s v="31/01/2017 "/>
    <s v="Procedência Parcial - 1ª Instância"/>
    <n v="0"/>
    <s v="02.02.136.0002225052/16"/>
    <s v="16/03/2016"/>
    <d v="2016-03-22T00:00:00"/>
    <n v="13529"/>
    <d v="2016-03-22T00:00:00"/>
    <s v="31/01/2017 "/>
    <n v="315"/>
    <n v="10.5"/>
  </r>
  <r>
    <x v="0"/>
    <s v="02.02.507.0001129415/11"/>
    <x v="1"/>
    <x v="0"/>
    <s v="PROTEÇÃO ACIDENTES PESSOAIS"/>
    <n v="5012"/>
    <s v="IPA"/>
    <s v="AP STD"/>
    <s v="Sim"/>
    <s v="SINISTRO NÃO AVISADO"/>
    <s v="SINISTRO NÃO AVISADO"/>
    <m/>
    <x v="0"/>
    <n v="45501.15"/>
    <n v="40000"/>
    <n v="5501.1500000000015"/>
    <m/>
    <m/>
    <s v="ZURICH SANTANDER"/>
    <n v="1379518"/>
    <s v=" 0072372-03.2011.8.13.0687 "/>
    <s v="Rogério de Aguiar Soares"/>
    <s v="Santander Seguros S/A"/>
    <s v="287 E 301"/>
    <s v="2012-82-19485-0"/>
    <s v="19/01/2011 "/>
    <s v=" "/>
    <n v="200000"/>
    <n v="200000"/>
    <s v=" "/>
    <s v=" "/>
    <s v=" "/>
    <n v="200000"/>
    <s v="Possível"/>
    <n v="100000"/>
    <n v="0"/>
    <s v="Remoto"/>
    <n v="0"/>
    <s v="Condenação"/>
    <s v="Contingência Inicial"/>
    <m/>
    <s v="Encerrado"/>
    <s v="Acidentes Pessoais"/>
    <s v="Pgto/Amortiz/diverg/duplic/não processado/provisão"/>
    <s v="Indenizatória"/>
    <s v="1ª"/>
    <s v="Vara Cível"/>
    <s v="Timóteo (MG)"/>
    <s v="Minas Gerais"/>
    <s v="Chalfin, Goldberg, Vainboim e Fichtner Advogados Associados - São "/>
    <s v="Equipe Cível - Seguros"/>
    <s v="19/01/2017 "/>
    <s v="Acordo Após Decisão do Tribunal Estadual"/>
    <n v="0"/>
    <s v="02.02.507.0001129415/11"/>
    <s v="27/09/2011"/>
    <d v="2011-10-14T00:00:00"/>
    <n v="200000"/>
    <d v="2011-10-14T00:00:00"/>
    <s v="19/01/2017 "/>
    <n v="1924"/>
    <n v="64.13333333333334"/>
  </r>
  <r>
    <x v="0"/>
    <s v="02.02.136.0002092120/15"/>
    <x v="2"/>
    <x v="1"/>
    <s v="RESIDENCIAL"/>
    <n v="5000"/>
    <s v="DESMORONAMENTO"/>
    <s v="Residencial STD"/>
    <s v="Não"/>
    <s v="SINISTRO NEGADO"/>
    <s v="EVENTO NÃO CARACTERIZADO"/>
    <m/>
    <x v="0"/>
    <n v="4542.47"/>
    <n v="3600"/>
    <n v="942.47000000000025"/>
    <m/>
    <m/>
    <s v="ZURICH SANTANDER"/>
    <n v="2092120"/>
    <s v=" 1013048-94.2015.8.26.0224 "/>
    <s v="Gerturudes Ros Medeiros"/>
    <s v="Santander Brasil Seguros S/A"/>
    <s v="1490318/91849"/>
    <s v="2014-14-79606-0"/>
    <s v="01/02/2014 "/>
    <s v=" "/>
    <n v="3299"/>
    <n v="3299"/>
    <s v=" "/>
    <s v=" "/>
    <s v=" "/>
    <n v="3299"/>
    <s v="Possível"/>
    <n v="1649.5"/>
    <n v="0"/>
    <s v="Remoto"/>
    <n v="0"/>
    <s v="Condenação"/>
    <s v="Contingência Inicial"/>
    <m/>
    <s v="Encerrado"/>
    <s v="Seguro Residencial"/>
    <s v="Sinistro Negado"/>
    <s v="Indenizatória"/>
    <s v="7ª"/>
    <s v="Vara Cível"/>
    <s v="Guarulhos (SP)"/>
    <s v="São Paulo"/>
    <s v="Chalfin, Goldberg, Vainboim e Fichtner Advogados Associados - São "/>
    <s v="Equipe Cível - Seguros"/>
    <s v="23/01/2017 "/>
    <s v="Acordos após a Sentença e até Decisão do Tribunal Estadual"/>
    <n v="0"/>
    <s v="02.02.136.0002092120/15"/>
    <s v="01/04/2015"/>
    <d v="2015-05-20T00:00:00"/>
    <n v="3299"/>
    <d v="2015-05-20T00:00:00"/>
    <s v="23/01/2017 "/>
    <n v="614"/>
    <n v="20.466666666666665"/>
  </r>
  <r>
    <x v="0"/>
    <s v="02.02.136.0002258016/16"/>
    <x v="2"/>
    <x v="1"/>
    <s v=" PROTEÇÃO RESIDENCIAL DOSE DUPLA"/>
    <n v="5002"/>
    <s v="DESMORONAMENTO"/>
    <s v="Residencial Dose Dupla"/>
    <s v="Sim"/>
    <s v="SINISTRO NEGADO"/>
    <s v="Ausência de cobertura"/>
    <m/>
    <x v="3"/>
    <n v="18139.09"/>
    <n v="18139.09"/>
    <n v="0"/>
    <m/>
    <m/>
    <s v="ZURICH SANTANDER"/>
    <n v="2258016"/>
    <s v=" 0052171-53.2016.8.19.0038 "/>
    <s v="ELIANE FARIA TINOCO DE OLIVEIRA SERRANO"/>
    <s v="Santander Brasil Seguros S/A"/>
    <s v="1490320/302428"/>
    <s v="2015-14-95560-0"/>
    <s v="14/09/2015 "/>
    <s v=" "/>
    <n v="22328"/>
    <n v="22328"/>
    <s v=" "/>
    <s v=" "/>
    <s v=" "/>
    <n v="22328"/>
    <s v="Possível"/>
    <n v="11164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Nova Iguaçu (RJ)"/>
    <s v="Rio de Janeiro"/>
    <s v="Chalfin, Goldberg, Vainboim e Fichtner Advogados Associados - São "/>
    <s v="Equipe Cível - Seguros"/>
    <s v="30/01/2017 "/>
    <s v="Procedência Total - 2ª Instância - Recurso do Banco"/>
    <n v="0"/>
    <s v="02.02.136.0002258016/16"/>
    <s v="12/05/2016"/>
    <d v="2016-05-24T00:00:00"/>
    <n v="22328"/>
    <d v="2016-05-24T00:00:00"/>
    <s v="30/01/2017 "/>
    <n v="251"/>
    <n v="8.3666666666666671"/>
  </r>
  <r>
    <x v="0"/>
    <s v="02.02.507.0001683509/13"/>
    <x v="1"/>
    <x v="0"/>
    <s v="AP GENERICO "/>
    <n v="9999"/>
    <s v="IPA"/>
    <s v="Pessoas - Acidentes Pessoais"/>
    <s v="Não"/>
    <s v="SINISTRO NEGADO"/>
    <s v="Sem caracterização de IFPD / IPA / Doenças Graves / Preexistência"/>
    <s v=" não caracterização da IPA."/>
    <x v="0"/>
    <n v="166592.62"/>
    <n v="145000"/>
    <n v="21592.619999999995"/>
    <m/>
    <m/>
    <s v="ZURICH SANTANDER"/>
    <n v="1707351"/>
    <s v=" 0238901-94.2013.8.19.0001 "/>
    <s v="Claudio da Cruz Brandão"/>
    <s v="Santander Seguros S/A"/>
    <s v="0 / 1225796"/>
    <s v="2013-82-25792-0"/>
    <s v="14/08/2009 "/>
    <s v=" "/>
    <n v="70000"/>
    <n v="70000"/>
    <s v=" "/>
    <s v=" "/>
    <s v=" "/>
    <n v="70000"/>
    <s v="Possível"/>
    <n v="35000"/>
    <n v="0"/>
    <s v="Remoto"/>
    <n v="0"/>
    <s v="Condenação"/>
    <s v="Contingência Inicial"/>
    <m/>
    <s v="Encerrado"/>
    <s v="Acidentes Pessoais"/>
    <s v="Pgto/Amortiz/diverg/duplic/não processado/provisão"/>
    <s v="Cobrança"/>
    <s v="19ª"/>
    <s v="Vara Cível"/>
    <s v="Rio de Janeiro (RJ)"/>
    <s v="Rio de Janeiro"/>
    <s v="Chalfin, Goldberg, Vainboim e Fichtner Advogados Associados - São "/>
    <s v="Equipe Cível - Seguros"/>
    <s v="30/01/2017 "/>
    <s v="Acordos após a Sentença e até Decisão do Tribunal Estadual"/>
    <n v="0"/>
    <s v="02.02.507.0001683509/13"/>
    <s v="11/07/2013"/>
    <d v="2013-09-05T00:00:00"/>
    <n v="70000"/>
    <d v="2013-09-05T00:00:00"/>
    <s v="30/01/2017 "/>
    <n v="1243"/>
    <n v="41.43333333333333"/>
  </r>
  <r>
    <x v="0"/>
    <s v="02.02.507.0002290081/16"/>
    <x v="0"/>
    <x v="0"/>
    <s v="PROTEÇÃO VIDA MULHER"/>
    <n v="8062"/>
    <s v="DIAGNOSTICO DE CANCER"/>
    <s v="Vida Mulher"/>
    <s v="Não"/>
    <s v="SINISTRO NEGADO"/>
    <s v="Ausência de cobertura"/>
    <s v="Neoplasia de Tireoide"/>
    <x v="0"/>
    <n v="23393"/>
    <n v="19000"/>
    <n v="4393"/>
    <m/>
    <m/>
    <s v="ZURICH SANTANDER"/>
    <n v="2290081"/>
    <s v=" 0103063-67.2016.8.05.0001 "/>
    <s v="DEISE TATIANA FERREIRA SANTOS"/>
    <s v="Santander Seguros S/A"/>
    <s v="113306/3520770"/>
    <s v="2016-93-77672-0"/>
    <s v="16/11/2015 "/>
    <s v=" "/>
    <n v="21393"/>
    <n v="21393"/>
    <s v=" "/>
    <s v=" "/>
    <s v=" "/>
    <n v="21393"/>
    <s v="Possível"/>
    <n v="10696.5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Salvador (BA)"/>
    <s v="Bahia"/>
    <s v="Costa &amp; Andrade Advogados Associados - RTMVP"/>
    <s v="Equipe Cível - Seguros"/>
    <s v="31/01/2017 "/>
    <s v="Acordos após a Sentença e até Decisão do Tribunal Estadual"/>
    <n v="0"/>
    <s v="02.02.507.0002290081/16"/>
    <s v="28/07/2016"/>
    <d v="2016-08-02T00:00:00"/>
    <n v="21393"/>
    <d v="2016-08-02T00:00:00"/>
    <s v="31/01/2017 "/>
    <n v="182"/>
    <n v="6.0666666666666664"/>
  </r>
  <r>
    <x v="0"/>
    <s v="02.02.136.0002300150/16"/>
    <x v="2"/>
    <x v="1"/>
    <s v="PROTEÇÃO RESIDENCIAL VAN GOGH"/>
    <n v="8100"/>
    <s v="DESMORONAMENTO"/>
    <s v="Residencial Van Gogh"/>
    <s v="Não"/>
    <s v="SINISTRO NEGADO"/>
    <s v="EVENTO NÃO CARACTERIZADO"/>
    <m/>
    <x v="0"/>
    <n v="4550"/>
    <n v="4076.83"/>
    <n v="473.17000000000007"/>
    <m/>
    <m/>
    <s v="ZURICH SANTANDER"/>
    <n v="2300150"/>
    <s v=" 0043318-81.2016.8.13.0148 "/>
    <s v="Sergio Augusto Pereira"/>
    <s v="Santander Brasil Seguros S/A"/>
    <s v="1782418/580983"/>
    <s v="2015-14-98495-0"/>
    <s v="17/11/2015 "/>
    <s v=" "/>
    <n v="41417"/>
    <n v="41417"/>
    <s v=" "/>
    <s v=" "/>
    <s v=" "/>
    <n v="41417"/>
    <s v="Possível"/>
    <n v="20708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Lagoa Santa (MG)"/>
    <s v="Minas Gerais"/>
    <s v="Chalfin, Goldberg, Vainboim e Fichtner Advogados Associados - São "/>
    <s v="Equipe Cível - Seguros"/>
    <s v="31/01/2017 "/>
    <s v="Acordos após a Sentença e até Decisão do Tribunal Estadual"/>
    <n v="0"/>
    <s v="02.02.136.0002300150/16"/>
    <s v="22/07/2016"/>
    <d v="2016-08-10T00:00:00"/>
    <n v="41417"/>
    <d v="2016-08-10T00:00:00"/>
    <s v="31/01/2017 "/>
    <n v="174"/>
    <n v="5.8"/>
  </r>
  <r>
    <x v="0"/>
    <s v="02.02.136.0002262380/16"/>
    <x v="2"/>
    <x v="1"/>
    <s v="PROTEÇÃO RESIDENCIAL SELECT"/>
    <n v="8101"/>
    <s v="DESMORONAMENTO"/>
    <s v="Residencial Select"/>
    <s v="Não"/>
    <s v="SINISTRO NEGADO"/>
    <s v="Ausência de cobertura"/>
    <m/>
    <x v="0"/>
    <n v="35707.599999999999"/>
    <n v="34668"/>
    <n v="1039.5999999999985"/>
    <m/>
    <m/>
    <s v="ZURICH SANTANDER"/>
    <n v="2262380"/>
    <s v=" 0034505-95.2016.8.16.0014 "/>
    <s v="Edno Moreira Gonçalves"/>
    <s v="Santander Brasil Seguros S/A"/>
    <s v="1782293/662356"/>
    <s v="2016-14-102220-"/>
    <s v="11/01/2016 "/>
    <s v=" "/>
    <n v="70000"/>
    <n v="70000"/>
    <s v=" "/>
    <s v=" "/>
    <s v=" "/>
    <n v="70000"/>
    <s v="Possível"/>
    <n v="35000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40 Salários"/>
    <s v="Londrina (PR)"/>
    <s v="Paraná"/>
    <s v="Cabanellos Schuh Advogados Associados - PR"/>
    <s v="Equipe Cível - Seguros"/>
    <s v="24/01/2017 "/>
    <s v="Acordo antes da Sentença"/>
    <n v="0"/>
    <s v="02.02.136.0002262380/16"/>
    <s v="25/05/2016"/>
    <d v="2016-06-02T00:00:00"/>
    <n v="70000"/>
    <d v="2016-06-02T00:00:00"/>
    <s v="24/01/2017 "/>
    <n v="236"/>
    <n v="7.8666666666666663"/>
  </r>
  <r>
    <x v="0"/>
    <s v="02.02.507.0001624903/12"/>
    <x v="0"/>
    <x v="0"/>
    <s v="SEGURO SIMPLES VIDA EMPRESA STYLE"/>
    <n v="6007"/>
    <s v="MORTE NATURAL"/>
    <s v="Vida Master"/>
    <s v="Sim"/>
    <s v="SINISTRO NEGADO"/>
    <s v="Limite de idade / Nº mínimo segurados"/>
    <s v="LIMITE DE IDADE"/>
    <x v="1"/>
    <n v="100242.07"/>
    <n v="0"/>
    <n v="100242.07"/>
    <n v="0"/>
    <m/>
    <s v="ZURICH SANTANDER"/>
    <n v="1640045"/>
    <s v=" 0017322-89.2012.8.26.0009 "/>
    <s v="Maria Evanize Pereira"/>
    <s v="Santander Seguros S/A"/>
    <s v="3552/83103"/>
    <s v="2011-93-36591-0"/>
    <s v="21/02/2010 "/>
    <s v=" "/>
    <n v="44425.65"/>
    <n v="44425.65"/>
    <s v=" "/>
    <s v=" "/>
    <s v=" "/>
    <n v="44425.65"/>
    <s v="Possível"/>
    <n v="22212.83"/>
    <n v="0"/>
    <s v="Remoto"/>
    <n v="0"/>
    <s v="Condenação"/>
    <s v="Contingência Inicial"/>
    <m/>
    <s v="Encerrado"/>
    <s v="Seguro de Vida"/>
    <s v="Pgto/Amortiz/diverg/duplic/não processado/provisão"/>
    <s v="Cobrança"/>
    <s v="4ª"/>
    <s v="Vara Cível"/>
    <s v="São Paulo (SP)"/>
    <s v="São Paulo"/>
    <s v="Chalfin, Goldberg, Vainboim e Fichtner Advogados Associados - São "/>
    <s v="Equipe Cível - Seguros"/>
    <s v="18/01/2017 "/>
    <s v="Improcedência da Ação - 1ª Instância"/>
    <n v="0"/>
    <s v="02.02.507.0001624903/12"/>
    <s v="22/10/2012"/>
    <d v="2013-05-18T00:00:00"/>
    <n v="44425.65"/>
    <d v="2013-05-18T00:00:00"/>
    <s v="18/01/2017 "/>
    <n v="1341"/>
    <n v="44.7"/>
  </r>
  <r>
    <x v="0"/>
    <s v="02.02.507.0001626151/13"/>
    <x v="0"/>
    <x v="0"/>
    <s v="VIDA PROTEÇÃO EXCLUSIVA"/>
    <n v="5030"/>
    <s v="IPA"/>
    <s v="Vida Proteção Exclusiva"/>
    <s v="Sim"/>
    <s v="SINISTRO LIQUIDADO"/>
    <s v="Sinistro pago parcialmente"/>
    <s v="Pagamento de acordo com comprovações/perícia"/>
    <x v="1"/>
    <n v="88130.47"/>
    <n v="0"/>
    <n v="88130.47"/>
    <n v="0"/>
    <m/>
    <s v="ZURICH SANTANDER"/>
    <n v="1641826"/>
    <s v=" 0007033-17.2013.8.26.0477 "/>
    <s v="Maria Gomes Avelino"/>
    <s v="Santander Seguros S/A"/>
    <s v="3422/17442108"/>
    <s v="2012-93-48036-0"/>
    <s v="24/05/2010 "/>
    <s v=" "/>
    <n v="38944.629999999997"/>
    <n v="49297"/>
    <s v=" "/>
    <s v=" "/>
    <s v=" "/>
    <n v="38944.629999999997"/>
    <s v="Possível"/>
    <n v="19472.32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Praia Grande (SP)"/>
    <s v="São Paulo"/>
    <s v="Chalfin, Goldberg, Vainboim e Fichtner Advogados Associados - São "/>
    <s v="Equipe Cível - Seguros"/>
    <s v="30/01/2017 "/>
    <s v="Improcedência da Ação - 1ª Instância"/>
    <n v="0"/>
    <s v="02.02.507.0001626151/13"/>
    <s v="24/04/2013"/>
    <d v="2013-05-21T00:00:00"/>
    <n v="38944.629999999997"/>
    <d v="2013-05-21T00:00:00"/>
    <s v="30/01/2017 "/>
    <n v="1350"/>
    <n v="45"/>
  </r>
  <r>
    <x v="0"/>
    <s v="02.02.507.0001662027/13"/>
    <x v="1"/>
    <x v="0"/>
    <s v="PROTEÇÃO SOB MEDIDA - AP"/>
    <n v="8065"/>
    <s v="IPA"/>
    <s v="AP Proteção Sob Medida"/>
    <s v="Sim"/>
    <s v="SINISTRO NÃO AVISADO"/>
    <s v="SINISTRO NÃO AVISADO"/>
    <m/>
    <x v="1"/>
    <n v="114448.04"/>
    <n v="0"/>
    <n v="114448.04"/>
    <n v="0"/>
    <m/>
    <s v="ZURICH SANTANDER"/>
    <n v="1676672"/>
    <s v=" 0806529-38.2013.8.12.0001 "/>
    <s v="Wider Silva de Souza"/>
    <s v="Santander Seguros S/A"/>
    <s v="329/1191450"/>
    <s v="2013-82-24914-0"/>
    <s v="05/04/2011 "/>
    <s v=" "/>
    <n v="56557.04"/>
    <n v="56557.04"/>
    <s v=" "/>
    <s v=" "/>
    <s v=" "/>
    <n v="56557.04"/>
    <s v="Possível"/>
    <n v="28278.52"/>
    <n v="0"/>
    <s v="Remoto"/>
    <n v="0"/>
    <s v="Condenação"/>
    <s v="Contingência Inicial"/>
    <m/>
    <s v="Encerrado"/>
    <s v="Seguro de Vida"/>
    <s v="Cobertura Negada"/>
    <s v="Cobrança"/>
    <s v="13ª"/>
    <s v="Vara Cível"/>
    <s v="Campo Grande (MS)"/>
    <s v="Mato Grosso do Sul"/>
    <s v="Mascarenhas Barbosa &amp; Advogados Associados"/>
    <s v="Equipe Cível - Seguros"/>
    <s v="30/01/2017 "/>
    <s v="Improcedência da Ação - 2ª Instância - Recurso do Autor"/>
    <n v="0"/>
    <s v="02.02.507.0001662027/13"/>
    <s v="24/06/2013"/>
    <d v="2013-07-17T00:00:00"/>
    <n v="56557.04"/>
    <d v="2013-07-17T00:00:00"/>
    <s v="30/01/2017 "/>
    <n v="1293"/>
    <n v="43.1"/>
  </r>
  <r>
    <x v="0"/>
    <s v="02.02.507.0001777583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s v=" não caracterização da IFPD."/>
    <x v="0"/>
    <n v="90622.93"/>
    <n v="72000"/>
    <n v="18622.929999999993"/>
    <m/>
    <m/>
    <s v="ZURICH SANTANDER"/>
    <n v="1777583"/>
    <s v=" 4001000-42.2013.8.26.0347 "/>
    <s v="João Pedro Rodrigues"/>
    <s v="Santander Seguros S/A"/>
    <s v="3422/17305563"/>
    <s v="2013-93-54517-0"/>
    <s v="19/03/2013 "/>
    <s v=" "/>
    <n v="31689"/>
    <n v="31689"/>
    <s v=" "/>
    <s v=" "/>
    <s v=" "/>
    <n v="31689"/>
    <s v="Possível"/>
    <n v="15844.5"/>
    <n v="0"/>
    <s v="Possível"/>
    <n v="0"/>
    <s v="Condenação"/>
    <s v="Contingência Inicial"/>
    <m/>
    <s v="Encerrado"/>
    <s v="Seguro de Vida"/>
    <s v="Pgto/Amortiz/diverg/duplic/não processado/provisão"/>
    <s v="Cobrança"/>
    <s v="2ª"/>
    <s v="Vara Cível"/>
    <s v="Matão (SP)"/>
    <s v="São Paulo"/>
    <s v="Chalfin, Goldberg, Vainboim e Fichtner Advogados Associados - São "/>
    <s v="Equipe Cível - Seguros"/>
    <s v="19/01/2017 "/>
    <s v="Acordo Após Decisão do Tribunal Estadual"/>
    <n v="0"/>
    <s v="02.02.507.0001777583/14"/>
    <s v="14/01/2014"/>
    <d v="2014-01-22T00:00:00"/>
    <n v="31689"/>
    <d v="2014-01-22T00:00:00"/>
    <s v="19/01/2017 "/>
    <n v="1093"/>
    <n v="36.43333333333333"/>
  </r>
  <r>
    <x v="0"/>
    <s v="02.02.507.0001749837/13"/>
    <x v="0"/>
    <x v="0"/>
    <s v="SEG VIDA SANTANDER MENSAL"/>
    <n v="5050"/>
    <s v="MORTE NATURAL"/>
    <s v="Vida Proteção Exclusiva"/>
    <s v="Sim"/>
    <s v="SINISTRO NEGADO"/>
    <s v="DOENÇA PREEXISTENTE"/>
    <m/>
    <x v="0"/>
    <n v="39284.129999999997"/>
    <n v="36500"/>
    <n v="2784.1299999999974"/>
    <m/>
    <m/>
    <s v="ZURICH SANTANDER"/>
    <n v="1749837"/>
    <s v=" 0035905-03.2013.8.26.0005 "/>
    <s v="Daniele Belarmino da Silva"/>
    <s v="Santander Seguros S/A"/>
    <s v="3430/20172668"/>
    <s v="2011-93-36559-0"/>
    <s v="06/02/2011 "/>
    <s v=" "/>
    <n v="34474"/>
    <n v="34474"/>
    <s v=" "/>
    <s v=" "/>
    <s v=" "/>
    <n v="34474"/>
    <s v="Possível"/>
    <n v="17237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São Paulo (SP)"/>
    <s v="São Paulo"/>
    <s v="Chalfin, Goldberg, Vainboim e Fichtner Advogados Associados - São "/>
    <s v="Equipe Cível - Seguros"/>
    <s v="19/01/2017 "/>
    <s v="Acordo Após Decisão do Tribunal Estadual"/>
    <n v="0"/>
    <s v="02.02.507.0001749837/13"/>
    <s v="15/10/2013"/>
    <d v="2013-11-22T00:00:00"/>
    <n v="34474"/>
    <d v="2013-11-22T00:00:00"/>
    <s v="19/01/2017 "/>
    <n v="1154"/>
    <n v="38.466666666666669"/>
  </r>
  <r>
    <x v="0"/>
    <s v="02.02.507.0001648096/13"/>
    <x v="0"/>
    <x v="0"/>
    <s v="PROTEÇÃO VIDA EMPRESA"/>
    <n v="5055"/>
    <s v="MORTE NATURAL"/>
    <s v="Vida Master"/>
    <s v="Sim"/>
    <s v="SINISTRO NEGADO"/>
    <s v="Limite de idade / Nº mínimo segurados"/>
    <s v="LIMITE DE IDADE"/>
    <x v="3"/>
    <n v="142873.91"/>
    <n v="142873.91"/>
    <n v="0"/>
    <m/>
    <m/>
    <s v="ZURICH SANTANDER"/>
    <n v="1655485"/>
    <s v=" 0014655-18.2013.8.19.0001 "/>
    <s v="MR SWELLCON FUTURA DESENVOLVIMENTO PROFISSIONAL E "/>
    <s v="Santander Seguros S/A"/>
    <s v="3419/29474"/>
    <s v="2012-93-45545-0"/>
    <s v="30/03/2012 "/>
    <s v=" "/>
    <n v="98963"/>
    <n v="98963"/>
    <s v=" "/>
    <s v=" "/>
    <s v=" "/>
    <n v="98963"/>
    <s v="Provável"/>
    <n v="98963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7ª"/>
    <s v="Vara Cível"/>
    <s v="Rio de Janeiro (RJ)"/>
    <s v="Rio de Janeiro"/>
    <s v="Chalfin, Goldberg, Vainboim e Fichtner Advogados Associados - São "/>
    <s v="Equipe Cível - Seguros"/>
    <s v="23/01/2017 "/>
    <s v="Procedência Total - 2ª Instância - Recurso do Banco"/>
    <n v="0"/>
    <s v="02.02.507.0001648096/13"/>
    <s v="16/01/2013"/>
    <d v="2013-06-13T00:00:00"/>
    <n v="98963"/>
    <d v="2013-06-13T00:00:00"/>
    <s v="23/01/2017 "/>
    <n v="1320"/>
    <n v="44"/>
  </r>
  <r>
    <x v="1"/>
    <s v="02.02.507.0000674628/09"/>
    <x v="1"/>
    <x v="0"/>
    <s v="ACID PES MENSAL - PROT MAIS COBERTA"/>
    <n v="1115"/>
    <s v="IPA"/>
    <s v="AP STD"/>
    <s v="Sim"/>
    <s v="SINISTRO NEGADO"/>
    <s v="Ausência de cobertura"/>
    <m/>
    <x v="1"/>
    <n v="303386.53999999998"/>
    <n v="0"/>
    <n v="303386.53999999998"/>
    <n v="0"/>
    <m/>
    <s v="ESCROW"/>
    <n v="1230271"/>
    <s v=" 0389303-32.2009.8.19.0001 "/>
    <s v="JOSE LINDOLFO DA SILVA"/>
    <s v="Santander Seguros S/A"/>
    <s v="2004/110576844"/>
    <s v="2008-82-6393-0"/>
    <s v="06/05/2008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Acidentes Pessoais"/>
    <s v="Cobertura Negada"/>
    <s v="Indenizatória"/>
    <s v="14ª"/>
    <s v="Vara Cível"/>
    <s v="Rio de Janeiro (RJ)"/>
    <s v="Rio de Janeiro"/>
    <s v="Chalfin, Goldberg, Vainboim e Fichtner Advogados Associados - São "/>
    <s v="Equipe Cível - Seguros"/>
    <s v="13/02/2017 "/>
    <s v="Improcedência da Ação - 1ª Instância"/>
    <n v="0"/>
    <s v="02.02.507.0000674628/09"/>
    <s v="11/12/2009"/>
    <d v="2010-07-15T00:00:00"/>
    <n v="100000"/>
    <d v="2010-07-15T00:00:00"/>
    <s v="13/02/2017 "/>
    <n v="2405"/>
    <n v="80.166666666666671"/>
  </r>
  <r>
    <x v="1"/>
    <s v="02.02.507.0000773822/07"/>
    <x v="0"/>
    <x v="0"/>
    <s v="VIDA PROTEÇÃO EXCLUSIVA"/>
    <n v="1008"/>
    <s v="DOENÇA TERMINAL"/>
    <s v="Vida Proteção Exclusiva"/>
    <s v="Sim"/>
    <s v="SINISTRO NEGADO"/>
    <s v="Sem caracterização de IFPD / IPA / Doenças Graves / Preexistência"/>
    <m/>
    <x v="3"/>
    <n v="226907.89"/>
    <n v="226907.89"/>
    <n v="0"/>
    <m/>
    <m/>
    <s v="ESCROW"/>
    <n v="773277"/>
    <s v=" 879/2008 "/>
    <s v="Elisandra de Almeida Pedroso Anastácio"/>
    <s v="Santander Seguros S/A"/>
    <s v="3197 E 1151"/>
    <s v="2007-93-13081 E"/>
    <s v="03/10/2007 "/>
    <s v=" "/>
    <n v="74758"/>
    <n v="74758"/>
    <s v=" "/>
    <s v=" "/>
    <s v=" "/>
    <n v="74758"/>
    <s v="Provável"/>
    <n v="74758"/>
    <n v="7785.64"/>
    <s v="Remoto"/>
    <n v="0"/>
    <s v="Sucumbência"/>
    <s v="Contingência Inicial"/>
    <m/>
    <s v="Encerrado"/>
    <s v="Seguro de Vida"/>
    <s v="Sinistro Negado (Ausência de Invalidez Permanente/Total)"/>
    <s v="Cobrança"/>
    <s v="Vara Única"/>
    <s v="Vara Cível"/>
    <s v="Estrela D¿oeste (SP)"/>
    <s v="São Paulo"/>
    <s v="Chalfin, Goldberg, Vainboim e Fichtner Advogados Associados - São "/>
    <s v="Equipe Cível - Seguros"/>
    <s v="09/02/2017 "/>
    <s v="Procedência Total - 2ª Instância - Recurso do Banco"/>
    <n v="0"/>
    <s v="02.02.507.0000773822/07"/>
    <s v="30/06/2007"/>
    <d v="2008-08-08T00:00:00"/>
    <n v="74758"/>
    <d v="2008-08-08T00:00:00"/>
    <s v="09/02/2017 "/>
    <n v="3107"/>
    <n v="103.56666666666666"/>
  </r>
  <r>
    <x v="1"/>
    <s v="02.02.507.0000828060/08"/>
    <x v="0"/>
    <x v="0"/>
    <s v="VIDA MASTER"/>
    <n v="6000"/>
    <s v="MORTE NATURAL"/>
    <s v="Vida Master"/>
    <s v="Sim"/>
    <s v="SINISTRO NEGADO"/>
    <s v="Falta de Documentos"/>
    <m/>
    <x v="0"/>
    <n v="244000"/>
    <n v="230000"/>
    <n v="14000"/>
    <m/>
    <m/>
    <s v="ESCROW"/>
    <n v="829908"/>
    <s v=" 001/1.08.0273818-8 "/>
    <s v="Salete Terezinha Rodrigues Ramos"/>
    <s v="Santander Seguros S/A"/>
    <s v="6000003 E"/>
    <s v="2006-93-5216 E"/>
    <s v="06/01/2006 "/>
    <s v=" "/>
    <n v="120000"/>
    <n v="120000"/>
    <s v=" "/>
    <s v=" "/>
    <s v=" "/>
    <n v="120000"/>
    <s v="Provável"/>
    <n v="120000"/>
    <n v="100"/>
    <s v="Remoto"/>
    <n v="0"/>
    <s v="Sucumbência"/>
    <s v="Contingência Inicial"/>
    <m/>
    <s v="Encerrado"/>
    <s v="Seguro de Vida"/>
    <s v="Pgto/Amortiz/diverg/duplic/não processado/provisão"/>
    <s v="Cobrança"/>
    <s v="2ª"/>
    <s v="Vara Cível"/>
    <s v="Porto Alegre (RS)"/>
    <s v="Rio Grande do Sul"/>
    <s v="Cabanellos Schuh Advogados Associados - RS"/>
    <s v="Equipe Cível - Seguros"/>
    <s v="10/02/2017 "/>
    <s v="Acordo Após Decisão do Tribunal Estadual"/>
    <n v="0"/>
    <s v="02.02.507.0000828060/08"/>
    <s v="09/10/2008"/>
    <d v="2009-02-20T00:00:00"/>
    <n v="120000"/>
    <d v="2009-02-20T00:00:00"/>
    <s v="10/02/2017 "/>
    <n v="2912"/>
    <n v="97.066666666666663"/>
  </r>
  <r>
    <x v="1"/>
    <s v="02.02.507.0000430958/05"/>
    <x v="4"/>
    <x v="0"/>
    <s v="PRODUTO GENÉRICO"/>
    <n v="9999"/>
    <s v="MORTE NATURAL"/>
    <s v="Prestamista (outros)"/>
    <s v="Não"/>
    <s v="SINISTRO NEGADO"/>
    <s v="DOENÇA PREEXISTENTE"/>
    <m/>
    <x v="0"/>
    <n v="53709.7"/>
    <n v="28223"/>
    <n v="25486.699999999997"/>
    <n v="2926.06"/>
    <m/>
    <s v="ESCROW"/>
    <n v="684614"/>
    <s v=" 77110/2005 "/>
    <s v="Mauro Fernando Wadeck"/>
    <s v="Santander Seguros S/A"/>
    <s v="7110446 / 0"/>
    <s v="2007-77-10230 E"/>
    <s v="15/06/2003 "/>
    <s v=" "/>
    <n v="41023"/>
    <n v="41023"/>
    <s v=" "/>
    <s v=" "/>
    <s v=" "/>
    <n v="41023"/>
    <s v="Provável"/>
    <n v="41023"/>
    <n v="2206.4699999999998"/>
    <s v="Remoto"/>
    <n v="0"/>
    <s v="Sucumbência"/>
    <s v="Contingência Inicial"/>
    <m/>
    <s v="Encerrado"/>
    <s v="Seguro de Vida"/>
    <s v="Sinistro Negado por Doença Pré-existente"/>
    <s v="Obrigação de fazer"/>
    <s v="1ª"/>
    <s v="Vara Cível"/>
    <s v="Curitiba (PR)"/>
    <s v="Paraná"/>
    <s v="Cabanellos Schuh Advogados Associados - PR"/>
    <s v="Equipe Cível - Seguros"/>
    <s v="03/02/2017 "/>
    <s v="Acordo Após Decisão do Tribunal Estadual"/>
    <n v="0"/>
    <s v="02.02.507.0000430958/05"/>
    <s v="20/01/2005"/>
    <d v="2007-10-05T00:00:00"/>
    <n v="41023"/>
    <d v="2007-10-05T00:00:00"/>
    <s v="03/02/2017 "/>
    <n v="3409"/>
    <n v="113.63333333333334"/>
  </r>
  <r>
    <x v="1"/>
    <s v="02.02.507.0000538874/09"/>
    <x v="0"/>
    <x v="0"/>
    <s v="PRODUTO GENÉRICO"/>
    <n v="9999"/>
    <s v="MORTE NATURAL"/>
    <s v="Pessoas - Vida  (outros)"/>
    <s v="Não"/>
    <s v="SINISTRO NEGADO"/>
    <s v="DOENÇA PREEXISTENTE"/>
    <m/>
    <x v="0"/>
    <n v="68134.97"/>
    <n v="60000"/>
    <n v="8134.9700000000012"/>
    <n v="6000"/>
    <m/>
    <s v="ESCROW"/>
    <n v="1085738"/>
    <s v=" 2009.004.136188-6 "/>
    <s v="Thiago Cesar Bandeira da Silva"/>
    <s v="Santander Seguros S/A"/>
    <n v="9301992"/>
    <s v="2010-93-31884-0"/>
    <s v="17/01/2007 "/>
    <s v=" "/>
    <n v="15000"/>
    <n v="15000"/>
    <s v=" "/>
    <s v=" "/>
    <s v=" "/>
    <n v="15000"/>
    <s v="Possível"/>
    <n v="7500"/>
    <n v="0"/>
    <s v="Remoto"/>
    <n v="0"/>
    <s v="Condenação"/>
    <s v="Revisados"/>
    <m/>
    <s v="Encerrado"/>
    <s v="Seguro de Vida"/>
    <s v="Cobertura Negada"/>
    <s v="Indenizatória"/>
    <s v="5ª"/>
    <s v="Vara Cível"/>
    <s v="São Gonçalo (RJ)"/>
    <s v="Rio de Janeiro"/>
    <s v="Chalfin, Goldberg, Vainboim e Fichtner Advogados Associados - São "/>
    <s v="Equipe Cível - Seguros"/>
    <s v="01/02/2017 "/>
    <s v="Acordo Após Decisão do Tribunal Estadual"/>
    <n v="0"/>
    <s v="02.02.507.0000538874/09"/>
    <s v="22/06/2009"/>
    <d v="2009-08-31T00:00:00"/>
    <n v="15000"/>
    <d v="2009-08-31T00:00:00"/>
    <s v="01/02/2017 "/>
    <n v="2711"/>
    <n v="90.36666666666666"/>
  </r>
  <r>
    <x v="1"/>
    <s v="02.02.507.0000515394/09"/>
    <x v="0"/>
    <x v="0"/>
    <s v="VIDA MASTER SANTANDER"/>
    <n v="6004"/>
    <s v="MORTE NATURAL"/>
    <s v="Vida Master"/>
    <s v="Sim"/>
    <s v="SINISTRO NEGADO"/>
    <s v="Limite de idade / Nº mínimo segurados"/>
    <s v="LIMITE DE IDADE"/>
    <x v="1"/>
    <n v="94768.44"/>
    <n v="0"/>
    <n v="94768.44"/>
    <n v="0"/>
    <m/>
    <s v="ESCROW"/>
    <n v="1060793"/>
    <s v=" 699.09.001136-0 "/>
    <s v="Darcy Correa Tota"/>
    <s v="Santander Seguros S/A"/>
    <s v="1134/23514"/>
    <s v="2008-93-16010-0"/>
    <s v="20/02/2008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Cobertura Negada"/>
    <s v="Indenizatória"/>
    <s v="Vara Única"/>
    <s v="Vara Cível"/>
    <s v="Salto de Pirapora (SP)"/>
    <s v="São Paulo"/>
    <s v="Chalfin, Goldberg, Vainboim e Fichtner Advogados Associados - São "/>
    <s v="Equipe Cível - Seguros"/>
    <s v="02/02/2017 "/>
    <s v="Improcedência da Ação - 2ª Instância - Recurso do Banco"/>
    <n v="0"/>
    <s v="02.02.507.0000515394/09"/>
    <s v="19/05/2009"/>
    <d v="2009-07-23T00:00:00"/>
    <n v="30000"/>
    <d v="2009-07-23T00:00:00"/>
    <s v="02/02/2017 "/>
    <n v="2751"/>
    <n v="91.7"/>
  </r>
  <r>
    <x v="1"/>
    <s v="02.01.507.0000149609/05"/>
    <x v="0"/>
    <x v="0"/>
    <s v="VIDA MENSAL"/>
    <n v="1001"/>
    <s v="IPA"/>
    <s v="Vida PF"/>
    <s v="Não"/>
    <s v="SINISTRO NEGADO"/>
    <s v="Sem caracterização de IFPD / IPA / Doenças Graves / Preexistência"/>
    <m/>
    <x v="1"/>
    <n v="138479"/>
    <n v="0"/>
    <n v="138479"/>
    <n v="0"/>
    <m/>
    <s v="ESCROW"/>
    <n v="466887"/>
    <s v=" 007.05.014111-9 (1253) "/>
    <s v="Marineide Silva Torres"/>
    <s v="Santander Seguros S/A"/>
    <s v="1001002/100906"/>
    <s v="2001-93-37-0"/>
    <s v="08/08/2001 "/>
    <s v=" "/>
    <n v="75000"/>
    <n v="75000"/>
    <s v=" "/>
    <s v=" "/>
    <s v=" "/>
    <n v="75000"/>
    <s v="Remoto"/>
    <n v="0"/>
    <n v="10000"/>
    <s v="Remoto"/>
    <n v="0"/>
    <s v="Condenação"/>
    <s v="Reclassificados"/>
    <s v="Sentença Improcedente"/>
    <s v="Encerrado"/>
    <s v="Seguro de Vida"/>
    <s v="Sinistro Negado (Negativa pagto da Apólice)"/>
    <s v="Indenizatória"/>
    <s v="1ª"/>
    <s v="Vara Cível"/>
    <s v="São Paulo (SP)"/>
    <s v="São Paulo"/>
    <s v="Chalfin, Goldberg, Vainboim e Fichtner Advogados Associados - São "/>
    <s v="Equipe Cível - Seguros"/>
    <s v="13/02/2017 "/>
    <s v="Improcedência da Ação - 2ª Instância - Recurso do Autor"/>
    <n v="0"/>
    <s v="02.01.507.0000149609/05"/>
    <s v="01/06/2005"/>
    <d v="2005-08-17T00:00:00"/>
    <n v="75000"/>
    <d v="2005-08-17T00:00:00"/>
    <s v="13/02/2017 "/>
    <n v="4198"/>
    <n v="139.93333333333334"/>
  </r>
  <r>
    <x v="1"/>
    <s v="02.02.507.0000606734/09"/>
    <x v="1"/>
    <x v="0"/>
    <s v="VIDA PROTEÇÃO EXCLUSIVA"/>
    <n v="1008"/>
    <s v="IPA"/>
    <s v="Vida Proteção Exclusiva"/>
    <s v="Sim"/>
    <s v="SINISTRO NEGADO"/>
    <s v="Sem caracterização de IFPD / IPA / Doenças Graves / Preexistência"/>
    <m/>
    <x v="2"/>
    <n v="129638.05"/>
    <n v="129638.05"/>
    <n v="0"/>
    <m/>
    <m/>
    <s v="ESCROW"/>
    <n v="1161826"/>
    <s v=" 614.01.2009.003427-9 "/>
    <s v="Alcino Providelo"/>
    <s v="Santander Seguros S/A"/>
    <s v="1102080 E 3197"/>
    <s v="2009-82-8582 E"/>
    <s v="06/11/2008 "/>
    <s v=" "/>
    <n v="44177.2"/>
    <n v="44177.2"/>
    <s v=" "/>
    <s v=" "/>
    <s v=" "/>
    <n v="44177.2"/>
    <s v="Possível"/>
    <n v="22088.6"/>
    <n v="1000"/>
    <s v="Remoto"/>
    <n v="0"/>
    <s v="Condenação"/>
    <s v="Contingência Inicial"/>
    <m/>
    <s v="Encerrado"/>
    <s v="Seguro de Vida"/>
    <s v="Cobertura Negada"/>
    <s v="Indenizatória"/>
    <s v="Vara Única"/>
    <s v="Vara Cível"/>
    <s v="Tambaú (SP)"/>
    <s v="São Paulo"/>
    <s v="Chalfin, Goldberg, Vainboim e Fichtner Advogados Associados - São "/>
    <s v="Equipe Cível - Seguros"/>
    <s v="10/02/2017 "/>
    <s v="Procedência Parcial - 2ª Instância - Recurso do Banco"/>
    <n v="0"/>
    <s v="02.02.507.0000606734/09"/>
    <s v="29/12/2009"/>
    <d v="2010-01-19T00:00:00"/>
    <n v="44177.2"/>
    <d v="2010-01-19T00:00:00"/>
    <s v="10/02/2017 "/>
    <n v="2579"/>
    <n v="85.966666666666669"/>
  </r>
  <r>
    <x v="1"/>
    <s v="02.02.507.0001001334/10"/>
    <x v="0"/>
    <x v="0"/>
    <s v="VIDA MASTER SANTANDER"/>
    <n v="6004"/>
    <s v="IFPD"/>
    <s v="Vida Master"/>
    <s v="Sim"/>
    <s v="SINISTRO NEGADO"/>
    <s v="Falta de Documentos"/>
    <m/>
    <x v="0"/>
    <n v="218415.38"/>
    <n v="175000"/>
    <n v="43415.380000000005"/>
    <m/>
    <m/>
    <s v="ESCROW"/>
    <n v="1251419"/>
    <s v=" 114.01.2010.039051-4 "/>
    <s v="Saulo De Oliveira Dantas"/>
    <s v="Santander Seguros S/A"/>
    <s v="1134/566"/>
    <s v="2008-93-14354-0"/>
    <s v="27/01/2005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de Vida"/>
    <s v="Cobertura Negada"/>
    <s v="Indenizatória"/>
    <s v="7ª"/>
    <s v="Vara Cível"/>
    <s v="Campinas (SP)"/>
    <s v="São Paulo"/>
    <s v="Chalfin, Goldberg, Vainboim e Fichtner Advogados Associados - São "/>
    <s v="Equipe Cível - Seguros"/>
    <s v="10/02/2017 "/>
    <s v="Acordo Após Decisão do Tribunal Estadual"/>
    <n v="0"/>
    <s v="02.02.507.0001001334/10"/>
    <s v="30/07/2010"/>
    <d v="2010-09-15T00:00:00"/>
    <n v="25000"/>
    <d v="2010-09-15T00:00:00"/>
    <s v="10/02/2017 "/>
    <n v="2340"/>
    <n v="78"/>
  </r>
  <r>
    <x v="1"/>
    <s v="02.02.507.0000594092/03"/>
    <x v="2"/>
    <x v="1"/>
    <s v="PRODUTO GENÉRICO"/>
    <n v="9999"/>
    <s v="IPA"/>
    <s v="Compreensivo Residencial  (out"/>
    <s v="Não"/>
    <s v="SINISTRO NEGADO"/>
    <s v="Sem caracterização de IFPD / IPA / Doenças Graves / Preexistência"/>
    <m/>
    <x v="0"/>
    <n v="674256.88"/>
    <n v="660000"/>
    <n v="14256.880000000005"/>
    <n v="218384.3"/>
    <m/>
    <s v="ESCROW"/>
    <n v="1149015"/>
    <s v=" 038403021549-3 "/>
    <s v="Darcy Jose Franco "/>
    <s v="Santander Seguros S/A"/>
    <s v="9 / 0"/>
    <s v="2010-81-9-0"/>
    <s v="21/10/2000 "/>
    <s v=" "/>
    <n v="103154.43"/>
    <n v="103154.43"/>
    <s v=" "/>
    <s v=" "/>
    <s v=" "/>
    <n v="103154.43"/>
    <s v="Possível"/>
    <n v="51577.21"/>
    <n v="564083.31000000006"/>
    <s v="Remoto"/>
    <n v="0"/>
    <m/>
    <m/>
    <m/>
    <s v="Encerrado"/>
    <s v="Seguro de Vida"/>
    <s v="Cobertura Negada"/>
    <s v="Indenizatória"/>
    <s v="2ª"/>
    <s v="Vara Cível"/>
    <s v="Leopoldina (MG)"/>
    <s v="Minas Gerais"/>
    <s v="Chalfin, Goldberg, Vainboim e Fichtner Advogados Associados - São "/>
    <s v="Equipe Cível - Seguros"/>
    <s v="07/02/2017 "/>
    <s v="Acordos após a Sentença e até Decisão do Tribunal Estadual"/>
    <n v="0"/>
    <s v="02.02.507.0000594092/03"/>
    <s v="23/07/2003"/>
    <d v="2009-12-17T00:00:00"/>
    <n v="103154.43"/>
    <d v="2009-12-17T00:00:00"/>
    <s v="07/02/2017 "/>
    <n v="2609"/>
    <n v="86.966666666666669"/>
  </r>
  <r>
    <x v="1"/>
    <s v="02.02.507.0001039867/11"/>
    <x v="0"/>
    <x v="0"/>
    <s v="SEGURO SIMPLES VIDA EMPRESA STYLE"/>
    <n v="6007"/>
    <s v="IPA"/>
    <s v="Vida Master"/>
    <s v="Sim"/>
    <s v="SINISTRO NEGADO"/>
    <s v="Sem caracterização de IFPD / IPA / Doenças Graves / Preexistência"/>
    <m/>
    <x v="0"/>
    <n v="100000"/>
    <n v="20000"/>
    <n v="80000"/>
    <m/>
    <m/>
    <s v="ESCROW"/>
    <n v="1289956"/>
    <s v=" 0292146-27.2010.8.13.0701 "/>
    <s v="Jesus Nivaldo Tobias De Moraes"/>
    <s v="Santander Seguros S/A"/>
    <s v="3552/91344"/>
    <s v="2012-93-47607-0"/>
    <s v="23/03/2010 "/>
    <s v=" "/>
    <n v="17000"/>
    <n v="17000"/>
    <s v=" "/>
    <s v=" "/>
    <s v=" "/>
    <n v="17000"/>
    <s v="Possível"/>
    <n v="8500"/>
    <n v="0"/>
    <s v="Remoto"/>
    <n v="0"/>
    <s v="Condenação"/>
    <s v="Contingência Inicial"/>
    <m/>
    <s v="Encerrado"/>
    <s v="Seguro de Vida"/>
    <s v="Pgto/Amortiz/diverg/duplic/não processado/provisão"/>
    <s v="Cobrança"/>
    <s v="4ª"/>
    <s v="Vara Cível"/>
    <s v="Uberaba (MG)"/>
    <s v="Minas Gerais"/>
    <s v="Chalfin, Goldberg, Vainboim e Fichtner Advogados Associados - São "/>
    <s v="Equipe Cível - Seguros"/>
    <s v="13/02/2017 "/>
    <s v="Acordo antes da Sentença"/>
    <n v="0"/>
    <s v="02.02.507.0001039867/11"/>
    <s v="31/01/2011"/>
    <d v="2011-02-08T00:00:00"/>
    <n v="17000"/>
    <d v="2011-02-08T00:00:00"/>
    <s v="13/02/2017 "/>
    <n v="2197"/>
    <n v="73.233333333333334"/>
  </r>
  <r>
    <x v="1"/>
    <s v="02.02.507.0001062488/11"/>
    <x v="0"/>
    <x v="0"/>
    <s v=" VIDA SUPERPROTECAO - MAIS COBERTURA"/>
    <n v="1013"/>
    <s v="IPA"/>
    <s v="Vida Superproteção"/>
    <s v="Não"/>
    <s v="SINISTRO LIQUIDADO"/>
    <s v="Sinistro pago parcialmente"/>
    <s v="Pagamento de acordo com comprovações/perícia"/>
    <x v="0"/>
    <n v="30050.53"/>
    <n v="14000"/>
    <n v="16050.529999999999"/>
    <m/>
    <m/>
    <s v="ESCROW"/>
    <n v="1312578"/>
    <s v=" 106.01.2010.001669-0 "/>
    <s v="Flávio Ullmann de Souza"/>
    <s v="Santander Seguros S/A"/>
    <s v="3316/110011116"/>
    <s v="2009-93-23725-0"/>
    <s v="29/11/2008 "/>
    <s v=" "/>
    <n v="9500"/>
    <n v="10000"/>
    <s v=" "/>
    <s v=" "/>
    <s v=" "/>
    <n v="9500"/>
    <s v="Possível"/>
    <n v="475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Franco da Rocha (SP)"/>
    <s v="São Paulo"/>
    <s v="Chalfin, Goldberg, Vainboim e Fichtner Advogados Associados - São "/>
    <s v="Equipe Cível - Seguros"/>
    <s v="10/02/2017 "/>
    <s v="Acordo antes da Sentença"/>
    <n v="0"/>
    <s v="02.02.507.0001062488/11"/>
    <s v="16/04/2011"/>
    <d v="2011-04-19T00:00:00"/>
    <n v="9500"/>
    <d v="2011-04-19T00:00:00"/>
    <s v="10/02/2017 "/>
    <n v="2124"/>
    <n v="70.8"/>
  </r>
  <r>
    <x v="1"/>
    <s v="02.02.507.0001074560/11"/>
    <x v="1"/>
    <x v="0"/>
    <s v="AP MENSAL -  STYLE"/>
    <n v="5071"/>
    <s v="IPA"/>
    <s v="AP STD"/>
    <s v="Sim"/>
    <s v="NOTIFICAÇÃO SEM REGULAÇÃO"/>
    <m/>
    <m/>
    <x v="0"/>
    <n v="54464.08"/>
    <n v="43000"/>
    <n v="11464.080000000002"/>
    <m/>
    <m/>
    <s v="ESCROW"/>
    <n v="1324650"/>
    <s v=" 0156594-53.2011.8.13.0702 "/>
    <s v="Humberto Carneiro de Oliveira"/>
    <s v="Santander Seguros S/A"/>
    <s v="2022/2129717"/>
    <s v="2012-82-19328-0"/>
    <s v="20/09/2010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Problemas com a apólice"/>
    <s v="Cobrança"/>
    <s v="Vara Cível"/>
    <s v="Vara Cível"/>
    <s v="Uberlândia (MG)"/>
    <s v="Minas Gerais"/>
    <s v="Chalfin, Goldberg, Vainboim e Fichtner Advogados Associados - São "/>
    <s v="Equipe Cível - Seguros"/>
    <s v="09/02/2017 "/>
    <s v="Acordos após a Sentença e até Decisão do Tribunal Estadual"/>
    <n v="0"/>
    <s v="02.02.507.0001074560/11"/>
    <s v="17/02/2011"/>
    <d v="2011-05-20T00:00:00"/>
    <n v="100000"/>
    <d v="2011-05-20T00:00:00"/>
    <s v="09/02/2017 "/>
    <n v="2092"/>
    <n v="69.733333333333334"/>
  </r>
  <r>
    <x v="1"/>
    <s v="02.02.507.0002154421/15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0"/>
    <n v="50000"/>
    <n v="10000"/>
    <n v="40000"/>
    <m/>
    <m/>
    <s v="ZURICH SANTANDER"/>
    <n v="2154421"/>
    <s v=" 0600979-19.2014.8.24.0020 "/>
    <s v="Filipe Andreza de Moraes"/>
    <s v="Santander Seguros S/A"/>
    <s v="2034/4010370"/>
    <s v="2013-82-25609-0"/>
    <s v="18/08/2013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Acidentes Pessoais"/>
    <s v="Sinistro Negado (Negativa pagto da Apólice)"/>
    <s v="Indenizatória"/>
    <s v="3ª"/>
    <s v="Vara Cível"/>
    <s v="Criciúma (SC)"/>
    <s v="Santa Catarina"/>
    <s v="Cabanellos Schuh Advogados Associados - SC"/>
    <s v="Equipe Cível - Seguros"/>
    <s v="03/02/2017 "/>
    <s v="Acordo antes da Sentença"/>
    <n v="0"/>
    <s v="02.02.507.0002154421/15"/>
    <s v="19/09/2015"/>
    <d v="2015-09-29T00:00:00"/>
    <n v="50000"/>
    <d v="2015-09-29T00:00:00"/>
    <s v="03/02/2017 "/>
    <n v="493"/>
    <n v="16.433333333333334"/>
  </r>
  <r>
    <x v="1"/>
    <s v="02.02.507.0002203087/16"/>
    <x v="1"/>
    <x v="0"/>
    <s v="PROTEÇÃO AP MAIS COBERTURA"/>
    <n v="5013"/>
    <s v="Auxilio Funeral"/>
    <s v="AP STD"/>
    <s v="Sim"/>
    <s v="SINISTRO NEGADO"/>
    <s v="Falta de Documentos"/>
    <m/>
    <x v="0"/>
    <n v="3700.97"/>
    <n v="3150"/>
    <n v="550.9699999999998"/>
    <m/>
    <m/>
    <s v="ZURICH SANTANDER"/>
    <n v="2203087"/>
    <s v=" 1000074-26.2016.8.26.0374 "/>
    <s v="Luis Carlos Ferreira"/>
    <s v="Santander Seguros S/A"/>
    <s v="287/326479383"/>
    <s v="2015-82-37286-0"/>
    <s v="12/11/2015 "/>
    <s v=" "/>
    <n v="3243"/>
    <n v="3243"/>
    <s v=" "/>
    <s v=" "/>
    <s v=" "/>
    <n v="3243"/>
    <s v="Possível"/>
    <n v="1621.5"/>
    <n v="0"/>
    <s v="Remoto"/>
    <n v="0"/>
    <s v="Condenação"/>
    <s v="Contingência Inicial"/>
    <m/>
    <s v="Encerrado"/>
    <s v="Acidentes Pessoais"/>
    <s v="Pgto/Amortiz/diverg/duplic/não processado/provisão"/>
    <s v="Indenizatória"/>
    <s v="1ª"/>
    <s v="Vara Cível"/>
    <s v="Morro Agudo (SP)"/>
    <s v="São Paulo"/>
    <s v="Chalfin, Goldberg, Vainboim e Fichtner Advogados Associados - São "/>
    <s v="Equipe Cível - Seguros"/>
    <s v="13/02/2017 "/>
    <s v="Acordos após a Sentença e até Decisão do Tribunal Estadual"/>
    <n v="0"/>
    <s v="02.02.507.0002203087/16"/>
    <s v="11/01/2016"/>
    <d v="2016-02-12T00:00:00"/>
    <n v="3243"/>
    <d v="2016-02-12T00:00:00"/>
    <s v="13/02/2017 "/>
    <n v="367"/>
    <n v="12.233333333333333"/>
  </r>
  <r>
    <x v="1"/>
    <s v="02.02.507.0002228452/16"/>
    <x v="1"/>
    <x v="0"/>
    <s v="ACIDENTES PESSOAIS MEN SANTANDER"/>
    <n v="1101"/>
    <s v="IPA"/>
    <s v="AP STD"/>
    <s v="Sim"/>
    <s v="SINISTRO NEGADO"/>
    <s v="Prescrição / Carência"/>
    <s v="PRESCRIÇÃO"/>
    <x v="1"/>
    <n v="60344.17"/>
    <n v="0"/>
    <n v="60344.17"/>
    <n v="0"/>
    <m/>
    <s v="ZURICH SANTANDER"/>
    <n v="2228452"/>
    <s v=" 1001540-74.2016.8.26.0400 "/>
    <s v="VALTER AUGUSTO PEREIRA"/>
    <s v="Santander Seguros S/A"/>
    <s v="1101080/112301"/>
    <s v="2015-82-36882-0"/>
    <s v="24/11/2008 "/>
    <s v=" "/>
    <n v="33717.75"/>
    <n v="33717.75"/>
    <s v=" "/>
    <s v=" "/>
    <s v=" "/>
    <n v="33717.75"/>
    <s v="Possível"/>
    <n v="16858.88"/>
    <n v="0"/>
    <s v="Remoto"/>
    <n v="0"/>
    <s v="Condenação"/>
    <s v="Contingência Inicial"/>
    <m/>
    <s v="Encerrado"/>
    <s v="Acidentes Pessoais"/>
    <s v="Sinistro Negado (Negativa pagto da Apólice)"/>
    <s v="Indenizatória"/>
    <s v="3ª"/>
    <s v="Vara Cível"/>
    <s v="Olímpia (SP)"/>
    <s v="São Paulo"/>
    <s v="Chalfin, Goldberg, Vainboim e Fichtner Advogados Associados - São "/>
    <s v="Equipe Cível - Seguros"/>
    <s v="14/02/2017 "/>
    <s v="Improcedência da Ação - 2ª Instância - Recurso do Autor"/>
    <n v="0"/>
    <s v="02.02.507.0002228452/16"/>
    <s v="16/03/2016"/>
    <d v="2016-03-31T00:00:00"/>
    <n v="33717.75"/>
    <d v="2016-03-31T00:00:00"/>
    <s v="14/02/2017 "/>
    <n v="320"/>
    <n v="10.666666666666666"/>
  </r>
  <r>
    <x v="1"/>
    <s v="02.02.507.0001891321/11"/>
    <x v="2"/>
    <x v="1"/>
    <s v="PRODUTO GENÉRICO"/>
    <n v="9999"/>
    <s v="IPA"/>
    <s v="Compreensivo Residencial  (out"/>
    <s v="Não"/>
    <s v="SINISTRO NEGADO"/>
    <s v="Sem caracterização de IFPD / IPA / Doenças Graves / Preexistência"/>
    <m/>
    <x v="1"/>
    <n v="397246.81"/>
    <n v="0"/>
    <n v="397246.81"/>
    <n v="0"/>
    <m/>
    <s v="ZURICH SANTANDER"/>
    <n v="1891321"/>
    <s v=" 0006410-34.2011.8.26.0020 "/>
    <s v="Joâo Roberto de Oliveira"/>
    <s v="Santander Seguros S/A"/>
    <s v="22/4340738"/>
    <s v="2010-81-22-0"/>
    <s v="02/02/2004 "/>
    <s v=" "/>
    <n v="256846.21"/>
    <n v="256846.21"/>
    <s v=" "/>
    <s v=" "/>
    <s v=" "/>
    <n v="256846.21"/>
    <s v="Possível"/>
    <n v="128423.11"/>
    <n v="0"/>
    <s v="Remoto"/>
    <n v="0"/>
    <s v="Condenação"/>
    <s v="Contingência Inicial"/>
    <m/>
    <s v="Encerrado"/>
    <s v="Acidentes Pessoais"/>
    <s v="Cobertura Negada"/>
    <s v="Indenizatória"/>
    <s v="1ª"/>
    <s v="Vara Cível"/>
    <s v="São Paulo (SP)"/>
    <s v="São Paulo"/>
    <s v="Chalfin, Goldberg, Vainboim e Fichtner Advogados Associados - São "/>
    <s v="Equipe Cível - Seguros"/>
    <s v="02/02/2017 "/>
    <s v="Improcedência da Ação - 2ª Instância - Recurso do Autor"/>
    <n v="0"/>
    <s v="02.02.507.0001891321/11"/>
    <s v="23/05/2011"/>
    <d v="2014-07-24T00:00:00"/>
    <n v="256846.21"/>
    <d v="2014-07-24T00:00:00"/>
    <s v="02/02/2017 "/>
    <n v="924"/>
    <n v="30.8"/>
  </r>
  <r>
    <x v="1"/>
    <s v="02.02.136.0002309304/16"/>
    <x v="2"/>
    <x v="1"/>
    <s v="PROTEÇÃO RESIDENCIAL VAN GOGH"/>
    <n v="8100"/>
    <s v="Danos Elétricos"/>
    <s v="Residencial Van Gogh"/>
    <s v="Não"/>
    <s v="SINISTRO NEGADO"/>
    <s v="Ausência de cobertura"/>
    <m/>
    <x v="1"/>
    <n v="12329.8"/>
    <n v="0"/>
    <n v="12329.8"/>
    <n v="0"/>
    <m/>
    <s v="ZURICH SANTANDER"/>
    <n v="2309304"/>
    <s v=" 9069991-39.2016.813.0024 "/>
    <s v="EDSON JOSE DOS SANTOS"/>
    <s v="Santander Brasil Seguros S/A"/>
    <s v="1782418/462417"/>
    <s v="2016-14-106915-"/>
    <s v="09/05/2016 "/>
    <s v=" "/>
    <n v="11280"/>
    <n v="11280"/>
    <s v=" "/>
    <s v=" "/>
    <s v=" "/>
    <n v="11280"/>
    <s v="Possível"/>
    <n v="564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elo Horizonte (MG)"/>
    <s v="Minas Gerais"/>
    <s v="Chalfin, Goldberg, Vainboim e Fichtner Advogados Associados - São "/>
    <s v="Equipe Cível - Seguros"/>
    <s v="14/02/2017 "/>
    <s v="Extinção Art. 267 - Com Possibilidade Nova Ação - 1ª Instância"/>
    <n v="0"/>
    <s v="02.02.136.0002309304/16"/>
    <s v="19/08/2016"/>
    <d v="2016-08-31T00:00:00"/>
    <n v="11280"/>
    <d v="2016-08-31T00:00:00"/>
    <s v="14/02/2017 "/>
    <n v="167"/>
    <n v="5.5666666666666664"/>
  </r>
  <r>
    <x v="1"/>
    <s v="02.02.136.0002273958/16"/>
    <x v="2"/>
    <x v="1"/>
    <s v="PROTEÇÃO RESIDENCIAL DOSE DUPLA"/>
    <n v="5002"/>
    <s v="DESMORONAMENTO"/>
    <s v="Residencial Dose Dupla"/>
    <s v="Sim"/>
    <s v="SINISTRO NEGADO"/>
    <s v="EVENTO NÃO CARACTERIZADO"/>
    <m/>
    <x v="1"/>
    <n v="29029.68"/>
    <n v="0"/>
    <n v="29029.68"/>
    <n v="0"/>
    <m/>
    <s v="ZURICH SANTANDER"/>
    <n v="2273958"/>
    <s v=" 1003198-29.2016.8.26.0176 "/>
    <s v="Adão Souza de Almeida"/>
    <s v="Santander Brasil Seguros S/A"/>
    <s v="1490320/306475"/>
    <s v="2015-14-100521-"/>
    <s v="19/12/2015 "/>
    <s v=" "/>
    <n v="24810"/>
    <n v="24810"/>
    <s v=" "/>
    <s v=" "/>
    <s v=" "/>
    <n v="24810"/>
    <s v="Possível"/>
    <n v="1240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São Paulo (SP)"/>
    <s v="São Paulo"/>
    <s v="Chalfin, Goldberg, Vainboim e Fichtner Advogados Associados - São "/>
    <s v="Equipe Cível - Seguros"/>
    <s v="13/02/2017 "/>
    <s v="Extinção Art. 267 - Com Possibilidade Nova Ação - 1ª Instância"/>
    <n v="0"/>
    <s v="02.02.136.0002273958/16"/>
    <s v="20/06/2016"/>
    <d v="2016-06-25T00:00:00"/>
    <n v="24810"/>
    <d v="2016-06-25T00:00:00"/>
    <s v="13/02/2017 "/>
    <n v="233"/>
    <n v="7.7666666666666666"/>
  </r>
  <r>
    <x v="1"/>
    <s v="02.02.136.0002284980/16"/>
    <x v="2"/>
    <x v="1"/>
    <s v="PROTEÇÃO RESIDENCIAL DOSE DUPLA"/>
    <n v="5002"/>
    <s v="Danos Elétricos"/>
    <s v="Residencial Dose Dupla"/>
    <s v="Sim"/>
    <s v="SINISTRO NEGADO"/>
    <s v="Caracteristica do imóvel ( Veraneio / Comercial / Desabitado / Em reforma) "/>
    <s v="desabitado"/>
    <x v="1"/>
    <n v="22286.98"/>
    <n v="0"/>
    <n v="22286.98"/>
    <n v="0"/>
    <m/>
    <s v="ZURICH SANTANDER"/>
    <n v="2284980"/>
    <s v=" 1002458-05.2016.8.26.0586 "/>
    <s v="LUIZ CUSTODIO ALELUIA"/>
    <s v="Santander Brasil Seguros S/A"/>
    <s v="1490320/457303"/>
    <s v="2014-14-85264-0"/>
    <s v="29/10/2014 "/>
    <s v=" "/>
    <n v="17380"/>
    <n v="17380"/>
    <s v=" "/>
    <s v=" "/>
    <s v=" "/>
    <n v="17380"/>
    <s v="Possível"/>
    <n v="8690"/>
    <n v="0"/>
    <s v="Remoto"/>
    <n v="0"/>
    <s v="Condenação"/>
    <s v="Contingência Inicial"/>
    <m/>
    <s v="Encerrado"/>
    <s v="Seguro Residencial"/>
    <s v="Sinistro Negado (Negativa pagto da Apólice)"/>
    <s v="Cobrança"/>
    <s v="1ª"/>
    <s v="Vara Cível"/>
    <s v="São Roque (SP)"/>
    <s v="São Paulo"/>
    <s v="Chalfin, Goldberg, Vainboim e Fichtner Advogados Associados - São "/>
    <s v="Equipe Cível - Seguros"/>
    <s v="08/02/2017 "/>
    <s v="Improcedência da Ação - 1ª Instância"/>
    <n v="0"/>
    <s v="02.02.136.0002284980/16"/>
    <s v="12/07/2016"/>
    <d v="2016-07-21T00:00:00"/>
    <n v="17380"/>
    <d v="2016-07-21T00:00:00"/>
    <s v="08/02/2017 "/>
    <n v="202"/>
    <n v="6.7333333333333334"/>
  </r>
  <r>
    <x v="1"/>
    <s v="02.02.136.0002247304/16"/>
    <x v="2"/>
    <x v="1"/>
    <s v="PROTEÇÃO RESIDENCIAL VAN GOGH"/>
    <n v="8100"/>
    <s v="ROUBO/FURTO"/>
    <s v="Residencial Van Gogh"/>
    <s v="Não"/>
    <s v="SINISTRO LIQUIDADO"/>
    <s v="Sinistro pago parcialmente"/>
    <s v="Pagamento de acordo com comprovações/perícia"/>
    <x v="0"/>
    <n v="5069.21"/>
    <n v="5000"/>
    <n v="69.210000000000036"/>
    <m/>
    <m/>
    <s v="ZURICH SANTANDER"/>
    <n v="2247304"/>
    <s v=" 1003538-48.2016.8.26.0248 "/>
    <s v="Idalina Machietto de Oliveira"/>
    <s v="Santander Brasil Seguros S/A"/>
    <s v="1782418/665576"/>
    <s v="2015-14-100899-"/>
    <s v="24/12/2015 "/>
    <s v=" "/>
    <n v="22686"/>
    <n v="24000"/>
    <s v=" "/>
    <s v=" "/>
    <s v=" "/>
    <n v="22686"/>
    <s v="Possível"/>
    <n v="11343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Indaiatuba (SP)"/>
    <s v="São Paulo"/>
    <s v="Chalfin, Goldberg, Vainboim e Fichtner Advogados Associados - São "/>
    <s v="Equipe Cível - Seguros"/>
    <s v="10/02/2017 "/>
    <s v="Acordos após a Sentença e até Decisão do Tribunal Estadual"/>
    <n v="0"/>
    <s v="02.02.136.0002247304/16"/>
    <s v="30/03/2016"/>
    <d v="2016-04-28T00:00:00"/>
    <n v="22686"/>
    <d v="2016-04-28T00:00:00"/>
    <s v="10/02/2017 "/>
    <n v="288"/>
    <n v="9.6"/>
  </r>
  <r>
    <x v="1"/>
    <s v="02.02.136.0002204111/16"/>
    <x v="2"/>
    <x v="1"/>
    <s v="RESIDENCIAL"/>
    <n v="5000"/>
    <s v="VENDAVAL"/>
    <s v="Residencial STD"/>
    <s v="Não"/>
    <s v="SINISTRO NEGADO"/>
    <s v="Caracteristica do imóvel ( Veraneio / Comercial / Desabitado / Em reforma) "/>
    <s v="misto"/>
    <x v="2"/>
    <n v="4532.17"/>
    <n v="4532.17"/>
    <n v="0"/>
    <m/>
    <m/>
    <s v="ZURICH SANTANDER"/>
    <n v="2204111"/>
    <s v=" 1000688-04.2016.8.26.0189 "/>
    <s v="Orlando beretta junior"/>
    <s v="Santander Brasil Seguros S/A"/>
    <s v="1490318/30491"/>
    <s v="2015-14-95231-0"/>
    <s v="07/09/2015 "/>
    <s v=" "/>
    <n v="2716"/>
    <n v="2716"/>
    <s v=" "/>
    <s v=" "/>
    <s v=" "/>
    <n v="2716"/>
    <s v="Possível"/>
    <n v="1358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Fernandópolis (SP)"/>
    <s v="São Paulo"/>
    <s v="Chalfin, Goldberg, Vainboim e Fichtner Advogados Associados - São "/>
    <s v="Equipe Cível - Seguros"/>
    <s v="01/02/2017 "/>
    <s v="Procedência Parcial - 2ª Instância - Recurso do Banco"/>
    <n v="0"/>
    <s v="02.02.136.0002204111/16"/>
    <s v="04/02/2016"/>
    <d v="2016-02-16T00:00:00"/>
    <n v="2716"/>
    <d v="2016-02-16T00:00:00"/>
    <s v="01/02/2017 "/>
    <n v="351"/>
    <n v="11.7"/>
  </r>
  <r>
    <x v="1"/>
    <s v="02.02.136.0002199598/16"/>
    <x v="2"/>
    <x v="1"/>
    <s v="PROTEÇÃO RESIDENCIAL DOSE DUPLA"/>
    <n v="5002"/>
    <s v="VENDAVAL"/>
    <s v="Residencial Dose Dupla"/>
    <s v="Sim"/>
    <s v="SINISTRO NÃO AVISADO"/>
    <s v="SINISTRO NÃO AVISADO"/>
    <m/>
    <x v="1"/>
    <n v="17227.34"/>
    <n v="0"/>
    <n v="17227.34"/>
    <n v="0"/>
    <m/>
    <s v="ZURICH SANTANDER"/>
    <n v="2199598"/>
    <s v=" 1002833-36.2016.8.26.0576 "/>
    <s v="JOÃO BATISTA BIANCHINI"/>
    <s v="Santander Brasil Seguros S/A"/>
    <s v="1490320/37972"/>
    <s v="2014-14-83909-E"/>
    <s v="19/09/2014 "/>
    <s v=" "/>
    <n v="12864"/>
    <n v="26928"/>
    <s v=" "/>
    <s v=" "/>
    <s v=" "/>
    <n v="12864"/>
    <s v="Possível"/>
    <n v="6432"/>
    <n v="0"/>
    <s v="Remoto"/>
    <n v="0"/>
    <s v="Condenação"/>
    <s v="Contingência Inicial"/>
    <m/>
    <s v="Encerrado"/>
    <s v="Seguro Residencial"/>
    <s v="Sinistro Negado (Negativa pagto da Apólice)"/>
    <s v="Cobrança"/>
    <s v="6ª"/>
    <s v="Vara Cível"/>
    <s v="São José do Rio Preto (SP)"/>
    <s v="São Paulo"/>
    <s v="Chalfin, Goldberg, Vainboim e Fichtner Advogados Associados - São "/>
    <s v="Equipe Cível - Seguros"/>
    <s v="13/02/2017 "/>
    <s v="Improcedência da Ação - 2ª Instância - Recurso do Autor"/>
    <n v="0"/>
    <s v="02.02.136.0002199598/16"/>
    <s v="12/01/2016"/>
    <d v="2016-02-02T00:00:00"/>
    <n v="12864"/>
    <d v="2016-02-02T00:00:00"/>
    <s v="13/02/2017 "/>
    <n v="377"/>
    <n v="12.566666666666666"/>
  </r>
  <r>
    <x v="1"/>
    <s v="02.02.136.0002251308/16"/>
    <x v="2"/>
    <x v="1"/>
    <s v="RESIDENCIAL"/>
    <n v="5000"/>
    <s v="Danos Elétricos"/>
    <s v="Residencial STD"/>
    <s v="Não"/>
    <s v="SINISTRO NEGADO"/>
    <s v="Falta de Documentos"/>
    <m/>
    <x v="1"/>
    <n v="35000"/>
    <n v="0"/>
    <n v="35000"/>
    <n v="0"/>
    <m/>
    <s v="ZURICH SANTANDER"/>
    <n v="2251308"/>
    <s v=" 0046819-21.2016.8.05.0001 "/>
    <s v="vICTOR COUTINHO ABDON"/>
    <s v="Santander Brasil Seguros S/A"/>
    <s v="1782293/768030"/>
    <s v="2015-14-97199-0"/>
    <s v="20/10/2015 "/>
    <s v=" "/>
    <n v="150000"/>
    <n v="150000"/>
    <s v=" "/>
    <s v=" "/>
    <s v=" "/>
    <n v="150000"/>
    <s v="Possível"/>
    <n v="75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Salvador (BA)"/>
    <s v="Bahia"/>
    <s v="Costa &amp; Andrade Advogados Associados - RTMVP"/>
    <s v="Equipe Cível - Seguros"/>
    <s v="02/02/2017 "/>
    <s v="Improcedência da Ação - 2ª Instância - Recurso do Autor"/>
    <n v="0"/>
    <s v="02.02.136.0002251308/16"/>
    <s v="19/04/2016"/>
    <d v="2016-05-06T00:00:00"/>
    <n v="150000"/>
    <d v="2016-05-06T00:00:00"/>
    <s v="02/02/2017 "/>
    <n v="272"/>
    <n v="9.0666666666666664"/>
  </r>
  <r>
    <x v="1"/>
    <s v="02.02.507.0001854132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93883.68"/>
    <n v="0"/>
    <n v="93883.68"/>
    <n v="0"/>
    <m/>
    <s v="ZURICH SANTANDER"/>
    <n v="1854132"/>
    <s v=" 1002777-93.2014.8.26.0019 "/>
    <s v="João Francisco Ferreira"/>
    <s v="Santander Seguros S/A"/>
    <s v="3422/17653273"/>
    <s v="2013-93-58326-0"/>
    <s v="20/03/2013 "/>
    <s v=" "/>
    <n v="55051"/>
    <n v="55051"/>
    <s v=" "/>
    <s v=" "/>
    <s v=" "/>
    <n v="55051"/>
    <s v="Possível"/>
    <n v="27525.5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2ª"/>
    <s v="Vara Cível"/>
    <s v="Americana (SP)"/>
    <s v="São Paulo"/>
    <s v="Chalfin, Goldberg, Vainboim e Fichtner Advogados Associados - São "/>
    <s v="Equipe Cível - Seguros"/>
    <s v="03/02/2017 "/>
    <s v="Improcedência da Ação - 2ª Instância - Recurso do Autor"/>
    <n v="0"/>
    <s v="02.02.507.0001854132/14"/>
    <s v="23/04/2014"/>
    <d v="2014-05-20T00:00:00"/>
    <n v="55051"/>
    <d v="2014-05-20T00:00:00"/>
    <s v="03/02/2017 "/>
    <n v="990"/>
    <n v="33"/>
  </r>
  <r>
    <x v="1"/>
    <s v="02.02.507.0001883557/14"/>
    <x v="1"/>
    <x v="0"/>
    <s v="ACIDENTES PESSOAIS MENSAL SANTANDER"/>
    <n v="5012"/>
    <s v="IPA"/>
    <s v="AP STD"/>
    <s v="Sim"/>
    <s v="SINISTRO NEGADO"/>
    <s v="Sem caracterização de IFPD / IPA / Doenças Graves / Preexistência"/>
    <m/>
    <x v="1"/>
    <n v="81606.3"/>
    <n v="0"/>
    <n v="81606.3"/>
    <n v="0"/>
    <m/>
    <s v="ZURICH SANTANDER"/>
    <n v="1883557"/>
    <s v=" 4024506-28.2013.8.26.0224 "/>
    <s v="Givaldo Francisco dos Santos"/>
    <s v="Santander Seguros S/A"/>
    <s v="301/2844641"/>
    <s v="2012-82-19102-0"/>
    <s v="08/04/2012 "/>
    <s v=" "/>
    <n v="45000"/>
    <n v="45000"/>
    <s v=" "/>
    <s v=" "/>
    <s v=" "/>
    <n v="45000"/>
    <s v="Possível"/>
    <n v="225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5ª"/>
    <s v="Vara Cível"/>
    <s v="Guarulhos (SP)"/>
    <s v="São Paulo"/>
    <s v="Chalfin, Goldberg, Vainboim e Fichtner Advogados Associados - São "/>
    <s v="Equipe Cível - Seguros"/>
    <s v="13/02/2017 "/>
    <s v="Improcedência da Ação - 2ª Instância - Recurso do Autor"/>
    <n v="0"/>
    <s v="02.02.507.0001883557/14"/>
    <s v="18/06/2014"/>
    <d v="2014-07-11T00:00:00"/>
    <n v="45000"/>
    <d v="2014-07-11T00:00:00"/>
    <s v="13/02/2017 "/>
    <n v="948"/>
    <n v="31.6"/>
  </r>
  <r>
    <x v="1"/>
    <s v="02.02.507.0001862529/14"/>
    <x v="0"/>
    <x v="0"/>
    <s v="PROTEÇÃO VIDA EMPRESA SANTANDER"/>
    <n v="5055"/>
    <s v="MORTE NATURAL"/>
    <s v="Vida Master"/>
    <s v="Sim"/>
    <s v="SINISTRO NÃO AVISADO"/>
    <s v="SINISTRO NÃO AVISADO"/>
    <m/>
    <x v="1"/>
    <n v="26793"/>
    <n v="0"/>
    <n v="26793"/>
    <n v="0"/>
    <m/>
    <s v="ZURICH SANTANDER"/>
    <n v="1862529"/>
    <s v=" 002067-09.2013.8.21.0070 "/>
    <s v="Neli da Silva da Rosa"/>
    <s v="Santander Seguros S/A"/>
    <s v="3419/296074"/>
    <s v="2014-93-62737-0"/>
    <s v="12/07/2012 "/>
    <s v=" "/>
    <n v="33000"/>
    <n v="33000"/>
    <s v=" "/>
    <s v=" "/>
    <s v=" "/>
    <n v="33000"/>
    <s v="Possível"/>
    <n v="16500"/>
    <n v="0"/>
    <s v="Remoto"/>
    <n v="0"/>
    <s v="Condenação"/>
    <s v="Contingência Inicial"/>
    <m/>
    <s v="Encerrado"/>
    <s v="Seguro de Vida"/>
    <s v="Cobertura Negada"/>
    <s v="Cobrança"/>
    <s v="3ª"/>
    <s v="Vara Cível"/>
    <s v="Taquara (RS)"/>
    <s v="Rio Grande do Sul"/>
    <s v="Cabanellos Schuh Advogados Associados - RS"/>
    <s v="Equipe Cível - Seguros"/>
    <s v="08/02/2017 "/>
    <s v="Improcedência da Ação - 2ª Instância - Recurso do Autor"/>
    <n v="0"/>
    <s v="02.02.507.0001862529/14"/>
    <s v="29/04/2014"/>
    <d v="2014-06-01T00:00:00"/>
    <n v="33000"/>
    <d v="2014-06-01T00:00:00"/>
    <s v="08/02/2017 "/>
    <n v="983"/>
    <n v="32.766666666666666"/>
  </r>
  <r>
    <x v="1"/>
    <s v="02.02.507.0002034208/15"/>
    <x v="0"/>
    <x v="0"/>
    <s v="PROTECAO VIDA PREMIADA"/>
    <n v="8063"/>
    <s v="MORTE NATURAL"/>
    <s v="Vida Premiada"/>
    <s v="Não"/>
    <s v="SINISTRO NEGADO"/>
    <s v="DOENÇA PREEXISTENTE"/>
    <m/>
    <x v="1"/>
    <n v="44247.68"/>
    <n v="0"/>
    <n v="44247.68"/>
    <n v="0"/>
    <m/>
    <s v="ZURICH SANTANDER"/>
    <n v="2034208"/>
    <s v=" 1000844-35.2015.8.26.0477 "/>
    <s v="Eduardo La Torraca"/>
    <s v="Santander Seguros S/A"/>
    <s v="113307/3458438"/>
    <s v="2014-93-64619-0"/>
    <s v="19/08/2014 "/>
    <s v=" "/>
    <n v="32000"/>
    <n v="32000"/>
    <s v=" "/>
    <s v=" "/>
    <s v=" "/>
    <n v="32000"/>
    <s v="Possível"/>
    <n v="16000"/>
    <n v="0"/>
    <s v="Remoto"/>
    <n v="0"/>
    <s v="Condenação"/>
    <s v="Contingência Inicial"/>
    <m/>
    <s v="Encerrado"/>
    <s v="Seguro de Vida"/>
    <s v="Sinistro Negado por Doença Pré-existente"/>
    <s v="Cobrança"/>
    <s v="3ª"/>
    <s v="Vara Cível"/>
    <s v="Praia Grande (SP)"/>
    <s v="São Paulo"/>
    <s v="Chalfin, Goldberg, Vainboim e Fichtner Advogados Associados - São "/>
    <s v="Equipe Cível - Seguros"/>
    <s v="07/02/2017 "/>
    <s v="Improcedência da Ação - 2ª Instância - Recurso do Autor"/>
    <n v="0"/>
    <s v="02.02.507.0002034208/15"/>
    <s v="04/02/2015"/>
    <d v="2015-02-13T00:00:00"/>
    <n v="32000"/>
    <d v="2015-02-13T00:00:00"/>
    <s v="07/02/2017 "/>
    <n v="725"/>
    <n v="24.166666666666668"/>
  </r>
  <r>
    <x v="1"/>
    <s v="02.02.507.0001820963/14"/>
    <x v="0"/>
    <x v="0"/>
    <s v="PROTECAO VIDA HOMEM"/>
    <n v="8061"/>
    <s v="MORTE NATURAL"/>
    <s v="Vida Homem"/>
    <s v="Sim"/>
    <s v="SINISTRO NEGADO"/>
    <s v="Falta de Documentos"/>
    <m/>
    <x v="2"/>
    <n v="137142.72"/>
    <n v="137142.72"/>
    <n v="0"/>
    <m/>
    <m/>
    <s v="ZURICH SANTANDER"/>
    <n v="1820963"/>
    <s v=" 1000487-35.2014.8.26.0010 "/>
    <s v="Ângela Rodrigues da Silva"/>
    <s v="Santander Seguros S/A"/>
    <s v="113303/3242769"/>
    <s v="2013-93-53248-0"/>
    <s v="09/04/2013 "/>
    <s v=" "/>
    <n v="120000"/>
    <n v="120000"/>
    <s v=" "/>
    <s v=" "/>
    <s v=" "/>
    <n v="120000"/>
    <s v="Provável"/>
    <n v="120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São Paulo (SP)"/>
    <s v="São Paulo"/>
    <s v="Chalfin, Goldberg, Vainboim e Fichtner Advogados Associados - São "/>
    <s v="Equipe Cível - Seguros"/>
    <s v="03/02/2017 "/>
    <s v="Procedência Parcial - 2ª Instância - Recurso do Banco"/>
    <n v="0"/>
    <s v="02.02.507.0001820963/14"/>
    <s v="14/02/2014"/>
    <d v="2014-04-02T00:00:00"/>
    <n v="120000"/>
    <d v="2014-04-02T00:00:00"/>
    <s v="03/02/2017 "/>
    <n v="1038"/>
    <n v="34.6"/>
  </r>
  <r>
    <x v="1"/>
    <s v="02.02.507.0002177708/15"/>
    <x v="1"/>
    <x v="0"/>
    <s v="ACIDENTES PESSOAIS MENSAL SANTANDER"/>
    <n v="5012"/>
    <s v="IPA"/>
    <s v="AP STD"/>
    <s v="Sim"/>
    <s v="SINISTRO LIQUIDADO"/>
    <s v="Sinistro pago parcialmente"/>
    <s v="Pagamento de acordo com comprovações/perícia"/>
    <x v="2"/>
    <n v="24434.38"/>
    <n v="24434.38"/>
    <n v="0"/>
    <m/>
    <m/>
    <s v="ZURICH SANTANDER"/>
    <n v="2177708"/>
    <s v=" 0017608-56.2015.808.0173 "/>
    <s v="Angelo Roberto Pimentel Pianca"/>
    <s v="Santander Seguros S/A"/>
    <s v="301/4506725"/>
    <s v="2014-82-28339-0"/>
    <s v="14/03/2014 "/>
    <s v=" "/>
    <n v="270000"/>
    <n v="300000"/>
    <s v=" "/>
    <s v=" "/>
    <s v=" "/>
    <n v="270000"/>
    <s v="Possível"/>
    <n v="135000"/>
    <n v="0"/>
    <s v="Remoto"/>
    <n v="0"/>
    <s v="Condenação"/>
    <s v="Contingência Inicial"/>
    <m/>
    <s v="Encerrado"/>
    <s v="Seguro de Vida"/>
    <s v="Pagto prêmio não efetivado/efetivado erroneamente"/>
    <s v="Cobrança"/>
    <s v="Juizado Especial Cível"/>
    <s v="JEC 40 Salários"/>
    <s v="Cariacica (ES)"/>
    <s v="Espírito Santo"/>
    <s v="Chalfin, Goldberg, Vainboim e Fichtner Advogados Associados - São "/>
    <s v="Equipe Cível - Seguros"/>
    <s v="10/02/2017 "/>
    <s v="Procedência Parcial - 2ª Instância - Recurso do Banco"/>
    <n v="0"/>
    <s v="02.02.507.0002177708/15"/>
    <s v="12/11/2015"/>
    <d v="2015-12-01T00:00:00"/>
    <n v="270000"/>
    <d v="2015-12-01T00:00:00"/>
    <s v="10/02/2017 "/>
    <n v="437"/>
    <n v="14.566666666666666"/>
  </r>
  <r>
    <x v="1"/>
    <s v="02.02.507.0002171072/15"/>
    <x v="1"/>
    <x v="0"/>
    <s v="SANTANDER PROTECAO SOB MEDIDA"/>
    <n v="8065"/>
    <s v="Auxilio Funeral"/>
    <s v="AP Proteção Sob Medida"/>
    <s v="Sim"/>
    <s v="SINISTRO LIQUIDADO"/>
    <s v="Sinistro pago parcialmente"/>
    <s v="Pagamento de acordo com comprovações/perícia"/>
    <x v="0"/>
    <n v="2546.3000000000002"/>
    <n v="2089"/>
    <n v="457.30000000000018"/>
    <m/>
    <m/>
    <s v="ZURICH SANTANDER"/>
    <n v="2171072"/>
    <s v=" 0014503-49.2015.8.16.0173 "/>
    <s v="Maria josé dos santos guiem"/>
    <s v="Santander Seguros S/A"/>
    <s v="2034/3158316"/>
    <s v="2015-82-35060-0"/>
    <s v="14/05/2015 "/>
    <s v=" "/>
    <n v="2089"/>
    <n v="2089"/>
    <s v=" "/>
    <s v=" "/>
    <s v=" "/>
    <n v="2089"/>
    <s v="Possível"/>
    <n v="1044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Juizado Especial Cível"/>
    <s v="JEC 40 Salários"/>
    <s v="Umuarama (PR)"/>
    <s v="Paraná"/>
    <s v="Cabanellos Schuh Advogados Associados - PR"/>
    <s v="Equipe Cível - Seguros"/>
    <s v="14/02/2017 "/>
    <s v="Acordos após a Sentença e até Decisão do Tribunal Estadual"/>
    <n v="0"/>
    <s v="02.02.507.0002171072/15"/>
    <s v="05/11/2015"/>
    <d v="2015-11-12T00:00:00"/>
    <n v="2089"/>
    <d v="2015-11-12T00:00:00"/>
    <s v="14/02/2017 "/>
    <n v="460"/>
    <n v="15.333333333333334"/>
  </r>
  <r>
    <x v="1"/>
    <s v="02.02.507.0001986541/14"/>
    <x v="1"/>
    <x v="0"/>
    <s v="ACIDENTES PESSOAIS MENSAL SANTANDER"/>
    <n v="5012"/>
    <s v="IPA"/>
    <s v="AP STD"/>
    <s v="Sim"/>
    <s v="SINISTRO NEGADO"/>
    <s v="Sem caracterização de IFPD / IPA / Doenças Graves / Preexistência"/>
    <m/>
    <x v="0"/>
    <n v="5514"/>
    <n v="5200"/>
    <n v="314"/>
    <m/>
    <m/>
    <s v="ZURICH SANTANDER"/>
    <n v="1986541"/>
    <s v=" 1007562-65.2014.8.26.0127 "/>
    <s v="Thiago de Oliveira Fonseca"/>
    <s v="Santander Seguros S/A"/>
    <s v="301/2058991"/>
    <s v="2011-82-14431-0"/>
    <s v="06/07/2010 "/>
    <s v=" "/>
    <n v="35000"/>
    <n v="35000"/>
    <s v=" "/>
    <s v=" "/>
    <s v=" "/>
    <n v="35000"/>
    <s v="Possível"/>
    <n v="17500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Carapicuiba (SP)"/>
    <s v="São Paulo"/>
    <s v="Chalfin, Goldberg, Vainboim e Fichtner Advogados Associados - São "/>
    <s v="Equipe Cível - Seguros"/>
    <s v="13/02/2017 "/>
    <s v="Acordos após a Sentença e até Decisão do Tribunal Estadual"/>
    <n v="0"/>
    <s v="02.02.507.0001986541/14"/>
    <s v="02/08/2014"/>
    <d v="2014-11-27T00:00:00"/>
    <n v="35000"/>
    <d v="2014-11-27T00:00:00"/>
    <s v="13/02/2017 "/>
    <n v="809"/>
    <n v="26.966666666666665"/>
  </r>
  <r>
    <x v="1"/>
    <s v="02.02.507.0002129605/15"/>
    <x v="0"/>
    <x v="0"/>
    <s v="PROTEÇÃO VIDA EMPRESA SANTANDER"/>
    <n v="5055"/>
    <s v="MORTE NATURAL"/>
    <s v="Vida Master"/>
    <s v="Sim"/>
    <s v="SINISTRO NEGADO"/>
    <s v="Limite de idade / Nº mínimo segurados"/>
    <s v="nº de funcionários"/>
    <x v="0"/>
    <n v="26263.01"/>
    <n v="21000"/>
    <n v="5263.0099999999984"/>
    <m/>
    <m/>
    <s v="ZURICH SANTANDER"/>
    <n v="2129605"/>
    <s v=" 1005834-31.2015.8.26.0037 "/>
    <s v="Susana Lima da Silva"/>
    <s v="Santander Seguros S/A"/>
    <s v="3419/4252"/>
    <s v="2010-93-33473-0"/>
    <s v="19/11/2009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4ª"/>
    <s v="Vara Cível"/>
    <s v="Araraquara (SP)"/>
    <s v="São Paulo"/>
    <s v="Chalfin, Goldberg, Vainboim e Fichtner Advogados Associados - São "/>
    <s v="Equipe Cível - Seguros"/>
    <s v="10/02/2017 "/>
    <s v="Acordos após a Sentença e até Decisão do Tribunal Estadual"/>
    <n v="0"/>
    <s v="02.02.507.0002129605/15"/>
    <s v="20/05/2015"/>
    <d v="2015-08-04T00:00:00"/>
    <n v="60000"/>
    <d v="2015-08-04T00:00:00"/>
    <s v="10/02/2017 "/>
    <n v="556"/>
    <n v="18.533333333333335"/>
  </r>
  <r>
    <x v="1"/>
    <s v="02.02.507.0001905416/14"/>
    <x v="1"/>
    <x v="0"/>
    <s v="PROTECAO MULHER MEN SANTANDER"/>
    <n v="5043"/>
    <s v="IPA"/>
    <s v="AP Mulher"/>
    <s v="Sim"/>
    <s v="SINISTRO LIQUIDADO"/>
    <s v="Sinistro pago parcialmente"/>
    <s v="Pagamento de acordo com comprovações/perícia"/>
    <x v="0"/>
    <n v="57703.95"/>
    <n v="55000"/>
    <n v="2703.9499999999971"/>
    <n v="5000"/>
    <m/>
    <s v="ZURICH SANTANDER"/>
    <n v="1905416"/>
    <s v=" 0014514-07.2014.8.16.0014 "/>
    <s v="Rute Geralda Charallo"/>
    <s v="Santander Seguros S/A"/>
    <s v="286/360256"/>
    <s v="2013-82-24660-0"/>
    <s v="15/05/2013 "/>
    <s v=" "/>
    <n v="30702.1"/>
    <n v="32318"/>
    <s v=" "/>
    <s v=" "/>
    <s v=" "/>
    <n v="30702.1"/>
    <s v="Provável"/>
    <n v="30702.1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Londrina (PR)"/>
    <s v="Paraná"/>
    <s v="Cabanellos Schuh Advogados Associados - PR"/>
    <s v="Equipe Cível - Seguros"/>
    <s v="08/02/2017 "/>
    <s v="Acordo Após Decisão do Tribunal Estadual"/>
    <n v="0"/>
    <s v="02.02.507.0001905416/14"/>
    <s v="06/03/2014"/>
    <d v="2014-08-14T00:00:00"/>
    <n v="30702.1"/>
    <d v="2014-08-14T00:00:00"/>
    <s v="08/02/2017 "/>
    <n v="909"/>
    <n v="30.3"/>
  </r>
  <r>
    <x v="1"/>
    <s v="02.02.507.0001650019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41171.660000000003"/>
    <n v="32400"/>
    <n v="8771.6600000000035"/>
    <m/>
    <m/>
    <s v="ZURICH SANTANDER"/>
    <n v="1658524"/>
    <s v=" 0008851-15.2013.8.26.0344 "/>
    <s v="Ademir Gregório"/>
    <s v="Santander Seguros S/A"/>
    <s v="3422/17456540"/>
    <s v="2012-93-48581-0"/>
    <s v="30/12/2010 "/>
    <s v=" "/>
    <n v="31115"/>
    <n v="31115"/>
    <s v=" "/>
    <s v=" "/>
    <s v=" "/>
    <n v="31115"/>
    <s v="Possível"/>
    <n v="15557.5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5ª"/>
    <s v="Vara Cível"/>
    <s v="Marília (SP)"/>
    <s v="São Paulo"/>
    <s v="Chalfin, Goldberg, Vainboim e Fichtner Advogados Associados - São "/>
    <s v="Equipe Cível - Seguros"/>
    <s v="07/02/2017 "/>
    <s v="Acordo Após Decisão do Tribunal Estadual"/>
    <n v="0"/>
    <s v="02.02.507.0001650019/13"/>
    <s v="28/05/2013"/>
    <d v="2013-06-18T00:00:00"/>
    <n v="31115"/>
    <d v="2013-06-18T00:00:00"/>
    <s v="07/02/2017 "/>
    <n v="1330"/>
    <n v="44.333333333333336"/>
  </r>
  <r>
    <x v="1"/>
    <s v="02.02.507.0002121715/15"/>
    <x v="0"/>
    <x v="0"/>
    <s v="PROTEÇÃO VIDA EMPRESA SANTANDER"/>
    <n v="5055"/>
    <s v="MORTE ACIDENTAL"/>
    <s v="Vida Master"/>
    <s v="Sim"/>
    <s v="SINISTRO NEGADO"/>
    <s v="Limite de idade / Nº mínimo segurados"/>
    <s v="nº de segutrados"/>
    <x v="3"/>
    <n v="259198.37"/>
    <n v="259198.37"/>
    <n v="0"/>
    <m/>
    <m/>
    <s v="ZURICH SANTANDER"/>
    <n v="2121715"/>
    <s v=" 0004817-16.2015.8.26.0024 "/>
    <s v="Joaão Pereira Leal"/>
    <s v="Santander Seguros S/A"/>
    <s v="3419/365042"/>
    <s v="2013-93-58219-0"/>
    <s v="07/11/2013 "/>
    <s v=" "/>
    <n v="163000"/>
    <n v="163000"/>
    <s v=" "/>
    <s v=" "/>
    <s v=" "/>
    <n v="163000"/>
    <s v="Possível"/>
    <n v="81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Andradina (SP)"/>
    <s v="São Paulo"/>
    <s v="Chalfin, Goldberg, Vainboim e Fichtner Advogados Associados - São "/>
    <s v="Equipe Cível - Seguros"/>
    <s v="06/02/2017 "/>
    <s v="Procedência Total - 2ª Instância - Recurso do Banco"/>
    <n v="16300"/>
    <s v="02.02.507.0002121715/15"/>
    <s v="19/06/2015"/>
    <d v="2015-07-15T00:00:00"/>
    <n v="163000"/>
    <d v="2015-07-15T00:00:00"/>
    <s v="06/02/2017 "/>
    <n v="572"/>
    <n v="19.066666666666666"/>
  </r>
  <r>
    <x v="1"/>
    <s v="02.02.507.0002069368/15"/>
    <x v="1"/>
    <x v="0"/>
    <s v="SANTANDER PROTECAO SOB MEDIDA"/>
    <n v="8065"/>
    <s v="Diária de internação hospitalar"/>
    <s v="AP Proteção Sob Medida"/>
    <s v="Sim"/>
    <s v="SINISTRO NÃO AVISADO"/>
    <s v="SINISTRO NÃO AVISADO"/>
    <m/>
    <x v="2"/>
    <n v="1027.18"/>
    <n v="1027.18"/>
    <n v="0"/>
    <m/>
    <m/>
    <s v="ZURICH SANTANDER"/>
    <n v="2069368"/>
    <s v=" 1001965-29.2015.8.26.0597 "/>
    <s v="MARIA EMILIA IZAIAS DO NASCIMENTO"/>
    <s v="Santander Seguros S/A"/>
    <s v="2034/4497596"/>
    <s v="2015-82-33879-0"/>
    <s v="23/11/2014 "/>
    <s v=" "/>
    <n v="45625"/>
    <n v="45625"/>
    <s v=" "/>
    <s v=" "/>
    <s v=" "/>
    <n v="45625"/>
    <s v="Possível"/>
    <n v="22812.5"/>
    <n v="0"/>
    <s v="Remoto"/>
    <n v="0"/>
    <s v="Condenação"/>
    <s v="Contingência Inicial"/>
    <m/>
    <s v="Encerrado"/>
    <s v="Seguro de Vida"/>
    <s v="Pagto prêmio não efetivado/efetivado erroneamente"/>
    <s v="Cobrança"/>
    <s v="Juizado Especial Cível"/>
    <s v="JEC 40 Salários"/>
    <s v="Sertãozinho (SP)"/>
    <s v="São Paulo"/>
    <s v="Chalfin, Goldberg, Vainboim e Fichtner Advogados Associados - São "/>
    <s v="Equipe Cível - Seguros"/>
    <s v="01/02/2017 "/>
    <s v="Procedência Parcial - 1ª Instância"/>
    <n v="0"/>
    <s v="02.02.507.0002069368/15"/>
    <s v="30/03/2015"/>
    <d v="2015-04-10T00:00:00"/>
    <n v="45625"/>
    <d v="2015-04-10T00:00:00"/>
    <s v="01/02/2017 "/>
    <n v="663"/>
    <n v="22.1"/>
  </r>
  <r>
    <x v="1"/>
    <s v="02.02.507.0002269571/16"/>
    <x v="1"/>
    <x v="0"/>
    <s v="PROTECAO MULHER MEN SANTANDER"/>
    <n v="5043"/>
    <s v="DIAGNOSTICO DE CANCER"/>
    <s v="AP Mulher"/>
    <s v="Sim"/>
    <s v="SINISTRO NEGADO"/>
    <s v="Ausência de cobertura"/>
    <m/>
    <x v="1"/>
    <n v="199062.08"/>
    <n v="0"/>
    <n v="199062.08"/>
    <n v="0"/>
    <m/>
    <s v="ZURICH SANTANDER"/>
    <n v="2269571"/>
    <s v=" 1010370-44.2016.8.26.0007 "/>
    <s v="Sirlene Soares Moreira"/>
    <s v="Santander Seguros S/A"/>
    <s v="286/76357"/>
    <s v="2016-82-40691-0"/>
    <s v="10/07/2013 "/>
    <s v=" "/>
    <n v="144935"/>
    <n v="144935"/>
    <s v=" "/>
    <s v=" "/>
    <s v=" "/>
    <n v="144935"/>
    <s v="Possível"/>
    <n v="72467.5"/>
    <n v="0"/>
    <s v="Remoto"/>
    <n v="0"/>
    <s v="Condenação"/>
    <s v="Contingência Inicial"/>
    <m/>
    <s v="Encerrado"/>
    <s v="Seguro de Vida"/>
    <s v="Problemas com a apólice"/>
    <s v="Indenizatória"/>
    <s v="Juizado Especial Cível"/>
    <s v="JEC 40 Salários"/>
    <s v="São Paulo (SP)"/>
    <s v="São Paulo"/>
    <s v="Chalfin, Goldberg, Vainboim e Fichtner Advogados Associados - São "/>
    <s v="Equipe Cível - Seguros"/>
    <s v="14/02/2017 "/>
    <s v="Improcedência da Ação - 1ª Instância"/>
    <n v="0"/>
    <s v="02.02.507.0002269571/16"/>
    <s v="28/04/2016"/>
    <d v="2016-06-16T00:00:00"/>
    <n v="144935"/>
    <d v="2016-06-16T00:00:00"/>
    <s v="14/02/2017 "/>
    <n v="243"/>
    <n v="8.1"/>
  </r>
  <r>
    <x v="1"/>
    <s v="02.02.507.0002192367/15"/>
    <x v="0"/>
    <x v="0"/>
    <s v=" VIDA SUPERPROTEÇÃO"/>
    <n v="5031"/>
    <s v="IPA"/>
    <s v="Vida Superproteção"/>
    <s v="Não"/>
    <s v="SINISTRO LIQUIDADO"/>
    <s v="Sinistro pago parcialmente"/>
    <s v="Pagamento de acordo com comprovações/perícia"/>
    <x v="1"/>
    <n v="32683.08"/>
    <n v="0"/>
    <n v="32683.08"/>
    <n v="0"/>
    <m/>
    <s v="ZURICH SANTANDER"/>
    <n v="2192367"/>
    <s v=" 0307463-14.2015.8.24.0045 "/>
    <s v="Nelson de Assis Feijó"/>
    <s v="Santander Seguros S/A"/>
    <s v="3423/125445807"/>
    <s v="2014-93-67017-0"/>
    <s v="02/05/2014 "/>
    <s v=" "/>
    <n v="24358.9"/>
    <n v="26621"/>
    <s v=" "/>
    <s v=" "/>
    <s v=" "/>
    <n v="24358.9"/>
    <s v="Possível"/>
    <n v="12179.4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Palhoça (SC)"/>
    <s v="Santa Catarina"/>
    <s v="Cabanellos Schuh Advogados Associados - SC"/>
    <s v="Equipe Cível - Seguros"/>
    <s v="14/02/2017 "/>
    <s v="Extinção Art. 267 - Com Possibilidade Nova Ação - 1ª Instância"/>
    <n v="0"/>
    <s v="02.02.507.0002192367/15"/>
    <s v="16/12/2015"/>
    <d v="2016-01-11T00:00:00"/>
    <n v="24358.9"/>
    <d v="2016-01-11T00:00:00"/>
    <s v="14/02/2017 "/>
    <n v="400"/>
    <n v="13.333333333333334"/>
  </r>
  <r>
    <x v="1"/>
    <s v="02.02.507.0002301147/16"/>
    <x v="1"/>
    <x v="0"/>
    <s v="ACIDENTES PESSOAIS MENSAL SANTANDER"/>
    <n v="5012"/>
    <s v="Auxilio Funeral"/>
    <s v="AP STD"/>
    <s v="Sim"/>
    <s v="SINISTRO NEGADO"/>
    <s v="Falta de Documentos"/>
    <m/>
    <x v="1"/>
    <n v="4140.42"/>
    <n v="0"/>
    <n v="4140.42"/>
    <n v="0"/>
    <m/>
    <s v="ZURICH SANTANDER"/>
    <n v="2301147"/>
    <s v=" 0008926-97.2016.8.26.0037 "/>
    <s v="Adriana de Andrade Marin"/>
    <s v="Santander Seguros S/A"/>
    <s v="301/2503368"/>
    <s v="2016-82-38059-0"/>
    <s v="10/09/2015 "/>
    <s v=" "/>
    <n v="3496"/>
    <n v="3496"/>
    <s v=" "/>
    <s v=" "/>
    <s v=" "/>
    <n v="3496"/>
    <s v="Possível"/>
    <n v="1748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20 Salários"/>
    <s v="Araraquara (SP)"/>
    <s v="São Paulo"/>
    <s v="Chalfin, Goldberg, Vainboim e Fichtner Advogados Associados - São "/>
    <s v="Equipe Cível - Seguros"/>
    <s v="10/02/2017 "/>
    <s v="Improcedência da Ação - 1ª Instância"/>
    <n v="0"/>
    <s v="02.02.507.0002301147/16"/>
    <s v="01/08/2016"/>
    <d v="2016-08-11T00:00:00"/>
    <n v="3496"/>
    <d v="2016-08-11T00:00:00"/>
    <s v="10/02/2017 "/>
    <n v="183"/>
    <n v="6.1"/>
  </r>
  <r>
    <x v="1"/>
    <s v="02.02.507.0002303594/16"/>
    <x v="0"/>
    <x v="0"/>
    <s v=" PROTECAO VIDA VAN GOGH"/>
    <n v="8064"/>
    <s v="DOENCAS GRAVES"/>
    <s v="Vida Van Gogh"/>
    <s v="Sim"/>
    <s v="SINISTRO NEGADO"/>
    <s v="Sem caracterização de IFPD / IPA / Doenças Graves / Preexistência"/>
    <m/>
    <x v="1"/>
    <n v="32792.080000000002"/>
    <n v="0"/>
    <n v="32792.080000000002"/>
    <n v="0"/>
    <m/>
    <s v="ZURICH SANTANDER"/>
    <n v="2303594"/>
    <s v=" 3000979-53.2016.8.06.0018 "/>
    <s v="Antonio Ocelio Tiburcio de Sousa"/>
    <s v="Santander Seguros S/A"/>
    <s v="113308/3709656"/>
    <s v="2016-93-81554-0"/>
    <s v="16/05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Fortaleza (CE)"/>
    <s v="Ceará"/>
    <s v="Costa &amp; Andrade Advogados Associados - RTMVP"/>
    <s v="Equipe Cível - Seguros"/>
    <s v="09/02/2017 "/>
    <s v="Extinção Art. 267 - Com Possibilidade Nova Ação - 1ª Instância"/>
    <n v="0"/>
    <s v="02.02.507.0002303594/16"/>
    <s v="10/08/2016"/>
    <d v="2016-08-17T00:00:00"/>
    <n v="30000"/>
    <d v="2016-08-17T00:00:00"/>
    <s v="09/02/2017 "/>
    <n v="176"/>
    <n v="5.8666666666666663"/>
  </r>
  <r>
    <x v="1"/>
    <s v="02.02.507.0001941212/14"/>
    <x v="1"/>
    <x v="0"/>
    <s v="ACIDENTES PESSOAIS MENSAL SANTANDER"/>
    <n v="5012"/>
    <s v="IPA"/>
    <s v="AP STD"/>
    <s v="Sim"/>
    <s v="SINISTRO NÃO AVISADO"/>
    <s v="SINISTRO NÃO AVISADO"/>
    <m/>
    <x v="1"/>
    <n v="138580.64000000001"/>
    <n v="0"/>
    <n v="138580.64000000001"/>
    <n v="0"/>
    <m/>
    <s v="ZURICH SANTANDER"/>
    <n v="1941212"/>
    <s v=" 0026470-36.2014.8.19.0208 "/>
    <s v="Carlos Alberto Freitas Fontenelli"/>
    <s v="Santander Seguros S/A"/>
    <s v="301/1936329"/>
    <s v="2014-82-31129-0"/>
    <s v="15/07/2011 "/>
    <s v=" "/>
    <n v="76163"/>
    <n v="76163"/>
    <s v=" "/>
    <s v=" "/>
    <s v=" "/>
    <n v="76163"/>
    <s v="Possível"/>
    <n v="38081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Méier (RJ)"/>
    <s v="Rio de Janeiro"/>
    <s v="Chalfin, Goldberg, Vainboim e Fichtner Advogados Associados - São "/>
    <s v="Equipe Cível - Seguros"/>
    <s v="07/02/2017 "/>
    <s v="Improcedência da Ação - 1ª Instância"/>
    <n v="0"/>
    <s v="02.02.507.0001941212/14"/>
    <s v="15/08/2014"/>
    <d v="2014-09-25T00:00:00"/>
    <n v="76163"/>
    <d v="2014-09-25T00:00:00"/>
    <s v="07/02/2017 "/>
    <n v="866"/>
    <n v="28.866666666666667"/>
  </r>
  <r>
    <x v="1"/>
    <s v="02.02.507.0002013586/14"/>
    <x v="0"/>
    <x v="0"/>
    <s v="VIDA PROTEÇÃO EXCLUSIVA"/>
    <n v="1008"/>
    <s v="IPA"/>
    <s v="Vida Proteção Exclusiva"/>
    <s v="Sim"/>
    <s v="SINISTRO NEGADO"/>
    <s v="Sem caracterização de IFPD / IPA / Doenças Graves / Preexistência"/>
    <m/>
    <x v="2"/>
    <n v="11050"/>
    <n v="11050"/>
    <n v="0"/>
    <m/>
    <m/>
    <s v="ZURICH SANTANDER"/>
    <n v="2013586"/>
    <s v=" 1012579-57.2014.8.26.0006 "/>
    <s v="Jailton Cabral Santiago"/>
    <s v="Santander Seguros S/A"/>
    <s v="3197/16822188"/>
    <s v="2014-93-61056-0"/>
    <s v="12/10/2009 "/>
    <s v=" "/>
    <n v="42663"/>
    <n v="42663"/>
    <s v=" "/>
    <s v=" "/>
    <s v=" "/>
    <n v="42663"/>
    <s v="Possível"/>
    <n v="21331.5"/>
    <n v="0"/>
    <s v="Remoto"/>
    <n v="0"/>
    <m/>
    <m/>
    <m/>
    <s v="Encerrado"/>
    <s v="Seguro de Vida"/>
    <s v="Pagto prêmio não efetivado/efetivado erroneamente"/>
    <s v="Indenizatória"/>
    <s v="4ª"/>
    <s v="Vara Cível"/>
    <s v="São Paulo (SP)"/>
    <s v="São Paulo"/>
    <s v="Chalfin, Goldberg, Vainboim e Fichtner Advogados Associados - São "/>
    <s v="Equipe Cível - Seguros"/>
    <s v="01/02/2017 "/>
    <s v="Procedência Parcial - 1ª Instância"/>
    <n v="8825.2000000000007"/>
    <s v="02.02.507.0002013586/14"/>
    <s v="05/12/2014"/>
    <d v="2015-01-13T00:00:00"/>
    <n v="42663"/>
    <d v="2015-01-13T00:00:00"/>
    <s v="01/02/2017 "/>
    <n v="750"/>
    <n v="25"/>
  </r>
  <r>
    <x v="1"/>
    <s v="02.02.507.0001890205/14"/>
    <x v="0"/>
    <x v="0"/>
    <s v=" PROTEÇÃO VIDA EMPRESA - STYLE"/>
    <n v="5081"/>
    <s v="MORTE NATURAL"/>
    <s v="Vida Master"/>
    <s v="Sim"/>
    <s v="SINISTRO NEGADO"/>
    <s v="Limite de idade / Nº mínimo segurados"/>
    <s v="LIMITE DE IDADE"/>
    <x v="1"/>
    <n v="92645.04"/>
    <n v="0"/>
    <n v="92645.04"/>
    <n v="0"/>
    <m/>
    <s v="ZURICH SANTANDER"/>
    <n v="1890205"/>
    <s v=" 0068754-37.2014.8.13.0625 "/>
    <s v="Rocha Transportadora Turística Limitada - ME"/>
    <s v="Santander Seguros S/A"/>
    <s v="3451/206965"/>
    <s v="2013-93-58605-0"/>
    <s v="01/12/2013 "/>
    <s v=" "/>
    <n v="57498.5"/>
    <n v="57498.5"/>
    <s v=" "/>
    <s v=" "/>
    <s v=" "/>
    <n v="57498.5"/>
    <s v="Possível"/>
    <n v="28749.25"/>
    <n v="0"/>
    <s v="Remoto"/>
    <n v="0"/>
    <s v="Condenação"/>
    <s v="Contingência Inicial"/>
    <m/>
    <s v="Encerrado"/>
    <s v="Seguro de Vida"/>
    <s v="Problemas com a apólice"/>
    <s v="Cobrança"/>
    <s v="1ª"/>
    <s v="Vara Cível"/>
    <s v="São João Del Rei (MG)"/>
    <s v="Minas Gerais"/>
    <s v="Chalfin, Goldberg, Vainboim e Fichtner Advogados Associados - São "/>
    <s v="Equipe Cível - Seguros"/>
    <s v="02/02/2017 "/>
    <s v="Extinção Art. 267 - Sem Possibilidade Nova Ação - 1ª Instância"/>
    <n v="0"/>
    <s v="02.02.507.0001890205/14"/>
    <s v="07/07/2014"/>
    <d v="2014-07-22T00:00:00"/>
    <n v="57498.5"/>
    <d v="2014-07-22T00:00:00"/>
    <s v="02/02/2017 "/>
    <n v="926"/>
    <n v="30.866666666666667"/>
  </r>
  <r>
    <x v="1"/>
    <s v="02.02.507.0002119433/15"/>
    <x v="0"/>
    <x v="0"/>
    <s v="PROTEÇÃO VIDA EMPRESA SANTANDER"/>
    <n v="5055"/>
    <s v="MORTE NATURAL"/>
    <s v="Vida Master"/>
    <s v="Sim"/>
    <s v="SINISTRO NEGADO"/>
    <s v="Limite de idade / Nº mínimo segurados"/>
    <s v="nº de funcionários"/>
    <x v="1"/>
    <n v="151465.34"/>
    <n v="0"/>
    <n v="151465.34"/>
    <n v="0"/>
    <m/>
    <s v="ZURICH SANTANDER"/>
    <n v="2119433"/>
    <s v=" 0005337-25.2015.8.16.0033 "/>
    <s v="WANDERLEY CARDOSO LEITES E CIA LTDA"/>
    <s v="Santander Seguros S/A"/>
    <s v="3419/346894"/>
    <s v="2013-93-54290-0"/>
    <s v="03/06/2013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Pinhais (PR)"/>
    <s v="Paraná"/>
    <s v="Cabanellos Schuh Advogados Associados - PR"/>
    <s v="Equipe Cível - Seguros"/>
    <s v="15/02/2017 "/>
    <s v="Extinção Art. 267 - Sem Possibilidade Nova Ação - 1ª Instância"/>
    <n v="0"/>
    <s v="02.02.507.0002119433/15"/>
    <s v="08/05/2015"/>
    <d v="2015-07-09T00:00:00"/>
    <n v="100000"/>
    <d v="2015-07-09T00:00:00"/>
    <s v="15/02/2017 "/>
    <n v="587"/>
    <n v="19.566666666666666"/>
  </r>
  <r>
    <x v="1"/>
    <s v="02.02.507.0002121534/15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1"/>
    <n v="20590.599999999999"/>
    <n v="0"/>
    <n v="20590.599999999999"/>
    <n v="0"/>
    <m/>
    <s v="ZURICH SANTANDER"/>
    <n v="2121534"/>
    <s v=" 0008123-41.2015.8.16.0001 "/>
    <s v="DIAS BARBOSA E FILHOS LTDA"/>
    <s v="Santander Seguros S/A"/>
    <s v="3419/302993"/>
    <s v="2015-93-67629-0"/>
    <s v="27/12/2014 "/>
    <s v=" "/>
    <n v="17971.5"/>
    <n v="17971.5"/>
    <s v=" "/>
    <s v=" "/>
    <s v=" "/>
    <n v="17971.5"/>
    <s v="Possível"/>
    <n v="8985.75"/>
    <n v="0"/>
    <s v="Remoto"/>
    <n v="0"/>
    <s v="Condenação"/>
    <s v="Contingência Inicial"/>
    <m/>
    <s v="Encerrado"/>
    <s v="Seguro de Vida"/>
    <s v="Sinistro Negado (Negativa pagto da Apólice)"/>
    <s v="Cobrança"/>
    <s v="13ª"/>
    <s v="Vara Cível"/>
    <s v="Curitiba (PR)"/>
    <s v="Paraná"/>
    <s v="Cabanellos Schuh Advogados Associados - PR"/>
    <s v="Equipe Cível - Seguros"/>
    <s v="15/02/2017 "/>
    <s v="Extinção Art. 267 - Sem Possibilidade Nova Ação - 1ª Instância"/>
    <n v="0"/>
    <s v="02.02.507.0002121534/15"/>
    <s v="06/04/2015"/>
    <d v="2015-07-15T00:00:00"/>
    <n v="17971.5"/>
    <d v="2015-07-15T00:00:00"/>
    <s v="15/02/2017 "/>
    <n v="581"/>
    <n v="19.366666666666667"/>
  </r>
  <r>
    <x v="1"/>
    <s v="02.02.507.0002339079/16"/>
    <x v="5"/>
    <x v="0"/>
    <s v="PROTEÇÃO HOSPITALAR"/>
    <n v="12"/>
    <s v="Diária de internação hospitalar"/>
    <s v="AP Proteção Hospitalar"/>
    <s v="Não"/>
    <s v="SINISTRO NEGADO"/>
    <s v="Ausência de cobertura"/>
    <s v="Dentro do periodode franquia."/>
    <x v="1"/>
    <n v="279.06"/>
    <n v="0"/>
    <n v="279.06"/>
    <n v="0"/>
    <m/>
    <s v="ZURICH SANTANDER"/>
    <n v="2339079"/>
    <s v=" 0102336-78.2016.8.13.0521 "/>
    <s v="João Helvécio Gomes Ramos"/>
    <s v="Santander Seguros S/A"/>
    <s v="2001/319942841"/>
    <s v="2015-90-3241-0"/>
    <s v="28/02/2015 "/>
    <s v=" "/>
    <n v="229.06"/>
    <n v="229.06"/>
    <s v=" "/>
    <s v=" "/>
    <s v=" "/>
    <n v="229.06"/>
    <s v="Possível"/>
    <n v="114.53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Ponte Nova (MG)"/>
    <s v="Minas Gerais"/>
    <s v="Chalfin, Goldberg, Vainboim e Fichtner Advogados Associados - São "/>
    <s v="Equipe Cível - Seguros"/>
    <s v="14/02/2017 "/>
    <s v="Extinção Art. 267 - Ausência do Autor em Audiência"/>
    <n v="0"/>
    <s v="02.02.507.0002339079/16"/>
    <s v="06/10/2016"/>
    <d v="2016-10-15T00:00:00"/>
    <n v="229.06"/>
    <d v="2016-10-15T00:00:00"/>
    <s v="14/02/2017 "/>
    <n v="122"/>
    <n v="4.0666666666666664"/>
  </r>
  <r>
    <x v="1"/>
    <s v="02.02.507.0002087144/15"/>
    <x v="1"/>
    <x v="0"/>
    <s v="ACIDENTES PESSOAIS MENSAL SANTANDER"/>
    <n v="5012"/>
    <s v="MORTE NATURAL"/>
    <s v="AP STD"/>
    <s v="Sim"/>
    <s v="SINISTRO NEGADO"/>
    <s v="Falta de Documentos"/>
    <m/>
    <x v="1"/>
    <n v="7880"/>
    <n v="0"/>
    <n v="7880"/>
    <n v="0"/>
    <m/>
    <s v="ZURICH SANTANDER"/>
    <n v="2087144"/>
    <s v=" 0014035-30.2015.8.17.8201 "/>
    <s v="Francisca Rosa Paixão"/>
    <s v="Santander Seguros S/A"/>
    <s v="301/2051651"/>
    <s v="2014-82-32388-0"/>
    <s v="09/12/2014 "/>
    <s v=" "/>
    <n v="3436"/>
    <n v="3436"/>
    <s v=" "/>
    <s v=" "/>
    <s v=" "/>
    <n v="3436"/>
    <s v="Possível"/>
    <n v="1718"/>
    <n v="0"/>
    <s v="Remoto"/>
    <n v="0"/>
    <s v="Condenação"/>
    <s v="Contingência Inicial"/>
    <m/>
    <s v="Encerrado"/>
    <s v="Seguro de Vida"/>
    <s v="Auxílio/Assistência Funeral"/>
    <s v="Indenizatória"/>
    <s v="Juizado Especial Cível"/>
    <s v="JEC 20 Salários"/>
    <s v="Recife (PE)"/>
    <s v="Pernambuco"/>
    <s v="Costa &amp; Andrade Advogados Associados - RTMVP"/>
    <s v="Equipe Cível - Seguros"/>
    <s v="09/02/2017 "/>
    <s v="Extinção Art. 267 - Ausência do Autor em Audiência"/>
    <n v="0"/>
    <s v="02.02.507.0002087144/15"/>
    <s v="16/04/2015"/>
    <d v="2015-05-13T00:00:00"/>
    <n v="3436"/>
    <d v="2015-05-13T00:00:00"/>
    <s v="09/02/2017 "/>
    <n v="638"/>
    <n v="21.266666666666666"/>
  </r>
  <r>
    <x v="1"/>
    <s v="02.02.507.0002273409/16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31297.39"/>
    <n v="0"/>
    <n v="31297.39"/>
    <n v="0"/>
    <m/>
    <s v="ZURICH SANTANDER"/>
    <n v="2273409"/>
    <s v=" 1029573-07.2016.8.26.0002 "/>
    <s v="Maryclayton carvalho caló"/>
    <s v="Santander Seguros S/A"/>
    <s v="3197/18194473"/>
    <s v="2007-93-8769-0"/>
    <s v="23/01/2007 "/>
    <s v=" "/>
    <n v="15333.67"/>
    <n v="15333.67"/>
    <s v=" "/>
    <s v=" "/>
    <s v=" "/>
    <n v="15333.67"/>
    <s v="Provável"/>
    <n v="15333.67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ão Paulo (SP)"/>
    <s v="São Paulo"/>
    <s v="Chalfin, Goldberg, Vainboim e Fichtner Advogados Associados - São "/>
    <s v="Equipe Cível - Seguros"/>
    <s v="03/02/2017 "/>
    <s v="Extinção Art. 267 - Ausência do Autor em Audiência"/>
    <n v="0"/>
    <s v="02.02.507.0002273409/16"/>
    <s v="31/05/2016"/>
    <d v="2016-06-24T00:00:00"/>
    <n v="15333.67"/>
    <d v="2016-06-24T00:00:00"/>
    <s v="03/02/2017 "/>
    <n v="224"/>
    <n v="7.4666666666666668"/>
  </r>
  <r>
    <x v="1"/>
    <s v="02.02.507.0002027867/14"/>
    <x v="1"/>
    <x v="0"/>
    <s v="ACIDENTES PESSOAIS MENSAL SANTANDER"/>
    <n v="5012"/>
    <s v="MORTE ACIDENTAL"/>
    <s v="AP STD"/>
    <s v="Sim"/>
    <s v="SINISTRO NÃO AVISADO"/>
    <s v="SINISTRO NÃO AVISADO"/>
    <m/>
    <x v="3"/>
    <n v="79347.64"/>
    <n v="79347.64"/>
    <n v="0"/>
    <m/>
    <m/>
    <s v="ZURICH SANTANDER"/>
    <n v="2027867"/>
    <s v=" 201486001186 "/>
    <s v="QUITÉRIA CONCEIÇÃO DOS SANTOS"/>
    <s v="Santander Seguros S/A"/>
    <s v="301/3356486"/>
    <s v="2015-82-33004-0"/>
    <s v="16/09/2012 "/>
    <s v=" "/>
    <n v="53000"/>
    <n v="53000"/>
    <s v=" "/>
    <s v=" "/>
    <s v=" "/>
    <n v="53000"/>
    <s v="Provável"/>
    <n v="5300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Aracaju (SE)"/>
    <s v="Sergipe"/>
    <s v="Costa &amp; Andrade Advogados Associados - RTMVP"/>
    <s v="Equipe Cível - Seguros"/>
    <s v="13/02/2017 "/>
    <s v="Procedência Total - 1ª Instância"/>
    <n v="0"/>
    <s v="02.02.507.0002027867/14"/>
    <s v="05/10/2014"/>
    <d v="2015-02-04T00:00:00"/>
    <n v="53000"/>
    <d v="2015-02-04T00:00:00"/>
    <s v="13/02/2017 "/>
    <n v="740"/>
    <n v="24.666666666666668"/>
  </r>
  <r>
    <x v="1"/>
    <s v="02.02.507.0002249197/16"/>
    <x v="0"/>
    <x v="0"/>
    <s v="PROTECAO VIDA PREMIADA"/>
    <n v="8063"/>
    <s v="IPA"/>
    <s v="Vida Premiada"/>
    <s v="Não"/>
    <s v="SINISTRO LIQUIDADO"/>
    <s v="Sinistro pago parcialmente"/>
    <s v="Pagamento de acordo com comprovações/perícia"/>
    <x v="0"/>
    <n v="76840"/>
    <n v="6500"/>
    <n v="70340"/>
    <m/>
    <m/>
    <s v="ZURICH SANTANDER"/>
    <n v="2249197"/>
    <s v=" 1000333-81.2016.8.26.0257 "/>
    <s v="Luis Antônio da Silva"/>
    <s v="Santander Seguros S/A"/>
    <s v="113307/3431630"/>
    <s v="2015-93-71801-0"/>
    <s v="03/09/2014 "/>
    <s v=" "/>
    <n v="74000"/>
    <n v="80000"/>
    <s v=" "/>
    <s v=" "/>
    <s v=" "/>
    <n v="74000"/>
    <s v="Possível"/>
    <n v="370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Ipuã (SP)"/>
    <s v="São Paulo"/>
    <s v="Chalfin, Goldberg, Vainboim e Fichtner Advogados Associados - São "/>
    <s v="Equipe Cível - Seguros"/>
    <s v="13/02/2017 "/>
    <s v="Acordo antes da Sentença"/>
    <n v="0"/>
    <s v="02.02.507.0002249197/16"/>
    <s v="18/01/2016"/>
    <d v="2016-05-03T00:00:00"/>
    <n v="74000"/>
    <d v="2016-05-03T00:00:00"/>
    <s v="13/02/2017 "/>
    <n v="286"/>
    <n v="9.5333333333333332"/>
  </r>
  <r>
    <x v="1"/>
    <s v="02.02.507.0002162967/15"/>
    <x v="1"/>
    <x v="0"/>
    <s v="PROTECAO MULHER MEN SANTANDER"/>
    <n v="5043"/>
    <s v="DIAGNOSTICO DE CANCER"/>
    <s v="AP Mulher"/>
    <s v="Sim"/>
    <s v="SINISTRO NEGADO"/>
    <s v="Falta de Documentos"/>
    <m/>
    <x v="0"/>
    <n v="5514"/>
    <n v="5200"/>
    <n v="314"/>
    <m/>
    <m/>
    <s v="ZURICH SANTANDER"/>
    <n v="2162967"/>
    <s v=" 0023918-82.2015.8.19.0202 "/>
    <s v="Karina Silva de Amorim"/>
    <s v="Santander Seguros S/A"/>
    <s v="286/518176"/>
    <s v="2015-82-34578-0"/>
    <s v="05/07/2014 "/>
    <s v=" "/>
    <n v="31582"/>
    <n v="31582"/>
    <s v=" "/>
    <s v=" "/>
    <s v=" "/>
    <n v="31582"/>
    <s v="Possível"/>
    <n v="15791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Rio de Janeiro (RJ)"/>
    <s v="Rio de Janeiro"/>
    <s v="Chalfin, Goldberg, Vainboim e Fichtner Advogados Associados - São "/>
    <s v="Equipe Cível - Seguros"/>
    <s v="10/02/2017 "/>
    <s v="Acordo antes da Sentença"/>
    <n v="0"/>
    <s v="02.02.507.0002162967/15"/>
    <s v="11/09/2015"/>
    <d v="2015-10-21T00:00:00"/>
    <n v="31582"/>
    <d v="2015-10-21T00:00:00"/>
    <s v="10/02/2017 "/>
    <n v="478"/>
    <n v="15.933333333333334"/>
  </r>
  <r>
    <x v="1"/>
    <s v="02.02.507.0001212085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73660.960000000006"/>
    <n v="0"/>
    <n v="73660.960000000006"/>
    <n v="0"/>
    <m/>
    <s v="ZURICH SANTANDER"/>
    <n v="1462188"/>
    <s v=" 482.01.2012.011657-0 "/>
    <s v="José Pedro da Silva"/>
    <s v="Santander Seguros S/A"/>
    <s v="3422/10525777"/>
    <s v="2011-93-36748-0"/>
    <s v="15/02/2011 "/>
    <s v=" "/>
    <n v="32146"/>
    <n v="32146"/>
    <s v=" "/>
    <s v=" "/>
    <s v=" "/>
    <n v="32146"/>
    <s v="Possível"/>
    <n v="16073"/>
    <n v="0"/>
    <s v="Remoto"/>
    <n v="0"/>
    <s v="Condenação"/>
    <s v="Contingência Inicial"/>
    <m/>
    <s v="Encerrado"/>
    <s v="Seguro de Vida"/>
    <s v="Pgto/Amortiz/diverg/duplic/não processado/provisão"/>
    <s v="Indenizatória"/>
    <s v="5ª"/>
    <s v="Vara Cível"/>
    <s v="Presidente Prudente (SP)"/>
    <s v="São Paulo"/>
    <s v="Chalfin, Goldberg, Vainboim e Fichtner Advogados Associados - São "/>
    <s v="Equipe Cível - Seguros"/>
    <s v="13/02/2017 "/>
    <s v="Improcedência da Ação - 2ª Instância - Recurso do Banco"/>
    <n v="0"/>
    <s v="02.02.507.0001212085/12"/>
    <s v="15/05/2012"/>
    <d v="2012-05-22T00:00:00"/>
    <n v="32146"/>
    <d v="2012-05-22T00:00:00"/>
    <s v="13/02/2017 "/>
    <n v="1728"/>
    <n v="57.6"/>
  </r>
  <r>
    <x v="1"/>
    <s v="02.02.507.0001620157/13"/>
    <x v="0"/>
    <x v="0"/>
    <s v="PRODUTO GENÉRICO"/>
    <n v="9999"/>
    <s v="MORTE ACIDENTAL"/>
    <s v="Pessoas - Vida  (outros)"/>
    <s v="Não"/>
    <s v="SINISTRO NEGADO"/>
    <s v="Suicídio - Art. 798, CC"/>
    <m/>
    <x v="1"/>
    <n v="59973.32"/>
    <n v="0"/>
    <n v="59973.32"/>
    <n v="0"/>
    <m/>
    <s v="ZURICH SANTANDER"/>
    <n v="1633417"/>
    <s v=" 040.12.006878-8 "/>
    <s v="Karla Teresinha Flores dos Santos Victorino"/>
    <s v="Santander Seguros S/A"/>
    <s v="113660/1"/>
    <s v="2013-93-54007-0"/>
    <s v="20/04/2012 "/>
    <s v=" "/>
    <n v="29856.32"/>
    <n v="29856.32"/>
    <s v=" "/>
    <s v=" "/>
    <s v=" "/>
    <n v="29856.32"/>
    <s v="Remoto"/>
    <n v="0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Laguna (SC)"/>
    <s v="Santa Catarina"/>
    <s v="Cabanellos Schuh Advogados Associados - SC"/>
    <s v="Equipe Cível - Seguros"/>
    <s v="14/02/2017 "/>
    <s v="Improcedência da Ação - 2ª Instância - Recurso do Banco"/>
    <n v="0"/>
    <s v="02.02.507.0001620157/13"/>
    <s v="26/04/2013"/>
    <d v="2013-05-09T00:00:00"/>
    <n v="29856.32"/>
    <d v="2013-05-09T00:00:00"/>
    <s v="14/02/2017 "/>
    <n v="1377"/>
    <n v="45.9"/>
  </r>
  <r>
    <x v="1"/>
    <s v="02.02.507.0001808741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149204.9"/>
    <n v="0"/>
    <n v="149204.9"/>
    <n v="0"/>
    <m/>
    <s v="ZURICH SANTANDER"/>
    <n v="1808741"/>
    <s v=" 0000211-66.2014.8.26.0480 "/>
    <s v="Anibal Berti"/>
    <s v="Santander Seguros S/A"/>
    <s v="3422/10453474"/>
    <s v="2013-93-51619-0"/>
    <s v="29/01/2013 "/>
    <s v=" "/>
    <n v="85312"/>
    <n v="85312"/>
    <s v=" "/>
    <s v=" "/>
    <s v=" "/>
    <n v="85312"/>
    <s v="Possível"/>
    <n v="42656"/>
    <n v="0"/>
    <s v="Remoto"/>
    <n v="0"/>
    <s v="Condenação"/>
    <s v="Contingência Inicial"/>
    <m/>
    <s v="Encerrado"/>
    <s v="Seguro de Vida"/>
    <s v="Problemas com a apólice"/>
    <s v="Indenizatória"/>
    <s v="1ª"/>
    <s v="Vara Cível"/>
    <s v="Presidente Bernardes (SP)"/>
    <s v="São Paulo"/>
    <s v="Chalfin, Goldberg, Vainboim e Fichtner Advogados Associados - São "/>
    <s v="Equipe Cível - Seguros"/>
    <s v="03/02/2017 "/>
    <s v="Improcedência da Ação - 2ª Instância - Recurso do Autor"/>
    <n v="0"/>
    <s v="02.02.507.0001808741/14"/>
    <s v="31/01/2014"/>
    <d v="2014-03-12T00:00:00"/>
    <n v="85312"/>
    <d v="2014-03-12T00:00:00"/>
    <s v="03/02/2017 "/>
    <n v="1059"/>
    <n v="35.299999999999997"/>
  </r>
  <r>
    <x v="1"/>
    <s v="02.02.507.0001612451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26009.52"/>
    <n v="0"/>
    <n v="226009.52"/>
    <n v="0"/>
    <m/>
    <s v="ZURICH SANTANDER"/>
    <n v="1623298"/>
    <s v=" 005415-04.2013.8.26.0003 "/>
    <s v="Gilvan Demétrico da Silva"/>
    <s v="Santander Seguros S/A"/>
    <s v="3422/17117815"/>
    <s v="2012-93-48262-0"/>
    <s v="17/07/2012 "/>
    <s v=" "/>
    <n v="114324"/>
    <n v="114324"/>
    <s v=" "/>
    <s v=" "/>
    <s v=" "/>
    <n v="114324"/>
    <s v="Possível"/>
    <n v="57162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São Paulo (SP)"/>
    <s v="São Paulo"/>
    <s v="Chalfin, Goldberg, Vainboim e Fichtner Advogados Associados - São "/>
    <s v="Equipe Cível - Seguros"/>
    <s v="14/02/2017 "/>
    <s v="Improcedência da Ação - 2ª Instância - Recurso do Autor"/>
    <n v="0"/>
    <s v="02.02.507.0001612451/13"/>
    <s v="15/03/2013"/>
    <d v="2013-04-20T00:00:00"/>
    <n v="114324"/>
    <d v="2013-04-20T00:00:00"/>
    <s v="14/02/2017 "/>
    <n v="1396"/>
    <n v="46.533333333333331"/>
  </r>
  <r>
    <x v="1"/>
    <s v="02.02.507.0001217565/12"/>
    <x v="6"/>
    <x v="0"/>
    <s v="REAL VIDA PREMIADO"/>
    <n v="4001"/>
    <s v="MORTE NATURAL"/>
    <s v="Vida PF"/>
    <s v="Não"/>
    <s v="SINISTRO NEGADO"/>
    <s v="Ausência de cobertura"/>
    <m/>
    <x v="2"/>
    <n v="36799.51"/>
    <n v="36799.51"/>
    <n v="0"/>
    <m/>
    <m/>
    <s v="ZURICH SANTANDER"/>
    <n v="1467669"/>
    <s v=" 0019288-35.2012.8.13.0693 "/>
    <s v="MARA LUCIA PERON FONSECA"/>
    <s v="Santander Seguros S/A"/>
    <s v="CERT 1306803"/>
    <n v="1100043504"/>
    <s v="02/12/2011 "/>
    <s v=" "/>
    <n v="21399.49"/>
    <n v="21399.49"/>
    <s v=" "/>
    <s v=" "/>
    <s v=" "/>
    <n v="21399.49"/>
    <s v="Possível"/>
    <n v="10699.75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Três Corações (MG)"/>
    <s v="Minas Gerais"/>
    <s v="Chalfin, Goldberg, Vainboim e Fichtner Advogados Associados - São "/>
    <s v="Equipe Cível - Seguros"/>
    <s v="07/02/2017 "/>
    <s v="Procedência Parcial - 2ª Instância - Recurso do Banco"/>
    <n v="0"/>
    <s v="02.02.507.0001217565/12"/>
    <s v="21/05/2012"/>
    <d v="2012-06-01T00:00:00"/>
    <n v="21399.49"/>
    <d v="2012-06-01T00:00:00"/>
    <s v="07/02/2017 "/>
    <n v="1712"/>
    <n v="57.06666666666667"/>
  </r>
  <r>
    <x v="1"/>
    <s v="02.02.507.0001859439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88476.64"/>
    <n v="80000"/>
    <n v="8476.64"/>
    <m/>
    <m/>
    <s v="ZURICH SANTANDER"/>
    <n v="1859439"/>
    <s v=" 0014536-21.2013.8.26.0047 "/>
    <s v="CECÍLIA ROSA VALIM BERTI"/>
    <s v="Santander Seguros S/A"/>
    <s v="3422/19337377"/>
    <s v="2012-93-44192-0"/>
    <s v="14/02/2012 "/>
    <s v=" "/>
    <n v="56301"/>
    <n v="56301"/>
    <s v=" "/>
    <s v=" "/>
    <s v=" "/>
    <n v="56301"/>
    <s v="Possível"/>
    <n v="28150.5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Assis (SP)"/>
    <s v="São Paulo"/>
    <s v="Chalfin, Goldberg, Vainboim e Fichtner Advogados Associados - São "/>
    <s v="Equipe Cível - Seguros"/>
    <s v="01/02/2017 "/>
    <s v="Acordo Após Decisão do Tribunal Estadual"/>
    <n v="0"/>
    <s v="02.02.507.0001859439/14"/>
    <s v="19/05/2014"/>
    <d v="2014-05-27T00:00:00"/>
    <n v="56301"/>
    <d v="2014-05-27T00:00:00"/>
    <s v="01/02/2017 "/>
    <n v="981"/>
    <n v="32.700000000000003"/>
  </r>
  <r>
    <x v="1"/>
    <s v="02.02.507.0001815109/14"/>
    <x v="6"/>
    <x v="0"/>
    <s v="VIDA HOMEM STYLE"/>
    <n v="4002"/>
    <s v="MORTE NATURAL"/>
    <s v="VIDA HOMEM STYLE"/>
    <s v="Não"/>
    <s v="SINISTRO NEGADO"/>
    <s v="Falta de pagamento do prêmio"/>
    <m/>
    <x v="3"/>
    <n v="125864.01"/>
    <n v="125864.01"/>
    <n v="0"/>
    <m/>
    <m/>
    <s v="ZURICH SANTANDER"/>
    <n v="1815109"/>
    <s v=" 1001381-32.2014.8.26.0003 "/>
    <s v="Maria das Merces Zorzetti Cruz"/>
    <s v="Santander Seguros S/A"/>
    <s v="CERTF 1036184"/>
    <s v="89-0024-0"/>
    <s v="07/10/2009 "/>
    <s v=" "/>
    <n v="70000"/>
    <n v="70000"/>
    <s v=" "/>
    <s v=" "/>
    <s v=" "/>
    <n v="70000"/>
    <s v="Possível"/>
    <n v="35000"/>
    <n v="0"/>
    <s v="Remoto"/>
    <n v="0"/>
    <s v="Condenação"/>
    <s v="Contingência Inicial"/>
    <m/>
    <s v="Encerrado"/>
    <s v="Seguro de Vida"/>
    <s v="Problemas com a apólice"/>
    <s v="Cobrança"/>
    <s v="1ª"/>
    <s v="Vara Cível"/>
    <s v="São Paulo (SP)"/>
    <s v="São Paulo"/>
    <s v="Chalfin, Goldberg, Vainboim e Fichtner Advogados Associados - São "/>
    <s v="Equipe Cível - Seguros"/>
    <s v="07/02/2017 "/>
    <s v="Procedência Total - 2ª Instância - Recurso do Banco"/>
    <n v="0"/>
    <s v="02.02.507.0001815109/14"/>
    <s v="13/03/2014"/>
    <d v="2014-03-21T00:00:00"/>
    <n v="70000"/>
    <d v="2014-03-21T00:00:00"/>
    <s v="07/02/2017 "/>
    <n v="1054"/>
    <n v="35.133333333333333"/>
  </r>
  <r>
    <x v="1"/>
    <s v="02.02.507.0001229875/12"/>
    <x v="0"/>
    <x v="0"/>
    <s v="PROTEÇÃO VIDA EMPRESA SANTANDER"/>
    <n v="5055"/>
    <s v="MORTE NATURAL"/>
    <s v="Vida Master"/>
    <s v="Sim"/>
    <s v="SINISTRO NEGADO"/>
    <s v="Falta de Documentos"/>
    <m/>
    <x v="3"/>
    <n v="64805.98"/>
    <n v="64805.98"/>
    <n v="0"/>
    <m/>
    <m/>
    <s v="ZURICH SANTANDER"/>
    <n v="1479979"/>
    <s v=" 597.01.2012.004328-6 "/>
    <s v="Jose Pereira da Costa"/>
    <s v="Santander Seguros S/A"/>
    <s v="3419 / 259082"/>
    <s v="2011-93-40866-0"/>
    <s v="24/08/2011 "/>
    <s v=" "/>
    <n v="33000"/>
    <n v="33000"/>
    <s v=" "/>
    <s v=" "/>
    <s v=" "/>
    <n v="30000"/>
    <s v="Provável"/>
    <n v="30000"/>
    <n v="0"/>
    <s v="Remoto"/>
    <n v="0"/>
    <s v="Condenação"/>
    <s v="Contingência Inicial"/>
    <m/>
    <s v="Encerrado"/>
    <s v="Seguro de Vida"/>
    <s v="Cobertura Negada"/>
    <s v="Cobrança"/>
    <s v="3ª"/>
    <s v="Vara Cível"/>
    <s v="Sertãozinho (SP)"/>
    <s v="São Paulo"/>
    <s v="Chalfin, Goldberg, Vainboim e Fichtner Advogados Associados - São "/>
    <s v="Equipe Cível - Seguros"/>
    <s v="08/02/2017 "/>
    <s v="Procedência Total - 2ª Instância - Recurso do Banco"/>
    <n v="0"/>
    <s v="02.02.507.0001229875/12"/>
    <s v="13/06/2012"/>
    <d v="2012-06-28T00:00:00"/>
    <n v="33000"/>
    <d v="2012-06-28T00:00:00"/>
    <s v="08/02/2017 "/>
    <n v="1686"/>
    <n v="56.2"/>
  </r>
  <r>
    <x v="1"/>
    <s v="02.02.507.0001736122/13"/>
    <x v="0"/>
    <x v="0"/>
    <s v="PROTEÇÃO VIDA EMPRESA SANTANDER"/>
    <n v="5055"/>
    <s v="IFPD"/>
    <s v="Vida Master"/>
    <s v="Sim"/>
    <s v="SINISTRO NEGADO"/>
    <s v="Limite de idade / Nº mínimo segurados"/>
    <s v="nº de segutrados"/>
    <x v="0"/>
    <n v="252250.03"/>
    <n v="220000"/>
    <n v="32250.03"/>
    <m/>
    <m/>
    <s v="ZURICH SANTANDER"/>
    <n v="1736122"/>
    <s v=" 4000226-54.2013.8.26.0236 "/>
    <s v="Nilza Aparecida Tomazelli"/>
    <s v="Santander Seguros S/A"/>
    <s v="3419/262905"/>
    <s v="2012-93-46531-0"/>
    <s v="10/05/2012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Ibitinga (SP)"/>
    <s v="São Paulo"/>
    <s v="Chalfin, Goldberg, Vainboim e Fichtner Advogados Associados - São "/>
    <s v="Equipe Cível - Seguros"/>
    <s v="10/02/2017 "/>
    <s v="Acordos após a Sentença e até Decisão do Tribunal Estadual"/>
    <n v="0"/>
    <s v="02.02.507.0001736122/13"/>
    <s v="08/10/2013"/>
    <d v="2013-10-28T00:00:00"/>
    <n v="100000"/>
    <d v="2013-10-28T00:00:00"/>
    <s v="10/02/2017 "/>
    <n v="1201"/>
    <n v="40.033333333333331"/>
  </r>
  <r>
    <x v="1"/>
    <s v="02.02.507.0001651547/13"/>
    <x v="1"/>
    <x v="0"/>
    <s v="PRODUTO GENÉRICO"/>
    <n v="9999"/>
    <s v="IPA"/>
    <s v="Pessoas - Acidentes Pessoais"/>
    <s v="Não"/>
    <s v="SINISTRO LIQUIDADO"/>
    <s v="Sinistro pago parcialmente"/>
    <s v="Pagamento de acordo com comprovações/perícia"/>
    <x v="0"/>
    <n v="136665.37"/>
    <n v="110000"/>
    <n v="26665.369999999995"/>
    <n v="10000"/>
    <m/>
    <s v="ZURICH SANTANDER"/>
    <n v="1661001"/>
    <s v=" 0014045-60.2013.8.26.0161 "/>
    <s v="José Paulo da Silva"/>
    <s v="Santander Seguros S/A"/>
    <s v="301/2666224"/>
    <s v="2012-82-25002-0"/>
    <s v="09/01/2012 "/>
    <s v=" "/>
    <n v="91000"/>
    <n v="130000"/>
    <s v=" "/>
    <s v=" "/>
    <s v=" "/>
    <n v="91000"/>
    <s v="Possível"/>
    <n v="45500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Diadema (SP)"/>
    <s v="São Paulo"/>
    <s v="Chalfin, Goldberg, Vainboim e Fichtner Advogados Associados - São "/>
    <s v="Equipe Cível - Seguros"/>
    <s v="13/02/2017 "/>
    <s v="Acordo Após Decisão do Tribunal Estadual"/>
    <n v="0"/>
    <s v="02.02.507.0001651547/13"/>
    <s v="30/05/2013"/>
    <d v="2013-06-20T00:00:00"/>
    <n v="91000"/>
    <d v="2013-06-20T00:00:00"/>
    <s v="13/02/2017 "/>
    <n v="1334"/>
    <n v="44.466666666666669"/>
  </r>
  <r>
    <x v="1"/>
    <s v="02.02.507.0001728284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63315.43"/>
    <n v="50000"/>
    <n v="13315.43"/>
    <n v="5000"/>
    <m/>
    <s v="ZURICH SANTANDER"/>
    <n v="1728284"/>
    <s v=" 945/13 "/>
    <s v="Jose Rubens Severino"/>
    <s v="Santander Seguros S/A"/>
    <s v="3422/13507028"/>
    <s v="2013-93-52418-0"/>
    <s v="24/11/2010 "/>
    <s v=" "/>
    <n v="25318"/>
    <n v="25318"/>
    <s v=" "/>
    <s v=" "/>
    <s v=" "/>
    <n v="25318"/>
    <s v="Possível"/>
    <n v="12659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Igarapava (SP)"/>
    <s v="São Paulo"/>
    <s v="Chalfin, Goldberg, Vainboim e Fichtner Advogados Associados - São "/>
    <s v="Equipe Cível - Seguros"/>
    <s v="10/02/2017 "/>
    <s v="Acordo Após Decisão do Tribunal Estadual"/>
    <n v="0"/>
    <s v="02.02.507.0001728284/13"/>
    <s v="03/10/2013"/>
    <d v="2013-10-15T00:00:00"/>
    <n v="25318"/>
    <d v="2013-10-15T00:00:00"/>
    <s v="10/02/2017 "/>
    <n v="1214"/>
    <n v="40.466666666666669"/>
  </r>
  <r>
    <x v="1"/>
    <s v="02.02.507.0001682543/13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0"/>
    <n v="125427"/>
    <n v="95000"/>
    <n v="30427"/>
    <m/>
    <m/>
    <s v="ZURICH SANTANDER"/>
    <n v="1705831"/>
    <s v=" 0019238-11.2013.8.26.0564 "/>
    <s v="Anete de Andrade Cobo"/>
    <s v="Santander Seguros S/A"/>
    <s v="3419/279225"/>
    <s v="2013-93-51771-0"/>
    <s v="25/12/2012 "/>
    <s v=" "/>
    <n v="57096"/>
    <n v="57096"/>
    <s v=" "/>
    <s v=" "/>
    <s v=" "/>
    <n v="57096"/>
    <s v="Possível"/>
    <n v="28548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São Bernardo do Campo (SP)"/>
    <s v="São Paulo"/>
    <s v="Chalfin, Goldberg, Vainboim e Fichtner Advogados Associados - São "/>
    <s v="Equipe Cível - Seguros"/>
    <s v="10/02/2017 "/>
    <s v="Acordo Após Decisão do Tribunal Estadual"/>
    <n v="0"/>
    <s v="02.02.507.0001682543/13"/>
    <s v="31/07/2013"/>
    <d v="2013-09-04T00:00:00"/>
    <n v="57096"/>
    <d v="2013-09-04T00:00:00"/>
    <s v="10/02/2017 "/>
    <n v="1255"/>
    <n v="41.833333333333336"/>
  </r>
  <r>
    <x v="1"/>
    <s v="02.02.507.0001133400/11"/>
    <x v="0"/>
    <x v="0"/>
    <s v="PROTEÇÃO VIDA EMPRESA VG"/>
    <n v="5064"/>
    <s v="MORTE NATURAL"/>
    <s v="Vida Master"/>
    <s v="Sim"/>
    <s v="SINISTRO NEGADO"/>
    <s v="Ausência de cobertura"/>
    <s v="morte posterior à vigência."/>
    <x v="3"/>
    <n v="734338.21"/>
    <n v="734338.21"/>
    <n v="0"/>
    <m/>
    <m/>
    <s v="ZURICH SANTANDER"/>
    <n v="1383503"/>
    <s v=" 001/1.11.0257428-8 "/>
    <s v="Martha Wypyczynski Martins"/>
    <s v="Santander Seguros S/A"/>
    <s v="3738/62"/>
    <s v="2011-93-37825-0"/>
    <s v="01/09/2010 "/>
    <s v=" "/>
    <n v="442462"/>
    <n v="442462"/>
    <s v=" "/>
    <s v=" "/>
    <s v=" "/>
    <n v="17000"/>
    <s v="Possível"/>
    <n v="8500"/>
    <n v="0"/>
    <s v="Remoto"/>
    <n v="0"/>
    <s v="Condenação"/>
    <s v="Contingência Inicial"/>
    <m/>
    <s v="Encerrado"/>
    <s v="Seguro de Vida"/>
    <s v="Problemas com a apólice"/>
    <s v="Indenizatória"/>
    <s v="7ª"/>
    <s v="Vara Cível"/>
    <s v="Porto Alegre (RS)"/>
    <s v="Rio Grande do Sul"/>
    <s v="Cabanellos Schuh Advogados Associados - RS"/>
    <s v="Equipe Cível - Seguros"/>
    <s v="06/02/2017 "/>
    <s v="Procedência Total - 2ª Instância - Recurso do Banco"/>
    <n v="0"/>
    <s v="02.02.507.0001133400/11"/>
    <s v="07/10/2011"/>
    <d v="2011-10-27T00:00:00"/>
    <n v="442462"/>
    <d v="2011-10-27T00:00:00"/>
    <s v="06/02/2017 "/>
    <n v="1929"/>
    <n v="64.3"/>
  </r>
  <r>
    <x v="1"/>
    <s v="02.02.507.0001727213/13"/>
    <x v="0"/>
    <x v="0"/>
    <s v="APÓLICE ESPECÍFICA VG MENSAL"/>
    <n v="7000"/>
    <s v="MORTE NATURAL"/>
    <s v="Vida Específica"/>
    <s v="Não"/>
    <s v="SINISTRO NEGADO"/>
    <s v="Ausência de cobertura"/>
    <m/>
    <x v="2"/>
    <n v="29034.22"/>
    <n v="29034.22"/>
    <n v="0"/>
    <m/>
    <m/>
    <s v="ZURICH SANTANDER"/>
    <n v="1727213"/>
    <s v=" 0242889-69.2013.8.21.0001 "/>
    <s v="Cleuza Gomes Villaça"/>
    <s v="Santander Seguros S/A"/>
    <s v="2633/1"/>
    <s v="2012-93-49784-0"/>
    <s v="27/09/2012 "/>
    <s v=" "/>
    <n v="14380"/>
    <n v="14380"/>
    <s v=" "/>
    <s v=" "/>
    <s v=" "/>
    <n v="14380"/>
    <s v="Possível"/>
    <n v="7190"/>
    <n v="0"/>
    <s v="Remoto"/>
    <n v="0"/>
    <s v="Condenação"/>
    <s v="Contingência Inicial"/>
    <m/>
    <s v="Encerrado"/>
    <s v="Seguro de Vida"/>
    <s v="Cobertura Negada"/>
    <s v="Indenizatória"/>
    <s v="18ª"/>
    <s v="Vara Cível"/>
    <s v="Porto Alegre (RS)"/>
    <s v="Rio Grande do Sul"/>
    <s v="Cabanellos Schuh Advogados Associados - RS"/>
    <s v="Equipe Cível - Seguros"/>
    <s v="14/02/2017 "/>
    <s v="Procedência Parcial - 1ª Instância"/>
    <n v="0"/>
    <s v="02.02.507.0001727213/13"/>
    <s v="11/09/2013"/>
    <d v="2013-10-11T00:00:00"/>
    <n v="14380"/>
    <d v="2013-10-11T00:00:00"/>
    <s v="14/02/2017 "/>
    <n v="1222"/>
    <n v="40.733333333333334"/>
  </r>
  <r>
    <x v="1"/>
    <s v="02.02.507.0001768356/13"/>
    <x v="0"/>
    <x v="0"/>
    <s v="APÓLICE ESPECÍFICA VG MENSAL"/>
    <n v="7000"/>
    <s v="IPA"/>
    <s v="Vida Específica"/>
    <s v="Não"/>
    <s v="SINISTRO NEGADO"/>
    <s v="Falta de Documentos"/>
    <m/>
    <x v="3"/>
    <n v="1902.68"/>
    <n v="1902.68"/>
    <n v="0"/>
    <m/>
    <m/>
    <s v="ZURICH SANTANDER"/>
    <n v="1768356"/>
    <s v=" 76715-69.2013.8.16.0014 "/>
    <s v="NATHALIA CHRISTINA COUTINHO"/>
    <s v="Santander Seguros S/A"/>
    <s v="3198/5417"/>
    <s v="2013-93-55004-0"/>
    <s v="01/07/2013 "/>
    <s v=" "/>
    <n v="5500"/>
    <n v="5500"/>
    <s v=" "/>
    <s v=" "/>
    <s v=" "/>
    <n v="5500"/>
    <s v="Possível"/>
    <n v="2750"/>
    <n v="0"/>
    <s v="Remoto"/>
    <n v="0"/>
    <s v="Condenação"/>
    <s v="Contingência Inicial"/>
    <m/>
    <s v="Encerrado"/>
    <s v="Seguro de Vida"/>
    <s v="Pgto/Amortiz/diverg/duplic/não processado/provisão"/>
    <s v="Cobrança"/>
    <s v="6ª"/>
    <s v="Vara Cível"/>
    <s v="Londrina (PR)"/>
    <s v="Paraná"/>
    <s v="Cabanellos Schuh Advogados Associados - PR"/>
    <s v="Equipe Cível - Seguros"/>
    <s v="09/02/2017 "/>
    <s v="Procedência Total - 1ª Instância"/>
    <n v="0"/>
    <s v="02.02.507.0001768356/13"/>
    <s v="18/11/2013"/>
    <d v="2013-12-28T00:00:00"/>
    <n v="5500"/>
    <d v="2013-12-28T00:00:00"/>
    <s v="09/02/2017 "/>
    <n v="1139"/>
    <n v="37.966666666666669"/>
  </r>
  <r>
    <x v="1"/>
    <s v="02.02.507.0001269155/12"/>
    <x v="0"/>
    <x v="0"/>
    <s v="PROTEÇÃO VIDA EMPRESA SANTANDER"/>
    <n v="5055"/>
    <s v="IPA"/>
    <s v="Vida Master"/>
    <s v="Sim"/>
    <s v="SINISTRO LIQUIDADO"/>
    <s v="Sinistro pago parcialmente"/>
    <s v="Pagamento de acordo com comprovações/perícia"/>
    <x v="0"/>
    <n v="32774.07"/>
    <n v="30000"/>
    <n v="2774.0699999999997"/>
    <n v="3000"/>
    <m/>
    <s v="ZURICH SANTANDER"/>
    <n v="1519256"/>
    <s v=" 008.12.014474-0 "/>
    <s v="Angela Tartas"/>
    <s v="Santander Seguros S/A"/>
    <s v="3419/84576"/>
    <s v="2012-93-45632-0"/>
    <s v="15/11/2011 "/>
    <s v=" "/>
    <n v="14105.39"/>
    <n v="14693.11"/>
    <s v=" "/>
    <s v=" "/>
    <s v=" "/>
    <n v="14105.39"/>
    <s v="Possível"/>
    <n v="7052.7"/>
    <n v="0"/>
    <s v="Remoto"/>
    <n v="0"/>
    <s v="Condenação"/>
    <s v="Contingência Inicial"/>
    <m/>
    <s v="Encerrado"/>
    <s v="Seguro de Vida"/>
    <s v="Pgto/Amortiz/diverg/duplic/não processado/provisão"/>
    <s v="Indenizatória"/>
    <s v="4ª"/>
    <s v="Vara Cível"/>
    <s v="Blumenau (SC)"/>
    <s v="Santa Catarina"/>
    <s v="Cabanellos Schuh Advogados Associados - SC"/>
    <s v="Equipe Cível - Seguros"/>
    <s v="15/02/2017 "/>
    <s v="Acordo antes da Sentença"/>
    <n v="0"/>
    <s v="02.02.507.0001269155/12"/>
    <s v="04/09/2012"/>
    <d v="2012-09-18T00:00:00"/>
    <n v="14105.39"/>
    <d v="2012-09-18T00:00:00"/>
    <s v="15/02/2017 "/>
    <n v="1611"/>
    <n v="53.7"/>
  </r>
  <r>
    <x v="1"/>
    <s v="02.02.507.0002182630/15"/>
    <x v="6"/>
    <x v="0"/>
    <s v=" SANTANDER PREV VGBL"/>
    <n v="2047"/>
    <s v="MORTE NATURAL"/>
    <s v=" SANTANDER PREV VGBL"/>
    <s v="Não"/>
    <s v="SINISTRO NEGADO"/>
    <s v="Falta de Documentos"/>
    <m/>
    <x v="2"/>
    <n v="500228.74"/>
    <n v="500228.74"/>
    <n v="0"/>
    <m/>
    <m/>
    <s v="ZURICH SANTANDER"/>
    <n v="2182630"/>
    <s v=" 1016544-17.2015.8.26.0068 "/>
    <s v="Monica santorso guimarães"/>
    <s v="Santander Seguros S/A"/>
    <s v="CERT. 2117281"/>
    <s v="89-6864-0"/>
    <s v="04/08/2015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Previdência Privada"/>
    <s v="Resgate divergente/solicitação não atendida"/>
    <s v="Indenizatória"/>
    <s v="3ª"/>
    <s v="Vara Cível"/>
    <s v="Barueri (SP)"/>
    <s v="São Paulo"/>
    <s v="Chalfin, Goldberg, Vainboim e Fichtner Advogados Associados - São "/>
    <s v="Equipe Cível - Seguros"/>
    <s v="15/02/2017 "/>
    <s v="Procedência Parcial - 2ª Instância - Recurso do Autor"/>
    <n v="0"/>
    <s v="02.02.507.0002182630/15"/>
    <s v="27/11/2015"/>
    <d v="2015-12-10T00:00:00"/>
    <n v="0"/>
    <d v="2015-12-10T00:00:00"/>
    <s v="15/02/2017 "/>
    <n v="433"/>
    <n v="14.433333333333334"/>
  </r>
  <r>
    <x v="1"/>
    <s v="02.02.507.0001086939/11"/>
    <x v="0"/>
    <x v="0"/>
    <s v="PRODUTO GENÉRICO"/>
    <n v="9999"/>
    <s v="IPA"/>
    <s v="Pessoas - Vida  (outros)"/>
    <s v="Não"/>
    <s v="SINISTRO NEGADO"/>
    <s v="Falta de Documentos"/>
    <m/>
    <x v="0"/>
    <n v="71362.320000000007"/>
    <n v="66000"/>
    <n v="5362.320000000007"/>
    <m/>
    <m/>
    <s v="ESCROW"/>
    <n v="1337037"/>
    <s v=" 0027172-89.2011.8.13.0713 "/>
    <s v="Joventino Felisberto da Costa"/>
    <s v="Santander Seguros S/A"/>
    <s v="9301717/33361"/>
    <s v="2010-93-29497-0"/>
    <s v="04/12/2009 "/>
    <s v=" "/>
    <n v="50000"/>
    <n v="50000"/>
    <s v=" "/>
    <s v=" "/>
    <s v=" "/>
    <n v="27250"/>
    <s v="Possível"/>
    <n v="13625"/>
    <n v="0"/>
    <s v="Remoto"/>
    <n v="0"/>
    <s v="Condenação"/>
    <s v="Contingência Inicial"/>
    <m/>
    <s v="Encerrado"/>
    <s v="Acidentes Pessoais"/>
    <s v="Cobertura Negada"/>
    <s v="Cobrança"/>
    <s v="2ª"/>
    <s v="Vara Cível"/>
    <s v="Viçosa (MG)"/>
    <s v="Minas Gerais"/>
    <s v="Chalfin, Goldberg, Vainboim e Fichtner Advogados Associados - São "/>
    <s v="Equipe Cível - Seguros"/>
    <s v="22/02/2017 "/>
    <s v="Acordo Após Decisão do Tribunal Estadual"/>
    <n v="0"/>
    <s v="02.02.507.0001086939/11"/>
    <s v="02/06/2011"/>
    <d v="2011-06-27T00:00:00"/>
    <n v="50000"/>
    <d v="2011-06-27T00:00:00"/>
    <s v="22/02/2017 "/>
    <n v="2067"/>
    <n v="68.900000000000006"/>
  </r>
  <r>
    <x v="1"/>
    <s v="02.01.507.0000182263/06"/>
    <x v="1"/>
    <x v="0"/>
    <s v="ACIDENTES PESSOAIS MEN SANTANDER"/>
    <n v="1101"/>
    <s v="MORTE ACIDENTAL"/>
    <s v="AP STD"/>
    <s v="Sim"/>
    <s v="SINISTRO NEGADO"/>
    <s v="Agravamento de risco / Embriaguez"/>
    <m/>
    <x v="3"/>
    <n v="132929.51"/>
    <n v="132929.51"/>
    <n v="0"/>
    <m/>
    <m/>
    <s v="ESCROW"/>
    <n v="517816"/>
    <s v=" 513/06 "/>
    <s v="Patricia Rocha de Paula Leite"/>
    <s v="Santander Seguros S/A"/>
    <s v="1101080/117854"/>
    <s v="2005-82-1629 E"/>
    <s v="04/12/2004 "/>
    <s v=" "/>
    <n v="174144.95"/>
    <n v="174144.95"/>
    <s v=" "/>
    <s v=" "/>
    <s v=" "/>
    <n v="174144.95"/>
    <s v="Remoto"/>
    <n v="0"/>
    <n v="10000"/>
    <s v="Remoto"/>
    <n v="0"/>
    <s v="Condenação"/>
    <s v="Revisados"/>
    <s v="Reanalise"/>
    <s v="Encerrado"/>
    <s v="Seguro de Vida"/>
    <s v="Sinistro Negado (Negativa pagto da Apólice)"/>
    <s v="Cobrança"/>
    <s v="2ª"/>
    <s v="Vara Cível"/>
    <s v="Campinas (SP)"/>
    <s v="São Paulo"/>
    <s v="Chalfin, Goldberg, Vainboim e Fichtner Advogados Associados - São "/>
    <s v="Equipe Cível - Seguros"/>
    <s v="16/02/2017 "/>
    <s v="Procedência Total - 2ª Instância - Recurso do Autor"/>
    <n v="0"/>
    <s v="02.01.507.0000182263/06"/>
    <s v="24/03/2006"/>
    <d v="2006-07-03T00:00:00"/>
    <n v="174144.95"/>
    <d v="2006-07-03T00:00:00"/>
    <s v="16/02/2017 "/>
    <n v="3881"/>
    <n v="129.36666666666667"/>
  </r>
  <r>
    <x v="1"/>
    <s v="02.02.507.0000481109/08"/>
    <x v="0"/>
    <x v="0"/>
    <s v="VIDA MASTER SANTANDER"/>
    <n v="6004"/>
    <s v="MORTE NATURAL"/>
    <s v="Vida Master"/>
    <s v="Sim"/>
    <s v="SINISTRO NEGADO"/>
    <s v="DOENÇA PREEXISTENTE"/>
    <m/>
    <x v="3"/>
    <n v="240555.09"/>
    <n v="240555.09"/>
    <n v="0"/>
    <m/>
    <m/>
    <s v="ESCROW"/>
    <n v="735567"/>
    <s v=" 126.01.2008.000955-1 (231/2008) "/>
    <s v="Maria Aurora Grotti da Silva"/>
    <s v="Santander Seguros S/A"/>
    <s v="1134/17518"/>
    <s v="2007-93-11932"/>
    <s v="25/09/2007 "/>
    <s v=" "/>
    <n v="30000"/>
    <n v="30000"/>
    <s v=" "/>
    <s v=" "/>
    <s v=" "/>
    <n v="30000"/>
    <s v="Provável"/>
    <n v="30000"/>
    <n v="100"/>
    <s v="Remoto"/>
    <n v="0"/>
    <s v="Sucumbência"/>
    <s v="Revisados"/>
    <s v="Reanalise"/>
    <s v="Encerrado"/>
    <s v="Seguro de Vida"/>
    <s v="Sinistro Negado por Doença Pré-existente"/>
    <s v="Cobrança"/>
    <s v="3ª"/>
    <s v="Vara Cível"/>
    <s v="Caraguatatuba (SP)"/>
    <s v="São Paulo"/>
    <s v="Chalfin, Goldberg, Vainboim e Fichtner Advogados Associados - São "/>
    <s v="Equipe Cível - Seguros"/>
    <s v="16/02/2017 "/>
    <s v="Procedência Total - 2ª Instância - Recurso do Banco"/>
    <n v="0"/>
    <s v="02.02.507.0000481109/08"/>
    <s v="12/02/2008"/>
    <d v="2008-03-20T00:00:00"/>
    <n v="30000"/>
    <d v="2008-03-20T00:00:00"/>
    <s v="16/02/2017 "/>
    <n v="3255"/>
    <n v="108.5"/>
  </r>
  <r>
    <x v="1"/>
    <s v="02.02.136.0000502089/09"/>
    <x v="2"/>
    <x v="1"/>
    <s v="RESID SANTANDER PLUS"/>
    <n v="382"/>
    <s v="DESMORONAMENTO"/>
    <s v="Residencial Plus"/>
    <s v="Não"/>
    <s v="SINISTRO NEGADO"/>
    <s v="EVENTO NÃO CARACTERIZADO"/>
    <m/>
    <x v="0"/>
    <n v="74594.91"/>
    <n v="50000"/>
    <n v="24594.910000000003"/>
    <m/>
    <m/>
    <s v="ESCROW"/>
    <n v="1047159"/>
    <s v=" 797/09 "/>
    <s v="Claudemir Aparecido Correia Ferreira"/>
    <s v="Santander Brasil Seguros S/A"/>
    <s v="789356 / 0"/>
    <s v="2008-14-13514-0"/>
    <s v="30/10/2007 "/>
    <s v=" "/>
    <n v="5000"/>
    <n v="5000"/>
    <s v=" "/>
    <s v=" "/>
    <s v=" "/>
    <n v="5000"/>
    <s v="Provável"/>
    <n v="5000"/>
    <n v="10000"/>
    <s v="Remoto"/>
    <n v="0"/>
    <s v="Condenação"/>
    <s v="Contingência Inicial"/>
    <m/>
    <s v="Encerrado"/>
    <s v="Seguro Residencial"/>
    <s v="Pgto/Amortiz/diverg/duplic/não processado/provisão"/>
    <s v="Indenizatória"/>
    <s v="Vara Cível"/>
    <s v="Vara Cível"/>
    <s v="Santo Anastácio (SP)"/>
    <s v="São Paulo"/>
    <s v="Chalfin, Goldberg, Vainboim e Fichtner Advogados Associados - São "/>
    <s v="Equipe Cível - Seguros"/>
    <s v="17/02/2017 "/>
    <s v="Acordo Após Decisão do Tribunal Estadual"/>
    <n v="0"/>
    <s v="02.02.136.0000502089/09"/>
    <s v="29/06/2009"/>
    <d v="2009-07-02T00:00:00"/>
    <n v="5000"/>
    <d v="2009-07-02T00:00:00"/>
    <s v="17/02/2017 "/>
    <n v="2787"/>
    <n v="92.9"/>
  </r>
  <r>
    <x v="1"/>
    <s v="02.02.507.0000496777/09"/>
    <x v="0"/>
    <x v="0"/>
    <s v="PRODUTO GENÉRICO"/>
    <n v="9999"/>
    <s v="MORTE NATURAL"/>
    <s v="Pessoas - Vida  (outros)"/>
    <s v="Não"/>
    <s v="SINISTRO NEGADO"/>
    <s v="Falta de Documentos"/>
    <m/>
    <x v="0"/>
    <n v="43716.18"/>
    <n v="39000"/>
    <n v="4716.18"/>
    <m/>
    <m/>
    <s v="ESCROW"/>
    <n v="1041532"/>
    <s v=" 0024.09.568220-9 "/>
    <s v="Gustavo Guerra Jacob"/>
    <s v="Santander Seguros S/A"/>
    <s v="7110158/413248"/>
    <s v="2005-93-2569-0"/>
    <s v="20/10/2000 "/>
    <s v=" "/>
    <n v="51179"/>
    <n v="51179"/>
    <s v=" "/>
    <s v=" "/>
    <s v=" "/>
    <n v="51179"/>
    <s v="Provável"/>
    <n v="51179"/>
    <n v="0"/>
    <s v="Remoto"/>
    <n v="0"/>
    <s v="Condenação"/>
    <s v="Contingência Inicial"/>
    <m/>
    <s v="Encerrado"/>
    <s v="Seguro de Vida"/>
    <s v="Sinistro Negado (Ausência de Cobertura)"/>
    <s v="Cobrança"/>
    <s v="Vara Cível"/>
    <s v="Vara Cível"/>
    <s v="Belo Horizonte (MG)"/>
    <s v="Minas Gerais"/>
    <s v="Chalfin, Goldberg, Vainboim e Fichtner Advogados Associados - São "/>
    <s v="Equipe Cível - Seguros"/>
    <s v="20/02/2017 "/>
    <s v="Acordos após a Sentença e até Decisão do Tribunal Estadual"/>
    <n v="0"/>
    <s v="02.02.507.0000496777/09"/>
    <s v="24/04/2009"/>
    <d v="2009-06-23T00:00:00"/>
    <n v="51179"/>
    <d v="2009-06-23T00:00:00"/>
    <s v="20/02/2017 "/>
    <n v="2799"/>
    <n v="93.3"/>
  </r>
  <r>
    <x v="1"/>
    <s v="02.02.507.0002334163/16"/>
    <x v="1"/>
    <x v="0"/>
    <s v="SANTANDER PROTECAO SOB MEDIDA"/>
    <n v="8065"/>
    <s v="MORTE ACIDENTAL"/>
    <s v="AP Proteção Sob Medida"/>
    <s v="Sim"/>
    <s v="SINISTRO NEGADO"/>
    <s v="Falta de Documentos"/>
    <m/>
    <x v="0"/>
    <n v="20343.419999999998"/>
    <n v="16000"/>
    <n v="4343.4199999999983"/>
    <m/>
    <m/>
    <s v="ZURICH SANTANDER"/>
    <n v="2334163"/>
    <s v=" 0314498-64.2016.8.19.0001 "/>
    <s v="JORGE LUIZ BAIBA"/>
    <s v="Santander Seguros S/A"/>
    <s v="2034/3922355"/>
    <s v="2013-82-24037-0"/>
    <s v="17/05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48ª"/>
    <s v="Vara Cível"/>
    <s v="Rio de Janeiro (RJ)"/>
    <s v="Rio de Janeiro"/>
    <s v="Chalfin, Goldberg, Vainboim e Fichtner Advogados Associados - São "/>
    <s v="Equipe Cível - Seguros"/>
    <s v="24/02/2017 "/>
    <s v="Acordos após a Sentença e até Decisão do Tribunal Estadual"/>
    <n v="0"/>
    <s v="02.02.507.0002334163/16"/>
    <s v="04/10/2016"/>
    <d v="2016-10-08T00:00:00"/>
    <n v="30000"/>
    <d v="2016-10-08T00:00:00"/>
    <s v="24/02/2017 "/>
    <n v="139"/>
    <n v="4.6333333333333337"/>
  </r>
  <r>
    <x v="1"/>
    <s v="02.02.507.0001787198/13"/>
    <x v="1"/>
    <x v="0"/>
    <s v="ACIDENTES PESSOAIS MENSAL SANTANDER"/>
    <n v="5012"/>
    <s v="IPA"/>
    <s v="AP STD"/>
    <s v="Sim"/>
    <s v="SINISTRO NEGADO"/>
    <s v="Falta de Documentos"/>
    <m/>
    <x v="0"/>
    <n v="69166.73"/>
    <n v="66000"/>
    <n v="3166.7299999999959"/>
    <m/>
    <m/>
    <s v="ZURICH SANTANDER"/>
    <n v="1787198"/>
    <s v=" 4001209-74.2013.8.26.0132 "/>
    <s v="Rinaldo Basilio da Silva"/>
    <s v="Santander Seguros S/A"/>
    <s v="301/3158057"/>
    <s v="2012-82-20859-0"/>
    <s v="24/09/2012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Catanduva (SP)"/>
    <s v="São Paulo"/>
    <s v="Chalfin, Goldberg, Vainboim e Fichtner Advogados Associados - São "/>
    <s v="Equipe Cível - Seguros"/>
    <s v="24/02/2017 "/>
    <s v="Acordos após a Sentença e até Decisão do Tribunal Estadual"/>
    <n v="0"/>
    <s v="02.02.507.0001787198/13"/>
    <s v="19/11/2013"/>
    <d v="2014-02-06T00:00:00"/>
    <n v="50000"/>
    <d v="2014-02-06T00:00:00"/>
    <s v="24/02/2017 "/>
    <n v="1114"/>
    <n v="37.133333333333333"/>
  </r>
  <r>
    <x v="1"/>
    <s v="02.02.507.0001310580/12"/>
    <x v="1"/>
    <x v="0"/>
    <s v="ACIDENTES PESSOAIS MENSAL SANTANDER"/>
    <n v="5012"/>
    <s v="IPA"/>
    <s v="AP STD"/>
    <s v="Sim"/>
    <s v="SINISTRO NEGADO"/>
    <s v="Sem caracterização de IFPD / IPA / Doenças Graves / Preexistência"/>
    <m/>
    <x v="2"/>
    <n v="17221.78"/>
    <n v="17221.78"/>
    <n v="0"/>
    <m/>
    <m/>
    <s v="ZURICH SANTANDER"/>
    <n v="1560707"/>
    <s v=" 627.01.2012.002560-4 "/>
    <s v="Jailton Batista de Oliveira"/>
    <s v="Santander Seguros S/A"/>
    <s v="301/2401828"/>
    <s v="2012-82-17166-0"/>
    <s v="12/11/2011 "/>
    <s v=" "/>
    <n v="7559.8"/>
    <n v="7559.8"/>
    <s v=" "/>
    <s v=" "/>
    <s v=" "/>
    <n v="7559.8"/>
    <s v="Provável"/>
    <n v="7559.8"/>
    <n v="0"/>
    <s v="Remoto"/>
    <n v="0"/>
    <s v="Condenação"/>
    <s v="Contingência Inicial"/>
    <m/>
    <s v="Encerrado"/>
    <s v="Acidentes Pessoais"/>
    <s v="Cobertura Negada"/>
    <s v="Cobrança"/>
    <s v="1ª"/>
    <s v="Vara Cível"/>
    <s v="Teodoro Sampaio (SP)"/>
    <s v="São Paulo"/>
    <s v="Chalfin, Goldberg, Vainboim e Fichtner Advogados Associados - São "/>
    <s v="Equipe Cível - Seguros"/>
    <s v="24/02/2017 "/>
    <s v="Procedência Parcial - 2ª Instância - Recurso do Banco"/>
    <n v="0"/>
    <s v="02.02.507.0001310580/12"/>
    <s v="20/11/2012"/>
    <d v="2012-12-19T00:00:00"/>
    <n v="7559.8"/>
    <d v="2012-12-19T00:00:00"/>
    <s v="24/02/2017 "/>
    <n v="1528"/>
    <n v="50.93333333333333"/>
  </r>
  <r>
    <x v="1"/>
    <s v="02.02.507.0002004731/14"/>
    <x v="1"/>
    <x v="0"/>
    <s v="PROTEÇÃO ACIDENTES PESSOAIS "/>
    <n v="3003"/>
    <s v="IPA"/>
    <s v="AP Cartões"/>
    <s v="Não"/>
    <s v="SINISTRO LIQUIDADO"/>
    <s v="Sinistro pago parcialmente"/>
    <m/>
    <x v="1"/>
    <n v="37648"/>
    <n v="0"/>
    <n v="37648"/>
    <n v="0"/>
    <m/>
    <s v="ZURICH SANTANDER"/>
    <n v="2004731"/>
    <s v=" 0005003-94.2014.21.0062 "/>
    <s v="Adair da Silva Cezar"/>
    <s v="Santander Seguros S/A"/>
    <s v="211/1"/>
    <s v="2013-82-26889-0"/>
    <s v="09/11/2013 "/>
    <s v=" "/>
    <n v="23750"/>
    <n v="25000"/>
    <s v=" "/>
    <s v=" "/>
    <s v=" "/>
    <n v="23750"/>
    <s v="Possível"/>
    <n v="11875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Rosário do Sul (RS)"/>
    <s v="Rio Grande do Sul"/>
    <s v="Cabanellos Schuh Advogados Associados - RS"/>
    <s v="Equipe Cível - Seguros"/>
    <s v="24/02/2017 "/>
    <s v="Improcedência da Ação - 1ª Instância"/>
    <n v="2375"/>
    <s v="02.02.507.0002004731/14"/>
    <s v="03/12/2014"/>
    <d v="2014-12-19T00:00:00"/>
    <n v="23750"/>
    <d v="2014-12-19T00:00:00"/>
    <s v="24/02/2017 "/>
    <n v="798"/>
    <n v="26.6"/>
  </r>
  <r>
    <x v="1"/>
    <s v="02.02.507.0001790293/14"/>
    <x v="1"/>
    <x v="0"/>
    <s v=" PROTECAO VIDA VAN GOGH"/>
    <n v="8064"/>
    <s v="IPA"/>
    <s v="Vida Van Gogh"/>
    <s v="Sim"/>
    <s v="SINISTRO LIQUIDADO"/>
    <s v="Sinistro pago parcialmente"/>
    <m/>
    <x v="0"/>
    <n v="99000"/>
    <n v="2800"/>
    <n v="96200"/>
    <m/>
    <m/>
    <s v="ZURICH SANTANDER"/>
    <n v="1790293"/>
    <s v=" 4000498-17.2013.8.26.0408 "/>
    <s v="Paulo Cesar da Silva"/>
    <s v="Santander Seguros S/A"/>
    <s v="240/322398385"/>
    <s v="2013-82-23931-E"/>
    <s v="05/04/2013 "/>
    <s v=" "/>
    <n v="99000"/>
    <n v="105000"/>
    <s v=" "/>
    <s v=" "/>
    <s v=" "/>
    <n v="99000"/>
    <s v="Possível"/>
    <n v="49500"/>
    <n v="0"/>
    <s v="Remoto"/>
    <n v="0"/>
    <s v="Condenação"/>
    <s v="Contingência Inicial"/>
    <m/>
    <s v="Encerrado"/>
    <s v="Acidentes Pessoais"/>
    <s v="Sinistro Negado (Negativa pagto da Apólice)"/>
    <s v="Indenizatória"/>
    <s v="1ª"/>
    <s v="Vara Cível"/>
    <s v="Ourinhos (SP)"/>
    <s v="São Paulo"/>
    <s v="Chalfin, Goldberg, Vainboim e Fichtner Advogados Associados - São "/>
    <s v="Equipe Cível - Seguros"/>
    <s v="23/02/2017 "/>
    <s v="Acordos após a Sentença e até Decisão do Tribunal Estadual"/>
    <n v="0"/>
    <s v="02.02.507.0001790293/14"/>
    <s v="31/01/2014"/>
    <d v="2014-02-12T00:00:00"/>
    <n v="99000"/>
    <d v="2014-02-12T00:00:00"/>
    <s v="23/02/2017 "/>
    <n v="1107"/>
    <n v="36.9"/>
  </r>
  <r>
    <x v="1"/>
    <s v="02.02.507.0002260647/16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2"/>
    <n v="3327.75"/>
    <n v="3327.75"/>
    <n v="0"/>
    <m/>
    <m/>
    <s v="ZURICH SANTANDER"/>
    <n v="2260647"/>
    <s v=" 0014718-32.2016.8.16.0030 "/>
    <s v="Kaio Gomes da Silva"/>
    <s v="Santander Seguros S/A"/>
    <s v="2034/5273105"/>
    <s v="2015-82-35080-0"/>
    <s v="25/06/2015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Juizado Especial Cível"/>
    <s v="JEC 20 Salários"/>
    <s v="Foz do Iguaçu (PR)"/>
    <s v="Paraná"/>
    <s v="Cabanellos Schuh Advogados Associados - PR"/>
    <s v="Equipe Cível - Seguros"/>
    <s v="23/02/2017 "/>
    <s v="Procedência Parcial - 1ª Instância"/>
    <n v="0"/>
    <s v="02.02.507.0002260647/16"/>
    <s v="20/05/2016"/>
    <d v="2016-05-31T00:00:00"/>
    <n v="40000"/>
    <d v="2016-05-31T00:00:00"/>
    <s v="23/02/2017 "/>
    <n v="268"/>
    <n v="8.9333333333333336"/>
  </r>
  <r>
    <x v="1"/>
    <s v="02.02.507.0002147566/15"/>
    <x v="0"/>
    <x v="0"/>
    <s v="PROTECAO VIDA HOMEM"/>
    <n v="8061"/>
    <s v="MORTE NATURAL"/>
    <s v="Vida Homem"/>
    <s v="Sim"/>
    <s v="SINISTRO NEGADO"/>
    <s v="DOENÇA PREEXISTENTE"/>
    <m/>
    <x v="2"/>
    <n v="183220.48000000001"/>
    <n v="183220.48000000001"/>
    <n v="0"/>
    <m/>
    <m/>
    <s v="ZURICH SANTANDER"/>
    <n v="2147566"/>
    <s v=" 0801668-84.2015.8.12.0018 "/>
    <s v="NEIDE ARAZINI GARCIA"/>
    <s v="Santander Seguros S/A"/>
    <s v="113303/3374632"/>
    <s v="2014-93-65185-0"/>
    <s v="16/07/2014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Paranaíba (MS)"/>
    <s v="Mato Grosso do Sul"/>
    <s v="Mascarenhas Barbosa &amp; Advogados Associados"/>
    <s v="Equipe Cível - Seguros"/>
    <s v="23/02/2017 "/>
    <s v="Procedência Parcial - 2ª Instância - Recurso do Banco"/>
    <n v="0"/>
    <s v="02.02.507.0002147566/15"/>
    <s v="28/08/2015"/>
    <d v="2015-09-15T00:00:00"/>
    <n v="80000"/>
    <d v="2015-09-15T00:00:00"/>
    <s v="23/02/2017 "/>
    <n v="527"/>
    <n v="17.566666666666666"/>
  </r>
  <r>
    <x v="1"/>
    <s v="02.02.507.0001879675/14"/>
    <x v="6"/>
    <x v="0"/>
    <s v=" RIDERS REAL VIDA / AP"/>
    <n v="5101"/>
    <s v="Auxilio Funeral"/>
    <s v="AP Riders"/>
    <s v="Não"/>
    <s v="SINISTRO NEGADO"/>
    <s v="Falta de pagamento do prêmio"/>
    <m/>
    <x v="1"/>
    <n v="5674"/>
    <n v="0"/>
    <n v="5674"/>
    <n v="0"/>
    <m/>
    <s v="ZURICH SANTANDER"/>
    <n v="1879675"/>
    <s v=" 0002170-34.2014.8.16.0130 "/>
    <s v="Josiane Aparecida Ferrari da Silva"/>
    <s v="Santander Seguros S/A"/>
    <s v="CERTIF 1211369"/>
    <s v="89-1559-E"/>
    <s v="22/05/2011 "/>
    <s v=" "/>
    <n v="56391.67"/>
    <n v="56391.67"/>
    <s v=" "/>
    <s v=" "/>
    <s v=" "/>
    <n v="56391.67"/>
    <s v="Possível"/>
    <n v="28195.84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Paranavaí (PR)"/>
    <s v="Paraná"/>
    <s v="Cabanellos Schuh Advogados Associados - PR"/>
    <s v="Equipe Cível - Seguros"/>
    <s v="23/02/2017 "/>
    <s v="Improcedência da Ação - 1ª Instância"/>
    <n v="0"/>
    <s v="02.02.507.0001879675/14"/>
    <s v="05/06/2014"/>
    <d v="2014-07-03T00:00:00"/>
    <n v="56391.67"/>
    <d v="2014-07-03T00:00:00"/>
    <s v="23/02/2017 "/>
    <n v="966"/>
    <n v="32.200000000000003"/>
  </r>
  <r>
    <x v="1"/>
    <s v="02.02.507.0002014924/15"/>
    <x v="0"/>
    <x v="0"/>
    <s v=" PROTECAO VIDA VAN GOGH"/>
    <n v="8064"/>
    <s v="DOENCAS GRAVES"/>
    <s v="Vida Van Gogh"/>
    <s v="Sim"/>
    <s v="SINISTRO NEGADO"/>
    <s v="Sem caracterização de IFPD / IPA / Doenças Graves / Preexistência"/>
    <m/>
    <x v="2"/>
    <n v="21662.799999999999"/>
    <n v="21662.799999999999"/>
    <n v="0"/>
    <m/>
    <m/>
    <s v="ZURICH SANTANDER"/>
    <n v="2014924"/>
    <s v=" 0000011-48.2015.8.26.0246 "/>
    <s v="Alexandre Queiroz"/>
    <s v="Santander Seguros S/A"/>
    <s v="113308/3352432"/>
    <s v="2014-93-64144-0"/>
    <s v="25/01/2014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Ilha Solteira (SP)"/>
    <s v="São Paulo"/>
    <s v="Chalfin, Goldberg, Vainboim e Fichtner Advogados Associados - São "/>
    <s v="Equipe Cível - Seguros"/>
    <s v="22/02/2017 "/>
    <s v="Procedência Parcial - 2ª Instância - Recurso do Banco"/>
    <n v="3232"/>
    <s v="02.02.507.0002014924/15"/>
    <s v="12/01/2015"/>
    <d v="2015-01-15T00:00:00"/>
    <n v="15000"/>
    <d v="2015-01-15T00:00:00"/>
    <s v="22/02/2017 "/>
    <n v="769"/>
    <n v="25.633333333333333"/>
  </r>
  <r>
    <x v="1"/>
    <s v="02.02.507.0001951118/14"/>
    <x v="1"/>
    <x v="0"/>
    <s v="SANTANDER PROTECAO SOB MEDIDA"/>
    <n v="8065"/>
    <s v="MORTE ACIDENTAL"/>
    <s v="AP Proteção Sob Medida"/>
    <s v="Sim"/>
    <s v="SINISTRO NEGADO"/>
    <s v="Falta de pagamento do prêmio"/>
    <m/>
    <x v="0"/>
    <n v="79380.600000000006"/>
    <n v="66000"/>
    <n v="13380.600000000006"/>
    <m/>
    <m/>
    <s v="ZURICH SANTANDER"/>
    <n v="1951118"/>
    <s v=" 0005347-05.2014.8.26.0299 "/>
    <s v="WILBER OLIMPIO DE SOUSA"/>
    <s v="Santander Seguros S/A"/>
    <s v="2034/3586227"/>
    <s v="2014-82-28900-0"/>
    <s v="22/03/2014 "/>
    <s v=" "/>
    <n v="42524"/>
    <n v="42524"/>
    <s v=" "/>
    <s v=" "/>
    <s v=" "/>
    <n v="42524"/>
    <s v="Possível"/>
    <n v="21262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Jandira (SP)"/>
    <s v="São Paulo"/>
    <s v="Chalfin, Goldberg, Vainboim e Fichtner Advogados Associados - São "/>
    <s v="Equipe Cível - Seguros"/>
    <s v="21/02/2017 "/>
    <s v="Acordo Após Decisão do Tribunal Estadual"/>
    <n v="0"/>
    <s v="02.02.507.0001951118/14"/>
    <s v="15/09/2014"/>
    <d v="2014-10-10T00:00:00"/>
    <n v="42524"/>
    <d v="2014-10-10T00:00:00"/>
    <s v="21/02/2017 "/>
    <n v="865"/>
    <n v="28.833333333333332"/>
  </r>
  <r>
    <x v="1"/>
    <s v="02.02.507.0001658451/12"/>
    <x v="0"/>
    <x v="0"/>
    <s v="VIDA PROTEÇÃO EXCLUSIVA"/>
    <n v="5030"/>
    <s v="IFPD"/>
    <s v="Vida Proteção Exclusiva"/>
    <s v="Sim"/>
    <s v="SINISTRO NEGADO"/>
    <s v="Falta de Documentos"/>
    <m/>
    <x v="2"/>
    <n v="116118.75"/>
    <n v="116118.75"/>
    <n v="0"/>
    <m/>
    <m/>
    <s v="ZURICH SANTANDER"/>
    <n v="1670648"/>
    <s v=" 0013613-36.2012.8.26.0077 "/>
    <s v="Leontina Nair Leonardi Fortuna"/>
    <s v="Santander Seguros S/A"/>
    <s v="3422/12637955"/>
    <s v="2010-93-35174-0"/>
    <s v="22/11/2010 "/>
    <s v=" "/>
    <n v="58899"/>
    <n v="58899"/>
    <s v=" "/>
    <s v=" "/>
    <s v=" "/>
    <n v="58899"/>
    <s v="Provável"/>
    <n v="58899"/>
    <n v="11387.76"/>
    <s v="Remoto"/>
    <n v="0"/>
    <s v="Condenação"/>
    <s v="Revisados"/>
    <s v="Reanalise"/>
    <s v="Encerrado"/>
    <s v="Seguro de Vida"/>
    <s v="Cobertura Negada"/>
    <s v="Indenizatória"/>
    <s v="2ª"/>
    <s v="Vara Cível"/>
    <s v="Birigüi (SP)"/>
    <s v="São Paulo"/>
    <s v="Chalfin, Goldberg, Vainboim e Fichtner Advogados Associados - São "/>
    <s v="Equipe Cível - Seguros"/>
    <s v="21/02/2017 "/>
    <s v="Procedência Parcial - 2ª Instância - Recurso do Banco"/>
    <n v="0"/>
    <s v="02.02.507.0001658451/12"/>
    <s v="08/10/2012"/>
    <d v="2013-07-09T00:00:00"/>
    <n v="58899"/>
    <d v="2013-07-09T00:00:00"/>
    <s v="21/02/2017 "/>
    <n v="1323"/>
    <n v="44.1"/>
  </r>
  <r>
    <x v="1"/>
    <s v="02.02.507.0001866904/14"/>
    <x v="0"/>
    <x v="0"/>
    <s v=" PROTECAO VIDA VAN GOGH"/>
    <n v="8064"/>
    <s v="MORTE NATURAL"/>
    <s v="Vida Van Gogh"/>
    <s v="Sim"/>
    <s v="SINISTRO NEGADO"/>
    <s v="Prescrição / Carência"/>
    <s v="carência"/>
    <x v="1"/>
    <n v="512328"/>
    <n v="0"/>
    <n v="512328"/>
    <n v="0"/>
    <m/>
    <s v="ZURICH SANTANDER"/>
    <n v="1866904"/>
    <s v=" 1013652-79.2014.8.26.0001 "/>
    <s v="Tatiana Santana Wandamori"/>
    <s v="Santander Seguros S/A"/>
    <s v="113308/3310638"/>
    <s v="2013-93-56030-0"/>
    <s v="16/05/2013 "/>
    <s v=" "/>
    <n v="300000"/>
    <n v="300000"/>
    <s v=" "/>
    <s v=" "/>
    <s v=" "/>
    <n v="300000"/>
    <s v="Possível"/>
    <n v="150000"/>
    <n v="0"/>
    <s v="Remoto"/>
    <n v="0"/>
    <s v="Condenação"/>
    <s v="Contingência Inicial"/>
    <m/>
    <s v="Encerrado"/>
    <s v="Seguro de Vida"/>
    <s v="Problemas com a apólice"/>
    <s v="Cobrança"/>
    <s v="9ª"/>
    <s v="Vara Cível"/>
    <s v="São Paulo (SP)"/>
    <s v="São Paulo"/>
    <s v="Chalfin, Goldberg, Vainboim e Fichtner Advogados Associados - São "/>
    <s v="Equipe Cível - Seguros"/>
    <s v="21/02/2017 "/>
    <s v="Improcedência da Ação - 2ª Instância - Recurso do Banco"/>
    <n v="0"/>
    <s v="02.02.507.0001866904/14"/>
    <s v="28/05/2014"/>
    <d v="2014-06-09T00:00:00"/>
    <n v="300000"/>
    <d v="2014-06-09T00:00:00"/>
    <s v="21/02/2017 "/>
    <n v="988"/>
    <n v="32.93333333333333"/>
  </r>
  <r>
    <x v="1"/>
    <s v="02.02.507.0001945833/14"/>
    <x v="1"/>
    <x v="0"/>
    <s v="PROTECAO MULHER MEN SANTANDER"/>
    <n v="5043"/>
    <s v="DIAGNOSTICO DE CANCER"/>
    <s v="AP Mulher"/>
    <s v="Sim"/>
    <s v="SINISTRO NEGADO"/>
    <s v="Ausência de cobertura"/>
    <m/>
    <x v="1"/>
    <n v="24517.74"/>
    <n v="0"/>
    <n v="24517.74"/>
    <n v="0"/>
    <m/>
    <s v="ZURICH SANTANDER"/>
    <n v="1945833"/>
    <s v=" 1005195-86.2014.8.26.0606 "/>
    <s v="Tomoyuki Hosokawa"/>
    <s v="Santander Seguros S/A"/>
    <s v="286/567447"/>
    <s v="2014-82-31175-0"/>
    <s v="22/10/2013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de Vida"/>
    <s v="Sinistro Negado (Ausência de Cobertura)"/>
    <s v="Cobrança"/>
    <s v="3ª"/>
    <s v="Vara Cível"/>
    <s v="Suzano (SP)"/>
    <s v="São Paulo"/>
    <s v="Chalfin, Goldberg, Vainboim e Fichtner Advogados Associados - São "/>
    <s v="Equipe Cível - Seguros"/>
    <s v="21/02/2017 "/>
    <s v="Improcedência da Ação - 2ª Instância - Recurso do Autor"/>
    <n v="0"/>
    <s v="02.02.507.0001945833/14"/>
    <s v="11/09/2014"/>
    <d v="2014-10-02T00:00:00"/>
    <n v="15000"/>
    <d v="2014-10-02T00:00:00"/>
    <s v="21/02/2017 "/>
    <n v="873"/>
    <n v="29.1"/>
  </r>
  <r>
    <x v="1"/>
    <s v="02.02.507.0002406345/16"/>
    <x v="0"/>
    <x v="0"/>
    <s v=" PROTEÇÃO VIDA EMPRESA - STYLE"/>
    <n v="5081"/>
    <s v="MORTE NATURAL"/>
    <s v="Vida Master"/>
    <s v="Sim"/>
    <s v="SINISTRO NEGADO"/>
    <s v="Falta de Documentos"/>
    <m/>
    <x v="1"/>
    <n v="30207.52"/>
    <n v="0"/>
    <n v="30207.52"/>
    <n v="0"/>
    <m/>
    <s v="ZURICH SANTANDER"/>
    <n v="2406345"/>
    <s v=" 0700133-18.2017.8.07.0007 "/>
    <s v="Roberto Alves Pinho"/>
    <s v="Santander Seguros S/A"/>
    <s v="3451/77710"/>
    <s v="2011-93-39532-0"/>
    <s v="04/07/2011 "/>
    <s v=" "/>
    <n v="20906.12"/>
    <n v="20906.12"/>
    <s v=" "/>
    <s v=" "/>
    <s v=" "/>
    <n v="20906.12"/>
    <s v="Possível"/>
    <n v="10453.06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Taguatinga (DF)"/>
    <s v="Distrito Federal"/>
    <s v="Mascarenhas Barbosa &amp; Advogados Associados"/>
    <s v="Equipe Cível - Seguros"/>
    <s v="20/02/2017 "/>
    <s v="Extinção Art. 267 - Com Possibilidade Nova Ação - 1ª Instância"/>
    <n v="0"/>
    <s v="02.02.507.0002406345/16"/>
    <s v="26/07/2016"/>
    <d v="2017-01-18T00:00:00"/>
    <n v="20906.12"/>
    <d v="2017-01-18T00:00:00"/>
    <s v="20/02/2017 "/>
    <n v="33"/>
    <n v="1.1000000000000001"/>
  </r>
  <r>
    <x v="1"/>
    <s v="02.02.507.0002245090/16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0"/>
    <n v="77619.61"/>
    <n v="65000"/>
    <n v="12619.61"/>
    <m/>
    <m/>
    <s v="ZURICH SANTANDER"/>
    <n v="2245090"/>
    <s v=" 1006713-09.2016.8.26.0003 "/>
    <s v="RENATO CAVALLINI"/>
    <s v="Santander Seguros S/A"/>
    <s v="3419/199330"/>
    <s v="2016-93-78615-0"/>
    <s v="29/01/2016 "/>
    <s v=" "/>
    <n v="65118"/>
    <n v="65118"/>
    <s v=" "/>
    <s v=" "/>
    <s v=" "/>
    <n v="65118"/>
    <s v="Possível"/>
    <n v="32559"/>
    <n v="0"/>
    <s v="Remoto"/>
    <n v="0"/>
    <s v="Condenação"/>
    <s v="Contingência Inicial"/>
    <m/>
    <s v="Encerrado"/>
    <s v="Seguro de Vida"/>
    <s v="Sinistro Negado (Ausência de Cobertura)"/>
    <s v="Cobrança"/>
    <s v="2ª"/>
    <s v="Vara Cível"/>
    <s v="São Paulo (SP)"/>
    <s v="São Paulo"/>
    <s v="Chalfin, Goldberg, Vainboim e Fichtner Advogados Associados - São "/>
    <s v="Equipe Cível - Seguros"/>
    <s v="18/02/2017 "/>
    <s v="Acordo Após Decisão do Tribunal Estadual"/>
    <n v="0"/>
    <s v="02.02.507.0002245090/16"/>
    <s v="15/04/2016"/>
    <d v="2016-04-20T00:00:00"/>
    <n v="65118"/>
    <d v="2016-04-20T00:00:00"/>
    <s v="18/02/2017 "/>
    <n v="304"/>
    <n v="10.133333333333333"/>
  </r>
  <r>
    <x v="1"/>
    <s v="02.02.507.0002061222/15"/>
    <x v="0"/>
    <x v="0"/>
    <s v=" PROTECAO VIDA VAN GOGH"/>
    <n v="8064"/>
    <s v="DOENCAS GRAVES"/>
    <s v="Vida Van Gogh"/>
    <s v="Sim"/>
    <s v="SINISTRO NEGADO"/>
    <s v="Sem caracterização de IFPD / IPA / Doenças Graves / Preexistência"/>
    <m/>
    <x v="2"/>
    <n v="16056.65"/>
    <n v="16056.65"/>
    <n v="0"/>
    <m/>
    <m/>
    <s v="ZURICH SANTANDER"/>
    <n v="2061222"/>
    <s v=" 0076067-76.2015.8.19.0001 "/>
    <s v="Maria Carolina Bernado Costa"/>
    <s v="Santander Seguros S/A"/>
    <s v="113308/3140647"/>
    <s v="2014-93-64273-0"/>
    <s v="18/07/2014 "/>
    <s v=" "/>
    <n v="11188"/>
    <n v="11188"/>
    <s v=" "/>
    <s v=" "/>
    <s v=" "/>
    <n v="11188"/>
    <s v="Provável"/>
    <n v="11188"/>
    <n v="0"/>
    <s v="Remoto"/>
    <n v="0"/>
    <s v="Condenação"/>
    <s v="Contingência Inicial"/>
    <m/>
    <s v="Encerrado"/>
    <s v="Seguro de Vida"/>
    <s v="Sinistro Negado (Negativa pagto da Apólice)"/>
    <s v="Indenizatória"/>
    <s v="11ª"/>
    <s v="Vara Cível"/>
    <s v="Rio de Janeiro (RJ)"/>
    <s v="Rio de Janeiro"/>
    <s v="Chalfin, Goldberg, Vainboim e Fichtner Advogados Associados - São "/>
    <s v="Equipe Cível - Seguros"/>
    <s v="18/02/2017 "/>
    <s v="Procedência Parcial - 2ª Instância - Recurso do Banco"/>
    <n v="0"/>
    <s v="02.02.507.0002061222/15"/>
    <s v="10/03/2015"/>
    <d v="2015-03-27T00:00:00"/>
    <n v="11188"/>
    <d v="2015-03-27T00:00:00"/>
    <s v="18/02/2017 "/>
    <n v="694"/>
    <n v="23.133333333333333"/>
  </r>
  <r>
    <x v="1"/>
    <s v="02.02.507.0002252961/16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0"/>
    <n v="163400.45000000001"/>
    <n v="130000"/>
    <n v="33400.450000000012"/>
    <n v="13000"/>
    <m/>
    <s v="ZURICH SANTANDER"/>
    <n v="2252961"/>
    <s v=" 0148316-88.2016.8.19.0001 "/>
    <s v="SIMONE SOARES DE SOUZA"/>
    <s v="Santander Seguros S/A"/>
    <s v="3419/314805"/>
    <s v="2015-93-71680-0"/>
    <s v="27/05/2015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48ª"/>
    <s v="Vara Cível"/>
    <s v="Rio de Janeiro (RJ)"/>
    <s v="Rio de Janeiro"/>
    <s v="Chalfin, Goldberg, Vainboim e Fichtner Advogados Associados - São "/>
    <s v="Equipe Cível - Seguros"/>
    <s v="17/02/2017 "/>
    <s v="Acordo Após Decisão do Tribunal Estadual"/>
    <n v="0"/>
    <s v="02.02.507.0002252961/16"/>
    <s v="05/05/2016"/>
    <d v="2016-05-12T00:00:00"/>
    <n v="120000"/>
    <d v="2016-05-12T00:00:00"/>
    <s v="17/02/2017 "/>
    <n v="281"/>
    <n v="9.3666666666666671"/>
  </r>
  <r>
    <x v="1"/>
    <s v="02.02.507.0002288675/16"/>
    <x v="0"/>
    <x v="0"/>
    <s v=" PROTEÇÃO VIDA EMPRESA - STYLE"/>
    <n v="5081"/>
    <s v="MORTE NATURAL"/>
    <s v="Vida Master"/>
    <s v="Sim"/>
    <s v="SINISTRO NEGADO"/>
    <s v="Limite de idade / Nº mínimo segurados"/>
    <s v="LIMITE DE IDADE"/>
    <x v="0"/>
    <n v="87840.21"/>
    <n v="80000"/>
    <n v="7840.2100000000064"/>
    <n v="8000"/>
    <m/>
    <s v="ZURICH SANTANDER"/>
    <n v="2288675"/>
    <s v=" 1017043-61.2016.8.26.0554 "/>
    <s v="ESPÓLIO DE SEBASTIANO ALVES RODRIGUES"/>
    <s v="Santander Seguros S/A"/>
    <s v="3451/200657"/>
    <s v="2015-93-69609-0"/>
    <s v="08/03/2015 "/>
    <s v=" "/>
    <n v="79553.5"/>
    <n v="79553.5"/>
    <s v=" "/>
    <s v=" "/>
    <s v=" "/>
    <n v="79553.5"/>
    <s v="Possível"/>
    <n v="39776.75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anto André (SP)"/>
    <s v="São Paulo"/>
    <s v="Chalfin, Goldberg, Vainboim e Fichtner Advogados Associados - São "/>
    <s v="Equipe Cível - Seguros"/>
    <s v="17/02/2017 "/>
    <s v="Acordo antes da Sentença"/>
    <n v="0"/>
    <s v="02.02.507.0002288675/16"/>
    <s v="20/07/2016"/>
    <d v="2016-07-29T00:00:00"/>
    <n v="79553.5"/>
    <d v="2016-07-29T00:00:00"/>
    <s v="17/02/2017 "/>
    <n v="203"/>
    <n v="6.7666666666666666"/>
  </r>
  <r>
    <x v="1"/>
    <s v="02.02.507.0001654622/13"/>
    <x v="0"/>
    <x v="0"/>
    <s v="ACIDENTES PESSOAIS MENSAL SANTANDER"/>
    <n v="5012"/>
    <s v="IPA"/>
    <s v="AP STD"/>
    <s v="Sim"/>
    <s v="SINISTRO LIQUIDADO"/>
    <s v="Sinistro pago parcialmente"/>
    <m/>
    <x v="0"/>
    <n v="62485.04"/>
    <n v="54050"/>
    <n v="8435.0400000000009"/>
    <m/>
    <m/>
    <s v="ZURICH SANTANDER"/>
    <n v="1665279"/>
    <s v=" 0010409-35.2013.8.26.0566 "/>
    <s v="Fabio Luis Zanchin"/>
    <s v="Santander Seguros S/A"/>
    <s v="3423 E 301"/>
    <s v="2011-93-41743-E"/>
    <s v="18/03/2011 "/>
    <s v=" "/>
    <n v="208000"/>
    <n v="260000"/>
    <s v=" "/>
    <s v=" "/>
    <s v=" "/>
    <n v="25000"/>
    <s v="Provável"/>
    <n v="25000"/>
    <n v="0"/>
    <s v="Remoto"/>
    <n v="0"/>
    <s v="Condenação"/>
    <s v="Contingência Inicial"/>
    <m/>
    <s v="Encerrado"/>
    <s v="Acidentes Pessoais"/>
    <s v="Problemas com a apólice"/>
    <s v="Cobrança"/>
    <s v="2ª"/>
    <s v="Vara Cível"/>
    <s v="São Carlos (SP)"/>
    <s v="São Paulo"/>
    <s v="Chalfin, Goldberg, Vainboim e Fichtner Advogados Associados - São "/>
    <s v="Equipe Cível - Seguros"/>
    <s v="17/02/2017 "/>
    <s v="Acordos após a Sentença e até Decisão do Tribunal Estadual"/>
    <n v="0"/>
    <s v="02.02.507.0001654622/13"/>
    <s v="24/06/2013"/>
    <d v="2013-06-27T00:00:00"/>
    <n v="208000"/>
    <d v="2013-06-27T00:00:00"/>
    <s v="17/02/2017 "/>
    <n v="1331"/>
    <n v="44.366666666666667"/>
  </r>
  <r>
    <x v="1"/>
    <s v="02.02.507.0002079655/15"/>
    <x v="0"/>
    <x v="0"/>
    <s v="PROTEÇÃO VIDA EMPRESA SANTANDER"/>
    <n v="5055"/>
    <s v="MORTE NATURAL"/>
    <s v="Vida Master"/>
    <s v="Sim"/>
    <s v="SINISTRO NEGADO"/>
    <s v="Limite de idade / Nº mínimo segurados"/>
    <s v="nº de segutrados"/>
    <x v="0"/>
    <n v="159286.82"/>
    <n v="140000"/>
    <n v="19286.820000000007"/>
    <m/>
    <m/>
    <s v="ZURICH SANTANDER"/>
    <n v="2079655"/>
    <s v=" 0003844-18.2015.8.26.0297 "/>
    <s v="Regina Maris Ribeiro de Babo Fraçon"/>
    <s v="Santander Seguros S/A"/>
    <s v="3419/209748"/>
    <s v="2013-93-51636-0"/>
    <s v="17/12/2012 "/>
    <s v=" "/>
    <n v="109129"/>
    <n v="109129"/>
    <s v=" "/>
    <s v=" "/>
    <s v=" "/>
    <n v="109129"/>
    <s v="Possível"/>
    <n v="54564.5"/>
    <n v="0"/>
    <s v="Remoto"/>
    <n v="0"/>
    <s v="Condenação"/>
    <s v="Contingência Inicial"/>
    <m/>
    <s v="Encerrado"/>
    <s v="Seguro de Vida"/>
    <s v="Sinistro Negado (Negativa pagto da Apólice)"/>
    <s v="Cobrança"/>
    <s v="1ª"/>
    <s v="Vara Cível"/>
    <s v="Jales (SP)"/>
    <s v="São Paulo"/>
    <s v="Chalfin, Goldberg, Vainboim e Fichtner Advogados Associados - São "/>
    <s v="Equipe Cível - Seguros"/>
    <s v="17/02/2017 "/>
    <s v="Acordo Após Decisão do Tribunal Estadual"/>
    <n v="0"/>
    <s v="02.02.507.0002079655/15"/>
    <s v="17/04/2015"/>
    <d v="2015-04-29T00:00:00"/>
    <n v="109129"/>
    <d v="2015-04-29T00:00:00"/>
    <s v="17/02/2017 "/>
    <n v="660"/>
    <n v="22"/>
  </r>
  <r>
    <x v="1"/>
    <s v="02.02.507.0002075951/15"/>
    <x v="0"/>
    <x v="0"/>
    <s v=" PROTECAO VIDA VAN GOGH"/>
    <n v="8064"/>
    <s v="DOENCAS GRAVES"/>
    <s v="Vida Van Gogh"/>
    <s v="Sim"/>
    <s v="SINISTRO NEGADO"/>
    <s v="Sem caracterização de IFPD / IPA / Doenças Graves / Preexistência"/>
    <m/>
    <x v="0"/>
    <n v="86695"/>
    <n v="68000"/>
    <n v="18695"/>
    <m/>
    <m/>
    <s v="ZURICH SANTANDER"/>
    <n v="2075951"/>
    <s v=" 1007075-69.2015.8.26.0577 "/>
    <s v="Juliana Pereira Veloso"/>
    <s v="Santander Seguros S/A"/>
    <s v="113308/3452042"/>
    <s v="2014-93-64932-0"/>
    <s v="15/08/2014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Problemas com a apólice"/>
    <s v="Ordinária"/>
    <s v="3ª"/>
    <s v="Vara Cível"/>
    <s v="São José dos Campos (SP)"/>
    <s v="São Paulo"/>
    <s v="Chalfin, Goldberg, Vainboim e Fichtner Advogados Associados - São "/>
    <s v="Equipe Cível - Seguros"/>
    <s v="17/02/2017 "/>
    <s v="Acordo Após Decisão do Tribunal Estadual"/>
    <n v="0"/>
    <s v="02.02.507.0002075951/15"/>
    <s v="13/04/2015"/>
    <d v="2015-04-22T00:00:00"/>
    <n v="40000"/>
    <d v="2015-04-22T00:00:00"/>
    <s v="17/02/2017 "/>
    <n v="667"/>
    <n v="22.233333333333334"/>
  </r>
  <r>
    <x v="1"/>
    <s v="02.02.507.0002144544/15"/>
    <x v="6"/>
    <x v="0"/>
    <s v="SANTANDER PREV VGBL"/>
    <n v="2014"/>
    <s v="MORTE NATURAL"/>
    <s v="SANTANDER PREV VGBL"/>
    <s v="Não"/>
    <s v="SINISTRO LIQUIDADO"/>
    <s v="SINISTRO LIQUIDADO"/>
    <s v="Devolução de Reserva"/>
    <x v="2"/>
    <n v="22637.65"/>
    <n v="22637.65"/>
    <n v="0"/>
    <m/>
    <m/>
    <s v="ZURICH SANTANDER"/>
    <n v="2144544"/>
    <s v=" 1082798-70.2015.8.26.0100 "/>
    <s v="Eduarda Marocci"/>
    <s v="Santander Seguros S/A"/>
    <s v="OX 142995"/>
    <s v="88-8741"/>
    <s v="12/04/2013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7ª"/>
    <s v="Vara Cível"/>
    <s v="São Paulo (SP)"/>
    <s v="São Paulo"/>
    <s v="Chalfin, Goldberg, Vainboim e Fichtner Advogados Associados - São "/>
    <s v="Equipe Cível - Seguros"/>
    <s v="17/02/2017 "/>
    <s v="Procedência Parcial - 2ª Instância - Recurso do Banco"/>
    <n v="0"/>
    <s v="02.02.507.0002144544/15"/>
    <s v="14/08/2015"/>
    <d v="2015-09-05T00:00:00"/>
    <n v="0"/>
    <d v="2015-09-05T00:00:00"/>
    <s v="17/02/2017 "/>
    <n v="531"/>
    <n v="17.7"/>
  </r>
  <r>
    <x v="1"/>
    <s v="02.02.507.0001185685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146710.57999999999"/>
    <n v="0"/>
    <n v="146710.57999999999"/>
    <n v="0"/>
    <m/>
    <s v="ZURICH SANTANDER"/>
    <n v="1435796"/>
    <s v=" 539.01.2012.000654-7 "/>
    <s v="Maria Zilda Criveli Magdalena"/>
    <s v="Santander Seguros S/A"/>
    <s v="3422 / 17704153"/>
    <s v="2011-93-38723"/>
    <s v="19/04/2011 "/>
    <s v=" "/>
    <n v="63540"/>
    <n v="63540"/>
    <s v=" "/>
    <s v=" "/>
    <s v=" "/>
    <n v="63540"/>
    <s v="Possível"/>
    <n v="31770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Santa Cruz do Rio Pardo (SP)"/>
    <s v="São Paulo"/>
    <s v="Chalfin, Goldberg, Vainboim e Fichtner Advogados Associados - São "/>
    <s v="Equipe Cível - Seguros"/>
    <s v="17/02/2017 "/>
    <s v="Extinção Art. 267 - Com Possibilidade Nova Ação - 1ª Instância"/>
    <n v="0"/>
    <s v="02.02.507.0001185685/12"/>
    <s v="29/02/2012"/>
    <d v="2012-03-22T00:00:00"/>
    <n v="63540"/>
    <d v="2012-03-22T00:00:00"/>
    <s v="17/02/2017 "/>
    <n v="1793"/>
    <n v="59.766666666666666"/>
  </r>
  <r>
    <x v="1"/>
    <s v="02.02.507.0001941164/14"/>
    <x v="1"/>
    <x v="0"/>
    <s v="ACIDENTES PESSOAIS MENSAL SANTANDER"/>
    <n v="5012"/>
    <s v="MORTE ACIDENTAL"/>
    <s v="AP STD"/>
    <s v="Sim"/>
    <s v="SINISTRO NEGADO"/>
    <s v="Falta de Documentos"/>
    <m/>
    <x v="0"/>
    <n v="151010.23999999999"/>
    <n v="151010.23999999999"/>
    <n v="0"/>
    <m/>
    <m/>
    <s v="ZURICH SANTANDER"/>
    <n v="1941164"/>
    <s v=" 0199849-57.2014.8.19.0001 "/>
    <s v="Cristiano dos Santos Amaral"/>
    <s v="Santander Seguros S/A"/>
    <s v="301/2421548"/>
    <s v="2013-82-25183-0"/>
    <s v="01/08/2013 "/>
    <s v=" "/>
    <n v="116135"/>
    <n v="116135"/>
    <s v=" "/>
    <s v=" "/>
    <s v=" "/>
    <n v="116135"/>
    <s v="Possível"/>
    <n v="58067.5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Rio de Janeiro (RJ)"/>
    <s v="Rio de Janeiro"/>
    <s v="Chalfin, Goldberg, Vainboim e Fichtner Advogados Associados - São "/>
    <s v="Equipe Cível - Seguros"/>
    <s v="16/02/2017 "/>
    <s v="Acordo Após Decisão do Tribunal Estadual"/>
    <n v="0"/>
    <s v="02.02.507.0001941164/14"/>
    <s v="27/08/2014"/>
    <d v="2014-09-25T00:00:00"/>
    <n v="116135"/>
    <d v="2014-09-25T00:00:00"/>
    <s v="16/02/2017 "/>
    <n v="875"/>
    <n v="29.166666666666668"/>
  </r>
  <r>
    <x v="1"/>
    <s v="02.02.507.0002275394/16"/>
    <x v="0"/>
    <x v="0"/>
    <s v="PROTECAO VIDA HOMEM"/>
    <n v="8061"/>
    <s v="DIAGNOSTICO DE CANCER"/>
    <s v="Vida Homem"/>
    <s v="Sim"/>
    <s v="SINISTRO NÃO AVISADO"/>
    <s v="SINISTRO NÃO AVISADO"/>
    <m/>
    <x v="2"/>
    <n v="8143.07"/>
    <n v="8143.07"/>
    <n v="0"/>
    <m/>
    <m/>
    <s v="ZURICH SANTANDER"/>
    <n v="2275394"/>
    <s v=" 0015003-33.2016.8.26.0002 "/>
    <s v="Edson Francisco Soares"/>
    <s v="Santander Seguros S/A"/>
    <s v="113303/3282864"/>
    <s v="2016-93-82869-0"/>
    <s v="15/05/2015 "/>
    <s v=" "/>
    <n v="7663"/>
    <n v="7663"/>
    <s v=" "/>
    <s v=" "/>
    <s v=" "/>
    <n v="7663"/>
    <s v="Possível"/>
    <n v="3831.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16/02/2017 "/>
    <s v="Procedência Parcial - 1ª Instância"/>
    <n v="0"/>
    <s v="02.02.507.0002275394/16"/>
    <s v="22/06/2016"/>
    <d v="2016-06-29T00:00:00"/>
    <n v="7663"/>
    <d v="2016-06-29T00:00:00"/>
    <s v="16/02/2017 "/>
    <n v="232"/>
    <n v="7.7333333333333334"/>
  </r>
  <r>
    <x v="1"/>
    <s v="02.02.136.0001969940/14"/>
    <x v="2"/>
    <x v="1"/>
    <s v="PROTEÇÃO RESIDENCIAL DOSE DUPLA"/>
    <n v="5002"/>
    <s v="Danos Elétricos"/>
    <s v="Residencial Dose Dupla"/>
    <s v="Sim"/>
    <s v="SINISTRO NEGADO"/>
    <s v="Agravamento de risco / Embriaguez"/>
    <s v="fraude comprovada"/>
    <x v="2"/>
    <n v="26057.7"/>
    <n v="26057.7"/>
    <n v="0"/>
    <m/>
    <m/>
    <s v="ZURICH SANTANDER"/>
    <n v="1969940"/>
    <s v=" 1006863-21.2014.8.26.0565 "/>
    <s v="Andre Luiz Filho"/>
    <s v="Santander Brasil Seguros S/A"/>
    <s v="1490320/543973"/>
    <s v="2013-14-72802-0"/>
    <s v="29/09/2013 "/>
    <s v=" "/>
    <n v="37500"/>
    <n v="37500"/>
    <s v=" "/>
    <s v=" "/>
    <s v=" "/>
    <n v="12578.4"/>
    <s v="Provável"/>
    <n v="12578.4"/>
    <n v="0"/>
    <s v="Remoto"/>
    <n v="0"/>
    <s v="Condenação"/>
    <s v="Contingência Inicial"/>
    <m/>
    <s v="Encerrado"/>
    <s v="Seguro Residencial"/>
    <s v="Apólice não recebida"/>
    <s v="Indenizatória"/>
    <s v="Juizado Especial Cível"/>
    <s v="JEC 40 Salários"/>
    <s v="São Caetano do Sul (SP)"/>
    <s v="São Paulo"/>
    <s v="Chalfin, Goldberg, Vainboim e Fichtner Advogados Associados - São "/>
    <s v="Equipe Cível - Seguros"/>
    <s v="24/02/2017 "/>
    <s v="Procedência Parcial - 2ª Instância - Recurso do Banco"/>
    <n v="0"/>
    <s v="02.02.136.0001969940/14"/>
    <s v="22/10/2014"/>
    <d v="2014-11-06T00:00:00"/>
    <n v="37500"/>
    <d v="2014-11-06T00:00:00"/>
    <s v="24/02/2017 "/>
    <n v="841"/>
    <n v="28.033333333333335"/>
  </r>
  <r>
    <x v="1"/>
    <s v="02.02.136.0002196336/16"/>
    <x v="2"/>
    <x v="1"/>
    <s v="PROTEÇÃO RESIDENCIAL VAN GOGH"/>
    <n v="8100"/>
    <s v="ROUBO/FURTO"/>
    <s v="Residencial Van Gogh"/>
    <s v="Não"/>
    <s v="SINISTRO NEGADO"/>
    <s v="Bens não cobertos / Comprovação preexistência"/>
    <s v="bens não cobertos"/>
    <x v="0"/>
    <n v="5798.39"/>
    <n v="5000"/>
    <n v="798.39000000000033"/>
    <m/>
    <m/>
    <s v="ZURICH SANTANDER"/>
    <n v="2196336"/>
    <s v=" 0000305-50.2016.8.26.0510 "/>
    <s v="Jose Fernando Contado"/>
    <s v="Santander Brasil Seguros S/A"/>
    <s v="1782418/498897"/>
    <s v="2015-14-96639-0"/>
    <s v="02/10/2015 "/>
    <s v=" "/>
    <n v="18658"/>
    <n v="18658"/>
    <s v=" "/>
    <s v=" "/>
    <s v=" "/>
    <n v="18658"/>
    <s v="Possível"/>
    <n v="9329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Rio Claro (SP)"/>
    <s v="São Paulo"/>
    <s v="Chalfin, Goldberg, Vainboim e Fichtner Advogados Associados - São "/>
    <s v="Equipe Cível - Seguros"/>
    <s v="22/02/2017 "/>
    <s v="Acordos após a Sentença e até Decisão do Tribunal Estadual"/>
    <n v="0"/>
    <s v="02.02.136.0002196336/16"/>
    <s v="18/01/2016"/>
    <d v="2016-01-23T00:00:00"/>
    <n v="18658"/>
    <d v="2016-01-23T00:00:00"/>
    <s v="22/02/2017 "/>
    <n v="396"/>
    <n v="13.2"/>
  </r>
  <r>
    <x v="1"/>
    <s v="02.02.136.0002269418/16"/>
    <x v="2"/>
    <x v="1"/>
    <s v="PROTEÇÃO RESIDENCIAL VAN GOGH"/>
    <n v="8100"/>
    <s v="VENDAVAL"/>
    <s v="Residencial Van Gogh"/>
    <s v="Não"/>
    <s v="SINISTRO NEGADO"/>
    <s v="EVENTO NÃO CARACTERIZADO"/>
    <m/>
    <x v="2"/>
    <n v="17062.93"/>
    <n v="17062.93"/>
    <n v="0"/>
    <m/>
    <m/>
    <s v="ZURICH SANTANDER"/>
    <n v="2269418"/>
    <s v=" 0008994-58.2016.8.26.0001 "/>
    <s v="Angelo Aparecido Pereira"/>
    <s v="Santander Brasil Seguros S/A"/>
    <s v="1782418/450836"/>
    <s v="2015-14-98165-0"/>
    <s v="09/11/2015 "/>
    <s v=" "/>
    <n v="11266"/>
    <n v="11266"/>
    <s v=" "/>
    <s v=" "/>
    <s v=" "/>
    <n v="11266"/>
    <s v="Possível"/>
    <n v="5633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22/02/2017 "/>
    <s v="Procedência Parcial - 2ª Instância - Recurso do Banco"/>
    <n v="0"/>
    <s v="02.02.136.0002269418/16"/>
    <s v="13/06/2016"/>
    <d v="2016-06-16T00:00:00"/>
    <n v="11266"/>
    <d v="2016-06-16T00:00:00"/>
    <s v="22/02/2017 "/>
    <n v="251"/>
    <n v="8.3666666666666671"/>
  </r>
  <r>
    <x v="1"/>
    <s v="02.02.136.0002309679/16"/>
    <x v="2"/>
    <x v="1"/>
    <s v="PROTEÇÃO RESIDENCIAL DOSE DUPLA"/>
    <n v="5002"/>
    <s v="ROUBO/FURTO"/>
    <s v="Residencial Dose Dupla"/>
    <s v="Sim"/>
    <s v="SINISTRO LIQUIDADO"/>
    <s v="Sinistro pago parcialmente"/>
    <m/>
    <x v="1"/>
    <n v="28048.16"/>
    <n v="0"/>
    <n v="28048.16"/>
    <n v="0"/>
    <m/>
    <s v="ZURICH SANTANDER"/>
    <n v="2309679"/>
    <s v=" 1009519-75.2016.8.26.0016 "/>
    <s v="JOSE RAMOS DE MORAIS FILHO"/>
    <s v="Santander Brasil Seguros S/A"/>
    <s v="1490320/311495"/>
    <s v="2016-14-102790-"/>
    <s v="02/02/2016 "/>
    <s v=" "/>
    <n v="24762"/>
    <n v="24792"/>
    <s v=" "/>
    <s v=" "/>
    <s v=" "/>
    <n v="24762"/>
    <s v="Possível"/>
    <n v="12381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São Paulo (SP)"/>
    <s v="São Paulo"/>
    <s v="Chalfin, Goldberg, Vainboim e Fichtner Advogados Associados - São "/>
    <s v="Equipe Cível - Seguros"/>
    <s v="21/02/2017 "/>
    <s v="Improcedência da Ação - 1ª Instância"/>
    <n v="0"/>
    <s v="02.02.136.0002309679/16"/>
    <s v="08/08/2016"/>
    <d v="2016-09-01T00:00:00"/>
    <n v="24762"/>
    <d v="2016-09-01T00:00:00"/>
    <s v="21/02/2017 "/>
    <n v="173"/>
    <n v="5.7666666666666666"/>
  </r>
  <r>
    <x v="1"/>
    <s v="02.02.136.0001795411/14"/>
    <x v="2"/>
    <x v="1"/>
    <s v="RESIDENCIAL"/>
    <n v="5000"/>
    <s v="ROUBO/FURTO"/>
    <s v="Residencial STD"/>
    <s v="Não"/>
    <s v="SINISTRO NEGADO"/>
    <s v="Falta de Documentos"/>
    <m/>
    <x v="3"/>
    <n v="9254.57"/>
    <n v="9254.57"/>
    <n v="0"/>
    <m/>
    <m/>
    <s v="ZURICH SANTANDER"/>
    <n v="1795411"/>
    <s v=" 0005289-85.2014.8.13.0647 "/>
    <s v="Maria Aparecida Diogo Lino"/>
    <s v="Santander Brasil Seguros S/A"/>
    <s v="1490318/109521"/>
    <s v="2013-14-72884-0"/>
    <s v="28/08/2013 "/>
    <s v=" "/>
    <n v="4415"/>
    <n v="4415"/>
    <s v=" "/>
    <s v=" "/>
    <s v=" "/>
    <n v="4415"/>
    <s v="Possível"/>
    <n v="2207.5"/>
    <n v="0"/>
    <s v="Remoto"/>
    <n v="0"/>
    <s v="Condenação"/>
    <s v="Contingência Inicial"/>
    <m/>
    <s v="Encerrado"/>
    <s v="Seguro Residencial"/>
    <s v="Sinistro Negado"/>
    <s v="Cobrança"/>
    <s v="Juizado Especial Cível"/>
    <s v="JEC 40 Salários"/>
    <s v="São Sebastião do Paraíso (MG)"/>
    <s v="Minas Gerais"/>
    <s v="Chalfin, Goldberg, Vainboim e Fichtner Advogados Associados - São "/>
    <s v="Equipe Cível - Seguros"/>
    <s v="18/02/2017 "/>
    <s v="Procedência Total - 2ª Instância - Recurso do Banco"/>
    <n v="0"/>
    <s v="02.02.136.0001795411/14"/>
    <s v="07/02/2014"/>
    <d v="2014-02-20T00:00:00"/>
    <n v="4415"/>
    <d v="2014-02-20T00:00:00"/>
    <s v="18/02/2017 "/>
    <n v="1094"/>
    <n v="36.466666666666669"/>
  </r>
  <r>
    <x v="1"/>
    <s v="02.02.136.0002126768/15"/>
    <x v="2"/>
    <x v="1"/>
    <s v="RESIDENCIAL SAN DD PROT M COB"/>
    <n v="5008"/>
    <s v="VENDAVAL"/>
    <s v="Residencial Dose Dupla"/>
    <s v="Sim"/>
    <s v="SINISTRO NEGADO"/>
    <s v="EVENTO NÃO CARACTERIZADO"/>
    <m/>
    <x v="0"/>
    <n v="8288.07"/>
    <n v="7500"/>
    <n v="788.06999999999971"/>
    <m/>
    <m/>
    <s v="ZURICH SANTANDER"/>
    <n v="2126768"/>
    <s v=" 0007158-30.2015.8.26.0019 "/>
    <s v="Eli Valter Faria"/>
    <s v="Santander Brasil Seguros S/A"/>
    <s v="1490325/6400"/>
    <s v="2015-14-89644-0"/>
    <s v="13/02/2015 "/>
    <s v=" "/>
    <n v="20432"/>
    <n v="20432"/>
    <s v=" "/>
    <s v=" "/>
    <s v=" "/>
    <n v="20432"/>
    <s v="Possível"/>
    <n v="10216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Americana (SP)"/>
    <s v="São Paulo"/>
    <s v="Chalfin, Goldberg, Vainboim e Fichtner Advogados Associados - São "/>
    <s v="Equipe Cível - Seguros"/>
    <s v="17/02/2017 "/>
    <s v="Acordos após a Sentença e até Decisão do Tribunal Estadual"/>
    <n v="0"/>
    <s v="02.02.136.0002126768/15"/>
    <s v="19/06/2015"/>
    <d v="2015-07-28T00:00:00"/>
    <n v="20432"/>
    <d v="2015-07-28T00:00:00"/>
    <s v="17/02/2017 "/>
    <n v="570"/>
    <n v="19"/>
  </r>
  <r>
    <x v="2"/>
    <s v="02.01.507.0000051137/01"/>
    <x v="0"/>
    <x v="0"/>
    <s v="PRODUTO GENÉRICO"/>
    <n v="9999"/>
    <s v="MORTE NATURAL"/>
    <s v="Pessoas - Vida  (outros)"/>
    <s v="Não"/>
    <s v="SINISTRO NEGADO"/>
    <s v="DOENÇA PREEXISTENTE"/>
    <s v="suspeita de fraude"/>
    <x v="3"/>
    <n v="811468.41"/>
    <n v="811468.41"/>
    <n v="0"/>
    <m/>
    <m/>
    <s v="ESCROW"/>
    <n v="256781"/>
    <s v=" 000 01 081982 7 "/>
    <s v="Ana Batista Florenço "/>
    <s v="Santander Seguros S/A"/>
    <s v="7110164/764029"/>
    <s v="2005-93-2574-0"/>
    <s v="09/06/1999 "/>
    <s v=" "/>
    <n v="76500"/>
    <n v="76500"/>
    <s v=" "/>
    <s v=" "/>
    <s v=" "/>
    <n v="76500"/>
    <s v="Provável"/>
    <n v="76500"/>
    <n v="736087.13"/>
    <s v="Remoto"/>
    <n v="0"/>
    <s v="Sucumbência"/>
    <s v="Revisados"/>
    <s v="Reanalise"/>
    <s v="Encerrado"/>
    <s v="Seguro de Vida"/>
    <s v="Pgto/Amortiz/diverg/duplic/não processado/provisão"/>
    <s v="Indenizatória"/>
    <s v="33ª"/>
    <s v="Vara Cível"/>
    <s v="São Paulo (SP)"/>
    <s v="São Paulo"/>
    <s v="Chalfin, Goldberg, Vainboim e Fichtner Advogados Associados - São "/>
    <s v="Equipe Jurídico Cível Causas Especiais"/>
    <s v="09/03/2017 "/>
    <s v="Procedência Total - 2ª Instância - Recurso do Banco"/>
    <n v="0"/>
    <s v="02.01.507.0000051137/01"/>
    <s v="19/07/2001"/>
    <d v="2002-12-28T00:00:00"/>
    <n v="76500"/>
    <d v="2002-12-28T00:00:00"/>
    <s v="09/03/2017 "/>
    <n v="5185"/>
    <n v="172.83333333333334"/>
  </r>
  <r>
    <x v="2"/>
    <s v="02.02.507.0002129429/15"/>
    <x v="0"/>
    <x v="0"/>
    <s v="VIDA PROTEÇÃO EXCLUSIVA"/>
    <n v="5030"/>
    <s v="MORTE ACIDENTAL"/>
    <s v="Vida Proteção Exclusiva"/>
    <s v="Sim"/>
    <s v="SINISTRO NÃO AVISADO"/>
    <s v="SINISTRO NÃO AVISADO"/>
    <m/>
    <x v="3"/>
    <n v="48434.29"/>
    <n v="48434.29"/>
    <n v="0"/>
    <m/>
    <m/>
    <s v="ZURICH SANTANDER"/>
    <n v="2129429"/>
    <s v=" 1038938-19.2015.8.26.0100 "/>
    <s v="Hely José Mendonça Beltran"/>
    <s v="Santander Seguros S/A"/>
    <s v="3422/15076776"/>
    <s v="2015-93-72855-0"/>
    <s v="13/04/2015 "/>
    <s v=" "/>
    <n v="38748"/>
    <n v="38748"/>
    <s v=" "/>
    <s v=" "/>
    <s v=" "/>
    <n v="38748"/>
    <s v="Provável"/>
    <n v="38748"/>
    <n v="0"/>
    <s v="Remoto"/>
    <n v="0"/>
    <s v="Condenação"/>
    <s v="Contingência Inicial"/>
    <n v="0"/>
    <s v="Encerrado"/>
    <s v="Seguro de Vida"/>
    <s v="Cobertura Negada"/>
    <s v="Indenizatória"/>
    <s v="37ª"/>
    <s v="Vara Cível"/>
    <s v="São Paulo (SP)"/>
    <s v="São Paulo"/>
    <s v="Chalfin, Goldberg, Vainboim e Fichtner Advogados Associados - São "/>
    <s v="Equipe Cível - Seguros"/>
    <s v="15/03/2017 "/>
    <s v="Procedência Total - 1ª Instância"/>
    <n v="0"/>
    <s v="02.02.507.0002129429/15"/>
    <s v="05/05/2015"/>
    <d v="2015-08-03T00:00:00"/>
    <n v="38748"/>
    <d v="2015-08-03T00:00:00"/>
    <s v="15/03/2017 "/>
    <n v="590"/>
    <n v="19.666666666666668"/>
  </r>
  <r>
    <x v="2"/>
    <s v="02.02.507.0001134967/11"/>
    <x v="1"/>
    <x v="0"/>
    <s v="ACIDENTES PESSOAIS MEN SANTANDER"/>
    <n v="1101"/>
    <s v="IPA"/>
    <s v="AP STD"/>
    <s v="Sim"/>
    <s v="SINISTRO LIQUIDADO"/>
    <s v="Sinistro pago parcialmente"/>
    <m/>
    <x v="0"/>
    <n v="1824.32"/>
    <n v="1500"/>
    <n v="324.31999999999994"/>
    <n v="800"/>
    <m/>
    <s v="ZURICH SANTANDER"/>
    <n v="1385070"/>
    <s v=" 576.01.2011.050560-9 "/>
    <s v="Delmiro dos Santos"/>
    <s v="Santander Seguros S/A"/>
    <s v="1101080/129976"/>
    <s v="2009-82-7982-0"/>
    <s v="15/07/2007 "/>
    <s v=" "/>
    <n v="70400"/>
    <n v="80000"/>
    <s v=" "/>
    <s v=" "/>
    <s v=" "/>
    <n v="70400"/>
    <s v="Possível"/>
    <n v="35200"/>
    <n v="0"/>
    <s v="Remoto"/>
    <n v="0"/>
    <s v="Condenação"/>
    <s v="Contingência Inicial"/>
    <n v="0"/>
    <s v="Encerrado"/>
    <s v="Acidentes Pessoais"/>
    <s v="Problemas com a apólice"/>
    <s v="Cobrança"/>
    <s v="7ª"/>
    <s v="Vara Cível"/>
    <s v="São José do Rio Preto (SP)"/>
    <s v="São Paulo"/>
    <s v="Chalfin, Goldberg, Vainboim e Fichtner Advogados Associados - São "/>
    <s v="Equipe Cível - Seguros"/>
    <s v="01/03/2017 "/>
    <s v="Acordo Após Decisão do Tribunal Estadual"/>
    <n v="0"/>
    <s v="02.02.507.0001134967/11"/>
    <s v="13/10/2011"/>
    <d v="2011-10-31T00:00:00"/>
    <n v="70400"/>
    <d v="2011-10-31T00:00:00"/>
    <s v="01/03/2017 "/>
    <n v="1948"/>
    <n v="64.933333333333337"/>
  </r>
  <r>
    <x v="2"/>
    <s v="02.02.507.0002172713/15"/>
    <x v="1"/>
    <x v="0"/>
    <s v="ACIDENTES PESSOAIS MENSAL SANTANDER"/>
    <n v="5012"/>
    <s v="IPA"/>
    <s v="AP STD"/>
    <s v="Sim"/>
    <s v="SINISTRO LIQUIDADO"/>
    <s v="Sinistro pago parcialmente"/>
    <m/>
    <x v="0"/>
    <n v="20881.38"/>
    <n v="19000"/>
    <n v="1881.380000000001"/>
    <m/>
    <m/>
    <s v="ZURICH SANTANDER"/>
    <n v="2172713"/>
    <s v=" 1014888-83.2015.8.26.0566 "/>
    <s v="Marcos Paulo Fermino"/>
    <s v="Santander Seguros S/A"/>
    <s v="301/3458847"/>
    <s v="2013-82-24446-0"/>
    <s v="10/11/2012 "/>
    <s v=" "/>
    <n v="215000"/>
    <n v="250000"/>
    <s v=" "/>
    <s v=" "/>
    <s v=" "/>
    <n v="215000"/>
    <s v="Possível"/>
    <n v="107500"/>
    <n v="0"/>
    <s v="Remoto"/>
    <n v="0"/>
    <s v="Condenação"/>
    <s v="Contingência Inicial"/>
    <n v="0"/>
    <s v="Encerrado"/>
    <s v="Seguro de Vida"/>
    <s v="Pagto prêmio não efetivado/efetivado erroneamente"/>
    <s v="Cobrança"/>
    <s v="3ª"/>
    <s v="Vara Cível"/>
    <s v="São Carlos (SP)"/>
    <s v="São Paulo"/>
    <s v="Chalfin, Goldberg, Vainboim e Fichtner Advogados Associados - São "/>
    <s v="Equipe Cível - Seguros"/>
    <s v="01/03/2017 "/>
    <s v="Acordos após a Sentença e até Decisão do Tribunal Estadual"/>
    <n v="0"/>
    <s v="02.02.507.0002172713/15"/>
    <s v="09/11/2015"/>
    <d v="2015-11-17T00:00:00"/>
    <n v="215000"/>
    <d v="2015-11-17T00:00:00"/>
    <s v="01/03/2017 "/>
    <n v="470"/>
    <n v="15.666666666666666"/>
  </r>
  <r>
    <x v="2"/>
    <s v="02.02.507.0001271451/12"/>
    <x v="0"/>
    <x v="0"/>
    <s v="SEG VIDA SANTANDER MENSAL"/>
    <n v="5050"/>
    <s v="IPA"/>
    <s v="Vida Proteção Exclusiva"/>
    <s v="Sim"/>
    <s v="SINISTRO LIQUIDADO"/>
    <s v="Sinistro pago parcialmente"/>
    <m/>
    <x v="0"/>
    <n v="3718.76"/>
    <n v="2950"/>
    <n v="768.76000000000022"/>
    <m/>
    <m/>
    <s v="ZURICH SANTANDER"/>
    <n v="1521552"/>
    <s v=" 587.01.2012.004459-7 "/>
    <s v="Paula Leia Nunes da Silva"/>
    <s v="Santander Seguros S/A"/>
    <s v="3430/20064261"/>
    <s v="2011-93-40587-0"/>
    <s v="30/07/2011 "/>
    <s v=" "/>
    <n v="10704"/>
    <n v="11150"/>
    <s v=" "/>
    <s v=" "/>
    <s v=" "/>
    <n v="10704"/>
    <s v="Possível"/>
    <n v="5352"/>
    <n v="0"/>
    <s v="Remoto"/>
    <n v="0"/>
    <s v="Condenação"/>
    <s v="Contingência Inicial"/>
    <n v="0"/>
    <s v="Encerrado"/>
    <s v="Seguro de Vida"/>
    <s v="Cobertura Negada"/>
    <s v="Indenizatória"/>
    <s v="1ª"/>
    <s v="Vara Cível"/>
    <s v="São Sebastião (SP)"/>
    <s v="São Paulo"/>
    <s v="Chalfin, Goldberg, Vainboim e Fichtner Advogados Associados - São "/>
    <s v="Equipe Cível - Seguros"/>
    <s v="06/03/2017 "/>
    <s v="Acordo Após Decisão do Tribunal Estadual"/>
    <n v="0"/>
    <s v="02.02.507.0001271451/12"/>
    <s v="12/09/2012"/>
    <d v="2012-09-21T00:00:00"/>
    <n v="10704"/>
    <d v="2012-09-21T00:00:00"/>
    <s v="06/03/2017 "/>
    <n v="1627"/>
    <n v="54.233333333333334"/>
  </r>
  <r>
    <x v="2"/>
    <s v="02.02.507.0002235538/16"/>
    <x v="0"/>
    <x v="0"/>
    <s v=" PROTEÇÃO VIDA SELECT"/>
    <n v="7014"/>
    <s v="DOENCAS GRAVES"/>
    <s v="Vida Select"/>
    <s v="Sim"/>
    <s v="SINISTRO NEGADO"/>
    <s v="Prescrição / Carência"/>
    <s v="carência"/>
    <x v="0"/>
    <n v="60000"/>
    <n v="25000"/>
    <n v="35000"/>
    <m/>
    <m/>
    <s v="ZURICH SANTANDER"/>
    <n v="2235538"/>
    <s v=" 1005066-36.2016.8.26.0566 "/>
    <s v="Washigton domingos napolitano"/>
    <s v="Santander Seguros S/A"/>
    <s v="113818/3698623"/>
    <s v="2016-93-78469-0"/>
    <s v="03/02/2016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n v="0"/>
    <s v="Encerrado"/>
    <s v="Seguro de Vida"/>
    <s v="Cobertura Negada"/>
    <s v="Indenizatória"/>
    <s v="3ª"/>
    <s v="Vara Cível"/>
    <s v="São Carlos (SP)"/>
    <s v="São Paulo"/>
    <s v="Chalfin, Goldberg, Vainboim e Fichtner Advogados Associados - São "/>
    <s v="Equipe Cível - Seguros"/>
    <s v="06/03/2017 "/>
    <s v="Acordos após a Sentença e até Decisão do Tribunal Estadual"/>
    <n v="0"/>
    <s v="02.02.507.0002235538/16"/>
    <s v="08/04/2016"/>
    <d v="2016-04-15T00:00:00"/>
    <n v="20000"/>
    <d v="2016-04-15T00:00:00"/>
    <s v="06/03/2017 "/>
    <n v="325"/>
    <n v="10.833333333333334"/>
  </r>
  <r>
    <x v="2"/>
    <s v="02.02.507.0001873858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58650.74"/>
    <n v="0"/>
    <n v="58650.74"/>
    <m/>
    <m/>
    <s v="ZURICH SANTANDER"/>
    <n v="1873858"/>
    <s v=" 3000948-05.2013.8.26.0140 "/>
    <s v="Alcidia Jose Marcondes"/>
    <s v="Santander Seguros S/A"/>
    <s v="3422/17893148"/>
    <s v="2011-93-42576-0"/>
    <s v="10/11/2011 "/>
    <s v=" "/>
    <n v="28985"/>
    <n v="28985"/>
    <s v=" "/>
    <s v=" "/>
    <s v=" "/>
    <n v="28985"/>
    <s v="Possível"/>
    <n v="14492.5"/>
    <n v="0"/>
    <s v="Remoto"/>
    <n v="0"/>
    <s v="Condenação"/>
    <s v="Contingência Inicial"/>
    <n v="0"/>
    <s v="Encerrado"/>
    <s v="Seguro de Vida"/>
    <s v="Problemas com a apólice"/>
    <s v="Indenizatória"/>
    <s v="1ª"/>
    <s v="Vara Cível"/>
    <s v="Chavantes (SP)"/>
    <s v="São Paulo"/>
    <s v="Chalfin, Goldberg, Vainboim e Fichtner Advogados Associados - São "/>
    <s v="Equipe Cível - Seguros"/>
    <s v="07/03/2017 "/>
    <s v="Improcedência da Ação - 2ª Instância - Recurso do Autor"/>
    <n v="0"/>
    <s v="02.02.507.0001873858/14"/>
    <s v="20/05/2014"/>
    <d v="2014-06-21T00:00:00"/>
    <n v="28985"/>
    <d v="2014-06-21T00:00:00"/>
    <s v="07/03/2017 "/>
    <n v="990"/>
    <n v="33"/>
  </r>
  <r>
    <x v="2"/>
    <s v="02.02.507.0002306985/16"/>
    <x v="0"/>
    <x v="0"/>
    <s v=" PROTEÇÃO VIDA EMPRESA - STYLE"/>
    <n v="5081"/>
    <s v="IPA"/>
    <s v="Vida Master"/>
    <s v="Sim"/>
    <s v="SINISTRO LIQUIDADO"/>
    <s v="Sinistro pago parcialmente"/>
    <m/>
    <x v="1"/>
    <n v="8320.2799999999988"/>
    <n v="0"/>
    <n v="8320.2799999999988"/>
    <m/>
    <m/>
    <s v="ZURICH SANTANDER"/>
    <n v="2306985"/>
    <s v=" 1004494-86.2016.8.26.0176 "/>
    <s v="PRISCILA MENEZES PINTO"/>
    <s v="Santander Seguros S/A"/>
    <s v="3451/199609"/>
    <s v="2015-93-76703-0"/>
    <s v="28/07/2014 "/>
    <s v=" "/>
    <n v="6064.28"/>
    <n v="10455.65"/>
    <s v=" "/>
    <s v=" "/>
    <s v=" "/>
    <n v="6064.28"/>
    <s v="Remoto"/>
    <n v="0"/>
    <n v="0"/>
    <s v="Remoto"/>
    <n v="0"/>
    <s v="Condenação"/>
    <s v="Contingência Inicial"/>
    <n v="0"/>
    <s v="Encerrado"/>
    <s v="Seguro de Vida"/>
    <s v="Apólice não recebida"/>
    <s v="Cobrança"/>
    <s v="3ª"/>
    <s v="Vara Cível"/>
    <s v="Embu das Artes (SP)"/>
    <s v="São Paulo"/>
    <s v="Chalfin, Goldberg, Vainboim e Fichtner Advogados Associados - São "/>
    <s v="Equipe Cível - Seguros"/>
    <s v="07/03/2017 "/>
    <s v="Cadastro para Simples Acompanhamento"/>
    <n v="0"/>
    <s v="02.02.507.0002306985/16"/>
    <s v="19/08/2016"/>
    <d v="2016-08-25T00:00:00"/>
    <n v="6064.28"/>
    <d v="2016-08-25T00:00:00"/>
    <s v="07/03/2017 "/>
    <n v="194"/>
    <n v="6.4666666666666668"/>
  </r>
  <r>
    <x v="2"/>
    <s v="02.02.507.0001280218/12"/>
    <x v="1"/>
    <x v="0"/>
    <s v=" ACIDENTES PESSOAIS ANUAL SANTANDER"/>
    <n v="5009"/>
    <s v="MORTE ACIDENTAL"/>
    <s v="AP STD"/>
    <s v="Sim"/>
    <s v="SINISTRO NÃO AVISADO"/>
    <s v="SINISTRO NÃO AVISADO"/>
    <m/>
    <x v="1"/>
    <n v="234521"/>
    <n v="0"/>
    <n v="234521"/>
    <m/>
    <m/>
    <s v="ZURICH SANTANDER"/>
    <n v="1530323"/>
    <s v=" 9312/2012 "/>
    <s v="Sheila Martins de Lara"/>
    <s v="Santander Seguros S/A"/>
    <s v="285/1694613"/>
    <s v="2012-82-21719-0"/>
    <s v="10/10/2011 "/>
    <s v=" "/>
    <n v="253000"/>
    <n v="253000"/>
    <s v=" "/>
    <s v=" "/>
    <s v=" "/>
    <n v="253000"/>
    <s v="Possível"/>
    <n v="126500"/>
    <n v="0"/>
    <s v="Remoto"/>
    <n v="0"/>
    <s v="Condenação"/>
    <s v="Contingência Inicial"/>
    <n v="0"/>
    <s v="Encerrado"/>
    <s v="Seguro de Vida"/>
    <s v="Pgto/Amortiz/diverg/duplic/não processado/provisão"/>
    <s v="Cobrança"/>
    <s v="8ª"/>
    <s v="Vara Cível"/>
    <s v="Curitiba (PR)"/>
    <s v="Paraná"/>
    <s v="Cabanellos Schuh Advogados Associados - PR"/>
    <s v="Equipe Cível - Seguros"/>
    <s v="09/03/2017 "/>
    <s v="Improcedência da Ação - 2ª Instância - Recurso do Banco"/>
    <n v="0"/>
    <s v="02.02.507.0001280218/12"/>
    <s v="27/09/2012"/>
    <d v="2012-10-09T00:00:00"/>
    <n v="253000"/>
    <d v="2012-10-09T00:00:00"/>
    <s v="09/03/2017 "/>
    <n v="1612"/>
    <n v="53.733333333333334"/>
  </r>
  <r>
    <x v="2"/>
    <s v="02.02.507.0002039177/15"/>
    <x v="1"/>
    <x v="0"/>
    <s v=" RIDERS REAL VIDA / AP"/>
    <n v="5101"/>
    <s v="DOENCAS GRAVES"/>
    <s v="AP Riders"/>
    <s v="Não"/>
    <s v="SINISTRO NEGADO"/>
    <s v="Sem caracterização de IFPD / IPA / Doenças Graves / Preexistência"/>
    <m/>
    <x v="0"/>
    <n v="18596.87"/>
    <n v="12000"/>
    <n v="6596.869999999999"/>
    <m/>
    <m/>
    <s v="ZURICH SANTANDER"/>
    <n v="2039177"/>
    <s v=" 0300990-48.2015.8.24.0033 "/>
    <s v="Sergio Luiz Monteiro"/>
    <s v="Santander Seguros S/A"/>
    <s v="329/1597360"/>
    <s v="2014-82-30781-0"/>
    <s v="03/07/2014 "/>
    <s v=" "/>
    <n v="6041.1"/>
    <n v="6041.1"/>
    <s v=" "/>
    <s v=" "/>
    <s v=" "/>
    <n v="6041.1"/>
    <s v="Provável"/>
    <n v="6041.1"/>
    <n v="0"/>
    <s v="Remoto"/>
    <n v="0"/>
    <s v="Condenação"/>
    <s v="Contingência Inicial"/>
    <n v="0"/>
    <s v="Encerrado"/>
    <s v="Seguro de Vida"/>
    <s v="Problemas com a apólice"/>
    <s v="Indenizatória"/>
    <s v="Juizado Especial Cível"/>
    <s v="JEC 40 Salários"/>
    <s v="Itajaí (SC)"/>
    <s v="Santa Catarina"/>
    <s v="Cabanellos Schuh Advogados Associados - SC"/>
    <s v="Equipe Cível - Seguros"/>
    <s v="08/03/2017 "/>
    <s v="Acordos após a Sentença e até Decisão do Tribunal Estadual"/>
    <n v="0"/>
    <s v="02.02.507.0002039177/15"/>
    <s v="10/02/2015"/>
    <d v="2015-02-24T00:00:00"/>
    <n v="6041.1"/>
    <d v="2015-02-24T00:00:00"/>
    <s v="08/03/2017 "/>
    <n v="743"/>
    <n v="24.766666666666666"/>
  </r>
  <r>
    <x v="2"/>
    <s v="02.02.507.0002148839/15"/>
    <x v="1"/>
    <x v="0"/>
    <s v="ACIDENTES PESSOAIS MENSAL SANTANDER"/>
    <n v="5012"/>
    <s v="IPA"/>
    <s v="AP STD"/>
    <s v="Sim"/>
    <s v="SINISTRO LIQUIDADO"/>
    <s v="Sinistro pago parcialmente"/>
    <m/>
    <x v="0"/>
    <n v="66429.460000000006"/>
    <n v="48000"/>
    <n v="18429.460000000006"/>
    <n v="4800"/>
    <m/>
    <s v="ZURICH SANTANDER"/>
    <n v="2148839"/>
    <s v=" 0015830-67.2015.8.16.0031 "/>
    <s v="Ricardo Pimenta de Carvalho"/>
    <s v="Santander Seguros S/A"/>
    <s v="301/3564710"/>
    <s v="2013-82-21951-0"/>
    <s v="26/10/2012 "/>
    <s v=" "/>
    <n v="62400"/>
    <n v="80000"/>
    <s v=" "/>
    <s v=" "/>
    <s v=" "/>
    <n v="62400"/>
    <s v="Possível"/>
    <n v="31200"/>
    <n v="0"/>
    <s v="Remoto"/>
    <n v="0"/>
    <s v="Condenação"/>
    <s v="Contingência Inicial"/>
    <n v="0"/>
    <s v="Encerrado"/>
    <s v="Seguro de Vida"/>
    <s v="Pagto prêmio não efetivado/efetivado erroneamente"/>
    <s v="Indenizatória"/>
    <s v="3ª"/>
    <s v="Vara Cível"/>
    <s v="Guarapuava (PR)"/>
    <s v="Paraná"/>
    <s v="Cabanellos Schuh Advogados Associados - PR"/>
    <s v="Equipe Cível - Seguros"/>
    <s v="08/03/2017 "/>
    <s v="Acordo antes da Sentença"/>
    <n v="0"/>
    <s v="02.02.507.0002148839/15"/>
    <s v="31/08/2015"/>
    <d v="2015-09-17T00:00:00"/>
    <n v="62400"/>
    <d v="2015-09-17T00:00:00"/>
    <s v="08/03/2017 "/>
    <n v="538"/>
    <n v="17.933333333333334"/>
  </r>
  <r>
    <x v="2"/>
    <s v="02.02.507.0002254387/16"/>
    <x v="1"/>
    <x v="0"/>
    <s v="ACIDENTES PESSOAIS MENSAL SANTANDER"/>
    <n v="5012"/>
    <s v="IPA"/>
    <s v="AP STD"/>
    <s v="Sim"/>
    <s v="SINISTRO LIQUIDADO"/>
    <s v="Sinistro pago parcialmente"/>
    <m/>
    <x v="1"/>
    <n v="42857.86"/>
    <n v="0"/>
    <n v="42857.86"/>
    <m/>
    <m/>
    <s v="ZURICH SANTANDER"/>
    <n v="2254387"/>
    <s v=" 0305002-58.2016.8.24.0005 "/>
    <s v="VANDERSON SILVEIRA MENEGUINI"/>
    <s v="Santander Seguros S/A"/>
    <s v="301/3512994"/>
    <s v="2013-82-23229-0"/>
    <s v="02/03/2013 "/>
    <s v=" "/>
    <n v="280000"/>
    <n v="350000"/>
    <s v=" "/>
    <s v=" "/>
    <s v=" "/>
    <n v="280000"/>
    <s v="Possível"/>
    <n v="140000"/>
    <n v="0"/>
    <s v="Remoto"/>
    <n v="0"/>
    <s v="Condenação"/>
    <s v="Contingência Inicial"/>
    <n v="0"/>
    <s v="Encerrado"/>
    <s v="Acidentes Pessoais"/>
    <s v="Sinistro Negado (Negativa pagto da Apólice)"/>
    <s v="Cobrança"/>
    <s v="4ª"/>
    <s v="Vara Cível"/>
    <s v="Balneário Camboriú (SC)"/>
    <s v="Santa Catarina"/>
    <s v="Cabanellos Schuh Advogados Associados - SC"/>
    <s v="Equipe Cível - Seguros"/>
    <s v="03/03/2017 "/>
    <s v="Extinção Art. 267 - Com Possibilidade Nova Ação - 1ª Instância"/>
    <n v="0"/>
    <s v="02.02.507.0002254387/16"/>
    <s v="03/05/2016"/>
    <d v="2016-05-14T00:00:00"/>
    <n v="280000"/>
    <d v="2016-05-14T00:00:00"/>
    <s v="03/03/2017 "/>
    <n v="293"/>
    <n v="9.7666666666666675"/>
  </r>
  <r>
    <x v="2"/>
    <s v="02.02.507.0002356841/16"/>
    <x v="0"/>
    <x v="0"/>
    <s v="PROTEÇÃO VIDA EMPRESA SANTANDER"/>
    <n v="5055"/>
    <s v="IPA"/>
    <s v="Vida Master"/>
    <s v="Sim"/>
    <s v="SINISTRO LIQUIDADO"/>
    <s v="Sinistro pago parcialmente"/>
    <m/>
    <x v="0"/>
    <n v="27824.560000000001"/>
    <n v="23000"/>
    <n v="4824.5600000000013"/>
    <n v="2300"/>
    <m/>
    <s v="ZURICH SANTANDER"/>
    <n v="2356841"/>
    <s v=" 0008195-94.2016.8.16.0194 "/>
    <s v="Kelly Cristina Keretch"/>
    <s v="Santander Seguros S/A"/>
    <s v="3419/381421"/>
    <s v="2014-93-64740-0"/>
    <s v="14/05/2014 "/>
    <s v=" "/>
    <n v="20000"/>
    <n v="25000"/>
    <s v=" "/>
    <s v=" "/>
    <s v=" "/>
    <n v="20000"/>
    <s v="Remoto"/>
    <n v="0"/>
    <n v="0"/>
    <s v="Remoto"/>
    <n v="0"/>
    <s v="Condenação"/>
    <s v="Contingência Inicial"/>
    <n v="0"/>
    <s v="Encerrado"/>
    <s v="Seguro Residencial"/>
    <s v="Sinistro Negado"/>
    <s v="Indenizatória"/>
    <s v="21ª"/>
    <s v="Vara Cível"/>
    <s v="Curitiba (PR)"/>
    <s v="Paraná"/>
    <s v="Cabanellos Schuh Advogados Associados - PR"/>
    <s v="Equipe Cível - Seguros"/>
    <s v="08/03/2017 "/>
    <s v="Acordos após a Sentença e até Decisão do Tribunal Estadual"/>
    <n v="0"/>
    <s v="02.02.507.0002356841/16"/>
    <s v="27/07/2016"/>
    <d v="2016-10-18T00:00:00"/>
    <n v="20000"/>
    <d v="2016-10-18T00:00:00"/>
    <s v="08/03/2017 "/>
    <n v="141"/>
    <n v="4.7"/>
  </r>
  <r>
    <x v="2"/>
    <s v="02.02.507.0002389781/14"/>
    <x v="1"/>
    <x v="0"/>
    <s v=" PROTECAO MULHER MENSAL - MAIS COBER"/>
    <n v="5045"/>
    <s v="DIAGNOSTICO DE CANCER"/>
    <s v="AP Mulher"/>
    <s v="Sim"/>
    <s v="SINISTRO NEGADO"/>
    <s v="Ausência de cobertura"/>
    <m/>
    <x v="0"/>
    <n v="6955.14"/>
    <n v="6900"/>
    <n v="55.140000000000327"/>
    <n v="690"/>
    <m/>
    <s v="ZURICH SANTANDER"/>
    <n v="2389781"/>
    <s v=" 0005226-91.2014.8.21.0015 "/>
    <s v="Maria goreti winck"/>
    <s v="Santander Seguros S/A"/>
    <s v="299/310777633"/>
    <s v="2011-82-15496-0"/>
    <s v="26/08/2011 "/>
    <s v=" "/>
    <n v="5000"/>
    <n v="5000"/>
    <s v=" "/>
    <s v=" "/>
    <s v=" "/>
    <n v="5000"/>
    <s v="Possível"/>
    <n v="2500"/>
    <n v="0"/>
    <s v="Remoto"/>
    <n v="0"/>
    <s v="Condenação"/>
    <s v="Contingência Inicial"/>
    <n v="0"/>
    <s v="Encerrado"/>
    <s v="Seguro de Vida"/>
    <s v="Cobertura Negada"/>
    <s v="Indenizatória"/>
    <s v="1ª"/>
    <s v="Vara Cível"/>
    <s v="Gravataí (RS)"/>
    <s v="Rio Grande do Sul"/>
    <s v="Cabanellos Schuh Advogados Associados - RS"/>
    <s v="Equipe Cível - Seguros"/>
    <s v="08/03/2017 "/>
    <s v="Acordo antes da Sentença"/>
    <n v="0"/>
    <s v="02.02.507.0002389781/14"/>
    <s v="24/02/2014"/>
    <d v="2016-11-23T00:00:00"/>
    <n v="5000"/>
    <d v="2016-11-23T00:00:00"/>
    <s v="08/03/2017 "/>
    <n v="105"/>
    <n v="3.5"/>
  </r>
  <r>
    <x v="2"/>
    <s v="02.02.507.0000450527/07"/>
    <x v="0"/>
    <x v="0"/>
    <s v="PRODUTO GENÉRICO"/>
    <n v="9999"/>
    <s v="IFPD"/>
    <s v="Pessoas - Vida  (outros)"/>
    <s v="Não"/>
    <s v="SINISTRO NEGADO"/>
    <s v="Falta de pagamento do prêmio"/>
    <m/>
    <x v="0"/>
    <n v="413567.46"/>
    <n v="405000"/>
    <n v="8567.460000000021"/>
    <n v="36818.18"/>
    <m/>
    <s v="ESCROW"/>
    <n v="704454"/>
    <s v=" 1944/07 "/>
    <s v="José Adolfo do Nascimento Gutierrez"/>
    <s v="Santander Seguros S/A"/>
    <s v="9301304/0"/>
    <s v="2008-93-14654-0"/>
    <s v="11/09/1998 "/>
    <s v=" "/>
    <n v="70000"/>
    <n v="70000"/>
    <s v=" "/>
    <s v=" "/>
    <s v=" "/>
    <n v="50000"/>
    <s v="Provável"/>
    <n v="50000"/>
    <n v="10000"/>
    <s v="Remoto"/>
    <n v="0"/>
    <s v="Condenação"/>
    <s v="Contingência Inicial"/>
    <m/>
    <s v="Em andamento"/>
    <s v="Seguro de Vida"/>
    <s v="Sinistro Negado (Negativa pagto da Apólice)"/>
    <s v="Indenizatória"/>
    <s v="Vara Única"/>
    <s v="Vara Cível"/>
    <s v="Ribeirão Preto (SP)"/>
    <s v="São Paulo"/>
    <s v="Chalfin, Goldberg, Vainboim e Fichtner Advogados Associados - São "/>
    <s v="Equipe Cível - Seguros"/>
    <s v="13/03/2017 "/>
    <s v="Acordo Após Decisão do Tribunal Estadual"/>
    <n v="0"/>
    <s v="02.02.507.0000450527/07"/>
    <s v="07/11/2007"/>
    <d v="2007-11-26T00:00:00"/>
    <n v="70000"/>
    <d v="2007-11-26T00:00:00"/>
    <s v="13/03/2017 "/>
    <n v="3395"/>
    <n v="113.16666666666667"/>
  </r>
  <r>
    <x v="2"/>
    <s v="02.02.507.0000767769/08"/>
    <x v="0"/>
    <x v="0"/>
    <s v="VIDA PROTEÇÃO EXCLUSIVA"/>
    <n v="1008"/>
    <s v="MORTE NATURAL"/>
    <s v="Vida Proteção Exclusiva"/>
    <s v="Sim"/>
    <s v="SINISTRO NEGADO"/>
    <s v="Falta de pagamento do prêmio"/>
    <m/>
    <x v="0"/>
    <n v="88811.8"/>
    <n v="62891.13"/>
    <n v="25920.670000000006"/>
    <m/>
    <m/>
    <s v="ESCROW"/>
    <n v="766854"/>
    <s v=" 223.01.2008.004929-2 (815/2008) "/>
    <s v="Michele Soares de Menezes"/>
    <s v="Santander Seguros S/A"/>
    <s v="3197/15022005"/>
    <s v="2007-93-10618-0"/>
    <s v="09/06/2007 "/>
    <s v=" "/>
    <n v="22339.17"/>
    <n v="22339.17"/>
    <s v=" "/>
    <s v=" "/>
    <s v=" "/>
    <n v="22339.17"/>
    <s v="Possível"/>
    <n v="11169.58"/>
    <n v="2233.91"/>
    <s v="Remoto"/>
    <n v="0"/>
    <s v="Sucumbência"/>
    <s v="Contingência Inicial"/>
    <m/>
    <s v="Encerrado"/>
    <s v="Seguro de Vida"/>
    <s v="Sinistro Negado (Falta de Pagamento/Cancelamento da Apólice)"/>
    <s v="Cobrança"/>
    <s v="1ª"/>
    <s v="Vara Cível"/>
    <s v="Guarujá (SP)"/>
    <s v="São Paulo"/>
    <s v="Chalfin, Goldberg, Vainboim e Fichtner Advogados Associados - São "/>
    <s v="Equipe Cível - Seguros"/>
    <s v="15/03/2017 "/>
    <s v="Acordos após a Sentença e até Decisão do Tribunal Estadual"/>
    <n v="0"/>
    <s v="02.02.507.0000767769/08"/>
    <s v="09/06/2008"/>
    <d v="2008-07-08T00:00:00"/>
    <n v="22339.17"/>
    <d v="2008-07-08T00:00:00"/>
    <s v="15/03/2017 "/>
    <n v="3172"/>
    <n v="105.73333333333333"/>
  </r>
  <r>
    <x v="2"/>
    <s v="02.02.507.0000333124/07"/>
    <x v="1"/>
    <x v="0"/>
    <s v="ACIDENTES PESSOAIS MEN SANTANDER"/>
    <n v="1101"/>
    <s v="IPA"/>
    <s v="AP STD"/>
    <s v="Sim"/>
    <s v="SINISTRO NEGADO"/>
    <s v="Prescrição / Carência"/>
    <s v="PRESCRIÇÃO"/>
    <x v="1"/>
    <n v="47014.84"/>
    <n v="0"/>
    <n v="47014.84"/>
    <m/>
    <m/>
    <s v="ESCROW"/>
    <n v="583860"/>
    <s v=" 45/07 "/>
    <s v="Natalino de Araújo"/>
    <s v="Santander Seguros S/A"/>
    <s v="1101080 E 161"/>
    <s v="2006-82-3556-E"/>
    <s v="10/08/2006 "/>
    <s v=" "/>
    <n v="37386.89"/>
    <n v="40418.26"/>
    <s v=" "/>
    <s v=" "/>
    <s v=" "/>
    <n v="37386.89"/>
    <s v="Possível"/>
    <n v="18693.45"/>
    <n v="3821.31"/>
    <s v="Remoto"/>
    <n v="0"/>
    <s v="Sucumbência"/>
    <s v="Contingência Inicial"/>
    <m/>
    <s v="Encerrado"/>
    <s v="Seguro de Vida"/>
    <s v="Indenização Além do Valor da Apólice"/>
    <s v="Cobrança"/>
    <s v="2ª"/>
    <s v="Vara Cível"/>
    <s v="Paraguaçu Paulista (SP)"/>
    <s v="São Paulo"/>
    <s v="Chalfin, Goldberg, Vainboim e Fichtner Advogados Associados - São "/>
    <s v="Equipe Cível - Seguros"/>
    <s v="07/03/2017 "/>
    <s v="Improcedência da Ação - 2ª Instância - Recurso do Autor"/>
    <n v="0"/>
    <s v="02.02.507.0000333124/07"/>
    <s v="16/01/2007"/>
    <d v="2007-04-02T00:00:00"/>
    <n v="37386.89"/>
    <d v="2007-04-02T00:00:00"/>
    <s v="07/03/2017 "/>
    <n v="3627"/>
    <n v="120.9"/>
  </r>
  <r>
    <x v="2"/>
    <s v="02.02.507.0001120625/11"/>
    <x v="6"/>
    <x v="0"/>
    <s v=" VGBL MULTIFUNDO"/>
    <n v="2007"/>
    <s v="MORTE NATURAL"/>
    <s v=" VGBL MULTIFUNDO"/>
    <s v="Não"/>
    <s v="SINISTRO NEGADO"/>
    <s v="Falta de Documentos"/>
    <m/>
    <x v="1"/>
    <n v="2253873.81"/>
    <n v="0"/>
    <n v="2253873.81"/>
    <m/>
    <m/>
    <s v="ESCROW"/>
    <n v="1370726"/>
    <s v=" 0003617-37.2011.8.19.0079 "/>
    <s v="Juliana Santos Schiavo"/>
    <s v="Santander Seguros S/A"/>
    <s v="CERT.01265922"/>
    <s v="89-1721-0"/>
    <s v="27/07/2011 "/>
    <s v=" "/>
    <n v="884102.25"/>
    <n v="884102.25"/>
    <s v=" "/>
    <s v=" "/>
    <s v=" "/>
    <n v="884102.25"/>
    <s v="Possível"/>
    <n v="442051.13"/>
    <n v="0"/>
    <s v="Remoto"/>
    <n v="0"/>
    <s v="Condenação"/>
    <s v="Contingência Inicial"/>
    <m/>
    <s v="Encerrado"/>
    <s v="Previdência Privada"/>
    <s v="Resgate divergente/solicitação não atendida"/>
    <s v="Indenizatória"/>
    <s v="2ª"/>
    <s v="Vara Cível"/>
    <s v="Petrópolis (RJ)"/>
    <s v="Rio de Janeiro"/>
    <s v="Chalfin, Goldberg, Vainboim e Fichtner Advogados Associados - São "/>
    <s v="Equipe Cível - Seguros"/>
    <s v="08/03/2017 "/>
    <s v="Cadastro para Simples Acompanhamento"/>
    <n v="0"/>
    <s v="02.02.507.0001120625/11"/>
    <s v="08/08/2011"/>
    <d v="2011-09-20T00:00:00"/>
    <n v="884102.25"/>
    <d v="2011-09-20T00:00:00"/>
    <s v="08/03/2017 "/>
    <n v="1996"/>
    <n v="66.533333333333331"/>
  </r>
  <r>
    <x v="2"/>
    <s v="02.02.507.0002181593/13"/>
    <x v="1"/>
    <x v="0"/>
    <s v="ACIDENTES PESSOAIS MENSAL SANTANDER"/>
    <n v="5012"/>
    <s v="IPA"/>
    <s v="AP STD"/>
    <s v="Sim"/>
    <s v="SINISTRO NÃO AVISADO"/>
    <s v="SINISTRO NÃO AVISADO"/>
    <m/>
    <x v="1"/>
    <n v="183261.3"/>
    <n v="0"/>
    <n v="183261.3"/>
    <m/>
    <m/>
    <s v="ZURICH SANTANDER"/>
    <n v="2181593"/>
    <s v=" 0029602-11.2013.8.19.0023 "/>
    <s v="Marcelo Nunes da Silva"/>
    <s v="Santander Seguros S/A"/>
    <s v="301/1945174"/>
    <s v="2013-82-23848-0"/>
    <s v="03/01/2011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Itaboraí (RJ)"/>
    <s v="Rio de Janeiro"/>
    <s v="Chalfin, Goldberg, Vainboim e Fichtner Advogados Associados - São "/>
    <s v="Equipe Cível - Seguros"/>
    <s v="14/03/2017 "/>
    <s v="Improcedência da Ação - 2ª Instância - Recurso do Autor"/>
    <n v="0"/>
    <s v="02.02.507.0002181593/13"/>
    <s v="24/09/2013"/>
    <d v="2015-12-08T00:00:00"/>
    <n v="100000"/>
    <d v="2015-12-08T00:00:00"/>
    <s v="14/03/2017 "/>
    <n v="462"/>
    <n v="15.4"/>
  </r>
  <r>
    <x v="2"/>
    <s v="02.02.507.0001249609/12"/>
    <x v="1"/>
    <x v="0"/>
    <s v="ACIDENTES PESSOAIS MENSAL SANTANDER"/>
    <n v="5012"/>
    <s v="IPA"/>
    <s v="AP STD"/>
    <s v="Sim"/>
    <s v="SINISTRO NÃO AVISADO"/>
    <s v="SINISTRO NÃO AVISADO"/>
    <m/>
    <x v="0"/>
    <n v="291372.98"/>
    <n v="270000"/>
    <n v="21372.979999999981"/>
    <m/>
    <m/>
    <s v="ZURICH SANTANDER"/>
    <n v="1499713"/>
    <s v=" 188826-19.2012.8.09.0113 "/>
    <s v="DIVINO ANDRADE GOMES"/>
    <s v="Santander Seguros S/A"/>
    <s v="301/2900460"/>
    <s v="2012-82-20246-0"/>
    <s v="01/01/2012 "/>
    <s v=" "/>
    <n v="130000"/>
    <n v="130000"/>
    <s v=" "/>
    <s v=" "/>
    <s v=" "/>
    <n v="130000"/>
    <s v="Provável"/>
    <n v="130000"/>
    <n v="0"/>
    <s v="Remoto"/>
    <n v="0"/>
    <s v="Condenação"/>
    <s v="Contingência Inicial"/>
    <m/>
    <s v="Encerrado"/>
    <s v="Acidentes Pessoais"/>
    <s v="Cobertura Negada"/>
    <s v="Cobrança"/>
    <s v="1ª"/>
    <s v="Vara Cível"/>
    <s v="Niquelandia (GO)"/>
    <s v="Goiás"/>
    <s v="Mascarenhas Barbosa &amp; Advogados Associados"/>
    <s v="Equipe Cível - Seguros"/>
    <s v="06/03/2017 "/>
    <s v="Acordo Após Decisão do Tribunal Estadual"/>
    <n v="0"/>
    <s v="02.02.507.0001249609/12"/>
    <s v="30/07/2012"/>
    <d v="2012-08-08T00:00:00"/>
    <n v="130000"/>
    <d v="2012-08-08T00:00:00"/>
    <s v="06/03/2017 "/>
    <n v="1671"/>
    <n v="55.7"/>
  </r>
  <r>
    <x v="2"/>
    <s v="02.02.136.0002402505/16"/>
    <x v="2"/>
    <x v="1"/>
    <s v="PROTEÇÃO RESIDENCIAL VAN GOGH"/>
    <n v="8100"/>
    <s v="Danos Elétricos"/>
    <s v="Residencial Van Gogh"/>
    <s v="Não"/>
    <s v="SINISTRO NEGADO"/>
    <s v="Bens não cobertos / Comprovação preexistência"/>
    <s v="local do risco errado"/>
    <x v="0"/>
    <n v="1178.1099999999999"/>
    <n v="1178.1099999999999"/>
    <n v="0"/>
    <m/>
    <m/>
    <s v="ZURICH SANTANDER"/>
    <n v="2402505"/>
    <s v=" 0007833-88.2016.8.24.0091 "/>
    <s v="Sabrina Martins Gouveia dos Anjos"/>
    <s v="Santander Brasil Seguros S/A"/>
    <s v="1782418/506414"/>
    <s v="2016-14-107474-"/>
    <s v="22/05/2016 "/>
    <s v=" "/>
    <n v="6884"/>
    <n v="6884"/>
    <s v=" "/>
    <s v=" "/>
    <s v=" "/>
    <n v="6884"/>
    <s v="Possível"/>
    <n v="3442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Florianópolis (SC)"/>
    <s v="Santa Catarina"/>
    <s v="Cabanellos Schuh Advogados Associados - SC"/>
    <s v="Equipe Cível - Seguros"/>
    <s v="08/03/2017 "/>
    <s v="Acordo antes da Sentença"/>
    <n v="0"/>
    <s v="02.02.136.0002402505/16"/>
    <s v="14/12/2016"/>
    <d v="2016-12-27T00:00:00"/>
    <n v="6884"/>
    <d v="2016-12-27T00:00:00"/>
    <s v="08/03/2017 "/>
    <n v="71"/>
    <n v="2.3666666666666667"/>
  </r>
  <r>
    <x v="2"/>
    <s v="02.02.136.0001681966/13"/>
    <x v="2"/>
    <x v="1"/>
    <s v="PROTEÇÃO RESIDENCIAL DOSE DUPLA"/>
    <n v="5002"/>
    <s v="Incêndio"/>
    <s v="Residencial Dose Dupla"/>
    <s v="Sim"/>
    <s v="SINISTRO LIQUIDADO"/>
    <s v="Sinistro pago parcialmente"/>
    <m/>
    <x v="1"/>
    <n v="467533.1"/>
    <n v="0"/>
    <n v="467533.1"/>
    <m/>
    <m/>
    <s v="ZURICH SANTANDER"/>
    <n v="1704866"/>
    <s v=" 4019417-24.2013.8.26.0224 "/>
    <s v="Ubiratan Cardoso de Paiva Gonçalves"/>
    <s v="Santander Brasil Seguros S/A"/>
    <s v="1490320/375282"/>
    <s v="2012-14-60583-0"/>
    <s v="11/09/2012 "/>
    <s v=" "/>
    <n v="228252.42"/>
    <n v="230000"/>
    <s v=" "/>
    <s v=" "/>
    <s v=" "/>
    <n v="228252.42"/>
    <s v="Possível"/>
    <n v="114126.21"/>
    <n v="0"/>
    <s v="Remoto"/>
    <n v="0"/>
    <s v="Condenação"/>
    <s v="Contingência Inicial"/>
    <m/>
    <s v="Encerrado"/>
    <s v="Seguro Residencial"/>
    <s v="Pgto/Amortiz/diverg/duplic/não processado/provisão"/>
    <s v="Indenizatória"/>
    <s v="9ª"/>
    <s v="Vara Cível"/>
    <s v="Guarulhos (SP)"/>
    <s v="São Paulo"/>
    <s v="Chalfin, Goldberg, Vainboim e Fichtner Advogados Associados - São "/>
    <s v="Equipe Cível - Seguros"/>
    <s v="09/03/2017 "/>
    <s v="Improcedência da Ação - 2ª Instância - Recurso do Autor"/>
    <n v="0"/>
    <s v="02.02.136.0001681966/13"/>
    <s v="26/08/2013"/>
    <d v="2013-09-03T00:00:00"/>
    <n v="228252.42"/>
    <d v="2013-09-03T00:00:00"/>
    <s v="09/03/2017 "/>
    <n v="1283"/>
    <n v="42.766666666666666"/>
  </r>
  <r>
    <x v="2"/>
    <s v="02.02.136.0002191316/15"/>
    <x v="2"/>
    <x v="1"/>
    <s v="PROTEÇÃO RESIDENCIAL DOSE DUPLA"/>
    <n v="5002"/>
    <s v="VENDAVAL"/>
    <s v="Residencial Dose Dupla"/>
    <s v="Sim"/>
    <s v="SINISTRO NEGADO"/>
    <s v="Bens não cobertos / Comprovação preexistência"/>
    <s v="bens não cobertos"/>
    <x v="3"/>
    <n v="7329.78"/>
    <n v="7329.78"/>
    <n v="0"/>
    <m/>
    <m/>
    <s v="ZURICH SANTANDER"/>
    <n v="2191316"/>
    <s v=" 1021770-18.2015.8.26.0451 "/>
    <s v="Carolina Roccia Arzolla"/>
    <s v="Santander Brasil Seguros S/A"/>
    <s v="1490320/389318"/>
    <s v="2014-14-82175-0"/>
    <s v="21/07/2013 "/>
    <s v=" "/>
    <n v="15082"/>
    <n v="15082"/>
    <s v=" "/>
    <s v=" "/>
    <s v=" "/>
    <n v="15082"/>
    <s v="Possível"/>
    <n v="7541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40 Salários"/>
    <s v="Piracaia (SP)"/>
    <s v="São Paulo"/>
    <s v="Chalfin, Goldberg, Vainboim e Fichtner Advogados Associados - São "/>
    <s v="Equipe Cível - Seguros"/>
    <s v="13/03/2017 "/>
    <s v="Procedência Total - 1ª Instância"/>
    <n v="0"/>
    <s v="02.02.136.0002191316/15"/>
    <s v="17/12/2015"/>
    <d v="2016-01-06T00:00:00"/>
    <n v="15082"/>
    <d v="2016-01-06T00:00:00"/>
    <s v="13/03/2017 "/>
    <n v="432"/>
    <n v="14.4"/>
  </r>
  <r>
    <x v="2"/>
    <s v="02.02.136.0002111284/15"/>
    <x v="2"/>
    <x v="1"/>
    <s v="RESIDENCIAL SANTANDER PLUS"/>
    <n v="5003"/>
    <s v="ROUBO/FURTO"/>
    <s v="Residencial Plus"/>
    <s v="Não"/>
    <s v="SINISTRO NEGADO"/>
    <s v="Falta de Documentos"/>
    <m/>
    <x v="2"/>
    <n v="6845.42"/>
    <n v="6845.42"/>
    <n v="0"/>
    <m/>
    <m/>
    <s v="ZURICH SANTANDER"/>
    <n v="2111284"/>
    <s v=" 0016296-59.2015.8.26.0071 "/>
    <s v="Elizario Ventura"/>
    <s v="Santander Brasil Seguros S/A"/>
    <s v="1490321/22599"/>
    <s v="2014-14-86628-0"/>
    <s v="24/11/2014 "/>
    <s v=" "/>
    <n v="5510"/>
    <n v="5510"/>
    <s v=" "/>
    <s v=" "/>
    <s v=" "/>
    <n v="5510"/>
    <s v="Provável"/>
    <n v="551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Bauru (SP)"/>
    <s v="São Paulo"/>
    <s v="Chalfin, Goldberg, Vainboim e Fichtner Advogados Associados - São "/>
    <s v="Equipe Cível - Seguros"/>
    <s v="09/03/2017 "/>
    <s v="Procedência Parcial - 2ª Instância - Recurso do Banco"/>
    <n v="0"/>
    <s v="02.02.136.0002111284/15"/>
    <s v="09/06/2015"/>
    <d v="2015-06-19T00:00:00"/>
    <n v="5510"/>
    <d v="2015-06-19T00:00:00"/>
    <s v="09/03/2017 "/>
    <n v="629"/>
    <n v="20.966666666666665"/>
  </r>
  <r>
    <x v="2"/>
    <s v="02.02.136.0002393197/16"/>
    <x v="2"/>
    <x v="1"/>
    <s v="PROTEÇÃO RESIDENCIAL VAN GOGH"/>
    <n v="8100"/>
    <s v="ROUBO/FURTO"/>
    <s v="Residencial Van Gogh"/>
    <s v="Não"/>
    <s v="SINISTRO LIQUIDADO"/>
    <s v="Sinistro pago parcialmente"/>
    <m/>
    <x v="1"/>
    <n v="7790.84"/>
    <n v="0"/>
    <n v="7790.84"/>
    <m/>
    <m/>
    <s v="ZURICH SANTANDER"/>
    <n v="2393197"/>
    <s v=" 1029304-28.2016.8.26.0564 "/>
    <s v="Maria Aparecida Camilli Romachelli"/>
    <s v="Santander Brasil Seguros S/A"/>
    <s v="1782418/568522"/>
    <s v="2015-14-93248-0"/>
    <s v="06/06/2015 "/>
    <s v=" "/>
    <n v="6121.22"/>
    <n v="6121.22"/>
    <s v=" "/>
    <s v=" "/>
    <s v=" "/>
    <n v="6121.22"/>
    <s v="Possível"/>
    <n v="3060.61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São Bernardo do Campo (SP)"/>
    <s v="São Paulo"/>
    <s v="Chalfin, Goldberg, Vainboim e Fichtner Advogados Associados - São "/>
    <s v="Equipe Cível - Seguros"/>
    <s v="13/03/2017 "/>
    <s v="Improcedência da Ação - 1ª Instância"/>
    <n v="0"/>
    <s v="02.02.136.0002393197/16"/>
    <s v="24/11/2016"/>
    <d v="2016-12-02T00:00:00"/>
    <n v="6121.22"/>
    <d v="2016-12-02T00:00:00"/>
    <s v="13/03/2017 "/>
    <n v="101"/>
    <n v="3.3666666666666667"/>
  </r>
  <r>
    <x v="2"/>
    <s v="02.02.136.0002315930/16"/>
    <x v="2"/>
    <x v="1"/>
    <s v="PROTEÇÃO RESIDENCIAL"/>
    <n v="8106"/>
    <s v="Incêndio"/>
    <s v="Residencial Habitual"/>
    <s v="Sim"/>
    <s v="SINISTRO LIQUIDADO"/>
    <s v="Sinistro pago parcialmente"/>
    <m/>
    <x v="1"/>
    <n v="122151"/>
    <n v="0"/>
    <n v="122151"/>
    <m/>
    <m/>
    <s v="ZURICH SANTANDER"/>
    <n v="2315930"/>
    <s v=" 0009656-78.2016.8.19.0207 "/>
    <s v="Patricia alves guimaraes"/>
    <s v="Santander Brasil Seguros S/A"/>
    <s v="1813162/822307"/>
    <s v="2016-14-102692-"/>
    <s v="24/01/2016 "/>
    <s v=" "/>
    <n v="577642.78"/>
    <n v="600000"/>
    <s v=" "/>
    <s v=" "/>
    <s v=" "/>
    <n v="577642.78"/>
    <s v="Possível"/>
    <n v="288821.39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10/03/2017 "/>
    <s v="Extinção Art. 267 - Com Possibilidade Nova Ação - 1ª Instância"/>
    <n v="0"/>
    <s v="02.02.136.0002315930/16"/>
    <s v="05/08/2016"/>
    <d v="2016-09-09T00:00:00"/>
    <n v="577642.78"/>
    <d v="2016-09-09T00:00:00"/>
    <s v="10/03/2017 "/>
    <n v="182"/>
    <n v="6.0666666666666664"/>
  </r>
  <r>
    <x v="2"/>
    <s v="02.02.507.0001616300/13"/>
    <x v="0"/>
    <x v="0"/>
    <s v="VIDA PROTEÇÃO EXCLUSIVA"/>
    <n v="5030"/>
    <s v="MORTE NATURAL"/>
    <s v="Vida Proteção Exclusiva"/>
    <s v="Sim"/>
    <s v="SINISTRO NEGADO"/>
    <s v="Prescrição / Carência"/>
    <s v="PRESCRIÇÃO"/>
    <x v="3"/>
    <n v="21855.61"/>
    <n v="21855.61"/>
    <n v="0"/>
    <m/>
    <m/>
    <s v="ZURICH SANTANDER"/>
    <n v="1628403"/>
    <s v=" 0001362-84.2013.8.26.0615 "/>
    <s v="Ana Paula Pereira Afonso"/>
    <s v="Santander Seguros S/A"/>
    <s v="3422/17566592"/>
    <s v="2012-93-46047-0"/>
    <s v="25/10/2010 "/>
    <s v=" "/>
    <n v="15896"/>
    <n v="15896"/>
    <s v=" "/>
    <s v=" "/>
    <s v=" "/>
    <n v="10695"/>
    <s v="Provável"/>
    <n v="10695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Tanabi (SP)"/>
    <s v="São Paulo"/>
    <s v="Chalfin, Goldberg, Vainboim e Fichtner Advogados Associados - São "/>
    <s v="Equipe Cível - Seguros"/>
    <s v="15/03/2017 "/>
    <s v="Procedência Total - 2ª Instância - Recurso do Banco"/>
    <n v="0"/>
    <s v="02.02.507.0001616300/13"/>
    <s v="23/04/2013"/>
    <d v="2013-04-30T00:00:00"/>
    <n v="15896"/>
    <d v="2013-04-30T00:00:00"/>
    <s v="15/03/2017 "/>
    <n v="1415"/>
    <n v="47.166666666666664"/>
  </r>
  <r>
    <x v="2"/>
    <s v="02.02.507.0002129245/14"/>
    <x v="0"/>
    <x v="0"/>
    <s v="VIDA PROTEÇÃO EXCLUSIVA"/>
    <n v="5030"/>
    <s v="MORTE NATURAL"/>
    <s v="Vida Proteção Exclusiva"/>
    <s v="Sim"/>
    <s v="SINISTRO NEGADO"/>
    <s v="Falta de Documentos"/>
    <m/>
    <x v="0"/>
    <n v="56852.97"/>
    <n v="55000"/>
    <n v="1852.9700000000012"/>
    <n v="5000"/>
    <m/>
    <s v="ZURICH SANTANDER"/>
    <n v="2129245"/>
    <s v=" 1002768-04.2014.8.26.0126 "/>
    <s v="Neusa de Moura Santos"/>
    <s v="Santander Seguros S/A"/>
    <s v="3422/16272994"/>
    <s v="2014-93-67311-0"/>
    <s v="05/08/2014 "/>
    <s v=" "/>
    <n v="36105"/>
    <n v="36105"/>
    <s v=" "/>
    <s v=" "/>
    <s v=" "/>
    <n v="36105"/>
    <s v="Possível"/>
    <n v="18052.5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Caraguatatuba (SP)"/>
    <s v="São Paulo"/>
    <s v="Chalfin, Goldberg, Vainboim e Fichtner Advogados Associados - São "/>
    <s v="Equipe Cível - Seguros"/>
    <s v="15/03/2017 "/>
    <s v="Acordos após a Sentença e até Decisão do Tribunal Estadual"/>
    <n v="0"/>
    <s v="02.02.507.0002129245/14"/>
    <s v="20/08/2014"/>
    <d v="2015-08-03T00:00:00"/>
    <n v="36105"/>
    <d v="2015-08-03T00:00:00"/>
    <s v="15/03/2017 "/>
    <n v="590"/>
    <n v="19.666666666666668"/>
  </r>
  <r>
    <x v="2"/>
    <s v="02.02.507.0001883568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162708.21"/>
    <n v="154000"/>
    <n v="8708.2099999999919"/>
    <m/>
    <m/>
    <s v="ZURICH SANTANDER"/>
    <n v="1883568"/>
    <s v=" 0001982-16.2014.8.26.0210 "/>
    <s v="José Mauricio Lima"/>
    <s v="Santander Seguros S/A"/>
    <s v="3422/17543932"/>
    <s v="2013-93-58393-0"/>
    <s v="23/07/2013 "/>
    <s v=" "/>
    <n v="85555"/>
    <n v="85555"/>
    <s v=" "/>
    <s v=" "/>
    <s v=" "/>
    <n v="85555"/>
    <s v="Possível"/>
    <n v="42777.5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Guaíra (SP)"/>
    <s v="São Paulo"/>
    <s v="Chalfin, Goldberg, Vainboim e Fichtner Advogados Associados - São "/>
    <s v="Equipe Cível - Seguros"/>
    <s v="15/03/2017 "/>
    <s v="Acordo Após Decisão do Tribunal Estadual"/>
    <n v="0"/>
    <s v="02.02.507.0001883568/14"/>
    <s v="25/06/2014"/>
    <d v="2014-07-11T00:00:00"/>
    <n v="85555"/>
    <d v="2014-07-11T00:00:00"/>
    <s v="15/03/2017 "/>
    <n v="978"/>
    <n v="32.6"/>
  </r>
  <r>
    <x v="2"/>
    <s v="02.02.507.0002307911/16"/>
    <x v="0"/>
    <x v="0"/>
    <s v="PROTEÇÃO VIDA EMPRESA SANTANDER"/>
    <n v="5055"/>
    <s v="MORTE NATURAL"/>
    <s v="Vida Master"/>
    <s v="Sim"/>
    <s v="SINISTRO NEGADO"/>
    <s v="Falta de Documentos"/>
    <m/>
    <x v="0"/>
    <n v="262461.61"/>
    <n v="258326.33"/>
    <n v="4135.2799999999988"/>
    <n v="15000"/>
    <m/>
    <s v="ZURICH SANTANDER"/>
    <n v="2307911"/>
    <s v=" 1093441-53.2016.8.26.0100 "/>
    <s v="MARINEUSA DE CARVALHO PATOTE"/>
    <s v="Santander Seguros S/A"/>
    <s v="3419/564145"/>
    <s v="2015-93-70564-0"/>
    <s v="04/04/2015 "/>
    <s v=" "/>
    <n v="200000"/>
    <n v="200000"/>
    <s v=" "/>
    <s v=" "/>
    <s v=" "/>
    <n v="200000"/>
    <s v="Possível"/>
    <n v="100000"/>
    <n v="0"/>
    <s v="Remoto"/>
    <n v="0"/>
    <s v="Condenação"/>
    <s v="Contingência Inicial"/>
    <m/>
    <s v="Em andamento"/>
    <s v="Seguro de Vida"/>
    <s v="Pgto/Amortiz/diverg/duplic/não processado/provisão"/>
    <s v="Indenizatória"/>
    <s v="21ª"/>
    <s v="Vara Cível"/>
    <s v="São Paulo (SP)"/>
    <s v="São Paulo"/>
    <s v="Chalfin, Goldberg, Vainboim e Fichtner Advogados Associados - São "/>
    <s v="Equipe Cível - Seguros"/>
    <s v="10/03/2017 "/>
    <s v="Acordos após a Sentença e até Decisão do Tribunal Estadual"/>
    <n v="0"/>
    <s v="02.02.507.0002307911/16"/>
    <s v="23/08/2016"/>
    <d v="2016-08-27T00:00:00"/>
    <n v="200000"/>
    <d v="2016-08-27T00:00:00"/>
    <s v="10/03/2017 "/>
    <n v="195"/>
    <n v="6.5"/>
  </r>
  <r>
    <x v="2"/>
    <s v="02.02.507.0001985148/14"/>
    <x v="0"/>
    <x v="0"/>
    <s v="APÓLICE ESPECÍFICA VG MENSAL"/>
    <n v="7000"/>
    <s v="MORTE ACIDENTAL"/>
    <s v="Vida Específica"/>
    <s v="Não"/>
    <s v="SINISTRO NEGADO"/>
    <s v="Falta de Documentos"/>
    <m/>
    <x v="0"/>
    <n v="142855.54999999999"/>
    <n v="134000"/>
    <n v="8855.5499999999884"/>
    <n v="14000"/>
    <m/>
    <s v="ZURICH SANTANDER"/>
    <n v="1985148"/>
    <s v=" 1015315-75.2014.8.26.0482 "/>
    <s v="Nair Rufino Dominguez"/>
    <s v="Santander Seguros S/A"/>
    <s v="2863/1167"/>
    <s v="2009-93-26723-0"/>
    <s v="25/09/2009 "/>
    <s v=" "/>
    <n v="182405.52"/>
    <n v="182405.52"/>
    <s v=" "/>
    <s v=" "/>
    <s v=" "/>
    <n v="182405.52"/>
    <s v="Possível"/>
    <n v="91202.76"/>
    <n v="0"/>
    <s v="Remoto"/>
    <n v="0"/>
    <s v="Condenação"/>
    <s v="Contingência Inicial"/>
    <m/>
    <s v="Encerrado"/>
    <s v="Seguro de Vida"/>
    <s v="Cobertura Negada"/>
    <s v="Indenizatória"/>
    <s v="5ª"/>
    <s v="Vara Cível"/>
    <s v="Presidente Prudente (SP)"/>
    <s v="São Paulo"/>
    <s v="Chalfin, Goldberg, Vainboim e Fichtner Advogados Associados - São "/>
    <s v="Equipe Cível - Seguros"/>
    <s v="10/03/2017 "/>
    <s v="Acordo Após Decisão do Tribunal Estadual"/>
    <n v="0"/>
    <s v="02.02.507.0001985148/14"/>
    <s v="06/11/2014"/>
    <d v="2014-11-26T00:00:00"/>
    <n v="182405.52"/>
    <d v="2014-11-26T00:00:00"/>
    <s v="10/03/2017 "/>
    <n v="835"/>
    <n v="27.833333333333332"/>
  </r>
  <r>
    <x v="2"/>
    <s v="02.02.507.0002387423/16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1980.48"/>
    <n v="0"/>
    <n v="21980.48"/>
    <m/>
    <m/>
    <s v="ZURICH SANTANDER"/>
    <n v="2387423"/>
    <s v=" 1003883-85.2016.8.26.0483 "/>
    <s v="VERA LINA VINCOLETO PINTO"/>
    <s v="Santander Seguros S/A"/>
    <s v="3422/14852942"/>
    <s v="2016-93-78079-0"/>
    <s v="10/04/2013 "/>
    <s v=" "/>
    <n v="15241"/>
    <n v="15241"/>
    <s v=" "/>
    <s v=" "/>
    <s v=" "/>
    <n v="15241"/>
    <s v="Possível"/>
    <n v="7620.5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20 Salários"/>
    <s v="Presidente Venceslau (SP)"/>
    <s v="São Paulo"/>
    <s v="Chalfin, Goldberg, Vainboim e Fichtner Advogados Associados - São "/>
    <s v="Equipe Cível - Seguros"/>
    <s v="13/03/2017 "/>
    <s v="Improcedência da Ação - 1ª Instância"/>
    <n v="0"/>
    <s v="02.02.507.0002387423/16"/>
    <s v="07/11/2016"/>
    <d v="2016-11-17T00:00:00"/>
    <n v="15241"/>
    <d v="2016-11-17T00:00:00"/>
    <s v="13/03/2017 "/>
    <n v="116"/>
    <n v="3.8666666666666667"/>
  </r>
  <r>
    <x v="2"/>
    <s v="02.02.507.0002261179/16"/>
    <x v="1"/>
    <x v="0"/>
    <s v="ACIDENTES PESSOAIS MENSAL SANTANDER"/>
    <n v="5012"/>
    <s v="Auxilio Funeral"/>
    <s v="AP STD"/>
    <s v="Sim"/>
    <s v="SINISTRO NEGADO"/>
    <s v="Falta de Documentos"/>
    <m/>
    <x v="2"/>
    <n v="2926.95"/>
    <n v="2926.95"/>
    <n v="0"/>
    <m/>
    <m/>
    <s v="ZURICH SANTANDER"/>
    <n v="2261179"/>
    <s v=" 1006004-32.2016.8.26.0016 "/>
    <s v="Avani dos Santos Barbosa"/>
    <s v="Santander Seguros S/A"/>
    <s v="301/2682199"/>
    <s v="2013-82-24283-0"/>
    <s v="07/06/2013 "/>
    <s v=" "/>
    <n v="2053"/>
    <n v="3360"/>
    <s v=" "/>
    <s v=" "/>
    <s v=" "/>
    <n v="2053"/>
    <s v="Possível"/>
    <n v="1026.5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13/03/2017 "/>
    <s v="Procedência Parcial - 1ª Instância"/>
    <n v="0"/>
    <s v="02.02.507.0002261179/16"/>
    <s v="20/05/2016"/>
    <d v="2016-05-31T00:00:00"/>
    <n v="2053"/>
    <d v="2016-05-31T00:00:00"/>
    <s v="13/03/2017 "/>
    <n v="286"/>
    <n v="9.5333333333333332"/>
  </r>
  <r>
    <x v="2"/>
    <s v="02.02.507.0002325633/16"/>
    <x v="1"/>
    <x v="0"/>
    <s v="ACIDENTES PESSOAIS MENSAL SANTANDER"/>
    <n v="5012"/>
    <s v="Auxilio Funeral"/>
    <s v="AP STD"/>
    <s v="Sim"/>
    <s v="SINISTRO NÃO AVISADO"/>
    <s v="SINISTRO NÃO AVISADO"/>
    <m/>
    <x v="1"/>
    <n v="4231.22"/>
    <n v="0"/>
    <n v="4231.22"/>
    <m/>
    <m/>
    <s v="ZURICH SANTANDER"/>
    <n v="2325633"/>
    <s v=" 1006634-92.2016.8.26.0047 "/>
    <s v="Adilson Gonçalves Teixeira"/>
    <s v="Santander Seguros S/A"/>
    <s v="301/4276079"/>
    <s v="2016-82-42269-0"/>
    <s v="23/01/2014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Assis (SP)"/>
    <s v="São Paulo"/>
    <s v="Chalfin, Goldberg, Vainboim e Fichtner Advogados Associados - São "/>
    <s v="Equipe Cível - Seguros"/>
    <s v="13/03/2017 "/>
    <s v="Improcedência da Ação - 1ª Instância"/>
    <n v="0"/>
    <s v="02.02.507.0002325633/16"/>
    <s v="08/09/2016"/>
    <d v="2016-09-17T00:00:00"/>
    <n v="3000"/>
    <d v="2016-09-17T00:00:00"/>
    <s v="13/03/2017 "/>
    <n v="177"/>
    <n v="5.9"/>
  </r>
  <r>
    <x v="2"/>
    <s v="02.02.507.0002325831/16"/>
    <x v="1"/>
    <x v="0"/>
    <s v="ACIDENTES PESSOAIS MENSAL SANTANDER"/>
    <n v="5012"/>
    <s v="Auxilio Funeral"/>
    <s v="AP STD"/>
    <s v="Sim"/>
    <s v="SINISTRO NÃO AVISADO"/>
    <s v="SINISTRO NÃO AVISADO"/>
    <m/>
    <x v="1"/>
    <n v="4231.22"/>
    <n v="0"/>
    <n v="4231.22"/>
    <m/>
    <m/>
    <s v="ZURICH SANTANDER"/>
    <n v="2325831"/>
    <s v=" 1006637-47.2016.8.26.0047 "/>
    <s v="Adilson Gonçalves Teixeira"/>
    <s v="Santander Seguros S/A"/>
    <s v="301/4268759"/>
    <s v="2016-82-42240-0"/>
    <s v="23/01/2014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Assis (SP)"/>
    <s v="São Paulo"/>
    <s v="Chalfin, Goldberg, Vainboim e Fichtner Advogados Associados - São "/>
    <s v="Equipe Cível - Seguros"/>
    <s v="13/03/2017 "/>
    <s v="Improcedência da Ação - 1ª Instância"/>
    <n v="0"/>
    <s v="02.02.507.0002325831/16"/>
    <s v="29/08/2016"/>
    <d v="2016-09-17T00:00:00"/>
    <n v="3000"/>
    <d v="2016-09-17T00:00:00"/>
    <s v="13/03/2017 "/>
    <n v="177"/>
    <n v="5.9"/>
  </r>
  <r>
    <x v="2"/>
    <s v="02.02.507.0002388197/16"/>
    <x v="1"/>
    <x v="0"/>
    <s v="ACIDENTES PESSOAIS MENSAL SANTANDER"/>
    <n v="5012"/>
    <s v="MORTE ACIDENTAL"/>
    <s v="AP STD"/>
    <s v="Sim"/>
    <s v="SINISTRO NÃO AVISADO"/>
    <s v="SINISTRO NÃO AVISADO"/>
    <m/>
    <x v="1"/>
    <n v="46317.52"/>
    <n v="0"/>
    <n v="46317.52"/>
    <m/>
    <m/>
    <s v="ZURICH SANTANDER"/>
    <n v="2388197"/>
    <s v=" 1123872-70.2016.8.26.0100 "/>
    <s v="José Mario de Sousa"/>
    <s v="Santander Seguros S/A"/>
    <s v="301/1555048"/>
    <s v="2016-82-43207-0"/>
    <s v="27/10/2016 "/>
    <s v=" "/>
    <n v="45017"/>
    <n v="45017"/>
    <s v=" "/>
    <s v=" "/>
    <s v=" "/>
    <n v="45017"/>
    <s v="Possível"/>
    <n v="22508.5"/>
    <n v="0"/>
    <s v="Remoto"/>
    <n v="0"/>
    <s v="Condenação"/>
    <s v="Contingência Inicial"/>
    <m/>
    <s v="Encerrado"/>
    <s v="Seguro de Vida"/>
    <s v="Sinistro Negado (Negativa pagto da Apólice)"/>
    <s v="Indenizatória"/>
    <s v="26ª"/>
    <s v="Vara Cível"/>
    <s v="São Paulo (SP)"/>
    <s v="São Paulo"/>
    <s v="Chalfin, Goldberg, Vainboim e Fichtner Advogados Associados - São "/>
    <s v="Equipe Cível - Seguros"/>
    <s v="10/03/2017 "/>
    <s v="Extinção Art. 267 - Com Possibilidade Nova Ação - 1ª Instância"/>
    <n v="0"/>
    <s v="02.02.507.0002388197/16"/>
    <s v="08/11/2016"/>
    <d v="2016-11-18T00:00:00"/>
    <n v="45017"/>
    <d v="2016-11-18T00:00:00"/>
    <s v="10/03/2017 "/>
    <n v="112"/>
    <n v="3.7333333333333334"/>
  </r>
  <r>
    <x v="2"/>
    <s v="02.02.507.0002296663/16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5587.200000000001"/>
    <n v="0"/>
    <n v="25587.200000000001"/>
    <m/>
    <m/>
    <s v="ZURICH SANTANDER"/>
    <n v="2296663"/>
    <s v=" 1003312-53.2016.8.26.0568 "/>
    <s v="Regina Marcia de Araujo Hakim"/>
    <s v="Santander Seguros S/A"/>
    <s v="3422/18104001"/>
    <s v="2016-93-80097-0"/>
    <s v="23/03/2016 "/>
    <s v=" "/>
    <n v="20955"/>
    <n v="20955"/>
    <s v=" "/>
    <s v=" "/>
    <s v=" "/>
    <n v="20955"/>
    <s v="Possível"/>
    <n v="10477.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São João da Boa Vista (SP)"/>
    <s v="São Paulo"/>
    <s v="Chalfin, Goldberg, Vainboim e Fichtner Advogados Associados - São "/>
    <s v="Equipe Cível - Seguros"/>
    <s v="10/03/2017 "/>
    <s v="Extinção Art. 267 - Com Possibilidade Nova Ação - 1ª Instância"/>
    <n v="0"/>
    <s v="02.02.507.0002296663/16"/>
    <s v="29/07/2016"/>
    <d v="2016-08-05T00:00:00"/>
    <n v="20955"/>
    <d v="2016-08-05T00:00:00"/>
    <s v="10/03/2017 "/>
    <n v="217"/>
    <n v="7.2333333333333334"/>
  </r>
  <r>
    <x v="2"/>
    <s v="02.02.507.0002300111/16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1"/>
    <n v="35981.54"/>
    <n v="0"/>
    <n v="35981.54"/>
    <m/>
    <m/>
    <s v="ZURICH SANTANDER"/>
    <n v="2300111"/>
    <s v=" 0023223-89.2016.8.19.0042 "/>
    <s v="LEIVA MARIA DANIEL"/>
    <s v="Santander Seguros S/A"/>
    <s v="3419/739069"/>
    <s v="2016-93-81944-0"/>
    <s v="14/05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Petrópolis (RJ)"/>
    <s v="Rio de Janeiro"/>
    <s v="Chalfin, Goldberg, Vainboim e Fichtner Advogados Associados - São "/>
    <s v="Equipe Cível - Seguros"/>
    <s v="08/03/2017 "/>
    <s v="Improcedência da Ação - 1ª Instância"/>
    <n v="0"/>
    <s v="02.02.507.0002300111/16"/>
    <s v="01/08/2016"/>
    <d v="2016-08-10T00:00:00"/>
    <n v="30000"/>
    <d v="2016-08-10T00:00:00"/>
    <s v="08/03/2017 "/>
    <n v="210"/>
    <n v="7"/>
  </r>
  <r>
    <x v="2"/>
    <s v="02.02.507.0002260684/16"/>
    <x v="1"/>
    <x v="0"/>
    <s v="PROTEÇÃO ACIDENTES PESSOAIS "/>
    <n v="3003"/>
    <s v="Auxilio Funeral"/>
    <s v="AP Cartões"/>
    <s v="Não"/>
    <s v="SINISTRO NÃO AVISADO"/>
    <s v="SINISTRO NÃO AVISADO"/>
    <m/>
    <x v="2"/>
    <n v="6400.15"/>
    <n v="6400.15"/>
    <n v="0"/>
    <m/>
    <m/>
    <s v="ZURICH SANTANDER"/>
    <n v="2260684"/>
    <s v=" 0169497-48.2016.8.19.0001 "/>
    <s v="Dalmi Margarida Neves Cavalcanti"/>
    <s v="Santander Seguros S/A"/>
    <s v="211/1"/>
    <s v="2016-82-40390-0"/>
    <s v="18/09/2015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Juizado Especial Cível"/>
    <s v="JEC 20 Salários"/>
    <s v="Rio de Janeiro (RJ)"/>
    <s v="Rio de Janeiro"/>
    <s v="Chalfin, Goldberg, Vainboim e Fichtner Advogados Associados - São "/>
    <s v="Equipe Cível - Seguros"/>
    <s v="10/03/2017 "/>
    <s v="Procedência Parcial - 2ª Instância - Recurso do Banco"/>
    <n v="0"/>
    <s v="02.02.507.0002260684/16"/>
    <s v="24/05/2016"/>
    <d v="2016-05-31T00:00:00"/>
    <n v="3000"/>
    <d v="2016-05-31T00:00:00"/>
    <s v="10/03/2017 "/>
    <n v="283"/>
    <n v="9.4333333333333336"/>
  </r>
  <r>
    <x v="2"/>
    <s v="02.02.507.0001961623/14"/>
    <x v="1"/>
    <x v="0"/>
    <s v="ACIDENTES PESSOAIS MENSAL SANTANDER"/>
    <n v="5012"/>
    <s v="MORTE ACIDENTAL"/>
    <s v="AP STD"/>
    <s v="Sim"/>
    <s v="SINISTRO NEGADO"/>
    <s v="Ausência de cobertura"/>
    <m/>
    <x v="1"/>
    <n v="212572.64"/>
    <n v="0"/>
    <n v="212572.64"/>
    <m/>
    <m/>
    <s v="ZURICH SANTANDER"/>
    <n v="1961623"/>
    <s v=" 0005043-40.2014.8.26.0417 "/>
    <s v="Luciane de Cassia Mesquita de Oliveira"/>
    <s v="Santander Seguros S/A"/>
    <s v="301 E 2018"/>
    <s v="2014-82-31519-E"/>
    <s v="13/03/2011 "/>
    <s v=" "/>
    <n v="235369"/>
    <n v="235369"/>
    <s v=" "/>
    <s v=" "/>
    <s v=" "/>
    <n v="235369"/>
    <s v="Possível"/>
    <n v="117684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Paraguaçu Paulista (SP)"/>
    <s v="São Paulo"/>
    <s v="Chalfin, Goldberg, Vainboim e Fichtner Advogados Associados - São "/>
    <s v="Equipe Cível - Seguros"/>
    <s v="10/03/2017 "/>
    <s v="Improcedência da Ação - 2ª Instância - Recurso do Autor"/>
    <n v="0"/>
    <s v="02.02.507.0001961623/14"/>
    <s v="09/10/2014"/>
    <d v="2014-10-25T00:00:00"/>
    <n v="235369"/>
    <d v="2014-10-25T00:00:00"/>
    <s v="10/03/2017 "/>
    <n v="867"/>
    <n v="28.9"/>
  </r>
  <r>
    <x v="2"/>
    <s v="02.02.507.0002011619/14"/>
    <x v="6"/>
    <x v="0"/>
    <s v=" VGBL MULTIFUNDO"/>
    <n v="2007"/>
    <s v="MORTE NATURAL"/>
    <s v=" VGBL MULTIFUNDO"/>
    <s v="Não"/>
    <s v="SINISTRO NEGADO"/>
    <s v="Falta de Documentos"/>
    <m/>
    <x v="1"/>
    <n v="2728.68"/>
    <n v="0"/>
    <n v="2728.68"/>
    <m/>
    <m/>
    <s v="ZURICH SANTANDER"/>
    <n v="2011619"/>
    <s v=" 2960301-51.2014.8.13.0024 "/>
    <s v="Ana Lucia de Assis Rossi"/>
    <s v="Santander Seguros S/A"/>
    <s v="CERTIF:1262612"/>
    <s v="89-4452-0"/>
    <s v="27/03/2014 "/>
    <s v=" "/>
    <n v="45058.33"/>
    <n v="45058.33"/>
    <s v=" "/>
    <s v=" "/>
    <s v=" "/>
    <n v="45058.33"/>
    <s v="Possível"/>
    <n v="22529.17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Belo Horizonte (MG)"/>
    <s v="Minas Gerais"/>
    <s v="Chalfin, Goldberg, Vainboim e Fichtner Advogados Associados - São "/>
    <s v="Equipe Cível - Seguros"/>
    <s v="10/03/2017 "/>
    <s v="Improcedência da Ação - 2ª Instância - Recurso do Autor"/>
    <n v="0"/>
    <s v="02.02.507.0002011619/14"/>
    <s v="10/10/2014"/>
    <d v="2015-01-07T00:00:00"/>
    <n v="45058.33"/>
    <d v="2015-01-07T00:00:00"/>
    <s v="10/03/2017 "/>
    <n v="793"/>
    <n v="26.433333333333334"/>
  </r>
  <r>
    <x v="2"/>
    <s v="02.02.507.0001892299/14"/>
    <x v="1"/>
    <x v="0"/>
    <s v="VIDA PROTEÇÃO EXCLUSIVA"/>
    <n v="1108"/>
    <s v="IPA"/>
    <s v="SCP AP"/>
    <s v="Não"/>
    <s v="SINISTRO NÃO AVISADO"/>
    <s v="SINISTRO NÃO AVISADO"/>
    <m/>
    <x v="1"/>
    <n v="9805.42"/>
    <n v="0"/>
    <n v="9805.42"/>
    <m/>
    <m/>
    <s v="ZURICH SANTANDER"/>
    <n v="1892299"/>
    <s v=" 0005057-51.2012.8.26.0366 "/>
    <s v="EDUARDO ROLEAU JUNIOR"/>
    <s v="Santander Seguros S/A"/>
    <s v="207/1"/>
    <s v="2014-82-30303-0"/>
    <s v="12/06/2012 "/>
    <s v=" "/>
    <n v="5000"/>
    <n v="5000"/>
    <s v=" "/>
    <s v=" "/>
    <s v=" "/>
    <n v="5000"/>
    <s v="Possível"/>
    <n v="25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Mongaguá (SP)"/>
    <s v="São Paulo"/>
    <s v="Chalfin, Goldberg, Vainboim e Fichtner Advogados Associados - São "/>
    <s v="Equipe Cível - Seguros"/>
    <s v="08/03/2017 "/>
    <s v="Improcedência da Ação - 2ª Instância - Recurso do Autor"/>
    <n v="0"/>
    <s v="02.02.507.0001892299/14"/>
    <s v="26/06/2014"/>
    <d v="2014-07-25T00:00:00"/>
    <n v="5000"/>
    <d v="2014-07-25T00:00:00"/>
    <s v="08/03/2017 "/>
    <n v="957"/>
    <n v="31.9"/>
  </r>
  <r>
    <x v="2"/>
    <s v="02.02.507.0001975332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57993.2"/>
    <n v="0"/>
    <n v="57993.2"/>
    <m/>
    <m/>
    <s v="ZURICH SANTANDER"/>
    <n v="1975332"/>
    <s v=" 0016700-14.2014.8.26.0664 "/>
    <s v="Mercedes Jorgina da Conceição Santos"/>
    <s v="Santander Seguros S/A"/>
    <s v="3422/17978287"/>
    <s v="2014-93-59223-0"/>
    <s v="04/06/2010 "/>
    <s v=" "/>
    <n v="26609"/>
    <n v="26609"/>
    <s v=" "/>
    <s v=" "/>
    <s v=" "/>
    <n v="26609"/>
    <s v="Possível"/>
    <n v="13304.5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3ª"/>
    <s v="Vara Cível"/>
    <s v="Votuporanga (SP)"/>
    <s v="São Paulo"/>
    <s v="Chalfin, Goldberg, Vainboim e Fichtner Advogados Associados - São "/>
    <s v="Equipe Cível - Seguros"/>
    <s v="08/03/2017 "/>
    <s v="Improcedência da Ação - 2ª Instância - Recurso do Autor"/>
    <n v="0"/>
    <s v="02.02.507.0001975332/14"/>
    <s v="22/10/2014"/>
    <d v="2014-11-12T00:00:00"/>
    <n v="26609"/>
    <d v="2014-11-12T00:00:00"/>
    <s v="08/03/2017 "/>
    <n v="847"/>
    <n v="28.233333333333334"/>
  </r>
  <r>
    <x v="2"/>
    <s v="02.02.507.0001968764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108490.9"/>
    <n v="0"/>
    <n v="108490.9"/>
    <m/>
    <m/>
    <s v="ZURICH SANTANDER"/>
    <n v="1968764"/>
    <s v=" 1103270-29.2014.8.26.0100 "/>
    <s v="Elizete Viana Salomao"/>
    <s v="Santander Seguros S/A"/>
    <s v="3422/11350849"/>
    <s v="2011-93-40451-0"/>
    <s v="28/07/2011 "/>
    <s v=" "/>
    <n v="55290"/>
    <n v="55290"/>
    <s v=" "/>
    <s v=" "/>
    <s v=" "/>
    <n v="55290"/>
    <s v="Possível"/>
    <n v="27645"/>
    <n v="0"/>
    <s v="Remoto"/>
    <n v="0"/>
    <s v="Condenação"/>
    <s v="Contingência Inicial"/>
    <m/>
    <s v="Encerrado"/>
    <s v="Seguro de Vida"/>
    <s v="Cobertura Negada"/>
    <s v="Indenizatória"/>
    <s v="25ª"/>
    <s v="Vara Cível"/>
    <s v="São Paulo (SP)"/>
    <s v="São Paulo"/>
    <s v="Chalfin, Goldberg, Vainboim e Fichtner Advogados Associados - São "/>
    <s v="Equipe Cível - Seguros"/>
    <s v="08/03/2017 "/>
    <s v="Improcedência da Ação - 2ª Instância - Recurso do Autor"/>
    <n v="0"/>
    <s v="02.02.507.0001968764/14"/>
    <s v="29/09/2014"/>
    <d v="2014-11-05T00:00:00"/>
    <n v="55290"/>
    <d v="2014-11-05T00:00:00"/>
    <s v="08/03/2017 "/>
    <n v="854"/>
    <n v="28.466666666666665"/>
  </r>
  <r>
    <x v="2"/>
    <s v="02.02.507.0002390767/16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33417"/>
    <n v="24617"/>
    <n v="8800"/>
    <m/>
    <m/>
    <s v="ZURICH SANTANDER"/>
    <n v="2390767"/>
    <s v=" 1004618-34.2016.8.26.0220 "/>
    <s v="Nelson Borges"/>
    <s v="Santander Seguros S/A"/>
    <s v="3422/19695737"/>
    <s v="2016-93-81598-0"/>
    <s v="10/11/2015 "/>
    <s v=" "/>
    <n v="24617"/>
    <n v="24617"/>
    <s v=" "/>
    <s v=" "/>
    <s v=" "/>
    <n v="24617"/>
    <s v="Possível"/>
    <n v="12308.5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Guaratinguetá (SP)"/>
    <s v="São Paulo"/>
    <s v="Chalfin, Goldberg, Vainboim e Fichtner Advogados Associados - São "/>
    <s v="Equipe Cível - Seguros"/>
    <s v="09/03/2017 "/>
    <s v="Acordo antes da Sentença"/>
    <n v="0"/>
    <s v="02.02.507.0002390767/16"/>
    <s v="17/11/2016"/>
    <d v="2016-11-25T00:00:00"/>
    <n v="24617"/>
    <d v="2016-11-25T00:00:00"/>
    <s v="09/03/2017 "/>
    <n v="104"/>
    <n v="3.4666666666666668"/>
  </r>
  <r>
    <x v="2"/>
    <s v="02.02.507.0000810623/08"/>
    <x v="0"/>
    <x v="0"/>
    <s v="NOVO VIDA SANTANDER"/>
    <n v="1004"/>
    <s v="MORTE NATURAL"/>
    <s v="Vida Proteção Exclusiva"/>
    <s v="Sim"/>
    <s v="SINISTRO NEGADO"/>
    <s v="DOENÇA PREEXISTENTE"/>
    <m/>
    <x v="1"/>
    <n v="935.22"/>
    <n v="0"/>
    <n v="935.22"/>
    <m/>
    <m/>
    <s v="ESCROW"/>
    <n v="811468"/>
    <s v=" 583.00.2008.151041-3 (915/2008) "/>
    <s v="Ana Silvia Morelli"/>
    <s v="Santander Seguros S/A"/>
    <s v="1151/156505"/>
    <s v="2007-93-10147-0"/>
    <s v="21/04/2007 "/>
    <s v=" "/>
    <n v="25000"/>
    <n v="25000"/>
    <s v=" "/>
    <s v=" "/>
    <s v=" "/>
    <n v="25000"/>
    <s v="Remoto"/>
    <n v="0"/>
    <n v="5000"/>
    <s v="Remoto"/>
    <n v="0"/>
    <s v="Condenação"/>
    <s v="Contingência Inicial"/>
    <m/>
    <s v="Encerrado"/>
    <s v="Seguro de Vida"/>
    <s v="Sinistro Negado por Doença Pré-existente"/>
    <s v="Indenizatória"/>
    <s v="40ª"/>
    <s v="Vara Cível"/>
    <s v="São Paulo (SP)"/>
    <s v="São Paulo"/>
    <s v="Chalfin, Goldberg, Vainboim e Fichtner Advogados Associados - São "/>
    <s v="Equipe Cível - Seguros"/>
    <s v="27/03/2017 "/>
    <s v="Improcedência da Ação - 2ª Instância - Recurso do Banco"/>
    <n v="0"/>
    <s v="02.02.507.0000810623/08"/>
    <s v="03/11/2008"/>
    <d v="2009-01-08T00:00:00"/>
    <n v="25000"/>
    <d v="2009-01-08T00:00:00"/>
    <s v="27/03/2017 "/>
    <n v="3000"/>
    <n v="100"/>
  </r>
  <r>
    <x v="2"/>
    <s v="02.02.507.0000551730/09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3"/>
    <n v="73780.570000000007"/>
    <n v="73780.570000000007"/>
    <n v="0"/>
    <m/>
    <m/>
    <s v="ESCROW"/>
    <n v="1100800"/>
    <s v=" 185.01.2009.003841-4 "/>
    <s v="Esmerinda Rodrigues dos Santos Calçavara"/>
    <s v="Santander Seguros S/A"/>
    <s v="3197/19233499"/>
    <s v="2009-93-22855-0"/>
    <s v="13/04/2009 "/>
    <s v=" "/>
    <n v="28599"/>
    <n v="28599"/>
    <s v=" "/>
    <s v=" "/>
    <s v=" "/>
    <n v="28599"/>
    <s v="Provável"/>
    <n v="28599"/>
    <n v="0"/>
    <s v="Remoto"/>
    <n v="0"/>
    <s v="Condenação"/>
    <s v="Contingência Inicial"/>
    <m/>
    <s v="Encerrado"/>
    <s v="Seguro de Vida"/>
    <s v="Pgto/Amortiz/diverg/duplic/não processado/provisão"/>
    <s v="Cobrança"/>
    <m/>
    <s v="Vara Cível"/>
    <s v="Estrela D¿oeste (SP)"/>
    <s v="São Paulo"/>
    <s v="Chalfin, Goldberg, Vainboim e Fichtner Advogados Associados - São "/>
    <s v="Equipe Cível - Seguros"/>
    <s v="21/03/2017 "/>
    <s v="Procedência Total - 2ª Instância - Recurso do Banco"/>
    <n v="0"/>
    <s v="02.02.507.0000551730/09"/>
    <s v="01/09/2009"/>
    <d v="2009-09-25T00:00:00"/>
    <n v="28599"/>
    <d v="2009-09-25T00:00:00"/>
    <s v="21/03/2017 "/>
    <n v="2734"/>
    <n v="91.13333333333334"/>
  </r>
  <r>
    <x v="2"/>
    <s v="02.02.507.0001050651/10"/>
    <x v="0"/>
    <x v="0"/>
    <s v="NOVO VIDA SANTANDER"/>
    <n v="1004"/>
    <s v="DOENÇA TERMINAL"/>
    <s v="Vida Proteção Exclusiva"/>
    <s v="Sim"/>
    <s v="SINISTRO NEGADO"/>
    <s v="Sem caracterização de IFPD / IPA / Doenças Graves / Preexistência"/>
    <m/>
    <x v="3"/>
    <n v="61286.1"/>
    <n v="61286.1"/>
    <n v="0"/>
    <m/>
    <m/>
    <s v="ESCROW"/>
    <n v="1300740"/>
    <s v=" 356.01.2010.006888-3/000000-000 "/>
    <s v="Raimundo Ribeiro Coelho"/>
    <s v="Santander Seguros S/A"/>
    <s v="1151/168514"/>
    <s v="2009-93.26702 E"/>
    <s v="09/10/2009 "/>
    <s v=" "/>
    <n v="51457"/>
    <n v="51457"/>
    <s v=" "/>
    <s v=" "/>
    <s v=" "/>
    <n v="51457"/>
    <s v="Possível"/>
    <n v="25728.5"/>
    <n v="10000"/>
    <s v="Remoto"/>
    <n v="0"/>
    <s v="Condenação"/>
    <s v="Contingência Inicial"/>
    <m/>
    <s v="Encerrado"/>
    <s v="Seguro de Vida"/>
    <s v="Cobertura Negada"/>
    <s v="Cobrança"/>
    <s v="2ª"/>
    <s v="Vara Cível"/>
    <s v="Mirandópolis (SP)"/>
    <s v="São Paulo"/>
    <s v="Chalfin, Goldberg, Vainboim e Fichtner Advogados Associados - São "/>
    <s v="Equipe Cível - Seguros"/>
    <s v="31/03/2017 "/>
    <s v="Procedência Total - 2ª Instância - Recurso do Banco"/>
    <n v="0"/>
    <s v="02.02.507.0001050651/10"/>
    <s v="29/11/2010"/>
    <d v="2011-03-15T00:00:00"/>
    <n v="51457"/>
    <d v="2011-03-15T00:00:00"/>
    <s v="31/03/2017 "/>
    <n v="2208"/>
    <n v="73.599999999999994"/>
  </r>
  <r>
    <x v="2"/>
    <s v="02.02.507.0000509080/09"/>
    <x v="1"/>
    <x v="0"/>
    <s v="PROTEÇÃO ESPECIAL"/>
    <n v="1113"/>
    <s v="MORTE NATURAL"/>
    <s v="AP Proteção Especial"/>
    <s v="Não"/>
    <s v="SINISTRO NEGADO"/>
    <s v="Falta de Documentos"/>
    <m/>
    <x v="1"/>
    <n v="2968.1"/>
    <n v="0"/>
    <n v="2968.1"/>
    <m/>
    <m/>
    <s v="ESCROW"/>
    <n v="1054342"/>
    <s v=" 288.01.2009.000863-8 (238/09) "/>
    <s v="Renato Barbosa Correa Gomes"/>
    <s v="Santander Seguros S/A"/>
    <s v="1102080/141553"/>
    <s v="2008-82-5635-0"/>
    <s v="18/02/2008 "/>
    <s v=" "/>
    <n v="1750"/>
    <n v="3000"/>
    <s v=" "/>
    <s v=" "/>
    <s v=" "/>
    <n v="1750"/>
    <s v="Possível"/>
    <n v="87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Ituverava (SP)"/>
    <s v="São Paulo"/>
    <s v="Chalfin, Goldberg, Vainboim e Fichtner Advogados Associados - São "/>
    <s v="Equipe Cível - Seguros"/>
    <s v="18/03/2017 "/>
    <s v="Improcedência da Ação - 2ª Instância - Recurso do Autor"/>
    <n v="0"/>
    <s v="02.02.507.0000509080/09"/>
    <s v="17/02/2009"/>
    <d v="2009-07-14T00:00:00"/>
    <n v="1750"/>
    <d v="2009-07-14T00:00:00"/>
    <s v="18/03/2017 "/>
    <n v="2804"/>
    <n v="93.466666666666669"/>
  </r>
  <r>
    <x v="2"/>
    <s v="02.02.507.0001043713/11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38816.449999999997"/>
    <n v="0"/>
    <n v="38816.449999999997"/>
    <m/>
    <m/>
    <s v="ESCROW"/>
    <n v="1293802"/>
    <s v=" 246.01.2010.005982-0 "/>
    <s v="Leonora Guimaraes dos Santos"/>
    <s v="Santander Seguros S/A"/>
    <s v="3197/13508520"/>
    <s v="2010-93-30669-0"/>
    <s v="10/08/2009 "/>
    <s v=" "/>
    <n v="27721"/>
    <n v="27721"/>
    <s v=" "/>
    <s v=" "/>
    <s v=" "/>
    <n v="27721"/>
    <s v="Possível"/>
    <n v="13860.5"/>
    <n v="0"/>
    <s v="Remoto"/>
    <n v="0"/>
    <s v="Condenação"/>
    <s v="Contingência Inicial"/>
    <m/>
    <s v="Encerrado"/>
    <s v="Seguro de Vida"/>
    <s v="Cobertura Negada"/>
    <s v="Indenizatória"/>
    <s v="Vara Cível"/>
    <s v="Vara Cível"/>
    <s v="Ilha Solteira (SP)"/>
    <s v="São Paulo"/>
    <s v="Chalfin, Goldberg, Vainboim e Fichtner Advogados Associados - São "/>
    <s v="Equipe Cível - Seguros"/>
    <s v="24/03/2017 "/>
    <s v="Improcedência da Ação - 2ª Instância - Recurso do Autor"/>
    <n v="0"/>
    <s v="02.02.507.0001043713/11"/>
    <s v="28/01/2011"/>
    <d v="2011-02-21T00:00:00"/>
    <n v="27721"/>
    <d v="2011-02-21T00:00:00"/>
    <s v="24/03/2017 "/>
    <n v="2223"/>
    <n v="74.099999999999994"/>
  </r>
  <r>
    <x v="2"/>
    <s v="02.02.507.0000672113/10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0"/>
    <n v="310288.49"/>
    <n v="200000"/>
    <n v="110288.48999999999"/>
    <n v="30000"/>
    <m/>
    <s v="ESCROW"/>
    <n v="1227755"/>
    <s v=" 053.01.2010.004917-5 "/>
    <s v="Benedito Carlos dos Santos"/>
    <s v="Santander Seguros S/A"/>
    <s v="3197 / 11138459"/>
    <s v="2009-93-24895-0"/>
    <s v="21/07/2009 "/>
    <s v=" "/>
    <n v="96883"/>
    <n v="96883"/>
    <s v=" "/>
    <s v=" "/>
    <s v=" "/>
    <n v="96883"/>
    <s v="Possível"/>
    <n v="48441.5"/>
    <n v="0"/>
    <s v="Remoto"/>
    <n v="0"/>
    <s v="Condenação"/>
    <s v="Contingência Inicial"/>
    <m/>
    <s v="Encerrado"/>
    <s v="Seguro de Vida"/>
    <s v="Sinistro Negado (Ausência de Cobertura)"/>
    <s v="Declaratória"/>
    <m/>
    <s v="Vara Cível"/>
    <s v="Avaré (SP)"/>
    <s v="São Paulo"/>
    <s v="Chalfin, Goldberg, Vainboim e Fichtner Advogados Associados - São "/>
    <s v="Equipe Cível - Seguros"/>
    <s v="28/03/2017 "/>
    <s v="Acordo Após Decisão do Tribunal Estadual"/>
    <n v="0"/>
    <s v="02.02.507.0000672113/10"/>
    <s v="11/05/2010"/>
    <d v="2010-07-07T00:00:00"/>
    <n v="96883"/>
    <d v="2010-07-07T00:00:00"/>
    <s v="28/03/2017 "/>
    <n v="2456"/>
    <n v="81.86666666666666"/>
  </r>
  <r>
    <x v="2"/>
    <s v="02.02.507.0000768717/08"/>
    <x v="1"/>
    <x v="0"/>
    <s v="ACIDENTES PESSOAIS AN. SANTANDER"/>
    <n v="1102"/>
    <s v="IPA"/>
    <s v="AP STD"/>
    <s v="Sim"/>
    <s v="SINISTRO NEGADO"/>
    <s v="Sem caracterização de IFPD / IPA / Doenças Graves / Preexistência"/>
    <m/>
    <x v="1"/>
    <n v="691.2355"/>
    <n v="0"/>
    <n v="691.2355"/>
    <m/>
    <m/>
    <s v="ESCROW"/>
    <n v="767818"/>
    <s v=" 564.01.2008.023585-2 (1033/08) "/>
    <s v="Pedro Paulo de Oliveira"/>
    <s v="Santander Seguros S/A"/>
    <s v="1102080/119752"/>
    <s v="2012-82-19455-0"/>
    <s v="09/10/2007 "/>
    <s v=" "/>
    <n v="18282.55"/>
    <n v="18282.55"/>
    <s v=" "/>
    <s v=" "/>
    <s v=" "/>
    <n v="18282.55"/>
    <s v="Remoto"/>
    <n v="0"/>
    <n v="10000"/>
    <s v="Remoto"/>
    <n v="0"/>
    <s v="Condenação"/>
    <s v="Contingência Inicial"/>
    <m/>
    <s v="Encerrado"/>
    <s v="Seguro de Vida"/>
    <s v="Pgto/Amortiz/diverg/duplic/não processado/provisão"/>
    <s v="Indenizatória"/>
    <s v="7ª"/>
    <s v="Vara Cível"/>
    <s v="São Bernardo do Campo (SP)"/>
    <s v="São Paulo"/>
    <s v="Chalfin, Goldberg, Vainboim e Fichtner Advogados Associados - São "/>
    <s v="Equipe Cível - Seguros"/>
    <s v="22/03/2017 "/>
    <s v="Improcedência da Ação - 2ª Instância - Recurso do Banco"/>
    <n v="0"/>
    <s v="02.02.507.0000768717/08"/>
    <s v="04/06/2008"/>
    <d v="2008-07-15T00:00:00"/>
    <n v="18282.55"/>
    <d v="2008-07-15T00:00:00"/>
    <s v="22/03/2017 "/>
    <n v="3172"/>
    <n v="105.73333333333333"/>
  </r>
  <r>
    <x v="2"/>
    <s v="02.01.507.0000152128/99"/>
    <x v="0"/>
    <x v="0"/>
    <s v="PRODUTO GENÉRICO"/>
    <n v="9999"/>
    <s v="MORTE NATURAL"/>
    <s v="Pessoas - Vida  (outros)"/>
    <s v="Não"/>
    <m/>
    <m/>
    <s v="ação de consignação improcedente."/>
    <x v="3"/>
    <n v="207064.26"/>
    <n v="207064.26"/>
    <n v="0"/>
    <m/>
    <m/>
    <s v="ESCROW"/>
    <n v="471250"/>
    <s v=" 038.99.002396-3 "/>
    <s v="Marisa Reis Gumz"/>
    <s v="Santander Seguros S/A"/>
    <s v="9302149/0"/>
    <s v="2012-93-47263-0"/>
    <s v="31/10/1998 "/>
    <s v=" "/>
    <n v="63606.14"/>
    <n v="63606.14"/>
    <s v=" "/>
    <s v=" "/>
    <s v=" "/>
    <n v="63606.14"/>
    <s v="Provável"/>
    <n v="63606.14"/>
    <n v="8578.99"/>
    <s v="Remoto"/>
    <n v="0"/>
    <s v="Sucumbência"/>
    <s v="Reclassificados"/>
    <s v="Sentença Improcedente"/>
    <s v="Encerrado"/>
    <s v="Seguro de Vida"/>
    <s v="Consignação de Valores"/>
    <s v="Consignatória"/>
    <s v="4ª"/>
    <s v="Vara Cível"/>
    <s v="Joinville (SC)"/>
    <s v="Santa Catarina"/>
    <s v="Cabanellos Schuh Advogados Associados - SC"/>
    <s v="Equipe Cível - Seguros"/>
    <s v="17/03/2017 "/>
    <s v="Procedência Total - 2ª Instância - Recurso do Autor"/>
    <n v="0"/>
    <s v="02.01.507.0000152128/99"/>
    <s v="15/01/1999"/>
    <d v="2005-09-26T00:00:00"/>
    <n v="63606.14"/>
    <d v="2005-09-26T00:00:00"/>
    <s v="17/03/2017 "/>
    <n v="4190"/>
    <n v="139.66666666666666"/>
  </r>
  <r>
    <x v="2"/>
    <s v="02.02.507.0001079418/11"/>
    <x v="0"/>
    <x v="0"/>
    <s v="NOVO VIDA SANTANDER"/>
    <n v="1004"/>
    <s v="IFPD"/>
    <s v="Vida Proteção Exclusiva"/>
    <s v="Sim"/>
    <s v="SINISTRO NEGADO"/>
    <s v="Sem caracterização de IFPD / IPA / Doenças Graves / Preexistência"/>
    <m/>
    <x v="1"/>
    <n v="40227.699999999997"/>
    <n v="0"/>
    <n v="40227.699999999997"/>
    <m/>
    <m/>
    <s v="ESCROW"/>
    <n v="1329508"/>
    <s v=" 2188728-40.2011.8.19.0021 "/>
    <s v="Jorge Justino"/>
    <s v="Santander Seguros S/A"/>
    <s v="1151/94578"/>
    <s v="2012-93-47310-0"/>
    <s v="01/06/2007 "/>
    <s v=" "/>
    <n v="25314.5"/>
    <n v="25314.5"/>
    <s v=" "/>
    <s v=" "/>
    <s v=" "/>
    <n v="25314.5"/>
    <s v="Possível"/>
    <n v="12657.25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Duque de Caxias (RJ)"/>
    <s v="Rio de Janeiro"/>
    <s v="Chalfin, Goldberg, Vainboim e Fichtner Advogados Associados - São "/>
    <s v="Equipe Cível - Seguros"/>
    <s v="18/03/2017 "/>
    <s v="Improcedência da Ação - 1ª Instância"/>
    <n v="0"/>
    <s v="02.02.507.0001079418/11"/>
    <s v="29/04/2011"/>
    <d v="2011-06-02T00:00:00"/>
    <n v="25314.5"/>
    <d v="2011-06-02T00:00:00"/>
    <s v="18/03/2017 "/>
    <n v="2116"/>
    <n v="70.533333333333331"/>
  </r>
  <r>
    <x v="2"/>
    <s v="02.02.507.0001119595/11"/>
    <x v="1"/>
    <x v="0"/>
    <s v="ACIDENTES PESSOAIS MEN SANTANDER"/>
    <n v="1101"/>
    <s v="IPA"/>
    <s v="AP STD"/>
    <s v="Sim"/>
    <s v="SINISTRO NEGADO"/>
    <s v="Sem caracterização de IFPD / IPA / Doenças Graves / Preexistência"/>
    <m/>
    <x v="1"/>
    <n v="117105"/>
    <n v="0"/>
    <n v="117105"/>
    <m/>
    <m/>
    <s v="ESCROW"/>
    <n v="1369696"/>
    <s v=" 1237/2011 "/>
    <s v="Jose Gregorio Filho"/>
    <s v="Santander Seguros S/A"/>
    <s v="1101080/139340"/>
    <s v="2009-82-9385-0"/>
    <s v="28/05/2009 "/>
    <s v=" "/>
    <n v="115931"/>
    <n v="115931"/>
    <s v=" "/>
    <s v=" "/>
    <s v=" "/>
    <n v="115931"/>
    <s v="Possível"/>
    <n v="57965.5"/>
    <n v="0"/>
    <s v="Remoto"/>
    <n v="0"/>
    <s v="Condenação"/>
    <s v="Contingência Inicial"/>
    <m/>
    <s v="Encerrado"/>
    <s v="Seguro de Vida"/>
    <s v="Pgto/Amortiz/diverg/duplic/não processado/provisão"/>
    <s v="Execução de Título Extrajudicial"/>
    <s v="3ª"/>
    <s v="Vara Cível"/>
    <s v="Itapeva (SP)"/>
    <s v="São Paulo"/>
    <s v="Chalfin, Goldberg, Vainboim e Fichtner Advogados Associados - São "/>
    <s v="Equipe Cível - Seguros"/>
    <s v="22/03/2017 "/>
    <s v="Extinção Art. 267 - Com Possibilidade Nova Ação - 2ª Instância - Recurso do Auto"/>
    <n v="0"/>
    <s v="02.02.507.0001119595/11"/>
    <s v="12/09/2011"/>
    <d v="2011-09-16T00:00:00"/>
    <n v="115931"/>
    <d v="2011-09-16T00:00:00"/>
    <s v="22/03/2017 "/>
    <n v="2014"/>
    <n v="67.13333333333334"/>
  </r>
  <r>
    <x v="2"/>
    <s v="02.02.507.0000356926/07"/>
    <x v="1"/>
    <x v="0"/>
    <s v="PRODUTO GENÉRICO"/>
    <n v="9999"/>
    <s v="IPA"/>
    <s v="Pessoas - Acidentes Pessoais"/>
    <s v="Não"/>
    <s v="SINISTRO NEGADO"/>
    <s v="Sem caracterização de IFPD / IPA / Doenças Graves / Preexistência"/>
    <m/>
    <x v="1"/>
    <n v="28420.83"/>
    <n v="0"/>
    <n v="28420.83"/>
    <m/>
    <m/>
    <s v="ESCROW"/>
    <n v="607962"/>
    <s v=" 702.07.362914-0 "/>
    <s v="COSESP - Compania de Seguro do Estado de São Paulo"/>
    <s v="Santander Seguros S/A"/>
    <s v="1334/17396099"/>
    <n v="93200504928"/>
    <s v="10/10/2002 "/>
    <s v=" "/>
    <n v="18527.28"/>
    <n v="18527.28"/>
    <s v=" "/>
    <s v=" "/>
    <s v=" "/>
    <n v="18527.28"/>
    <s v="Provável"/>
    <n v="18527.28"/>
    <n v="2842.08"/>
    <s v="Remoto"/>
    <n v="0"/>
    <s v="Condenação"/>
    <s v="Contingência Inicial"/>
    <m/>
    <s v="Encerrado"/>
    <s v="Seguro de Vida"/>
    <s v="Sinistro Negado (Negativa pagto da Apólice)"/>
    <s v="Cobrança"/>
    <s v="8ª"/>
    <s v="Vara Cível"/>
    <s v="Uberlândia (MG)"/>
    <s v="Minas Gerais"/>
    <s v="Chalfin, Goldberg, Vainboim e Fichtner Advogados Associados - São "/>
    <s v="Equipe Cível - Seguros"/>
    <s v="16/03/2017 "/>
    <s v="Improcedência da Ação - 2ª Instância - Recurso do Autor"/>
    <n v="0"/>
    <s v="02.02.507.0000356926/07"/>
    <s v="10/05/2007"/>
    <d v="2007-05-26T00:00:00"/>
    <n v="18527.28"/>
    <d v="2007-05-26T00:00:00"/>
    <s v="16/03/2017 "/>
    <n v="3582"/>
    <n v="119.4"/>
  </r>
  <r>
    <x v="2"/>
    <s v="02.02.033.0001589087/13"/>
    <x v="7"/>
    <x v="1"/>
    <s v="HABITACIONAL SANTANDER SFH - MIP"/>
    <n v="1389"/>
    <s v="MORTE NATURAL"/>
    <s v="Habitacional Life"/>
    <s v="Sim"/>
    <s v="SINISTRO NÃO AVISADO"/>
    <s v="SINISTRO NÃO AVISADO"/>
    <s v="sinistro habitacional"/>
    <x v="0"/>
    <n v="1280"/>
    <n v="1280"/>
    <n v="0"/>
    <m/>
    <m/>
    <s v="ZURICH SANTANDER"/>
    <n v="1592091"/>
    <s v=" 0891263-57.2012.8.13.0702 "/>
    <s v="Cristiane Maria Silva Rodrigues"/>
    <s v="Banco Santander (Brasil) S/A"/>
    <s v="3/1"/>
    <s v="2015-68-569-0"/>
    <s v="13/08/2009 "/>
    <s v=" "/>
    <n v="27729.94"/>
    <n v="27729.94"/>
    <s v=" "/>
    <s v=" "/>
    <s v=" "/>
    <n v="27729.94"/>
    <s v="Possível"/>
    <n v="13864.97"/>
    <n v="0"/>
    <s v="Remoto"/>
    <n v="0"/>
    <s v="Condenação"/>
    <s v="Contingência Inicial"/>
    <m/>
    <s v="Encerrado"/>
    <s v="Seguro Prestamista"/>
    <s v="Repasse não efetuado/divergente"/>
    <s v="Indenizatória"/>
    <s v="1ª"/>
    <s v="Vara Cível"/>
    <s v="Uberlândia (MG)"/>
    <s v="Minas Gerais"/>
    <s v="Ney Campos Advogados"/>
    <s v="Equipe Jurídico Cível Indenizatórias II - Massificados"/>
    <s v="28/03/2017 "/>
    <s v="Acordo antes da Sentença"/>
    <n v="0"/>
    <s v="02.02.033.0001589087/13"/>
    <s v="15/02/2013"/>
    <d v="2013-02-28T00:00:00"/>
    <n v="27729.94"/>
    <d v="2013-02-28T00:00:00"/>
    <s v="28/03/2017 "/>
    <n v="1489"/>
    <n v="49.633333333333333"/>
  </r>
  <r>
    <x v="2"/>
    <s v="02.02.507.0002044077/15"/>
    <x v="0"/>
    <x v="0"/>
    <s v="PROTEÇÃO VIDA EMPRESA SANTANDER"/>
    <n v="5055"/>
    <s v="MORTE NATURAL"/>
    <s v="Vida Master"/>
    <s v="Sim"/>
    <s v="SINISTRO NEGADO"/>
    <s v="Falta de Documentos"/>
    <m/>
    <x v="0"/>
    <n v="21457.34"/>
    <n v="18500"/>
    <n v="2957.34"/>
    <m/>
    <m/>
    <s v="ZURICH SANTANDER"/>
    <n v="2044077"/>
    <s v=" 0002121-44.2015.8.19.0204 "/>
    <s v="ROSANGELA JORGE DE SOUZA DOS SANTOS"/>
    <s v="Santander Seguros S/A"/>
    <s v="3419/443421"/>
    <s v="2013-93-58505-0"/>
    <s v="04/12/2013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Rio de Janeiro (RJ)"/>
    <s v="Rio de Janeiro"/>
    <s v="Chalfin, Goldberg, Vainboim e Fichtner Advogados Associados - São "/>
    <s v="Equipe Cível - Seguros"/>
    <s v="17/03/2017 "/>
    <s v="Acordo Após Decisão do Tribunal Estadual"/>
    <n v="0"/>
    <s v="02.02.507.0002044077/15"/>
    <s v="21/01/2015"/>
    <d v="2015-03-04T00:00:00"/>
    <n v="60000"/>
    <d v="2015-03-04T00:00:00"/>
    <s v="17/03/2017 "/>
    <n v="744"/>
    <n v="24.8"/>
  </r>
  <r>
    <x v="2"/>
    <s v="02.02.507.0002119181/14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0"/>
    <n v="160000.07999999999"/>
    <n v="125000"/>
    <n v="35000.079999999987"/>
    <m/>
    <m/>
    <s v="ZURICH SANTANDER"/>
    <n v="2119181"/>
    <s v=" 0505620-40.2014.8.19.0001 "/>
    <s v="André Rezende marinho nunes"/>
    <s v="Santander Seguros S/A"/>
    <s v="3419/333810"/>
    <s v="2014-93-64234-0"/>
    <s v="06/03/2014 "/>
    <s v=" "/>
    <n v="77034"/>
    <n v="77034"/>
    <s v=" "/>
    <s v=" "/>
    <s v=" "/>
    <n v="77034"/>
    <s v="Possível"/>
    <n v="38517"/>
    <n v="0"/>
    <s v="Remoto"/>
    <n v="0"/>
    <s v="Condenação"/>
    <s v="Contingência Inicial"/>
    <m/>
    <s v="Encerrado"/>
    <s v="Seguro de Vida"/>
    <s v="Cobertura Negada"/>
    <s v="Indenizatória"/>
    <s v="36ª"/>
    <s v="Vara Cível"/>
    <s v="Rio de Janeiro (RJ)"/>
    <s v="Rio de Janeiro"/>
    <s v="Chalfin, Goldberg, Vainboim e Fichtner Advogados Associados - São "/>
    <s v="Equipe Cível - Seguros"/>
    <s v="21/03/2017 "/>
    <s v="Acordo Após Decisão do Tribunal Estadual"/>
    <n v="0"/>
    <s v="02.02.507.0002119181/14"/>
    <s v="18/12/2014"/>
    <d v="2015-07-09T00:00:00"/>
    <n v="77034"/>
    <d v="2015-07-09T00:00:00"/>
    <s v="21/03/2017 "/>
    <n v="621"/>
    <n v="20.7"/>
  </r>
  <r>
    <x v="2"/>
    <s v="02.02.507.0002133012/15"/>
    <x v="0"/>
    <x v="0"/>
    <s v=" PROTECAO VIDA VAN GOGH"/>
    <n v="8064"/>
    <s v="MORTE ACIDENTAL"/>
    <s v="Vida Van Gogh"/>
    <s v="Sim"/>
    <s v="SINISTRO NEGADO"/>
    <s v="Limite de idade / Nº mínimo segurados"/>
    <s v="nº de segutrados"/>
    <x v="0"/>
    <n v="912283.2"/>
    <n v="700000"/>
    <n v="212283.19999999995"/>
    <m/>
    <m/>
    <s v="ZURICH SANTANDER"/>
    <n v="2133012"/>
    <s v=" 0004226-42.2015.8.26.0028 "/>
    <s v="Jose Luiz Chad Neto"/>
    <s v="Santander Seguros S/A"/>
    <s v="113308/3308018"/>
    <s v="2013-93-56116-E"/>
    <s v="24/06/2013 "/>
    <s v=" "/>
    <n v="523337"/>
    <n v="523337"/>
    <s v=" "/>
    <s v=" "/>
    <s v=" "/>
    <n v="523337"/>
    <s v="Possível"/>
    <n v="261668.5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Aparecida (SP)"/>
    <s v="São Paulo"/>
    <s v="Chalfin, Goldberg, Vainboim e Fichtner Advogados Associados - São "/>
    <s v="Equipe Cível - Seguros"/>
    <s v="21/03/2017 "/>
    <s v="Acordos após a Sentença e até Decisão do Tribunal Estadual"/>
    <n v="0"/>
    <s v="02.02.507.0002133012/15"/>
    <s v="15/07/2015"/>
    <d v="2015-08-10T00:00:00"/>
    <n v="523337"/>
    <d v="2015-08-10T00:00:00"/>
    <s v="21/03/2017 "/>
    <n v="589"/>
    <n v="19.633333333333333"/>
  </r>
  <r>
    <x v="2"/>
    <s v="02.02.507.0001894782/14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0"/>
    <n v="99198.720000000001"/>
    <n v="90000"/>
    <n v="9198.7200000000012"/>
    <m/>
    <m/>
    <s v="ZURICH SANTANDER"/>
    <n v="1894782"/>
    <s v=" 0501767-67.2014.8.05.0080 "/>
    <s v="Margarida Maria Zacarias Passos"/>
    <s v="Santander Seguros S/A"/>
    <s v="3419/365894"/>
    <s v="2013-93-56131-0"/>
    <s v="25/08/2013 "/>
    <s v=" "/>
    <n v="21000"/>
    <n v="21000"/>
    <s v=" "/>
    <s v=" "/>
    <s v=" "/>
    <n v="21000"/>
    <s v="Possível"/>
    <n v="10500"/>
    <n v="0"/>
    <s v="Remoto"/>
    <n v="0"/>
    <s v="Condenação"/>
    <s v="Contingência Inicial"/>
    <m/>
    <s v="Encerrado"/>
    <s v="Seguro de Vida"/>
    <s v="Sinistro Negado (Ausência de Cobertura)"/>
    <s v="Indenizatória"/>
    <s v="6ª"/>
    <s v="Vara Cível"/>
    <s v="Feira de Santana (BA)"/>
    <s v="Bahia"/>
    <s v="Costa &amp; Andrade Advogados Associados - RTMVP"/>
    <s v="Equipe Cível - Seguros"/>
    <s v="22/03/2017 "/>
    <s v="Acordo Após Decisão do Tribunal Estadual"/>
    <n v="0"/>
    <s v="02.02.507.0001894782/14"/>
    <s v="21/05/2014"/>
    <d v="2014-07-29T00:00:00"/>
    <n v="21000"/>
    <d v="2014-07-29T00:00:00"/>
    <s v="22/03/2017 "/>
    <n v="967"/>
    <n v="32.233333333333334"/>
  </r>
  <r>
    <x v="2"/>
    <s v="02.02.507.0002249209/16"/>
    <x v="0"/>
    <x v="0"/>
    <s v="PROTECAO VIDA HOMEM"/>
    <n v="8061"/>
    <s v="MORTE NATURAL"/>
    <s v="Vida Homem"/>
    <s v="Sim"/>
    <s v="SINISTRO NEGADO"/>
    <s v="Falta de Documentos"/>
    <m/>
    <x v="0"/>
    <n v="47371.87"/>
    <n v="40000"/>
    <n v="7371.8700000000026"/>
    <n v="4000"/>
    <m/>
    <s v="ZURICH SANTANDER"/>
    <n v="2249209"/>
    <s v=" 1003159-29.2016.8.26.0565 "/>
    <s v="Maria do Carmo Amorim"/>
    <s v="Santander Seguros S/A"/>
    <s v="113303/3544573"/>
    <s v="2016-93-78492-E"/>
    <s v="02/02/2016 "/>
    <s v=" "/>
    <n v="79072"/>
    <n v="79072"/>
    <s v=" "/>
    <s v=" "/>
    <s v=" "/>
    <n v="79072"/>
    <s v="Possível"/>
    <n v="39536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3ª"/>
    <s v="Vara Cível"/>
    <s v="São Caetano do Sul (SP)"/>
    <s v="São Paulo"/>
    <s v="Chalfin, Goldberg, Vainboim e Fichtner Advogados Associados - São "/>
    <s v="Equipe Cível - Seguros"/>
    <s v="27/03/2017 "/>
    <s v="Acordo Após Decisão do Tribunal Estadual"/>
    <n v="0"/>
    <s v="02.02.507.0002249209/16"/>
    <s v="26/04/2016"/>
    <d v="2016-05-03T00:00:00"/>
    <n v="79072"/>
    <d v="2016-05-03T00:00:00"/>
    <s v="27/03/2017 "/>
    <n v="328"/>
    <n v="10.933333333333334"/>
  </r>
  <r>
    <x v="2"/>
    <s v="02.02.507.0002144968/15"/>
    <x v="1"/>
    <x v="0"/>
    <s v="ACIDENTES PESSOAIS MENSAL SANTANDER"/>
    <n v="5012"/>
    <s v="MORTE ACIDENTAL"/>
    <s v="AP STD"/>
    <s v="Sim"/>
    <s v="SINISTRO NEGADO"/>
    <s v="Prescrição / Carência"/>
    <s v="PRESCRIÇÃO"/>
    <x v="0"/>
    <n v="74468.45"/>
    <n v="59000"/>
    <n v="15468.449999999997"/>
    <n v="5900"/>
    <m/>
    <s v="ZURICH SANTANDER"/>
    <n v="2144968"/>
    <s v=" 1006398-31.2015.8.26.0127 "/>
    <s v="Monielly Cristine de paula Pires"/>
    <s v="Santander Seguros S/A"/>
    <s v="301/2152173"/>
    <s v="2015-82-35808-0"/>
    <s v="26/06/2012 "/>
    <s v=" "/>
    <n v="41709"/>
    <n v="41709"/>
    <s v=" "/>
    <s v=" "/>
    <s v=" "/>
    <n v="41709"/>
    <s v="Provável"/>
    <n v="41709"/>
    <n v="0"/>
    <s v="Remoto"/>
    <n v="0"/>
    <s v="Condenação"/>
    <s v="Contingência Inicial"/>
    <m/>
    <s v="Encerrado"/>
    <s v="Seguro de Vida"/>
    <s v="Cancelamento não solicitado"/>
    <s v="Cobrança"/>
    <s v="4ª"/>
    <s v="Vara Cível"/>
    <s v="Caraguatatuba (SP)"/>
    <s v="São Paulo"/>
    <s v="Chalfin, Goldberg, Vainboim e Fichtner Advogados Associados - São "/>
    <s v="Equipe Cível - Seguros"/>
    <s v="28/03/2017 "/>
    <s v="Acordos após a Sentença e até Decisão do Tribunal Estadual"/>
    <n v="0"/>
    <s v="02.02.507.0002144968/15"/>
    <s v="18/08/2015"/>
    <d v="2015-09-09T00:00:00"/>
    <n v="41709"/>
    <d v="2015-09-09T00:00:00"/>
    <s v="28/03/2017 "/>
    <n v="566"/>
    <n v="18.866666666666667"/>
  </r>
  <r>
    <x v="2"/>
    <s v="02.02.507.0002402560/16"/>
    <x v="1"/>
    <x v="0"/>
    <s v="ACIDENTES PESSOAIS MENSAL SANTANDER"/>
    <n v="5012"/>
    <s v="MORTE ACIDENTAL"/>
    <s v="AP STD"/>
    <s v="Sim"/>
    <s v="SINISTRO NEGADO"/>
    <s v="Falta de Documentos"/>
    <m/>
    <x v="0"/>
    <n v="426235.23"/>
    <n v="335193.93"/>
    <n v="91041.299999999988"/>
    <n v="42534.1"/>
    <m/>
    <s v="ZURICH SANTANDER"/>
    <n v="2402560"/>
    <s v=" 1131594-58.2016.8.26.0100 "/>
    <s v="Edilaine ribeiro de souza"/>
    <s v="Santander Seguros S/A"/>
    <s v="301/3567248"/>
    <s v="2012-82-20806-0"/>
    <s v="20/09/2012 "/>
    <s v=" "/>
    <n v="303000"/>
    <n v="303000"/>
    <s v=" "/>
    <s v=" "/>
    <s v=" "/>
    <n v="303000"/>
    <s v="Possível"/>
    <n v="151500"/>
    <n v="0"/>
    <s v="Remoto"/>
    <n v="0"/>
    <s v="Condenação"/>
    <s v="Contingência Inicial"/>
    <m/>
    <s v="Encerrado"/>
    <s v="Seguro de Vida"/>
    <s v="Sinistro Negado (Ausência de Cobertura)"/>
    <s v="Indenizatória"/>
    <s v="10ª"/>
    <s v="Vara Cível"/>
    <s v="São Paulo (SP)"/>
    <s v="São Paulo"/>
    <s v="Chalfin, Goldberg, Vainboim e Fichtner Advogados Associados - São "/>
    <s v="Equipe Cível - Seguros"/>
    <s v="29/03/2017 "/>
    <s v="Acordos após a Sentença e até Decisão do Tribunal Estadual"/>
    <n v="0"/>
    <s v="02.02.507.0002402560/16"/>
    <s v="28/11/2016"/>
    <d v="2016-12-28T00:00:00"/>
    <n v="303000"/>
    <d v="2016-12-28T00:00:00"/>
    <s v="29/03/2017 "/>
    <n v="91"/>
    <n v="3.0333333333333332"/>
  </r>
  <r>
    <x v="2"/>
    <s v="02.02.507.0001737931/13"/>
    <x v="0"/>
    <x v="0"/>
    <s v=" SEGURO DE FUNCIONÁRIOS"/>
    <n v="7001"/>
    <s v="IPA"/>
    <s v="Vida Funcionários"/>
    <s v="Não"/>
    <s v="SINISTRO NEGADO"/>
    <s v="Sem caracterização de IFPD / IPA / Doenças Graves / Preexistência"/>
    <m/>
    <x v="0"/>
    <n v="249012.07"/>
    <n v="194924.1"/>
    <n v="54087.97"/>
    <m/>
    <m/>
    <s v="ZURICH SANTANDER"/>
    <n v="1737931"/>
    <s v=" 0822142-98.2013.8.12.0001 "/>
    <s v="Erickson Pinho de Rezende"/>
    <s v="Santander Seguros S/A"/>
    <s v="3493/1"/>
    <s v="2013-93-57834-0"/>
    <s v="08/01/2013 "/>
    <s v=" "/>
    <n v="141267"/>
    <n v="141267"/>
    <s v=" "/>
    <s v=" "/>
    <s v=" "/>
    <n v="141267"/>
    <s v="Possível"/>
    <n v="70633.5"/>
    <n v="0"/>
    <s v="Remoto"/>
    <n v="0"/>
    <s v="Condenação"/>
    <s v="Contingência Inicial"/>
    <m/>
    <s v="Encerrado"/>
    <s v="Seguro de Vida"/>
    <s v="Sinistro Negado (Ausência de Invalidez Permanente/Total)"/>
    <s v="Cobrança"/>
    <s v="16ª"/>
    <s v="Vara Cível"/>
    <s v="Campo Grande (MS)"/>
    <s v="Mato Grosso do Sul"/>
    <s v="Mascarenhas Barbosa &amp; Advogados Associados"/>
    <s v="Equipe Cível - Seguros"/>
    <s v="31/03/2017 "/>
    <s v="Acordo Após Decisão do Tribunal Estadual"/>
    <n v="0"/>
    <s v="02.02.507.0001737931/13"/>
    <s v="21/10/2013"/>
    <d v="2013-10-31T00:00:00"/>
    <n v="141267"/>
    <d v="2013-10-31T00:00:00"/>
    <s v="31/03/2017 "/>
    <n v="1247"/>
    <n v="41.56666666666667"/>
  </r>
  <r>
    <x v="2"/>
    <s v="02.02.507.0001876867/14"/>
    <x v="0"/>
    <x v="0"/>
    <s v=" SEGURO DE FUNCIONÁRIOS"/>
    <n v="7001"/>
    <s v="IPA"/>
    <s v="Vida Funcionários"/>
    <s v="Não"/>
    <s v="SINISTRO NÃO AVISADO"/>
    <s v="SINISTRO NÃO AVISADO"/>
    <m/>
    <x v="0"/>
    <n v="247823.73"/>
    <n v="220000"/>
    <n v="27823.73000000001"/>
    <m/>
    <m/>
    <s v="ZURICH SANTANDER"/>
    <n v="1876867"/>
    <s v=" 373095-92.2013.8.09.0006 "/>
    <s v="Marineis dos Santos Machado"/>
    <s v="Santander Seguros S/A"/>
    <s v="3529/1"/>
    <s v="2014-93-63327-0"/>
    <s v="26/01/2011 "/>
    <s v=" "/>
    <n v="163122"/>
    <n v="163122"/>
    <s v=" "/>
    <s v=" "/>
    <s v=" "/>
    <n v="163122"/>
    <s v="Possível"/>
    <n v="81561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Anápolis (GO)"/>
    <s v="Goiás"/>
    <s v="Mascarenhas Barbosa &amp; Advogados Associados"/>
    <s v="Equipe Cível - Seguros"/>
    <s v="31/03/2017 "/>
    <s v="Acordo Após Decisão do Tribunal Estadual"/>
    <n v="0"/>
    <s v="02.02.507.0001876867/14"/>
    <s v="06/06/2014"/>
    <d v="2014-06-27T00:00:00"/>
    <n v="163122"/>
    <d v="2014-06-27T00:00:00"/>
    <s v="31/03/2017 "/>
    <n v="1008"/>
    <n v="33.6"/>
  </r>
  <r>
    <x v="2"/>
    <s v="02.02.507.0002115373/15"/>
    <x v="0"/>
    <x v="0"/>
    <s v=" PROTECAO VIDA MULHER"/>
    <n v="8062"/>
    <s v="MORTE NATURAL"/>
    <s v="Vida Mulher"/>
    <s v="Não"/>
    <s v="SINISTRO NEGADO"/>
    <s v="DOENÇA PREEXISTENTE"/>
    <m/>
    <x v="1"/>
    <n v="75832.69"/>
    <n v="0"/>
    <n v="75832.69"/>
    <m/>
    <m/>
    <s v="ZURICH SANTANDER"/>
    <n v="2115373"/>
    <s v=" 0001826-92.2015.8.26.0242 "/>
    <s v="Euripedes Custódio Pereira"/>
    <s v="Santander Seguros S/A"/>
    <s v="113306 E 8429"/>
    <s v="2014-93-64367-E"/>
    <s v="09/08/2014 "/>
    <s v=" "/>
    <n v="130103.02"/>
    <n v="130103.02"/>
    <s v=" "/>
    <s v=" "/>
    <s v=" "/>
    <n v="130103.02"/>
    <s v="Possível"/>
    <n v="65051.51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Igarapava (SP)"/>
    <s v="São Paulo"/>
    <s v="Chalfin, Goldberg, Vainboim e Fichtner Advogados Associados - São "/>
    <s v="Equipe Cível - Seguros"/>
    <s v="18/03/2017 "/>
    <s v="Improcedência da Ação - 1ª Instância"/>
    <n v="0"/>
    <s v="02.02.507.0002115373/15"/>
    <s v="21/01/2015"/>
    <d v="2015-07-01T00:00:00"/>
    <n v="130103.02"/>
    <d v="2015-07-01T00:00:00"/>
    <s v="18/03/2017 "/>
    <n v="626"/>
    <n v="20.866666666666667"/>
  </r>
  <r>
    <x v="2"/>
    <s v="02.02.507.0002280978/16"/>
    <x v="0"/>
    <x v="0"/>
    <s v="PROTECAO VIDA PREMIADA"/>
    <n v="8063"/>
    <s v="IPA"/>
    <s v="Vida Premiada"/>
    <s v="Não"/>
    <s v="SINISTRO NEGADO"/>
    <s v="Sem caracterização de IFPD / IPA / Doenças Graves / Preexistência"/>
    <m/>
    <x v="1"/>
    <n v="24224.44"/>
    <n v="0"/>
    <n v="24224.44"/>
    <m/>
    <m/>
    <s v="ZURICH SANTANDER"/>
    <n v="2280978"/>
    <s v=" 1003883-50.2016.8.26.0624 "/>
    <s v="TERESA DE JESUS DIAS MACHADO"/>
    <s v="Santander Seguros S/A"/>
    <s v="113307/3630584"/>
    <s v="2016-93-83389-0"/>
    <s v="07/10/2015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Tatuí (SP)"/>
    <s v="São Paulo"/>
    <s v="Chalfin, Goldberg, Vainboim e Fichtner Advogados Associados - São "/>
    <s v="Equipe Cível - Seguros"/>
    <s v="18/03/2017 "/>
    <s v="Improcedência da Ação - 1ª Instância"/>
    <n v="0"/>
    <s v="02.02.507.0002280978/16"/>
    <s v="05/07/2016"/>
    <d v="2016-07-12T00:00:00"/>
    <n v="40000"/>
    <d v="2016-07-12T00:00:00"/>
    <s v="18/03/2017 "/>
    <n v="249"/>
    <n v="8.3000000000000007"/>
  </r>
  <r>
    <x v="2"/>
    <s v="02.02.507.0002413819/17"/>
    <x v="1"/>
    <x v="0"/>
    <s v="PROTECAO MULHER MEN SANTANDER"/>
    <n v="5043"/>
    <s v="IPA"/>
    <s v="AP Mulher"/>
    <s v="Sim"/>
    <s v="SINISTRO NEGADO"/>
    <s v="Ausência de cobertura"/>
    <m/>
    <x v="1"/>
    <n v="19569.84"/>
    <n v="0"/>
    <n v="19569.84"/>
    <m/>
    <m/>
    <s v="ZURICH SANTANDER"/>
    <n v="2413819"/>
    <s v=" 0700256-25.2017.8.07.0004 "/>
    <s v="Floraci Dias Filho Brito"/>
    <s v="Santander Seguros S/A"/>
    <s v="286/420777"/>
    <s v="2017-82-44700-0"/>
    <s v="26/02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Gama (DF)"/>
    <s v="Distrito Federal"/>
    <s v="Mascarenhas Barbosa &amp; Advogados Associados"/>
    <s v="Equipe Cível - Seguros"/>
    <s v="28/03/2017 "/>
    <s v="Improcedência da Ação - 1ª Instância"/>
    <n v="0"/>
    <s v="02.02.507.0002413819/17"/>
    <s v="02/02/2017"/>
    <d v="2017-02-08T00:00:00"/>
    <n v="30000"/>
    <d v="2017-02-08T00:00:00"/>
    <s v="28/03/2017 "/>
    <n v="48"/>
    <n v="1.6"/>
  </r>
  <r>
    <x v="2"/>
    <s v="02.02.507.0002282230/16"/>
    <x v="1"/>
    <x v="0"/>
    <s v="SANTANDER PROTECAO SOB MEDIDA"/>
    <n v="8065"/>
    <s v="IPA"/>
    <s v="AP Proteção Sob Medida"/>
    <s v="Sim"/>
    <s v="SINISTRO LIQUIDADO"/>
    <s v="Sinistro pago parcialmente"/>
    <m/>
    <x v="1"/>
    <n v="203.24"/>
    <n v="0"/>
    <n v="203.24"/>
    <m/>
    <m/>
    <s v="ZURICH SANTANDER"/>
    <n v="2282230"/>
    <s v=" 0003749-75.2016.8.17.8227 "/>
    <s v="FELIPE ERIOVALDO SILVEIRA DE LIMA"/>
    <s v="Santander Seguros S/A"/>
    <s v="2034/5211443"/>
    <s v="2015-82-35479-0"/>
    <s v="23/05/2015 "/>
    <s v=" "/>
    <n v="16250"/>
    <n v="25000"/>
    <s v=" "/>
    <s v=" "/>
    <s v=" "/>
    <n v="16250"/>
    <s v="Possível"/>
    <n v="812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Jaboatão dos Guararapes (PE)"/>
    <s v="Pernambuco"/>
    <s v="Costa &amp; Andrade Advogados Associados - RTMVP"/>
    <s v="Equipe Cível - Seguros"/>
    <s v="29/03/2017 "/>
    <s v="Extinção Art. 267 - Com Possibilidade Nova Ação - 1ª Instância"/>
    <n v="0"/>
    <s v="02.02.507.0002282230/16"/>
    <s v="11/07/2016"/>
    <d v="2016-07-14T00:00:00"/>
    <n v="16250"/>
    <d v="2016-07-14T00:00:00"/>
    <s v="29/03/2017 "/>
    <n v="258"/>
    <n v="8.6"/>
  </r>
  <r>
    <x v="2"/>
    <s v="02.02.507.0002397536/16"/>
    <x v="1"/>
    <x v="0"/>
    <s v="SANTANDER PROTECAO SOB MEDIDA"/>
    <n v="8065"/>
    <s v="MORTE NATURAL"/>
    <s v="AP Proteção Sob Medida"/>
    <s v="Sim"/>
    <s v="SINISTRO NEGADO"/>
    <s v="Falta de Documentos"/>
    <m/>
    <x v="1"/>
    <n v="12000"/>
    <n v="0"/>
    <n v="12000"/>
    <m/>
    <m/>
    <s v="ZURICH SANTANDER"/>
    <n v="2397536"/>
    <s v=" 0078081-41.2016.8.16.0014 "/>
    <s v="GUILHERME AUGUSTO GODOY GIORDANO"/>
    <s v="Santander Seguros S/A"/>
    <s v="2034/5431829"/>
    <s v="2015-82-37698-0"/>
    <s v="03/12/2015 "/>
    <s v=" "/>
    <n v="2000"/>
    <n v="2000"/>
    <s v=" "/>
    <s v=" "/>
    <s v=" "/>
    <n v="2000"/>
    <s v="Possível"/>
    <n v="1000"/>
    <n v="0"/>
    <s v="Remoto"/>
    <n v="0"/>
    <s v="Condenação"/>
    <s v="Contingência Inicial"/>
    <m/>
    <s v="Encerrado"/>
    <s v="Seguro de Vida"/>
    <s v="Sinistro Negado por Doença Pré-existente"/>
    <s v="Indenizatória"/>
    <s v="Juizado Especial Cível"/>
    <s v="JEC 20 Salários"/>
    <s v="Londrina (PR)"/>
    <s v="Paraná"/>
    <s v="Cabanellos Schuh Advogados Associados - PR"/>
    <s v="Equipe Cível - Seguros"/>
    <s v="29/03/2017 "/>
    <s v="Extinção Art. 267 - Com Possibilidade Nova Ação - 1ª Instância"/>
    <n v="0"/>
    <s v="02.02.507.0002397536/16"/>
    <s v="01/12/2016"/>
    <d v="2016-12-14T00:00:00"/>
    <n v="2000"/>
    <d v="2016-12-14T00:00:00"/>
    <s v="29/03/2017 "/>
    <n v="105"/>
    <n v="3.5"/>
  </r>
  <r>
    <x v="2"/>
    <s v="02.02.507.0002289327/16"/>
    <x v="0"/>
    <x v="0"/>
    <s v="PROTECAO VIDA HOMEM"/>
    <n v="8061"/>
    <s v="DOENÇA TERMINAL"/>
    <s v="Vida Homem"/>
    <s v="Sim"/>
    <s v="SINISTRO NEGADO"/>
    <s v="Sem caracterização de IFPD / IPA / Doenças Graves / Preexistência"/>
    <m/>
    <x v="1"/>
    <n v="5771.42"/>
    <n v="0"/>
    <n v="5771.42"/>
    <m/>
    <m/>
    <s v="ZURICH SANTANDER"/>
    <n v="2289327"/>
    <s v=" 1030171-13.2016.8.26.0114 "/>
    <s v="LUIZ PAULO ANDO"/>
    <s v="Santander Seguros S/A"/>
    <s v="113303/3660929"/>
    <s v="2016-93-79951-0"/>
    <s v="16/02/2016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Sinistro Negado por Doença Pré-existente"/>
    <s v="Cobrança"/>
    <s v="Juizado Especial Cível"/>
    <s v="JEC 40 Salários"/>
    <s v="Campinas (SP)"/>
    <s v="São Paulo"/>
    <s v="Chalfin, Goldberg, Vainboim e Fichtner Advogados Associados - São "/>
    <s v="Equipe Cível - Seguros"/>
    <s v="18/03/2017 "/>
    <s v="Extinção Art. 267 - Sem Possibilidade Nova Ação - 1ª Instância"/>
    <n v="0"/>
    <s v="02.02.507.0002289327/16"/>
    <s v="21/07/2016"/>
    <d v="2016-07-30T00:00:00"/>
    <n v="10000"/>
    <d v="2016-07-30T00:00:00"/>
    <s v="18/03/2017 "/>
    <n v="231"/>
    <n v="7.7"/>
  </r>
  <r>
    <x v="2"/>
    <s v="02.02.507.0002288642/16"/>
    <x v="0"/>
    <x v="0"/>
    <s v=" PROTECAO VIDA VAN GOGH"/>
    <n v="8064"/>
    <s v="DOENCAS GRAVES"/>
    <s v="Vida Van Gogh"/>
    <s v="Sim"/>
    <s v="SINISTRO NEGADO"/>
    <s v="Sem caracterização de IFPD / IPA / Doenças Graves / Preexistência"/>
    <m/>
    <x v="1"/>
    <n v="7974.93"/>
    <n v="0"/>
    <n v="7974.93"/>
    <m/>
    <m/>
    <s v="ZURICH SANTANDER"/>
    <n v="2288642"/>
    <s v=" 1029639-39.2016.8.26.0114 "/>
    <s v="LUIZ PAULO ANDO"/>
    <s v="Santander Seguros S/A"/>
    <s v="113308/3577076"/>
    <s v="2016-93-79288-0"/>
    <s v="16/02/2016 "/>
    <s v=" "/>
    <n v="13818"/>
    <n v="13818"/>
    <s v=" "/>
    <s v=" "/>
    <s v=" "/>
    <n v="13818"/>
    <s v="Possível"/>
    <n v="6909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Campinas (SP)"/>
    <s v="São Paulo"/>
    <s v="Chalfin, Goldberg, Vainboim e Fichtner Advogados Associados - São "/>
    <s v="Equipe Cível - Seguros"/>
    <s v="18/03/2017 "/>
    <s v="Extinção Art. 267 - Sem Possibilidade Nova Ação - 1ª Instância"/>
    <n v="0"/>
    <s v="02.02.507.0002288642/16"/>
    <s v="21/07/2016"/>
    <d v="2016-07-29T00:00:00"/>
    <n v="13818"/>
    <d v="2016-07-29T00:00:00"/>
    <s v="18/03/2017 "/>
    <n v="232"/>
    <n v="7.7333333333333334"/>
  </r>
  <r>
    <x v="2"/>
    <s v="02.02.507.0001938575/14"/>
    <x v="0"/>
    <x v="0"/>
    <s v="APÓLICE ESPECÍFICA VG MENSAL"/>
    <n v="7000"/>
    <s v="MORTE NATURAL"/>
    <s v="Vida Específica"/>
    <s v="Não"/>
    <s v="SINISTRO NEGADO"/>
    <s v="Risco Excluído "/>
    <m/>
    <x v="2"/>
    <n v="5.73"/>
    <n v="5.73"/>
    <n v="0"/>
    <m/>
    <m/>
    <s v="ZURICH SANTANDER"/>
    <n v="1938575"/>
    <s v=" 019/1.14.0007016-0 "/>
    <s v="Nelira da Rosa"/>
    <s v="Santander Seguros S/A"/>
    <s v="3292/98804"/>
    <s v="2009-93-25639-0"/>
    <s v="24/05/2009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Novo Hamburgo (RS)"/>
    <s v="Rio Grande do Sul"/>
    <s v="Cabanellos Schuh Advogados Associados - RS"/>
    <s v="Equipe Cível - Seguros"/>
    <s v="16/03/2017 "/>
    <s v="Procedência Parcial - 2ª Instância - Recurso do Banco"/>
    <n v="0"/>
    <s v="02.02.507.0001938575/14"/>
    <s v="07/05/2014"/>
    <d v="2014-09-23T00:00:00"/>
    <n v="10000"/>
    <d v="2014-09-23T00:00:00"/>
    <s v="16/03/2017 "/>
    <n v="905"/>
    <n v="30.166666666666668"/>
  </r>
  <r>
    <x v="2"/>
    <s v="02.02.507.0001852902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6615.99"/>
    <n v="0"/>
    <n v="26615.99"/>
    <m/>
    <m/>
    <s v="ZURICH SANTANDER"/>
    <n v="1852902"/>
    <s v=" 4000788-18.2013.8.26.0445 "/>
    <s v="Maria Lucia Amaral Prolungatti"/>
    <s v="Santander Seguros S/A"/>
    <s v="3422/17241246"/>
    <s v="2011-93-39525-0"/>
    <s v="15/05/2010 "/>
    <s v=" "/>
    <n v="24996"/>
    <n v="24996"/>
    <s v=" "/>
    <s v=" "/>
    <s v=" "/>
    <n v="24996"/>
    <s v="Possível"/>
    <n v="12498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Pindamonhangaba (SP)"/>
    <s v="São Paulo"/>
    <s v="Chalfin, Goldberg, Vainboim e Fichtner Advogados Associados - São "/>
    <s v="Equipe Cível - Seguros"/>
    <s v="17/03/2017 "/>
    <s v="Improcedência da Ação - 2ª Instância - Recurso do Banco"/>
    <n v="0"/>
    <s v="02.02.507.0001852902/14"/>
    <s v="25/04/2014"/>
    <d v="2014-05-16T00:00:00"/>
    <n v="24996"/>
    <d v="2014-05-16T00:00:00"/>
    <s v="17/03/2017 "/>
    <n v="1036"/>
    <n v="34.533333333333331"/>
  </r>
  <r>
    <x v="2"/>
    <s v="02.02.507.0001974755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1818.400000000001"/>
    <n v="0"/>
    <n v="21818.400000000001"/>
    <m/>
    <m/>
    <s v="ZURICH SANTANDER"/>
    <n v="1974755"/>
    <s v=" 0005944-34.2014.8.0279 "/>
    <s v="José Schnr"/>
    <s v="Santander Seguros S/A"/>
    <s v="3422/16347021"/>
    <s v="2014-93-59585-0"/>
    <s v="12/09/2013 "/>
    <s v=" "/>
    <n v="26867"/>
    <n v="26867"/>
    <s v=" "/>
    <s v=" "/>
    <s v=" "/>
    <n v="26867"/>
    <s v="Possível"/>
    <n v="13433.5"/>
    <n v="0"/>
    <s v="Remoto"/>
    <n v="0"/>
    <s v="Condenação"/>
    <s v="Contingência Inicial"/>
    <m/>
    <s v="Encerrado"/>
    <s v="Seguro de Vida"/>
    <s v="Repasse não efetuado/divergente"/>
    <s v="Indenizatória"/>
    <s v="Juizado Especial Cível"/>
    <s v="JEC 40 Salários"/>
    <s v="Itararé (SP)"/>
    <s v="São Paulo"/>
    <s v="Chalfin, Goldberg, Vainboim e Fichtner Advogados Associados - São "/>
    <s v="Equipe Cível - Seguros"/>
    <s v="18/03/2017 "/>
    <s v="Extinção Art. 267 - Com Possibilidade Nova Ação - 2ª Instância - Recurso do Auto"/>
    <n v="0"/>
    <s v="02.02.507.0001974755/14"/>
    <s v="27/10/2014"/>
    <d v="2014-11-12T00:00:00"/>
    <n v="26867"/>
    <d v="2014-11-12T00:00:00"/>
    <s v="18/03/2017 "/>
    <n v="857"/>
    <n v="28.566666666666666"/>
  </r>
  <r>
    <x v="2"/>
    <s v="02.02.507.0002159740/15"/>
    <x v="1"/>
    <x v="0"/>
    <s v="ACIDENTES PESSOAIS MEN SANTANDER"/>
    <n v="1101"/>
    <s v="IPA"/>
    <s v="AP STD"/>
    <s v="Sim"/>
    <s v="SINISTRO LIQUIDADO"/>
    <s v="Sinistro pago parcialmente"/>
    <m/>
    <x v="1"/>
    <n v="74951.289999999994"/>
    <n v="0"/>
    <n v="74951.289999999994"/>
    <m/>
    <m/>
    <s v="ZURICH SANTANDER"/>
    <n v="2159740"/>
    <s v=" 1103211-07.2015.8.26.0100 "/>
    <s v="Anderson Rogerio da Silva Quaglio"/>
    <s v="Santander Seguros S/A"/>
    <s v="1101080/126651"/>
    <s v="2006-82-2934-0"/>
    <s v="11/03/2006 "/>
    <s v=" "/>
    <n v="65625"/>
    <n v="65625"/>
    <s v=" "/>
    <s v=" "/>
    <s v=" "/>
    <n v="65625"/>
    <s v="Possível"/>
    <n v="32812.5"/>
    <n v="0"/>
    <s v="Remoto"/>
    <n v="0"/>
    <s v="Condenação"/>
    <s v="Contingência Inicial"/>
    <m/>
    <s v="Encerrado"/>
    <s v="Seguro de Vida"/>
    <s v="Pagto prêmio não efetivado/efetivado erroneamente"/>
    <s v="Cobrança"/>
    <s v="10ª"/>
    <s v="Vara Cível"/>
    <s v="São Paulo (SP)"/>
    <s v="São Paulo"/>
    <s v="Chalfin, Goldberg, Vainboim e Fichtner Advogados Associados - São "/>
    <s v="Equipe Cível - Seguros"/>
    <s v="18/03/2017 "/>
    <s v="Extinção Art. 267 - Com Possibilidade Nova Ação - 2ª Instância - Recurso do Auto"/>
    <n v="0"/>
    <s v="02.02.507.0002159740/15"/>
    <s v="06/10/2015"/>
    <d v="2015-10-10T00:00:00"/>
    <n v="65625"/>
    <d v="2015-10-10T00:00:00"/>
    <s v="18/03/2017 "/>
    <n v="525"/>
    <n v="17.5"/>
  </r>
  <r>
    <x v="2"/>
    <s v="02.02.507.0002113273/15"/>
    <x v="0"/>
    <x v="0"/>
    <s v="PROTECAO VIDA PREMIADA"/>
    <n v="8063"/>
    <s v="IPA"/>
    <s v="Vida Premiada"/>
    <s v="Não"/>
    <s v="SINISTRO NEGADO"/>
    <s v="Sem caracterização de IFPD / IPA / Doenças Graves / Preexistência"/>
    <m/>
    <x v="1"/>
    <n v="57926.26"/>
    <n v="0"/>
    <n v="57926.26"/>
    <m/>
    <m/>
    <s v="ZURICH SANTANDER"/>
    <n v="2113273"/>
    <s v=" 0001114-49.2015.8.26.0486 "/>
    <s v="Jó de Andrade Barbosa"/>
    <s v="Santander Seguros S/A"/>
    <s v="113307/3468935"/>
    <s v="2014-93-65175-0"/>
    <s v="25/08/2014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Quatá (SP)"/>
    <s v="São Paulo"/>
    <s v="Chalfin, Goldberg, Vainboim e Fichtner Advogados Associados - São "/>
    <s v="Equipe Cível - Seguros"/>
    <s v="18/03/2017 "/>
    <s v="Extinção Art. 267 - Sem Possibilidade Nova Ação - 2ª Instância - Recurso do Auto"/>
    <n v="0"/>
    <s v="02.02.507.0002113273/15"/>
    <s v="10/06/2015"/>
    <d v="2015-06-25T00:00:00"/>
    <n v="80000"/>
    <d v="2015-06-25T00:00:00"/>
    <s v="18/03/2017 "/>
    <n v="632"/>
    <n v="21.066666666666666"/>
  </r>
  <r>
    <x v="2"/>
    <s v="02.02.507.0002327623/16"/>
    <x v="0"/>
    <x v="0"/>
    <s v="SEGURO PECULIO MIGRACAO STYLE"/>
    <n v="8038"/>
    <s v="MORTE NATURAL"/>
    <s v="Vida Clube"/>
    <s v="Sim"/>
    <s v="SINISTRO NEGADO"/>
    <s v="Falta de Documentos"/>
    <m/>
    <x v="3"/>
    <n v="0"/>
    <n v="0"/>
    <n v="0"/>
    <m/>
    <m/>
    <s v="ZURICH SANTANDER"/>
    <n v="2327623"/>
    <s v=" 0015404-56.2016.8.13.0499 "/>
    <s v="ZULMIRA MARIA PEREIRA COSTA"/>
    <s v="Santander Seguros S/A"/>
    <s v="3556/126648948"/>
    <s v="2016-93-79168-0"/>
    <s v="23/02/2016 "/>
    <s v=" "/>
    <n v="6861.33"/>
    <n v="10293"/>
    <s v=" "/>
    <s v=" "/>
    <s v=" "/>
    <n v="6861.33"/>
    <s v="Remoto"/>
    <n v="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Perdões (MG)"/>
    <s v="Minas Gerais"/>
    <s v="Chalfin, Goldberg, Vainboim e Fichtner Advogados Associados - São "/>
    <s v="Equipe Cível - Seguros"/>
    <s v="20/03/2017 "/>
    <s v="Procedência Total - 1ª Instância"/>
    <n v="0"/>
    <s v="02.02.507.0002327623/16"/>
    <s v="05/09/2016"/>
    <d v="2016-09-22T00:00:00"/>
    <n v="6861.33"/>
    <d v="2016-09-22T00:00:00"/>
    <s v="20/03/2017 "/>
    <n v="179"/>
    <n v="5.9666666666666668"/>
  </r>
  <r>
    <x v="2"/>
    <s v="02.02.507.0002194619/16"/>
    <x v="1"/>
    <x v="0"/>
    <s v="PROTEÇÃO AP MAIS COBERTURA"/>
    <n v="5013"/>
    <s v="MORTE ACIDENTAL"/>
    <s v="AP STD"/>
    <s v="Sim"/>
    <s v="SINISTRO NÃO AVISADO"/>
    <s v="SINISTRO NÃO AVISADO"/>
    <m/>
    <x v="1"/>
    <n v="85216.639999999999"/>
    <n v="0"/>
    <n v="85216.639999999999"/>
    <m/>
    <m/>
    <s v="ZURICH SANTANDER"/>
    <n v="2194619"/>
    <s v=" 1002156-89.2015.8.26.0495 "/>
    <s v="Enéias de Oliveira Santos Júnior"/>
    <s v="Santander Seguros S/A"/>
    <s v="287/306741863"/>
    <s v="2016-82-38285-0"/>
    <s v="11/02/2013 "/>
    <s v=" "/>
    <n v="115606"/>
    <n v="115606"/>
    <s v=" "/>
    <s v=" "/>
    <s v=" "/>
    <n v="115606"/>
    <s v="Possível"/>
    <n v="57803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Registro (SP)"/>
    <s v="São Paulo"/>
    <s v="Chalfin, Goldberg, Vainboim e Fichtner Advogados Associados - São "/>
    <s v="Equipe Cível - Seguros"/>
    <s v="18/03/2017 "/>
    <s v="Improcedência da Ação - 2ª Instância - Recurso do Autor"/>
    <n v="0"/>
    <s v="02.02.507.0002194619/16"/>
    <s v="13/01/2016"/>
    <d v="2016-01-20T00:00:00"/>
    <n v="115606"/>
    <d v="2016-01-20T00:00:00"/>
    <s v="18/03/2017 "/>
    <n v="423"/>
    <n v="14.1"/>
  </r>
  <r>
    <x v="2"/>
    <s v="02.02.507.0002028365/15"/>
    <x v="1"/>
    <x v="0"/>
    <s v="PROTECAO MULHER MEN SANTANDER"/>
    <n v="5043"/>
    <s v="DIAGNOSTICO DE CANCER"/>
    <s v="AP Mulher"/>
    <s v="Sim"/>
    <s v="SINISTRO NEGADO"/>
    <s v="Falta de Documentos"/>
    <m/>
    <x v="1"/>
    <n v="11948.43"/>
    <n v="0"/>
    <n v="11948.43"/>
    <m/>
    <m/>
    <s v="ZURICH SANTANDER"/>
    <n v="2028365"/>
    <s v=" 1000153-07.2015.8.26.0126 "/>
    <s v="Angela Maria dos Santos Silva"/>
    <s v="Santander Seguros S/A"/>
    <s v="286/537557"/>
    <s v="2014-82-32174-0"/>
    <s v="15/10/2014 "/>
    <s v=" "/>
    <n v="15829"/>
    <n v="15829"/>
    <s v=" "/>
    <s v=" "/>
    <s v=" "/>
    <n v="15829"/>
    <s v="Possível"/>
    <n v="7914.5"/>
    <n v="0"/>
    <s v="Remoto"/>
    <n v="0"/>
    <s v="Condenação"/>
    <s v="Contingência Inicial"/>
    <m/>
    <s v="Encerrado"/>
    <s v="Seguro de Vida"/>
    <s v="Demora no pagamento da apólice"/>
    <s v="Indenizatória"/>
    <s v="2ª"/>
    <s v="Vara Cível"/>
    <s v="Caraguatatuba (SP)"/>
    <s v="São Paulo"/>
    <s v="Chalfin, Goldberg, Vainboim e Fichtner Advogados Associados - São "/>
    <s v="Equipe Cível - Seguros"/>
    <s v="30/03/2017 "/>
    <s v="Improcedência da Ação - 2ª Instância - Recurso do Autor"/>
    <n v="0"/>
    <s v="02.02.507.0002028365/15"/>
    <s v="27/01/2015"/>
    <d v="2015-02-05T00:00:00"/>
    <n v="15829"/>
    <d v="2015-02-05T00:00:00"/>
    <s v="30/03/2017 "/>
    <n v="784"/>
    <n v="26.133333333333333"/>
  </r>
  <r>
    <x v="2"/>
    <s v="02.02.507.0002110764/15"/>
    <x v="0"/>
    <x v="0"/>
    <s v="VIDA PROTEÇÃO EXCLUSIVA"/>
    <n v="5030"/>
    <s v="IPA"/>
    <s v="Vida Proteção Exclusiva"/>
    <s v="Sim"/>
    <s v="SINISTRO NÃO AVISADO"/>
    <s v="SINISTRO NÃO AVISADO"/>
    <m/>
    <x v="1"/>
    <n v="14667.54"/>
    <n v="0"/>
    <n v="14667.54"/>
    <m/>
    <m/>
    <s v="ZURICH SANTANDER"/>
    <n v="2110764"/>
    <s v=" 0000749-97.2015.8.26.0646 "/>
    <s v="Valdir Benzati"/>
    <s v="Santander Seguros S/A"/>
    <s v="3422/14347962"/>
    <s v="2015-93-72145-0"/>
    <s v="17/04/2015 "/>
    <s v=" "/>
    <n v="20711"/>
    <n v="20711"/>
    <s v=" "/>
    <s v=" "/>
    <s v=" "/>
    <n v="20711"/>
    <s v="Possível"/>
    <n v="10355.5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Urânia (SP)"/>
    <s v="São Paulo"/>
    <s v="Chalfin, Goldberg, Vainboim e Fichtner Advogados Associados - São "/>
    <s v="Equipe Cível - Seguros"/>
    <s v="30/03/2017 "/>
    <s v="Improcedência da Ação - 2ª Instância - Recurso do Autor"/>
    <n v="0"/>
    <s v="02.02.507.0002110764/15"/>
    <s v="05/05/2015"/>
    <d v="2015-06-19T00:00:00"/>
    <n v="20711"/>
    <d v="2015-06-19T00:00:00"/>
    <s v="30/03/2017 "/>
    <n v="650"/>
    <n v="21.666666666666668"/>
  </r>
  <r>
    <x v="2"/>
    <s v="02.02.507.0002411495/17"/>
    <x v="1"/>
    <x v="0"/>
    <s v="SANTANDER PROTECAO SOB MEDIDA"/>
    <n v="8065"/>
    <s v="MORTE ACIDENTAL"/>
    <s v="AP Proteção Sob Medida"/>
    <s v="Sim"/>
    <s v="SINISTRO NÃO AVISADO"/>
    <s v="SINISTRO NÃO AVISADO"/>
    <m/>
    <x v="0"/>
    <n v="35597.980000000003"/>
    <n v="22000"/>
    <n v="13597.980000000003"/>
    <n v="2200"/>
    <m/>
    <s v="ZURICH SANTANDER"/>
    <n v="2411495"/>
    <s v=" 0000399-63.2017.8.21.0037 "/>
    <s v="JESSICA JULI DORNELLES"/>
    <s v="Santander Seguros S/A"/>
    <s v="2034/4727111"/>
    <s v="2017-82-44440-0"/>
    <s v="18/06/2015 "/>
    <s v=" "/>
    <n v="25886"/>
    <n v="25886"/>
    <s v=" "/>
    <s v=" "/>
    <s v=" "/>
    <n v="25886"/>
    <s v="Possível"/>
    <n v="12943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Uruguaiana (RS)"/>
    <s v="Rio Grande do Sul"/>
    <s v="Cabanellos Schuh Advogados Associados - RS"/>
    <s v="Equipe Cível - Seguros"/>
    <s v="22/03/2017 "/>
    <s v="Acordo antes da Sentença"/>
    <n v="0"/>
    <s v="02.02.507.0002411495/17"/>
    <s v="17/01/2017"/>
    <d v="2017-02-02T00:00:00"/>
    <n v="25886"/>
    <d v="2017-02-02T00:00:00"/>
    <s v="22/03/2017 "/>
    <n v="48"/>
    <n v="1.6"/>
  </r>
  <r>
    <x v="2"/>
    <s v="02.02.507.0002416380/16"/>
    <x v="0"/>
    <x v="0"/>
    <s v="PROTECAO VIDA HOMEM"/>
    <n v="8061"/>
    <s v="DIAGNOSTICO DE CANCER"/>
    <s v="Vida Homem"/>
    <s v="Sim"/>
    <s v="SINISTRO NEGADO"/>
    <s v="Ausência de cobertura"/>
    <m/>
    <x v="0"/>
    <n v="14400"/>
    <n v="13200"/>
    <n v="1200"/>
    <n v="1320"/>
    <m/>
    <s v="ZURICH SANTANDER"/>
    <n v="2416380"/>
    <s v=" 0000174-91.2017.8.21.0021 "/>
    <s v="RENATO LUIS STRIEDER"/>
    <s v="Santander Seguros S/A"/>
    <s v="113303/3721690"/>
    <s v="2017-93-89330-0"/>
    <s v="20/08/2016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de Vida"/>
    <s v="Sinistro Negado por Doença Pré-existente"/>
    <s v="Indenizatória"/>
    <s v="4ª"/>
    <s v="Vara Cível"/>
    <s v="Passo Fundo (RS)"/>
    <s v="Rio Grande do Sul"/>
    <s v="Cabanellos Schuh Advogados Associados - RS"/>
    <s v="Equipe Cível - Seguros"/>
    <s v="22/03/2017 "/>
    <s v="Acordo antes da Sentença"/>
    <n v="0"/>
    <s v="02.02.507.0002416380/16"/>
    <s v="28/12/2016"/>
    <d v="2017-02-15T00:00:00"/>
    <n v="12000"/>
    <d v="2017-02-15T00:00:00"/>
    <s v="22/03/2017 "/>
    <n v="35"/>
    <n v="1.1666666666666667"/>
  </r>
  <r>
    <x v="2"/>
    <s v="02.02.507.0002409397/16"/>
    <x v="1"/>
    <x v="0"/>
    <s v="PROTEÇÃO ACIDENTES PESSOAIS "/>
    <n v="3003"/>
    <s v="Auxilio Funeral"/>
    <s v="AP Cartões"/>
    <s v="Não"/>
    <s v="SINISTRO NEGADO"/>
    <s v="Falta de Documentos"/>
    <m/>
    <x v="0"/>
    <n v="3338.79"/>
    <n v="3300"/>
    <n v="38.789999999999964"/>
    <m/>
    <m/>
    <s v="ZURICH SANTANDER"/>
    <n v="2409397"/>
    <s v=" 0012058-58.2016.8.21.0052 "/>
    <s v="Célia Arend da Silva"/>
    <s v="Santander Seguros S/A"/>
    <s v="212/1"/>
    <s v="2015-82-35565-0"/>
    <s v="26/04/2015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Guaíba (RS)"/>
    <s v="Rio Grande do Sul"/>
    <s v="Cabanellos Schuh Advogados Associados - RS"/>
    <s v="Equipe Cível - Seguros"/>
    <s v="22/03/2017 "/>
    <s v="Acordo antes da Sentença"/>
    <n v="0"/>
    <s v="02.02.507.0002409397/16"/>
    <s v="15/12/2016"/>
    <d v="2017-01-27T00:00:00"/>
    <n v="3000"/>
    <d v="2017-01-27T00:00:00"/>
    <s v="22/03/2017 "/>
    <n v="54"/>
    <n v="1.8"/>
  </r>
  <r>
    <x v="2"/>
    <s v="02.02.507.0002247127/16"/>
    <x v="0"/>
    <x v="0"/>
    <s v="PROTEÇÃO VIDA EMPRESA SANTANDER"/>
    <n v="5055"/>
    <s v="MORTE ACIDENTAL"/>
    <s v="Vida Master"/>
    <s v="Sim"/>
    <s v="SINISTRO NEGADO"/>
    <s v="Falta de Documentos"/>
    <m/>
    <x v="0"/>
    <n v="45232.76"/>
    <n v="40000"/>
    <n v="5232.760000000002"/>
    <m/>
    <m/>
    <s v="ZURICH SANTANDER"/>
    <n v="2247127"/>
    <s v=" 002164472.2016.8.19.0021 "/>
    <s v="Flaviense do Brasil"/>
    <s v="Santander Seguros S/A"/>
    <s v="3419/535507"/>
    <s v="2015-93-70965-0"/>
    <s v="08/05/2015 "/>
    <s v=" "/>
    <n v="38181.82"/>
    <n v="38181.82"/>
    <s v=" "/>
    <s v=" "/>
    <s v=" "/>
    <n v="38181.82"/>
    <s v="Provável"/>
    <n v="38181.82"/>
    <n v="0"/>
    <s v="Remoto"/>
    <n v="0"/>
    <s v="Condenação"/>
    <s v="Contingência Inicial"/>
    <m/>
    <s v="Encerrado"/>
    <s v="Seguro de Vida"/>
    <s v="Pagto prêmio não efetivado/efetivado erroneamente"/>
    <s v="Indenizatória"/>
    <s v="5ª"/>
    <s v="Vara Cível"/>
    <s v="Duque de Caxias (RJ)"/>
    <s v="Rio de Janeiro"/>
    <s v="Chalfin, Goldberg, Vainboim e Fichtner Advogados Associados - São "/>
    <s v="Equipe Cível - Seguros"/>
    <s v="27/03/2017 "/>
    <s v="Acordo antes da Sentença"/>
    <n v="0"/>
    <s v="02.02.507.0002247127/16"/>
    <s v="20/04/2016"/>
    <d v="2016-04-27T00:00:00"/>
    <n v="38181.82"/>
    <d v="2016-04-27T00:00:00"/>
    <s v="27/03/2017 "/>
    <n v="334"/>
    <n v="11.133333333333333"/>
  </r>
  <r>
    <x v="2"/>
    <s v="02.02.507.0001946395/14"/>
    <x v="1"/>
    <x v="0"/>
    <s v="ACIDENTES PESSOAIS MENSAL SANTANDER"/>
    <n v="5012"/>
    <s v="IPA"/>
    <s v="AP STD"/>
    <s v="Sim"/>
    <s v="SINISTRO NÃO AVISADO"/>
    <s v="SINISTRO NÃO AVISADO"/>
    <m/>
    <x v="0"/>
    <n v="32091.54"/>
    <n v="30000"/>
    <n v="2091.5400000000009"/>
    <m/>
    <m/>
    <s v="ZURICH SANTANDER"/>
    <n v="1946395"/>
    <s v=" 0031696-98.2014.8.19.0021 "/>
    <s v="Hailton de Oliveira"/>
    <s v="Santander Seguros S/A"/>
    <s v="301/1908422"/>
    <s v="2014-82-31231-0"/>
    <s v="09/11/2009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Duque de Caxias (RJ)"/>
    <s v="Rio de Janeiro"/>
    <s v="Chalfin, Goldberg, Vainboim e Fichtner Advogados Associados - São "/>
    <s v="Equipe Cível - Seguros"/>
    <s v="28/03/2017 "/>
    <s v="Acordo antes da Sentença"/>
    <n v="0"/>
    <s v="02.02.507.0001946395/14"/>
    <s v="19/09/2014"/>
    <d v="2014-10-03T00:00:00"/>
    <n v="100000"/>
    <d v="2014-10-03T00:00:00"/>
    <s v="28/03/2017 "/>
    <n v="907"/>
    <n v="30.233333333333334"/>
  </r>
  <r>
    <x v="2"/>
    <s v="02.02.507.0002339149/16"/>
    <x v="1"/>
    <x v="0"/>
    <s v="SANTANDER PROTECAO SOB MEDIDA"/>
    <n v="8065"/>
    <s v="MORTE NATURAL"/>
    <s v="AP Proteção Sob Medida"/>
    <s v="Sim"/>
    <s v="SINISTRO NEGADO"/>
    <s v="Falta de Documentos"/>
    <m/>
    <x v="0"/>
    <n v="28750"/>
    <n v="19000"/>
    <n v="9750"/>
    <n v="2850"/>
    <m/>
    <s v="ZURICH SANTANDER"/>
    <n v="2339149"/>
    <s v=" 0302931-77.2016.8.24.0007 "/>
    <s v="CARLOS ALEXANDRE PELENTER"/>
    <s v="Santander Seguros S/A"/>
    <s v="2034/4817019"/>
    <s v="2014-82-31456-0"/>
    <s v="12/10/2014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Biguaçu (SC)"/>
    <s v="Santa Catarina"/>
    <s v="Cabanellos Schuh Advogados Associados - SC"/>
    <s v="Equipe Cível - Seguros"/>
    <s v="29/03/2017 "/>
    <s v="Acordo antes da Sentença"/>
    <n v="0"/>
    <s v="02.02.507.0002339149/16"/>
    <s v="07/10/2016"/>
    <d v="2016-10-15T00:00:00"/>
    <n v="25000"/>
    <d v="2016-10-15T00:00:00"/>
    <s v="29/03/2017 "/>
    <n v="165"/>
    <n v="5.5"/>
  </r>
  <r>
    <x v="2"/>
    <s v="02.02.136.0002200571/14"/>
    <x v="2"/>
    <x v="1"/>
    <s v="PROTEÇÃO RESIDENCIAL VAN GOGH"/>
    <n v="8100"/>
    <s v="ROUBO/FURTO"/>
    <s v="Residencial Van Gogh"/>
    <s v="Não"/>
    <s v="SINISTRO LIQUIDADO"/>
    <s v="Sinistro pago parcialmente"/>
    <m/>
    <x v="0"/>
    <n v="11290.94"/>
    <n v="10000"/>
    <n v="1290.9400000000005"/>
    <n v="1000"/>
    <m/>
    <s v="ZURICH SANTANDER"/>
    <n v="2200571"/>
    <s v=" 0036543-95.2014.8.21.0019 "/>
    <s v="JUSSARA REJANE FIGUEIREDO DE OLIVEIRA"/>
    <s v="Santander Brasil Seguros S/A"/>
    <s v="1782418/554713"/>
    <s v="2014-14-82740-0"/>
    <s v="02/08/2014 "/>
    <s v=" "/>
    <n v="17814"/>
    <n v="18000"/>
    <s v=" "/>
    <s v=" "/>
    <s v=" "/>
    <n v="17814"/>
    <s v="Possível"/>
    <n v="8907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2ª"/>
    <s v="Vara Cível"/>
    <s v="Novo Hamburgo (RS)"/>
    <s v="Rio Grande do Sul"/>
    <s v="Cabanellos Schuh Advogados Associados - RS"/>
    <s v="Equipe Cível - Seguros"/>
    <s v="16/03/2017 "/>
    <s v="Acordos após a Sentença e até Decisão do Tribunal Estadual"/>
    <n v="0"/>
    <s v="02.02.136.0002200571/14"/>
    <s v="21/10/2014"/>
    <d v="2016-02-04T00:00:00"/>
    <n v="17814"/>
    <d v="2016-02-04T00:00:00"/>
    <s v="16/03/2017 "/>
    <n v="406"/>
    <n v="13.533333333333333"/>
  </r>
  <r>
    <x v="2"/>
    <s v="02.02.136.0002287280/16"/>
    <x v="2"/>
    <x v="1"/>
    <s v="RESIDENCIAL"/>
    <n v="5000"/>
    <s v="VENDAVAL"/>
    <s v="Residencial STD"/>
    <s v="Não"/>
    <s v="SINISTRO NEGADO"/>
    <s v="EVENTO NÃO CARACTERIZADO"/>
    <m/>
    <x v="0"/>
    <n v="5702.31"/>
    <n v="5500"/>
    <n v="202.3100000000004"/>
    <m/>
    <m/>
    <s v="ZURICH SANTANDER"/>
    <n v="2287280"/>
    <s v=" 0003484-53.2016.8.26.0619 "/>
    <s v="Marilda Aparecida Carl Volpi"/>
    <s v="Santander Brasil Seguros S/A"/>
    <s v="1490318/83555"/>
    <s v="2016-14-103847-"/>
    <s v="23/02/2016 "/>
    <s v=" "/>
    <n v="5225"/>
    <n v="5225"/>
    <s v=" "/>
    <s v=" "/>
    <s v=" "/>
    <n v="5225"/>
    <s v="Possível"/>
    <n v="2612.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Taquaritinga (SP)"/>
    <s v="São Paulo"/>
    <s v="Chalfin, Goldberg, Vainboim e Fichtner Advogados Associados - São "/>
    <s v="Equipe Cível - Seguros"/>
    <s v="28/03/2017 "/>
    <s v="Acordos após a Sentença e até Decisão do Tribunal Estadual"/>
    <n v="0"/>
    <s v="02.02.136.0002287280/16"/>
    <s v="18/07/2016"/>
    <d v="2016-07-27T00:00:00"/>
    <n v="5225"/>
    <d v="2016-07-27T00:00:00"/>
    <s v="28/03/2017 "/>
    <n v="244"/>
    <n v="8.1333333333333329"/>
  </r>
  <r>
    <x v="2"/>
    <s v="02.02.136.0001644598/13"/>
    <x v="2"/>
    <x v="1"/>
    <s v="PROTEÇÃO RESIDENCIAL DOSE DUPLA"/>
    <n v="5002"/>
    <s v="Incêndio"/>
    <s v="Residencial Dose Dupla"/>
    <s v="Sim"/>
    <s v="SINISTRO NEGADO"/>
    <s v="Caracteristica do imóvel ( Veraneio / Comercial / Desabitado / Em reforma) "/>
    <s v="ver"/>
    <x v="0"/>
    <n v="1080350.8500000001"/>
    <n v="925000"/>
    <n v="155350.85000000009"/>
    <n v="92500"/>
    <m/>
    <s v="ZURICH SANTANDER"/>
    <n v="1650177"/>
    <s v=" 001/1.13.0120761-7 "/>
    <s v="Maique Hieger Schwanck"/>
    <s v="Santander Brasil Seguros S/A"/>
    <s v="1490320/525184"/>
    <s v="2013-14-68919-0"/>
    <s v="17/04/2013 "/>
    <s v=" "/>
    <n v="500000"/>
    <n v="500000"/>
    <s v=" "/>
    <s v=" "/>
    <s v=" "/>
    <n v="500000"/>
    <s v="Provável"/>
    <n v="500000"/>
    <n v="0"/>
    <s v="Remoto"/>
    <n v="0"/>
    <s v="Condenação"/>
    <s v="Contingência Inicial"/>
    <m/>
    <s v="Encerrado"/>
    <s v="Seguro Residencial"/>
    <s v="Problemas com a apólice"/>
    <s v="Indenizatória"/>
    <s v="Vara Cível"/>
    <s v="Vara Cível"/>
    <s v="Porto Alegre (RS)"/>
    <s v="Rio Grande do Sul"/>
    <s v="Cabanellos Schuh Advogados Associados - RS"/>
    <s v="Equipe Cível - Seguros"/>
    <s v="29/03/2017 "/>
    <s v="Acordo Após Decisão do Tribunal Estadual"/>
    <n v="0"/>
    <s v="02.02.136.0001644598/13"/>
    <s v="24/05/2013"/>
    <d v="2013-06-05T00:00:00"/>
    <n v="500000"/>
    <d v="2013-06-05T00:00:00"/>
    <s v="29/03/2017 "/>
    <n v="1393"/>
    <n v="46.43333333333333"/>
  </r>
  <r>
    <x v="2"/>
    <s v="02.02.507.0002223282/16"/>
    <x v="1"/>
    <x v="0"/>
    <s v="SANTANDER PROTECAO SOB MEDIDA"/>
    <n v="8065"/>
    <s v="IPA"/>
    <s v="AP Proteção Sob Medida"/>
    <s v="Sim"/>
    <s v="SINISTRO NÃO AVISADO"/>
    <s v="SINISTRO NÃO AVISADO"/>
    <m/>
    <x v="0"/>
    <n v="30333"/>
    <n v="27500"/>
    <n v="2833"/>
    <m/>
    <m/>
    <s v="ZURICH SANTANDER"/>
    <n v="2223282"/>
    <s v=" 64632-20.2016.8.09.0011 "/>
    <s v="Thiago Henrique Silva Marques"/>
    <s v="Santander Seguros S/A"/>
    <s v="2034/4193474"/>
    <s v="2016-82-39259-0"/>
    <s v="11/04/2014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Acidentes Pessoais"/>
    <s v="Sinistro Negado (Negativa pagto da Apólice)"/>
    <s v="Cobrança"/>
    <s v="2ª"/>
    <s v="Vara Cível"/>
    <s v="Aparecida de Goiânia (GO)"/>
    <s v="Goiás"/>
    <s v="Mascarenhas Barbosa &amp; Advogados Associados"/>
    <s v="Equipe Cível - Seguros"/>
    <s v="31/03/2017 "/>
    <s v="Acordos após a Sentença e até Decisão do Tribunal Estadual"/>
    <n v="0"/>
    <s v="02.02.507.0002223282/16"/>
    <s v="07/03/2016"/>
    <d v="2016-03-18T00:00:00"/>
    <n v="25000"/>
    <d v="2016-03-18T00:00:00"/>
    <s v="31/03/2017 "/>
    <n v="378"/>
    <n v="12.6"/>
  </r>
  <r>
    <x v="2"/>
    <s v="02.02.136.0002392520/16"/>
    <x v="2"/>
    <x v="1"/>
    <s v="PROTEÇÃO RESIDENCIAL DOSE DUPLA"/>
    <n v="5002"/>
    <s v="ROUBO/FURTO"/>
    <s v="Residencial Dose Dupla"/>
    <s v="Sim"/>
    <s v="SINISTRO NEGADO"/>
    <s v="Bens não cobertos / Comprovação preexistência"/>
    <m/>
    <x v="2"/>
    <n v="16191.66"/>
    <n v="16191.66"/>
    <n v="0"/>
    <m/>
    <m/>
    <s v="ZURICH SANTANDER"/>
    <n v="2392520"/>
    <s v=" 0020432-81.2016.8.26.0001 "/>
    <s v="Antonio Carlos Ymanaka"/>
    <s v="Santander Brasil Seguros S/A"/>
    <s v="1490320/414361"/>
    <s v="2015-14-87366-0"/>
    <s v="06/01/2014 "/>
    <s v=" "/>
    <n v="21391"/>
    <n v="21391"/>
    <s v=" "/>
    <s v=" "/>
    <s v=" "/>
    <n v="21391"/>
    <s v="Possível"/>
    <n v="10695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18/03/2017 "/>
    <s v="Procedência Parcial - 1ª Instância"/>
    <n v="0"/>
    <s v="02.02.136.0002392520/16"/>
    <s v="28/11/2016"/>
    <d v="2016-12-01T00:00:00"/>
    <n v="21391"/>
    <d v="2016-12-01T00:00:00"/>
    <s v="18/03/2017 "/>
    <n v="107"/>
    <n v="3.5666666666666669"/>
  </r>
  <r>
    <x v="2"/>
    <s v="02.02.136.0002020062/15"/>
    <x v="2"/>
    <x v="1"/>
    <s v="PROTEÇÃO RESIDENCIAL DOSE DUPLA"/>
    <n v="5002"/>
    <s v="VENDAVAL"/>
    <s v="Residencial Dose Dupla"/>
    <s v="Sim"/>
    <s v="SINISTRO LIQUIDADO"/>
    <s v="Sinistro pago parcialmente"/>
    <m/>
    <x v="2"/>
    <n v="6063.39"/>
    <n v="6063.39"/>
    <n v="0"/>
    <m/>
    <m/>
    <s v="ZURICH SANTANDER"/>
    <n v="2020062"/>
    <s v=" 0000033-36.2015.8.26.0140 "/>
    <s v="Francisco Carlos Cruz"/>
    <s v="Santander Brasil Seguros S/A"/>
    <s v="1490320/67118"/>
    <s v="2014-14-84088-0"/>
    <s v="25/09/2014 "/>
    <s v=" "/>
    <n v="12489.8"/>
    <n v="12926"/>
    <s v=" "/>
    <s v=" "/>
    <s v=" "/>
    <n v="6073"/>
    <s v="Provável"/>
    <n v="6073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Chavantes (SP)"/>
    <s v="São Paulo"/>
    <s v="Chalfin, Goldberg, Vainboim e Fichtner Advogados Associados - São "/>
    <s v="Equipe Cível - Seguros"/>
    <s v="22/03/2017 "/>
    <s v="Procedência Parcial - 1ª Instância"/>
    <n v="0"/>
    <s v="02.02.136.0002020062/15"/>
    <s v="14/01/2015"/>
    <d v="2015-01-22T00:00:00"/>
    <n v="12489.8"/>
    <d v="2015-01-22T00:00:00"/>
    <s v="22/03/2017 "/>
    <n v="790"/>
    <n v="26.333333333333332"/>
  </r>
  <r>
    <x v="2"/>
    <s v="02.02.136.0002389075/16"/>
    <x v="2"/>
    <x v="1"/>
    <s v="PROTEÇÃO RESIDENCIAL VAN GOGH"/>
    <n v="8100"/>
    <s v="DESMORONAMENTO"/>
    <s v="Residencial Van Gogh"/>
    <s v="Não"/>
    <s v="SINISTRO NEGADO"/>
    <s v="EVENTO NÃO CARACTERIZADO"/>
    <m/>
    <x v="1"/>
    <n v="42425.17"/>
    <n v="0"/>
    <n v="42425.17"/>
    <m/>
    <m/>
    <s v="ZURICH SANTANDER"/>
    <n v="2389075"/>
    <s v=" 0395857-36.2016.8.19.0001 "/>
    <s v="Celso Moura Sequeira"/>
    <s v="Santander Brasil Seguros S/A"/>
    <s v="1782418/534551"/>
    <s v="2015-14-97042-0"/>
    <s v="19/10/2015 "/>
    <s v=" "/>
    <n v="72774"/>
    <n v="72774"/>
    <s v=" "/>
    <s v=" "/>
    <s v=" "/>
    <n v="72774"/>
    <s v="Possível"/>
    <n v="36387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24/03/2017 "/>
    <s v="Extinção Art. 267 - Com Possibilidade Nova Ação - 1ª Instância"/>
    <n v="0"/>
    <s v="02.02.136.0002389075/16"/>
    <s v="22/07/2016"/>
    <d v="2016-11-22T00:00:00"/>
    <n v="72774"/>
    <d v="2016-11-22T00:00:00"/>
    <s v="24/03/2017 "/>
    <n v="122"/>
    <n v="4.0666666666666664"/>
  </r>
  <r>
    <x v="2"/>
    <s v="02.02.136.0002266085/16"/>
    <x v="2"/>
    <x v="1"/>
    <s v="PROTEÇÃO RESIDENCIAL DOSE DUPLA"/>
    <n v="5002"/>
    <s v="VENDAVAL"/>
    <s v="Residencial Dose Dupla"/>
    <s v="Sim"/>
    <s v="SINISTRO NEGADO"/>
    <s v="Bens não cobertos / Comprovação preexistência"/>
    <m/>
    <x v="1"/>
    <n v="9949.8799999999992"/>
    <n v="0"/>
    <n v="9949.8799999999992"/>
    <m/>
    <m/>
    <s v="ZURICH SANTANDER"/>
    <n v="2266085"/>
    <s v=" 1005076-64.2016.8.26.0248 "/>
    <s v="ADAILTON VIEIRA DE MELO"/>
    <s v="Santander Brasil Seguros S/A"/>
    <s v="1490320/155089"/>
    <s v="2015-14-98577-0"/>
    <s v="17/11/2015 "/>
    <s v=" "/>
    <n v="16432"/>
    <n v="16432"/>
    <s v=" "/>
    <s v=" "/>
    <s v=" "/>
    <n v="16432"/>
    <s v="Possível"/>
    <n v="8216"/>
    <n v="0"/>
    <s v="Remoto"/>
    <n v="0"/>
    <s v="Condenação"/>
    <s v="Contingência Inicial"/>
    <m/>
    <s v="Encerrado"/>
    <s v="Seguro Residencial"/>
    <s v="Pgto/Amortiz/diverg/duplic/não processado/provisão"/>
    <s v="Indenizatória"/>
    <s v="Juizado Especial Cível"/>
    <s v="JEC 20 Salários"/>
    <s v="Indaiatuba (SP)"/>
    <s v="São Paulo"/>
    <s v="Chalfin, Goldberg, Vainboim e Fichtner Advogados Associados - São "/>
    <s v="Equipe Cível - Seguros"/>
    <s v="31/03/2017 "/>
    <s v="Improcedência da Ação - 1ª Instância"/>
    <n v="0"/>
    <s v="02.02.136.0002266085/16"/>
    <s v="01/06/2016"/>
    <d v="2016-06-09T00:00:00"/>
    <n v="16432"/>
    <d v="2016-06-09T00:00:00"/>
    <s v="31/03/2017 "/>
    <n v="295"/>
    <n v="9.8333333333333339"/>
  </r>
  <r>
    <x v="2"/>
    <s v="02.02.507.0002307906/16"/>
    <x v="1"/>
    <x v="0"/>
    <s v="PROTEÇÃO ACIDENTES PESSOAIS "/>
    <n v="3003"/>
    <s v="MORTE ACIDENTAL"/>
    <s v="AP Cartões"/>
    <s v="Não"/>
    <s v="SINISTRO NÃO AVISADO"/>
    <s v="SINISTRO NÃO AVISADO"/>
    <m/>
    <x v="1"/>
    <n v="33000"/>
    <n v="0"/>
    <n v="33000"/>
    <m/>
    <m/>
    <s v="ZURICH SANTANDER"/>
    <n v="2307906"/>
    <s v=" 0022802-86.2016.8.19.0208 "/>
    <s v="MARILIA CANDIDA MARTINS DA COSTA"/>
    <s v="Santander Seguros S/A"/>
    <s v="211/1"/>
    <s v="2016-82-42026-0"/>
    <s v="07/04/2016 "/>
    <s v=" "/>
    <n v="28000"/>
    <n v="28000"/>
    <s v=" "/>
    <s v=" "/>
    <s v=" "/>
    <n v="28000"/>
    <s v="Possível"/>
    <n v="14000"/>
    <n v="0"/>
    <s v="Remoto"/>
    <n v="0"/>
    <s v="Condenação"/>
    <s v="Contingência Inicial"/>
    <m/>
    <s v="Encerrado"/>
    <s v="Acidentes Pessoais"/>
    <s v="Cobertura Negada"/>
    <s v="Cobrança"/>
    <s v="Juizado Especial Cível"/>
    <s v="JEC 40 Salários"/>
    <s v="Rio de Janeiro (RJ)"/>
    <s v="Rio de Janeiro"/>
    <s v="Chalfin, Goldberg, Vainboim e Fichtner Advogados Associados - São "/>
    <s v="Equipe Cível - Seguros"/>
    <s v="31/03/2017 "/>
    <s v="Extinção Art. 267 - Sem Possibilidade Nova Ação - 2ª Instância - Recurso do Auto"/>
    <n v="0"/>
    <s v="02.02.507.0002307906/16"/>
    <s v="22/08/2016"/>
    <d v="2016-08-27T00:00:00"/>
    <n v="28000"/>
    <d v="2016-08-27T00:00:00"/>
    <s v="31/03/2017 "/>
    <n v="216"/>
    <n v="7.2"/>
  </r>
  <r>
    <x v="2"/>
    <s v="02.02.507.0000641318/10"/>
    <x v="1"/>
    <x v="0"/>
    <s v="PROTEÇÃO ACIDENTES PESSOAIS "/>
    <n v="3003"/>
    <s v="IPA"/>
    <s v="AP Cartões"/>
    <s v="Não"/>
    <s v="SINISTRO NÃO AVISADO"/>
    <s v="SINISTRO NÃO AVISADO"/>
    <m/>
    <x v="1"/>
    <n v="7918.8149999999996"/>
    <n v="0"/>
    <n v="7918.8149999999996"/>
    <m/>
    <m/>
    <s v="ESCROW"/>
    <n v="1196942"/>
    <s v=" 1514/09 "/>
    <s v="Jose Alcantara dos Santos"/>
    <s v="Santander Seguros S/A"/>
    <s v="212/01"/>
    <s v="2014-82-29035-0"/>
    <s v="04/08/2009 "/>
    <s v=" "/>
    <n v="5313.43"/>
    <n v="5313.43"/>
    <s v=" "/>
    <s v=" "/>
    <s v=" "/>
    <n v="5313.43"/>
    <s v="Possível"/>
    <n v="2656.72"/>
    <n v="0"/>
    <s v="Remoto"/>
    <n v="0"/>
    <s v="Condenação"/>
    <s v="Contingência Inicial"/>
    <m/>
    <s v="Encerrado"/>
    <s v="Acidentes Pessoais"/>
    <s v="Sinistro Negado (Negativa pagto da Apólice)"/>
    <s v="Cobrança"/>
    <s v="2ª"/>
    <s v="Vara Cível"/>
    <s v="Ituverava (SP)"/>
    <s v="São Paulo"/>
    <s v="Chalfin, Goldberg, Vainboim e Fichtner Advogados Associados - São "/>
    <s v="Equipe Cível - Seguros"/>
    <s v="18/03/2017 "/>
    <s v="Improcedência da Ação - 2ª Instância - Recurso do Autor"/>
    <n v="0"/>
    <s v="02.02.507.0000641318/10"/>
    <s v="08/04/2010"/>
    <d v="2010-04-16T00:00:00"/>
    <n v="5313.43"/>
    <d v="2010-04-16T00:00:00"/>
    <s v="18/03/2017 "/>
    <n v="2528"/>
    <n v="84.266666666666666"/>
  </r>
  <r>
    <x v="2"/>
    <s v="02.02.507.0002104211/15"/>
    <x v="1"/>
    <x v="0"/>
    <s v="ACIDENTES PESSOAIS MENSAL SANTANDER"/>
    <n v="5012"/>
    <s v="IPA"/>
    <s v="AP STD"/>
    <s v="Sim"/>
    <s v="SINISTRO NEGADO"/>
    <s v="Falta de Documentos"/>
    <m/>
    <x v="0"/>
    <n v="45000"/>
    <n v="25000"/>
    <n v="20000"/>
    <m/>
    <m/>
    <s v="ZURICH SANTANDER"/>
    <n v="2104211"/>
    <s v=" 0018179-06.2015.8.13.0620 "/>
    <s v="Poliana de Assis de Araújo"/>
    <s v="Santander Seguros S/A"/>
    <s v="301/2727119"/>
    <s v="2015-82-34355-0"/>
    <s v="20/05/2012 "/>
    <s v=" "/>
    <n v="45000"/>
    <n v="45000"/>
    <s v=" "/>
    <s v=" "/>
    <s v=" "/>
    <n v="45000"/>
    <s v="Possível"/>
    <n v="22500"/>
    <n v="0"/>
    <s v="Remoto"/>
    <n v="0"/>
    <s v="Condenação"/>
    <s v="Contingência Inicial"/>
    <m/>
    <s v="Encerrado"/>
    <s v="Acidentes Pessoais"/>
    <s v="Sinistro Negado (Negativa pagto da Apólice)"/>
    <s v="Cobrança"/>
    <s v="2ª"/>
    <s v="Vara Cível"/>
    <s v="São Gonçalo do Sapucaí (MG)"/>
    <s v="Minas Gerais"/>
    <s v="Chalfin, Goldberg, Vainboim e Fichtner Advogados Associados - São "/>
    <s v="Equipe Cível - Seguros"/>
    <s v="28/03/2017 "/>
    <s v="Acordo antes da Sentença"/>
    <n v="0"/>
    <s v="02.02.507.0002104211/15"/>
    <s v="19/05/2015"/>
    <d v="2015-06-08T00:00:00"/>
    <n v="45000"/>
    <d v="2015-06-08T00:00:00"/>
    <s v="28/03/2017 "/>
    <n v="659"/>
    <n v="21.966666666666665"/>
  </r>
  <r>
    <x v="2"/>
    <s v="02.02.507.0001751082/13"/>
    <x v="0"/>
    <x v="0"/>
    <s v="APÓLICE ESPECÍFICA VG MENSAL"/>
    <n v="7000"/>
    <s v="MORTE ACIDENTAL"/>
    <s v="Vida Específica"/>
    <s v="Não"/>
    <s v="SINISTRO NEGADO"/>
    <s v="Suicídio - Art. 798, CC"/>
    <m/>
    <x v="0"/>
    <n v="23208.77"/>
    <n v="20000"/>
    <n v="3208.7700000000004"/>
    <m/>
    <m/>
    <s v="ZURICH SANTANDER"/>
    <n v="1751082"/>
    <s v=" 3000281-05.2013.8.26.0274 "/>
    <s v="Samira dos Santos Alves"/>
    <s v="Santander Seguros S/A"/>
    <s v="3309/219"/>
    <s v="2012-93-48302-0"/>
    <s v="15/02/2009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Itápolis (SP)"/>
    <s v="São Paulo"/>
    <s v="Chalfin, Goldberg, Vainboim e Fichtner Advogados Associados - São "/>
    <s v="Equipe Cível - Seguros"/>
    <s v="28/03/2017 "/>
    <s v="Acordo Após Decisão do Tribunal Estadual"/>
    <n v="0"/>
    <s v="02.02.507.0001751082/13"/>
    <s v="07/11/2013"/>
    <d v="2013-11-26T00:00:00"/>
    <n v="20000"/>
    <d v="2013-11-26T00:00:00"/>
    <s v="28/03/2017 "/>
    <n v="1218"/>
    <n v="40.6"/>
  </r>
  <r>
    <x v="2"/>
    <s v="02.02.507.0001764568/13"/>
    <x v="0"/>
    <x v="0"/>
    <s v="PROTECAO VIDA HOMEM"/>
    <n v="8061"/>
    <s v="IPA"/>
    <s v="Vida Homem"/>
    <s v="Sim"/>
    <s v="SINISTRO NEGADO"/>
    <s v="Sem caracterização de IFPD / IPA / Doenças Graves / Preexistência"/>
    <m/>
    <x v="1"/>
    <n v="38482.68"/>
    <n v="0"/>
    <n v="38482.68"/>
    <m/>
    <m/>
    <s v="ZURICH SANTANDER"/>
    <n v="1764568"/>
    <s v=" 4009372-56.2013.8.26.0451 "/>
    <s v="Antonio Luis de Paula"/>
    <s v="Santander Seguros S/A"/>
    <s v="113303/3125090"/>
    <s v="2013-93-55926-0"/>
    <s v="02/10/2012 "/>
    <s v=" "/>
    <n v="42056"/>
    <n v="42056"/>
    <s v=" "/>
    <s v=" "/>
    <s v=" "/>
    <n v="42056"/>
    <s v="Possível"/>
    <n v="21028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Piracicaba (SP)"/>
    <s v="São Paulo"/>
    <s v="Chalfin, Goldberg, Vainboim e Fichtner Advogados Associados - São "/>
    <s v="Equipe Cível - Seguros"/>
    <s v="16/03/2017 "/>
    <s v="Improcedência da Ação - 1ª Instância"/>
    <n v="0"/>
    <s v="02.02.507.0001764568/13"/>
    <s v="07/12/2013"/>
    <d v="2013-12-19T00:00:00"/>
    <n v="42056"/>
    <d v="2013-12-19T00:00:00"/>
    <s v="16/03/2017 "/>
    <n v="1183"/>
    <n v="39.43333333333333"/>
  </r>
  <r>
    <x v="2"/>
    <s v="02.02.507.0001163420/03"/>
    <x v="0"/>
    <x v="0"/>
    <s v=" PROTEÇÃO VIDA EMPRESA - STYLE"/>
    <n v="5081"/>
    <s v="MORTE ACIDENTAL"/>
    <s v="Vida Master"/>
    <s v="Sim"/>
    <s v="SINISTRO NEGADO"/>
    <s v="Agravamento de risco / Embriaguez"/>
    <m/>
    <x v="1"/>
    <n v="64738.99"/>
    <n v="0"/>
    <n v="64738.99"/>
    <m/>
    <m/>
    <s v="ZURICH SANTANDER"/>
    <n v="1413528"/>
    <s v=" 34460-24.2011.811.0041 "/>
    <s v="Luciane Pereira Neves"/>
    <s v="Santander Seguros S/A"/>
    <s v="3451 / 194576"/>
    <s v="2011-93-40859-0"/>
    <s v="15/05/2011 "/>
    <s v=" "/>
    <n v="0"/>
    <n v="114446.86"/>
    <s v=" "/>
    <s v=" "/>
    <s v=" "/>
    <n v="114446.86"/>
    <s v="Possível"/>
    <n v="57223.43"/>
    <n v="0"/>
    <s v="Remoto"/>
    <n v="0"/>
    <s v="Condenação"/>
    <s v="Contingência Inicial"/>
    <m/>
    <s v="Encerrado"/>
    <s v="Seguro de Vida"/>
    <s v="Cobertura Negada"/>
    <s v="Obrigação de não fazer"/>
    <s v="Juizado Especial Cível"/>
    <s v="JEC 20 Salários"/>
    <s v="Cuiabá (MT)"/>
    <s v="Mato Grosso"/>
    <s v="Mascarenhas Barbosa &amp; Advogados Associados"/>
    <s v="Equipe Cível - Seguros"/>
    <s v="27/03/2017 "/>
    <s v="Extinção Art. 267 - Com Possibilidade Nova Ação - 1ª Instância"/>
    <n v="0"/>
    <s v="02.02.507.0001163420/03"/>
    <s v="12/08/2003"/>
    <d v="2012-01-19T00:00:00"/>
    <n v="0"/>
    <d v="2012-01-19T00:00:00"/>
    <s v="27/03/2017 "/>
    <n v="1894"/>
    <n v="63.133333333333333"/>
  </r>
  <r>
    <x v="2"/>
    <s v="02.02.507.0001778052/13"/>
    <x v="0"/>
    <x v="0"/>
    <s v="VIDA PROTEÇÃO EXCLUSIVA"/>
    <n v="5030"/>
    <s v="IFPD"/>
    <s v="Vida Proteção Exclusiva"/>
    <s v="Sim"/>
    <s v="SINISTRO NEGADO"/>
    <s v="Falta de Documentos"/>
    <m/>
    <x v="1"/>
    <n v="575.07000000000005"/>
    <n v="0"/>
    <n v="575.07000000000005"/>
    <m/>
    <m/>
    <s v="ZURICH SANTANDER"/>
    <n v="1778052"/>
    <s v=" 0008029-98.2013.8.26.0126 "/>
    <s v="Mauricio Ribeiro Dos Santos"/>
    <s v="Santander Seguros S/A"/>
    <s v="3422/16272994"/>
    <s v="2013-93-51784-0"/>
    <s v="12/12/2012 "/>
    <s v=" "/>
    <n v="31964"/>
    <n v="31964"/>
    <s v=" "/>
    <s v=" "/>
    <s v=" "/>
    <n v="31964"/>
    <s v="Provável"/>
    <n v="31964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Caraguatatuba (SP)"/>
    <s v="São Paulo"/>
    <s v="Chalfin, Goldberg, Vainboim e Fichtner Advogados Associados - São "/>
    <s v="Equipe Cível - Seguros"/>
    <s v="28/03/2017 "/>
    <s v="Improcedência da Ação - 1ª Instância"/>
    <n v="0"/>
    <s v="02.02.507.0001778052/13"/>
    <s v="06/11/2013"/>
    <d v="2014-01-23T00:00:00"/>
    <n v="31964"/>
    <d v="2014-01-23T00:00:00"/>
    <s v="28/03/2017 "/>
    <n v="1160"/>
    <n v="38.666666666666664"/>
  </r>
  <r>
    <x v="2"/>
    <s v="02.02.062.0001177219/12"/>
    <x v="8"/>
    <x v="2"/>
    <e v="#N/A"/>
    <m/>
    <m/>
    <n v="0"/>
    <s v="Não"/>
    <m/>
    <m/>
    <s v="ação cautelar de exibição de documentos, não houve sinistro reportado ou negado"/>
    <x v="1"/>
    <n v="1000"/>
    <n v="0"/>
    <n v="1000"/>
    <m/>
    <m/>
    <s v="ZURICH SANTANDER"/>
    <n v="1427329"/>
    <s v=" 0000893-57.2011.8.17.0001 "/>
    <s v="José Correia de Araújo Filho"/>
    <s v="Santander S/A Serviços Técnicos, Administrativos e de Corretagem de "/>
    <m/>
    <m/>
    <s v="29/03/2004 "/>
    <s v=" "/>
    <n v="221017.8"/>
    <n v="221017.8"/>
    <s v=" "/>
    <s v=" "/>
    <s v=" "/>
    <n v="1000"/>
    <s v="Possível"/>
    <n v="500"/>
    <n v="0"/>
    <s v="Remoto"/>
    <n v="0"/>
    <s v="Sucumbência"/>
    <s v="Contingência Inicial"/>
    <m/>
    <s v="Encerrado"/>
    <s v="Seguro de Vida"/>
    <s v="Apólice não recebida"/>
    <s v="Exibição de Documentos"/>
    <s v="18ª"/>
    <s v="Vara Cível"/>
    <s v="Recife (PE)"/>
    <s v="Pernambuco"/>
    <s v="Cavalcante Ramos Advogados"/>
    <s v="Equipe Cível - Corretora"/>
    <s v="03/03/2017 "/>
    <s v="Extinção Art. 267 - Sem Possibilidade Nova Ação - 1ª Instância"/>
    <n v="0"/>
    <s v="02.02.062.0001177219/12"/>
    <s v="14/02/2012"/>
    <d v="2012-03-01T00:00:00"/>
    <n v="221017.8"/>
    <d v="2012-03-01T00:00:00"/>
    <s v="03/03/2017 "/>
    <n v="1828"/>
    <n v="60.93333333333333"/>
  </r>
  <r>
    <x v="2"/>
    <s v="02.02.507.0001660869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1999.279999999999"/>
    <n v="0"/>
    <n v="21999.279999999999"/>
    <m/>
    <m/>
    <s v="ZURICH SANTANDER"/>
    <n v="1675101"/>
    <s v=" 3000727-10.2013.8.26.0629 "/>
    <s v="Zezualdo Biscaro de Luca"/>
    <s v="Santander Seguros S/A"/>
    <s v="3422/13025996"/>
    <s v="2011-93-42055-0"/>
    <s v="04/11/2011 "/>
    <s v=" "/>
    <n v="21677"/>
    <n v="21677"/>
    <s v=" "/>
    <s v=" "/>
    <s v=" "/>
    <n v="21677"/>
    <s v="Possível"/>
    <n v="10838.5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Tietê (SP)"/>
    <s v="São Paulo"/>
    <s v="Chalfin, Goldberg, Vainboim e Fichtner Advogados Associados - São "/>
    <s v="Equipe Cível - Seguros"/>
    <s v="29/03/2017 "/>
    <s v="Improcedência da Ação - 2ª Instância - Recurso do Banco"/>
    <n v="0"/>
    <s v="02.02.507.0001660869/13"/>
    <s v="10/07/2013"/>
    <d v="2013-07-15T00:00:00"/>
    <n v="21677"/>
    <d v="2013-07-15T00:00:00"/>
    <s v="29/03/2017 "/>
    <n v="1353"/>
    <n v="45.1"/>
  </r>
  <r>
    <x v="2"/>
    <s v="02.02.507.0001848166/14"/>
    <x v="1"/>
    <x v="0"/>
    <s v="SANTANDER PROTECAO SOB MEDIDA"/>
    <n v="8065"/>
    <s v="MORTE ACIDENTAL"/>
    <s v="AP Proteção Sob Medida"/>
    <s v="Sim"/>
    <s v="SINISTRO NEGADO"/>
    <s v="Suicídio - Art. 798, CC"/>
    <m/>
    <x v="1"/>
    <n v="385.85"/>
    <n v="0"/>
    <n v="385.85"/>
    <m/>
    <m/>
    <s v="ZURICH SANTANDER"/>
    <n v="1848166"/>
    <s v=" 0019426-47.2014.8.16.0014 "/>
    <s v="Espolio de Yoshihaki Makihara"/>
    <s v="Santander Seguros S/A"/>
    <s v="2034/4086850"/>
    <s v="2013-82-26802 E"/>
    <s v="22/11/2013 "/>
    <s v=" "/>
    <n v="90148.68"/>
    <n v="90149.68"/>
    <s v=" "/>
    <s v=" "/>
    <s v=" "/>
    <n v="88209.68"/>
    <s v="Provável"/>
    <n v="88209.68"/>
    <n v="0"/>
    <s v="Remoto"/>
    <n v="0"/>
    <s v="Condenação"/>
    <s v="Contingência Inicial"/>
    <m/>
    <s v="Encerrado"/>
    <s v="Seguro de Vida"/>
    <s v="Pgto/Amortiz/diverg/duplic/não processado/provisão"/>
    <s v="Obrigação de fazer"/>
    <s v="10ª"/>
    <s v="Vara Cível"/>
    <s v="Londrina (PR)"/>
    <s v="Paraná"/>
    <s v="Cabanellos Schuh Advogados Associados - PR"/>
    <s v="Equipe Cível - Seguros"/>
    <s v="30/03/2017 "/>
    <s v="Improcedência da Ação - 2ª Instância - Recurso do Banco"/>
    <n v="0"/>
    <s v="02.02.507.0001848166/14"/>
    <s v="02/04/2014"/>
    <d v="2014-05-09T00:00:00"/>
    <n v="90148.68"/>
    <d v="2014-05-09T00:00:00"/>
    <s v="30/03/2017 "/>
    <n v="1056"/>
    <n v="35.200000000000003"/>
  </r>
  <r>
    <x v="2"/>
    <s v="02.02.507.0001281693/12"/>
    <x v="0"/>
    <x v="0"/>
    <s v=" PROTEÇÃO VIDA EMPRESA - STYLE"/>
    <n v="5081"/>
    <s v="MORTE NATURAL"/>
    <s v="Vida Master"/>
    <s v="Sim"/>
    <s v="SINISTRO NEGADO"/>
    <s v="Limite de idade / Nº mínimo segurados"/>
    <s v="LIMITE DE IDADE"/>
    <x v="1"/>
    <n v="21300.7"/>
    <n v="0"/>
    <n v="21300.7"/>
    <m/>
    <m/>
    <s v="ZURICH SANTANDER"/>
    <n v="1531798"/>
    <s v=" 0514195-04.2012.8.13.0024 "/>
    <s v="Recobrar Serviços de Digitação LTDA"/>
    <s v="Santander Seguros S/A"/>
    <s v="3451/80703"/>
    <s v="2010-93-33014-0"/>
    <s v="23/08/2010 "/>
    <s v=" "/>
    <n v="18000"/>
    <n v="18000"/>
    <s v=" "/>
    <s v=" "/>
    <s v=" "/>
    <n v="18000"/>
    <s v="Possível"/>
    <n v="9000"/>
    <n v="0"/>
    <s v="Remoto"/>
    <n v="0"/>
    <s v="Condenação"/>
    <s v="Contingência Inicial"/>
    <m/>
    <s v="Encerrado"/>
    <s v="Seguro de Vida"/>
    <s v="Cobertura Negada"/>
    <s v="Indenizatória"/>
    <s v="9ª"/>
    <s v="Vara Cível"/>
    <s v="Belo Horizonte (MG)"/>
    <s v="Minas Gerais"/>
    <s v="Chalfin, Goldberg, Vainboim e Fichtner Advogados Associados - São "/>
    <s v="Equipe Cível - Seguros"/>
    <s v="17/03/2017 "/>
    <s v="Improcedência da Ação - 2ª Instância - Recurso do Autor"/>
    <n v="0"/>
    <s v="02.02.507.0001281693/12"/>
    <s v="05/10/2012"/>
    <d v="2012-10-11T00:00:00"/>
    <n v="18000"/>
    <d v="2012-10-11T00:00:00"/>
    <s v="17/03/2017 "/>
    <n v="1618"/>
    <n v="53.93333333333333"/>
  </r>
  <r>
    <x v="2"/>
    <s v="02.02.507.0001781656/14"/>
    <x v="6"/>
    <x v="0"/>
    <s v="VIDA VAN GOGH STYLE"/>
    <n v="4005"/>
    <s v="MORTE NATURAL"/>
    <s v="VIDA VAN GOGH STYLE"/>
    <s v="Não"/>
    <s v="SINISTRO NEGADO"/>
    <s v="Prescrição / Carência"/>
    <s v="carência"/>
    <x v="1"/>
    <n v="313451.59999999998"/>
    <n v="0"/>
    <n v="313451.59999999998"/>
    <m/>
    <m/>
    <s v="ZURICH SANTANDER"/>
    <n v="1781656"/>
    <s v=" 0025961-17.2013.8.16.0017 "/>
    <s v="Laedi Terumi Kaneko"/>
    <s v="Santander Seguros S/A"/>
    <s v="PPS 401244141"/>
    <s v="89-1050-0"/>
    <s v="22/11/2010 "/>
    <s v=" "/>
    <n v="300000"/>
    <n v="300000"/>
    <s v=" "/>
    <s v=" "/>
    <s v=" "/>
    <n v="300000"/>
    <s v="Possível"/>
    <n v="150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4ª"/>
    <s v="Vara Cível"/>
    <s v="Maringá (PR)"/>
    <s v="Paraná"/>
    <s v="Cabanellos Schuh Advogados Associados - PR"/>
    <s v="Equipe Cível - Seguros"/>
    <s v="18/03/2017 "/>
    <s v="Improcedência da Ação - 2ª Instância - Recurso do Autor"/>
    <n v="0"/>
    <s v="02.02.507.0001781656/14"/>
    <s v="15/01/2014"/>
    <d v="2014-01-28T00:00:00"/>
    <n v="300000"/>
    <d v="2014-01-28T00:00:00"/>
    <s v="18/03/2017 "/>
    <n v="1145"/>
    <n v="38.166666666666664"/>
  </r>
  <r>
    <x v="2"/>
    <s v="02.02.507.0001786218/14"/>
    <x v="1"/>
    <x v="0"/>
    <s v="ACIDENTES PESSOAIS MENSAL SANTANDER"/>
    <n v="5012"/>
    <s v="IPA"/>
    <s v="AP STD"/>
    <s v="Sim"/>
    <s v="SINISTRO NEGADO"/>
    <s v="Sem caracterização de IFPD / IPA / Doenças Graves / Preexistência"/>
    <m/>
    <x v="1"/>
    <n v="71434.48"/>
    <n v="0"/>
    <n v="71434.48"/>
    <m/>
    <m/>
    <s v="ZURICH SANTANDER"/>
    <n v="1786218"/>
    <s v=" 0071168-08.2013.8.26.0002 "/>
    <s v="Emelio Silva Carvalho"/>
    <s v="Santander Seguros S/A"/>
    <s v="301/3661174"/>
    <s v="2013-82-22071-0"/>
    <s v="30/12/2012 "/>
    <s v=" "/>
    <n v="83000"/>
    <n v="83000"/>
    <s v=" "/>
    <s v=" "/>
    <s v=" "/>
    <n v="83000"/>
    <s v="Possível"/>
    <n v="41500"/>
    <n v="0"/>
    <s v="Remoto"/>
    <n v="0"/>
    <s v="Condenação"/>
    <s v="Contingência Inicial"/>
    <m/>
    <s v="Encerrado"/>
    <s v="Seguro de Vida"/>
    <s v="Apólice não recebida"/>
    <s v="Cobrança"/>
    <s v="3ª"/>
    <s v="Vara Cível"/>
    <s v="São Paulo (SP)"/>
    <s v="São Paulo"/>
    <s v="Chalfin, Goldberg, Vainboim e Fichtner Advogados Associados - São "/>
    <s v="Equipe Cível - Seguros"/>
    <s v="18/03/2017 "/>
    <s v="Improcedência da Ação - 2ª Instância - Recurso do Autor"/>
    <n v="0"/>
    <s v="02.02.507.0001786218/14"/>
    <s v="24/01/2014"/>
    <d v="2014-02-05T00:00:00"/>
    <n v="83000"/>
    <d v="2014-02-05T00:00:00"/>
    <s v="18/03/2017 "/>
    <n v="1137"/>
    <n v="37.9"/>
  </r>
  <r>
    <x v="2"/>
    <s v="02.02.507.0001326994/12"/>
    <x v="1"/>
    <x v="0"/>
    <s v="ACIDENTES PESSOAIS MENSAL SANTANDER"/>
    <n v="5012"/>
    <s v="MORTE ACIDENTAL"/>
    <s v="AP STD"/>
    <s v="Sim"/>
    <s v="SINISTRO NEGADO"/>
    <s v="Agravamento de risco / Embriaguez"/>
    <m/>
    <x v="1"/>
    <n v="115222.81"/>
    <n v="0"/>
    <n v="115222.81"/>
    <m/>
    <m/>
    <s v="ZURICH SANTANDER"/>
    <n v="1581064"/>
    <s v=" 0010752-16.2012.8.26.0453 "/>
    <s v="Celia Carvalho Ferreira Flamino"/>
    <s v="Santander Seguros S/A"/>
    <s v="301/2133187"/>
    <s v="2011-82-13008-0"/>
    <s v="30/08/2010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Pirajuí (SP)"/>
    <s v="São Paulo"/>
    <s v="Chalfin, Goldberg, Vainboim e Fichtner Advogados Associados - São "/>
    <s v="Equipe Cível - Seguros"/>
    <s v="30/03/2017 "/>
    <s v="Improcedência da Ação - 2ª Instância - Recurso do Autor"/>
    <n v="0"/>
    <s v="02.02.507.0001326994/12"/>
    <s v="17/12/2012"/>
    <d v="2013-02-07T00:00:00"/>
    <n v="103000"/>
    <d v="2013-02-07T00:00:00"/>
    <s v="30/03/2017 "/>
    <n v="1512"/>
    <n v="50.4"/>
  </r>
  <r>
    <x v="2"/>
    <s v="02.02.507.0001253716/12"/>
    <x v="0"/>
    <x v="0"/>
    <s v="APÓLICE ESPECÍFICA VG MENSAL"/>
    <n v="7000"/>
    <s v="IFPD"/>
    <s v="Vida Específica"/>
    <s v="Não"/>
    <s v="SINISTRO NEGADO"/>
    <s v="Sem caracterização de IFPD / IPA / Doenças Graves / Preexistência"/>
    <m/>
    <x v="2"/>
    <n v="86585.8"/>
    <n v="86585.8"/>
    <n v="0"/>
    <m/>
    <m/>
    <s v="ZURICH SANTANDER"/>
    <n v="1503820"/>
    <s v=" 0007279-96.2012.8.13.0610 "/>
    <s v="Rita Albertina Ribeiro"/>
    <s v="Santander Seguros S/A"/>
    <s v="9302198/0"/>
    <s v="2012-93-48708-0"/>
    <s v="30/05/2011 "/>
    <s v=" "/>
    <n v="32981"/>
    <n v="32981"/>
    <s v=" "/>
    <s v=" "/>
    <s v=" "/>
    <n v="32981"/>
    <s v="Possível"/>
    <n v="16490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Juizado Especial Cível"/>
    <s v="JEC 40 Salários"/>
    <s v="São Domingos do Prata (MG)"/>
    <s v="Minas Gerais"/>
    <s v="Chalfin, Goldberg, Vainboim e Fichtner Advogados Associados - São "/>
    <s v="Equipe Cível - Seguros"/>
    <s v="22/03/2017 "/>
    <s v="Procedência Parcial - 2ª Instância - Recurso do Autor"/>
    <n v="0"/>
    <s v="02.02.507.0001253716/12"/>
    <s v="21/06/2012"/>
    <d v="2012-08-16T00:00:00"/>
    <n v="32981"/>
    <d v="2012-08-16T00:00:00"/>
    <s v="22/03/2017 "/>
    <n v="1679"/>
    <n v="55.966666666666669"/>
  </r>
  <r>
    <x v="3"/>
    <s v="02.02.507.0000516573/09"/>
    <x v="1"/>
    <x v="0"/>
    <s v="ACIDENTES PESSOAIS MEN SANTANDER"/>
    <n v="1101"/>
    <s v="IPA"/>
    <s v="AP STD"/>
    <s v="Sim"/>
    <s v="SINISTRO NÃO AVISADO"/>
    <s v="SINISTRO NÃO AVISADO"/>
    <m/>
    <x v="2"/>
    <n v="350904.24"/>
    <n v="350904.24"/>
    <n v="0"/>
    <m/>
    <m/>
    <s v="ESCROW"/>
    <n v="1061980"/>
    <s v=" 35090117207 "/>
    <s v="Horacio Moitinho da Silva"/>
    <s v="Santander Seguros S/A"/>
    <s v="1101080/138274"/>
    <s v="2012-82-19300-0"/>
    <s v="18/05/2007 "/>
    <s v=" "/>
    <n v="130000"/>
    <n v="130000"/>
    <s v=" "/>
    <s v=" "/>
    <s v=" "/>
    <n v="130000"/>
    <s v="Provável"/>
    <n v="130000"/>
    <n v="100000"/>
    <s v="Remoto"/>
    <n v="0"/>
    <s v="Condenação"/>
    <s v="Contingência Inicial"/>
    <m/>
    <s v="Encerrado"/>
    <s v="Acidentes Pessoais"/>
    <s v="Cobertura Negada"/>
    <s v="Indenizatória"/>
    <s v="4ª"/>
    <s v="Vara Cível"/>
    <s v="Vila Velha (ES)"/>
    <s v="Espírito Santo"/>
    <s v="Chalfin, Goldberg, Vainboim e Fichtner Advogados Associados - São "/>
    <s v="Equipe Cível - Seguros"/>
    <s v="12/04/2017 "/>
    <s v="Procedência Parcial - 2ª Instância - Recurso do Banco"/>
    <n v="0"/>
    <s v="02.02.507.0000516573/09"/>
    <s v="29/06/2009"/>
    <d v="2009-07-27T00:00:00"/>
    <n v="130000"/>
    <d v="2009-07-27T00:00:00"/>
    <s v="12/04/2017 "/>
    <n v="2816"/>
    <n v="93.86666666666666"/>
  </r>
  <r>
    <x v="3"/>
    <s v="02.02.507.0001182998/11"/>
    <x v="1"/>
    <x v="0"/>
    <s v="AP MENSAL -  STYLE"/>
    <n v="5071"/>
    <s v="IPA"/>
    <s v="AP STD"/>
    <s v="Sim"/>
    <s v="SINISTRO LIQUIDADO"/>
    <s v="Sinistro pago parcialmente"/>
    <m/>
    <x v="1"/>
    <n v="552265.72"/>
    <n v="0"/>
    <n v="552265.72"/>
    <m/>
    <m/>
    <s v="ZURICH SANTANDER"/>
    <n v="1433108"/>
    <s v=" 24110402930 "/>
    <s v="Benedito Gsmão Miranda"/>
    <s v="Santander Seguros S/A"/>
    <s v="2022 / 2540201"/>
    <s v="2011-82-13842-0"/>
    <s v="03/04/2011 "/>
    <s v=" "/>
    <n v="237500"/>
    <n v="250000"/>
    <s v=" "/>
    <s v=" "/>
    <s v=" "/>
    <n v="237500"/>
    <s v="Possível"/>
    <n v="118750"/>
    <n v="0"/>
    <s v="Remoto"/>
    <n v="0"/>
    <s v="Condenação"/>
    <s v="Contingência Inicial"/>
    <m/>
    <s v="Encerrado"/>
    <s v="Acidentes Pessoais"/>
    <s v="Cobertura Negada"/>
    <s v="Indenizatória"/>
    <s v="3ª"/>
    <s v="Vara Cível"/>
    <s v="Vitória (ES)"/>
    <s v="Espírito Santo"/>
    <s v="Chalfin, Goldberg, Vainboim e Fichtner Advogados Associados - São "/>
    <s v="Equipe Cível - Seguros"/>
    <s v="06/04/2017 "/>
    <s v="Improcedência da Ação - 1ª Instância"/>
    <n v="0"/>
    <s v="02.02.507.0001182998/11"/>
    <s v="22/11/2011"/>
    <d v="2012-03-15T00:00:00"/>
    <n v="237500"/>
    <d v="2012-03-15T00:00:00"/>
    <s v="06/04/2017 "/>
    <n v="1848"/>
    <n v="61.6"/>
  </r>
  <r>
    <x v="3"/>
    <s v="02.02.507.0002386295/16"/>
    <x v="1"/>
    <x v="0"/>
    <s v="SANTANDER PROTECAO SOB MEDIDA"/>
    <n v="8065"/>
    <s v="IPA"/>
    <s v="AP Proteção Sob Medida"/>
    <s v="Sim"/>
    <s v="SINISTRO NEGADO"/>
    <s v="Falta de Documentos"/>
    <m/>
    <x v="1"/>
    <n v="11494.58"/>
    <n v="0"/>
    <n v="11494.58"/>
    <m/>
    <m/>
    <s v="ZURICH SANTANDER"/>
    <n v="2386295"/>
    <s v=" 1005013-82.2016.8.26.0072 "/>
    <s v="Jose Ivomar do Nascimento"/>
    <s v="Santander Seguros S/A"/>
    <s v="2034/4753422"/>
    <s v="2016-82-40044-0"/>
    <s v="09/03/2016 "/>
    <s v=" "/>
    <n v="10354"/>
    <n v="10354"/>
    <s v=" "/>
    <s v=" "/>
    <s v=" "/>
    <n v="10354"/>
    <s v="Possível"/>
    <n v="5177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Bebedouro (SP)"/>
    <s v="São Paulo"/>
    <s v="Chalfin, Goldberg, Vainboim e Fichtner Advogados Associados - São "/>
    <s v="Equipe Cível - Seguros"/>
    <s v="05/04/2017 "/>
    <s v="Extinção Art. 267 - Com Possibilidade Nova Ação - 1ª Instância"/>
    <n v="0"/>
    <s v="02.02.507.0002386295/16"/>
    <s v="04/11/2016"/>
    <d v="2016-11-15T00:00:00"/>
    <n v="10354"/>
    <d v="2016-11-15T00:00:00"/>
    <s v="05/04/2017 "/>
    <n v="141"/>
    <n v="4.7"/>
  </r>
  <r>
    <x v="3"/>
    <s v="02.02.507.0002399415/16"/>
    <x v="1"/>
    <x v="0"/>
    <s v=" PROTEÇÃO ACIDENTE PESSOAL PREMIADO"/>
    <n v="8115"/>
    <s v="IPA"/>
    <s v="AP Premiado"/>
    <s v="Não"/>
    <s v="SINISTRO NEGADO"/>
    <s v="Falta de Documentos"/>
    <m/>
    <x v="1"/>
    <n v="64585.34"/>
    <n v="0"/>
    <n v="64585.34"/>
    <m/>
    <m/>
    <s v="ZURICH SANTANDER"/>
    <n v="2399415"/>
    <s v=" 0428107-25.2016.8.19.0001 "/>
    <s v="WILSON JOSE DOS SANTOS"/>
    <s v="Santander Seguros S/A"/>
    <s v="2857/5745704"/>
    <s v="2016-82-40897-0"/>
    <s v="15/06/2016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Acidentes Pessoais"/>
    <s v="Sinistro Negado (Negativa pagto da Apólice)"/>
    <s v="Cobrança"/>
    <s v="Juizado Especial Cível"/>
    <s v="JEC 40 Salários"/>
    <s v="Rio de Janeiro (RJ)"/>
    <s v="Rio de Janeiro"/>
    <s v="Chalfin, Goldberg, Vainboim e Fichtner Advogados Associados - São "/>
    <s v="Equipe Cível - Seguros"/>
    <s v="12/04/2017 "/>
    <s v="Extinção Art. 267 - Com Possibilidade Nova Ação - 1ª Instância"/>
    <n v="0"/>
    <s v="02.02.507.0002399415/16"/>
    <s v="15/12/2016"/>
    <d v="2016-12-20T00:00:00"/>
    <n v="60000"/>
    <d v="2016-12-20T00:00:00"/>
    <s v="12/04/2017 "/>
    <n v="113"/>
    <n v="3.7666666666666666"/>
  </r>
  <r>
    <x v="3"/>
    <s v="02.02.507.0002193918/16"/>
    <x v="1"/>
    <x v="0"/>
    <s v="ACIDENTES PESSOAIS MENSAL SANTANDER"/>
    <n v="5012"/>
    <s v="IPA"/>
    <s v="AP STD"/>
    <s v="Sim"/>
    <s v="SINISTRO NÃO AVISADO"/>
    <s v="SINISTRO NÃO AVISADO"/>
    <m/>
    <x v="0"/>
    <n v="82254.42"/>
    <n v="70000"/>
    <n v="12254.419999999998"/>
    <m/>
    <m/>
    <s v="ZURICH SANTANDER"/>
    <n v="2193918"/>
    <s v=" 2015.01.1.145287-5 "/>
    <s v="Jose Alef Mota da Silva"/>
    <s v="Santander Seguros S/A"/>
    <s v="301/3263333"/>
    <s v="2016-82-38367-0"/>
    <s v="29/07/2013 "/>
    <s v=" "/>
    <n v="53954"/>
    <n v="53954"/>
    <s v=" "/>
    <s v=" "/>
    <s v=" "/>
    <n v="53954"/>
    <s v="Possível"/>
    <n v="26977"/>
    <n v="0"/>
    <s v="Remoto"/>
    <n v="0"/>
    <s v="Condenação"/>
    <s v="Contingência Inicial"/>
    <m/>
    <s v="Encerrado"/>
    <s v="Acidentes Pessoais"/>
    <s v="Sinistro Negado (Negativa pagto da Apólice)"/>
    <s v="Cobrança"/>
    <s v="24ª"/>
    <s v="Vara Cível"/>
    <s v="Brasília (DF)"/>
    <s v="Distrito Federal"/>
    <s v="Mascarenhas Barbosa &amp; Advogados Associados"/>
    <s v="Equipe Cível - Seguros"/>
    <s v="04/04/2017 "/>
    <s v="Acordo Após Decisão do Tribunal Estadual"/>
    <n v="0"/>
    <s v="02.02.507.0002193918/16"/>
    <s v="08/01/2016"/>
    <d v="2016-01-18T00:00:00"/>
    <n v="53954"/>
    <d v="2016-01-18T00:00:00"/>
    <s v="04/04/2017 "/>
    <n v="442"/>
    <n v="14.733333333333333"/>
  </r>
  <r>
    <x v="3"/>
    <s v="02.02.507.0002066495/15"/>
    <x v="1"/>
    <x v="0"/>
    <s v=" SEG ACID PESSOAIS MIGR STYLE"/>
    <n v="8030"/>
    <s v="IPA"/>
    <s v="AP STD"/>
    <s v="Sim"/>
    <s v="SINISTRO NEGADO"/>
    <s v="Falta de Documentos"/>
    <m/>
    <x v="0"/>
    <n v="40146.959999999999"/>
    <n v="35000"/>
    <n v="5000"/>
    <n v="5000"/>
    <m/>
    <s v="ZURICH SANTANDER"/>
    <n v="2066495"/>
    <s v=" 1028728-06.2015.8.26.0100 "/>
    <s v="Raimunda Andrade Portela de Barros"/>
    <s v="Santander Seguros S/A"/>
    <s v="212 E 2030"/>
    <s v="2014-82-31075-E"/>
    <s v="18/02/2014 "/>
    <s v=" "/>
    <n v="94826"/>
    <n v="94826"/>
    <s v=" "/>
    <s v=" "/>
    <s v=" "/>
    <n v="94826"/>
    <s v="Possível"/>
    <n v="47413"/>
    <n v="0"/>
    <s v="Remoto"/>
    <n v="0"/>
    <s v="Condenação"/>
    <s v="Contingência Inicial"/>
    <m/>
    <s v="Encerrado"/>
    <s v="Acidentes Pessoais"/>
    <s v="Apólice não recebida"/>
    <s v="Cobrança"/>
    <s v="2ª"/>
    <s v="Vara Cível"/>
    <s v="São Paulo (SP)"/>
    <s v="São Paulo"/>
    <s v="Chalfin, Goldberg, Vainboim e Fichtner Advogados Associados - São "/>
    <s v="Equipe Cível - Seguros"/>
    <s v="10/04/2017 "/>
    <s v="Acordos após a Sentença e até Decisão do Tribunal Estadual"/>
    <n v="0"/>
    <s v="02.02.507.0002066495/15"/>
    <s v="27/03/2015"/>
    <d v="2015-04-07T00:00:00"/>
    <n v="94826"/>
    <d v="2015-04-07T00:00:00"/>
    <s v="10/04/2017 "/>
    <n v="734"/>
    <n v="24.466666666666665"/>
  </r>
  <r>
    <x v="3"/>
    <s v="02.02.507.0002083888/15"/>
    <x v="0"/>
    <x v="0"/>
    <s v="VIDA PROTEÇÃO EXCLUSIVA"/>
    <n v="5030"/>
    <s v="IPA"/>
    <s v="Vida Proteção Exclusiva"/>
    <s v="Sim"/>
    <s v="SINISTRO LIQUIDADO"/>
    <s v="Sinistro pago parcialmente"/>
    <m/>
    <x v="0"/>
    <n v="82254.42"/>
    <n v="63000"/>
    <n v="19254.419999999998"/>
    <n v="7000"/>
    <m/>
    <s v="ZURICH SANTANDER"/>
    <n v="2083888"/>
    <s v=" 1016966-93.2015.8.26.0002 "/>
    <s v="Lilian Chartuni Jureidini"/>
    <s v="Santander Seguros S/A"/>
    <s v="3422/16760506"/>
    <s v="2013-93-58516-0"/>
    <s v="18/11/2013 "/>
    <s v=" "/>
    <n v="15433.2"/>
    <n v="17148"/>
    <s v=" "/>
    <s v=" "/>
    <s v=" "/>
    <n v="15433.2"/>
    <s v="Possível"/>
    <n v="7716.6"/>
    <n v="0"/>
    <s v="Remoto"/>
    <n v="0"/>
    <s v="Condenação"/>
    <s v="Contingência Inicial"/>
    <m/>
    <s v="Encerrado"/>
    <s v="Seguro Automóvel"/>
    <s v="Pagto prêmio não efetivado/efetivado erroneamente"/>
    <s v="Indenizatória"/>
    <s v="Juizado Especial Cível"/>
    <s v="JEC 40 Salários"/>
    <s v="São Paulo (SP)"/>
    <s v="São Paulo"/>
    <s v="Chalfin, Goldberg, Vainboim e Fichtner Advogados Associados - São "/>
    <s v="Equipe Cível - Seguros"/>
    <s v="12/04/2017 "/>
    <s v="Acordo Após Decisão do Tribunal Estadual"/>
    <n v="0"/>
    <s v="02.02.507.0002083888/15"/>
    <s v="14/04/2015"/>
    <d v="2015-05-07T00:00:00"/>
    <n v="15433.2"/>
    <d v="2015-05-07T00:00:00"/>
    <s v="12/04/2017 "/>
    <n v="706"/>
    <n v="23.533333333333335"/>
  </r>
  <r>
    <x v="3"/>
    <s v="02.02.136.0002305700/16"/>
    <x v="2"/>
    <x v="1"/>
    <s v="PROTEÇÃO RESIDENCIAL VAN GOGH"/>
    <n v="8100"/>
    <s v="DESMORONAMENTO"/>
    <s v="Residencial Van Gogh"/>
    <s v="Não"/>
    <s v="SINISTRO NEGADO"/>
    <s v="EVENTO NÃO CARACTERIZADO"/>
    <m/>
    <x v="0"/>
    <n v="12743.82"/>
    <n v="11000"/>
    <n v="1743.8199999999997"/>
    <m/>
    <m/>
    <s v="ZURICH SANTANDER"/>
    <n v="2305700"/>
    <s v=" 0055230-08.2016.8.16.0014 "/>
    <s v="Jordão Soares dos Reis"/>
    <s v="Santander Brasil Seguros S/A"/>
    <s v="1782418/576188"/>
    <s v="2015-14-96733-0"/>
    <s v="08/10/2015 "/>
    <s v=" "/>
    <n v="20709"/>
    <n v="20709"/>
    <s v=" "/>
    <s v=" "/>
    <s v=" "/>
    <n v="20709"/>
    <s v="Possível"/>
    <n v="10354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Londrina (PR)"/>
    <s v="Paraná"/>
    <s v="Cabanellos Schuh Advogados Associados - PR"/>
    <s v="Equipe Cível - Seguros"/>
    <s v="11/04/2017 "/>
    <s v="Acordo antes da Sentença"/>
    <n v="0"/>
    <s v="02.02.136.0002305700/16"/>
    <s v="17/08/2016"/>
    <d v="2016-08-23T00:00:00"/>
    <n v="20709"/>
    <d v="2016-08-23T00:00:00"/>
    <s v="11/04/2017 "/>
    <n v="231"/>
    <n v="7.7"/>
  </r>
  <r>
    <x v="3"/>
    <s v="02.02.136.0002201787/16"/>
    <x v="2"/>
    <x v="1"/>
    <s v="RESIDENCIAL"/>
    <n v="5000"/>
    <s v="VENDAVAL"/>
    <s v="Residencial STD"/>
    <s v="Não"/>
    <s v="SINISTRO NEGADO"/>
    <s v="Falta de Documentos"/>
    <s v="desistencia do cliente."/>
    <x v="2"/>
    <n v="4284.78"/>
    <n v="4284.78"/>
    <n v="0"/>
    <m/>
    <m/>
    <s v="ZURICH SANTANDER"/>
    <n v="2201787"/>
    <s v=" 9000154-36.2016.8.21.0035 "/>
    <s v="ANTONIO JOSÉ NEVES PAULO"/>
    <s v="Santander Brasil Seguros S/A"/>
    <s v="1490318/327202"/>
    <s v="2015-14-97234-E"/>
    <s v="14/10/2015 "/>
    <s v=" "/>
    <n v="6151"/>
    <n v="6151"/>
    <s v=" "/>
    <s v=" "/>
    <s v=" "/>
    <n v="4296"/>
    <s v="Provável"/>
    <n v="4296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apucaia do Sul (RS)"/>
    <s v="Rio Grande do Sul"/>
    <s v="Cabanellos Schuh Advogados Associados - RS"/>
    <s v="Equipe Cível - Seguros"/>
    <s v="11/04/2017 "/>
    <s v="Procedência Parcial - 2ª Instância - Recurso do Autor"/>
    <n v="0"/>
    <s v="02.02.136.0002201787/16"/>
    <s v="27/01/2016"/>
    <d v="2016-02-06T00:00:00"/>
    <n v="6151"/>
    <d v="2016-02-06T00:00:00"/>
    <s v="11/04/2017 "/>
    <n v="430"/>
    <n v="14.333333333333334"/>
  </r>
  <r>
    <x v="3"/>
    <s v="02.02.136.0002101792/15"/>
    <x v="2"/>
    <x v="1"/>
    <s v="PROTEÇÃO RESIDENCIAL VAN GOGH"/>
    <n v="8100"/>
    <s v="ROUBO/FURTO"/>
    <s v="Residencial Van Gogh"/>
    <s v="Não"/>
    <s v="SINISTRO LIQUIDADO"/>
    <s v="Sinistro pago parcialmente"/>
    <m/>
    <x v="1"/>
    <n v="25088.26"/>
    <n v="0"/>
    <n v="25088.26"/>
    <m/>
    <m/>
    <s v="ZURICH SANTANDER"/>
    <n v="2101792"/>
    <s v=" 0347574-15.2015.8.13.0702 "/>
    <s v="Wynnie Silva de Souza"/>
    <s v="Santander Brasil Seguros S/A"/>
    <s v="1782418/533458"/>
    <s v="2014-14-85827-0"/>
    <s v="15/11/2014 "/>
    <s v=" "/>
    <n v="17050.62"/>
    <n v="21000"/>
    <s v=" "/>
    <s v=" "/>
    <s v=" "/>
    <n v="17050.62"/>
    <s v="Possível"/>
    <n v="8525.31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40 Salários"/>
    <s v="Uberlândia (MG)"/>
    <s v="Minas Gerais"/>
    <s v="Chalfin, Goldberg, Vainboim e Fichtner Advogados Associados - São "/>
    <s v="Equipe Cível - Seguros"/>
    <s v="10/04/2017 "/>
    <s v="Improcedência da Ação - 2ª Instância - Recurso do Autor"/>
    <n v="0"/>
    <s v="02.02.136.0002101792/15"/>
    <s v="12/05/2015"/>
    <d v="2015-06-02T00:00:00"/>
    <n v="17050.62"/>
    <d v="2015-06-02T00:00:00"/>
    <s v="10/04/2017 "/>
    <n v="678"/>
    <n v="22.6"/>
  </r>
  <r>
    <x v="3"/>
    <s v="02.02.136.0002057854/15"/>
    <x v="2"/>
    <x v="1"/>
    <s v="PROTEÇÃO RESIDENCIAL VAN GOGH"/>
    <n v="8100"/>
    <s v="Danos Elétricos"/>
    <s v="Residencial Van Gogh"/>
    <s v="Não"/>
    <s v="SINISTRO LIQUIDADO"/>
    <s v="Sinistro pago parcialmente"/>
    <m/>
    <x v="2"/>
    <n v="4992.96"/>
    <n v="4992.96"/>
    <n v="0"/>
    <m/>
    <m/>
    <s v="ZURICH SANTANDER"/>
    <n v="2057854"/>
    <s v=" 0001191-66.2015.8.26.0063 "/>
    <s v="Giancarlos Perico"/>
    <s v="Santander Brasil Seguros S/A"/>
    <s v="1782418/564035"/>
    <s v="2014-14-83222-0"/>
    <s v="26/08/2014 "/>
    <s v=" "/>
    <n v="4700"/>
    <n v="6000"/>
    <s v=" "/>
    <s v=" "/>
    <s v=" "/>
    <n v="1380"/>
    <s v="Provável"/>
    <n v="1380"/>
    <n v="0"/>
    <s v="Remoto"/>
    <n v="0"/>
    <s v="Condenação"/>
    <s v="Contingência Inicial"/>
    <m/>
    <s v="Encerrado"/>
    <s v="Seguro Residencial"/>
    <s v="Indenização Além do Valor da Apólice"/>
    <s v="Indenizatória"/>
    <s v="Juizado Especial Cível"/>
    <s v="JEC 40 Salários"/>
    <s v="Barra Bonita (SP)"/>
    <s v="São Paulo"/>
    <s v="Chalfin, Goldberg, Vainboim e Fichtner Advogados Associados - São "/>
    <s v="Equipe Cível - Seguros"/>
    <s v="06/04/2017 "/>
    <s v="Procedência Parcial - 2ª Instância - Recurso do Banco"/>
    <n v="0"/>
    <s v="02.02.136.0002057854/15"/>
    <s v="16/03/2015"/>
    <d v="2015-03-23T00:00:00"/>
    <n v="4700"/>
    <d v="2015-03-23T00:00:00"/>
    <s v="06/04/2017 "/>
    <n v="745"/>
    <n v="24.833333333333332"/>
  </r>
  <r>
    <x v="3"/>
    <s v="02.02.136.0002400780/16"/>
    <x v="9"/>
    <x v="1"/>
    <s v="PROTEÇÃO EMPRESARIAL SANTANDER"/>
    <n v="8114"/>
    <s v="RESPONSABILIDADE CIVIL"/>
    <s v="Empresarial"/>
    <s v="Sim"/>
    <s v="SINISTRO NEGADO"/>
    <s v="Ausência de cobertura"/>
    <m/>
    <x v="1"/>
    <n v="30000"/>
    <n v="0"/>
    <n v="30000"/>
    <m/>
    <m/>
    <s v="ZURICH SANTANDER"/>
    <n v="2400780"/>
    <s v=" 0703414-92.2016.8.07.0014 "/>
    <s v="LAVA JATO E ESTACIONAMENTO CEASA BR 13 LTDA ME"/>
    <s v="Santander Brasil Seguros S/A"/>
    <s v="1839232/0"/>
    <s v="2016-18-111824-"/>
    <s v="31/08/2016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Guará (DF)"/>
    <s v="Distrito Federal"/>
    <s v="Mascarenhas Barbosa &amp; Advogados Associados"/>
    <s v="Equipe Cível - Seguros"/>
    <s v="11/04/2017 "/>
    <s v="Extinção Art. 267 - Com Possibilidade Nova Ação - 1ª Instância"/>
    <n v="0"/>
    <s v="02.02.136.0002400780/16"/>
    <s v="15/12/2016"/>
    <d v="2016-12-21T00:00:00"/>
    <n v="100000"/>
    <d v="2016-12-21T00:00:00"/>
    <s v="11/04/2017 "/>
    <n v="111"/>
    <n v="3.7"/>
  </r>
  <r>
    <x v="3"/>
    <s v="02.02.136.0002361803/16"/>
    <x v="2"/>
    <x v="1"/>
    <s v="PROTEÇÃO RESIDENCIAL DOSE DUPLA"/>
    <n v="5002"/>
    <s v="VENDAVAL"/>
    <s v="Residencial Dose Dupla"/>
    <s v="Sim"/>
    <s v="SINISTRO NEGADO"/>
    <s v="EVENTO NÃO CARACTERIZADO"/>
    <m/>
    <x v="2"/>
    <n v="6822.8"/>
    <n v="6822.8"/>
    <n v="0"/>
    <m/>
    <m/>
    <s v="ZURICH SANTANDER"/>
    <n v="2361803"/>
    <s v=" 1013164-45.2016.8.26.0037 "/>
    <s v="CAREN CRISTINA SALAMI PALOMINO"/>
    <s v="Santander Brasil Seguros S/A"/>
    <s v="1490320/76776"/>
    <s v="2016-14-107118-"/>
    <s v="23/03/2016 "/>
    <s v=" "/>
    <n v="16040"/>
    <n v="16040"/>
    <s v=" "/>
    <s v=" "/>
    <s v=" "/>
    <n v="16040"/>
    <s v="Possível"/>
    <n v="802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Araraquara (SP)"/>
    <s v="São Paulo"/>
    <s v="Chalfin, Goldberg, Vainboim e Fichtner Advogados Associados - São "/>
    <s v="Equipe Cível - Seguros"/>
    <s v="07/04/2017 "/>
    <s v="Procedência Parcial - 1ª Instância"/>
    <n v="0"/>
    <s v="02.02.136.0002361803/16"/>
    <s v="10/10/2016"/>
    <d v="2016-10-19T00:00:00"/>
    <n v="16040"/>
    <d v="2016-10-19T00:00:00"/>
    <s v="07/04/2017 "/>
    <n v="170"/>
    <n v="5.666666666666667"/>
  </r>
  <r>
    <x v="3"/>
    <s v="02.02.136.0002282781/16"/>
    <x v="2"/>
    <x v="1"/>
    <s v="RESIDENCIAL"/>
    <n v="5000"/>
    <s v="DESMORONAMENTO"/>
    <s v="Residencial STD"/>
    <s v="Não"/>
    <s v="SINISTRO NEGADO"/>
    <s v="EVENTO NÃO CARACTERIZADO"/>
    <m/>
    <x v="1"/>
    <n v="2000"/>
    <n v="0"/>
    <n v="2000"/>
    <m/>
    <m/>
    <s v="ZURICH SANTANDER"/>
    <n v="2282781"/>
    <s v=" 0012481-82.2016.8.26.0309 "/>
    <s v="Maria Deolinda Pulzato do Prato"/>
    <s v="Santander Brasil Seguros S/A"/>
    <s v="1490318/235947"/>
    <s v="2015-14-87110-0"/>
    <s v="02/01/2015 "/>
    <s v=" "/>
    <n v="2394"/>
    <n v="2394"/>
    <s v=" "/>
    <s v=" "/>
    <s v=" "/>
    <n v="2394"/>
    <s v="Possível"/>
    <n v="1197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Jundiaí (SP)"/>
    <s v="São Paulo"/>
    <s v="Chalfin, Goldberg, Vainboim e Fichtner Advogados Associados - São "/>
    <s v="Equipe Cível - Seguros"/>
    <s v="06/04/2017 "/>
    <s v="Improcedência da Ação - 1ª Instância"/>
    <n v="0"/>
    <s v="02.02.136.0002282781/16"/>
    <s v="11/07/2016"/>
    <d v="2016-07-15T00:00:00"/>
    <n v="2394"/>
    <d v="2016-07-15T00:00:00"/>
    <s v="06/04/2017 "/>
    <n v="265"/>
    <n v="8.8333333333333339"/>
  </r>
  <r>
    <x v="3"/>
    <s v="02.02.136.0002269899/16"/>
    <x v="2"/>
    <x v="1"/>
    <s v="PROTEÇÃO RESIDENCIAL SOB MEDIDA"/>
    <n v="8099"/>
    <s v="DESMORONAMENTO"/>
    <s v="Residencial Sob Medida"/>
    <s v="Sim"/>
    <s v="SINISTRO NEGADO"/>
    <s v="EVENTO NÃO CARACTERIZADO"/>
    <m/>
    <x v="1"/>
    <n v="6002.74"/>
    <n v="0"/>
    <n v="6002.74"/>
    <m/>
    <m/>
    <s v="ZURICH SANTANDER"/>
    <n v="2269899"/>
    <s v=" 1000864-76.2016.8.26.0352 "/>
    <s v="Elza Ramineli"/>
    <s v="Santander Brasil Seguros S/A"/>
    <s v="1782419/680073"/>
    <s v="2015-14-99751-0"/>
    <s v="02/12/2015 "/>
    <s v=" "/>
    <n v="5000"/>
    <n v="5000"/>
    <s v=" "/>
    <s v=" "/>
    <s v=" "/>
    <n v="5000"/>
    <s v="Possível"/>
    <n v="25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Miguelópolis (SP)"/>
    <s v="São Paulo"/>
    <s v="Chalfin, Goldberg, Vainboim e Fichtner Advogados Associados - São "/>
    <s v="Equipe Cível - Seguros"/>
    <s v="03/04/2017 "/>
    <s v="Extinção Art. 267 - Com Possibilidade Nova Ação - 1ª Instância"/>
    <n v="0"/>
    <s v="02.02.136.0002269899/16"/>
    <s v="09/06/2016"/>
    <d v="2016-06-16T00:00:00"/>
    <n v="5000"/>
    <d v="2016-06-16T00:00:00"/>
    <s v="03/04/2017 "/>
    <n v="291"/>
    <n v="9.6999999999999993"/>
  </r>
  <r>
    <x v="3"/>
    <s v="02.02.136.0002124382/15"/>
    <x v="2"/>
    <x v="1"/>
    <s v="PROTEÇÃO RESIDENCIAL SOB MEDIDA"/>
    <n v="8099"/>
    <s v="ROUBO/FURTO"/>
    <s v="Residencial Sob Medida"/>
    <s v="Sim"/>
    <s v="SINISTRO LIQUIDADO"/>
    <s v="Sinistro pago parcialmente"/>
    <m/>
    <x v="0"/>
    <n v="6833.76"/>
    <n v="6500"/>
    <n v="333.76000000000022"/>
    <m/>
    <m/>
    <s v="ZURICH SANTANDER"/>
    <n v="2124382"/>
    <s v=" 1021692-53.2015.8.26.0506 "/>
    <s v="Itamar Batista de Oliveira"/>
    <s v="Santander Brasil Seguros S/A"/>
    <s v="1782419/678154"/>
    <s v="2015-14-92126-0"/>
    <s v="26/04/2015 "/>
    <s v=" "/>
    <n v="4840.2"/>
    <n v="6000"/>
    <s v=" "/>
    <s v=" "/>
    <s v=" "/>
    <n v="4840.2"/>
    <s v="Possível"/>
    <n v="2420.1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9ª"/>
    <s v="Vara Cível"/>
    <s v="Ribeirão Preto (SP)"/>
    <s v="São Paulo"/>
    <s v="Chalfin, Goldberg, Vainboim e Fichtner Advogados Associados - São "/>
    <s v="Equipe Cível - Seguros"/>
    <s v="04/04/2017 "/>
    <s v="Acordos após a Sentença e até Decisão do Tribunal Estadual"/>
    <n v="0"/>
    <s v="02.02.136.0002124382/15"/>
    <s v="25/06/2015"/>
    <d v="2015-07-22T00:00:00"/>
    <n v="4840.2"/>
    <d v="2015-07-22T00:00:00"/>
    <s v="04/04/2017 "/>
    <n v="622"/>
    <n v="20.733333333333334"/>
  </r>
  <r>
    <x v="3"/>
    <s v="02.02.136.0002081325/15"/>
    <x v="2"/>
    <x v="1"/>
    <s v="PROTEÇÃO RESIDENCIAL DOSE DUPLA"/>
    <n v="5002"/>
    <s v="VENDAVAL"/>
    <s v="Residencial Dose Dupla"/>
    <s v="Sim"/>
    <s v="SINISTRO LIQUIDADO"/>
    <s v="Sinistro pago parcialmente"/>
    <m/>
    <x v="0"/>
    <n v="33924.050000000003"/>
    <n v="16000"/>
    <n v="17924.050000000003"/>
    <n v="1600"/>
    <m/>
    <s v="ZURICH SANTANDER"/>
    <n v="2081325"/>
    <s v=" 0301635-55.2015.8.24.0039 "/>
    <s v="Vitória Viana da Cruz"/>
    <s v="Santander Brasil Seguros S/A"/>
    <s v="1490320 E"/>
    <s v="2014-14-84573-E"/>
    <s v="13/10/2014 "/>
    <s v=" "/>
    <n v="19102.64"/>
    <n v="35741"/>
    <s v=" "/>
    <s v=" "/>
    <s v=" "/>
    <n v="19102.64"/>
    <s v="Possível"/>
    <n v="9551.32"/>
    <n v="0"/>
    <s v="Remoto"/>
    <n v="0"/>
    <s v="Condenação"/>
    <s v="Contingência Inicial"/>
    <m/>
    <s v="Encerrado"/>
    <s v="Seguro Residencial"/>
    <s v="Pagto prêmio não efetivado/efetivado erroneamente"/>
    <s v="Cobrança"/>
    <s v="4ª"/>
    <s v="Vara Cível"/>
    <s v="Lages (SC)"/>
    <s v="Santa Catarina"/>
    <s v="Cabanellos Schuh Advogados Associados - SC"/>
    <s v="Equipe Cível - Seguros"/>
    <s v="05/04/2017 "/>
    <s v="Acordos após a Sentença e até Decisão do Tribunal Estadual"/>
    <n v="0"/>
    <s v="02.02.136.0002081325/15"/>
    <s v="27/02/2015"/>
    <d v="2015-05-01T00:00:00"/>
    <n v="19102.64"/>
    <d v="2015-05-01T00:00:00"/>
    <s v="05/04/2017 "/>
    <n v="705"/>
    <n v="23.5"/>
  </r>
  <r>
    <x v="3"/>
    <s v="02.02.136.0002150363/15"/>
    <x v="2"/>
    <x v="1"/>
    <s v="PROTEÇÃO RESIDENCIAL VAN GOGH"/>
    <n v="8100"/>
    <s v="ROUBO/FURTO"/>
    <s v="Residencial Van Gogh"/>
    <s v="Não"/>
    <s v="SINISTRO LIQUIDADO"/>
    <s v="Sinistro pago parcialmente"/>
    <m/>
    <x v="0"/>
    <n v="6222.9"/>
    <n v="5280"/>
    <n v="942.89999999999964"/>
    <n v="792"/>
    <m/>
    <s v="ZURICH SANTANDER"/>
    <n v="2150363"/>
    <s v=" 0012738-39.2015.8.16.0045 "/>
    <s v="Jonathan Vitor Duarte"/>
    <s v="Santander Brasil Seguros S/A"/>
    <s v="1782418/668581"/>
    <s v="2015-14-93498-0"/>
    <s v="22/06/2015 "/>
    <s v=" "/>
    <n v="17072.82"/>
    <n v="18000"/>
    <s v=" "/>
    <s v=" "/>
    <s v=" "/>
    <n v="17072.82"/>
    <s v="Possível"/>
    <n v="8536.41"/>
    <n v="0"/>
    <s v="Remoto"/>
    <n v="0"/>
    <s v="Condenação"/>
    <s v="Contingência Inicial"/>
    <m/>
    <s v="Encerrado"/>
    <s v="Seguro Residencial"/>
    <s v="Pagto prêmio não efetivado/efetivado erroneamente"/>
    <s v="Cobrança"/>
    <s v="Juizado Especial Cível"/>
    <s v="JEC 40 Salários"/>
    <s v="Arapongas (PR)"/>
    <s v="Paraná"/>
    <s v="Cabanellos Schuh Advogados Associados - PR"/>
    <s v="Equipe Cível - Seguros"/>
    <s v="11/04/2017 "/>
    <s v="Acordos após a Sentença e até Decisão do Tribunal Estadual"/>
    <n v="0"/>
    <s v="02.02.136.0002150363/15"/>
    <s v="14/09/2015"/>
    <d v="2015-09-18T00:00:00"/>
    <n v="17072.82"/>
    <d v="2015-09-18T00:00:00"/>
    <s v="11/04/2017 "/>
    <n v="571"/>
    <n v="19.033333333333335"/>
  </r>
  <r>
    <x v="3"/>
    <s v="02.02.507.0001917193/14"/>
    <x v="1"/>
    <x v="0"/>
    <s v="ACIDENTES PESSOAIS MENSAL SANTANDER"/>
    <n v="5012"/>
    <s v="MORTE ACIDENTAL"/>
    <s v="AP STD"/>
    <s v="Sim"/>
    <s v="SINISTRO LIQUIDADO"/>
    <s v="Sinistro pago parcialmente"/>
    <s v="Faltou uma parte de beneficiário que não tinha apresentado documento"/>
    <x v="0"/>
    <n v="27636.95"/>
    <n v="25124.5"/>
    <n v="2512.4500000000007"/>
    <m/>
    <m/>
    <s v="ZURICH SANTANDER"/>
    <n v="1917193"/>
    <s v=" 0014183-50.2014.8.19.0205 "/>
    <s v="WILLIAM CASTRO FERREIRA DE SOUZA"/>
    <s v="Santander Seguros S/A"/>
    <s v="301/2489238"/>
    <s v="2013-82-24556-0"/>
    <s v="23/06/2013 "/>
    <s v=" "/>
    <n v="20124.5"/>
    <n v="40249"/>
    <s v=" "/>
    <s v=" "/>
    <s v=" "/>
    <n v="20124.5"/>
    <s v="Possível"/>
    <n v="10062.25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Rio de Janeiro (RJ)"/>
    <s v="Rio de Janeiro"/>
    <s v="Chalfin, Goldberg, Vainboim e Fichtner Advogados Associados - São "/>
    <s v="Equipe Cível - Seguros"/>
    <s v="04/04/2017 "/>
    <s v="Acordos após a Sentença e até Decisão do Tribunal Estadual"/>
    <n v="0"/>
    <s v="02.02.507.0001917193/14"/>
    <s v="18/03/2014"/>
    <d v="2014-08-27T00:00:00"/>
    <n v="20124.5"/>
    <d v="2014-08-27T00:00:00"/>
    <s v="04/04/2017 "/>
    <n v="951"/>
    <n v="31.7"/>
  </r>
  <r>
    <x v="3"/>
    <s v="02.02.507.0001685722/13"/>
    <x v="6"/>
    <x v="0"/>
    <s v="VIDA HOMEM STYLE"/>
    <n v="4002"/>
    <s v="MORTE NATURAL"/>
    <s v="VIDA HOMEM STYLE"/>
    <s v="Não"/>
    <s v="SINISTRO NEGADO"/>
    <s v="Falta de pagamento do prêmio"/>
    <m/>
    <x v="3"/>
    <n v="123303.83"/>
    <n v="123303.83"/>
    <n v="0"/>
    <m/>
    <m/>
    <s v="ZURICH SANTANDER"/>
    <n v="1710651"/>
    <s v=" 0020019-41.2013.8.19.0204 "/>
    <s v="Sueli Maria de Jesus Silva"/>
    <s v="Santander Seguros S/A"/>
    <s v="0/777477"/>
    <s v="89-2659-0"/>
    <s v="16/06/2012 "/>
    <s v=" "/>
    <n v="61891.7"/>
    <n v="61891.7"/>
    <s v=" "/>
    <s v=" "/>
    <s v=" "/>
    <n v="61891.7"/>
    <s v="Provável"/>
    <n v="61891.7"/>
    <n v="0"/>
    <s v="Remoto"/>
    <n v="0"/>
    <s v="Condenação"/>
    <s v="Contingência Inicial"/>
    <m/>
    <s v="Encerrado"/>
    <s v="Seguro de Vida"/>
    <s v="Sinistro Negado (Ausência de Cobertura)"/>
    <s v="Cobrança"/>
    <s v="4ª"/>
    <s v="Vara Cível"/>
    <s v="Rio de Janeiro (RJ)"/>
    <s v="Rio de Janeiro"/>
    <s v="Chalfin, Goldberg, Vainboim e Fichtner Advogados Associados - São "/>
    <s v="Equipe Cível - Seguros"/>
    <s v="03/04/2017 "/>
    <s v="Procedência Total - 2ª Instância - Recurso do Banco"/>
    <n v="0"/>
    <s v="02.02.507.0001685722/13"/>
    <s v="02/09/2013"/>
    <d v="2013-09-11T00:00:00"/>
    <n v="61891.7"/>
    <d v="2013-09-11T00:00:00"/>
    <s v="03/04/2017 "/>
    <n v="1300"/>
    <n v="43.333333333333336"/>
  </r>
  <r>
    <x v="3"/>
    <s v="02.02.507.0000764896/06"/>
    <x v="0"/>
    <x v="0"/>
    <s v="VIDA MASTER"/>
    <n v="6000"/>
    <s v="MORTE NATURAL"/>
    <s v="Vida Master"/>
    <s v="Sim"/>
    <s v="SINISTRO NEGADO"/>
    <s v="Limite de idade / Nº mínimo segurados"/>
    <s v="LIMITE DE IDADE"/>
    <x v="3"/>
    <n v="61496.160000000003"/>
    <n v="61496.160000000003"/>
    <n v="0"/>
    <m/>
    <m/>
    <s v="ESCROW"/>
    <n v="763946"/>
    <s v=" 278.01.2006.013368-0 (2705/2006) "/>
    <s v="Maria da Graça Lanzoni Silva"/>
    <s v="Santander Seguros S/A"/>
    <s v="6000003/100985"/>
    <s v="2004-93-2296-0"/>
    <s v="12/07/2004 "/>
    <s v=" "/>
    <n v="58226.18"/>
    <n v="58226.18"/>
    <s v=" "/>
    <s v=" "/>
    <s v=" "/>
    <n v="58226.18"/>
    <s v="Provável"/>
    <n v="58226.18"/>
    <n v="2000"/>
    <s v="Remoto"/>
    <n v="0"/>
    <s v="Sucumbência"/>
    <s v="Contingência Inicial"/>
    <m/>
    <s v="Encerrado"/>
    <s v="Seguro de Vida"/>
    <s v="Sinistro Negado (Ausência de Cobertura)"/>
    <s v="Execução de Título Extrajudicial"/>
    <s v="3ª"/>
    <s v="Vara Cível"/>
    <s v="Itaquaquecetuba (SP)"/>
    <s v="São Paulo"/>
    <s v="Chalfin, Goldberg, Vainboim e Fichtner Advogados Associados - São "/>
    <s v="Equipe Cível - Seguros"/>
    <s v="03/04/2017 "/>
    <s v="Procedência Total - 2ª Instância - Recurso do Banco"/>
    <n v="0"/>
    <s v="02.02.507.0000764896/06"/>
    <s v="20/11/2006"/>
    <d v="2008-06-25T00:00:00"/>
    <n v="58226.18"/>
    <d v="2008-06-25T00:00:00"/>
    <s v="03/04/2017 "/>
    <n v="3204"/>
    <n v="106.8"/>
  </r>
  <r>
    <x v="3"/>
    <s v="02.02.507.0002424633/16"/>
    <x v="1"/>
    <x v="0"/>
    <s v=" ACIDENTES PESSOAIS ANUAL SANTANDER"/>
    <n v="5009"/>
    <s v="IPA"/>
    <s v="AP STD"/>
    <s v="Sim"/>
    <s v="SINISTRO LIQUIDADO"/>
    <s v="Sinistro pago parcialmente"/>
    <m/>
    <x v="0"/>
    <n v="249000"/>
    <n v="238000"/>
    <n v="11000"/>
    <n v="23800"/>
    <m/>
    <s v="ZURICH SANTANDER"/>
    <n v="2424633"/>
    <s v=" 0010134-04.2016.8.16.0035 "/>
    <s v="Wilhans Barros Rezende"/>
    <s v="Santander Seguros S/A"/>
    <s v="285/1752278"/>
    <s v="2014-82-31182-0"/>
    <s v="09/04/2013 "/>
    <s v=" "/>
    <n v="158000"/>
    <n v="158000"/>
    <s v=" "/>
    <s v=" "/>
    <s v=" "/>
    <n v="158000"/>
    <s v="Provável"/>
    <n v="158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São José dos Pinhais (PR)"/>
    <s v="Paraná"/>
    <s v="Cabanellos Schuh Advogados Associados - PR"/>
    <s v="Equipe Cível - Seguros"/>
    <s v="05/04/2017 "/>
    <s v="Acordos após a Sentença e até Decisão do Tribunal Estadual"/>
    <n v="0"/>
    <s v="02.02.507.0002424633/16"/>
    <s v="11/05/2016"/>
    <d v="2017-03-13T00:00:00"/>
    <n v="158000"/>
    <d v="2017-03-13T00:00:00"/>
    <s v="05/04/2017 "/>
    <n v="23"/>
    <n v="0.76666666666666672"/>
  </r>
  <r>
    <x v="3"/>
    <s v="02.02.507.0002054583/15"/>
    <x v="1"/>
    <x v="0"/>
    <s v="ACIDENTES PESSOAIS MENSAL SANTANDER"/>
    <n v="5012"/>
    <s v="MORTE ACIDENTAL"/>
    <s v="AP STD"/>
    <s v="Sim"/>
    <s v="SINISTRO NEGADO"/>
    <s v="Falta de Documentos"/>
    <m/>
    <x v="1"/>
    <n v="142423.9"/>
    <n v="0"/>
    <n v="142423.9"/>
    <m/>
    <m/>
    <s v="ZURICH SANTANDER"/>
    <n v="2054583"/>
    <s v=" 0001020-69.2015.8.25.0053 "/>
    <s v="Ellaine Santos Chagas Silva"/>
    <s v="Santander Seguros S/A"/>
    <s v="301/3323077"/>
    <s v="2014-82-29341-0"/>
    <s v="21/05/2014 "/>
    <s v=" "/>
    <n v="95191"/>
    <n v="95191"/>
    <s v=" "/>
    <s v=" "/>
    <s v=" "/>
    <n v="95191"/>
    <s v="Possível"/>
    <n v="47595.5"/>
    <n v="0"/>
    <s v="Possível"/>
    <n v="0"/>
    <s v="Condenação"/>
    <s v="Contingência Inicial"/>
    <m/>
    <s v="Em andamento"/>
    <s v="Seguro de Vida"/>
    <s v="Pagto prêmio não efetivado/efetivado erroneamente"/>
    <s v="Cobrança"/>
    <s v="2ª"/>
    <s v="Vara Cível"/>
    <s v="Nossa Senhora do Socorro (SE)"/>
    <s v="Sergipe"/>
    <s v="Costa &amp; Andrade Advogados Associados - RTMVP"/>
    <s v="Equipe Cível - Seguros"/>
    <s v="07/04/2017 "/>
    <s v="Duplicidade de Dossiê"/>
    <n v="0"/>
    <s v="02.02.507.0002054583/15"/>
    <s v="06/03/2015"/>
    <d v="2015-03-18T00:00:00"/>
    <n v="95191"/>
    <d v="2015-03-18T00:00:00"/>
    <s v="07/04/2017 "/>
    <n v="751"/>
    <n v="25.033333333333335"/>
  </r>
  <r>
    <x v="3"/>
    <s v="02.02.507.0002187995/15"/>
    <x v="1"/>
    <x v="0"/>
    <s v="PROTECAO MULHER MEN SANTANDER"/>
    <n v="5043"/>
    <s v="DIAGNOSTICO DE CANCER"/>
    <s v="AP Mulher"/>
    <s v="Sim"/>
    <s v="SINISTRO NEGADO"/>
    <s v="Ausência de cobertura"/>
    <m/>
    <x v="1"/>
    <n v="65000"/>
    <n v="0"/>
    <n v="65000"/>
    <m/>
    <m/>
    <s v="ZURICH SANTANDER"/>
    <n v="2187995"/>
    <s v=" 1001970-76.2015.8.26.0136 "/>
    <s v="PATRICIA SILENE GARCIA"/>
    <s v="Santander Seguros S/A"/>
    <s v="286/160001"/>
    <s v="2015-82-34322-0"/>
    <s v="13/02/2015 "/>
    <s v=" "/>
    <n v="27357"/>
    <n v="27357"/>
    <s v=" "/>
    <s v=" "/>
    <s v=" "/>
    <n v="27357"/>
    <s v="Possível"/>
    <n v="13678.5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Cerqueira Cesar (SP)"/>
    <s v="São Paulo"/>
    <s v="Chalfin, Goldberg, Vainboim e Fichtner Advogados Associados - São "/>
    <s v="Equipe Cível - Seguros"/>
    <s v="06/04/2017 "/>
    <s v="Extinção Art. 267 - Com Possibilidade Nova Ação - 1ª Instância"/>
    <n v="0"/>
    <s v="02.02.507.0002187995/15"/>
    <s v="08/12/2015"/>
    <d v="2015-12-23T00:00:00"/>
    <n v="27357"/>
    <d v="2015-12-23T00:00:00"/>
    <s v="06/04/2017 "/>
    <n v="470"/>
    <n v="15.666666666666666"/>
  </r>
  <r>
    <x v="3"/>
    <s v="02.02.507.0002335280/16"/>
    <x v="0"/>
    <x v="0"/>
    <s v=" PROTECAO VIDA MULHER"/>
    <n v="8062"/>
    <s v="MORTE NATURAL"/>
    <s v="Vida Mulher"/>
    <s v="Não"/>
    <s v="SINISTRO NEGADO"/>
    <s v="DOENÇA PREEXISTENTE"/>
    <m/>
    <x v="1"/>
    <n v="33030"/>
    <n v="0"/>
    <n v="33030"/>
    <m/>
    <m/>
    <s v="ZURICH SANTANDER"/>
    <n v="2335280"/>
    <s v=" 1002185-07.2016.8.26.0366 "/>
    <s v="MARCOS FRANCISCO DE LIMA"/>
    <s v="Santander Seguros S/A"/>
    <s v="113306/3676560"/>
    <s v="2016-93-81688-0"/>
    <s v="18/05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Mongaguá (SP)"/>
    <s v="São Paulo"/>
    <s v="Chalfin, Goldberg, Vainboim e Fichtner Advogados Associados - São "/>
    <s v="Equipe Cível - Seguros"/>
    <s v="06/04/2017 "/>
    <s v="Extinção Art. 267 - Com Possibilidade Nova Ação - 1ª Instância"/>
    <n v="0"/>
    <s v="02.02.507.0002335280/16"/>
    <s v="04/10/2016"/>
    <d v="2016-10-12T00:00:00"/>
    <n v="30000"/>
    <d v="2016-10-12T00:00:00"/>
    <s v="06/04/2017 "/>
    <n v="176"/>
    <n v="5.8666666666666663"/>
  </r>
  <r>
    <x v="3"/>
    <s v="02.02.507.0001985134/14"/>
    <x v="0"/>
    <x v="0"/>
    <s v="PROTEÇÃO VIDA EMPRESA SANTANDER"/>
    <n v="5055"/>
    <s v="MORTE NATURAL"/>
    <s v="Vida Master"/>
    <s v="Sim"/>
    <s v="SINISTRO NEGADO"/>
    <s v="Falta de Documentos"/>
    <m/>
    <x v="1"/>
    <n v="16358.2"/>
    <n v="0"/>
    <n v="16358.2"/>
    <m/>
    <m/>
    <s v="ZURICH SANTANDER"/>
    <n v="1985134"/>
    <s v=" 1007978-48.2014.8.26.0510 "/>
    <s v="BAR E MERCEARIA MEU PAIS LTDA"/>
    <s v="Santander Seguros S/A"/>
    <s v="3419/360068"/>
    <s v="2013-93-58102-0"/>
    <s v="18/10/2013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Rio Claro (SP)"/>
    <s v="São Paulo"/>
    <s v="Chalfin, Goldberg, Vainboim e Fichtner Advogados Associados - São "/>
    <s v="Equipe Cível - Seguros"/>
    <s v="07/04/2017 "/>
    <s v="Improcedência da Ação - 1ª Instância"/>
    <n v="0"/>
    <s v="02.02.507.0001985134/14"/>
    <s v="10/11/2014"/>
    <d v="2014-11-26T00:00:00"/>
    <n v="10000"/>
    <d v="2014-11-26T00:00:00"/>
    <s v="07/04/2017 "/>
    <n v="863"/>
    <n v="28.766666666666666"/>
  </r>
  <r>
    <x v="3"/>
    <s v="02.02.507.0002166394/15"/>
    <x v="1"/>
    <x v="0"/>
    <s v="ACIDENTES PESSOAIS MENSAL SANTANDER"/>
    <n v="5012"/>
    <s v="MORTE NATURAL"/>
    <s v="AP STD"/>
    <s v="Sim"/>
    <s v="SINISTRO NEGADO"/>
    <s v="Ausência de cobertura"/>
    <m/>
    <x v="1"/>
    <n v="87138"/>
    <n v="0"/>
    <n v="87138"/>
    <m/>
    <m/>
    <s v="ZURICH SANTANDER"/>
    <n v="2166394"/>
    <s v=" 1001404-28.2015.8.26.0363 "/>
    <s v="DORALICE LAUREANO DA SILVA"/>
    <s v="Santander Seguros S/A"/>
    <s v="301/3686425"/>
    <s v="2015-82-36976-0"/>
    <s v="27/11/2014 "/>
    <s v=" "/>
    <n v="87138"/>
    <n v="87138"/>
    <s v=" "/>
    <s v=" "/>
    <s v=" "/>
    <n v="87138"/>
    <s v="Possível"/>
    <n v="43569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Mogi-Mirim (SP)"/>
    <s v="São Paulo"/>
    <s v="Chalfin, Goldberg, Vainboim e Fichtner Advogados Associados - São "/>
    <s v="Equipe Cível - Seguros"/>
    <s v="10/04/2017 "/>
    <s v="Improcedência da Ação - 1ª Instância"/>
    <n v="0"/>
    <s v="02.02.507.0002166394/15"/>
    <s v="25/09/2015"/>
    <d v="2015-10-29T00:00:00"/>
    <n v="87138"/>
    <d v="2015-10-29T00:00:00"/>
    <s v="10/04/2017 "/>
    <n v="529"/>
    <n v="17.633333333333333"/>
  </r>
  <r>
    <x v="3"/>
    <s v="02.02.507.0002256378/16"/>
    <x v="0"/>
    <x v="0"/>
    <s v="PROTECAO VIDA HOMEM"/>
    <n v="8061"/>
    <s v="MORTE NATURAL"/>
    <s v="Vida Homem"/>
    <s v="Sim"/>
    <s v="SINISTRO NEGADO"/>
    <s v="DOENÇA PREEXISTENTE"/>
    <m/>
    <x v="2"/>
    <n v="130085.75"/>
    <n v="130085.75"/>
    <n v="0"/>
    <m/>
    <m/>
    <s v="ZURICH SANTANDER"/>
    <n v="2256378"/>
    <s v=" 1002651-98.2016.8.26.0269 "/>
    <s v="Wesley de Oliveira Domingues"/>
    <s v="Santander Seguros S/A"/>
    <s v="113303/3507692"/>
    <s v="2015-93-73475-E"/>
    <s v="21/07/2015 "/>
    <s v=" "/>
    <n v="118754.86"/>
    <n v="118754.86"/>
    <s v=" "/>
    <s v=" "/>
    <s v=" "/>
    <n v="118754.86"/>
    <s v="Possível"/>
    <n v="59377.43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Itapetininga (SP)"/>
    <s v="São Paulo"/>
    <s v="Chalfin, Goldberg, Vainboim e Fichtner Advogados Associados - São "/>
    <s v="Equipe Cível - Seguros"/>
    <s v="10/04/2017 "/>
    <s v="Procedência Parcial - 2ª Instância - Recurso do Banco"/>
    <n v="0"/>
    <s v="02.02.507.0002256378/16"/>
    <s v="20/04/2016"/>
    <d v="2016-05-19T00:00:00"/>
    <n v="118754.86"/>
    <d v="2016-05-19T00:00:00"/>
    <s v="10/04/2017 "/>
    <n v="326"/>
    <n v="10.866666666666667"/>
  </r>
  <r>
    <x v="3"/>
    <s v="02.02.507.0001996441/14"/>
    <x v="0"/>
    <x v="0"/>
    <s v="PROTEÇÃO VIDA EMPRESA SANTANDER"/>
    <n v="5055"/>
    <s v="MORTE NATURAL"/>
    <s v="Vida Master"/>
    <s v="Sim"/>
    <s v="SINISTRO NEGADO"/>
    <s v="Falta de Documentos"/>
    <m/>
    <x v="2"/>
    <n v="15211.59"/>
    <n v="15211.59"/>
    <n v="0"/>
    <m/>
    <m/>
    <s v="ZURICH SANTANDER"/>
    <n v="1996441"/>
    <s v=" 0009633-64.2014.8.26.0157 "/>
    <s v="Andréia Teixeira Paiva"/>
    <s v="Santander Seguros S/A"/>
    <s v="3193/2663"/>
    <s v="2012-93-48193-0"/>
    <s v="27/02/2012 "/>
    <s v=" "/>
    <n v="10000"/>
    <n v="10000"/>
    <s v=" "/>
    <s v=" "/>
    <s v=" "/>
    <n v="10000"/>
    <s v="Provável"/>
    <n v="10000"/>
    <n v="0"/>
    <s v="Remoto"/>
    <n v="0"/>
    <s v="Condenação"/>
    <s v="Contingência Inicial"/>
    <m/>
    <s v="Encerrado"/>
    <s v="Seguro de Vida"/>
    <s v="Cobertura Negada"/>
    <s v="Indenizatória"/>
    <s v="4ª"/>
    <s v="Vara Cível"/>
    <s v="Cubatão (SP)"/>
    <s v="São Paulo"/>
    <s v="Chalfin, Goldberg, Vainboim e Fichtner Advogados Associados - São "/>
    <s v="Equipe Cível - Seguros"/>
    <s v="13/04/2017 "/>
    <s v="Procedência Parcial - 2ª Instância - Recurso do Banco"/>
    <n v="0"/>
    <s v="02.02.507.0001996441/14"/>
    <s v="22/10/2014"/>
    <d v="2014-12-09T00:00:00"/>
    <n v="10000"/>
    <d v="2014-12-09T00:00:00"/>
    <s v="13/04/2017 "/>
    <n v="856"/>
    <n v="28.533333333333335"/>
  </r>
  <r>
    <x v="3"/>
    <s v="02.02.507.0002276784/16"/>
    <x v="0"/>
    <x v="0"/>
    <s v="PROTEÇÃO VIDA EMPRESA SANTANDER"/>
    <n v="5055"/>
    <s v="MORTE NATURAL"/>
    <s v="Vida Master"/>
    <s v="Sim"/>
    <s v="SINISTRO NEGADO"/>
    <s v="Ausência de cobertura"/>
    <s v="Sinistrado não era segurado"/>
    <x v="3"/>
    <n v="38985.839999999997"/>
    <n v="38985.839999999997"/>
    <n v="0"/>
    <m/>
    <m/>
    <s v="ZURICH SANTANDER"/>
    <n v="2276784"/>
    <s v=" 1035054-72.2016.8.26.0576 "/>
    <s v="Terezinha aparecida pereira lanjoni"/>
    <s v="Santander Seguros S/A"/>
    <s v="3419/73953"/>
    <s v="2015-93-69959-0"/>
    <s v="28/05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8ª"/>
    <s v="Vara Cível"/>
    <s v="São José do Rio Preto (SP)"/>
    <s v="São Paulo"/>
    <s v="Chalfin, Goldberg, Vainboim e Fichtner Advogados Associados - São "/>
    <s v="Equipe Cível - Seguros"/>
    <s v="13/04/2017 "/>
    <s v="Procedência Total - 1ª Instância"/>
    <n v="0"/>
    <s v="02.02.507.0002276784/16"/>
    <s v="09/03/2016"/>
    <d v="2016-07-01T00:00:00"/>
    <n v="60000"/>
    <d v="2016-07-01T00:00:00"/>
    <s v="13/04/2017 "/>
    <n v="286"/>
    <n v="9.5333333333333332"/>
  </r>
  <r>
    <x v="3"/>
    <s v="02.02.507.0001984117/14"/>
    <x v="0"/>
    <x v="0"/>
    <s v="PROTEÇÃO VIDA EMPRESA SANTANDER"/>
    <n v="5055"/>
    <s v="MORTE ACIDENTAL"/>
    <s v="Vida Master"/>
    <s v="Sim"/>
    <s v="SINISTRO NEGADO"/>
    <s v="Agravamento de risco / Embriaguez"/>
    <m/>
    <x v="1"/>
    <n v="94572.800000000003"/>
    <n v="0"/>
    <n v="94572.800000000003"/>
    <m/>
    <m/>
    <s v="ZURICH SANTANDER"/>
    <n v="1984117"/>
    <s v=" 1029137-43.2014.8.26.0576 "/>
    <s v="Gustavo Albertini de Souza"/>
    <s v="Santander Seguros S/A"/>
    <s v="3419/345396"/>
    <s v="2014-93-62918-0"/>
    <s v="28/03/2014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Sinistro Negado (Ausência de Cobertura)"/>
    <s v="Cobrança"/>
    <s v="3ª"/>
    <s v="Vara Cível"/>
    <s v="São José do Rio Preto (SP)"/>
    <s v="São Paulo"/>
    <s v="Chalfin, Goldberg, Vainboim e Fichtner Advogados Associados - São "/>
    <s v="Equipe Cível - Seguros"/>
    <s v="12/04/2017 "/>
    <s v="Improcedência da Ação - 2ª Instância - Recurso do Autor"/>
    <n v="0"/>
    <s v="02.02.507.0001984117/14"/>
    <s v="09/10/2014"/>
    <d v="2014-11-25T00:00:00"/>
    <n v="120000"/>
    <d v="2014-11-25T00:00:00"/>
    <s v="12/04/2017 "/>
    <n v="869"/>
    <n v="28.966666666666665"/>
  </r>
  <r>
    <x v="3"/>
    <s v="02.02.507.0002163516/15"/>
    <x v="1"/>
    <x v="0"/>
    <s v="PROTECAO MULHER MEN SANTANDER"/>
    <n v="5043"/>
    <s v="DIAGNOSTICO DE CANCER"/>
    <s v="AP Mulher"/>
    <s v="Sim"/>
    <s v="SINISTRO NEGADO"/>
    <s v="Sem caracterização de IFPD / IPA / Doenças Graves / Preexistência"/>
    <m/>
    <x v="0"/>
    <n v="68708.259999999995"/>
    <n v="45000"/>
    <n v="23708.259999999995"/>
    <n v="4500"/>
    <m/>
    <s v="ZURICH SANTANDER"/>
    <n v="2163516"/>
    <s v=" 0003747-97.2015.8.21.0057 "/>
    <s v="Sirlei Salete Avila de Melo"/>
    <s v="Santander Seguros S/A"/>
    <s v="286/362245"/>
    <s v="2014-82-32016-0"/>
    <s v="14/05/2014 "/>
    <s v=" "/>
    <n v="45000"/>
    <n v="45000"/>
    <s v=" "/>
    <s v=" "/>
    <s v=" "/>
    <n v="45000"/>
    <s v="Possível"/>
    <n v="22500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Lagoa Vermelha (RS)"/>
    <s v="Rio Grande do Sul"/>
    <s v="Cabanellos Schuh Advogados Associados - RS"/>
    <s v="Equipe Cível - Seguros"/>
    <s v="05/04/2017 "/>
    <s v="Acordo antes da Sentença"/>
    <n v="0"/>
    <s v="02.02.507.0002163516/15"/>
    <s v="05/10/2015"/>
    <d v="2015-10-22T00:00:00"/>
    <n v="45000"/>
    <d v="2015-10-22T00:00:00"/>
    <s v="05/04/2017 "/>
    <n v="531"/>
    <n v="17.7"/>
  </r>
  <r>
    <x v="3"/>
    <s v="02.02.507.0002128457/15"/>
    <x v="1"/>
    <x v="0"/>
    <s v="PROTEÇÃO ACIDENTES PESSOAIS "/>
    <n v="3003"/>
    <s v="IPA"/>
    <s v="AP Cartões"/>
    <s v="Não"/>
    <s v="SINISTRO NÃO AVISADO"/>
    <s v="SINISTRO NÃO AVISADO"/>
    <m/>
    <x v="0"/>
    <n v="8719.32"/>
    <n v="8000"/>
    <n v="719.31999999999971"/>
    <m/>
    <m/>
    <s v="ZURICH SANTANDER"/>
    <n v="2128457"/>
    <s v=" 0212410-79.2015.8.19.0001 "/>
    <s v="DANIELLE CRISTINA PIRES DE MOURA"/>
    <s v="Santander Seguros S/A"/>
    <s v="212/1"/>
    <s v="2015-82-35621-0"/>
    <s v="16/01/2015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de Vida"/>
    <s v="Sinistro Negado (Negativa pagto da Apólice)"/>
    <s v="Cobrança"/>
    <s v="8ª"/>
    <s v="Vara Cível"/>
    <s v="Rio de Janeiro (RJ)"/>
    <s v="Rio de Janeiro"/>
    <s v="Chalfin, Goldberg, Vainboim e Fichtner Advogados Associados - São "/>
    <s v="Equipe Cível - Seguros"/>
    <s v="04/04/2017 "/>
    <s v="Acordo antes da Sentença"/>
    <n v="0"/>
    <s v="02.02.507.0002128457/15"/>
    <s v="23/04/2015"/>
    <d v="2015-07-31T00:00:00"/>
    <n v="25000"/>
    <d v="2015-07-31T00:00:00"/>
    <s v="04/04/2017 "/>
    <n v="613"/>
    <n v="20.433333333333334"/>
  </r>
  <r>
    <x v="3"/>
    <s v="02.02.507.0002166641/15"/>
    <x v="0"/>
    <x v="0"/>
    <s v="PROTECAO VIDA PREMIADA"/>
    <n v="8063"/>
    <s v="IPA"/>
    <s v="Vida Premiada"/>
    <s v="Não"/>
    <s v="SINISTRO NEGADO"/>
    <s v="Falta de Documentos"/>
    <m/>
    <x v="0"/>
    <n v="33888.639999999999"/>
    <n v="30000"/>
    <n v="3888.6399999999994"/>
    <m/>
    <m/>
    <s v="ZURICH SANTANDER"/>
    <n v="2166641"/>
    <s v=" 1030838-81.2015.8.26.0001 "/>
    <s v="DEIVID DA SILVA SOUZA"/>
    <s v="Santander Seguros S/A"/>
    <s v="113307 E 301"/>
    <s v="2013-93-57698-E"/>
    <s v="20/08/2013 "/>
    <s v=" "/>
    <n v="70647"/>
    <n v="70647"/>
    <s v=" "/>
    <s v=" "/>
    <s v=" "/>
    <n v="70647"/>
    <s v="Possível"/>
    <n v="35323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7ª"/>
    <s v="Vara Cível"/>
    <s v="São Paulo (SP)"/>
    <s v="São Paulo"/>
    <s v="Chalfin, Goldberg, Vainboim e Fichtner Advogados Associados - São "/>
    <s v="Equipe Cível - Seguros"/>
    <s v="04/04/2017 "/>
    <s v="Acordo antes da Sentença"/>
    <n v="0"/>
    <s v="02.02.507.0002166641/15"/>
    <s v="15/10/2015"/>
    <d v="2015-10-30T00:00:00"/>
    <n v="70647"/>
    <d v="2015-10-30T00:00:00"/>
    <s v="04/04/2017 "/>
    <n v="522"/>
    <n v="17.399999999999999"/>
  </r>
  <r>
    <x v="3"/>
    <s v="02.02.507.0002418623/16"/>
    <x v="1"/>
    <x v="0"/>
    <s v="SANTANDER PROTECAO SOB MEDIDA"/>
    <n v="8065"/>
    <s v="Auxilio Funeral"/>
    <s v="AP Proteção Sob Medida"/>
    <s v="Sim"/>
    <s v="SINISTRO NEGADO"/>
    <s v="Falta de Documentos"/>
    <m/>
    <x v="0"/>
    <n v="2455.6799999999998"/>
    <n v="2000"/>
    <n v="455.67999999999984"/>
    <m/>
    <m/>
    <s v="ZURICH SANTANDER"/>
    <n v="2418623"/>
    <s v=" 0009155-71.2017.8.16.0014 "/>
    <s v="GUILHERME AUGUSTO GODOY GIORDANO"/>
    <s v="Santander Seguros S/A"/>
    <s v="2034/5431829"/>
    <s v="2015-82-37698-0"/>
    <s v="03/12/2015 "/>
    <s v=" "/>
    <n v="2000"/>
    <n v="2000"/>
    <s v=" "/>
    <s v=" "/>
    <s v=" "/>
    <n v="2000"/>
    <s v="Possível"/>
    <n v="1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Londrina (PR)"/>
    <s v="Paraná"/>
    <s v="Cabanellos Schuh Advogados Associados - PR"/>
    <s v="Equipe Cível - Seguros"/>
    <s v="05/04/2017 "/>
    <s v="Acordo antes da Sentença"/>
    <n v="0"/>
    <s v="02.02.507.0002418623/16"/>
    <s v="01/12/2016"/>
    <d v="2017-02-22T00:00:00"/>
    <n v="2000"/>
    <d v="2017-02-22T00:00:00"/>
    <s v="05/04/2017 "/>
    <n v="42"/>
    <n v="1.4"/>
  </r>
  <r>
    <x v="3"/>
    <s v="02.02.507.0002221998/15"/>
    <x v="1"/>
    <x v="0"/>
    <s v="SANTANDER PROTECAO SOB MEDIDA"/>
    <n v="8065"/>
    <s v="MORTE ACIDENTAL"/>
    <s v="AP Proteção Sob Medida"/>
    <s v="Sim"/>
    <s v="SINISTRO NEGADO"/>
    <s v="Falta de Documentos"/>
    <m/>
    <x v="0"/>
    <n v="100000"/>
    <n v="86500"/>
    <n v="13500"/>
    <m/>
    <m/>
    <s v="ZURICH SANTANDER"/>
    <n v="2221998"/>
    <s v=" 0530264-03.2015.8.05.0001 "/>
    <s v="Erenita Fatima Conceicao de Jesus"/>
    <s v="Santander Seguros S/A"/>
    <s v="2034/3918242"/>
    <s v="2014-82-29347-0"/>
    <s v="22/05/2014 "/>
    <s v=" "/>
    <n v="86652"/>
    <n v="86652"/>
    <s v=" "/>
    <s v=" "/>
    <s v=" "/>
    <n v="86652"/>
    <s v="Possível"/>
    <n v="43326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5ª"/>
    <s v="Vara Cível"/>
    <s v="Salvador (BA)"/>
    <s v="Bahia"/>
    <s v="Costa &amp; Andrade Advogados Associados - RTMVP"/>
    <s v="Equipe Cível - Seguros"/>
    <s v="07/04/2017 "/>
    <s v="Acordo antes da Sentença"/>
    <n v="0"/>
    <s v="02.02.507.0002221998/15"/>
    <s v="12/06/2015"/>
    <d v="2016-03-16T00:00:00"/>
    <n v="86652"/>
    <d v="2016-03-16T00:00:00"/>
    <s v="07/04/2017 "/>
    <n v="387"/>
    <n v="12.9"/>
  </r>
  <r>
    <x v="3"/>
    <s v="02.02.507.0002262903/16"/>
    <x v="0"/>
    <x v="0"/>
    <s v="PROTEÇÃO VIDA EMPRESA SANTANDER"/>
    <n v="5055"/>
    <s v="MORTE ACIDENTAL"/>
    <s v="Vida Master"/>
    <s v="Sim"/>
    <s v="SINISTRO NEGADO"/>
    <s v="Limite de idade / Nº mínimo segurados"/>
    <s v="LIMITE DE IDADE"/>
    <x v="0"/>
    <n v="198000"/>
    <n v="180000"/>
    <n v="18000"/>
    <m/>
    <m/>
    <s v="ZURICH SANTANDER"/>
    <n v="2262903"/>
    <s v=" 1000679-65.2016.8.26.0634 "/>
    <s v="Leila Aparecida Correa Alvarenga"/>
    <s v="Santander Seguros S/A"/>
    <s v="3419/25453"/>
    <s v="2016-93-77753-0"/>
    <s v="31/05/2015 "/>
    <s v=" "/>
    <n v="161740.5"/>
    <n v="161740.5"/>
    <s v=" "/>
    <s v=" "/>
    <s v=" "/>
    <n v="161740.5"/>
    <s v="Possível"/>
    <n v="80870.25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Tremembé (SP)"/>
    <s v="São Paulo"/>
    <s v="Chalfin, Goldberg, Vainboim e Fichtner Advogados Associados - São "/>
    <s v="Equipe Cível - Seguros"/>
    <s v="07/04/2017 "/>
    <s v="Acordo antes da Sentença"/>
    <n v="0"/>
    <s v="02.02.507.0002262903/16"/>
    <s v="25/05/2016"/>
    <d v="2016-06-03T00:00:00"/>
    <n v="161740.5"/>
    <d v="2016-06-03T00:00:00"/>
    <s v="07/04/2017 "/>
    <n v="308"/>
    <n v="10.266666666666667"/>
  </r>
  <r>
    <x v="3"/>
    <s v="02.02.507.0002421323/17"/>
    <x v="0"/>
    <x v="0"/>
    <s v="PROTEÇÃO VIDA EMPRESA SANTANDER"/>
    <n v="5055"/>
    <s v="MORTE NATURAL"/>
    <s v="Vida Master"/>
    <s v="Sim"/>
    <s v="SINISTRO LIQUIDADO"/>
    <s v="Sinistro pago parcialmente"/>
    <m/>
    <x v="0"/>
    <n v="85453.34"/>
    <n v="75000"/>
    <n v="10453.339999999997"/>
    <n v="7500"/>
    <m/>
    <s v="ZURICH SANTANDER"/>
    <n v="2421323"/>
    <s v=" 0033806-83.2016.8.16.0021 "/>
    <s v="Caroline Marchesini"/>
    <s v="Santander Seguros S/A"/>
    <s v="3419/249246"/>
    <s v="2011-93-41441-0"/>
    <s v="19/09/2011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Cascavel (PR)"/>
    <s v="Paraná"/>
    <s v="Cabanellos Schuh Advogados Associados - PR"/>
    <s v="Equipe Cível - Seguros"/>
    <s v="11/04/2017 "/>
    <s v="Acordo antes da Sentença"/>
    <n v="0"/>
    <s v="02.02.507.0002421323/17"/>
    <s v="17/02/2017"/>
    <d v="2017-03-03T00:00:00"/>
    <n v="50000"/>
    <d v="2017-03-03T00:00:00"/>
    <s v="11/04/2017 "/>
    <n v="39"/>
    <n v="1.3"/>
  </r>
  <r>
    <x v="3"/>
    <s v="02.02.507.0001113416/11"/>
    <x v="0"/>
    <x v="0"/>
    <s v="VIDA MASTER SANTANDER"/>
    <n v="6004"/>
    <s v="IPA"/>
    <s v="Vida Master"/>
    <s v="Sim"/>
    <s v="SINISTRO NEGADO"/>
    <s v="Prescrição / Carência"/>
    <s v="PRESCRIÇÃO"/>
    <x v="3"/>
    <n v="117333.68"/>
    <n v="117333.68"/>
    <n v="0"/>
    <m/>
    <m/>
    <s v="ESCROW"/>
    <n v="1363517"/>
    <s v=" 408.01.2011.008007-9 "/>
    <s v="sonia Ferreira de Lima"/>
    <s v="Santander Seguros S/A"/>
    <s v="1134/23867"/>
    <s v="2009-93-26981"/>
    <s v="06/11/2009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Ourinhos (SP)"/>
    <s v="São Paulo"/>
    <s v="Chalfin, Goldberg, Vainboim e Fichtner Advogados Associados - São "/>
    <s v="Equipe Cível - Seguros"/>
    <s v="12/04/2017 "/>
    <s v="Procedência Total - 2ª Instância - Recurso do Banco"/>
    <n v="0"/>
    <s v="02.02.507.0001113416/11"/>
    <s v="12/08/2011"/>
    <d v="2011-09-01T00:00:00"/>
    <n v="50000"/>
    <d v="2011-09-01T00:00:00"/>
    <s v="12/04/2017 "/>
    <n v="2050"/>
    <n v="68.333333333333329"/>
  </r>
  <r>
    <x v="3"/>
    <s v="02.02.507.0001655739/13"/>
    <x v="0"/>
    <x v="0"/>
    <s v=" PROTEÇÃO VIDA EMPRESA - STYLE"/>
    <n v="5081"/>
    <s v="MORTE NATURAL"/>
    <s v="Vida Master"/>
    <s v="Sim"/>
    <s v="SINISTRO NEGADO"/>
    <s v="Falta de Documentos"/>
    <m/>
    <x v="0"/>
    <n v="36041.21"/>
    <n v="33000"/>
    <n v="3041.2099999999991"/>
    <m/>
    <m/>
    <s v="ZURICH SANTANDER"/>
    <n v="1666737"/>
    <s v=" 0008500-55.2012.8.26.0157 "/>
    <s v="Maria Aparecida Leal Teixeira"/>
    <s v="Santander Seguros S/A"/>
    <s v="3451/208327"/>
    <s v="2011-93-39182-0"/>
    <s v="20/06/2011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Cubatão (SP)"/>
    <s v="São Paulo"/>
    <s v="Chalfin, Goldberg, Vainboim e Fichtner Advogados Associados - São "/>
    <s v="Equipe Cível - Seguros"/>
    <s v="04/04/2017 "/>
    <s v="Acordos após a Sentença e até Decisão do Tribunal Estadual"/>
    <n v="0"/>
    <s v="02.02.507.0001655739/13"/>
    <s v="24/05/2013"/>
    <d v="2013-07-01T00:00:00"/>
    <n v="60000"/>
    <d v="2013-07-01T00:00:00"/>
    <s v="04/04/2017 "/>
    <n v="1373"/>
    <n v="45.766666666666666"/>
  </r>
  <r>
    <x v="3"/>
    <s v="02.02.507.0000593976/01"/>
    <x v="0"/>
    <x v="0"/>
    <s v="PRODUTO GENÉRICO"/>
    <n v="9999"/>
    <s v="IPA"/>
    <s v="Pessoas - Vida  (outros)"/>
    <s v="Não"/>
    <s v="SINISTRO NEGADO"/>
    <s v="Sem caracterização de IFPD / IPA / Doenças Graves / Preexistência"/>
    <m/>
    <x v="3"/>
    <n v="164052.82"/>
    <n v="164052.82"/>
    <n v="0"/>
    <m/>
    <m/>
    <s v="ESCROW"/>
    <n v="1148898"/>
    <s v=" 023.01.028121-8 "/>
    <s v="SANDRA MARA RAMOS"/>
    <s v="Santander Seguros S/A"/>
    <s v="9301889/ "/>
    <s v="2010-93-29736-0"/>
    <s v="06/10/2000 "/>
    <s v=" "/>
    <n v="57643.199999999997"/>
    <n v="57643.199999999997"/>
    <s v=" "/>
    <s v=" "/>
    <s v=" "/>
    <n v="57643.199999999997"/>
    <s v="Possível"/>
    <n v="28821.599999999999"/>
    <n v="134980"/>
    <s v="Remoto"/>
    <n v="0"/>
    <m/>
    <m/>
    <m/>
    <s v="Encerrado"/>
    <s v="Seguro de Vida"/>
    <s v="Cobertura Negada"/>
    <s v="Indenizatória"/>
    <s v="5ª"/>
    <s v="Vara Cível"/>
    <s v="Florianópolis (SC)"/>
    <s v="Santa Catarina"/>
    <s v="Cabanellos Schuh Advogados Associados - SC"/>
    <s v="Equipe Cível - Seguros"/>
    <s v="11/04/2017 "/>
    <s v="Procedência Total - 2ª Instância - Recurso do Banco"/>
    <n v="0"/>
    <s v="02.02.507.0000593976/01"/>
    <s v="28/03/2001"/>
    <d v="2009-12-17T00:00:00"/>
    <n v="57643.199999999997"/>
    <d v="2009-12-17T00:00:00"/>
    <s v="11/04/2017 "/>
    <n v="2672"/>
    <n v="89.066666666666663"/>
  </r>
  <r>
    <x v="3"/>
    <s v="02.02.507.0001043046/11"/>
    <x v="1"/>
    <x v="0"/>
    <s v="ACIDENTES PESSOAIS AN. SANTANDER"/>
    <n v="1102"/>
    <s v="IPA"/>
    <s v="AP STD"/>
    <s v="Sim"/>
    <s v="SINISTRO LIQUIDADO"/>
    <s v="Sinistro pago parcialmente"/>
    <m/>
    <x v="1"/>
    <n v="44380.66"/>
    <n v="0"/>
    <n v="44380.66"/>
    <m/>
    <m/>
    <s v="ESCROW"/>
    <n v="1293135"/>
    <s v=" 168.01.2010.005010-8 "/>
    <s v="Arany Oliveira Ribeiro"/>
    <s v="Santander Seguros S/A"/>
    <s v="1102080/122863"/>
    <s v="2009-82-9063-0"/>
    <s v="20/03/2009 "/>
    <s v=" "/>
    <n v="15962.37"/>
    <n v="33605"/>
    <s v=" "/>
    <s v=" "/>
    <s v=" "/>
    <n v="15962.37"/>
    <s v="Possível"/>
    <n v="7981.19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Dracena (SP)"/>
    <s v="São Paulo"/>
    <s v="Chalfin, Goldberg, Vainboim e Fichtner Advogados Associados - São "/>
    <s v="Equipe Cível - Seguros"/>
    <s v="11/04/2017 "/>
    <s v="Improcedência da Ação - 1ª Instância"/>
    <n v="0"/>
    <s v="02.02.507.0001043046/11"/>
    <s v="02/02/2011"/>
    <d v="2011-02-18T00:00:00"/>
    <n v="15962.37"/>
    <d v="2011-02-18T00:00:00"/>
    <s v="11/04/2017 "/>
    <n v="2244"/>
    <n v="74.8"/>
  </r>
  <r>
    <x v="3"/>
    <s v="02.02.507.0001601554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2574"/>
    <n v="0"/>
    <n v="22574"/>
    <m/>
    <m/>
    <s v="ZURICH SANTANDER"/>
    <n v="1609040"/>
    <s v=" 0000154-78.2013.8.26.0352 "/>
    <s v="Maria Hilda de Souza Silva"/>
    <s v="Santander Seguros S/A"/>
    <s v="3422/18888880"/>
    <s v="2012-93-43547-0"/>
    <s v="04/07/2011 "/>
    <s v=" "/>
    <n v="21413"/>
    <n v="21413"/>
    <s v=" "/>
    <s v=" "/>
    <s v=" "/>
    <n v="21413"/>
    <s v="Possível"/>
    <n v="10706.5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Miguelópolis (SP)"/>
    <s v="São Paulo"/>
    <s v="Chalfin, Goldberg, Vainboim e Fichtner Advogados Associados - São "/>
    <s v="Equipe Cível - Seguros"/>
    <s v="10/04/2017 "/>
    <s v="Improcedência da Ação - 1ª Instância"/>
    <n v="0"/>
    <s v="02.02.507.0001601554/13"/>
    <s v="14/03/2013"/>
    <d v="2013-03-27T00:00:00"/>
    <n v="21413"/>
    <d v="2013-03-27T00:00:00"/>
    <s v="10/04/2017 "/>
    <n v="1475"/>
    <n v="49.166666666666664"/>
  </r>
  <r>
    <x v="3"/>
    <s v="02.02.507.0001032730/10"/>
    <x v="1"/>
    <x v="0"/>
    <s v="PRODUTO GENÉRICO"/>
    <n v="9999"/>
    <s v="MORTE ACIDENTAL"/>
    <s v="Pessoas - Acidentes Pessoais"/>
    <s v="Não"/>
    <s v="SINISTRO NEGADO"/>
    <s v="Ausência de cobertura"/>
    <m/>
    <x v="2"/>
    <n v="660465.24"/>
    <n v="660465.24"/>
    <n v="0"/>
    <m/>
    <m/>
    <s v="ESCROW"/>
    <n v="1282819"/>
    <s v=" 320.01.2010.014284-0(2134/2010) "/>
    <s v="Guiomar Agostines Courel"/>
    <s v="Santander Seguros S/A"/>
    <s v="9300701/0"/>
    <s v="2012-82-19413-0"/>
    <s v="24/07/2009 "/>
    <s v=" "/>
    <n v="216637"/>
    <n v="216637"/>
    <s v=" "/>
    <s v=" "/>
    <s v=" "/>
    <n v="216637"/>
    <s v="Possível"/>
    <n v="108318.5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Limeira (SP)"/>
    <s v="São Paulo"/>
    <s v="Chalfin, Goldberg, Vainboim e Fichtner Advogados Associados - São "/>
    <s v="Equipe Cível - Seguros"/>
    <s v="13/04/2017 "/>
    <s v="Procedência Parcial - 2ª Instância - Recurso do Banco"/>
    <n v="0"/>
    <s v="02.02.507.0001032730/10"/>
    <s v="22/07/2010"/>
    <d v="2011-01-06T00:00:00"/>
    <n v="216637"/>
    <d v="2011-01-06T00:00:00"/>
    <s v="13/04/2017 "/>
    <n v="2289"/>
    <n v="76.3"/>
  </r>
  <r>
    <x v="3"/>
    <s v="02.02.507.0001786503/14"/>
    <x v="1"/>
    <x v="0"/>
    <s v="ACIDENTES PESSOAIS MENSAL SANTANDER"/>
    <n v="5012"/>
    <s v="MORTE ACIDENTAL"/>
    <s v="AP STD"/>
    <s v="Sim"/>
    <s v="SINISTRO NEGADO"/>
    <s v="Ausência de cobertura"/>
    <m/>
    <x v="2"/>
    <n v="254691.72"/>
    <n v="254691.72"/>
    <n v="0"/>
    <m/>
    <m/>
    <s v="ZURICH SANTANDER"/>
    <n v="1786503"/>
    <s v=" 4190917-42.2013.8.13.0024 "/>
    <s v="Alda Lucia da Slva Gonçalves"/>
    <s v="Santander Seguros S/A"/>
    <s v="301/2760877"/>
    <s v="2013-82-22109-0"/>
    <s v="04/01/2013 "/>
    <s v=" "/>
    <n v="134749"/>
    <n v="134749"/>
    <s v=" "/>
    <s v=" "/>
    <s v=" "/>
    <n v="134749"/>
    <s v="Possível"/>
    <n v="67374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Belo Horizonte (MG)"/>
    <s v="Minas Gerais"/>
    <s v="Chalfin, Goldberg, Vainboim e Fichtner Advogados Associados - São "/>
    <s v="Equipe Cível - Seguros"/>
    <s v="05/04/2017 "/>
    <s v="Procedência Parcial - 2ª Instância - Recurso do Banco"/>
    <n v="0"/>
    <s v="02.02.507.0001786503/14"/>
    <s v="15/01/2014"/>
    <d v="2014-02-05T00:00:00"/>
    <n v="134749"/>
    <d v="2014-02-05T00:00:00"/>
    <s v="05/04/2017 "/>
    <n v="1155"/>
    <n v="38.5"/>
  </r>
  <r>
    <x v="3"/>
    <s v="02.02.507.0001848228/14"/>
    <x v="1"/>
    <x v="0"/>
    <s v=" RIDERS REAL VIDA / AP"/>
    <n v="5101"/>
    <s v="DOENCAS GRAVES"/>
    <s v="AP Riders"/>
    <s v="Não"/>
    <s v="SINISTRO NEGADO"/>
    <s v="Sem caracterização de IFPD / IPA / Doenças Graves / Preexistência"/>
    <m/>
    <x v="2"/>
    <n v="62423.69"/>
    <n v="62423.69"/>
    <n v="0"/>
    <m/>
    <m/>
    <s v="ZURICH SANTANDER"/>
    <n v="1848228"/>
    <s v=" 0028023-08.2013.814.0301 "/>
    <s v="Maria Alice Fonseca Pena"/>
    <s v="Santander Seguros S/A"/>
    <s v="329/1447637"/>
    <s v="2012-82-20402-0"/>
    <s v="24/07/2012 "/>
    <s v=" "/>
    <n v="8050.08"/>
    <n v="8050.08"/>
    <s v=" "/>
    <s v=" "/>
    <s v=" "/>
    <n v="8050.08"/>
    <s v="Possível"/>
    <n v="4025.04"/>
    <n v="0"/>
    <s v="Remoto"/>
    <n v="0"/>
    <s v="Condenação"/>
    <s v="Contingência Inicial"/>
    <m/>
    <s v="Encerrado"/>
    <s v="Seguro de Vida"/>
    <s v="Cobertura Negada"/>
    <s v="Indenizatória"/>
    <s v="6ª"/>
    <s v="Vara Cível"/>
    <s v="Belém (PA)"/>
    <s v="Pará"/>
    <s v="Chalfin, Goldberg, Vainboim e Fichtner Advogados Associados - São "/>
    <s v="Equipe Cível - Seguros"/>
    <s v="11/04/2017 "/>
    <s v="Procedência Parcial - 2ª Instância - Recurso do Banco"/>
    <n v="0"/>
    <s v="02.02.507.0001848228/14"/>
    <s v="05/05/2014"/>
    <d v="2014-05-09T00:00:00"/>
    <n v="8050.08"/>
    <d v="2014-05-09T00:00:00"/>
    <s v="11/04/2017 "/>
    <n v="1068"/>
    <n v="35.6"/>
  </r>
  <r>
    <x v="3"/>
    <s v="02.02.507.0000594059/07"/>
    <x v="0"/>
    <x v="0"/>
    <s v="PRODUTO GENÉRICO"/>
    <n v="9999"/>
    <s v="MORTE NATURAL"/>
    <s v="Pessoas - Vida  (outros)"/>
    <s v="Não"/>
    <s v="SINISTRO NEGADO"/>
    <s v="Falta de pagamento do prêmio"/>
    <m/>
    <x v="2"/>
    <n v="48739.89"/>
    <n v="48739.89"/>
    <n v="0"/>
    <m/>
    <m/>
    <s v="ESCROW"/>
    <n v="1148981"/>
    <s v=" 075.07.005671-9 "/>
    <s v="Carlota Feuerschuetter Silveira"/>
    <s v="Santander Seguros S/A"/>
    <n v="9301951"/>
    <s v="2010-93-29729-0"/>
    <s v="10/09/2006 "/>
    <s v=" "/>
    <n v="32447.24"/>
    <n v="41423.01"/>
    <s v=" "/>
    <s v=" "/>
    <s v=" "/>
    <n v="32447.24"/>
    <s v="Possível"/>
    <n v="16223.62"/>
    <n v="27000"/>
    <s v="Remoto"/>
    <n v="0"/>
    <m/>
    <m/>
    <m/>
    <s v="Encerrado"/>
    <s v="Seguro de Vida"/>
    <s v="Cobertura Negada"/>
    <s v="Indenizatória"/>
    <s v="2ª"/>
    <s v="Vara Cível"/>
    <s v="Tubarão (SC)"/>
    <s v="Santa Catarina"/>
    <s v="Cabanellos Schuh Advogados Associados - SC"/>
    <s v="Equipe Cível - Seguros"/>
    <s v="12/04/2017 "/>
    <s v="Procedência Parcial - 2ª Instância - Recurso do Banco"/>
    <n v="0"/>
    <s v="02.02.507.0000594059/07"/>
    <s v="02/07/2007"/>
    <d v="2009-12-17T00:00:00"/>
    <n v="32447.24"/>
    <d v="2009-12-17T00:00:00"/>
    <s v="12/04/2017 "/>
    <n v="2673"/>
    <n v="89.1"/>
  </r>
  <r>
    <x v="3"/>
    <s v="02.02.507.0000670414/10"/>
    <x v="0"/>
    <x v="0"/>
    <s v="VIDA MASTER SANTANDER"/>
    <n v="6003"/>
    <s v="IFPD"/>
    <s v="Vida Master"/>
    <s v="Sim"/>
    <s v="SINISTRO NEGADO"/>
    <s v="Sem caracterização de IFPD / IPA / Doenças Graves / Preexistência"/>
    <m/>
    <x v="2"/>
    <n v="159607.22"/>
    <n v="159607.22"/>
    <n v="0"/>
    <m/>
    <m/>
    <s v="ESCROW"/>
    <n v="1226056"/>
    <s v=" 016/1.10.0003480-0 "/>
    <s v="Luiz Carlos de Lima Elauterio"/>
    <s v="Santander Seguros S/A"/>
    <s v="1133/1532"/>
    <s v="2009-93-26441-0"/>
    <s v="13/07/2008 "/>
    <s v=" "/>
    <n v="40279.18"/>
    <n v="40279.18"/>
    <s v=" "/>
    <s v=" "/>
    <s v=" "/>
    <n v="40279.18"/>
    <s v="Possível"/>
    <n v="20139.59"/>
    <n v="6745.2"/>
    <s v="Provável"/>
    <n v="6745.2"/>
    <s v="Condenação"/>
    <s v="Revisados"/>
    <s v="Reanalise"/>
    <s v="Encerrado"/>
    <s v="Seguro de Vida"/>
    <s v="Cobertura Negada"/>
    <s v="Indenizatória"/>
    <m/>
    <s v="Vara Cível"/>
    <s v="Ijuí (RS)"/>
    <s v="Rio Grande do Sul"/>
    <s v="Cabanellos Schuh Advogados Associados - RS"/>
    <s v="Equipe Cível - Seguros"/>
    <s v="13/04/2017 "/>
    <s v="Procedência Parcial - 2ª Instância - Recurso do Banco"/>
    <n v="0"/>
    <s v="02.02.507.0000670414/10"/>
    <s v="25/03/2010"/>
    <d v="2010-07-02T00:00:00"/>
    <n v="40279.18"/>
    <d v="2010-07-02T00:00:00"/>
    <s v="13/04/2017 "/>
    <n v="2477"/>
    <n v="82.566666666666663"/>
  </r>
  <r>
    <x v="3"/>
    <s v="02.02.507.0001616709/13"/>
    <x v="0"/>
    <x v="0"/>
    <s v="SEGURO VIDA CLUBE MIGR STYLE"/>
    <n v="8033"/>
    <s v="MORTE NATURAL"/>
    <s v="Vida Clube"/>
    <s v="Sim"/>
    <s v="SINISTRO NEGADO"/>
    <s v="Falta de Documentos"/>
    <m/>
    <x v="3"/>
    <n v="9752.2900000000009"/>
    <n v="9752.2900000000009"/>
    <n v="0"/>
    <m/>
    <m/>
    <s v="ZURICH SANTANDER"/>
    <n v="1629000"/>
    <s v=" 0802226-52.2012.8.12.0021 "/>
    <s v="Doloir Dias dos Santos Jordão"/>
    <s v="Santander Seguros S/A"/>
    <s v="3543/126663279"/>
    <s v="2012-93-45041-0"/>
    <s v="21/02/2012 "/>
    <s v=" "/>
    <n v="3815"/>
    <n v="3815"/>
    <s v=" "/>
    <s v=" "/>
    <s v=" "/>
    <n v="3815"/>
    <s v="Possível"/>
    <n v="1907.5"/>
    <n v="0"/>
    <s v="Remoto"/>
    <n v="0"/>
    <s v="Condenação"/>
    <s v="Contingência Inicial"/>
    <m/>
    <s v="Encerrado"/>
    <s v="Seguro de Vida"/>
    <s v="Cobertura Negada"/>
    <s v="Obrigação de fazer"/>
    <s v="4ª"/>
    <s v="Vara Cível"/>
    <s v="Três Lagoas (MS)"/>
    <s v="Mato Grosso do Sul"/>
    <s v="Mascarenhas Barbosa &amp; Advogados Associados"/>
    <s v="Equipe Cível - Seguros"/>
    <s v="07/04/2017 "/>
    <s v="Procedência Total - 1ª Instância"/>
    <n v="0"/>
    <s v="02.02.507.0001616709/13"/>
    <s v="12/04/2013"/>
    <d v="2013-04-30T00:00:00"/>
    <n v="3815"/>
    <d v="2013-04-30T00:00:00"/>
    <s v="07/04/2017 "/>
    <n v="1438"/>
    <n v="47.93333333333333"/>
  </r>
  <r>
    <x v="3"/>
    <s v="02.02.507.0000594148/08"/>
    <x v="0"/>
    <x v="0"/>
    <s v="PRODUTO GENÉRICO"/>
    <n v="9999"/>
    <s v="IPA"/>
    <s v="Pessoas - Vida  (outros)"/>
    <s v="Não"/>
    <s v="SINISTRO NEGADO"/>
    <s v="Prescrição / Carência"/>
    <s v="PRESCRIÇÃO"/>
    <x v="1"/>
    <n v="70856.479999999996"/>
    <n v="0"/>
    <n v="70856.479999999996"/>
    <m/>
    <m/>
    <s v="ESCROW"/>
    <n v="1149072"/>
    <s v=" 477.01.2008.011656-0 "/>
    <s v="Zelia Batista de Santana Medeiros"/>
    <s v="Santander Seguros S/A"/>
    <s v="9301950 / 1311"/>
    <s v="2010-93-29728-0"/>
    <s v="14/07/2006 "/>
    <s v=" "/>
    <n v="20150.48"/>
    <n v="20150.48"/>
    <s v=" "/>
    <s v=" "/>
    <s v=" "/>
    <n v="20150.48"/>
    <s v="Possível"/>
    <n v="10075.24"/>
    <n v="41500"/>
    <s v="Remoto"/>
    <n v="0"/>
    <m/>
    <m/>
    <m/>
    <s v="Encerrado"/>
    <s v="Seguro de Vida"/>
    <s v="Cobertura Negada"/>
    <s v="Indenizatória"/>
    <s v="1ª"/>
    <s v="Vara Cível"/>
    <s v="Praia Grande (SP)"/>
    <s v="São Paulo"/>
    <s v="Chalfin, Goldberg, Vainboim e Fichtner Advogados Associados - São "/>
    <s v="Equipe Cível - Seguros"/>
    <s v="05/04/2017 "/>
    <s v="Improcedência da Ação - 2ª Instância - Recurso do Autor"/>
    <n v="0"/>
    <s v="02.02.507.0000594148/08"/>
    <s v="16/07/2008"/>
    <d v="2009-12-17T00:00:00"/>
    <n v="20150.48"/>
    <d v="2009-12-17T00:00:00"/>
    <s v="05/04/2017 "/>
    <n v="2666"/>
    <n v="88.86666666666666"/>
  </r>
  <r>
    <x v="3"/>
    <s v="02.02.507.0001786915/13"/>
    <x v="0"/>
    <x v="0"/>
    <s v="PROTEÇÃO VIDA EMPRESA SANTANDER"/>
    <n v="5055"/>
    <s v="IPA"/>
    <s v="Vida Master"/>
    <s v="Sim"/>
    <s v="SINISTRO LIQUIDADO"/>
    <s v="Sinistro pago parcialmente"/>
    <m/>
    <x v="0"/>
    <n v="30432.560000000001"/>
    <n v="15000"/>
    <n v="15432.560000000001"/>
    <m/>
    <m/>
    <s v="ZURICH SANTANDER"/>
    <n v="1786915"/>
    <s v=" 0009746-67.2013.8.21.0003 "/>
    <s v="Leksandro Bittencort da Silva"/>
    <s v="Santander Seguros S/A"/>
    <s v="3419/276442"/>
    <s v="2013-93-51363-0"/>
    <s v="12/12/2012 "/>
    <s v=" "/>
    <n v="40003.870000000003"/>
    <n v="53338.5"/>
    <s v=" "/>
    <s v=" "/>
    <s v=" "/>
    <n v="40003.870000000003"/>
    <s v="Possível"/>
    <n v="20001.939999999999"/>
    <n v="0"/>
    <s v="Remoto"/>
    <n v="0"/>
    <s v="Condenação"/>
    <s v="Contingência Inicial"/>
    <m/>
    <s v="Encerrado"/>
    <s v="Seguro de Vida"/>
    <s v="Pgto/Amortiz/diverg/duplic/não processado/provisão"/>
    <s v="Cobrança"/>
    <s v="2ª"/>
    <s v="Vara Cível"/>
    <s v="Alvorada (RS)"/>
    <s v="Rio Grande do Sul"/>
    <s v="Cabanellos Schuh Advogados Associados - RS"/>
    <s v="Equipe Cível - Seguros"/>
    <s v="06/04/2017 "/>
    <s v="Acordo antes da Sentença"/>
    <n v="0"/>
    <s v="02.02.507.0001786915/13"/>
    <s v="16/12/2013"/>
    <d v="2014-02-05T00:00:00"/>
    <n v="40003.870000000003"/>
    <d v="2014-02-05T00:00:00"/>
    <s v="06/04/2017 "/>
    <n v="1156"/>
    <n v="38.533333333333331"/>
  </r>
  <r>
    <x v="3"/>
    <s v="02.02.507.0000439073/07"/>
    <x v="1"/>
    <x v="0"/>
    <s v="ACIDENTES PESSOAIS MEN SANTANDER"/>
    <n v="1101"/>
    <s v="MORTE NATURAL"/>
    <s v="AP STD"/>
    <s v="Sim"/>
    <s v="SINISTRO NEGADO"/>
    <s v="Ausência de cobertura"/>
    <m/>
    <x v="1"/>
    <n v="28304"/>
    <n v="0"/>
    <n v="28304"/>
    <m/>
    <m/>
    <s v="ESCROW"/>
    <n v="692821"/>
    <s v=" 583.02.2007.114172-3 (765/2007) "/>
    <s v="Wanger Minelo Antonio"/>
    <s v="Santander Seguros S/A"/>
    <s v="1101080/119475"/>
    <s v="2006-82-2921-0"/>
    <s v="16/02/2006 "/>
    <s v=" "/>
    <n v="28303.279999999999"/>
    <n v="28303.279999999999"/>
    <s v=" "/>
    <s v=" "/>
    <s v=" "/>
    <n v="28303.279999999999"/>
    <s v="Remoto"/>
    <n v="0"/>
    <n v="2830.4"/>
    <s v="Remoto"/>
    <n v="0"/>
    <s v="Sucumbência"/>
    <s v="Contingência Inicial"/>
    <m/>
    <s v="Encerrado"/>
    <s v="Seguro de Vida"/>
    <s v="Sinistro Negado (Negativa pagto da Apólice)"/>
    <s v="Cobrança"/>
    <s v="2ª"/>
    <s v="Vara Cível"/>
    <s v="São Paulo (SP)"/>
    <s v="São Paulo"/>
    <s v="Chalfin, Goldberg, Vainboim e Fichtner Advogados Associados - São "/>
    <s v="Equipe Cível - Seguros"/>
    <s v="19/04/2017 "/>
    <s v="Extinção Art. 267 - Com Possibilidade Nova Ação - 1ª Instância"/>
    <n v="0"/>
    <s v="02.02.507.0000439073/07"/>
    <s v="10/03/2007"/>
    <d v="2007-10-24T00:00:00"/>
    <n v="28303.279999999999"/>
    <d v="2007-10-24T00:00:00"/>
    <s v="19/04/2017 "/>
    <n v="3465"/>
    <n v="115.5"/>
  </r>
  <r>
    <x v="3"/>
    <s v="02.02.507.0000594318/06"/>
    <x v="0"/>
    <x v="0"/>
    <s v="PRODUTO GENÉRICO"/>
    <n v="9999"/>
    <s v="IPA"/>
    <s v="Pessoas - Vida  (outros)"/>
    <s v="Não"/>
    <s v="SINISTRO LIQUIDADO"/>
    <s v="Sinistro pago parcialmente"/>
    <m/>
    <x v="1"/>
    <n v="67367.12"/>
    <n v="0"/>
    <n v="67367.12"/>
    <m/>
    <m/>
    <s v="ESCROW"/>
    <n v="1149243"/>
    <s v=" 1488/06 "/>
    <s v="LINA MARLI DIAS"/>
    <s v="Santander Seguros S/A"/>
    <n v="9301729"/>
    <s v="2010-93-29509-0"/>
    <s v="27/10/1995 "/>
    <s v=" "/>
    <n v="18416.099999999999"/>
    <n v="18416.099999999999"/>
    <s v=" "/>
    <s v=" "/>
    <s v=" "/>
    <n v="18416.099999999999"/>
    <s v="Possível"/>
    <n v="9208.0499999999993"/>
    <n v="103483.82"/>
    <s v="Remoto"/>
    <n v="0"/>
    <m/>
    <m/>
    <m/>
    <s v="Encerrado"/>
    <s v="Seguro de Vida"/>
    <s v="Cobertura Negada"/>
    <s v="Indenizatória"/>
    <s v="5ª"/>
    <s v="Vara Cível"/>
    <s v="Campinas (SP)"/>
    <s v="São Paulo"/>
    <s v="Chalfin, Goldberg, Vainboim e Fichtner Advogados Associados - São "/>
    <s v="Equipe Cível - Seguros"/>
    <s v="28/04/2017 "/>
    <s v="Improcedência da Ação - 2ª Instância - Recurso do Autor"/>
    <n v="0"/>
    <s v="02.02.507.0000594318/06"/>
    <s v="31/08/2006"/>
    <d v="2009-12-17T00:00:00"/>
    <n v="18416.099999999999"/>
    <d v="2009-12-17T00:00:00"/>
    <s v="28/04/2017 "/>
    <n v="2689"/>
    <n v="89.63333333333334"/>
  </r>
  <r>
    <x v="3"/>
    <s v="02.02.507.0001664715/13"/>
    <x v="1"/>
    <x v="0"/>
    <s v="ACIDENTES PESSOAIS MENSAL SANTANDER"/>
    <n v="5012"/>
    <s v="MORTE ACIDENTAL"/>
    <s v="AP STD"/>
    <s v="Sim"/>
    <s v="SINISTRO NÃO AVISADO"/>
    <s v="SINISTRO NÃO AVISADO"/>
    <m/>
    <x v="1"/>
    <n v="638349.26"/>
    <n v="0"/>
    <n v="638349.26"/>
    <m/>
    <m/>
    <s v="ZURICH SANTANDER"/>
    <n v="1680469"/>
    <s v=" 0040962-27.2012.8.16.0001 "/>
    <s v="Marlene Schwab"/>
    <s v="Santander Seguros S/A"/>
    <s v="301/2595370"/>
    <s v="2013-82-24988-0"/>
    <s v="22/01/2012 "/>
    <s v=" "/>
    <n v="315288"/>
    <n v="315288"/>
    <s v=" "/>
    <s v=" "/>
    <s v=" "/>
    <n v="315288"/>
    <s v="Possível"/>
    <n v="157644"/>
    <n v="0"/>
    <s v="Remoto"/>
    <n v="0"/>
    <s v="Condenação"/>
    <s v="Contingência Inicial"/>
    <m/>
    <s v="Encerrado"/>
    <s v="Acidentes Pessoais"/>
    <s v="Cobertura Negada"/>
    <s v="Cobrança"/>
    <s v="22ª"/>
    <s v="Vara Cível"/>
    <s v="Curitiba (PR)"/>
    <s v="Paraná"/>
    <s v="Cabanellos Schuh Advogados Associados - PR"/>
    <s v="Equipe Cível - Seguros"/>
    <s v="19/04/2017 "/>
    <s v="Improcedência da Ação - 1ª Instância"/>
    <n v="0"/>
    <s v="02.02.507.0001664715/13"/>
    <s v="03/07/2013"/>
    <d v="2013-07-23T00:00:00"/>
    <n v="315288"/>
    <d v="2013-07-23T00:00:00"/>
    <s v="19/04/2017 "/>
    <n v="1366"/>
    <n v="45.533333333333331"/>
  </r>
  <r>
    <x v="3"/>
    <s v="02.02.136.0002231660/16"/>
    <x v="2"/>
    <x v="1"/>
    <s v="RESIDENCIAL"/>
    <n v="5000"/>
    <s v="VENDAVAL"/>
    <s v="Residencial STD"/>
    <s v="Não"/>
    <s v="SINISTRO NEGADO"/>
    <s v="EVENTO NÃO CARACTERIZADO"/>
    <m/>
    <x v="1"/>
    <n v="5952.66"/>
    <n v="0"/>
    <n v="5952.66"/>
    <m/>
    <m/>
    <s v="ZURICH SANTANDER"/>
    <n v="2231660"/>
    <s v=" 0002882-81.2016.8.16.0056 "/>
    <s v="Fabio Ricardo Rodrigues Brasilino"/>
    <s v="Santander Brasil Seguros S/A"/>
    <s v="1490318/352986"/>
    <s v="2016-14-102323-"/>
    <s v="12/01/2016 "/>
    <s v=" "/>
    <n v="4943"/>
    <n v="4943"/>
    <s v=" "/>
    <s v=" "/>
    <s v=" "/>
    <n v="4943"/>
    <s v="Possível"/>
    <n v="2471.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Cambé (PR)"/>
    <s v="Paraná"/>
    <s v="Cabanellos Schuh Advogados Associados - PR"/>
    <s v="Equipe Cível - Seguros"/>
    <s v="28/04/2017 "/>
    <s v="Improcedência da Ação - 1ª Instância"/>
    <n v="0"/>
    <s v="02.02.136.0002231660/16"/>
    <s v="05/04/2016"/>
    <d v="2016-04-07T00:00:00"/>
    <n v="4943"/>
    <d v="2016-04-07T00:00:00"/>
    <s v="28/04/2017 "/>
    <n v="386"/>
    <n v="12.866666666666667"/>
  </r>
  <r>
    <x v="3"/>
    <s v="02.02.136.0002393075/16"/>
    <x v="2"/>
    <x v="1"/>
    <s v="PROTEÇÃO EMPRESARIAL SANTANDER"/>
    <n v="8114"/>
    <s v="ROUBO/FURTO"/>
    <s v="Empresarial"/>
    <s v="Sim"/>
    <s v="SINISTRO LIQUIDADO"/>
    <s v="Sinistro pago parcialmente"/>
    <m/>
    <x v="2"/>
    <n v="18955.37"/>
    <n v="18955.37"/>
    <n v="0"/>
    <m/>
    <m/>
    <s v="ZURICH SANTANDER"/>
    <n v="2393075"/>
    <s v=" 9001256-10.2016.8.21.0095 "/>
    <s v="Tonelli &amp; Bittencourth Centro Automotivo Ltda"/>
    <s v="Santander Brasil Seguros S/A"/>
    <s v="1855539/0"/>
    <s v="2016-14-112728-"/>
    <s v="26/09/2016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Estância Velha (RS)"/>
    <s v="Rio Grande do Sul"/>
    <s v="Cabanellos Schuh Advogados Associados - RS"/>
    <s v="Equipe Cível - Seguros"/>
    <s v="19/04/2017 "/>
    <s v="Procedência Parcial - 1ª Instância"/>
    <n v="0"/>
    <s v="02.02.136.0002393075/16"/>
    <s v="23/11/2016"/>
    <d v="2016-12-02T00:00:00"/>
    <n v="20000"/>
    <d v="2016-12-02T00:00:00"/>
    <s v="19/04/2017 "/>
    <n v="138"/>
    <n v="4.5999999999999996"/>
  </r>
  <r>
    <x v="3"/>
    <s v="02.02.136.0002308019/16"/>
    <x v="2"/>
    <x v="1"/>
    <s v="PROTEÇÃO RESIDENCIAL SOB MEDIDA"/>
    <n v="8099"/>
    <s v="ROUBO/FURTO"/>
    <s v="Residencial Sob Medida"/>
    <s v="Sim"/>
    <s v="SINISTRO LIQUIDADO"/>
    <s v="Sinistro pago parcialmente"/>
    <m/>
    <x v="2"/>
    <n v="1253.6500000000001"/>
    <n v="1253.6500000000001"/>
    <n v="0"/>
    <m/>
    <m/>
    <s v="ZURICH SANTANDER"/>
    <n v="2308019"/>
    <s v=" 0003178-76.2016.8.26.0363 "/>
    <s v="Geni Rocha Pires"/>
    <s v="Santander Brasil Seguros S/A"/>
    <s v="1782419/663427"/>
    <s v="2015-14-95888-0"/>
    <s v="21/09/2015 "/>
    <s v=" "/>
    <n v="4851.34"/>
    <n v="8000"/>
    <s v=" "/>
    <s v=" "/>
    <s v=" "/>
    <n v="4851.34"/>
    <s v="Possível"/>
    <n v="2425.67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Mogi-Mirim (SP)"/>
    <s v="São Paulo"/>
    <s v="Chalfin, Goldberg, Vainboim e Fichtner Advogados Associados - São "/>
    <s v="Equipe Cível - Seguros"/>
    <s v="18/04/2017 "/>
    <s v="Procedência Parcial - 1ª Instância"/>
    <n v="0"/>
    <s v="02.02.136.0002308019/16"/>
    <s v="15/08/2016"/>
    <d v="2016-08-27T00:00:00"/>
    <n v="4851.34"/>
    <d v="2016-08-27T00:00:00"/>
    <s v="18/04/2017 "/>
    <n v="234"/>
    <n v="7.8"/>
  </r>
  <r>
    <x v="3"/>
    <s v="02.02.136.0002423644/17"/>
    <x v="2"/>
    <x v="1"/>
    <s v="PROTEÇÃO RESIDENCIAL DOSE DUPLA"/>
    <n v="5002"/>
    <s v="VENDAVAL"/>
    <s v="Residencial Dose Dupla"/>
    <s v="Sim"/>
    <s v="SINISTRO NEGADO"/>
    <s v="EVENTO NÃO CARACTERIZADO"/>
    <m/>
    <x v="0"/>
    <n v="3478.67"/>
    <n v="3200"/>
    <n v="278.67000000000007"/>
    <m/>
    <m/>
    <s v="ZURICH SANTANDER"/>
    <n v="2423644"/>
    <s v=" 0000797-26.2017.8.26.0407 "/>
    <s v="Edson Luis da Silva"/>
    <s v="Santander Brasil Seguros S/A"/>
    <s v="1490320/373288"/>
    <s v="2014-14-118582-"/>
    <s v="21/01/2017 "/>
    <s v=" "/>
    <n v="3470.34"/>
    <n v="3470.34"/>
    <s v=" "/>
    <s v=" "/>
    <s v=" "/>
    <n v="3470.34"/>
    <s v="Possível"/>
    <n v="1735.17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Osvaldo Cruz (SP)"/>
    <s v="São Paulo"/>
    <s v="Chalfin, Goldberg, Vainboim e Fichtner Advogados Associados - São "/>
    <s v="Equipe Cível - Seguros"/>
    <s v="18/04/2017 "/>
    <s v="Acordo Após Decisão do Tribunal Estadual"/>
    <n v="0"/>
    <s v="02.02.136.0002423644/17"/>
    <s v="23/02/2017"/>
    <d v="2017-03-10T00:00:00"/>
    <n v="3470.34"/>
    <d v="2017-03-10T00:00:00"/>
    <s v="18/04/2017 "/>
    <n v="39"/>
    <n v="1.3"/>
  </r>
  <r>
    <x v="3"/>
    <s v="02.02.136.0002279811/16"/>
    <x v="2"/>
    <x v="1"/>
    <s v="PROTEÇÃO RESIDENCIAL VAN GOGH"/>
    <n v="8100"/>
    <s v="VENDAVAL"/>
    <s v="Residencial Van Gogh"/>
    <s v="Não"/>
    <s v="SINISTRO LIQUIDADO"/>
    <s v="Sinistro pago parcialmente"/>
    <m/>
    <x v="0"/>
    <n v="6463.3"/>
    <n v="4500"/>
    <n v="1963.3000000000002"/>
    <m/>
    <m/>
    <s v="ZURICH SANTANDER"/>
    <n v="2279811"/>
    <s v=" 1068315-98.2016.8.26.0100 "/>
    <s v="ELIANE CUSTODIO MAFFEI DARDIS"/>
    <s v="Santander Brasil Seguros S/A"/>
    <s v="1782418/595054"/>
    <s v="2015-14-87093-0"/>
    <s v="22/12/2014 "/>
    <s v=" "/>
    <n v="17071.599999999999"/>
    <n v="40000"/>
    <s v=" "/>
    <s v=" "/>
    <s v=" "/>
    <n v="17071.599999999999"/>
    <s v="Possível"/>
    <n v="8535.7999999999993"/>
    <n v="0"/>
    <s v="Remoto"/>
    <n v="0"/>
    <s v="Condenação"/>
    <s v="Contingência Inicial"/>
    <m/>
    <s v="Encerrado"/>
    <s v="Seguro Residencial"/>
    <s v="Sinistro Negado (Negativa pagto da Apólice)"/>
    <s v="Cobrança"/>
    <s v="1ª"/>
    <s v="Vara Cível"/>
    <s v="São Paulo (SP)"/>
    <s v="São Paulo"/>
    <s v="Chalfin, Goldberg, Vainboim e Fichtner Advogados Associados - São "/>
    <s v="Equipe Cível - Seguros"/>
    <s v="17/04/2017 "/>
    <s v="Acordos após a Sentença e até Decisão do Tribunal Estadual"/>
    <n v="0"/>
    <s v="02.02.136.0002279811/16"/>
    <s v="01/06/2016"/>
    <d v="2016-07-08T00:00:00"/>
    <n v="17071.599999999999"/>
    <d v="2016-07-08T00:00:00"/>
    <s v="17/04/2017 "/>
    <n v="283"/>
    <n v="9.4333333333333336"/>
  </r>
  <r>
    <x v="3"/>
    <s v="02.02.136.0002167751/15"/>
    <x v="2"/>
    <x v="1"/>
    <s v="PROTEÇÃO RESIDENCIAL DOSE DUPLA"/>
    <n v="5002"/>
    <s v="ROUBO/FURTO"/>
    <s v="Residencial Dose Dupla"/>
    <s v="Sim"/>
    <s v="SINISTRO LIQUIDADO"/>
    <s v="Sinistro pago parcialmente"/>
    <m/>
    <x v="0"/>
    <n v="7137.19"/>
    <n v="6600"/>
    <n v="537.1899999999996"/>
    <m/>
    <m/>
    <s v="ZURICH SANTANDER"/>
    <n v="2167751"/>
    <s v=" 1013742-91.2015.8.26.0344 "/>
    <s v="MARIANA BALBINO GUEDES MORONI"/>
    <s v="Santander Brasil Seguros S/A"/>
    <s v="1490320/91450"/>
    <s v="2015-14-93775-0"/>
    <s v="07/07/2015 "/>
    <s v=" "/>
    <n v="12708.05"/>
    <n v="13559"/>
    <s v=" "/>
    <s v=" "/>
    <s v=" "/>
    <n v="12708.05"/>
    <s v="Possível"/>
    <n v="6354.03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Marília (SP)"/>
    <s v="São Paulo"/>
    <s v="Chalfin, Goldberg, Vainboim e Fichtner Advogados Associados - São "/>
    <s v="Equipe Cível - Seguros"/>
    <s v="17/04/2017 "/>
    <s v="Acordo Após Decisão do Tribunal Estadual"/>
    <n v="0"/>
    <s v="02.02.136.0002167751/15"/>
    <s v="26/10/2015"/>
    <d v="2015-11-04T00:00:00"/>
    <n v="12708.05"/>
    <d v="2015-11-04T00:00:00"/>
    <s v="17/04/2017 "/>
    <n v="530"/>
    <n v="17.666666666666668"/>
  </r>
  <r>
    <x v="3"/>
    <s v="02.02.507.0001805089/14"/>
    <x v="0"/>
    <x v="0"/>
    <s v="PROTEÇÃO VIDA EMPRESA SANTANDER"/>
    <n v="5055"/>
    <s v="MORTE NATURAL"/>
    <s v="Vida Master"/>
    <s v="Sim"/>
    <s v="SINISTRO NEGADO"/>
    <s v="Limite de idade / Nº mínimo segurados"/>
    <s v="LIMITE DE IDADE"/>
    <x v="0"/>
    <n v="198000"/>
    <n v="180000"/>
    <n v="18000"/>
    <m/>
    <m/>
    <s v="ZURICH SANTANDER"/>
    <n v="1805089"/>
    <s v=" 0006554-38.2013.8.26.0634 "/>
    <s v="Maria Jose Alves Correa"/>
    <s v="Santander Seguros S/A"/>
    <s v="3419/25453"/>
    <s v="2013-93-54071-0"/>
    <s v="20/04/2013 "/>
    <s v=" "/>
    <n v="136483.5"/>
    <n v="136483.5"/>
    <s v=" "/>
    <s v=" "/>
    <s v=" "/>
    <n v="136483.5"/>
    <s v="Possível"/>
    <n v="68241.75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São Paulo (SP)"/>
    <s v="São Paulo"/>
    <s v="Chalfin, Goldberg, Vainboim e Fichtner Advogados Associados - São "/>
    <s v="Equipe Cível - Seguros"/>
    <s v="17/04/2017 "/>
    <s v="Acordo Após Decisão do Tribunal Estadual"/>
    <n v="0"/>
    <s v="02.02.507.0001805089/14"/>
    <s v="10/02/2014"/>
    <d v="2014-03-05T00:00:00"/>
    <n v="136483.5"/>
    <d v="2014-03-05T00:00:00"/>
    <s v="17/04/2017 "/>
    <n v="1139"/>
    <n v="37.966666666666669"/>
  </r>
  <r>
    <x v="3"/>
    <s v="02.02.507.0002209383/16"/>
    <x v="0"/>
    <x v="0"/>
    <s v="PROTECAO VIDA HOMEM"/>
    <n v="8061"/>
    <s v="MORTE NATURAL"/>
    <s v="Vida Homem"/>
    <s v="Sim"/>
    <s v="SINISTRO NEGADO"/>
    <s v="Falta de Documentos"/>
    <m/>
    <x v="0"/>
    <n v="243845.07"/>
    <n v="235000"/>
    <n v="8845.070000000007"/>
    <m/>
    <m/>
    <s v="ZURICH SANTANDER"/>
    <n v="2209383"/>
    <s v=" 1003762-14.2016.8.26.0562 "/>
    <s v="KELLY GALETTO"/>
    <s v="Santander Seguros S/A"/>
    <s v="113303/3551745"/>
    <s v="2015-93-76158-0"/>
    <s v="12/09/2015 "/>
    <s v=" "/>
    <n v="203000"/>
    <n v="203000"/>
    <s v=" "/>
    <s v=" "/>
    <s v=" "/>
    <n v="203000"/>
    <s v="Possível"/>
    <n v="101500"/>
    <n v="0"/>
    <s v="Remoto"/>
    <n v="0"/>
    <s v="Condenação"/>
    <s v="Contingência Inicial"/>
    <m/>
    <s v="Encerrado"/>
    <s v="Seguro de Vida"/>
    <s v="Sinistro Negado (Falta de Pagamento/Cancelamento da Apólice)"/>
    <s v="Cobrança"/>
    <s v="7ª"/>
    <s v="Vara Cível"/>
    <s v="Santos (SP)"/>
    <s v="São Paulo"/>
    <s v="Chalfin, Goldberg, Vainboim e Fichtner Advogados Associados - São "/>
    <s v="Equipe Cível - Seguros"/>
    <s v="17/04/2017 "/>
    <s v="Acordos após a Sentença e até Decisão do Tribunal Estadual"/>
    <n v="0"/>
    <s v="02.02.507.0002209383/16"/>
    <s v="16/02/2016"/>
    <d v="2016-02-25T00:00:00"/>
    <n v="203000"/>
    <d v="2016-02-25T00:00:00"/>
    <s v="17/04/2017 "/>
    <n v="417"/>
    <n v="13.9"/>
  </r>
  <r>
    <x v="3"/>
    <s v="02.02.136.0002312046/16"/>
    <x v="2"/>
    <x v="1"/>
    <s v="PROTEÇÃO EMPRESARIAL SANTANDER"/>
    <n v="8114"/>
    <s v="ROUBO/FURTO"/>
    <s v="Empresarial"/>
    <s v="Sim"/>
    <s v="SINISTRO NÃO AVISADO"/>
    <s v="SINISTRO NÃO AVISADO"/>
    <m/>
    <x v="0"/>
    <n v="13994.33"/>
    <n v="13000"/>
    <n v="994.32999999999993"/>
    <m/>
    <m/>
    <s v="ZURICH SANTANDER"/>
    <n v="2312046"/>
    <s v=" 1031911-91.2016.8.26.0506 "/>
    <s v="D &amp; J MODA INFANTO JUVENIL LTDA ME"/>
    <s v="Santander Brasil Seguros S/A"/>
    <s v="1824627/0"/>
    <s v="2016-14-112239-"/>
    <s v="22/04/2016 "/>
    <s v=" "/>
    <n v="18000"/>
    <n v="18000"/>
    <s v=" "/>
    <s v=" "/>
    <s v=" "/>
    <n v="18000"/>
    <s v="Possível"/>
    <n v="9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Ribeirão Preto (SP)"/>
    <s v="São Paulo"/>
    <s v="Chalfin, Goldberg, Vainboim e Fichtner Advogados Associados - São "/>
    <s v="Equipe Cível - Seguros"/>
    <s v="17/04/2017 "/>
    <s v="Acordos após a Sentença e até Decisão do Tribunal Estadual"/>
    <n v="0"/>
    <s v="02.02.136.0002312046/16"/>
    <s v="31/08/2016"/>
    <d v="2016-09-07T00:00:00"/>
    <n v="18000"/>
    <d v="2016-09-07T00:00:00"/>
    <s v="17/04/2017 "/>
    <n v="222"/>
    <n v="7.4"/>
  </r>
  <r>
    <x v="3"/>
    <s v="02.02.507.0001902269/14"/>
    <x v="0"/>
    <x v="0"/>
    <s v=" PROTECAO VIDA MULHER"/>
    <n v="8062"/>
    <s v="DIAGNOSTICO DE CANCER"/>
    <s v="Vida Mulher"/>
    <s v="Não"/>
    <s v="SINISTRO NEGADO"/>
    <s v="Risco Excluído "/>
    <m/>
    <x v="0"/>
    <n v="19316.21"/>
    <n v="17250"/>
    <n v="2066.2099999999991"/>
    <n v="2250"/>
    <m/>
    <s v="ZURICH SANTANDER"/>
    <n v="1902269"/>
    <s v=" 0004674-72.2014.8.21.0033 "/>
    <s v="Sandra Beatriz da Silva"/>
    <s v="Santander Seguros S/A"/>
    <s v="113306/3354336"/>
    <s v="2013-93-58918-0"/>
    <s v="13/12/2013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Sinistro Negado (Ausência de Cobertura)"/>
    <s v="Ordinária"/>
    <s v="4ª"/>
    <s v="Vara Cível"/>
    <s v="São Leopoldo (RS)"/>
    <s v="Rio Grande do Sul"/>
    <s v="Cabanellos Schuh Advogados Associados - RS"/>
    <s v="Equipe Cível - Seguros"/>
    <s v="18/04/2017 "/>
    <s v="Acordos após a Sentença e até Decisão do Tribunal Estadual"/>
    <n v="0"/>
    <s v="02.02.507.0001902269/14"/>
    <s v="30/04/2014"/>
    <d v="2014-08-09T00:00:00"/>
    <n v="10000"/>
    <d v="2014-08-09T00:00:00"/>
    <s v="18/04/2017 "/>
    <n v="983"/>
    <n v="32.766666666666666"/>
  </r>
  <r>
    <x v="3"/>
    <s v="02.02.507.0002175235/15"/>
    <x v="1"/>
    <x v="0"/>
    <s v="ACIDENTES PESSOAIS MENSAL SANTANDER"/>
    <n v="5012"/>
    <s v="IPA"/>
    <s v="AP STD"/>
    <s v="Sim"/>
    <s v="SINISTRO NEGADO"/>
    <s v="Ausência de cobertura"/>
    <m/>
    <x v="0"/>
    <n v="602592.04"/>
    <n v="400000"/>
    <n v="202592.04000000004"/>
    <n v="109090.91"/>
    <m/>
    <s v="ZURICH SANTANDER"/>
    <n v="2175235"/>
    <s v=" 2015.01.1.127758-7 "/>
    <s v="ROGERIO DOMINGOS MARTINS FERREIRA"/>
    <s v="Santander Seguros S/A"/>
    <s v="301/1959238"/>
    <s v="2010-82-10731-E"/>
    <s v="17/05/2010 "/>
    <s v=" "/>
    <n v="300000"/>
    <n v="300000"/>
    <s v=" "/>
    <s v=" "/>
    <s v=" "/>
    <n v="300000"/>
    <s v="Remoto"/>
    <n v="0"/>
    <n v="0"/>
    <s v="Remoto"/>
    <n v="0"/>
    <s v="Condenação"/>
    <s v="Contingência Inicial"/>
    <m/>
    <s v="Encerrado"/>
    <s v="Seguro de Vida"/>
    <s v="Sinistro Negado (Ausência de Cobertura)"/>
    <s v="Indenizatória"/>
    <s v="9ª"/>
    <s v="Vara Cível"/>
    <s v="Brasília (DF)"/>
    <s v="Distrito Federal"/>
    <s v="Mascarenhas Barbosa &amp; Advogados Associados"/>
    <s v="Equipe Cível - Seguros"/>
    <s v="18/04/2017 "/>
    <s v="Acordo Após Decisão do Tribunal Estadual"/>
    <n v="0"/>
    <s v="02.02.507.0002175235/15"/>
    <s v="09/11/2015"/>
    <d v="2015-11-24T00:00:00"/>
    <n v="300000"/>
    <d v="2015-11-24T00:00:00"/>
    <s v="18/04/2017 "/>
    <n v="511"/>
    <n v="17.033333333333335"/>
  </r>
  <r>
    <x v="3"/>
    <s v="02.02.507.0002364239/16"/>
    <x v="0"/>
    <x v="0"/>
    <s v="PROTEÇÃO VIDA EMPRESA SANTANDER"/>
    <n v="5055"/>
    <s v="MORTE NATURAL"/>
    <s v="Vida Master"/>
    <s v="Sim"/>
    <s v="SINISTRO NEGADO"/>
    <s v="DOENÇA PREEXISTENTE"/>
    <m/>
    <x v="0"/>
    <n v="11484.84"/>
    <n v="10714.28"/>
    <n v="770.55999999999949"/>
    <m/>
    <m/>
    <s v="ZURICH SANTANDER"/>
    <n v="2364239"/>
    <s v=" 0013888-85.2016.8.26.0451 "/>
    <s v="Marlene Paniguel de Oliveira"/>
    <s v="Santander Seguros S/A"/>
    <s v="3419/667562"/>
    <s v="2016-93-79724-0"/>
    <s v="14/03/2016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20 Salários"/>
    <s v="Piracicaba (SP)"/>
    <s v="São Paulo"/>
    <s v="Chalfin, Goldberg, Vainboim e Fichtner Advogados Associados - São "/>
    <s v="Equipe Cível - Seguros"/>
    <s v="19/04/2017 "/>
    <s v="Acordos após a Sentença e até Decisão do Tribunal Estadual"/>
    <n v="0"/>
    <s v="02.02.507.0002364239/16"/>
    <s v="07/10/2016"/>
    <d v="2016-10-20T00:00:00"/>
    <n v="60000"/>
    <d v="2016-10-20T00:00:00"/>
    <s v="19/04/2017 "/>
    <n v="181"/>
    <n v="6.0333333333333332"/>
  </r>
  <r>
    <x v="3"/>
    <s v="02.02.507.0002408242/16"/>
    <x v="0"/>
    <x v="0"/>
    <s v="PROTEÇÃO VIDA EMPRESA SANTANDER"/>
    <n v="5055"/>
    <s v="MORTE NATURAL"/>
    <s v="Vida Master"/>
    <s v="Sim"/>
    <s v="SINISTRO NEGADO"/>
    <s v="Limite de idade / Nº mínimo segurados"/>
    <s v="segs."/>
    <x v="0"/>
    <n v="90000"/>
    <n v="77685.710000000006"/>
    <n v="12314.289999999994"/>
    <m/>
    <m/>
    <s v="ZURICH SANTANDER"/>
    <n v="2408242"/>
    <s v=" 1001333-16.2016.8.26.0549 "/>
    <s v="Maria Cristina Costa Divino"/>
    <s v="Santander Seguros S/A"/>
    <s v="3419/350119"/>
    <s v="2013-93-58476-0"/>
    <s v="01/12/2013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Santa Rosa de Viterbo (SP)"/>
    <s v="São Paulo"/>
    <s v="Chalfin, Goldberg, Vainboim e Fichtner Advogados Associados - São "/>
    <s v="Equipe Cível - Seguros"/>
    <s v="19/04/2017 "/>
    <s v="Acordos após a Sentença e até Decisão do Tribunal Estadual"/>
    <n v="0"/>
    <s v="02.02.507.0002408242/16"/>
    <s v="28/11/2016"/>
    <d v="2017-01-24T00:00:00"/>
    <n v="60000"/>
    <d v="2017-01-24T00:00:00"/>
    <s v="19/04/2017 "/>
    <n v="85"/>
    <n v="2.8333333333333335"/>
  </r>
  <r>
    <x v="3"/>
    <s v="02.02.507.0002169238/15"/>
    <x v="1"/>
    <x v="0"/>
    <s v=" RIDERS REAL VIDA / AP"/>
    <n v="5101"/>
    <s v="IPA"/>
    <s v="AP Riders"/>
    <s v="Não"/>
    <s v="SINISTRO NEGADO"/>
    <s v="Prescrição / Carência"/>
    <s v="PRESCRIÇÃO"/>
    <x v="1"/>
    <n v="162108.10999999999"/>
    <n v="0"/>
    <n v="162108.10999999999"/>
    <m/>
    <m/>
    <s v="ZURICH SANTANDER"/>
    <n v="2169238"/>
    <s v=" 0057758-18.2015.8.14.0301 "/>
    <s v="LUCIO MAURO NUNES FELIPE"/>
    <s v="Santander Seguros S/A"/>
    <s v="329/609675"/>
    <s v="2015-82-34035-0"/>
    <s v="27/02/2010 "/>
    <s v=" "/>
    <n v="84852.13"/>
    <n v="84852.13"/>
    <s v=" "/>
    <s v=" "/>
    <s v=" "/>
    <n v="84852.13"/>
    <s v="Possível"/>
    <n v="42426.07"/>
    <n v="0"/>
    <s v="Remoto"/>
    <n v="0"/>
    <s v="Condenação"/>
    <s v="Contingência Inicial"/>
    <m/>
    <s v="Encerrado"/>
    <s v="Seguro de Vida"/>
    <s v="Sinistro Negado (Negativa pagto da Apólice)"/>
    <s v="Cobrança"/>
    <s v="5ª"/>
    <s v="Vara Cível"/>
    <s v="Belém (PA)"/>
    <s v="Pará"/>
    <s v="Chalfin, Goldberg, Vainboim e Fichtner Advogados Associados - São "/>
    <s v="Equipe Cível - Seguros"/>
    <s v="20/04/2017 "/>
    <s v="Improcedência da Ação - 1ª Instância"/>
    <n v="0"/>
    <s v="02.02.507.0002169238/15"/>
    <s v="18/08/2015"/>
    <d v="2015-11-06T00:00:00"/>
    <n v="84852.13"/>
    <d v="2015-11-06T00:00:00"/>
    <s v="20/04/2017 "/>
    <n v="531"/>
    <n v="17.7"/>
  </r>
  <r>
    <x v="3"/>
    <s v="02.02.507.0002163276/13"/>
    <x v="0"/>
    <x v="0"/>
    <s v="PROTEÇÃO VIDA EMPRESA SANTANDER"/>
    <n v="5055"/>
    <s v="MORTE ACIDENTAL"/>
    <s v="Vida Master"/>
    <s v="Sim"/>
    <s v="SINISTRO NEGADO"/>
    <s v="Falta de Documentos"/>
    <m/>
    <x v="2"/>
    <n v="112699.92"/>
    <n v="112699.92"/>
    <n v="0"/>
    <m/>
    <m/>
    <s v="ZURICH SANTANDER"/>
    <n v="2163276"/>
    <s v=" 0048409-08.2012.8.26.0577 "/>
    <s v="Luis Henrique Silva Ramos"/>
    <s v="Santander Seguros S/A"/>
    <s v="3552 E 3419"/>
    <s v="2011-93-36805-E"/>
    <s v="16/02/2011 "/>
    <s v=" "/>
    <n v="160000"/>
    <n v="160000"/>
    <s v=" "/>
    <s v=" "/>
    <s v=" "/>
    <n v="50000"/>
    <s v="Provável"/>
    <n v="50000"/>
    <n v="0"/>
    <s v="Remoto"/>
    <n v="0"/>
    <s v="Condenação"/>
    <s v="Contingência Inicial"/>
    <m/>
    <s v="Encerrado"/>
    <s v="Seguro de Vida"/>
    <s v="Demora no pagamento da apólice"/>
    <s v="Cobrança"/>
    <s v="7ª"/>
    <s v="Vara Cível"/>
    <s v="São José dos Campos (SP)"/>
    <s v="São Paulo"/>
    <s v="Chalfin, Goldberg, Vainboim e Fichtner Advogados Associados - São "/>
    <s v="Equipe Cível - Seguros"/>
    <s v="25/04/2017 "/>
    <s v="Procedência Parcial - 1ª Instância"/>
    <n v="0"/>
    <s v="02.02.507.0002163276/13"/>
    <s v="26/06/2013"/>
    <d v="2015-10-21T00:00:00"/>
    <n v="160000"/>
    <d v="2015-10-21T00:00:00"/>
    <s v="25/04/2017 "/>
    <n v="552"/>
    <n v="18.399999999999999"/>
  </r>
  <r>
    <x v="3"/>
    <s v="02.02.507.0002154841/14"/>
    <x v="0"/>
    <x v="0"/>
    <s v="SEGURO SIMPLES VIDA EMPRESA STYLE"/>
    <n v="6007"/>
    <s v="MORTE NATURAL"/>
    <s v="Vida Master"/>
    <s v="Sim"/>
    <s v="SINISTRO NEGADO"/>
    <s v="Falta de Documentos"/>
    <m/>
    <x v="2"/>
    <n v="39226.5"/>
    <n v="39226.5"/>
    <n v="0"/>
    <m/>
    <m/>
    <s v="ZURICH SANTANDER"/>
    <n v="2154841"/>
    <s v=" 0087220-80.2014.8.19.0021 "/>
    <s v="Janete Democre"/>
    <s v="Santander Seguros S/A"/>
    <s v="3552/87416"/>
    <s v="2013-93-53106-0"/>
    <s v="12/01/2012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Duque de Caxias (RJ)"/>
    <s v="Rio de Janeiro"/>
    <s v="Chalfin, Goldberg, Vainboim e Fichtner Advogados Associados - São "/>
    <s v="Equipe Cível - Seguros"/>
    <s v="19/04/2017 "/>
    <s v="Procedência Parcial - 2ª Instância - Recurso do Banco"/>
    <n v="0"/>
    <s v="02.02.507.0002154841/14"/>
    <s v="03/11/2014"/>
    <d v="2015-09-30T00:00:00"/>
    <n v="60000"/>
    <d v="2015-09-30T00:00:00"/>
    <s v="19/04/2017 "/>
    <n v="567"/>
    <n v="18.899999999999999"/>
  </r>
  <r>
    <x v="3"/>
    <s v="02.02.507.0002136406/15"/>
    <x v="0"/>
    <x v="0"/>
    <s v="PROTECAO VIDA PREMIADA"/>
    <n v="8063"/>
    <s v="MORTE NATURAL"/>
    <s v="Vida Premiada"/>
    <s v="Não"/>
    <s v="SINISTRO NEGADO"/>
    <s v="Falta de Documentos"/>
    <m/>
    <x v="2"/>
    <n v="46515.83"/>
    <n v="46515.83"/>
    <n v="0"/>
    <m/>
    <m/>
    <s v="ZURICH SANTANDER"/>
    <n v="2136406"/>
    <s v=" 0825267-06.2015.8.12.0001 "/>
    <s v="Yasmin Haydee Santos de Oliveira"/>
    <s v="Santander Seguros S/A"/>
    <s v="113307/3581732"/>
    <s v="2015-93-72479-0"/>
    <s v="20/06/2015 "/>
    <s v=" "/>
    <n v="32000"/>
    <n v="32000"/>
    <s v=" "/>
    <s v=" "/>
    <s v=" "/>
    <n v="32000"/>
    <s v="Provável"/>
    <n v="32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5ª"/>
    <s v="Vara Cível"/>
    <s v="Campo Grande (MS)"/>
    <s v="Mato Grosso do Sul"/>
    <s v="Mascarenhas Barbosa &amp; Advogados Associados"/>
    <s v="Equipe Cível - Seguros"/>
    <s v="24/04/2017 "/>
    <s v="Procedência Parcial - 2ª Instância - Recurso do Banco"/>
    <n v="0"/>
    <s v="02.02.507.0002136406/15"/>
    <s v="20/07/2015"/>
    <d v="2015-08-18T00:00:00"/>
    <n v="32000"/>
    <d v="2015-08-18T00:00:00"/>
    <s v="24/04/2017 "/>
    <n v="615"/>
    <n v="20.5"/>
  </r>
  <r>
    <x v="3"/>
    <s v="02.02.507.0002392678/16"/>
    <x v="0"/>
    <x v="0"/>
    <s v="VIDA PROTEÇÃO EXCLUSIVA"/>
    <n v="5030"/>
    <s v="MORTE NATURAL"/>
    <s v="Vida Proteção Exclusiva"/>
    <s v="Sim"/>
    <s v="SINISTRO NEGADO"/>
    <s v="Falta de Documentos"/>
    <m/>
    <x v="0"/>
    <n v="22000"/>
    <n v="20000"/>
    <n v="2000"/>
    <m/>
    <m/>
    <s v="ZURICH SANTANDER"/>
    <n v="2392678"/>
    <s v=" 1063109-33.2016.8.26.0576 "/>
    <s v="Willian Aparecido Marcussi"/>
    <s v="Santander Seguros S/A"/>
    <s v="3422/17564279"/>
    <s v="2016-93-85443-0"/>
    <s v="22/04/2015 "/>
    <s v=" "/>
    <n v="16926"/>
    <n v="16926"/>
    <s v=" "/>
    <s v=" "/>
    <s v=" "/>
    <n v="16926"/>
    <s v="Provável"/>
    <n v="16926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São José do Rio Preto (SP)"/>
    <s v="São Paulo"/>
    <s v="Chalfin, Goldberg, Vainboim e Fichtner Advogados Associados - São "/>
    <s v="Equipe Cível - Seguros"/>
    <s v="17/04/2017 "/>
    <s v="Acordo antes da Sentença"/>
    <n v="0"/>
    <s v="02.02.507.0002392678/16"/>
    <s v="25/11/2016"/>
    <d v="2016-12-01T00:00:00"/>
    <n v="16926"/>
    <d v="2016-12-01T00:00:00"/>
    <s v="17/04/2017 "/>
    <n v="137"/>
    <n v="4.5666666666666664"/>
  </r>
  <r>
    <x v="3"/>
    <s v="02.02.507.0001749107/13"/>
    <x v="0"/>
    <x v="0"/>
    <s v="VIDA PROTEÇÃO EXCLUSIVA"/>
    <n v="5030"/>
    <s v="IFPD"/>
    <s v="Vida Proteção Exclusiva"/>
    <s v="Sim"/>
    <s v="SINISTRO NÃO AVISADO"/>
    <s v="SINISTRO NÃO AVISADO"/>
    <m/>
    <x v="0"/>
    <n v="27271.93"/>
    <n v="22000"/>
    <n v="5271.93"/>
    <m/>
    <m/>
    <s v="ZURICH SANTANDER"/>
    <n v="1749107"/>
    <s v=" 3001639-13.2013.8.26.0627 "/>
    <s v="Edilson Belmiro Ribeiro"/>
    <s v="Santander Seguros S/A"/>
    <s v="3422/19682965"/>
    <s v="2013-93-58253-0"/>
    <s v="11/01/2011 "/>
    <s v=" "/>
    <n v="11027"/>
    <n v="11027"/>
    <s v=" "/>
    <s v=" "/>
    <s v=" "/>
    <n v="11027"/>
    <s v="Possível"/>
    <n v="5513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Teodoro Sampaio (SP)"/>
    <s v="São Paulo"/>
    <s v="Chalfin, Goldberg, Vainboim e Fichtner Advogados Associados - São "/>
    <s v="Equipe Cível - Seguros"/>
    <s v="17/04/2017 "/>
    <s v="Acordo Após Decisão do Tribunal Estadual"/>
    <n v="0"/>
    <s v="02.02.507.0001749107/13"/>
    <s v="08/11/2013"/>
    <d v="2013-11-22T00:00:00"/>
    <n v="11027"/>
    <d v="2013-11-22T00:00:00"/>
    <s v="17/04/2017 "/>
    <n v="1242"/>
    <n v="41.4"/>
  </r>
  <r>
    <x v="3"/>
    <s v="02.02.507.0001784366/14"/>
    <x v="0"/>
    <x v="0"/>
    <s v="ACIDENTES PESSOAIS MENSAL SANTANDER"/>
    <n v="5012"/>
    <s v="MORTE ACIDENTAL"/>
    <s v="AP STD"/>
    <s v="Sim"/>
    <s v="SINISTRO NEGADO"/>
    <s v="Falta de Documentos"/>
    <m/>
    <x v="1"/>
    <n v="39587.54"/>
    <n v="0"/>
    <n v="39587.54"/>
    <m/>
    <m/>
    <s v="ZURICH SANTANDER"/>
    <n v="1784366"/>
    <s v=" 0184006-22.2012.8.26.0100 "/>
    <s v="Espolio de Josival Pereira Santos"/>
    <s v="Santander Seguros S/A"/>
    <s v="2940/3519"/>
    <s v="2012-93-43856-E"/>
    <s v="25/08/2011 "/>
    <s v=" "/>
    <n v="228793"/>
    <n v="228793"/>
    <s v=" "/>
    <s v=" "/>
    <s v=" "/>
    <n v="228793"/>
    <s v="Possível"/>
    <n v="114396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5ª"/>
    <s v="Vara Cível"/>
    <s v="São Paulo (SP)"/>
    <s v="São Paulo"/>
    <s v="Chalfin, Goldberg, Vainboim e Fichtner Advogados Associados - São "/>
    <s v="Equipe Cível - Seguros"/>
    <s v="20/04/2017 "/>
    <s v="Extinção Art. 267 - Sem Possibilidade Nova Ação - 1ª Instância"/>
    <n v="0"/>
    <s v="02.02.507.0001784366/14"/>
    <s v="15/01/2014"/>
    <d v="2014-01-31T00:00:00"/>
    <n v="228793"/>
    <d v="2014-01-31T00:00:00"/>
    <s v="20/04/2017 "/>
    <n v="1175"/>
    <n v="39.166666666666664"/>
  </r>
  <r>
    <x v="3"/>
    <s v="02.02.507.0001231625/12"/>
    <x v="0"/>
    <x v="0"/>
    <s v=" PROTEÇÃO VIDA EMPRESA - STYLE"/>
    <n v="5081"/>
    <s v="MORTE NATURAL"/>
    <s v="Vida Master"/>
    <s v="Sim"/>
    <s v="SINISTRO NEGADO"/>
    <s v="DOENÇA PREEXISTENTE"/>
    <m/>
    <x v="2"/>
    <n v="49942.95"/>
    <n v="49942.95"/>
    <n v="0"/>
    <m/>
    <m/>
    <s v="ZURICH SANTANDER"/>
    <n v="1481729"/>
    <s v=" 0025239-24.2012.8.13.0074 "/>
    <s v="Sueli Aparecida de Oliveira Ribeiro"/>
    <s v="Santander Seguros S/A"/>
    <s v="3451 / 196575"/>
    <s v="2011-93-41417-0"/>
    <s v="28/09/2011 "/>
    <s v=" "/>
    <n v="24670.2"/>
    <n v="24670.2"/>
    <s v=" "/>
    <s v=" "/>
    <s v=" "/>
    <n v="21670.2"/>
    <s v="Provável"/>
    <n v="21670.2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Bom Despacho (MG)"/>
    <s v="Minas Gerais"/>
    <s v="Chalfin, Goldberg, Vainboim e Fichtner Advogados Associados - São "/>
    <s v="Equipe Cível - Seguros"/>
    <s v="17/04/2017 "/>
    <s v="Procedência Parcial - 2ª Instância - Recurso do Banco"/>
    <n v="0"/>
    <s v="02.02.507.0001231625/12"/>
    <s v="25/05/2012"/>
    <d v="2012-07-02T00:00:00"/>
    <n v="24670.2"/>
    <d v="2012-07-02T00:00:00"/>
    <s v="17/04/2017 "/>
    <n v="1750"/>
    <n v="58.333333333333336"/>
  </r>
  <r>
    <x v="3"/>
    <s v="02.02.507.0001156054/11"/>
    <x v="0"/>
    <x v="0"/>
    <s v="APÓLICE ESPECÍFICA VIDA - STYLE"/>
    <n v="7012"/>
    <s v="MORTE ACIDENTAL"/>
    <s v="Vida Específica"/>
    <s v="Não"/>
    <s v="SINISTRO NEGADO"/>
    <s v="Falta de Documentos"/>
    <m/>
    <x v="3"/>
    <n v="14175.99"/>
    <n v="14175.99"/>
    <n v="0"/>
    <m/>
    <m/>
    <s v="ZURICH SANTANDER"/>
    <n v="1406159"/>
    <s v=" 238.01.2011.002817-1 "/>
    <s v="Jurema Silveira Cardoso"/>
    <s v="Santander Seguros S/A"/>
    <s v="112566/2644"/>
    <s v="2010-93-33246-0"/>
    <s v="18/07/2010 "/>
    <s v=" "/>
    <n v="20000"/>
    <n v="20000"/>
    <s v=" "/>
    <s v=" "/>
    <s v=" "/>
    <n v="14175.99"/>
    <s v="Provável"/>
    <n v="14175.99"/>
    <n v="0"/>
    <s v="Remoto"/>
    <n v="0"/>
    <s v="Sucumbência"/>
    <s v="Revisados"/>
    <s v="Reanalise"/>
    <s v="Encerrado"/>
    <s v="Seguro de Vida"/>
    <s v="Cobertura Negada"/>
    <s v="Indenizatória"/>
    <s v="1ª"/>
    <s v="Vara Cível"/>
    <s v="Ibiúna (SP)"/>
    <s v="São Paulo"/>
    <s v="Chalfin, Goldberg, Vainboim e Fichtner Advogados Associados - São "/>
    <s v="Equipe Cível - Seguros"/>
    <s v="17/04/2017 "/>
    <s v="Procedência Total - 1ª Instância"/>
    <n v="0"/>
    <s v="02.02.507.0001156054/11"/>
    <s v="16/09/2011"/>
    <d v="2011-12-23T00:00:00"/>
    <n v="20000"/>
    <d v="2011-12-23T00:00:00"/>
    <s v="17/04/2017 "/>
    <n v="1942"/>
    <n v="64.733333333333334"/>
  </r>
  <r>
    <x v="3"/>
    <s v="02.02.507.0001135492/11"/>
    <x v="1"/>
    <x v="0"/>
    <s v="ACIDENTES PESSOAIS MENSAL SANTANDER"/>
    <n v="5012"/>
    <s v="IPA"/>
    <s v="AP STD"/>
    <s v="Sim"/>
    <s v="SINISTRO LIQUIDADO"/>
    <s v="Sinistro pago parcialmente"/>
    <m/>
    <x v="1"/>
    <n v="247844.99999999997"/>
    <n v="0"/>
    <n v="247844.99999999997"/>
    <m/>
    <m/>
    <s v="ZURICH SANTANDER"/>
    <n v="1385595"/>
    <s v=" 036.11.008406-9 "/>
    <s v="Edemir Rux"/>
    <s v="Santander Seguros S/A"/>
    <s v="301/1401091"/>
    <s v="2010-82-12708"/>
    <s v="18/12/2010 "/>
    <s v=" "/>
    <n v="101282.87"/>
    <n v="115931"/>
    <s v=" "/>
    <s v=" "/>
    <s v=" "/>
    <n v="101282.87"/>
    <s v="Possível"/>
    <n v="50641.440000000002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Jaraguá do Sul (SC)"/>
    <s v="Santa Catarina"/>
    <s v="Cabanellos Schuh Advogados Associados - SC"/>
    <s v="Equipe Cível - Seguros"/>
    <s v="19/04/2017 "/>
    <s v="Improcedência da Ação - 2ª Instância - Recurso do Autor"/>
    <n v="0"/>
    <s v="02.02.507.0001135492/11"/>
    <s v="13/10/2011"/>
    <d v="2011-11-02T00:00:00"/>
    <n v="101282.87"/>
    <d v="2011-11-02T00:00:00"/>
    <s v="19/04/2017 "/>
    <n v="1995"/>
    <n v="66.5"/>
  </r>
  <r>
    <x v="3"/>
    <s v="02.02.507.0001598218/13"/>
    <x v="1"/>
    <x v="0"/>
    <s v=" RIDERS REAL VIDA / AP"/>
    <n v="5101"/>
    <s v="Auxilio Funeral"/>
    <s v="AP Riders"/>
    <s v="Não"/>
    <s v="SINISTRO NEGADO"/>
    <s v="Falta de pagamento do prêmio"/>
    <m/>
    <x v="3"/>
    <n v="87862.8"/>
    <n v="87862.8"/>
    <n v="0"/>
    <m/>
    <m/>
    <s v="ZURICH SANTANDER"/>
    <n v="1604111"/>
    <s v=" 0012355-59.2012.8.26.0604 "/>
    <s v="Conceição Aparecida Montanheiro Menuzzo"/>
    <s v="Santander Seguros S/A"/>
    <s v="329/531141"/>
    <s v="2012-82-18488-0"/>
    <s v="11/03/2012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Repasse não efetuado/divergente"/>
    <s v="Cobrança"/>
    <s v="1ª"/>
    <s v="Vara Cível"/>
    <s v="Sumaré (SP)"/>
    <s v="São Paulo"/>
    <s v="Chalfin, Goldberg, Vainboim e Fichtner Advogados Associados - São "/>
    <s v="Equipe Cível - Seguros"/>
    <s v="25/04/2017 "/>
    <s v="Procedência Total - 2ª Instância - Recurso do Autor"/>
    <n v="0"/>
    <s v="02.02.507.0001598218/13"/>
    <s v="28/02/2013"/>
    <d v="2013-03-20T00:00:00"/>
    <n v="3000"/>
    <d v="2013-03-20T00:00:00"/>
    <s v="25/04/2017 "/>
    <n v="1497"/>
    <n v="49.9"/>
  </r>
  <r>
    <x v="4"/>
    <s v="02.02.507.0000593998/07"/>
    <x v="4"/>
    <x v="0"/>
    <s v="PRODUTO GENÉRICO"/>
    <n v="9999"/>
    <s v="MORTE NATURAL"/>
    <s v="Prestamista (outros)"/>
    <s v="Não"/>
    <s v="SINISTRO NEGADO"/>
    <s v="Falta de Documentos"/>
    <m/>
    <x v="0"/>
    <n v="23452.87"/>
    <n v="17000"/>
    <n v="6452.869999999999"/>
    <m/>
    <m/>
    <s v="ESCROW"/>
    <n v="1148920"/>
    <s v=" 023.07.121823-0 "/>
    <s v="Maria Aparecida da Silva"/>
    <s v="Santander Seguros S/A"/>
    <s v="7110909/968901"/>
    <s v="2010-77-22783-0"/>
    <s v="22/07/2006 "/>
    <s v=" "/>
    <n v="50166.400000000001"/>
    <n v="50166.400000000001"/>
    <s v=" "/>
    <s v=" "/>
    <s v=" "/>
    <n v="50166.400000000001"/>
    <s v="Possível"/>
    <n v="25083.200000000001"/>
    <n v="46230.06"/>
    <s v="Remoto"/>
    <n v="0"/>
    <m/>
    <m/>
    <m/>
    <s v="Encerrado"/>
    <s v="Seguro de Vida"/>
    <s v="Cobertura Negada"/>
    <s v="Indenizatória"/>
    <s v="4ª"/>
    <s v="Vara Cível"/>
    <s v="Florianópolis (SC)"/>
    <s v="Santa Catarina"/>
    <s v="Cabanellos Schuh Advogados Associados - SC"/>
    <s v="Equipe Cível - Seguros"/>
    <s v="05/05/2017 "/>
    <s v="Acordo antes da Sentença"/>
    <n v="0"/>
    <s v="02.02.507.0000593998/07"/>
    <s v="15/08/2007"/>
    <d v="2009-12-17T00:00:00"/>
    <n v="50166.400000000001"/>
    <d v="2009-12-17T00:00:00"/>
    <s v="05/05/2017 "/>
    <n v="2696"/>
    <n v="89.86666666666666"/>
  </r>
  <r>
    <x v="4"/>
    <s v="02.02.507.0000676436/09"/>
    <x v="0"/>
    <x v="0"/>
    <s v="VIDA PROTEÇÃO EXCLUSIVA"/>
    <n v="1008"/>
    <s v="MORTE ACIDENTAL"/>
    <s v="Vida Proteção Exclusiva"/>
    <s v="Sim"/>
    <s v="SINISTRO NEGADO"/>
    <s v="Agravamento de risco / Embriaguez"/>
    <m/>
    <x v="1"/>
    <n v="182114.38"/>
    <n v="0"/>
    <n v="182114.38"/>
    <m/>
    <m/>
    <s v="ESCROW"/>
    <n v="1232080"/>
    <s v=" 597.01.2009.014062-2/(2326/2009) "/>
    <s v="Maria conceição ferreira turini"/>
    <s v="Santander Seguros S/A"/>
    <s v="3197/17166031"/>
    <s v="2009-93-22139-0"/>
    <s v="08/12/2008 "/>
    <s v=" "/>
    <n v="62693.87"/>
    <n v="125387.74"/>
    <s v=" "/>
    <s v=" "/>
    <s v=" "/>
    <n v="62693.87"/>
    <s v="Possível"/>
    <n v="31346.94"/>
    <n v="0"/>
    <s v="Remoto"/>
    <n v="0"/>
    <s v="Condenação"/>
    <s v="Contingência Inicial"/>
    <m/>
    <s v="Encerrado"/>
    <s v="Seguro de Vida"/>
    <s v="Pgto/Amortiz/diverg/duplic/não processado/provisão"/>
    <s v="Cobrança"/>
    <s v="Vara Cível"/>
    <s v="Vara Cível"/>
    <s v="Sertãozinho (SP)"/>
    <s v="São Paulo"/>
    <s v="Chalfin, Goldberg, Vainboim e Fichtner Advogados Associados - São "/>
    <s v="Equipe Cível - Seguros"/>
    <s v="04/05/2017 "/>
    <s v="Improcedência da Ação - 2ª Instância - Recurso do Autor"/>
    <n v="0"/>
    <s v="02.02.507.0000676436/09"/>
    <s v="26/10/2009"/>
    <d v="2010-07-21T00:00:00"/>
    <n v="62693.87"/>
    <d v="2010-07-21T00:00:00"/>
    <s v="04/05/2017 "/>
    <n v="2479"/>
    <n v="82.63333333333334"/>
  </r>
  <r>
    <x v="4"/>
    <s v="02.02.507.0000662181/10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0"/>
    <n v="98156.28"/>
    <n v="78000"/>
    <n v="20156.28"/>
    <m/>
    <m/>
    <s v="ESCROW"/>
    <n v="1217817"/>
    <s v=" 077.01.2010.006822-1 "/>
    <s v="Luiz Carlos Vizioli"/>
    <s v="Santander Seguros S/A"/>
    <s v="3197/18431741"/>
    <s v="2009-93-26965-0"/>
    <s v="20/06/2008 "/>
    <s v=" "/>
    <n v="28081.89"/>
    <n v="28081.89"/>
    <s v=" "/>
    <s v=" "/>
    <s v=" "/>
    <n v="28081.89"/>
    <s v="Possível"/>
    <n v="14040.95"/>
    <n v="4941.6099999999997"/>
    <s v="Remoto"/>
    <n v="0"/>
    <s v="Condenação"/>
    <s v="Contingência Inicial"/>
    <m/>
    <s v="Encerrado"/>
    <s v="Seguro de Vida"/>
    <s v="Cobertura Negada"/>
    <s v="Indenizatória"/>
    <m/>
    <s v="Vara Cível"/>
    <s v="Birigüi (SP)"/>
    <s v="São Paulo"/>
    <s v="Chalfin, Goldberg, Vainboim e Fichtner Advogados Associados - São "/>
    <s v="Equipe Cível - Seguros"/>
    <s v="11/05/2017 "/>
    <s v="Acordo Após Decisão do Tribunal Estadual"/>
    <n v="0"/>
    <s v="02.02.507.0000662181/10"/>
    <s v="12/05/2010"/>
    <d v="2010-06-04T00:00:00"/>
    <n v="28081.89"/>
    <d v="2010-06-04T00:00:00"/>
    <s v="11/05/2017 "/>
    <n v="2533"/>
    <n v="84.433333333333337"/>
  </r>
  <r>
    <x v="4"/>
    <s v="02.01.507.0000186285/05"/>
    <x v="0"/>
    <x v="0"/>
    <s v="PRODUTO GENÉRICO"/>
    <n v="9999"/>
    <s v="IFPD"/>
    <s v="Pessoas - Vida  (outros)"/>
    <s v="Não"/>
    <s v="SINISTRO NEGADO"/>
    <s v="Prescrição / Carência"/>
    <s v="PRESCRIÇÃO"/>
    <x v="0"/>
    <n v="3648.6"/>
    <n v="3000"/>
    <n v="648.59999999999991"/>
    <m/>
    <m/>
    <s v="ESCROW"/>
    <n v="523803"/>
    <s v=" 45905023457-2 "/>
    <s v="Geraldo dos Reis Lopes"/>
    <s v="Santander Seguros S/A"/>
    <n v="101930000000"/>
    <s v="2005-93-2972-0"/>
    <s v="22/01/2005 "/>
    <s v=" "/>
    <n v="29500"/>
    <n v="29500"/>
    <s v=" "/>
    <s v=" "/>
    <s v=" "/>
    <n v="29500"/>
    <s v="Provável"/>
    <n v="29500"/>
    <n v="0"/>
    <s v="Remoto"/>
    <n v="0"/>
    <s v="Sucumbência"/>
    <s v="Revisados"/>
    <s v="Reanalise"/>
    <s v="Encerrado"/>
    <s v="Seguro de Vida"/>
    <s v="Sinistro Negado (Negativa pagto da Apólice)"/>
    <s v="Cobrança"/>
    <s v="Vara Única"/>
    <s v="Vara Cível"/>
    <s v="Ouro Branco (MG)"/>
    <s v="Minas Gerais"/>
    <s v="Chalfin, Goldberg, Vainboim e Fichtner Advogados Associados - São "/>
    <s v="Equipe Cível - Seguros"/>
    <s v="03/05/2017 "/>
    <s v="Acordo Após Decisão do Tribunal Estadual"/>
    <n v="0"/>
    <s v="02.01.507.0000186285/05"/>
    <s v="13/10/2005"/>
    <d v="2006-07-20T00:00:00"/>
    <n v="29500"/>
    <d v="2006-07-20T00:00:00"/>
    <s v="03/05/2017 "/>
    <n v="3940"/>
    <n v="131.33333333333334"/>
  </r>
  <r>
    <x v="4"/>
    <s v="02.02.507.0000433180/07"/>
    <x v="0"/>
    <x v="0"/>
    <s v="APÓLICE ESPECÍFICA VG MENSAL"/>
    <n v="7000"/>
    <s v="IFPD"/>
    <s v="Vida Específica"/>
    <s v="Não"/>
    <s v="SINISTRO NEGADO"/>
    <s v="Sem caracterização de IFPD / IPA / Doenças Graves / Preexistência"/>
    <m/>
    <x v="0"/>
    <n v="137968.74"/>
    <n v="120000"/>
    <n v="17968.739999999991"/>
    <m/>
    <m/>
    <s v="ESCROW"/>
    <n v="686872"/>
    <s v=" 023.07.119374-2 "/>
    <s v="Ana Aurora Rauber e Souza"/>
    <s v="Santander Seguros S/A"/>
    <s v="2309/1"/>
    <s v="2006-93-6193-0"/>
    <s v="17/11/2005 "/>
    <s v=" "/>
    <n v="21996.18"/>
    <n v="21996.18"/>
    <s v=" "/>
    <s v=" "/>
    <s v=" "/>
    <n v="21996.18"/>
    <s v="Possível"/>
    <n v="10998.09"/>
    <n v="200"/>
    <s v="Remoto"/>
    <n v="0"/>
    <s v="Sucumbência"/>
    <s v="Contingência Inicial"/>
    <m/>
    <s v="Encerrado"/>
    <s v="Seguro de Vida"/>
    <s v="Sinistro Negado (Negativa pagto da Apólice)"/>
    <s v="Cobrança"/>
    <s v="2ª"/>
    <s v="Vara Cível"/>
    <s v="Florianópolis (SC)"/>
    <s v="Santa Catarina"/>
    <s v="Cabanellos Schuh Advogados Associados - SC"/>
    <s v="Equipe Cível - Seguros"/>
    <s v="09/05/2017 "/>
    <s v="Acordo Após Decisão do Tribunal Estadual"/>
    <n v="0"/>
    <s v="02.02.507.0000433180/07"/>
    <s v="09/08/2007"/>
    <d v="2007-10-10T00:00:00"/>
    <n v="21996.18"/>
    <d v="2007-10-10T00:00:00"/>
    <s v="09/05/2017 "/>
    <n v="3499"/>
    <n v="116.63333333333334"/>
  </r>
  <r>
    <x v="4"/>
    <s v="02.02.507.0000673356/10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0"/>
    <n v="15000"/>
    <n v="13102.27"/>
    <n v="1897.7299999999996"/>
    <m/>
    <m/>
    <s v="ESCROW"/>
    <n v="1228999"/>
    <s v=" 564.01.2010.015774-6 "/>
    <s v="Claudio Sanches"/>
    <s v="Santander Seguros S/A"/>
    <s v="3197/17336131"/>
    <s v="2008-93-17463-0"/>
    <s v="04/07/2008 "/>
    <s v=" "/>
    <n v="32869.26"/>
    <n v="32869.26"/>
    <s v=" "/>
    <s v=" "/>
    <s v=" "/>
    <n v="32869.26"/>
    <s v="Possível"/>
    <n v="16434.63"/>
    <n v="0"/>
    <s v="Remoto"/>
    <n v="0"/>
    <s v="Condenação"/>
    <s v="Contingência Inicial"/>
    <m/>
    <s v="Encerrado"/>
    <s v="Seguro de Vida"/>
    <s v="Cobertura Negada"/>
    <s v="Cobrança"/>
    <s v="7ª"/>
    <s v="Vara Cível"/>
    <s v="São Bernardo do Campo (SP)"/>
    <s v="São Paulo"/>
    <s v="Chalfin, Goldberg, Vainboim e Fichtner Advogados Associados - São "/>
    <s v="Equipe Cível - Seguros"/>
    <s v="08/05/2017 "/>
    <s v="Acordo Após Decisão do Tribunal Estadual"/>
    <n v="0"/>
    <s v="02.02.507.0000673356/10"/>
    <s v="17/06/2010"/>
    <d v="2010-07-09T00:00:00"/>
    <n v="32869.26"/>
    <d v="2010-07-09T00:00:00"/>
    <s v="08/05/2017 "/>
    <n v="2495"/>
    <n v="83.166666666666671"/>
  </r>
  <r>
    <x v="4"/>
    <s v="02.01.507.0000138985/04"/>
    <x v="0"/>
    <x v="0"/>
    <s v="VIDA MASTER"/>
    <n v="6000"/>
    <s v="MORTE NATURAL"/>
    <s v="Vida Master"/>
    <s v="Sim"/>
    <s v="SINISTRO NEGADO"/>
    <s v="Ausência de cobertura"/>
    <s v="Sinistrado não era segurado"/>
    <x v="2"/>
    <n v="44951.96"/>
    <n v="44951.96"/>
    <n v="0"/>
    <m/>
    <m/>
    <s v="ESCROW"/>
    <n v="450119"/>
    <s v=" 796/2004 "/>
    <s v="Ercília Sebastiana Leme Stence"/>
    <s v="Santander Seguros S/A"/>
    <s v="6000003/101493"/>
    <s v="2003-93-1139-0"/>
    <s v="02/08/2003 "/>
    <s v=" "/>
    <n v="30000"/>
    <n v="30000"/>
    <s v=" "/>
    <s v=" "/>
    <s v=" "/>
    <n v="30000"/>
    <s v="Provável"/>
    <n v="30000"/>
    <n v="26253.69"/>
    <s v="Remoto"/>
    <n v="0"/>
    <s v="Sucumbência"/>
    <s v="Reclassificados"/>
    <s v="Sentença Improcedente"/>
    <s v="Encerrado"/>
    <s v="Seguro de Vida"/>
    <s v="Sinistro Negado (Negativa pagto da Apólice)"/>
    <s v="Cobrança"/>
    <s v="1ª"/>
    <s v="Vara Cível"/>
    <s v="Araras (SP)"/>
    <s v="São Paulo"/>
    <s v="Chalfin, Goldberg, Vainboim e Fichtner Advogados Associados - São "/>
    <s v="Equipe Cível - Seguros"/>
    <s v="05/05/2017 "/>
    <s v="Procedência Parcial - 2ª Instância - Recurso do Banco"/>
    <n v="0"/>
    <s v="02.01.507.0000138985/04"/>
    <s v="21/10/2004"/>
    <d v="2005-04-08T00:00:00"/>
    <n v="30000"/>
    <d v="2005-04-08T00:00:00"/>
    <s v="05/05/2017 "/>
    <n v="4410"/>
    <n v="147"/>
  </r>
  <r>
    <x v="4"/>
    <s v="02.02.507.0000436342/07"/>
    <x v="1"/>
    <x v="0"/>
    <s v="ACIDENTES PESSOAIS MEN SANTANDER"/>
    <n v="1101"/>
    <s v="IPA"/>
    <s v="AP STD"/>
    <s v="Sim"/>
    <s v="SINISTRO NEGADO"/>
    <s v="Sem caracterização de IFPD / IPA / Doenças Graves / Preexistência"/>
    <m/>
    <x v="2"/>
    <n v="33839.269999999997"/>
    <n v="33839.269999999997"/>
    <n v="0"/>
    <m/>
    <m/>
    <s v="ESCROW"/>
    <n v="690069"/>
    <s v=" 481.01.2007.009337-0 ordem nº "/>
    <s v="Rosa Fernandes Nogueira"/>
    <s v="Santander Seguros S/A"/>
    <s v="1101080 E"/>
    <s v="2005-82-1546-E"/>
    <s v="19/01/2005 "/>
    <s v=" "/>
    <n v="24916.43"/>
    <n v="35594.9"/>
    <s v=" "/>
    <s v=" "/>
    <s v=" "/>
    <n v="24916.43"/>
    <s v="Remoto"/>
    <n v="0"/>
    <n v="8929.67"/>
    <s v="Remoto"/>
    <n v="0"/>
    <s v="Sucumbência"/>
    <s v="Revisados"/>
    <s v="Reanalise"/>
    <s v="Encerrado"/>
    <s v="Seguro de Vida"/>
    <s v="Indenização Além do Valor da Apólice"/>
    <s v="Cobrança"/>
    <s v="2ª"/>
    <s v="Vara Cível"/>
    <s v="Presidente Epitácio (SP)"/>
    <s v="São Paulo"/>
    <s v="Chalfin, Goldberg, Vainboim e Fichtner Advogados Associados - São "/>
    <s v="Equipe Cível - Seguros"/>
    <s v="09/05/2017 "/>
    <s v="Procedência Parcial - 2ª Instância - Recurso do Banco"/>
    <n v="0"/>
    <s v="02.02.507.0000436342/07"/>
    <s v="09/10/2007"/>
    <d v="2007-10-17T00:00:00"/>
    <n v="24916.43"/>
    <d v="2007-10-17T00:00:00"/>
    <s v="09/05/2017 "/>
    <n v="3492"/>
    <n v="116.4"/>
  </r>
  <r>
    <x v="4"/>
    <s v="02.02.507.0000802392/08"/>
    <x v="1"/>
    <x v="0"/>
    <s v="ACIDENTES PESSOAIS MEN SANTANDER"/>
    <n v="1101"/>
    <s v="MORTE NATURAL"/>
    <s v="AP STD"/>
    <s v="Sim"/>
    <s v="SINISTRO LIQUIDADO"/>
    <s v="Sinistro pago parcialmente"/>
    <m/>
    <x v="2"/>
    <n v="68830.210000000006"/>
    <n v="68830.210000000006"/>
    <n v="0"/>
    <m/>
    <m/>
    <s v="ESCROW"/>
    <n v="802895"/>
    <s v=" 2008.008.010904-9 "/>
    <s v="Monica da Silva de Oliveira"/>
    <s v="Santander Seguros S/A"/>
    <s v="1101080/116634"/>
    <s v="2007-82-4624-0"/>
    <s v="06/08/2007 "/>
    <s v=" "/>
    <n v="3000"/>
    <n v="3000"/>
    <s v=" "/>
    <s v=" "/>
    <s v=" "/>
    <n v="3000"/>
    <s v="Possível"/>
    <n v="1500"/>
    <n v="1000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Belford Roxo (RJ)"/>
    <s v="Rio de Janeiro"/>
    <s v="Chalfin, Goldberg, Vainboim e Fichtner Advogados Associados - São "/>
    <s v="Equipe Cível - Seguros"/>
    <s v="08/05/2017 "/>
    <s v="Procedência Parcial - 2ª Instância - Recurso do Banco"/>
    <n v="0"/>
    <s v="02.02.507.0000802392/08"/>
    <s v="18/11/2008"/>
    <d v="2008-12-11T00:00:00"/>
    <n v="3000"/>
    <d v="2008-12-11T00:00:00"/>
    <s v="08/05/2017 "/>
    <n v="3070"/>
    <n v="102.33333333333333"/>
  </r>
  <r>
    <x v="4"/>
    <s v="02.02.507.0000344112/07"/>
    <x v="1"/>
    <x v="0"/>
    <s v="ACIDENTES PESSOAIS AN. SANTANDER"/>
    <n v="1102"/>
    <s v="MORTE ACIDENTAL"/>
    <s v="AP STD"/>
    <s v="Sim"/>
    <s v="SINISTRO NEGADO"/>
    <s v="Suicídio - Art. 798, CC"/>
    <m/>
    <x v="3"/>
    <n v="212212.01"/>
    <n v="212212.01"/>
    <n v="0"/>
    <m/>
    <m/>
    <s v="ESCROW"/>
    <n v="594971"/>
    <s v=" 001/1.07.0019941-5 "/>
    <s v="Elizete Oliveira Ferreira"/>
    <s v="Santander Seguros S/A"/>
    <n v="1102080"/>
    <s v="2006-82-2847-0"/>
    <s v="03/10/2003 "/>
    <s v=" "/>
    <n v="50000"/>
    <n v="50000"/>
    <s v=" "/>
    <s v=" "/>
    <s v=" "/>
    <n v="50000"/>
    <s v="Provável"/>
    <n v="50000"/>
    <n v="155706.29"/>
    <s v="Remoto"/>
    <n v="0"/>
    <s v="Sucumbência"/>
    <s v="Revisados"/>
    <s v="Reanalise"/>
    <s v="Encerrado"/>
    <s v="Seguro de Vida"/>
    <s v="Sinistro Negado (Negativa pagto da Apólice)"/>
    <s v="Execução de Título Extrajudicial"/>
    <s v="15ª"/>
    <s v="Vara Cível"/>
    <s v="Porto Alegre (RS)"/>
    <s v="Rio Grande do Sul"/>
    <s v="Cabanellos Schuh Advogados Associados - RS"/>
    <s v="Equipe Cível - Seguros"/>
    <s v="02/05/2017 "/>
    <s v="Procedência Total - 2ª Instância - Recurso do Banco"/>
    <n v="0"/>
    <s v="02.02.507.0000344112/07"/>
    <s v="01/02/2007"/>
    <d v="2007-05-03T00:00:00"/>
    <n v="50000"/>
    <d v="2007-05-03T00:00:00"/>
    <s v="02/05/2017 "/>
    <n v="3652"/>
    <n v="121.73333333333333"/>
  </r>
  <r>
    <x v="4"/>
    <s v="02.02.507.0000565000/09"/>
    <x v="0"/>
    <x v="0"/>
    <s v="SEGURO SO VIDA MIGRACAO STYLE"/>
    <n v="8034"/>
    <s v="MORTE NATURAL"/>
    <s v="Vida PF"/>
    <s v="Não"/>
    <s v="SINISTRO NEGADO"/>
    <s v="DOENÇA PREEXISTENTE"/>
    <m/>
    <x v="1"/>
    <n v="124959.99"/>
    <n v="0"/>
    <n v="124959.99"/>
    <m/>
    <m/>
    <s v="ESCROW"/>
    <n v="1116528"/>
    <s v=" 2824211-3/2009 "/>
    <s v="Márcia do Socorro Borges Veríssimo de Souza"/>
    <s v="Santander Seguros S/A"/>
    <s v="3544/126669155"/>
    <s v="2012-93-47199-0"/>
    <s v="05/08/2008 "/>
    <s v=" "/>
    <n v="124959.99"/>
    <n v="124959.99"/>
    <s v=" "/>
    <s v=" "/>
    <s v=" "/>
    <n v="124959.99"/>
    <s v="Possível"/>
    <n v="6248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Itabuna (BA)"/>
    <s v="Bahia"/>
    <s v="Costa &amp; Andrade Advogados Associados - RTMVP"/>
    <s v="Equipe Cível - Seguros"/>
    <s v="09/05/2017 "/>
    <s v="Acordo"/>
    <n v="0"/>
    <s v="02.02.507.0000565000/09"/>
    <s v="01/09/2009"/>
    <d v="2009-10-26T00:00:00"/>
    <n v="124959.99"/>
    <d v="2009-10-26T00:00:00"/>
    <s v="09/05/2017 "/>
    <n v="2752"/>
    <n v="91.733333333333334"/>
  </r>
  <r>
    <x v="4"/>
    <s v="02.02.507.0001078928/11"/>
    <x v="0"/>
    <x v="0"/>
    <s v="APÓLICE ESPECÍFICA VIDA - STYLE"/>
    <n v="7012"/>
    <s v="MORTE ACIDENTAL"/>
    <s v="Vida Específica"/>
    <s v="Não"/>
    <s v="SINISTRO NEGADO"/>
    <s v="Agravamento de risco / Embriaguez"/>
    <s v="pago natural, negado Adicional acidental."/>
    <x v="0"/>
    <n v="28485"/>
    <n v="22000"/>
    <n v="6485"/>
    <m/>
    <m/>
    <s v="ESCROW"/>
    <n v="1329018"/>
    <s v=" 268.01.2010.001080-0 "/>
    <s v="Maria do Socorro de Souza Nascimento"/>
    <s v="Santander Seguros S/A"/>
    <s v="112518/16"/>
    <s v="2012-93-47411-0"/>
    <s v="12/07/2009 "/>
    <s v=" "/>
    <n v="18486"/>
    <n v="18486"/>
    <s v=" "/>
    <s v=" "/>
    <s v=" "/>
    <n v="18486"/>
    <s v="Possível"/>
    <n v="9243"/>
    <n v="0"/>
    <s v="Remoto"/>
    <n v="0"/>
    <s v="Condenação"/>
    <s v="Contingência Inicial"/>
    <m/>
    <s v="Encerrado"/>
    <s v="Seguro de Vida"/>
    <s v="Problemas com a apólice"/>
    <s v="Cobrança"/>
    <s v="1ª"/>
    <s v="Vara Cível"/>
    <s v="Itapecerica da Serra (SP)"/>
    <s v="São Paulo"/>
    <s v="Chalfin, Goldberg, Vainboim e Fichtner Advogados Associados - São "/>
    <s v="Equipe Cível - Seguros"/>
    <s v="08/05/2017 "/>
    <s v="Acordo antes da Sentença"/>
    <n v="0"/>
    <s v="02.02.507.0001078928/11"/>
    <s v="18/05/2011"/>
    <d v="2011-06-02T00:00:00"/>
    <n v="18486"/>
    <d v="2011-06-02T00:00:00"/>
    <s v="08/05/2017 "/>
    <n v="2167"/>
    <n v="72.233333333333334"/>
  </r>
  <r>
    <x v="4"/>
    <s v="02.02.507.0001321634/13"/>
    <x v="1"/>
    <x v="0"/>
    <s v="ACIDENTES PESSOAIS MENSAL SANTANDER"/>
    <n v="5012"/>
    <s v="IPA"/>
    <s v="AP STD"/>
    <s v="Sim"/>
    <s v="SINISTRO LIQUIDADO"/>
    <s v="Sinistro pago parcialmente"/>
    <m/>
    <x v="2"/>
    <n v="279526.90999999997"/>
    <n v="279526.90999999997"/>
    <n v="0"/>
    <m/>
    <m/>
    <s v="ZURICH SANTANDER"/>
    <n v="1573234"/>
    <s v=" 031.12.005166-5 "/>
    <s v="Salvio Joao Malkowski"/>
    <s v="Santander Seguros S/A"/>
    <s v="301/1976212"/>
    <s v="2012-82-19940-0"/>
    <s v="11/04/2012 "/>
    <s v=" "/>
    <n v="114655.1"/>
    <n v="116995"/>
    <s v=" "/>
    <s v=" "/>
    <s v=" "/>
    <n v="9359.6"/>
    <s v="Provável"/>
    <n v="9359.6"/>
    <n v="0"/>
    <s v="Remoto"/>
    <n v="0"/>
    <s v="Condenação"/>
    <s v="Contingência Inicial"/>
    <m/>
    <s v="Encerrado"/>
    <s v="Acidentes Pessoais"/>
    <s v="Problemas com a apólice"/>
    <s v="Cobrança"/>
    <s v="1ª"/>
    <s v="Vara Cível"/>
    <s v="Indaial (SC)"/>
    <s v="Santa Catarina"/>
    <s v="Cabanellos Schuh Advogados Associados - SC"/>
    <s v="Equipe Cível - Seguros"/>
    <s v="05/05/2017 "/>
    <s v="Procedência Parcial - 2ª Instância - Recurso do Autor"/>
    <n v="0"/>
    <s v="02.02.507.0001321634/13"/>
    <s v="09/01/2013"/>
    <d v="2013-01-25T00:00:00"/>
    <n v="114655.1"/>
    <d v="2013-01-25T00:00:00"/>
    <s v="05/05/2017 "/>
    <n v="1561"/>
    <n v="52.033333333333331"/>
  </r>
  <r>
    <x v="4"/>
    <s v="02.02.507.0001582210/13"/>
    <x v="1"/>
    <x v="0"/>
    <s v="ACIDENTES PESSOAIS MENSAL SANTANDER"/>
    <n v="5012"/>
    <s v="IPA"/>
    <s v="AP STD"/>
    <s v="Sim"/>
    <s v="SINISTRO LIQUIDADO"/>
    <s v="Sinistro pago parcialmente"/>
    <m/>
    <x v="2"/>
    <n v="71066.47"/>
    <n v="71066.47"/>
    <n v="0"/>
    <m/>
    <m/>
    <s v="ZURICH SANTANDER"/>
    <n v="1582201"/>
    <s v=" 0004446-87.2013.8.19.0001 "/>
    <s v="Luiz Antônio Inácio da Conceição ."/>
    <s v="Santander Seguros S/A"/>
    <s v="301/1724679"/>
    <s v="2011-82-14086-0"/>
    <s v="17/02/2011 "/>
    <s v=" "/>
    <n v="35834"/>
    <n v="37720"/>
    <s v=" "/>
    <s v=" "/>
    <s v=" "/>
    <n v="28515.25"/>
    <s v="Provável"/>
    <n v="28515.25"/>
    <n v="0"/>
    <s v="Remoto"/>
    <n v="0"/>
    <s v="Condenação"/>
    <s v="Contingência Inicial"/>
    <m/>
    <s v="Encerrado"/>
    <s v="Acidentes Pessoais"/>
    <s v="Pgto/Amortiz/diverg/duplic/não processado/provisão"/>
    <s v="Indenizatória"/>
    <s v="3ª"/>
    <s v="Vara Cível"/>
    <s v="Rio de Janeiro (RJ)"/>
    <s v="Rio de Janeiro"/>
    <s v="Chalfin, Goldberg, Vainboim e Fichtner Advogados Associados - São "/>
    <s v="Equipe Cível - Seguros"/>
    <s v="04/05/2017 "/>
    <s v="Procedência Parcial - 2ª Instância - Recurso do Banco"/>
    <n v="0"/>
    <s v="02.02.507.0001582210/13"/>
    <s v="08/01/2013"/>
    <d v="2013-02-13T00:00:00"/>
    <n v="35834"/>
    <d v="2013-02-13T00:00:00"/>
    <s v="04/05/2017 "/>
    <n v="1541"/>
    <n v="51.366666666666667"/>
  </r>
  <r>
    <x v="4"/>
    <s v="02.02.507.0001618158/13"/>
    <x v="1"/>
    <x v="0"/>
    <s v="ACIDENTES PESSOAIS MENSAL SANTANDER"/>
    <n v="5012"/>
    <s v="IPA"/>
    <s v="AP STD"/>
    <s v="Sim"/>
    <s v="SINISTRO NEGADO"/>
    <s v="Sem caracterização de IFPD / IPA / Doenças Graves / Preexistência"/>
    <m/>
    <x v="2"/>
    <n v="25743.8"/>
    <n v="25743.8"/>
    <n v="0"/>
    <m/>
    <m/>
    <s v="ZURICH SANTANDER"/>
    <n v="1631126"/>
    <s v=" 111102-17.2013.8.09.0011 "/>
    <s v="Leão Leda de Macedo Filho"/>
    <s v="Santander Seguros S/A"/>
    <s v="301/2913172"/>
    <s v="2013-82-24002-0"/>
    <s v="06/09/2012 "/>
    <s v=" "/>
    <n v="45000"/>
    <n v="45000"/>
    <s v=" "/>
    <s v=" "/>
    <s v=" "/>
    <n v="45000"/>
    <s v="Possível"/>
    <n v="22500"/>
    <n v="0"/>
    <s v="Remoto"/>
    <n v="0"/>
    <s v="Condenação"/>
    <s v="Contingência Inicial"/>
    <m/>
    <s v="Encerrado"/>
    <s v="Acidentes Pessoais"/>
    <s v="Cobertura Negada"/>
    <s v="Indenizatória"/>
    <s v="1ª"/>
    <s v="Vara Cível"/>
    <s v="Goiânia (GO)"/>
    <s v="Goiás"/>
    <s v="Mascarenhas Barbosa &amp; Advogados Associados"/>
    <s v="Equipe Cível - Seguros"/>
    <s v="10/05/2017 "/>
    <s v="Procedência Parcial - 2ª Instância - Recurso do Banco"/>
    <n v="0"/>
    <s v="02.02.507.0001618158/13"/>
    <s v="15/04/2013"/>
    <d v="2013-05-04T00:00:00"/>
    <n v="45000"/>
    <d v="2013-05-04T00:00:00"/>
    <s v="10/05/2017 "/>
    <n v="1467"/>
    <n v="48.9"/>
  </r>
  <r>
    <x v="4"/>
    <s v="02.02.507.0001773982/13"/>
    <x v="1"/>
    <x v="0"/>
    <s v=" ACIDENTES PESSOAIS ANUAL SANTANDER"/>
    <n v="5009"/>
    <s v="Auxilio Funeral"/>
    <s v="AP STD"/>
    <s v="Sim"/>
    <s v="SINISTRO NEGADO"/>
    <s v="Falta de Documentos"/>
    <m/>
    <x v="1"/>
    <n v="5594.98"/>
    <n v="0"/>
    <n v="5594.98"/>
    <m/>
    <m/>
    <s v="ZURICH SANTANDER"/>
    <n v="1773982"/>
    <s v=" 0032048-80.2013.818.0001 "/>
    <s v="Maria Teresinha dos Santos Medeiros"/>
    <s v="Santander Seguros S/A"/>
    <s v="285/1241016"/>
    <s v="2013-82-26657-0"/>
    <s v="06/11/2013 "/>
    <s v=" "/>
    <n v="3209"/>
    <n v="3209"/>
    <s v=" "/>
    <s v=" "/>
    <s v=" "/>
    <n v="3209"/>
    <s v="Possível"/>
    <n v="1604.5"/>
    <n v="0"/>
    <s v="Remoto"/>
    <n v="0"/>
    <s v="Condenação"/>
    <s v="Contingência Inicial"/>
    <m/>
    <s v="Encerrado"/>
    <s v="Acidentes Pessoais"/>
    <s v="Pgto/Amortiz/diverg/duplic/não processado/provisão"/>
    <s v="Cobrança"/>
    <s v="Juizado Especial Cível"/>
    <s v="JEC 40 Salários"/>
    <s v="Teresina (PI)"/>
    <s v="Piauí"/>
    <s v="Costa &amp; Andrade Advogados Associados - RTMVP"/>
    <s v="Equipe Cível - Seguros"/>
    <s v="12/05/2017 "/>
    <s v="Extinção Art. 267 - Sem Possibilidade Nova Ação - 1ª Instância"/>
    <n v="0"/>
    <s v="02.02.507.0001773982/13"/>
    <s v="03/12/2013"/>
    <d v="2014-01-15T00:00:00"/>
    <n v="3209"/>
    <d v="2014-01-15T00:00:00"/>
    <s v="12/05/2017 "/>
    <n v="1213"/>
    <n v="40.43333333333333"/>
  </r>
  <r>
    <x v="4"/>
    <s v="02.02.136.0002424912/17"/>
    <x v="2"/>
    <x v="1"/>
    <s v="PROTEÇÃO EMPRESARIAL SANTANDER"/>
    <n v="8114"/>
    <s v="ROUBO/FURTO"/>
    <s v="Empresarial"/>
    <s v="Sim"/>
    <s v="SINISTRO NEGADO"/>
    <s v="Bens não cobertos / Comprovação preexistência"/>
    <s v="comprovação de preexistencia."/>
    <x v="0"/>
    <n v="7549.7"/>
    <n v="7549.7"/>
    <n v="0"/>
    <m/>
    <m/>
    <s v="ZURICH SANTANDER"/>
    <n v="2424912"/>
    <s v=" 1002959-62.2016.8.11.0040 "/>
    <s v="Mercado e açougue centro norte eirelle me"/>
    <s v="Santander Brasil Seguros S/A"/>
    <s v="1819885/0"/>
    <s v="2016-14-106803-"/>
    <s v="01/04/2016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Sorriso (MT)"/>
    <s v="Mato Grosso"/>
    <s v="Mascarenhas Barbosa &amp; Advogados Associados"/>
    <s v="Equipe Cível - Seguros"/>
    <s v="13/05/2017 "/>
    <s v="Acordo antes da Sentença"/>
    <n v="0"/>
    <s v="02.02.136.0002424912/17"/>
    <s v="27/02/2017"/>
    <d v="2017-03-14T00:00:00"/>
    <n v="12000"/>
    <d v="2017-03-14T00:00:00"/>
    <s v="13/05/2017 "/>
    <n v="60"/>
    <n v="2"/>
  </r>
  <r>
    <x v="4"/>
    <s v="02.02.136.0002199667/16"/>
    <x v="2"/>
    <x v="1"/>
    <s v="RESIDENCIAL SANTANDER PLUS"/>
    <n v="5003"/>
    <s v="VENDAVAL"/>
    <s v="Residencial Plus"/>
    <s v="Não"/>
    <s v="SINISTRO NEGADO"/>
    <s v="EVENTO NÃO CARACTERIZADO"/>
    <m/>
    <x v="0"/>
    <n v="1367.82"/>
    <n v="1100"/>
    <n v="267.81999999999994"/>
    <m/>
    <m/>
    <s v="ZURICH SANTANDER"/>
    <n v="2199667"/>
    <s v=" 1000573-20.2016.8.26.0597 "/>
    <s v="JOSE CARLOS SILVESTRE"/>
    <s v="Santander Brasil Seguros S/A"/>
    <s v="1490321/39854"/>
    <s v="2015-14-93500-0"/>
    <s v="12/05/2015 "/>
    <s v=" "/>
    <n v="4736"/>
    <n v="4736"/>
    <s v=" "/>
    <s v=" "/>
    <s v=" "/>
    <n v="4736"/>
    <s v="Possível"/>
    <n v="2368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Sertãozinho (SP)"/>
    <s v="São Paulo"/>
    <s v="Chalfin, Goldberg, Vainboim e Fichtner Advogados Associados - São "/>
    <s v="Equipe Cível - Seguros"/>
    <s v="11/05/2017 "/>
    <s v="Acordo antes da Sentença"/>
    <n v="0"/>
    <s v="02.02.136.0002199667/16"/>
    <s v="21/01/2016"/>
    <d v="2016-02-02T00:00:00"/>
    <n v="4736"/>
    <d v="2016-02-02T00:00:00"/>
    <s v="11/05/2017 "/>
    <n v="464"/>
    <n v="15.466666666666667"/>
  </r>
  <r>
    <x v="4"/>
    <s v="02.02.136.0002150988/15"/>
    <x v="2"/>
    <x v="1"/>
    <s v="PROTEÇÃO RESIDENCIAL VAN GOGH"/>
    <n v="8100"/>
    <s v="ROUBO/FURTO"/>
    <s v="Residencial Van Gogh"/>
    <s v="Não"/>
    <s v="SINISTRO LIQUIDADO"/>
    <s v="Sinistro pago parcialmente"/>
    <m/>
    <x v="2"/>
    <n v="3000"/>
    <n v="3000"/>
    <n v="0"/>
    <m/>
    <m/>
    <s v="ZURICH SANTANDER"/>
    <n v="2150988"/>
    <s v=" 0012438-84.2015.8.16.0075 "/>
    <s v="Maria Aparecida Nietto"/>
    <s v="Santander Brasil Seguros S/A"/>
    <s v="1782418/465549"/>
    <s v="2014-14-84352-0"/>
    <s v="04/10/2014 "/>
    <s v=" "/>
    <n v="9055.93"/>
    <n v="12000"/>
    <s v=" "/>
    <s v=" "/>
    <s v=" "/>
    <n v="9055.93"/>
    <s v="Possível"/>
    <n v="4527.97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40 Salários"/>
    <s v="Cornélio Procópio (PR)"/>
    <s v="Paraná"/>
    <s v="Cabanellos Schuh Advogados Associados - PR"/>
    <s v="Equipe Cível - Seguros"/>
    <s v="10/05/2017 "/>
    <s v="Procedência Parcial - 2ª Instância - Recurso do Autor"/>
    <n v="0"/>
    <s v="02.02.136.0002150988/15"/>
    <s v="09/09/2015"/>
    <d v="2015-09-21T00:00:00"/>
    <n v="9055.93"/>
    <d v="2015-09-21T00:00:00"/>
    <s v="10/05/2017 "/>
    <n v="597"/>
    <n v="19.899999999999999"/>
  </r>
  <r>
    <x v="4"/>
    <s v="02.02.136.0002399568/16"/>
    <x v="2"/>
    <x v="1"/>
    <s v="PROTEÇÃO EMPRESARIAL SANTANDER"/>
    <n v="8114"/>
    <s v="ROUBO/FURTO"/>
    <s v="Empresarial"/>
    <s v="Sim"/>
    <s v="SINISTRO LIQUIDADO"/>
    <s v="Sinistro pago parcialmente"/>
    <m/>
    <x v="0"/>
    <n v="10138.39"/>
    <n v="9640"/>
    <n v="498.38999999999942"/>
    <m/>
    <m/>
    <s v="ZURICH SANTANDER"/>
    <n v="2399568"/>
    <s v=" 0011844-76.2016.8.26.0004 "/>
    <s v="SILVIA ROSANA SOUZA MENDES"/>
    <s v="Santander Brasil Seguros S/A"/>
    <s v="1845729/0"/>
    <s v="2016-14-113022-"/>
    <s v="12/10/2016 "/>
    <s v=" "/>
    <n v="16840"/>
    <n v="18000"/>
    <s v=" "/>
    <s v=" "/>
    <s v=" "/>
    <n v="16840"/>
    <s v="Possível"/>
    <n v="8420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20 Salários"/>
    <s v="São Paulo (SP)"/>
    <s v="São Paulo"/>
    <s v="Chalfin, Goldberg, Vainboim e Fichtner Advogados Associados - São "/>
    <s v="Equipe Cível - Seguros"/>
    <s v="11/05/2017 "/>
    <s v="Acordo antes da Sentença"/>
    <n v="0"/>
    <s v="02.02.136.0002399568/16"/>
    <s v="07/12/2016"/>
    <d v="2016-12-20T00:00:00"/>
    <n v="16840"/>
    <d v="2016-12-20T00:00:00"/>
    <s v="11/05/2017 "/>
    <n v="142"/>
    <n v="4.7333333333333334"/>
  </r>
  <r>
    <x v="4"/>
    <s v="02.02.136.0002393259/16"/>
    <x v="2"/>
    <x v="1"/>
    <s v="RESIDENCIAL"/>
    <n v="5000"/>
    <s v="DESMORONAMENTO"/>
    <s v="Residencial STD"/>
    <s v="Não"/>
    <s v="SINISTRO NEGADO"/>
    <s v="EVENTO NÃO CARACTERIZADO"/>
    <m/>
    <x v="2"/>
    <n v="3147.22"/>
    <n v="3147.22"/>
    <n v="0"/>
    <m/>
    <m/>
    <s v="ZURICH SANTANDER"/>
    <n v="2393259"/>
    <s v=" 0129184-62.2016.8.13.0114 "/>
    <s v="Claudia aparecida de lima das chagas"/>
    <s v="Santander Brasil Seguros S/A"/>
    <s v="1490318/247432"/>
    <s v="2016-14-102143-"/>
    <s v="17/01/2016 "/>
    <s v=" "/>
    <n v="3731"/>
    <n v="3731"/>
    <s v=" "/>
    <s v=" "/>
    <s v=" "/>
    <n v="3731"/>
    <s v="Possível"/>
    <n v="1865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Ibirité (MG)"/>
    <s v="Minas Gerais"/>
    <s v="Chalfin, Goldberg, Vainboim e Fichtner Advogados Associados - São "/>
    <s v="Equipe Cível - Seguros"/>
    <s v="11/05/2017 "/>
    <s v="Procedência Parcial - 1ª Instância"/>
    <n v="0"/>
    <s v="02.02.136.0002393259/16"/>
    <s v="24/11/2016"/>
    <d v="2016-12-02T00:00:00"/>
    <n v="3731"/>
    <d v="2016-12-02T00:00:00"/>
    <s v="11/05/2017 "/>
    <n v="160"/>
    <n v="5.333333333333333"/>
  </r>
  <r>
    <x v="4"/>
    <s v="02.02.136.0002097849/15"/>
    <x v="2"/>
    <x v="1"/>
    <s v="PROTEÇÃO RESIDENCIAL SOB MEDIDA"/>
    <n v="8099"/>
    <s v="Danos Elétricos"/>
    <s v="Residencial Sob Medida"/>
    <s v="Sim"/>
    <s v="SINISTRO NEGADO"/>
    <s v="Falta de Documentos"/>
    <m/>
    <x v="2"/>
    <n v="2963.82"/>
    <n v="2963.82"/>
    <n v="0"/>
    <m/>
    <m/>
    <s v="ZURICH SANTANDER"/>
    <n v="2097849"/>
    <s v=" 0017425-08.2015.8.17.8201 "/>
    <s v="Rose Mary Vieira Fernandes"/>
    <s v="Santander Brasil Seguros S/A"/>
    <s v="1782419/613283"/>
    <s v="2014-14-86223-0"/>
    <s v="05/11/2014 "/>
    <s v=" "/>
    <n v="2400"/>
    <n v="2400"/>
    <s v=" "/>
    <s v=" "/>
    <s v=" "/>
    <n v="2400"/>
    <s v="Possível"/>
    <n v="12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Recife (PE)"/>
    <s v="Pernambuco"/>
    <s v="Costa &amp; Andrade Advogados Associados - RTMVP"/>
    <s v="Equipe Cível - Seguros"/>
    <s v="09/05/2017 "/>
    <s v="Procedência Parcial - 1ª Instância"/>
    <n v="0"/>
    <s v="02.02.136.0002097849/15"/>
    <s v="07/05/2015"/>
    <d v="2015-05-28T00:00:00"/>
    <n v="2400"/>
    <d v="2015-05-28T00:00:00"/>
    <s v="09/05/2017 "/>
    <n v="712"/>
    <n v="23.733333333333334"/>
  </r>
  <r>
    <x v="4"/>
    <s v="02.02.136.0002336222/16"/>
    <x v="2"/>
    <x v="1"/>
    <s v=" PROTEÇÃO RESIDENCIAL SANTANDER"/>
    <n v="383"/>
    <s v="ROUBO/FURTO"/>
    <s v="Residencial STD"/>
    <s v="Não"/>
    <s v="SINISTRO NEGADO"/>
    <s v="Ausência de cobertura"/>
    <s v="prejuízo menor do que franquia."/>
    <x v="2"/>
    <n v="4603.08"/>
    <n v="4603.08"/>
    <n v="0"/>
    <m/>
    <m/>
    <s v="ZURICH SANTANDER"/>
    <n v="2336222"/>
    <s v=" 0028128-55.2016.8.26.0071 "/>
    <s v="Lizis Aparecida Aguiar"/>
    <s v="Santander Brasil Seguros S/A"/>
    <s v="1808399/0"/>
    <s v="2016-14-101801-"/>
    <s v="13/01/2016 "/>
    <s v=" "/>
    <n v="8884"/>
    <n v="8884"/>
    <s v=" "/>
    <s v=" "/>
    <s v=" "/>
    <n v="8884"/>
    <s v="Possível"/>
    <n v="4442"/>
    <n v="0"/>
    <s v="Possível"/>
    <n v="0"/>
    <s v="Condenação"/>
    <s v="Contingência Inicial"/>
    <m/>
    <s v="Encerrado"/>
    <s v="Seguro Residencial"/>
    <s v="Sinistro Negado"/>
    <s v="Cobrança"/>
    <s v="Juizado Especial Cível"/>
    <s v="JEC 20 Salários"/>
    <s v="Bauru (SP)"/>
    <s v="São Paulo"/>
    <s v="Chalfin, Goldberg, Vainboim e Fichtner Advogados Associados - São "/>
    <s v="Equipe Cível - Seguros"/>
    <s v="09/05/2017 "/>
    <s v="Procedência Parcial - 1ª Instância"/>
    <n v="0"/>
    <s v="02.02.136.0002336222/16"/>
    <s v="23/09/2016"/>
    <d v="2016-10-14T00:00:00"/>
    <n v="8884"/>
    <d v="2016-10-14T00:00:00"/>
    <s v="09/05/2017 "/>
    <n v="207"/>
    <n v="6.9"/>
  </r>
  <r>
    <x v="4"/>
    <s v="02.02.136.0001192545/12"/>
    <x v="2"/>
    <x v="1"/>
    <s v="PROTEÇÃO RESIDENCIAL DOSE DUPLA"/>
    <n v="5002"/>
    <s v="DESMORONAMENTO"/>
    <s v="Residencial Dose Dupla"/>
    <s v="Sim"/>
    <s v="SINISTRO NEGADO"/>
    <s v="EVENTO NÃO CARACTERIZADO"/>
    <m/>
    <x v="0"/>
    <n v="55057.68"/>
    <n v="44000"/>
    <n v="11057.68"/>
    <m/>
    <m/>
    <s v="ZURICH SANTANDER"/>
    <n v="1442657"/>
    <s v=" 0015500-54.2011.8.19.0087 "/>
    <s v="Lucy Dayse Rodrigues Correa"/>
    <s v="Santander Brasil Seguros S/A"/>
    <s v="1490320 107363"/>
    <s v="2010-14-33957 E"/>
    <s v="06/04/2010 "/>
    <s v=" "/>
    <n v="22000"/>
    <n v="22000"/>
    <s v=" "/>
    <s v=" "/>
    <s v=" "/>
    <n v="22000"/>
    <s v="Possível"/>
    <n v="11000"/>
    <n v="0"/>
    <s v="Remoto"/>
    <n v="0"/>
    <s v="Condenação"/>
    <s v="Contingência Inicial"/>
    <m/>
    <s v="Encerrado"/>
    <s v="Seguro Residencial"/>
    <s v="Pgto/Amortiz/diverg/duplic/não processado/provisão"/>
    <s v="Indenizatória"/>
    <s v="2ª"/>
    <s v="Vara Cível"/>
    <s v="São Gonçalo (RJ)"/>
    <s v="Rio de Janeiro"/>
    <s v="Chalfin, Goldberg, Vainboim e Fichtner Advogados Associados - São "/>
    <s v="Equipe Cível - Seguros"/>
    <s v="13/05/2017 "/>
    <s v="Acordo Após Decisão do Tribunal Estadual"/>
    <n v="0"/>
    <s v="02.02.136.0001192545/12"/>
    <s v="07/03/2012"/>
    <d v="2012-04-05T00:00:00"/>
    <n v="22000"/>
    <d v="2012-04-05T00:00:00"/>
    <s v="13/05/2017 "/>
    <n v="1864"/>
    <n v="62.133333333333333"/>
  </r>
  <r>
    <x v="4"/>
    <s v="02.02.136.0001802043/14"/>
    <x v="2"/>
    <x v="1"/>
    <s v="PROTEÇÃO RESIDENCIAL DOSE DUPLA"/>
    <n v="5002"/>
    <s v="VENDAVAL"/>
    <s v="Residencial Dose Dupla"/>
    <s v="Sim"/>
    <s v="SINISTRO NEGADO"/>
    <s v="EVENTO NÃO CARACTERIZADO"/>
    <m/>
    <x v="0"/>
    <n v="23432.18"/>
    <n v="20240"/>
    <n v="3192.1800000000003"/>
    <m/>
    <m/>
    <s v="ZURICH SANTANDER"/>
    <n v="1802043"/>
    <s v=" 0000473-85.2014.8.26.0457 "/>
    <s v="Karen Maruchi Zema"/>
    <s v="Santander Brasil Seguros S/A"/>
    <s v="1490320/172637"/>
    <s v="2013-14-74764-0"/>
    <s v="10/10/2013 "/>
    <s v=" "/>
    <n v="24753"/>
    <n v="24753"/>
    <s v=" "/>
    <s v=" "/>
    <s v=" "/>
    <n v="24753"/>
    <s v="Possível"/>
    <n v="12376.5"/>
    <n v="0"/>
    <s v="Remoto"/>
    <n v="0"/>
    <s v="Condenação"/>
    <s v="Contingência Inicial"/>
    <m/>
    <s v="Encerrado"/>
    <s v="Seguro Residencial"/>
    <s v="Sinistro Negado"/>
    <s v="Indenizatória"/>
    <s v="2ª"/>
    <s v="Vara Cível"/>
    <s v="Pirassununga (SP)"/>
    <s v="São Paulo"/>
    <s v="Chalfin, Goldberg, Vainboim e Fichtner Advogados Associados - São "/>
    <s v="Equipe Cível - Seguros"/>
    <s v="11/05/2017 "/>
    <s v="Acordos após a Sentença e até Decisão do Tribunal Estadual"/>
    <n v="0"/>
    <s v="02.02.136.0001802043/14"/>
    <s v="22/01/2014"/>
    <d v="2014-02-26T00:00:00"/>
    <n v="24753"/>
    <d v="2014-02-26T00:00:00"/>
    <s v="11/05/2017 "/>
    <n v="1170"/>
    <n v="39"/>
  </r>
  <r>
    <x v="4"/>
    <s v="02.02.136.0002201094/16"/>
    <x v="2"/>
    <x v="1"/>
    <s v="RESIDENCIAL SANTANDER PLUS"/>
    <n v="5003"/>
    <s v="ROUBO/FURTO"/>
    <s v="Residencial Plus"/>
    <s v="Não"/>
    <s v="SINISTRO LIQUIDADO"/>
    <s v="Sinistro pago parcialmente"/>
    <m/>
    <x v="0"/>
    <n v="3920.63"/>
    <n v="3243.88"/>
    <n v="676.75"/>
    <m/>
    <m/>
    <s v="ZURICH SANTANDER"/>
    <n v="2201094"/>
    <s v=" 1000723-98.2016.8.26.0597 "/>
    <s v="JOSE CARLOS SILVESTRE"/>
    <s v="Santander Brasil Seguros S/A"/>
    <s v="1490321/39854"/>
    <s v="2015-14-96699-0"/>
    <s v="09/10/2015 "/>
    <s v=" "/>
    <n v="4138.75"/>
    <n v="4138.75"/>
    <s v=" "/>
    <s v=" "/>
    <s v=" "/>
    <n v="4138.75"/>
    <s v="Possível"/>
    <n v="2069.38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2ª"/>
    <s v="Vara Cível"/>
    <s v="Sertãozinho (SP)"/>
    <s v="São Paulo"/>
    <s v="Chalfin, Goldberg, Vainboim e Fichtner Advogados Associados - São "/>
    <s v="Equipe Cível - Seguros"/>
    <s v="08/05/2017 "/>
    <s v="Acordo Após Decisão do Tribunal Estadual"/>
    <n v="0"/>
    <s v="02.02.136.0002201094/16"/>
    <s v="27/01/2016"/>
    <d v="2016-02-05T00:00:00"/>
    <n v="4138.75"/>
    <d v="2016-02-05T00:00:00"/>
    <s v="08/05/2017 "/>
    <n v="458"/>
    <n v="15.266666666666667"/>
  </r>
  <r>
    <x v="4"/>
    <s v="02.02.136.0002198061/15"/>
    <x v="2"/>
    <x v="1"/>
    <s v="PROTEÇÃO RESIDENCIAL VAN GOGH"/>
    <n v="8100"/>
    <s v="PAGAMENTO DE ALUGUEL"/>
    <s v="Residencial Van Gogh"/>
    <s v="Não"/>
    <s v="SINISTRO NEGADO"/>
    <s v="Ausência de cobertura"/>
    <m/>
    <x v="0"/>
    <n v="250000"/>
    <n v="250000"/>
    <n v="0"/>
    <m/>
    <m/>
    <s v="ZURICH SANTANDER"/>
    <n v="2198061"/>
    <s v=" 54756-28.2015.811.0041 "/>
    <s v="ADRIANA MAITELLI"/>
    <s v="Santander Brasil Seguros S/A"/>
    <s v="1782418/446717"/>
    <s v="2014-14-85117-E"/>
    <s v="14/10/2014 "/>
    <s v=" "/>
    <n v="233747"/>
    <n v="233747"/>
    <s v=" "/>
    <s v=" "/>
    <s v=" "/>
    <n v="233747"/>
    <s v="Possível"/>
    <n v="116873.5"/>
    <n v="0"/>
    <s v="Remoto"/>
    <n v="0"/>
    <s v="Condenação"/>
    <s v="Contingência Inicial"/>
    <m/>
    <s v="Encerrado"/>
    <s v="Seguro Residencial"/>
    <s v="Sinistro Negado (Negativa pagto da Apólice)"/>
    <s v="Indenizatória"/>
    <s v="7ª"/>
    <s v="Vara Cível"/>
    <s v="Cuiabá (MT)"/>
    <s v="Mato Grosso"/>
    <s v="Mascarenhas Barbosa &amp; Advogados Associados"/>
    <s v="Equipe Cível - Seguros"/>
    <s v="08/05/2017 "/>
    <s v="Acordos após a Sentença e até Decisão do Tribunal Estadual"/>
    <n v="0"/>
    <s v="02.02.136.0002198061/15"/>
    <s v="25/11/2015"/>
    <d v="2016-01-29T00:00:00"/>
    <n v="233747"/>
    <d v="2016-01-29T00:00:00"/>
    <s v="08/05/2017 "/>
    <n v="465"/>
    <n v="15.5"/>
  </r>
  <r>
    <x v="4"/>
    <s v="02.02.136.0001902110/14"/>
    <x v="2"/>
    <x v="1"/>
    <s v="PROTEÇÃO RESIDENCIAL DOSE DUPLA"/>
    <n v="5002"/>
    <s v="ROUBO/FURTO"/>
    <s v="Residencial Dose Dupla"/>
    <s v="Sim"/>
    <s v="SINISTRO NEGADO"/>
    <s v="Falta de Documentos"/>
    <m/>
    <x v="3"/>
    <n v="25618.05"/>
    <n v="25618.05"/>
    <n v="0"/>
    <m/>
    <m/>
    <s v="ZURICH SANTANDER"/>
    <n v="1902110"/>
    <s v=" 1012262-71.2014.8.26.0196 "/>
    <s v="Arnaldo Sergio Cerdeira Lima"/>
    <s v="Santander Brasil Seguros S/A"/>
    <s v="1490320/3957"/>
    <s v="2014-14-78955-0"/>
    <s v="04/03/2014 "/>
    <s v=" "/>
    <n v="33213"/>
    <n v="33213"/>
    <s v=" "/>
    <s v=" "/>
    <s v=" "/>
    <n v="33213"/>
    <s v="Possível"/>
    <n v="16606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Franca (SP)"/>
    <s v="São Paulo"/>
    <s v="Chalfin, Goldberg, Vainboim e Fichtner Advogados Associados - São "/>
    <s v="Equipe Cível - Seguros"/>
    <s v="02/05/2017 "/>
    <s v="Procedência Total - 2ª Instância - Recurso do Banco"/>
    <n v="0"/>
    <s v="02.02.136.0001902110/14"/>
    <s v="29/07/2014"/>
    <d v="2014-08-08T00:00:00"/>
    <n v="33213"/>
    <d v="2014-08-08T00:00:00"/>
    <s v="02/05/2017 "/>
    <n v="998"/>
    <n v="33.266666666666666"/>
  </r>
  <r>
    <x v="4"/>
    <s v="02.02.136.0001781719/14"/>
    <x v="2"/>
    <x v="1"/>
    <s v="PROTEÇÃO RESIDENCIAL DOSE DUPLA"/>
    <n v="5002"/>
    <s v="ROUBO/FURTO"/>
    <s v="Residencial Dose Dupla"/>
    <s v="Sim"/>
    <s v="SINISTRO LIQUIDADO"/>
    <s v="Sinistro pago parcialmente"/>
    <m/>
    <x v="0"/>
    <n v="3072.73"/>
    <n v="2500"/>
    <n v="572.73"/>
    <m/>
    <m/>
    <s v="ZURICH SANTANDER"/>
    <n v="1781719"/>
    <s v=" 1010136-34.2013.8.26.0309 "/>
    <s v="Wellingon Ricardo Zago"/>
    <s v="Santander Brasil Seguros S/A"/>
    <s v="1490320/22966"/>
    <s v="2012-14-59751-0"/>
    <s v="12/05/2012 "/>
    <s v=" "/>
    <n v="8207.0400000000009"/>
    <n v="14302"/>
    <s v=" "/>
    <s v=" "/>
    <s v=" "/>
    <n v="8207.0400000000009"/>
    <s v="Possível"/>
    <n v="4103.5200000000004"/>
    <n v="0"/>
    <s v="Remoto"/>
    <n v="0"/>
    <s v="Condenação"/>
    <s v="Contingência Inicial"/>
    <m/>
    <s v="Encerrado"/>
    <s v="Seguro Residencial"/>
    <s v="Pgto/Amortiz/diverg/duplic/não processado/provisão"/>
    <s v="Cobrança"/>
    <s v="6ª"/>
    <s v="Vara Cível"/>
    <s v="Jundiaí (SP)"/>
    <s v="São Paulo"/>
    <s v="Chalfin, Goldberg, Vainboim e Fichtner Advogados Associados - São "/>
    <s v="Equipe Cível - Seguros"/>
    <s v="08/05/2017 "/>
    <s v="Acordo Após Decisão do Tribunal Estadual"/>
    <n v="0"/>
    <s v="02.02.136.0001781719/14"/>
    <s v="13/01/2014"/>
    <d v="2014-01-29T00:00:00"/>
    <n v="8207.0400000000009"/>
    <d v="2014-01-29T00:00:00"/>
    <s v="08/05/2017 "/>
    <n v="1195"/>
    <n v="39.833333333333336"/>
  </r>
  <r>
    <x v="4"/>
    <s v="02.02.136.0002277300/16"/>
    <x v="2"/>
    <x v="1"/>
    <s v="PROTEÇÃO RESIDENCIAL DOSE DUPLA"/>
    <n v="5002"/>
    <s v="DESMORONAMENTO"/>
    <s v="Residencial Dose Dupla"/>
    <s v="Sim"/>
    <s v="SINISTRO NEGADO"/>
    <s v="EVENTO NÃO CARACTERIZADO"/>
    <m/>
    <x v="3"/>
    <n v="14313.61"/>
    <n v="14313.61"/>
    <n v="0"/>
    <m/>
    <m/>
    <s v="ZURICH SANTANDER"/>
    <n v="2277300"/>
    <s v=" 0018521-55.2016.8.26.0576 "/>
    <s v="Clovis do Carmo Coelho"/>
    <s v="Santander Brasil Seguros S/A"/>
    <s v="1490320/23424"/>
    <s v="2015-14-100993-"/>
    <s v="18/07/2015 "/>
    <s v=" "/>
    <n v="20749"/>
    <n v="20749"/>
    <s v=" "/>
    <s v=" "/>
    <s v=" "/>
    <n v="20749"/>
    <s v="Possível"/>
    <n v="10374.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São José do Rio Preto (SP)"/>
    <s v="São Paulo"/>
    <s v="Chalfin, Goldberg, Vainboim e Fichtner Advogados Associados - São "/>
    <s v="Equipe Cível - Seguros"/>
    <s v="11/05/2017 "/>
    <s v="Procedência Total - 1ª Instância"/>
    <n v="0"/>
    <s v="02.02.136.0002277300/16"/>
    <s v="28/06/2016"/>
    <d v="2016-07-02T00:00:00"/>
    <n v="20749"/>
    <d v="2016-07-02T00:00:00"/>
    <s v="11/05/2017 "/>
    <n v="313"/>
    <n v="10.433333333333334"/>
  </r>
  <r>
    <x v="4"/>
    <s v="02.02.507.0001840462/14"/>
    <x v="0"/>
    <x v="0"/>
    <s v="SEGURO SIMPLES VIDA EMPRESA STYLE"/>
    <n v="6007"/>
    <s v="MORTE NATURAL"/>
    <s v="Vida Master"/>
    <s v="Sim"/>
    <s v="SINISTRO NEGADO"/>
    <s v="Limite de idade / Nº mínimo segurados"/>
    <s v="segurados"/>
    <x v="2"/>
    <n v="16301.43"/>
    <n v="16301.43"/>
    <n v="0"/>
    <m/>
    <m/>
    <s v="ZURICH SANTANDER"/>
    <n v="1840462"/>
    <s v=" 0004410-92.2014.8.16.0001 "/>
    <s v="João Carlos Claudino"/>
    <s v="Santander Seguros S/A"/>
    <s v="3552/89185"/>
    <s v="2013-93-54923-0"/>
    <s v="26/06/2013 "/>
    <s v=" "/>
    <n v="60000"/>
    <n v="60000"/>
    <s v=" "/>
    <s v=" "/>
    <s v=" "/>
    <n v="12412.16"/>
    <s v="Provável"/>
    <n v="12412.16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Curitiba (PR)"/>
    <s v="Paraná"/>
    <s v="Cabanellos Schuh Advogados Associados - PR"/>
    <s v="Equipe Cível - Seguros"/>
    <s v="08/05/2017 "/>
    <s v="Procedência Parcial - 2ª Instância - Recurso do Autor"/>
    <n v="0"/>
    <s v="02.02.507.0001840462/14"/>
    <s v="09/04/2014"/>
    <d v="2014-04-25T00:00:00"/>
    <n v="60000"/>
    <d v="2014-04-25T00:00:00"/>
    <s v="08/05/2017 "/>
    <n v="1109"/>
    <n v="36.966666666666669"/>
  </r>
  <r>
    <x v="4"/>
    <s v="02.02.507.0001311425/12"/>
    <x v="0"/>
    <x v="0"/>
    <s v="VIDA PROTEÇÃO EXCLUSIVA"/>
    <n v="5030"/>
    <s v="MORTE NATURAL"/>
    <s v="Vida Proteção Exclusiva"/>
    <s v="Sim"/>
    <s v="SINISTRO NÃO AVISADO"/>
    <s v="SINISTRO NÃO AVISADO"/>
    <m/>
    <x v="0"/>
    <n v="28679.17"/>
    <n v="25000"/>
    <n v="3679.1699999999983"/>
    <m/>
    <m/>
    <s v="ZURICH SANTANDER"/>
    <n v="1561554"/>
    <s v=" 582.01.2012.0013663-1 "/>
    <s v="Aparecida Ribeiro Antunes"/>
    <s v="Santander Seguros S/A"/>
    <s v="3422/11359455"/>
    <s v="2013-93-51130-0"/>
    <s v="18/06/2011 "/>
    <s v=" "/>
    <n v="11928"/>
    <n v="11928"/>
    <s v=" "/>
    <s v=" "/>
    <s v=" "/>
    <n v="11928"/>
    <s v="Possível"/>
    <n v="5964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São Miguel Arcanjo (SP)"/>
    <s v="São Paulo"/>
    <s v="Chalfin, Goldberg, Vainboim e Fichtner Advogados Associados - São "/>
    <s v="Equipe Cível - Seguros"/>
    <s v="11/05/2017 "/>
    <s v="Acordo Após Decisão do Tribunal Estadual"/>
    <n v="0"/>
    <s v="02.02.507.0001311425/12"/>
    <s v="10/12/2012"/>
    <d v="2012-12-20T00:00:00"/>
    <n v="11928"/>
    <d v="2012-12-20T00:00:00"/>
    <s v="11/05/2017 "/>
    <n v="1603"/>
    <n v="53.43333333333333"/>
  </r>
  <r>
    <x v="4"/>
    <s v="02.02.507.0001155925/11"/>
    <x v="6"/>
    <x v="0"/>
    <s v="PRODUTO GENÉRICO"/>
    <n v="9999"/>
    <s v="MORTE NATURAL"/>
    <s v="PRODUTO GENÉRICO"/>
    <s v="Não"/>
    <s v="SINISTRO NEGADO"/>
    <s v="Falta de pagamento do prêmio"/>
    <m/>
    <x v="3"/>
    <n v="167763.59"/>
    <n v="167763.59"/>
    <n v="0"/>
    <m/>
    <m/>
    <s v="ZURICH SANTANDER"/>
    <n v="1406030"/>
    <s v=" 664.01.2011.016857-3 "/>
    <s v="Maria Eliene Zanusso Cardoso"/>
    <s v="Santander Seguros S/A"/>
    <s v="328 / 415405"/>
    <s v="NÃO HÁ"/>
    <s v="03/11/2011 "/>
    <s v=" "/>
    <n v="72599.05"/>
    <n v="72599.05"/>
    <s v=" "/>
    <s v=" "/>
    <s v=" "/>
    <n v="72599.05"/>
    <s v="Provável"/>
    <n v="72599.05"/>
    <n v="0"/>
    <s v="Remoto"/>
    <n v="0"/>
    <s v="Condenação"/>
    <s v="Contingência Inicial"/>
    <m/>
    <s v="Encerrado"/>
    <s v="Seguro de Vida"/>
    <s v="Cobertura Negada"/>
    <s v="Indenizatória"/>
    <s v="2ª"/>
    <s v="Vara Cível"/>
    <s v="Votuporanga (SP)"/>
    <s v="São Paulo"/>
    <s v="Chalfin, Goldberg, Vainboim e Fichtner Advogados Associados - São "/>
    <s v="Equipe Cível - Seguros"/>
    <s v="05/05/2017 "/>
    <s v="Procedência Total - 2ª Instância - Recurso do Banco"/>
    <n v="0"/>
    <s v="02.02.507.0001155925/11"/>
    <s v="05/12/2011"/>
    <d v="2011-12-22T00:00:00"/>
    <n v="72599.05"/>
    <d v="2011-12-22T00:00:00"/>
    <s v="05/05/2017 "/>
    <n v="1961"/>
    <n v="65.36666666666666"/>
  </r>
  <r>
    <x v="4"/>
    <s v="02.02.507.0001195519/12"/>
    <x v="0"/>
    <x v="0"/>
    <s v="APÓLICE ESPECÍFICA VG MENSAL"/>
    <n v="7000"/>
    <s v="IPA"/>
    <s v="Vida Específica"/>
    <s v="Não"/>
    <s v="SINISTRO LIQUIDADO"/>
    <s v="Sinistro pago parcialmente"/>
    <m/>
    <x v="0"/>
    <n v="34464.019999999997"/>
    <n v="28000"/>
    <n v="6464.0199999999968"/>
    <n v="1900"/>
    <m/>
    <s v="ZURICH SANTANDER"/>
    <n v="1445633"/>
    <s v=" 008.12.001336-0 "/>
    <s v="REGINALDO WANZUITA DOS SANTOS"/>
    <s v="Santander Seguros S/A"/>
    <s v="2625/3855"/>
    <s v="2011-93-40422-0"/>
    <s v="20/04/2011 "/>
    <s v=" "/>
    <n v="68801.850000000006"/>
    <n v="72423"/>
    <s v=" "/>
    <s v=" "/>
    <s v=" "/>
    <n v="9052.8700000000008"/>
    <s v="Provável"/>
    <n v="9052.8700000000008"/>
    <n v="0"/>
    <s v="Remoto"/>
    <n v="0"/>
    <s v="Condenação"/>
    <s v="Contingência Inicial"/>
    <m/>
    <s v="Encerrado"/>
    <s v="Seguro de Vida"/>
    <s v="Cobertura Negada"/>
    <s v="Indenizatória"/>
    <s v="5ª"/>
    <s v="Vara Cível"/>
    <s v="Blumenau (SC)"/>
    <s v="Santa Catarina"/>
    <s v="Cabanellos Schuh Advogados Associados - SC"/>
    <s v="Equipe Cível - Seguros"/>
    <s v="02/05/2017 "/>
    <s v="Acordos após a Sentença e até Decisão do Tribunal Estadual"/>
    <n v="0"/>
    <s v="02.02.507.0001195519/12"/>
    <s v="27/03/2012"/>
    <d v="2012-04-12T00:00:00"/>
    <n v="68801.850000000006"/>
    <d v="2012-04-12T00:00:00"/>
    <s v="02/05/2017 "/>
    <n v="1846"/>
    <n v="61.533333333333331"/>
  </r>
  <r>
    <x v="4"/>
    <s v="02.02.507.0001236166/12"/>
    <x v="0"/>
    <x v="0"/>
    <s v="PROTEÇÃO VIDA EMPRESA SANTANDER"/>
    <n v="5055"/>
    <s v="MORTE ACIDENTAL"/>
    <s v="Vida Master"/>
    <s v="Sim"/>
    <s v="SINISTRO NEGADO"/>
    <s v="Agravamento de risco / Embriaguez"/>
    <m/>
    <x v="3"/>
    <n v="72484.22"/>
    <n v="72484.22"/>
    <n v="0"/>
    <m/>
    <m/>
    <s v="ZURICH SANTANDER"/>
    <n v="1486270"/>
    <s v=" 0700199-73.2012.8.26.0579 "/>
    <s v="Benedita Angélica de Oliveira"/>
    <s v="Santander Seguros S/A"/>
    <s v="3419 / 1243"/>
    <s v="2010-93-33500-0"/>
    <s v="14/09/2010 "/>
    <s v=" "/>
    <n v="11720.54"/>
    <n v="11720.54"/>
    <s v=" "/>
    <s v=" "/>
    <s v=" "/>
    <n v="11720.54"/>
    <s v="Possível"/>
    <n v="5860.27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São Luis do Paraitinga (SP)"/>
    <s v="São Paulo"/>
    <s v="Chalfin, Goldberg, Vainboim e Fichtner Advogados Associados - São "/>
    <s v="Equipe Cível - Seguros"/>
    <s v="05/05/2017 "/>
    <s v="Procedência Total - 2ª Instância - Recurso do Banco"/>
    <n v="0"/>
    <s v="02.02.507.0001236166/12"/>
    <s v="05/07/2012"/>
    <d v="2012-07-11T00:00:00"/>
    <n v="11720.54"/>
    <d v="2012-07-11T00:00:00"/>
    <s v="05/05/2017 "/>
    <n v="1759"/>
    <n v="58.633333333333333"/>
  </r>
  <r>
    <x v="4"/>
    <s v="02.02.507.0001968943/14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1"/>
    <n v="57586.97"/>
    <n v="0"/>
    <n v="57586.97"/>
    <m/>
    <m/>
    <s v="ZURICH SANTANDER"/>
    <n v="1968943"/>
    <s v=" 1006825-86.2014.8.26.0604 "/>
    <s v="Maria Egidia Furian Tanner"/>
    <s v="Santander Seguros S/A"/>
    <s v="3419/41803"/>
    <s v="2014-93-61383-0"/>
    <s v="19/03/2014 "/>
    <s v=" "/>
    <n v="149486"/>
    <n v="149486"/>
    <s v=" "/>
    <s v=" "/>
    <s v=" "/>
    <n v="149486"/>
    <s v="Provável"/>
    <n v="149486"/>
    <n v="0"/>
    <s v="Remoto"/>
    <n v="0"/>
    <s v="Condenação"/>
    <s v="Contingência Inicial"/>
    <m/>
    <s v="Encerrado"/>
    <s v="Seguro de Vida"/>
    <s v="Pgto/Amortiz/diverg/duplic/não processado/provisão"/>
    <s v="Indenizatória"/>
    <s v="3ª"/>
    <s v="Vara Cível"/>
    <s v="Sumaré (SP)"/>
    <s v="São Paulo"/>
    <s v="Chalfin, Goldberg, Vainboim e Fichtner Advogados Associados - São "/>
    <s v="Equipe Cível - Seguros"/>
    <s v="11/05/2017 "/>
    <s v="Acordo"/>
    <n v="0"/>
    <s v="02.02.507.0001968943/14"/>
    <s v="03/10/2014"/>
    <d v="2014-11-05T00:00:00"/>
    <n v="149486"/>
    <d v="2014-11-05T00:00:00"/>
    <s v="11/05/2017 "/>
    <n v="918"/>
    <n v="30.6"/>
  </r>
  <r>
    <x v="4"/>
    <s v="02.02.507.0002189241/15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2"/>
    <n v="56559.95"/>
    <n v="56559.95"/>
    <n v="0"/>
    <m/>
    <m/>
    <s v="ZURICH SANTANDER"/>
    <n v="2189241"/>
    <s v=" 2015.01.1.108078-8 "/>
    <s v="DANIEL PIMENTA  DE OLVEIRA"/>
    <s v="Santander Seguros S/A"/>
    <s v="2034/3956675"/>
    <s v="2014-82-30078-0"/>
    <s v="17/03/2014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8ª"/>
    <s v="Vara Cível"/>
    <s v="Brasília (DF)"/>
    <s v="Distrito Federal"/>
    <s v="Mascarenhas Barbosa &amp; Advogados Associados"/>
    <s v="Equipe Cível - Seguros"/>
    <s v="09/05/2017 "/>
    <s v="Procedência Parcial - 2ª Instância - Recurso do Banco"/>
    <n v="4000"/>
    <s v="02.02.507.0002189241/15"/>
    <s v="15/12/2015"/>
    <d v="2015-12-29T00:00:00"/>
    <n v="40000"/>
    <d v="2015-12-29T00:00:00"/>
    <s v="09/05/2017 "/>
    <n v="497"/>
    <n v="16.566666666666666"/>
  </r>
  <r>
    <x v="4"/>
    <s v="02.02.507.0001898681/14"/>
    <x v="5"/>
    <x v="0"/>
    <s v="PROTEÇÃO HOSPITALAR"/>
    <n v="12"/>
    <s v="Diária de internação hospitalar"/>
    <s v="AP Proteção Hospitalar"/>
    <s v="Não"/>
    <s v="SINISTRO NEGADO"/>
    <s v="Falta de Documentos"/>
    <m/>
    <x v="2"/>
    <n v="8073.54"/>
    <n v="8073.54"/>
    <n v="0"/>
    <m/>
    <m/>
    <s v="ZURICH SANTANDER"/>
    <n v="1898681"/>
    <s v=" 0009440-09.2014.8.19.0007 "/>
    <s v="José Aurelio Azevedo Cruz"/>
    <s v="Santander Seguros S/A"/>
    <s v="2001/327792613"/>
    <s v="2013-90-2871-0"/>
    <s v="23/08/2013 "/>
    <s v=" "/>
    <n v="146000"/>
    <n v="146000"/>
    <s v=" "/>
    <s v=" "/>
    <s v=" "/>
    <n v="146000"/>
    <s v="Possível"/>
    <n v="73000"/>
    <n v="0"/>
    <s v="Remoto"/>
    <n v="0"/>
    <s v="Condenação"/>
    <s v="Contingência Inicial"/>
    <m/>
    <s v="Encerrado"/>
    <s v="Seguro de Vida"/>
    <s v="Cobertura Negada"/>
    <s v="Indenizatória"/>
    <s v="4ª"/>
    <s v="Vara Cível"/>
    <s v="Barra Mansa (RJ)"/>
    <s v="Rio de Janeiro"/>
    <s v="Chalfin, Goldberg, Vainboim e Fichtner Advogados Associados - São "/>
    <s v="Equipe Cível - Seguros"/>
    <s v="05/05/2017 "/>
    <s v="Procedência Parcial - 2ª Instância - Recurso do Banco"/>
    <n v="0"/>
    <s v="02.02.507.0001898681/14"/>
    <s v="30/06/2014"/>
    <d v="2014-08-05T00:00:00"/>
    <n v="146000"/>
    <d v="2014-08-05T00:00:00"/>
    <s v="05/05/2017 "/>
    <n v="1004"/>
    <n v="33.466666666666669"/>
  </r>
  <r>
    <x v="4"/>
    <s v="02.02.507.0001939592/14"/>
    <x v="0"/>
    <x v="0"/>
    <s v="SEG VIDA CLUBE MIG STYLE - MENSAL"/>
    <n v="8087"/>
    <s v="MORTE NATURAL"/>
    <s v="Vida Clube"/>
    <s v="Sim"/>
    <s v="SINISTRO NEGADO"/>
    <s v="Falta de Documentos"/>
    <m/>
    <x v="3"/>
    <n v="55045.31"/>
    <n v="55045.31"/>
    <n v="0"/>
    <m/>
    <m/>
    <s v="ZURICH SANTANDER"/>
    <n v="1939592"/>
    <s v=" 0192119-92.2014.8.19.0001 "/>
    <s v="ana luiza lopes dos santos"/>
    <s v="Santander Seguros S/A"/>
    <s v="113459/1266676"/>
    <s v="2013-93-51856-0"/>
    <s v="30/01/2013 "/>
    <s v=" "/>
    <n v="21279"/>
    <n v="21279"/>
    <s v=" "/>
    <s v=" "/>
    <s v=" "/>
    <n v="21279"/>
    <s v="Possível"/>
    <n v="10639.5"/>
    <n v="0"/>
    <s v="Remoto"/>
    <n v="0"/>
    <s v="Condenação"/>
    <s v="Contingência Inicial"/>
    <m/>
    <s v="Encerrado"/>
    <s v="Seguro de Vida"/>
    <s v="Sinistro Negado (Negativa pagto da Apólice)"/>
    <s v="Cobrança"/>
    <s v="30ª"/>
    <s v="Vara Cível"/>
    <s v="Rio de Janeiro (RJ)"/>
    <s v="Rio de Janeiro"/>
    <s v="Chalfin, Goldberg, Vainboim e Fichtner Advogados Associados - São "/>
    <s v="Equipe Cível - Seguros"/>
    <s v="02/05/2017 "/>
    <s v="Procedência Total - 2ª Instância - Recurso do Banco"/>
    <n v="0"/>
    <s v="02.02.507.0001939592/14"/>
    <s v="10/09/2014"/>
    <d v="2014-09-24T00:00:00"/>
    <n v="21279"/>
    <d v="2014-09-24T00:00:00"/>
    <s v="02/05/2017 "/>
    <n v="951"/>
    <n v="31.7"/>
  </r>
  <r>
    <x v="4"/>
    <s v="02.02.507.0001715163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38710.239999999998"/>
    <n v="35000"/>
    <n v="3710.239999999998"/>
    <m/>
    <m/>
    <s v="ZURICH SANTANDER"/>
    <n v="1715163"/>
    <s v=" 0003239-03.2013.8.26.0472 "/>
    <s v="Antonio Sebastião Santana"/>
    <s v="Santander Seguros S/A"/>
    <s v="3422/19901471"/>
    <s v="2012-93-47638-0"/>
    <s v="19/04/2012 "/>
    <s v=" "/>
    <n v="24916"/>
    <n v="24916"/>
    <s v=" "/>
    <s v=" "/>
    <s v=" "/>
    <n v="24916"/>
    <s v="Possível"/>
    <n v="12458"/>
    <n v="0"/>
    <s v="Remoto"/>
    <n v="0"/>
    <s v="Condenação"/>
    <s v="Contingência Inicial"/>
    <m/>
    <s v="Encerrado"/>
    <s v="Seguro de Vida"/>
    <s v="Sinistro Negado (Ausência de Cobertura)"/>
    <s v="Cobrança"/>
    <s v="2ª"/>
    <s v="Vara Cível"/>
    <s v="Porto Ferreira (SP)"/>
    <s v="São Paulo"/>
    <s v="Chalfin, Goldberg, Vainboim e Fichtner Advogados Associados - São "/>
    <s v="Equipe Cível - Seguros"/>
    <s v="11/05/2017 "/>
    <s v="Acordo Após Decisão do Tribunal Estadual"/>
    <n v="0"/>
    <s v="02.02.507.0001715163/13"/>
    <s v="12/09/2013"/>
    <d v="2013-09-19T00:00:00"/>
    <n v="24916"/>
    <d v="2013-09-19T00:00:00"/>
    <s v="11/05/2017 "/>
    <n v="1330"/>
    <n v="44.333333333333336"/>
  </r>
  <r>
    <x v="4"/>
    <s v="02.02.507.0000776336/08"/>
    <x v="1"/>
    <x v="0"/>
    <s v="PROTEÇÃO ACIDENTES PESSOAIS "/>
    <n v="3003"/>
    <s v="IPA"/>
    <s v="AP Cartões"/>
    <s v="Não"/>
    <s v="SINISTRO NÃO AVISADO"/>
    <s v="SINISTRO NÃO AVISADO"/>
    <m/>
    <x v="0"/>
    <n v="38710.239999999998"/>
    <n v="35000"/>
    <n v="3710.239999999998"/>
    <m/>
    <m/>
    <s v="ESCROW"/>
    <n v="775871"/>
    <s v=" 562.01.2008.028022-4 (880/2008) "/>
    <s v="Valmir Pinto de Azevedo"/>
    <s v="Santander Seguros S/A"/>
    <s v="211/1"/>
    <s v="2014-82-28254-0"/>
    <s v="16/01/2007 "/>
    <s v=" "/>
    <n v="153978.1"/>
    <n v="153978.1"/>
    <s v=" "/>
    <s v=" "/>
    <s v=" "/>
    <n v="153978.1"/>
    <s v="Provável"/>
    <n v="153978.1"/>
    <n v="645000"/>
    <s v="Remoto"/>
    <n v="0"/>
    <s v="Sucumbência"/>
    <s v="Contingência Inicial"/>
    <m/>
    <s v="Encerrado"/>
    <s v="Seguro de Vida"/>
    <s v="Sinistro Negado (Ausência de Cobertura)"/>
    <s v="Cobrança"/>
    <s v="5ª"/>
    <s v="Vara Cível"/>
    <s v="Santos (SP)"/>
    <s v="São Paulo"/>
    <s v="Chalfin, Goldberg, Vainboim e Fichtner Advogados Associados - São "/>
    <s v="Equipe Cível - Seguros"/>
    <s v="11/05/2017 "/>
    <s v="Acordo Após Decisão do Tribunal Estadual"/>
    <n v="0"/>
    <s v="02.02.507.0000776336/08"/>
    <s v="30/06/2008"/>
    <d v="2008-08-25T00:00:00"/>
    <n v="153978.1"/>
    <d v="2008-08-25T00:00:00"/>
    <s v="11/05/2017 "/>
    <n v="3181"/>
    <n v="106.03333333333333"/>
  </r>
  <r>
    <x v="4"/>
    <s v="02.02.507.0001187418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183167.77"/>
    <n v="157000"/>
    <n v="26167.76999999999"/>
    <m/>
    <m/>
    <s v="ZURICH SANTANDER"/>
    <n v="1437529"/>
    <s v=" 583.00.2011.155018-8 "/>
    <s v="Oswaldo Sasaki"/>
    <s v="Santander Seguros S/A"/>
    <s v="3422 / 11223847"/>
    <s v="2010-93-33840-0"/>
    <s v="28/09/2010 "/>
    <s v=" "/>
    <n v="61292"/>
    <n v="61292"/>
    <s v=" "/>
    <s v=" "/>
    <s v=" "/>
    <n v="61292"/>
    <s v="Possível"/>
    <n v="30646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34ª"/>
    <s v="Vara Cível"/>
    <s v="São Paulo (SP)"/>
    <s v="São Paulo"/>
    <s v="Chalfin, Goldberg, Vainboim e Fichtner Advogados Associados - São "/>
    <s v="Equipe Cível - Seguros"/>
    <s v="08/05/2017 "/>
    <s v="Acordo Após Decisão do Tribunal Estadual"/>
    <n v="0"/>
    <s v="02.02.507.0001187418/12"/>
    <s v="12/03/2012"/>
    <d v="2012-03-26T00:00:00"/>
    <n v="61292"/>
    <d v="2012-03-26T00:00:00"/>
    <s v="08/05/2017 "/>
    <n v="1869"/>
    <n v="62.3"/>
  </r>
  <r>
    <x v="4"/>
    <s v="02.02.507.0002113052/15"/>
    <x v="0"/>
    <x v="0"/>
    <s v="PROTECAO VIDA PREMIADA"/>
    <n v="8063"/>
    <s v="MORTE ACIDENTAL"/>
    <s v="Vida Premiada"/>
    <s v="Não"/>
    <s v="SINISTRO NEGADO"/>
    <s v="Falta de Documentos"/>
    <m/>
    <x v="0"/>
    <n v="61887"/>
    <n v="44000"/>
    <n v="17887"/>
    <m/>
    <m/>
    <s v="ZURICH SANTANDER"/>
    <n v="2113052"/>
    <s v=" 0814001-86.2015.8.23.0010 "/>
    <s v="Francisco das Chagas Pereira da Silva"/>
    <s v="Santander Seguros S/A"/>
    <s v="113307/3364983"/>
    <s v="2013-93-58956-0"/>
    <s v="06/12/2013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Boa Vista (RR)"/>
    <s v="Roraima"/>
    <s v="Chalfin, Goldberg, Vainboim e Fichtner Advogados Associados - São "/>
    <s v="Equipe Cível - Seguros"/>
    <s v="08/05/2017 "/>
    <s v="Acordos após a Sentença e até Decisão do Tribunal Estadual"/>
    <n v="0"/>
    <s v="02.02.507.0002113052/15"/>
    <s v="09/06/2015"/>
    <d v="2015-06-25T00:00:00"/>
    <n v="40000"/>
    <d v="2015-06-25T00:00:00"/>
    <s v="08/05/2017 "/>
    <n v="683"/>
    <n v="22.766666666666666"/>
  </r>
  <r>
    <x v="4"/>
    <s v="02.02.507.0002149145/15"/>
    <x v="0"/>
    <x v="0"/>
    <s v="VIDA PROTEÇÃO EXCLUSIVA"/>
    <n v="5030"/>
    <s v="MORTE NATURAL"/>
    <s v="Vida Proteção Exclusiva"/>
    <s v="Sim"/>
    <s v="SINISTRO NEGADO"/>
    <s v="Prescrição / Carência"/>
    <s v="PRESCRIÇÃO"/>
    <x v="3"/>
    <n v="14001.19"/>
    <n v="14001.19"/>
    <n v="0"/>
    <m/>
    <m/>
    <s v="ZURICH SANTANDER"/>
    <n v="2149145"/>
    <s v=" 1006373-33.2015.8.26.0510 "/>
    <s v="Osmar Vinicius Padula Júnior"/>
    <s v="Santander Seguros S/A"/>
    <s v="3422/19813634"/>
    <s v="2015-93-68661-0"/>
    <s v="21/11/2012 "/>
    <s v=" "/>
    <n v="8560.5"/>
    <n v="8560.5"/>
    <s v=" "/>
    <s v=" "/>
    <s v=" "/>
    <n v="8560.5"/>
    <s v="Possível"/>
    <n v="4280.2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Juizado Especial Cível"/>
    <s v="JEC 40 Salários"/>
    <s v="Rio Claro (SP)"/>
    <s v="São Paulo"/>
    <s v="Chalfin, Goldberg, Vainboim e Fichtner Advogados Associados - São "/>
    <s v="Equipe Cível - Seguros"/>
    <s v="11/05/2017 "/>
    <s v="Procedência Total - 2ª Instância - Recurso do Banco"/>
    <n v="0"/>
    <s v="02.02.507.0002149145/15"/>
    <s v="01/09/2015"/>
    <d v="2015-09-17T00:00:00"/>
    <n v="8560.5"/>
    <d v="2015-09-17T00:00:00"/>
    <s v="11/05/2017 "/>
    <n v="602"/>
    <n v="20.066666666666666"/>
  </r>
  <r>
    <x v="4"/>
    <s v="02.02.507.0002254163/16"/>
    <x v="0"/>
    <x v="0"/>
    <s v="VIDA PROTEÇÃO EXCLUSIVA"/>
    <n v="5030"/>
    <s v="MORTE NATURAL"/>
    <s v="Vida Proteção Exclusiva"/>
    <s v="Sim"/>
    <s v="SINISTRO NEGADO"/>
    <s v="Falta de pagamento do prêmio"/>
    <m/>
    <x v="3"/>
    <n v="176595.69"/>
    <n v="176595.69"/>
    <n v="0"/>
    <m/>
    <m/>
    <s v="ZURICH SANTANDER"/>
    <n v="2254163"/>
    <s v=" 1007751-70.2016.8.26.0451 "/>
    <s v="Maria Aparecida Sinhoretti Santos"/>
    <s v="Santander Seguros S/A"/>
    <s v="3422/11492813"/>
    <s v="2015-93-75443-0"/>
    <s v="12/10/2015 "/>
    <s v=" "/>
    <n v="123861"/>
    <n v="123861"/>
    <s v=" "/>
    <s v=" "/>
    <s v=" "/>
    <n v="123861"/>
    <s v="Possível"/>
    <n v="61930.5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1ª"/>
    <s v="Vara Cível"/>
    <s v="Piracicaba (SP)"/>
    <s v="São Paulo"/>
    <s v="Chalfin, Goldberg, Vainboim e Fichtner Advogados Associados - São "/>
    <s v="Equipe Cível - Seguros"/>
    <s v="11/05/2017 "/>
    <s v="Procedência Total - 2ª Instância - Recurso do Banco"/>
    <n v="0"/>
    <s v="02.02.507.0002254163/16"/>
    <s v="09/05/2016"/>
    <d v="2016-05-14T00:00:00"/>
    <n v="123861"/>
    <d v="2016-05-14T00:00:00"/>
    <s v="11/05/2017 "/>
    <n v="362"/>
    <n v="12.066666666666666"/>
  </r>
  <r>
    <x v="4"/>
    <s v="02.02.507.0002003974/14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82681.57"/>
    <n v="165000"/>
    <n v="17681.570000000007"/>
    <m/>
    <m/>
    <s v="ZURICH SANTANDER"/>
    <n v="2003974"/>
    <s v=" 1007106-75.2014.8.26.0302 "/>
    <s v="Marina do Rocio Varaschin dos Santos"/>
    <s v="Santander Seguros S/A"/>
    <s v="3419/293777"/>
    <s v="2014-93-59322-0"/>
    <s v="26/12/2013 "/>
    <s v=" "/>
    <n v="63234"/>
    <n v="63234"/>
    <s v=" "/>
    <s v=" "/>
    <s v=" "/>
    <n v="63234"/>
    <s v="Possível"/>
    <n v="31617"/>
    <n v="0"/>
    <s v="Remoto"/>
    <n v="0"/>
    <s v="Condenação"/>
    <s v="Contingência Inicial"/>
    <m/>
    <s v="Encerrado"/>
    <s v="Seguro de Vida"/>
    <s v="Rescisão Contratual"/>
    <s v="Indenizatória"/>
    <s v="1ª"/>
    <s v="Vara Cível"/>
    <s v="Jaú (SP)"/>
    <s v="São Paulo"/>
    <s v="Chalfin, Goldberg, Vainboim e Fichtner Advogados Associados - São "/>
    <s v="Equipe Cível - Seguros"/>
    <s v="11/05/2017 "/>
    <s v="Acordo Após Decisão do Tribunal Estadual"/>
    <n v="0"/>
    <s v="02.02.507.0002003974/14"/>
    <s v="11/12/2014"/>
    <d v="2014-12-19T00:00:00"/>
    <n v="63234"/>
    <d v="2014-12-19T00:00:00"/>
    <s v="11/05/2017 "/>
    <n v="874"/>
    <n v="29.133333333333333"/>
  </r>
  <r>
    <x v="4"/>
    <s v="02.02.136.0002217364/16"/>
    <x v="1"/>
    <x v="0"/>
    <s v="SANTANDER PROTECAO SOB MEDIDA"/>
    <n v="8065"/>
    <s v="Auxilio Funeral"/>
    <s v="AP Proteção Sob Medida"/>
    <s v="Sim"/>
    <s v="SINISTRO NEGADO"/>
    <s v="Falta de Documentos"/>
    <m/>
    <x v="2"/>
    <n v="2601.29"/>
    <n v="2601.29"/>
    <n v="0"/>
    <m/>
    <m/>
    <s v="ZURICH SANTANDER"/>
    <n v="2217364"/>
    <s v=" 9000179-82.2016.8.21.4001 "/>
    <s v="ALEXSANDRO DOS SANTOS"/>
    <s v="Santander Brasil Seguros S/A"/>
    <s v="2034/4990363"/>
    <s v="2015-82-36241-0"/>
    <s v="03/03/2015 "/>
    <s v=" "/>
    <n v="2000"/>
    <n v="2000"/>
    <s v=" "/>
    <s v=" "/>
    <s v=" "/>
    <n v="2000"/>
    <s v="Possível"/>
    <n v="1000"/>
    <n v="0"/>
    <s v="Remoto"/>
    <n v="0"/>
    <s v="Condenação"/>
    <s v="Contingência Inicial"/>
    <m/>
    <s v="Encerrado"/>
    <s v="Seguro de Vida"/>
    <s v="Cobertura Negada"/>
    <s v="Indenizatória"/>
    <s v="Juizado Especial Cível"/>
    <s v="JEC 40 Salários"/>
    <s v="Porto Alegre (RS)"/>
    <s v="Rio Grande do Sul"/>
    <s v="Cabanellos Schuh Advogados Associados - RS"/>
    <s v="Equipe Cível - Seguros"/>
    <s v="04/05/2017 "/>
    <s v="Procedência Parcial - 1ª Instância"/>
    <n v="0"/>
    <s v="02.02.136.0002217364/16"/>
    <s v="24/02/2016"/>
    <d v="2016-03-07T00:00:00"/>
    <n v="2000"/>
    <d v="2016-03-07T00:00:00"/>
    <s v="04/05/2017 "/>
    <n v="423"/>
    <n v="14.1"/>
  </r>
  <r>
    <x v="4"/>
    <s v="02.02.507.0002053668/15"/>
    <x v="0"/>
    <x v="0"/>
    <s v="PROTEÇÃO VIDA EMPRESA SANTANDER"/>
    <n v="5055"/>
    <s v="IFPD"/>
    <s v="Vida Master"/>
    <s v="Sim"/>
    <s v="SINISTRO NÃO AVISADO"/>
    <s v="SINISTRO NÃO AVISADO"/>
    <m/>
    <x v="1"/>
    <n v="101497.48"/>
    <n v="0"/>
    <n v="101497.48"/>
    <m/>
    <m/>
    <s v="ZURICH SANTANDER"/>
    <n v="2053668"/>
    <s v=" 0001347-79.2015.8.26.0572 "/>
    <s v="Hélio Silva da Cruz"/>
    <s v="Santander Seguros S/A"/>
    <s v="3419/37674"/>
    <s v="2015-93-69831-0"/>
    <s v="01/08/2012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São Joaquim da Barra (SP)"/>
    <s v="São Paulo"/>
    <s v="Chalfin, Goldberg, Vainboim e Fichtner Advogados Associados - São "/>
    <s v="Equipe Cível - Seguros"/>
    <s v="08/05/2017 "/>
    <s v="Improcedência da Ação - 2ª Instância - Recurso do Autor"/>
    <n v="0"/>
    <s v="02.02.507.0002053668/15"/>
    <s v="05/03/2015"/>
    <d v="2015-03-17T00:00:00"/>
    <n v="60000"/>
    <d v="2015-03-17T00:00:00"/>
    <s v="08/05/2017 "/>
    <n v="783"/>
    <n v="26.1"/>
  </r>
  <r>
    <x v="4"/>
    <s v="02.02.507.0002388075/16"/>
    <x v="0"/>
    <x v="0"/>
    <s v="APÓLICE ESPECÍFICA VG MENSAL"/>
    <n v="7000"/>
    <s v="IFPD"/>
    <s v="Vida Específica"/>
    <s v="Não"/>
    <s v="SINISTRO NÃO AVISADO"/>
    <s v="SINISTRO NÃO AVISADO"/>
    <m/>
    <x v="1"/>
    <n v="32321.899999999998"/>
    <n v="0"/>
    <n v="32321.899999999998"/>
    <m/>
    <m/>
    <s v="ZURICH SANTANDER"/>
    <n v="2388075"/>
    <s v=" 9001818-85.2016.8.21.0073 "/>
    <s v="Ailton Alves Fernandes"/>
    <s v="Santander Seguros S/A"/>
    <s v="3252/1"/>
    <s v="2016-93-87304-0"/>
    <s v="17/03/2009 "/>
    <s v=" "/>
    <n v="19114.900000000001"/>
    <n v="19114.900000000001"/>
    <s v=" "/>
    <s v=" "/>
    <s v=" "/>
    <n v="19114.900000000001"/>
    <s v="Possível"/>
    <n v="9557.4500000000007"/>
    <n v="0"/>
    <s v="Remoto"/>
    <n v="0"/>
    <s v="Condenação"/>
    <s v="Contingência Inicial"/>
    <m/>
    <s v="Encerrado"/>
    <s v="Seguro de Vida"/>
    <s v="Pagto prêmio não efetivado/efetivado erroneamente"/>
    <s v="Indenizatória"/>
    <s v="Juizado Especial Cível"/>
    <s v="JEC 40 Salários"/>
    <s v="Tramandaí (RS)"/>
    <s v="Rio Grande do Sul"/>
    <s v="Cabanellos Schuh Advogados Associados - RS"/>
    <s v="Equipe Cível - Seguros"/>
    <s v="10/05/2017 "/>
    <s v="Extinção Art. 267 - Com Possibilidade Nova Ação"/>
    <n v="0"/>
    <s v="02.02.507.0002388075/16"/>
    <s v="08/11/2016"/>
    <d v="2016-11-18T00:00:00"/>
    <n v="19114.900000000001"/>
    <d v="2016-11-18T00:00:00"/>
    <s v="10/05/2017 "/>
    <n v="173"/>
    <n v="5.7666666666666666"/>
  </r>
  <r>
    <x v="4"/>
    <s v="02.02.507.0002054580/15"/>
    <x v="0"/>
    <x v="0"/>
    <s v="PROTEÇÃO VIDA EMPRESA SANTANDER"/>
    <n v="5055"/>
    <s v="IFPD"/>
    <s v="Vida Master"/>
    <s v="Sim"/>
    <s v="SINISTRO NEGADO"/>
    <s v="Sem caracterização de IFPD / IPA / Doenças Graves / Preexistência"/>
    <m/>
    <x v="1"/>
    <n v="89771.48"/>
    <n v="0"/>
    <n v="89771.48"/>
    <m/>
    <m/>
    <s v="ZURICH SANTANDER"/>
    <n v="2054580"/>
    <s v=" 1003976-63.2015.8.26.0554 "/>
    <s v="Zibia do Nascimento Garcia"/>
    <s v="Santander Seguros S/A"/>
    <s v="3419/408460"/>
    <s v="2014-93-62852-0"/>
    <s v="14/05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3ª"/>
    <s v="Vara Cível"/>
    <s v="Santo André (SP)"/>
    <s v="São Paulo"/>
    <s v="Chalfin, Goldberg, Vainboim e Fichtner Advogados Associados - São "/>
    <s v="Equipe Cível - Seguros"/>
    <s v="16/05/2017 "/>
    <s v="Improcedência da Ação - 2ª Instância - Recurso do Autor"/>
    <n v="0"/>
    <s v="02.02.507.0002054580/15"/>
    <s v="06/03/2015"/>
    <d v="2015-03-18T00:00:00"/>
    <n v="60000"/>
    <d v="2015-03-18T00:00:00"/>
    <s v="16/05/2017 "/>
    <n v="790"/>
    <n v="26.333333333333332"/>
  </r>
  <r>
    <x v="4"/>
    <s v="02.02.507.0001981736/14"/>
    <x v="0"/>
    <x v="0"/>
    <s v="APÓLICE ESPECÍFICA VG MENSAL"/>
    <n v="7000"/>
    <s v="IPA"/>
    <s v="Vida Específica"/>
    <s v="Não"/>
    <s v="SINISTRO NÃO AVISADO"/>
    <s v="SINISTRO NÃO AVISADO"/>
    <m/>
    <x v="0"/>
    <n v="2721.54"/>
    <n v="2200"/>
    <n v="521.54"/>
    <n v="220"/>
    <m/>
    <s v="ZURICH SANTANDER"/>
    <n v="1981736"/>
    <s v=" 0026134-18.2014.8.21.0033 "/>
    <s v="TAINÁ SILVA PINTO"/>
    <s v="Santander Seguros S/A"/>
    <s v="3292/306588"/>
    <s v="2014-93-66769-0"/>
    <s v="15/03/2014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São Leopoldo (RS)"/>
    <s v="Rio Grande do Sul"/>
    <s v="Cabanellos Schuh Advogados Associados - RS"/>
    <s v="Equipe Cível - Seguros"/>
    <s v="03/05/2017 "/>
    <s v="Acordo antes da Sentença"/>
    <n v="0"/>
    <s v="02.02.507.0001981736/14"/>
    <s v="29/10/2014"/>
    <d v="2014-11-20T00:00:00"/>
    <n v="10000"/>
    <d v="2014-11-20T00:00:00"/>
    <s v="03/05/2017 "/>
    <n v="895"/>
    <n v="29.833333333333332"/>
  </r>
  <r>
    <x v="4"/>
    <s v="02.02.507.0002306715/16"/>
    <x v="0"/>
    <x v="0"/>
    <s v="PROTEÇÃO VIDA EMPRESA SANTANDER"/>
    <n v="5055"/>
    <s v="MORTE NATURAL"/>
    <s v="Vida Master"/>
    <s v="Sim"/>
    <s v="SINISTRO NEGADO"/>
    <s v="Falta de Documentos"/>
    <m/>
    <x v="0"/>
    <n v="25000"/>
    <n v="21000"/>
    <n v="4000"/>
    <m/>
    <m/>
    <s v="ZURICH SANTANDER"/>
    <n v="2306715"/>
    <s v=" 1010638-23.2016.8.26.0032 "/>
    <s v="NATALINA RODRIGUES DOS SANTOS"/>
    <s v="Santander Seguros S/A"/>
    <s v="3419/708973 E"/>
    <s v="2016-93-82095-E"/>
    <s v="16/03/2016 "/>
    <s v=" "/>
    <n v="126000"/>
    <n v="126000"/>
    <s v=" "/>
    <s v=" "/>
    <s v=" "/>
    <n v="126000"/>
    <s v="Possível"/>
    <n v="63000"/>
    <n v="0"/>
    <s v="Remoto"/>
    <n v="0"/>
    <s v="Condenação"/>
    <s v="Contingência Inicial"/>
    <m/>
    <s v="Encerrado"/>
    <s v="Seguro de Vida"/>
    <s v="Auxílio/Assistência Funeral"/>
    <s v="Cobrança"/>
    <s v="1ª"/>
    <s v="Vara Cível"/>
    <s v="Araçatuba (SP)"/>
    <s v="São Paulo"/>
    <s v="Chalfin, Goldberg, Vainboim e Fichtner Advogados Associados - São "/>
    <s v="Equipe Cível - Seguros"/>
    <s v="11/05/2017 "/>
    <s v="Acordo antes da Sentença"/>
    <n v="0"/>
    <s v="02.02.507.0002306715/16"/>
    <s v="19/08/2016"/>
    <d v="2016-08-25T00:00:00"/>
    <n v="126000"/>
    <d v="2016-08-25T00:00:00"/>
    <s v="11/05/2017 "/>
    <n v="259"/>
    <n v="8.6333333333333329"/>
  </r>
  <r>
    <x v="4"/>
    <s v="02.02.507.0001999430/14"/>
    <x v="1"/>
    <x v="0"/>
    <s v="ACIDENTES PESSOAIS MENSAL SANTANDER"/>
    <n v="5012"/>
    <s v="IPA"/>
    <s v="AP STD"/>
    <s v="Sim"/>
    <s v="SINISTRO NÃO AVISADO"/>
    <s v="SINISTRO NÃO AVISADO"/>
    <m/>
    <x v="0"/>
    <n v="125473.9"/>
    <n v="78835.259999999995"/>
    <n v="46638.64"/>
    <m/>
    <m/>
    <s v="ZURICH SANTANDER"/>
    <n v="1999430"/>
    <s v=" 0053707-54.2014.8.19.0205 "/>
    <s v="Rogerio Barbosa da Silva"/>
    <s v="Santander Seguros S/A"/>
    <s v="301/1772410"/>
    <s v="2014-82-32427-0"/>
    <s v="06/08/2013 "/>
    <s v=" "/>
    <n v="126137"/>
    <n v="126137"/>
    <s v=" "/>
    <s v=" "/>
    <s v=" "/>
    <n v="126137"/>
    <s v="Possível"/>
    <n v="63068.5"/>
    <n v="0"/>
    <s v="Remoto"/>
    <n v="0"/>
    <s v="Condenação"/>
    <s v="Contingência Inicial"/>
    <m/>
    <s v="Encerrado"/>
    <s v="Seguro de Vida"/>
    <s v="Apólice não recebida"/>
    <s v="Indenizatória"/>
    <s v="5ª"/>
    <s v="Vara Cível"/>
    <s v="Rio de Janeiro (RJ)"/>
    <s v="Rio de Janeiro"/>
    <s v="Chalfin, Goldberg, Vainboim e Fichtner Advogados Associados - São "/>
    <s v="Equipe Cível - Seguros"/>
    <s v="11/05/2017 "/>
    <s v="Acordo antes da Sentença"/>
    <n v="0"/>
    <s v="02.02.507.0001999430/14"/>
    <s v="14/11/2014"/>
    <d v="2014-12-12T00:00:00"/>
    <n v="126137"/>
    <d v="2014-12-12T00:00:00"/>
    <s v="11/05/2017 "/>
    <n v="881"/>
    <n v="29.366666666666667"/>
  </r>
  <r>
    <x v="4"/>
    <s v="02.02.507.0001788212/13"/>
    <x v="1"/>
    <x v="0"/>
    <s v="ACIDENTES PESSOAIS MEN SANTANDER"/>
    <n v="1101"/>
    <s v="IPA"/>
    <s v="AP STD"/>
    <s v="Sim"/>
    <s v="SINISTRO LIQUIDADO"/>
    <s v="Sinistro pago parcialmente"/>
    <m/>
    <x v="0"/>
    <n v="6655.23"/>
    <n v="4900"/>
    <n v="1755.2299999999996"/>
    <m/>
    <m/>
    <s v="ZURICH SANTANDER"/>
    <n v="1788212"/>
    <s v=" 3002453-32.2013.8.26.0075 "/>
    <s v="Leonizar dos Santos Lima"/>
    <s v="Santander Seguros S/A"/>
    <s v="1101080/174695"/>
    <s v="2011-82-14285-0"/>
    <s v="12/02/2009 "/>
    <s v=" "/>
    <n v="65000"/>
    <n v="100000"/>
    <s v=" "/>
    <s v=" "/>
    <s v=" "/>
    <n v="65000"/>
    <s v="Possível"/>
    <n v="325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Santos (SP)"/>
    <s v="São Paulo"/>
    <s v="Chalfin, Goldberg, Vainboim e Fichtner Advogados Associados - São "/>
    <s v="Equipe Cível - Seguros"/>
    <s v="11/05/2017 "/>
    <s v="Acordo antes da Sentença"/>
    <n v="0"/>
    <s v="02.02.507.0001788212/13"/>
    <s v="19/12/2013"/>
    <d v="2014-02-07T00:00:00"/>
    <n v="65000"/>
    <d v="2014-02-07T00:00:00"/>
    <s v="11/05/2017 "/>
    <n v="1189"/>
    <n v="39.633333333333333"/>
  </r>
  <r>
    <x v="4"/>
    <s v="02.02.507.0002214657/16"/>
    <x v="0"/>
    <x v="0"/>
    <s v="VIDA PROTEÇÃO EXCLUSIVA"/>
    <n v="5030"/>
    <s v="IFPD"/>
    <s v="Vida Proteção Exclusiva"/>
    <s v="Sim"/>
    <s v="SINISTRO NEGADO"/>
    <s v="Falta de Documentos"/>
    <m/>
    <x v="0"/>
    <n v="29172.5"/>
    <n v="27000"/>
    <n v="2172.5"/>
    <m/>
    <m/>
    <s v="ZURICH SANTANDER"/>
    <n v="2214657"/>
    <s v=" 1000256-69.2016.8.26.0646 "/>
    <s v="Antonio de Brito"/>
    <s v="Santander Seguros S/A"/>
    <s v="3422/18396405"/>
    <s v="2015-93-69236-0"/>
    <s v="06/02/2015 "/>
    <s v=" "/>
    <n v="24784"/>
    <n v="24784"/>
    <s v=" "/>
    <s v=" "/>
    <s v=" "/>
    <n v="24784"/>
    <s v="Possível"/>
    <n v="12392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Urânia (SP)"/>
    <s v="São Paulo"/>
    <s v="Chalfin, Goldberg, Vainboim e Fichtner Advogados Associados - São "/>
    <s v="Equipe Cível - Seguros"/>
    <s v="11/05/2017 "/>
    <s v="Acordo antes da Sentença"/>
    <n v="0"/>
    <s v="02.02.507.0002214657/16"/>
    <s v="17/02/2016"/>
    <d v="2016-03-02T00:00:00"/>
    <n v="24784"/>
    <d v="2016-03-02T00:00:00"/>
    <s v="11/05/2017 "/>
    <n v="435"/>
    <n v="14.5"/>
  </r>
  <r>
    <x v="4"/>
    <s v="02.02.507.0002397579/16"/>
    <x v="1"/>
    <x v="0"/>
    <s v="SANTANDER PROTECAO SOB MEDIDA"/>
    <n v="8065"/>
    <s v="Auxilio Funeral"/>
    <s v="AP Proteção Sob Medida"/>
    <s v="Sim"/>
    <s v="SINISTRO NEGADO"/>
    <s v="Falta de Documentos"/>
    <m/>
    <x v="0"/>
    <n v="7000"/>
    <n v="2515"/>
    <n v="4485"/>
    <m/>
    <m/>
    <s v="ZURICH SANTANDER"/>
    <n v="2397579"/>
    <s v=" 0224112-18.2016.8.13.0433 "/>
    <s v="MARIA NATALÍCIA DA SILVA BARBOSA"/>
    <s v="Santander Seguros S/A"/>
    <s v="2034/5569569"/>
    <s v="2016-82-39618-0"/>
    <s v="16/03/2016 "/>
    <s v=" "/>
    <n v="2000"/>
    <n v="2000"/>
    <s v=" "/>
    <s v=" "/>
    <s v=" "/>
    <n v="2000"/>
    <s v="Possível"/>
    <n v="1000"/>
    <n v="0"/>
    <s v="Remoto"/>
    <n v="0"/>
    <s v="Condenação"/>
    <s v="Contingência Inicial"/>
    <m/>
    <s v="Encerrado"/>
    <s v="Seguro de Vida"/>
    <s v="Apólice não recebida"/>
    <s v="Indenizatória"/>
    <s v="Juizado Especial Cível"/>
    <s v="JEC 40 Salários"/>
    <s v="Montes Claros (MG)"/>
    <s v="Minas Gerais"/>
    <s v="Chalfin, Goldberg, Vainboim e Fichtner Advogados Associados - São "/>
    <s v="Equipe Cível - Seguros"/>
    <s v="11/05/2017 "/>
    <s v="Acordo antes da Sentença"/>
    <n v="0"/>
    <s v="02.02.507.0002397579/16"/>
    <s v="30/11/2016"/>
    <d v="2016-12-14T00:00:00"/>
    <n v="2000"/>
    <d v="2016-12-14T00:00:00"/>
    <s v="11/05/2017 "/>
    <n v="148"/>
    <n v="4.9333333333333336"/>
  </r>
  <r>
    <x v="4"/>
    <s v="02.02.507.0002209493/16"/>
    <x v="1"/>
    <x v="0"/>
    <s v=" SEG ACID PESSOAIS MIGR STYLE"/>
    <n v="8030"/>
    <s v="MORTE ACIDENTAL"/>
    <s v="AP STD"/>
    <s v="Sim"/>
    <s v="SINISTRO NÃO AVISADO"/>
    <s v="SINISTRO NÃO AVISADO"/>
    <m/>
    <x v="1"/>
    <n v="128026"/>
    <n v="0"/>
    <n v="128026"/>
    <m/>
    <m/>
    <s v="ZURICH SANTANDER"/>
    <n v="2209493"/>
    <s v=" 0301385-51.2016.8.24.0018 "/>
    <s v="Iria Dalla Costa"/>
    <s v="Santander Seguros S/A"/>
    <s v="2030/2017577"/>
    <s v="2016-82-38864-0"/>
    <s v="30/06/2015 "/>
    <s v=" "/>
    <n v="148886"/>
    <n v="148886"/>
    <s v=" "/>
    <s v=" "/>
    <s v=" "/>
    <n v="148886"/>
    <s v="Possível"/>
    <n v="74443"/>
    <n v="0"/>
    <s v="Possível"/>
    <n v="0"/>
    <s v="Condenação"/>
    <s v="Contingência Inicial"/>
    <m/>
    <s v="Encerrado"/>
    <s v="Seguro de Vida"/>
    <s v="Sinistro Negado (Ausência de Cobertura)"/>
    <s v="Indenizatória"/>
    <s v="2ª"/>
    <s v="Vara Cível"/>
    <s v="Chapecó (SC)"/>
    <s v="Santa Catarina"/>
    <s v="Cabanellos Schuh Advogados Associados - SC"/>
    <s v="Equipe Cível - Seguros"/>
    <s v="03/05/2017 "/>
    <s v="Extinção Art. 267 - Sem Possibilidade Nova Ação"/>
    <n v="0"/>
    <s v="02.02.507.0002209493/16"/>
    <s v="11/01/2016"/>
    <d v="2016-02-25T00:00:00"/>
    <n v="148886"/>
    <d v="2016-02-25T00:00:00"/>
    <s v="03/05/2017 "/>
    <n v="433"/>
    <n v="14.433333333333334"/>
  </r>
  <r>
    <x v="4"/>
    <s v="02.02.507.0000802646/08"/>
    <x v="0"/>
    <x v="0"/>
    <s v="APÓLICE ESPECÍFICA VG MENSAL"/>
    <n v="7000"/>
    <s v="IFPD"/>
    <s v="Vida Específica"/>
    <s v="Não"/>
    <s v="SINISTRO NEGADO"/>
    <s v="Sem caracterização de IFPD / IPA / Doenças Graves / Preexistência"/>
    <m/>
    <x v="0"/>
    <n v="80716.47"/>
    <n v="45000"/>
    <n v="35716.47"/>
    <n v="4500"/>
    <m/>
    <s v="ESCROW"/>
    <n v="803189"/>
    <s v=" 020.08.009763-4 "/>
    <s v="Juares Abel Bernardo"/>
    <s v="Santander Seguros S/A"/>
    <s v="3110 / 134"/>
    <s v="2008-93-14778-0"/>
    <s v="27/09/2007 "/>
    <s v=" "/>
    <n v="20160"/>
    <n v="20160"/>
    <s v=" "/>
    <s v=" "/>
    <s v=" "/>
    <n v="20160"/>
    <s v="Possível"/>
    <n v="10080"/>
    <n v="2016"/>
    <s v="Remoto"/>
    <n v="0"/>
    <s v="Sucumbência"/>
    <s v="Contingência Inicial"/>
    <m/>
    <s v="Encerrado"/>
    <s v="Seguro de Vida"/>
    <s v="Sinistro Negado (Ausência de Invalidez Permanente/Total)"/>
    <s v="Cobrança"/>
    <s v="3ª"/>
    <s v="Vara Cível"/>
    <s v="Criciúma (SC)"/>
    <s v="Santa Catarina"/>
    <s v="Cabanellos Schuh Advogados Associados - SC"/>
    <s v="Equipe Cível - Seguros"/>
    <s v="17/05/2017 "/>
    <s v="Acordo Após Decisão do Tribunal Estadual"/>
    <n v="0"/>
    <s v="02.02.507.0000802646/08"/>
    <s v="25/11/2008"/>
    <d v="2008-12-12T00:00:00"/>
    <n v="20160"/>
    <d v="2008-12-12T00:00:00"/>
    <s v="17/05/2017 "/>
    <n v="3078"/>
    <n v="102.6"/>
  </r>
  <r>
    <x v="4"/>
    <s v="02.02.507.0000520483/09"/>
    <x v="1"/>
    <x v="0"/>
    <s v="ACIDENTES PESSOAIS MEN SANTANDER"/>
    <n v="1101"/>
    <s v="IPA"/>
    <s v="AP STD"/>
    <s v="Sim"/>
    <s v="SINISTRO LIQUIDADO"/>
    <s v="Sinistro pago parcialmente"/>
    <m/>
    <x v="2"/>
    <n v="70336.479999999996"/>
    <n v="70336.479999999996"/>
    <n v="0"/>
    <m/>
    <m/>
    <s v="ESCROW"/>
    <n v="1066014"/>
    <s v=" 705/09 "/>
    <s v="Sandra Regina Piologo"/>
    <s v="Santander Seguros S/A"/>
    <s v="1101080/133873"/>
    <s v="2008-82-7058-0"/>
    <s v="22/11/2007 "/>
    <s v=" "/>
    <n v="46000"/>
    <n v="50000"/>
    <s v=" "/>
    <s v=" "/>
    <s v=" "/>
    <n v="46000"/>
    <s v="Possível"/>
    <n v="23000"/>
    <n v="0"/>
    <s v="Remoto"/>
    <n v="0"/>
    <s v="Condenação"/>
    <s v="Revisados"/>
    <s v="Reanalise"/>
    <s v="Encerrado"/>
    <s v="Seguro de Vida"/>
    <s v="Sinistro Negado (Ausência de Invalidez Permanente/Total)"/>
    <s v="Indenizatória"/>
    <s v="1ª"/>
    <s v="Vara Cível"/>
    <s v="Peruíbe (SP)"/>
    <s v="São Paulo"/>
    <s v="Chalfin, Goldberg, Vainboim e Fichtner Advogados Associados - São "/>
    <s v="Equipe Cível - Seguros"/>
    <s v="29/05/2017 "/>
    <s v="Procedência Parcial - 2ª Instância - Recurso do Autor"/>
    <n v="0"/>
    <s v="02.02.507.0000520483/09"/>
    <s v="25/05/2009"/>
    <d v="2009-07-31T00:00:00"/>
    <n v="46000"/>
    <d v="2009-07-31T00:00:00"/>
    <s v="29/05/2017 "/>
    <n v="2859"/>
    <n v="95.3"/>
  </r>
  <r>
    <x v="4"/>
    <s v="02.02.507.0000792821/08"/>
    <x v="1"/>
    <x v="0"/>
    <s v="MERIDIONAL CORRENTISTA"/>
    <n v="9000"/>
    <s v="IPA"/>
    <s v="Vida PF"/>
    <s v="Não"/>
    <s v="SINISTRO NEGADO"/>
    <s v="Prescrição / Carência"/>
    <s v="PRESCRIÇÃO"/>
    <x v="1"/>
    <n v="35854.17"/>
    <n v="0"/>
    <n v="35854.17"/>
    <m/>
    <m/>
    <s v="ESCROW"/>
    <n v="792901"/>
    <s v=" 005/1.08.0005729-4 "/>
    <s v="Roberto Menegat"/>
    <s v="Santander Seguros S/A"/>
    <s v="160/572"/>
    <s v="2008-82-5576 E"/>
    <s v="15/02/2008 "/>
    <s v=" "/>
    <n v="230843.81"/>
    <n v="230843.81"/>
    <s v=" "/>
    <s v=" "/>
    <s v=" "/>
    <n v="230843.81"/>
    <s v="Possível"/>
    <n v="115421.91"/>
    <n v="100"/>
    <s v="Possível"/>
    <n v="0"/>
    <s v="Sucumbência"/>
    <s v="Contingência Inicial"/>
    <m/>
    <s v="Encerrado"/>
    <s v="Seguro de Vida"/>
    <s v="Sinistro Negado (Negativa pagto da Apólice)"/>
    <s v="Cobrança"/>
    <s v="1ª"/>
    <s v="Vara Cível"/>
    <s v="Bento Gonçalves (RS)"/>
    <s v="Rio Grande do Sul"/>
    <s v="Cabanellos Schuh Advogados Associados - RS"/>
    <s v="Equipe Cível - Seguros"/>
    <s v="23/05/2017 "/>
    <s v="Improcedência da Ação - 1ª Instância"/>
    <n v="0"/>
    <s v="02.02.507.0000792821/08"/>
    <s v="10/10/2008"/>
    <d v="2008-11-06T00:00:00"/>
    <n v="230843.81"/>
    <d v="2008-11-06T00:00:00"/>
    <s v="23/05/2017 "/>
    <n v="3120"/>
    <n v="104"/>
  </r>
  <r>
    <x v="4"/>
    <s v="02.02.507.0000475274/07"/>
    <x v="0"/>
    <x v="0"/>
    <s v="PRODUTO GENÉRICO"/>
    <n v="9999"/>
    <s v="IPA"/>
    <s v="Pessoas - Vida  (outros)"/>
    <s v="Não"/>
    <s v="SINISTRO LIQUIDADO"/>
    <s v="Sinistro pago parcialmente"/>
    <m/>
    <x v="0"/>
    <n v="12000"/>
    <n v="10000"/>
    <n v="2000"/>
    <m/>
    <m/>
    <s v="ESCROW"/>
    <n v="729574"/>
    <s v=" 0005.07.024474-3 "/>
    <s v="Antônio Bragança de Souza"/>
    <s v="Santander Seguros S/A"/>
    <s v="1041/086"/>
    <s v="2008-93-20458-0"/>
    <s v="21/02/2000 "/>
    <s v=" "/>
    <n v="19440"/>
    <n v="19440"/>
    <s v=" "/>
    <s v=" "/>
    <s v=" "/>
    <n v="19440"/>
    <s v="Possível"/>
    <n v="9720"/>
    <n v="10000"/>
    <s v="Remoto"/>
    <n v="0"/>
    <s v="Condenação"/>
    <s v="Contingência Inicial"/>
    <m/>
    <s v="Encerrado"/>
    <s v="Seguro de Vida"/>
    <s v="Sinistro Negado (Negativa pagto da Apólice)"/>
    <s v="Indenizatória"/>
    <s v="Vara Única"/>
    <s v="Vara Cível"/>
    <s v="Açucena (MG)"/>
    <s v="Minas Gerais"/>
    <s v="Chalfin, Goldberg, Vainboim e Fichtner Advogados Associados - São "/>
    <s v="Equipe Cível - Seguros"/>
    <s v="24/05/2017 "/>
    <s v="Acordo antes da Sentença"/>
    <n v="0"/>
    <s v="02.02.507.0000475274/07"/>
    <s v="30/11/2007"/>
    <d v="2008-02-27T00:00:00"/>
    <n v="19440"/>
    <d v="2008-02-27T00:00:00"/>
    <s v="24/05/2017 "/>
    <n v="3374"/>
    <n v="112.46666666666667"/>
  </r>
  <r>
    <x v="4"/>
    <s v="02.02.033.0001002842/10"/>
    <x v="4"/>
    <x v="0"/>
    <s v=" SEG PREST CONSIGNADO - STYLE-MIGR"/>
    <n v="8023"/>
    <s v="MORTE NATURAL"/>
    <s v="Prestamista Consignado"/>
    <s v="Não"/>
    <s v="SINISTRO NEGADO"/>
    <s v="DOENÇA PREEXISTENTE"/>
    <m/>
    <x v="2"/>
    <n v="13433.36"/>
    <n v="13433.36"/>
    <n v="0"/>
    <m/>
    <m/>
    <s v="ESCROW"/>
    <n v="1252928"/>
    <s v=" 001.2010.021488-9 "/>
    <s v="Lucia Leal da Silva"/>
    <s v="Banco Santander (Brasil) S/A"/>
    <s v="2041/6467481"/>
    <s v="2010-77-23541-0"/>
    <s v="08/06/2009 "/>
    <s v=" "/>
    <n v="726.45"/>
    <n v="726.45"/>
    <s v=" "/>
    <s v=" "/>
    <s v=" "/>
    <n v="726.45"/>
    <s v="Provável"/>
    <n v="726.45"/>
    <n v="0"/>
    <s v="Remoto"/>
    <n v="0"/>
    <s v="Condenação"/>
    <s v="Contingência Inicial"/>
    <m/>
    <s v="Encerrado"/>
    <s v="Seguro Prestamista"/>
    <s v="Produto/serviço não solicitado"/>
    <s v="Indenizatória"/>
    <m/>
    <s v="Vara Cível"/>
    <s v="Campina Grande (PB)"/>
    <s v="Paraíba"/>
    <s v="Rocha Marinho e Sales Sociedade de Advogados"/>
    <s v="Equipe Jurídico Cível Indenizatórias II - Massificados"/>
    <s v="16/05/2017 "/>
    <s v="Procedência Parcial - 1ª Instância"/>
    <n v="0"/>
    <s v="02.02.033.0001002842/10"/>
    <s v="28/07/2010"/>
    <d v="2010-09-20T00:00:00"/>
    <n v="726.45"/>
    <d v="2010-09-20T00:00:00"/>
    <s v="16/05/2017 "/>
    <n v="2430"/>
    <n v="81"/>
  </r>
  <r>
    <x v="4"/>
    <s v="02.02.507.0000791723/08"/>
    <x v="0"/>
    <x v="0"/>
    <s v="VIDA PROTEÇÃO EXCLUSIVA"/>
    <n v="1008"/>
    <s v="MORTE NATURAL"/>
    <s v="Vida Proteção Exclusiva"/>
    <s v="Sim"/>
    <s v="SINISTRO LIQUIDADO"/>
    <s v="Sinistro pago parcialmente"/>
    <m/>
    <x v="0"/>
    <n v="4500"/>
    <n v="4300"/>
    <n v="200"/>
    <m/>
    <m/>
    <s v="ESCROW"/>
    <n v="791743"/>
    <s v=" 583.00.2008.233407-9 "/>
    <s v="Vera Lúcia dos Santos"/>
    <s v="Santander Seguros S/A"/>
    <s v="3197/18438773"/>
    <s v="2008-93-16653-0"/>
    <s v="26/05/2008 "/>
    <s v=" "/>
    <n v="15331.08"/>
    <n v="51103.6"/>
    <s v=" "/>
    <s v=" "/>
    <s v=" "/>
    <n v="15331.08"/>
    <s v="Possível"/>
    <n v="7665.54"/>
    <n v="100"/>
    <s v="Remoto"/>
    <n v="0"/>
    <s v="Sucumbência"/>
    <s v="Contingência Inicial"/>
    <m/>
    <s v="Encerrado"/>
    <s v="Seguro de Vida"/>
    <s v="Consignação de Valores"/>
    <s v="Consignatória"/>
    <s v="9ª"/>
    <s v="Vara Cível"/>
    <s v="São Paulo (SP)"/>
    <s v="São Paulo"/>
    <s v="Chalfin, Goldberg, Vainboim e Fichtner Advogados Associados - São "/>
    <s v="Equipe Cível - Seguros"/>
    <s v="23/05/2017 "/>
    <s v="Acordos após a Sentença e até Decisão do Tribunal Estadual"/>
    <n v="0"/>
    <s v="02.02.507.0000791723/08"/>
    <s v="10/12/2008"/>
    <d v="2008-11-04T00:00:00"/>
    <n v="15331.08"/>
    <d v="2008-11-04T00:00:00"/>
    <s v="23/05/2017 "/>
    <n v="3122"/>
    <n v="104.06666666666666"/>
  </r>
  <r>
    <x v="4"/>
    <s v="02.02.507.0000593926/00"/>
    <x v="1"/>
    <x v="0"/>
    <s v="PRODUTO GENÉRICO"/>
    <n v="9999"/>
    <s v="MORTE NATURAL"/>
    <s v="Pessoas - Acidentes Pessoais"/>
    <s v="Não"/>
    <s v="SINISTRO NÃO AVISADO"/>
    <s v="SINISTRO NÃO AVISADO"/>
    <m/>
    <x v="0"/>
    <n v="877213.02"/>
    <n v="600000"/>
    <n v="277213.02"/>
    <n v="60000"/>
    <m/>
    <s v="ESCROW"/>
    <n v="1148846"/>
    <s v=" 200003418434 "/>
    <s v="ANTONIO AVELINO DE MELO"/>
    <s v="Santander Seguros S/A"/>
    <s v="9300785/0"/>
    <s v="2016-82-42660-0"/>
    <s v="13/06/1999 "/>
    <s v=" "/>
    <n v="100000"/>
    <n v="100000"/>
    <s v=" "/>
    <s v=" "/>
    <s v=" "/>
    <n v="100000"/>
    <s v="Provável"/>
    <n v="100000"/>
    <n v="100000"/>
    <s v="Remoto"/>
    <n v="0"/>
    <m/>
    <m/>
    <m/>
    <s v="Encerrado"/>
    <s v="Seguro de Vida"/>
    <s v="Sinistro Negado (Ausência de Invalidez Permanente/Total)"/>
    <s v="Indenizatória"/>
    <s v="Vara Única"/>
    <s v="Vara Cível"/>
    <s v="Nova Gama (DF)"/>
    <s v="Distrito Federal"/>
    <s v="Mascarenhas Barbosa &amp; Advogados Associados"/>
    <s v="Equipe Cível - Seguros"/>
    <s v="24/05/2017 "/>
    <s v="Acordos após a Sentença e até Decisão do Tribunal Estadual"/>
    <n v="0"/>
    <s v="02.02.507.0000593926/00"/>
    <s v="08/02/2000"/>
    <d v="2009-12-17T00:00:00"/>
    <n v="100000"/>
    <d v="2009-12-17T00:00:00"/>
    <s v="24/05/2017 "/>
    <n v="2715"/>
    <n v="90.5"/>
  </r>
  <r>
    <x v="4"/>
    <s v="02.02.507.0001109997/11"/>
    <x v="1"/>
    <x v="0"/>
    <s v="ACIDENTES PESSOAIS MEN SANTANDER"/>
    <n v="1101"/>
    <s v="IPA"/>
    <s v="AP STD"/>
    <s v="Sim"/>
    <s v="SINISTRO NÃO AVISADO"/>
    <s v="SINISTRO NÃO AVISADO"/>
    <m/>
    <x v="0"/>
    <n v="174531.92"/>
    <n v="94240"/>
    <n v="80291.920000000013"/>
    <n v="14136"/>
    <m/>
    <s v="ESCROW"/>
    <n v="1360097"/>
    <s v=" 078/1.11.0001581-0 "/>
    <s v="eduardo moro."/>
    <s v="Santander Seguros S/A"/>
    <s v="1101080/177670"/>
    <s v="2012-82-19378-0"/>
    <s v="02/12/2009 "/>
    <s v=" "/>
    <n v="70000"/>
    <n v="70000"/>
    <s v=" "/>
    <s v=" "/>
    <s v=" "/>
    <n v="70000"/>
    <s v="Possível"/>
    <n v="35000"/>
    <n v="0"/>
    <s v="Remoto"/>
    <n v="0"/>
    <s v="Condenação"/>
    <s v="Contingência Inicial"/>
    <m/>
    <s v="Encerrado"/>
    <s v="Acidentes Pessoais"/>
    <s v="Cobertura Negada"/>
    <s v="Indenizatória"/>
    <s v="1ª"/>
    <s v="Vara Cível"/>
    <s v="Veranópolis (RS)"/>
    <s v="Rio Grande do Sul"/>
    <s v="Cabanellos Schuh Advogados Associados - RS"/>
    <s v="Equipe Cível - Seguros"/>
    <s v="16/05/2017 "/>
    <s v="Acordos após a Sentença e até Decisão do Tribunal Estadual"/>
    <n v="0"/>
    <s v="02.02.507.0001109997/11"/>
    <s v="15/08/2011"/>
    <d v="2011-08-25T00:00:00"/>
    <n v="70000"/>
    <d v="2011-08-25T00:00:00"/>
    <s v="16/05/2017 "/>
    <n v="2091"/>
    <n v="69.7"/>
  </r>
  <r>
    <x v="4"/>
    <s v="02.02.507.0000564137/09"/>
    <x v="1"/>
    <x v="0"/>
    <s v="REAL MAIS VIDA"/>
    <n v="4000"/>
    <s v="MORTE NATURAL"/>
    <s v="REAL MAIS VIDA"/>
    <s v="Não"/>
    <s v="SINISTRO NEGADO"/>
    <s v="DOENÇA PREEXISTENTE"/>
    <m/>
    <x v="0"/>
    <n v="28509.4"/>
    <n v="25000"/>
    <n v="3509.4000000000015"/>
    <m/>
    <m/>
    <s v="ESCROW"/>
    <n v="1115617"/>
    <s v=" 572/2006 "/>
    <s v="Ivete Inês Pellin"/>
    <s v="Santander Seguros S/A"/>
    <n v="394452"/>
    <m/>
    <m/>
    <s v=" "/>
    <n v="41118.800000000003"/>
    <n v="41118.800000000003"/>
    <s v=" "/>
    <s v=" "/>
    <s v=" "/>
    <n v="41118.800000000003"/>
    <s v="Possível"/>
    <n v="20559.400000000001"/>
    <n v="0"/>
    <s v="Remoto"/>
    <n v="0"/>
    <s v="Condenação"/>
    <s v="Contingência Inicial"/>
    <m/>
    <s v="Encerrado"/>
    <s v="Seguro de Vida"/>
    <s v="Pgto/Amortiz/diverg/duplic/não processado/provisão"/>
    <s v="Execução de Título Extrajudicial"/>
    <s v="17ª"/>
    <s v="Vara Cível"/>
    <s v="Curitiba (PR)"/>
    <s v="Paraná"/>
    <s v="Cabanellos Schuh Advogados Associados - PR"/>
    <s v="Equipe Cível - Seguros"/>
    <s v="17/05/2017 "/>
    <s v="Acordo Após Decisão do Tribunal Estadual"/>
    <n v="0"/>
    <s v="02.02.507.0000564137/09"/>
    <s v="22/05/2009"/>
    <d v="2009-10-22T00:00:00"/>
    <n v="41118.800000000003"/>
    <d v="2009-10-22T00:00:00"/>
    <s v="17/05/2017 "/>
    <n v="2764"/>
    <n v="92.13333333333334"/>
  </r>
  <r>
    <x v="4"/>
    <s v="02.02.507.0001043623/11"/>
    <x v="0"/>
    <x v="0"/>
    <s v="NOVO VIDA SANTANDER"/>
    <n v="1004"/>
    <s v="MORTE NATURAL"/>
    <s v="Vida Proteção Exclusiva"/>
    <s v="Sim"/>
    <s v="SINISTRO NEGADO"/>
    <s v="DOENÇA PREEXISTENTE"/>
    <m/>
    <x v="0"/>
    <n v="6604.09"/>
    <n v="5066.1400000000003"/>
    <n v="1537.9499999999998"/>
    <m/>
    <m/>
    <s v="ESCROW"/>
    <n v="1293712"/>
    <s v=" 2833493-80.2009.8.13.0701 "/>
    <s v="Thaynara Melo Bruno"/>
    <s v="Santander Seguros S/A"/>
    <s v="1151 / 112971"/>
    <s v="2008-93-20445-0"/>
    <s v="07/12/2008 "/>
    <s v=" "/>
    <n v="29331.25"/>
    <n v="29331.25"/>
    <s v=" "/>
    <s v=" "/>
    <s v=" "/>
    <n v="29331.25"/>
    <s v="Possível"/>
    <n v="14665.63"/>
    <n v="0"/>
    <s v="Remoto"/>
    <n v="0"/>
    <s v="Condenação"/>
    <s v="Contingência Inicial"/>
    <m/>
    <s v="Encerrado"/>
    <s v="Seguro de Vida"/>
    <s v="Cobertura Negada"/>
    <s v="Cobrança"/>
    <s v="4ª"/>
    <s v="Vara Cível"/>
    <s v="Uberaba (MG)"/>
    <s v="Minas Gerais"/>
    <s v="Chalfin, Goldberg, Vainboim e Fichtner Advogados Associados - São "/>
    <s v="Equipe Cível - Seguros"/>
    <s v="17/05/2017 "/>
    <s v="Acordos após a Sentença e até Decisão do Tribunal Estadual"/>
    <n v="0"/>
    <s v="02.02.507.0001043623/11"/>
    <s v="07/02/2011"/>
    <d v="2011-02-21T00:00:00"/>
    <n v="29331.25"/>
    <d v="2011-02-21T00:00:00"/>
    <s v="17/05/2017 "/>
    <n v="2277"/>
    <n v="75.900000000000006"/>
  </r>
  <r>
    <x v="4"/>
    <s v="02.02.507.0001040272/11"/>
    <x v="1"/>
    <x v="0"/>
    <s v=" RIDERS REAL VIDA / AP"/>
    <n v="5101"/>
    <s v="IPA"/>
    <s v="AP Riders"/>
    <s v="Não"/>
    <s v="SINISTRO NEGADO"/>
    <s v="Ausência de cobertura"/>
    <s v="hernia de disco"/>
    <x v="1"/>
    <n v="0.01"/>
    <n v="0"/>
    <n v="0.01"/>
    <m/>
    <m/>
    <s v="ESCROW"/>
    <n v="1290361"/>
    <s v=" 30/11 "/>
    <s v="Eduardo Antonio de Carvalho"/>
    <s v="Santander Seguros S/A"/>
    <n v="802030"/>
    <m/>
    <m/>
    <s v=" "/>
    <n v="20321.990000000002"/>
    <n v="20321.990000000002"/>
    <s v=" "/>
    <s v=" "/>
    <s v=" "/>
    <n v="20321.990000000002"/>
    <s v="Possível"/>
    <n v="10161"/>
    <n v="0"/>
    <s v="Remoto"/>
    <n v="0"/>
    <s v="Condenação"/>
    <s v="Contingência Inicial"/>
    <m/>
    <s v="Encerrado"/>
    <s v="Seguro de Vida"/>
    <s v="Pgto/Amortiz/diverg/duplic/não processado/provisão"/>
    <s v="Cobrança"/>
    <s v="01º Cartório Judicial"/>
    <s v="Vara Cível"/>
    <s v="Lorena (SP)"/>
    <s v="São Paulo"/>
    <s v="Chalfin, Goldberg, Vainboim e Fichtner Advogados Associados - São "/>
    <s v="Equipe Cível - Seguros"/>
    <s v="22/05/2017 "/>
    <s v="Improcedência da Ação - 2ª Instância - Recurso do Autor"/>
    <n v="0"/>
    <s v="02.02.507.0001040272/11"/>
    <s v="02/02/2011"/>
    <d v="2011-02-09T00:00:00"/>
    <n v="20321.990000000002"/>
    <d v="2011-02-09T00:00:00"/>
    <s v="22/05/2017 "/>
    <n v="2294"/>
    <n v="76.466666666666669"/>
  </r>
  <r>
    <x v="4"/>
    <s v="02.02.507.0000623768/10"/>
    <x v="0"/>
    <x v="0"/>
    <s v="VIDA MASTER"/>
    <n v="6000"/>
    <s v="MORTE NATURAL"/>
    <s v="Vida Master"/>
    <s v="Sim"/>
    <s v="SINISTRO LIQUIDADO"/>
    <s v="Sinistro pago parcialmente"/>
    <m/>
    <x v="1"/>
    <n v="24423.64"/>
    <n v="0"/>
    <n v="24423.64"/>
    <m/>
    <m/>
    <s v="ESCROW"/>
    <n v="1179251"/>
    <s v=" 876/2009 "/>
    <s v="Profer Artefatos de Metal LTDA"/>
    <s v="Santander Seguros S/A"/>
    <s v="6000003/102283"/>
    <s v="2008-93-20722-0"/>
    <s v="19/12/2008 "/>
    <s v=" "/>
    <n v="8177.64"/>
    <n v="12588.82"/>
    <s v=" "/>
    <s v=" "/>
    <s v=" "/>
    <n v="8177.64"/>
    <s v="Possível"/>
    <n v="4088.82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Apucarana (PR)"/>
    <s v="Paraná"/>
    <s v="Cabanellos Schuh Advogados Associados - PR"/>
    <s v="Equipe Cível - Seguros"/>
    <s v="25/05/2017 "/>
    <s v="Extinção Art. 267 - Sem Possibilidade Nova Ação - 1ª Instância"/>
    <n v="0"/>
    <s v="02.02.507.0000623768/10"/>
    <s v="19/02/2010"/>
    <d v="2010-03-08T00:00:00"/>
    <n v="8177.64"/>
    <d v="2010-03-08T00:00:00"/>
    <s v="25/05/2017 "/>
    <n v="2635"/>
    <n v="87.833333333333329"/>
  </r>
  <r>
    <x v="4"/>
    <s v="02.02.507.0002412691/17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1"/>
    <n v="30760.92"/>
    <n v="0"/>
    <n v="30760.92"/>
    <m/>
    <m/>
    <s v="ZURICH SANTANDER"/>
    <n v="2412691"/>
    <s v=" 0024985-35.2017.8.19.0001 "/>
    <s v="ARLETE TELES DE MELO"/>
    <s v="Santander Seguros S/A"/>
    <s v="2034/4344798"/>
    <s v="2016-82-40586-0"/>
    <s v="07/08/2014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Automóvel"/>
    <s v="DPVAT"/>
    <s v="Indenizatória"/>
    <s v="Juizado Especial Cível"/>
    <s v="JEC 20 Salários"/>
    <s v="Rio de Janeiro (RJ)"/>
    <s v="Rio de Janeiro"/>
    <s v="Chalfin, Goldberg, Vainboim e Fichtner Advogados Associados - São "/>
    <s v="Equipe Cível - Seguros"/>
    <s v="26/05/2017 "/>
    <s v="Extinção Art. 267 - Com Possibilidade Nova Ação"/>
    <n v="0"/>
    <s v="02.02.507.0002412691/17"/>
    <s v="02/02/2017"/>
    <d v="2017-02-04T00:00:00"/>
    <n v="25000"/>
    <d v="2017-02-04T00:00:00"/>
    <s v="26/05/2017 "/>
    <n v="111"/>
    <n v="3.7"/>
  </r>
  <r>
    <x v="4"/>
    <s v="02.02.507.0001956388/14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75423.12"/>
    <n v="140000"/>
    <n v="35423.119999999995"/>
    <m/>
    <m/>
    <s v="ZURICH SANTANDER"/>
    <n v="1956388"/>
    <s v=" 0001818-16.2014.8.26.0060 "/>
    <s v="Etiko Yamada Kariyama"/>
    <s v="Santander Seguros S/A"/>
    <s v="3419/433691"/>
    <s v="2014-93-62441-0"/>
    <s v="09/05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Auriflama (SP)"/>
    <s v="São Paulo"/>
    <s v="Chalfin, Goldberg, Vainboim e Fichtner Advogados Associados - São "/>
    <s v="Equipe Cível - Seguros"/>
    <s v="17/05/2017 "/>
    <s v="Acordos após a Sentença e até Decisão do Tribunal Estadual"/>
    <n v="0"/>
    <s v="02.02.507.0001956388/14"/>
    <s v="17/09/2014"/>
    <d v="2014-10-17T00:00:00"/>
    <n v="60000"/>
    <d v="2014-10-17T00:00:00"/>
    <s v="17/05/2017 "/>
    <n v="943"/>
    <n v="31.433333333333334"/>
  </r>
  <r>
    <x v="4"/>
    <s v="02.02.507.0002151534/15"/>
    <x v="1"/>
    <x v="0"/>
    <s v="SANTANDER PROTECAO SOB MEDIDA"/>
    <n v="8065"/>
    <s v="MORTE ACIDENTAL"/>
    <s v="AP Proteção Sob Medida"/>
    <s v="Sim"/>
    <s v="SINISTRO NEGADO"/>
    <s v="Ausência de cobertura"/>
    <m/>
    <x v="0"/>
    <n v="1018446.92"/>
    <n v="600000"/>
    <n v="418446.92000000004"/>
    <m/>
    <m/>
    <s v="ZURICH SANTANDER"/>
    <n v="2151534"/>
    <s v=" 2015.01.1.067937-4 "/>
    <s v="Maria de Abreu Gonçalves"/>
    <s v="Santander Seguros S/A"/>
    <s v="301 E 2034"/>
    <s v="2014-82-29088-E"/>
    <s v="09/05/2014 "/>
    <s v=" "/>
    <n v="625000"/>
    <n v="625000"/>
    <s v=" "/>
    <s v=" "/>
    <s v=" "/>
    <n v="625000"/>
    <s v="Possível"/>
    <n v="312500"/>
    <n v="1018446.93"/>
    <s v="Remoto"/>
    <n v="0"/>
    <s v="Condenação"/>
    <s v="Contingência Inicial"/>
    <m/>
    <s v="Encerrado"/>
    <s v="Seguro de Vida"/>
    <s v="Sinistro Negado (Ausência de Cobertura)"/>
    <s v="Cobrança"/>
    <s v="25ª"/>
    <s v="Vara Cível"/>
    <s v="Brasília (DF)"/>
    <s v="Distrito Federal"/>
    <s v="Tortoro, Madureira e Ragazzi Sociedade de Advogados"/>
    <s v="Equipe Jurídico Cível Causas Especiais"/>
    <s v="17/05/2017 "/>
    <s v="Acordo Após Decisão do Tribunal Estadual"/>
    <n v="0"/>
    <s v="02.02.507.0002151534/15"/>
    <s v="06/08/2015"/>
    <d v="2015-09-22T00:00:00"/>
    <n v="625000"/>
    <d v="2015-09-22T00:00:00"/>
    <s v="17/05/2017 "/>
    <n v="603"/>
    <n v="20.100000000000001"/>
  </r>
  <r>
    <x v="4"/>
    <s v="02.02.507.0001853852/14"/>
    <x v="0"/>
    <x v="0"/>
    <s v="PROTEÇÃO VIDA EMPRESA SANTANDER"/>
    <n v="5055"/>
    <s v="IPA"/>
    <s v="Vida Master"/>
    <s v="Sim"/>
    <s v="SINISTRO LIQUIDADO"/>
    <s v="Sinistro pago parcialmente"/>
    <m/>
    <x v="0"/>
    <n v="68685.75"/>
    <n v="54000"/>
    <n v="14685.75"/>
    <n v="7000"/>
    <m/>
    <s v="ZURICH SANTANDER"/>
    <n v="1853852"/>
    <s v=" 235.14.000469-9 "/>
    <s v="Jeronimo Gomes Lima"/>
    <s v="Santander Seguros S/A"/>
    <s v="3419/256486"/>
    <s v="2013-93-51713-0"/>
    <s v="06/06/2012 "/>
    <s v=" "/>
    <n v="13457.69"/>
    <n v="20353.43"/>
    <s v=" "/>
    <s v=" "/>
    <s v=" "/>
    <n v="13457.69"/>
    <s v="Possível"/>
    <n v="6728.85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Herval DOeste (SC)"/>
    <s v="Santa Catarina"/>
    <s v="Cabanellos Schuh Advogados Associados - SC"/>
    <s v="Equipe Cível - Seguros"/>
    <s v="17/05/2017 "/>
    <s v="Acordos após a Sentença e até Decisão do Tribunal Estadual"/>
    <n v="0"/>
    <s v="02.02.507.0001853852/14"/>
    <s v="07/05/2014"/>
    <d v="2014-05-19T00:00:00"/>
    <n v="13457.69"/>
    <d v="2014-05-19T00:00:00"/>
    <s v="17/05/2017 "/>
    <n v="1094"/>
    <n v="36.466666666666669"/>
  </r>
  <r>
    <x v="4"/>
    <s v="02.02.507.0002103902/15"/>
    <x v="0"/>
    <x v="0"/>
    <s v="PROTECAO VIDA HOMEM"/>
    <n v="8061"/>
    <s v="MORTE NATURAL"/>
    <s v="Vida Homem"/>
    <s v="Sim"/>
    <s v="SINISTRO NEGADO"/>
    <s v="Falta de Documentos"/>
    <m/>
    <x v="0"/>
    <n v="24392.02"/>
    <n v="19000"/>
    <n v="5392.02"/>
    <m/>
    <m/>
    <s v="ZURICH SANTANDER"/>
    <n v="2103902"/>
    <s v=" 1003423-39.2015.8.26.0223 "/>
    <s v="Marilene de Jesus Freitas Rocha"/>
    <s v="Santander Seguros S/A"/>
    <s v="113303/3514923"/>
    <s v="2015-93-67675-0"/>
    <s v="03/11/2014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Guarujá (SP)"/>
    <s v="São Paulo"/>
    <s v="Chalfin, Goldberg, Vainboim e Fichtner Advogados Associados - São "/>
    <s v="Equipe Cível - Seguros"/>
    <s v="17/05/2017 "/>
    <s v="Acordos após a Sentença e até Decisão do Tribunal Estadual"/>
    <n v="0"/>
    <s v="02.02.507.0002103902/15"/>
    <s v="15/05/2015"/>
    <d v="2015-06-06T00:00:00"/>
    <n v="30000"/>
    <d v="2015-06-06T00:00:00"/>
    <s v="17/05/2017 "/>
    <n v="711"/>
    <n v="23.7"/>
  </r>
  <r>
    <x v="4"/>
    <s v="02.02.507.0001809060/14"/>
    <x v="6"/>
    <x v="0"/>
    <s v="VIDA VAN GOGH STYLE"/>
    <n v="4005"/>
    <s v="MORTE NATURAL"/>
    <s v="VIDA VAN GOGH STYLE"/>
    <s v="Não"/>
    <s v="SINISTRO NEGADO"/>
    <s v="DOENÇA PREEXISTENTE"/>
    <m/>
    <x v="3"/>
    <n v="425413.04"/>
    <n v="425413.04"/>
    <n v="0"/>
    <m/>
    <m/>
    <s v="ZURICH SANTANDER"/>
    <n v="1809060"/>
    <s v=" 0065727-46.2013.8.26.0002 "/>
    <s v="carmem Lucia Garcia Chacon"/>
    <s v="Santander Seguros S/A"/>
    <s v="CERT: 977091"/>
    <s v="89-3343-0"/>
    <s v="18/03/2013 "/>
    <s v=" "/>
    <n v="371134.51"/>
    <n v="371134.51"/>
    <s v=" "/>
    <s v=" "/>
    <s v=" "/>
    <n v="371134.51"/>
    <s v="Provável"/>
    <n v="371134.51"/>
    <n v="0"/>
    <s v="Remoto"/>
    <n v="0"/>
    <s v="Condenação"/>
    <s v="Contingência Inicial"/>
    <m/>
    <s v="Encerrado"/>
    <s v="Seguro de Vida"/>
    <s v="Sinistro Negado por Doença Pré-existente"/>
    <s v="Indenizatória"/>
    <s v="5ª"/>
    <s v="Vara Cível"/>
    <s v="São Paulo (SP)"/>
    <s v="São Paulo"/>
    <s v="Chalfin, Goldberg, Vainboim e Fichtner Advogados Associados - São "/>
    <s v="Equipe Cível - Seguros"/>
    <s v="18/05/2017 "/>
    <s v="Procedência Total - 2ª Instância - Recurso do Banco"/>
    <n v="0"/>
    <s v="02.02.507.0001809060/14"/>
    <s v="27/02/2014"/>
    <d v="2014-03-12T00:00:00"/>
    <n v="371134.51"/>
    <d v="2014-03-12T00:00:00"/>
    <s v="18/05/2017 "/>
    <n v="1163"/>
    <n v="38.766666666666666"/>
  </r>
  <r>
    <x v="4"/>
    <s v="02.02.507.0001959905/14"/>
    <x v="1"/>
    <x v="0"/>
    <s v="PROTEÇÃO COBERTURA PREMIADA"/>
    <n v="8092"/>
    <s v="MORTE ACIDENTAL"/>
    <s v="Prestamista CP - Cobertura"/>
    <s v="Sim"/>
    <s v="SINISTRO NEGADO"/>
    <s v="Falta de Documentos"/>
    <m/>
    <x v="0"/>
    <n v="49993.97"/>
    <n v="36000"/>
    <n v="13993.970000000001"/>
    <m/>
    <m/>
    <s v="ZURICH SANTANDER"/>
    <n v="1959905"/>
    <s v=" 0035607-72.2014.8.19.0004 "/>
    <s v="Pablo Quintino Ribeiro"/>
    <s v="Santander Seguros S/A"/>
    <s v="2034/4697290"/>
    <s v="2014-82-30022-E"/>
    <s v="18/06/2014 "/>
    <s v=" "/>
    <n v="28114.9"/>
    <n v="28114.9"/>
    <s v=" "/>
    <s v=" "/>
    <s v=" "/>
    <n v="28114.9"/>
    <s v="Possível"/>
    <n v="14057.45"/>
    <n v="0"/>
    <s v="Remoto"/>
    <n v="0"/>
    <s v="Condenação"/>
    <s v="Contingência Inicial"/>
    <m/>
    <s v="Encerrado"/>
    <s v="Seguro de Vida"/>
    <s v="Sinistro Negado (Negativa pagto da Apólice)"/>
    <s v="Indenizatória"/>
    <s v="4ª"/>
    <s v="Vara Cível"/>
    <s v="São Gonçalo (RJ)"/>
    <s v="Rio de Janeiro"/>
    <s v="Chalfin, Goldberg, Vainboim e Fichtner Advogados Associados - São "/>
    <s v="Equipe Cível - Seguros"/>
    <s v="18/05/2017 "/>
    <s v="Acordos após a Sentença e até Decisão do Tribunal Estadual"/>
    <n v="0"/>
    <s v="02.02.507.0001959905/14"/>
    <s v="24/07/2014"/>
    <d v="2014-10-23T00:00:00"/>
    <n v="28114.9"/>
    <d v="2014-10-23T00:00:00"/>
    <s v="18/05/2017 "/>
    <n v="938"/>
    <n v="31.266666666666666"/>
  </r>
  <r>
    <x v="4"/>
    <s v="02.02.507.0001303419/12"/>
    <x v="0"/>
    <x v="0"/>
    <s v="PRODUTO GENÉRICO"/>
    <n v="9999"/>
    <s v="IFPD"/>
    <s v="Pessoas - Vida  (outros)"/>
    <s v="Não"/>
    <s v="SINISTRO NEGADO"/>
    <s v="Sem caracterização de IFPD / IPA / Doenças Graves / Preexistência"/>
    <m/>
    <x v="3"/>
    <n v="61532.76"/>
    <n v="61532.76"/>
    <n v="0"/>
    <m/>
    <m/>
    <s v="ZURICH SANTANDER"/>
    <n v="1553539"/>
    <s v=" 414.01.2012.001843-0 "/>
    <s v="Alzira Prudente de Moraes"/>
    <s v="Santander Seguros S/A"/>
    <s v="3422/15143333"/>
    <s v="2011-93-43113-0"/>
    <s v="27/12/2011 "/>
    <s v=" "/>
    <n v="23510"/>
    <n v="23510"/>
    <s v=" "/>
    <s v=" "/>
    <s v=" "/>
    <n v="23510"/>
    <s v="Possível"/>
    <n v="11755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Palmeira DOeste (SP)"/>
    <s v="São Paulo"/>
    <s v="Chalfin, Goldberg, Vainboim e Fichtner Advogados Associados - São "/>
    <s v="Equipe Cível - Seguros"/>
    <s v="26/05/2017 "/>
    <s v="Procedência Total - 2ª Instância - Recurso do Banco"/>
    <n v="0"/>
    <s v="02.02.507.0001303419/12"/>
    <s v="16/10/2012"/>
    <d v="2012-12-01T00:00:00"/>
    <n v="23510"/>
    <d v="2012-12-01T00:00:00"/>
    <s v="26/05/2017 "/>
    <n v="1637"/>
    <n v="54.56666666666667"/>
  </r>
  <r>
    <x v="4"/>
    <s v="02.02.507.0002152469/15"/>
    <x v="0"/>
    <x v="0"/>
    <s v="PROTECAO VIDA HOMEM"/>
    <n v="8061"/>
    <s v="DIAGNOSTICO DE CANCER"/>
    <s v="Vida Homem"/>
    <s v="Sim"/>
    <s v="SINISTRO NEGADO"/>
    <s v="Ausência de cobertura"/>
    <m/>
    <x v="0"/>
    <n v="7395.49"/>
    <n v="6000"/>
    <n v="1395.4899999999998"/>
    <m/>
    <m/>
    <s v="ZURICH SANTANDER"/>
    <n v="2152469"/>
    <s v=" 1033035-46.2015.8.26.0506 "/>
    <s v="Jose Mario Braz Lima"/>
    <s v="Santander Seguros S/A"/>
    <s v="113303/3507244"/>
    <s v="2015-93-69968-0"/>
    <s v="01/04/2015 "/>
    <s v=" "/>
    <n v="5000"/>
    <n v="5000"/>
    <s v=" "/>
    <s v=" "/>
    <s v=" "/>
    <n v="5000"/>
    <s v="Possível"/>
    <n v="2500"/>
    <n v="0"/>
    <s v="Remoto"/>
    <n v="0"/>
    <s v="Condenação"/>
    <s v="Contingência Inicial"/>
    <m/>
    <s v="Encerrado"/>
    <s v="Seguro de Vida"/>
    <s v="Sinistro Negado (Ausência de Cobertura)"/>
    <s v="Indenizatória"/>
    <s v="5ª"/>
    <s v="Vara Cível"/>
    <s v="Ribeirão Preto (SP)"/>
    <s v="São Paulo"/>
    <s v="Chalfin, Goldberg, Vainboim e Fichtner Advogados Associados - São "/>
    <s v="Equipe Cível - Seguros"/>
    <s v="26/05/2017 "/>
    <s v="Acordos após a Sentença e até Decisão do Tribunal Estadual"/>
    <n v="0"/>
    <s v="02.02.507.0002152469/15"/>
    <s v="08/09/2015"/>
    <d v="2015-09-23T00:00:00"/>
    <n v="5000"/>
    <d v="2015-09-23T00:00:00"/>
    <s v="26/05/2017 "/>
    <n v="611"/>
    <n v="20.366666666666667"/>
  </r>
  <r>
    <x v="4"/>
    <s v="02.02.507.0002221048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3"/>
    <n v="255124.43"/>
    <n v="255124.43"/>
    <n v="0"/>
    <m/>
    <m/>
    <s v="ZURICH SANTANDER"/>
    <n v="2221048"/>
    <s v=" 0002289-26.2016.8.16.0194 "/>
    <s v="Maria Inês de Carvalho Postol"/>
    <s v="Santander Seguros S/A"/>
    <s v="3419/578111"/>
    <s v="2015-93-75079-0"/>
    <s v="03/10/2015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Indenizatória"/>
    <s v="21ª"/>
    <s v="Vara Cível"/>
    <s v="Curitiba (PR)"/>
    <s v="Paraná"/>
    <s v="Cabanellos Schuh Advogados Associados - PR"/>
    <s v="Equipe Cível - Seguros"/>
    <s v="29/05/2017 "/>
    <s v="Procedência Total - 2ª Instância - Recurso do Banco"/>
    <n v="0"/>
    <s v="02.02.507.0002221048/16"/>
    <s v="07/03/2016"/>
    <d v="2016-03-15T00:00:00"/>
    <n v="100000"/>
    <d v="2016-03-15T00:00:00"/>
    <s v="29/05/2017 "/>
    <n v="440"/>
    <n v="14.666666666666666"/>
  </r>
  <r>
    <x v="4"/>
    <s v="02.02.507.0002167530/15"/>
    <x v="0"/>
    <x v="0"/>
    <s v="PROTECAO VIDA HOMEM"/>
    <n v="8061"/>
    <s v="MORTE NATURAL"/>
    <s v="Vida Homem"/>
    <s v="Sim"/>
    <s v="SINISTRO NEGADO"/>
    <s v="Falta de Documentos"/>
    <m/>
    <x v="0"/>
    <n v="140900.54999999999"/>
    <n v="110000"/>
    <n v="30900.549999999988"/>
    <n v="11000"/>
    <m/>
    <s v="ZURICH SANTANDER"/>
    <n v="2167530"/>
    <s v=" 0303063-46.2015.8.24.0080 "/>
    <s v="Maria Natalina Brauen"/>
    <s v="Santander Seguros S/A"/>
    <s v="113303/3499595"/>
    <s v="2014-93-66193-0"/>
    <s v="03/10/2014 "/>
    <s v=" "/>
    <n v="93000"/>
    <n v="93000"/>
    <s v=" "/>
    <s v=" "/>
    <s v=" "/>
    <n v="93000"/>
    <s v="Possível"/>
    <n v="465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Xanxerê (SC)"/>
    <s v="Santa Catarina"/>
    <s v="Cabanellos Schuh Advogados Associados - SC"/>
    <s v="Equipe Cível - Seguros"/>
    <s v="29/05/2017 "/>
    <s v="Acordos após a Sentença e até Decisão do Tribunal Estadual"/>
    <n v="0"/>
    <s v="02.02.507.0002167530/15"/>
    <s v="26/10/2015"/>
    <d v="2015-11-04T00:00:00"/>
    <n v="93000"/>
    <d v="2015-11-04T00:00:00"/>
    <s v="29/05/2017 "/>
    <n v="572"/>
    <n v="19.066666666666666"/>
  </r>
  <r>
    <x v="4"/>
    <s v="02.02.507.0002287965/16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1"/>
    <n v="70826"/>
    <n v="0"/>
    <n v="70826"/>
    <m/>
    <m/>
    <s v="ZURICH SANTANDER"/>
    <n v="2287965"/>
    <s v=" 0308200-49.2016.8.24.0023 "/>
    <s v="MARIA DE LOURDES GUIMARÃES"/>
    <s v="Santander Seguros S/A"/>
    <s v="287 E 2034"/>
    <s v="2016-82-41440-E"/>
    <s v="06/01/2016 "/>
    <s v=" "/>
    <n v="124992"/>
    <n v="124992"/>
    <s v=" "/>
    <s v=" "/>
    <s v=" "/>
    <n v="124992"/>
    <s v="Possível"/>
    <n v="62496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Florianópolis (SC)"/>
    <s v="Santa Catarina"/>
    <s v="Cabanellos Schuh Advogados Associados - SC"/>
    <s v="Equipe Cível - Seguros"/>
    <s v="23/05/2017 "/>
    <s v="Extinção Art. 267 - Com Possibilidade Nova Ação - 1ª Instância"/>
    <n v="0"/>
    <s v="02.02.507.0002287965/16"/>
    <s v="21/07/2016"/>
    <d v="2016-07-28T00:00:00"/>
    <n v="124992"/>
    <d v="2016-07-28T00:00:00"/>
    <s v="23/05/2017 "/>
    <n v="299"/>
    <n v="9.9666666666666668"/>
  </r>
  <r>
    <x v="4"/>
    <s v="02.02.507.0002260587/16"/>
    <x v="1"/>
    <x v="0"/>
    <s v="ACIDENTES PESSOAIS MENSAL SANTANDER"/>
    <n v="5012"/>
    <s v="MORTE ACIDENTAL"/>
    <s v="AP STD"/>
    <s v="Sim"/>
    <s v="SINISTRO NEGADO"/>
    <s v="Agravamento de risco / Embriaguez"/>
    <m/>
    <x v="1"/>
    <n v="69143"/>
    <n v="0"/>
    <n v="69143"/>
    <m/>
    <m/>
    <s v="ZURICH SANTANDER"/>
    <n v="2260587"/>
    <s v=" 0066377-76.2016.8.05.0001 "/>
    <s v="Katia Regina Fernandes Ferreira Gois"/>
    <s v="Santander Seguros S/A"/>
    <s v="301/1793916"/>
    <s v="2014-82-27239-0"/>
    <s v="25/12/2013 "/>
    <s v=" "/>
    <n v="50000"/>
    <n v="10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Juizado Especial Cível"/>
    <s v="JEC 40 Salários"/>
    <s v="Salvador (BA)"/>
    <s v="Bahia"/>
    <s v="Costa &amp; Andrade Advogados Associados - RTMVP"/>
    <s v="Equipe Cível - Seguros"/>
    <s v="24/05/2017 "/>
    <s v="Improcedência da Ação - 1ª Instância"/>
    <n v="0"/>
    <s v="02.02.507.0002260587/16"/>
    <s v="22/05/2016"/>
    <d v="2016-05-31T00:00:00"/>
    <n v="50000"/>
    <d v="2016-05-31T00:00:00"/>
    <s v="24/05/2017 "/>
    <n v="358"/>
    <n v="11.933333333333334"/>
  </r>
  <r>
    <x v="4"/>
    <s v="02.02.507.0002210317/16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164740.72"/>
    <n v="0"/>
    <n v="164740.72"/>
    <m/>
    <m/>
    <s v="ZURICH SANTANDER"/>
    <n v="2210317"/>
    <s v=" 1001819-88.2016.8.26.0132 "/>
    <s v="APARECIDO PIRES"/>
    <s v="Santander Seguros S/A"/>
    <s v="3422/16371313"/>
    <s v="2012-93-46101-0"/>
    <s v="09/05/2012 "/>
    <s v=" "/>
    <n v="103524"/>
    <n v="103524"/>
    <s v=" "/>
    <s v=" "/>
    <s v=" "/>
    <n v="103524"/>
    <s v="Possível"/>
    <n v="51762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3ª"/>
    <s v="Vara Cível"/>
    <s v="Catanduva (SP)"/>
    <s v="São Paulo"/>
    <s v="Chalfin, Goldberg, Vainboim e Fichtner Advogados Associados - São "/>
    <s v="Equipe Cível - Seguros"/>
    <s v="26/05/2017 "/>
    <s v="Extinção Art. 267 - Com Possibilidade Nova Ação - 1ª Instância"/>
    <n v="0"/>
    <s v="02.02.507.0002210317/16"/>
    <s v="22/02/2016"/>
    <d v="2016-02-26T00:00:00"/>
    <n v="103524"/>
    <d v="2016-02-26T00:00:00"/>
    <s v="26/05/2017 "/>
    <n v="455"/>
    <n v="15.166666666666666"/>
  </r>
  <r>
    <x v="4"/>
    <s v="02.02.507.0002424909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1"/>
    <n v="102654.82"/>
    <n v="0"/>
    <n v="102654.82"/>
    <m/>
    <m/>
    <s v="ZURICH SANTANDER"/>
    <n v="2424909"/>
    <s v=" 0004646-54.2017.8.19.0066 "/>
    <s v="SILVANA FONTES XAVIER"/>
    <s v="Santander Seguros S/A"/>
    <s v="3419/810287"/>
    <s v="2016-93-85297-0"/>
    <s v="10/09/2016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Volta Redonda (RJ)"/>
    <s v="Rio de Janeiro"/>
    <s v="Chalfin, Goldberg, Vainboim e Fichtner Advogados Associados - São "/>
    <s v="Equipe Cível - Seguros"/>
    <s v="29/05/2017 "/>
    <s v="Extinção Art. 267 - Com Possibilidade Nova Ação - 1ª Instância"/>
    <n v="0"/>
    <s v="02.02.507.0002424909/17"/>
    <s v="06/03/2017"/>
    <d v="2017-03-14T00:00:00"/>
    <n v="100000"/>
    <d v="2017-03-14T00:00:00"/>
    <s v="29/05/2017 "/>
    <n v="76"/>
    <n v="2.5333333333333332"/>
  </r>
  <r>
    <x v="4"/>
    <s v="02.02.507.0002103834/15"/>
    <x v="0"/>
    <x v="0"/>
    <s v="PROTECAO VIDA PREMIADA"/>
    <n v="8063"/>
    <s v="MORTE NATURAL"/>
    <s v="Vida Premiada"/>
    <s v="Não"/>
    <s v="SINISTRO NEGADO"/>
    <s v="DOENÇA PREEXISTENTE"/>
    <m/>
    <x v="1"/>
    <n v="78800"/>
    <n v="0"/>
    <n v="78800"/>
    <m/>
    <m/>
    <s v="ZURICH SANTANDER"/>
    <n v="2103834"/>
    <s v=" 1002638-92.2015.8.26.0606 "/>
    <s v="Antonia Francisalva Mendes Rodrigues"/>
    <s v="Santander Seguros S/A"/>
    <s v="113307/3086538"/>
    <s v="2011-93-40256-0"/>
    <s v="25/07/2011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de Vida"/>
    <s v="Sinistro Negado por Doença Pré-existente"/>
    <s v="Indenizatória"/>
    <s v="1ª"/>
    <s v="Vara Cível"/>
    <s v="Suzano (SP)"/>
    <s v="São Paulo"/>
    <s v="Chalfin, Goldberg, Vainboim e Fichtner Advogados Associados - São "/>
    <s v="Equipe Cível - Seguros"/>
    <s v="30/05/2017 "/>
    <s v="Improcedência da Ação - 1ª Instância"/>
    <n v="0"/>
    <s v="02.02.507.0002103834/15"/>
    <s v="15/05/2015"/>
    <d v="2015-06-06T00:00:00"/>
    <n v="20000"/>
    <d v="2015-06-06T00:00:00"/>
    <s v="30/05/2017 "/>
    <n v="724"/>
    <n v="24.133333333333333"/>
  </r>
  <r>
    <x v="4"/>
    <s v="02.02.507.0002327414/16"/>
    <x v="0"/>
    <x v="0"/>
    <s v=" PROTECAO VIDA VAN GOGH"/>
    <n v="8064"/>
    <s v="MORTE NATURAL"/>
    <s v="Vida Van Gogh"/>
    <s v="Sim"/>
    <s v="SINISTRO NEGADO"/>
    <s v="DOENÇA PREEXISTENTE"/>
    <m/>
    <x v="1"/>
    <n v="115328.96000000001"/>
    <n v="0"/>
    <n v="115328.96000000001"/>
    <m/>
    <m/>
    <s v="ZURICH SANTANDER"/>
    <n v="2327414"/>
    <s v=" 1001198-10.2016.8.26.0547 "/>
    <s v="Wellica dos Santos"/>
    <s v="Santander Seguros S/A"/>
    <s v="113308/3692869"/>
    <s v="2016-93-79160-E"/>
    <s v="27/02/2016 "/>
    <s v=" "/>
    <n v="170000"/>
    <n v="170000"/>
    <s v=" "/>
    <s v=" "/>
    <s v=" "/>
    <n v="170000"/>
    <s v="Possível"/>
    <n v="85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anta Rita do Passa Quatro (SP)"/>
    <s v="São Paulo"/>
    <s v="Chalfin, Goldberg, Vainboim e Fichtner Advogados Associados - São "/>
    <s v="Equipe Cível - Seguros"/>
    <s v="30/05/2017 "/>
    <s v="Extinção Art. 267 - Com Possibilidade Nova Ação - 1ª Instância"/>
    <n v="0"/>
    <s v="02.02.507.0002327414/16"/>
    <s v="15/09/2016"/>
    <d v="2016-09-22T00:00:00"/>
    <n v="170000"/>
    <d v="2016-09-22T00:00:00"/>
    <s v="30/05/2017 "/>
    <n v="250"/>
    <n v="8.3333333333333339"/>
  </r>
  <r>
    <x v="4"/>
    <s v="02.02.507.0002034142/15"/>
    <x v="0"/>
    <x v="0"/>
    <s v="PROTEÇÃO VIDA EMPRESA SANTANDER"/>
    <n v="5055"/>
    <s v="MORTE NATURAL"/>
    <s v="Vida Master"/>
    <s v="Sim"/>
    <s v="SINISTRO NEGADO"/>
    <s v="Falta de Documentos"/>
    <m/>
    <x v="2"/>
    <n v="17252.73"/>
    <n v="17252.73"/>
    <n v="0"/>
    <m/>
    <m/>
    <s v="ZURICH SANTANDER"/>
    <n v="2034142"/>
    <s v=" 0000514-42.2015.815.2003 "/>
    <s v="Antônia da silva Ferreira"/>
    <s v="Santander Seguros S/A"/>
    <s v="3419/342107"/>
    <s v="2013-93-55644-0"/>
    <s v="28/07/2013 "/>
    <s v=" "/>
    <n v="63000"/>
    <n v="63000"/>
    <s v=" "/>
    <s v=" "/>
    <s v=" "/>
    <n v="11080"/>
    <s v="Provável"/>
    <n v="11080"/>
    <n v="0"/>
    <s v="Remoto"/>
    <n v="0"/>
    <s v="Condenação"/>
    <s v="Contingência Inicial"/>
    <m/>
    <s v="Encerrado"/>
    <s v="Seguro de Vida"/>
    <s v="Apólice não recebida"/>
    <s v="Indenizatória"/>
    <s v="4ª"/>
    <s v="Vara Cível"/>
    <s v="João Pessoa (PB)"/>
    <s v="Paraíba"/>
    <s v="Costa &amp; Andrade Advogados Associados - RTMVP"/>
    <s v="Equipe Cível - Seguros"/>
    <s v="31/05/2017 "/>
    <s v="Procedência Parcial - 1ª Instância"/>
    <n v="0"/>
    <s v="02.02.507.0002034142/15"/>
    <s v="29/01/2015"/>
    <d v="2015-02-13T00:00:00"/>
    <n v="63000"/>
    <d v="2015-02-13T00:00:00"/>
    <s v="31/05/2017 "/>
    <n v="838"/>
    <n v="27.933333333333334"/>
  </r>
  <r>
    <x v="4"/>
    <s v="02.02.507.0002059196/15"/>
    <x v="0"/>
    <x v="0"/>
    <s v="SEG VIDA SANTANDER MENSAL"/>
    <n v="5050"/>
    <s v="IPA"/>
    <s v="Vida Proteção Exclusiva"/>
    <s v="Sim"/>
    <s v="SINISTRO NEGADO"/>
    <s v="Prescrição / Carência"/>
    <s v="PRESCRIÇÃO"/>
    <x v="1"/>
    <n v="89138.14"/>
    <n v="0"/>
    <n v="89138.14"/>
    <m/>
    <m/>
    <s v="ZURICH SANTANDER"/>
    <n v="2059196"/>
    <s v=" 1007810-24.2015.8.26.0506 "/>
    <s v="Neusa Maria Barioni de Oliveira"/>
    <s v="Santander Seguros S/A"/>
    <s v="3430/20258708"/>
    <s v="2014-93-62833-0"/>
    <s v="27/06/2011 "/>
    <s v=" "/>
    <n v="49742"/>
    <n v="49742"/>
    <s v=" "/>
    <s v=" "/>
    <s v=" "/>
    <n v="49742"/>
    <s v="Possível"/>
    <n v="24871"/>
    <n v="0"/>
    <s v="Remoto"/>
    <n v="0"/>
    <s v="Condenação"/>
    <s v="Contingência Inicial"/>
    <m/>
    <s v="Encerrado"/>
    <s v="Seguro de Vida"/>
    <s v="Cancelamento não solicitado"/>
    <s v="Indenizatória"/>
    <s v="10ª"/>
    <s v="Vara Cível"/>
    <s v="Ribeira (SP)"/>
    <s v="São Paulo"/>
    <s v="Chalfin, Goldberg, Vainboim e Fichtner Advogados Associados - São "/>
    <s v="Equipe Cível - Seguros"/>
    <s v="17/05/2017 "/>
    <s v="Extinção Art. 267 - Com Possibilidade Nova Ação - 2ª Instância - Recurso do Auto"/>
    <n v="0"/>
    <s v="02.02.507.0002059196/15"/>
    <s v="24/02/2015"/>
    <d v="2015-03-25T00:00:00"/>
    <n v="49742"/>
    <d v="2015-03-25T00:00:00"/>
    <s v="17/05/2017 "/>
    <n v="784"/>
    <n v="26.133333333333333"/>
  </r>
  <r>
    <x v="4"/>
    <s v="02.02.507.0002128499/15"/>
    <x v="0"/>
    <x v="0"/>
    <s v=" PROTEÇÃO VIDA EMPRESA - STYLE"/>
    <n v="5081"/>
    <s v="MORTE ACIDENTAL"/>
    <s v="Vida Master"/>
    <s v="Sim"/>
    <s v="SINISTRO NEGADO"/>
    <s v="Suicídio - Art. 798, CC"/>
    <m/>
    <x v="1"/>
    <n v="92666"/>
    <n v="0"/>
    <n v="92666"/>
    <m/>
    <m/>
    <s v="ZURICH SANTANDER"/>
    <n v="2128499"/>
    <s v=" 0240900-14.2015.8.19.0001 "/>
    <s v="IZABEL ALVES SALOMÃO DE MATOS"/>
    <s v="Santander Seguros S/A"/>
    <s v="3451/75251"/>
    <s v="2013-93-56579-0"/>
    <s v="09/09/2013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Sinistro Negado (Negativa pagto da Apólice)"/>
    <s v="Cobrança"/>
    <s v="20ª"/>
    <s v="Vara Cível"/>
    <s v="Rio de Janeiro (RJ)"/>
    <s v="Rio de Janeiro"/>
    <s v="Chalfin, Goldberg, Vainboim e Fichtner Advogados Associados - São "/>
    <s v="Equipe Cível - Seguros"/>
    <s v="31/05/2017 "/>
    <s v="Extinção Art. 267 - Com Possibilidade Nova Ação - 2ª Instância - Recurso do Auto"/>
    <n v="0"/>
    <s v="02.02.507.0002128499/15"/>
    <s v="30/05/2015"/>
    <d v="2015-07-31T00:00:00"/>
    <n v="120000"/>
    <d v="2015-07-31T00:00:00"/>
    <s v="31/05/2017 "/>
    <n v="670"/>
    <n v="22.333333333333332"/>
  </r>
  <r>
    <x v="4"/>
    <s v="02.02.507.0002049095/15"/>
    <x v="1"/>
    <x v="0"/>
    <s v="VIDA PROTEÇÃO EXCLUSIVA"/>
    <n v="5030"/>
    <s v="IPA"/>
    <s v="Vida Proteção Exclusiva"/>
    <s v="Sim"/>
    <s v="SINISTRO NEGADO"/>
    <s v="Sem caracterização de IFPD / IPA / Doenças Graves / Preexistência"/>
    <m/>
    <x v="3"/>
    <n v="0"/>
    <n v="0"/>
    <n v="0"/>
    <m/>
    <m/>
    <s v="ZURICH SANTANDER"/>
    <n v="2049095"/>
    <s v=" 1004085-59.2014.8.26.0248 "/>
    <s v="César Roberto Silva"/>
    <s v="Santander Seguros S/A"/>
    <s v="301/4157224"/>
    <s v="2013-82-27233-0"/>
    <s v="19/09/2013 "/>
    <s v=" "/>
    <n v="1115513"/>
    <n v="1115513"/>
    <s v=" "/>
    <s v=" "/>
    <s v=" "/>
    <n v="1115513"/>
    <s v="Remoto"/>
    <n v="0"/>
    <n v="1255099.46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Indaiatuba (SP)"/>
    <s v="São Paulo"/>
    <s v="Paulo Cesar Pinheiro Carneiro Filho"/>
    <s v="Equipe Jurídico Cível Causas Especiais"/>
    <s v="18/05/2017 "/>
    <s v="Procedência Total - 1ª Instância"/>
    <n v="0"/>
    <s v="02.02.507.0002049095/15"/>
    <s v="19/02/2015"/>
    <d v="2015-03-11T00:00:00"/>
    <n v="1115513"/>
    <d v="2015-03-11T00:00:00"/>
    <s v="18/05/2017 "/>
    <n v="799"/>
    <n v="26.633333333333333"/>
  </r>
  <r>
    <x v="4"/>
    <s v="02.02.507.0002214644/16"/>
    <x v="1"/>
    <x v="0"/>
    <s v="ACIDENTES PESSOAIS MEN SANTANDER"/>
    <n v="1101"/>
    <s v="IPA"/>
    <s v="AP STD"/>
    <s v="Sim"/>
    <s v="SINISTRO NEGADO"/>
    <s v="Sem caracterização de IFPD / IPA / Doenças Graves / Preexistência"/>
    <m/>
    <x v="1"/>
    <n v="38181.839999999997"/>
    <n v="0"/>
    <n v="38181.839999999997"/>
    <m/>
    <m/>
    <s v="ZURICH SANTANDER"/>
    <n v="2214644"/>
    <s v=" 1000348-64.2016.8.26.0123 "/>
    <s v="MARIA DO ROSÁRIO RODOLFO"/>
    <s v="Santander Seguros S/A"/>
    <s v="285/1241468"/>
    <s v="2013-82-25088-0"/>
    <s v="08/02/2013 "/>
    <s v=" "/>
    <n v="25934"/>
    <n v="25934"/>
    <s v=" "/>
    <s v=" "/>
    <s v=" "/>
    <n v="25934"/>
    <s v="Possível"/>
    <n v="12967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Capão Bonito (SP)"/>
    <s v="São Paulo"/>
    <s v="Chalfin, Goldberg, Vainboim e Fichtner Advogados Associados - São "/>
    <s v="Equipe Cível - Seguros"/>
    <s v="17/05/2017 "/>
    <s v="Improcedência da Ação - 2ª Instância - Recurso do Autor"/>
    <n v="0"/>
    <s v="02.02.507.0002214644/16"/>
    <s v="22/02/2016"/>
    <d v="2016-03-02T00:00:00"/>
    <n v="25934"/>
    <d v="2016-03-02T00:00:00"/>
    <s v="17/05/2017 "/>
    <n v="441"/>
    <n v="14.7"/>
  </r>
  <r>
    <x v="4"/>
    <s v="02.02.507.0001897693/14"/>
    <x v="0"/>
    <x v="0"/>
    <s v="VIDA PROTEÇÃO EXCLUSIVA"/>
    <n v="5030"/>
    <s v="IFPD"/>
    <s v="Vida Proteção Exclusiva"/>
    <s v="Sim"/>
    <s v="SINISTRO NÃO AVISADO"/>
    <s v="SINISTRO NÃO AVISADO"/>
    <m/>
    <x v="1"/>
    <n v="85097.24"/>
    <n v="0"/>
    <n v="85097.24"/>
    <m/>
    <m/>
    <s v="ZURICH SANTANDER"/>
    <n v="1897693"/>
    <s v=" 0002622-65.2014.8.26.0615 "/>
    <s v="Antonio Forindo Ferreira"/>
    <s v="Santander Seguros S/A"/>
    <s v="3422/13699903"/>
    <s v="2014-93-64137-0"/>
    <s v="03/04/2014 "/>
    <s v=" "/>
    <n v="52731"/>
    <n v="52731"/>
    <s v=" "/>
    <s v=" "/>
    <s v=" "/>
    <n v="52731"/>
    <s v="Possível"/>
    <n v="26365.5"/>
    <n v="0"/>
    <s v="Remoto"/>
    <n v="0"/>
    <s v="Condenação"/>
    <s v="Contingência Inicial"/>
    <m/>
    <s v="Encerrado"/>
    <s v="Seguro de Vida"/>
    <s v="Demora no pagamento da apólice"/>
    <s v="Indenizatória"/>
    <s v="1ª"/>
    <s v="Vara Cível"/>
    <s v="Tanabi (SP)"/>
    <s v="São Paulo"/>
    <s v="Chalfin, Goldberg, Vainboim e Fichtner Advogados Associados - São "/>
    <s v="Equipe Cível - Seguros"/>
    <s v="17/05/2017 "/>
    <s v="Improcedência da Ação - 2ª Instância - Recurso do Autor"/>
    <n v="0"/>
    <s v="02.02.507.0001897693/14"/>
    <s v="22/07/2014"/>
    <d v="2014-08-01T00:00:00"/>
    <n v="52731"/>
    <d v="2014-08-01T00:00:00"/>
    <s v="17/05/2017 "/>
    <n v="1020"/>
    <n v="34"/>
  </r>
  <r>
    <x v="4"/>
    <s v="02.02.507.0001872676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39715.599999999999"/>
    <n v="0"/>
    <n v="39715.599999999999"/>
    <m/>
    <m/>
    <s v="ZURICH SANTANDER"/>
    <n v="1872676"/>
    <s v=" 0002194-49.2014.8.26.0400 "/>
    <s v="Antonio Dimas Orlandi"/>
    <s v="Santander Seguros S/A"/>
    <s v="3422/19574594"/>
    <s v="2012-93-46356-0"/>
    <s v="10/05/2012 "/>
    <s v=" "/>
    <n v="21260"/>
    <n v="21260"/>
    <s v=" "/>
    <s v=" "/>
    <s v=" "/>
    <n v="21260"/>
    <s v="Possível"/>
    <n v="1063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Olímpia (SP)"/>
    <s v="São Paulo"/>
    <s v="Chalfin, Goldberg, Vainboim e Fichtner Advogados Associados - São "/>
    <s v="Equipe Cível - Seguros"/>
    <s v="18/05/2017 "/>
    <s v="Extinção Art. 267 - Com Possibilidade Nova Ação"/>
    <n v="0"/>
    <s v="02.02.507.0001872676/14"/>
    <s v="02/06/2014"/>
    <d v="2014-06-18T00:00:00"/>
    <n v="21260"/>
    <d v="2014-06-18T00:00:00"/>
    <s v="18/05/2017 "/>
    <n v="1065"/>
    <n v="35.5"/>
  </r>
  <r>
    <x v="4"/>
    <s v="02.02.507.0002439037/16"/>
    <x v="1"/>
    <x v="0"/>
    <s v="PROTECAO MULHER MEN SANTANDER"/>
    <n v="5043"/>
    <s v="IPA"/>
    <s v="AP Mulher"/>
    <s v="Sim"/>
    <s v="SINISTRO NEGADO"/>
    <s v="Sem caracterização de IFPD / IPA / Doenças Graves / Preexistência"/>
    <m/>
    <x v="1"/>
    <n v="107895.6"/>
    <n v="0"/>
    <n v="107895.6"/>
    <m/>
    <m/>
    <s v="ZURICH SANTANDER"/>
    <n v="2439037"/>
    <s v=" 0005921-54.2016.8.21.5001 "/>
    <s v="Paulo César Favareto"/>
    <s v="Santander Seguros S/A"/>
    <s v="286/96249"/>
    <s v="2015-82-35474-0"/>
    <s v="13/08/2012 "/>
    <s v=" "/>
    <n v="79170"/>
    <n v="79170"/>
    <s v=" "/>
    <s v=" "/>
    <s v=" "/>
    <n v="79170"/>
    <s v="Possível"/>
    <n v="39585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Porto Alegre (RS)"/>
    <s v="Rio Grande do Sul"/>
    <s v="Cabanellos Schuh Advogados Associados - RS"/>
    <s v="Equipe Cível - Seguros"/>
    <s v="22/05/2017 "/>
    <s v="Extinção Art. 267 - Com Possibilidade Nova Ação"/>
    <n v="0"/>
    <s v="02.02.507.0002439037/16"/>
    <s v="22/09/2016"/>
    <d v="2017-04-19T00:00:00"/>
    <n v="79170"/>
    <d v="2017-04-19T00:00:00"/>
    <s v="22/05/2017 "/>
    <n v="33"/>
    <n v="1.1000000000000001"/>
  </r>
  <r>
    <x v="4"/>
    <s v="02.02.507.0002272712/16"/>
    <x v="0"/>
    <x v="0"/>
    <s v=" PROTECAO VIDA MULHER"/>
    <n v="8062"/>
    <s v="IPA"/>
    <s v="Vida Mulher"/>
    <s v="Não"/>
    <s v="SINISTRO NEGADO"/>
    <s v="Sem caracterização de IFPD / IPA / Doenças Graves / Preexistência"/>
    <m/>
    <x v="1"/>
    <n v="46541.32"/>
    <n v="0"/>
    <n v="46541.32"/>
    <m/>
    <m/>
    <s v="ZURICH SANTANDER"/>
    <n v="2272712"/>
    <s v=" 1004026-50.2016.8.26.0297 "/>
    <s v="Rosilene Barbosa Ricardo"/>
    <s v="Santander Seguros S/A"/>
    <s v="113306/3101417"/>
    <s v="2012-93-49413-0"/>
    <s v="13/12/2011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Jales (SP)"/>
    <s v="São Paulo"/>
    <s v="Chalfin, Goldberg, Vainboim e Fichtner Advogados Associados - São "/>
    <s v="Equipe Cível - Seguros"/>
    <s v="23/05/2017 "/>
    <s v="Improcedência da Ação - 2ª Instância - Recurso do Autor"/>
    <n v="0"/>
    <s v="02.02.507.0002272712/16"/>
    <s v="17/06/2016"/>
    <d v="2016-06-23T00:00:00"/>
    <n v="30000"/>
    <d v="2016-06-23T00:00:00"/>
    <s v="23/05/2017 "/>
    <n v="334"/>
    <n v="11.133333333333333"/>
  </r>
  <r>
    <x v="4"/>
    <s v="02.02.507.0002272952/16"/>
    <x v="1"/>
    <x v="0"/>
    <s v="SANTANDER PROTECAO SOB MEDIDA"/>
    <n v="8065"/>
    <s v="IPA"/>
    <s v="AP Proteção Sob Medida"/>
    <s v="Sim"/>
    <s v="SINISTRO LIQUIDADO"/>
    <s v="Sinistro pago parcialmente"/>
    <m/>
    <x v="1"/>
    <n v="25194.149999999998"/>
    <n v="0"/>
    <n v="25194.149999999998"/>
    <m/>
    <m/>
    <s v="ZURICH SANTANDER"/>
    <n v="2272952"/>
    <s v=" 0111805-37.2016.8.21.0001 "/>
    <s v="REGINA MARIA ALONSO BERTELLI"/>
    <s v="Santander Seguros S/A"/>
    <s v="2034/4274951"/>
    <s v="2015-82-36000-0"/>
    <s v="20/07/2015 "/>
    <s v=" "/>
    <n v="19928.150000000001"/>
    <n v="20977"/>
    <s v=" "/>
    <s v=" "/>
    <s v=" "/>
    <n v="19928.150000000001"/>
    <s v="Possível"/>
    <n v="9964.08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Porto Alegre (RS)"/>
    <s v="Rio Grande do Sul"/>
    <s v="Cabanellos Schuh Advogados Associados - RS"/>
    <s v="Equipe Cível - Seguros"/>
    <s v="23/05/2017 "/>
    <s v="Extinção Art. 267 - Com Possibilidade Nova Ação"/>
    <n v="0"/>
    <s v="02.02.507.0002272952/16"/>
    <s v="02/06/2016"/>
    <d v="2016-06-23T00:00:00"/>
    <n v="19928.150000000001"/>
    <d v="2016-06-23T00:00:00"/>
    <s v="23/05/2017 "/>
    <n v="334"/>
    <n v="11.133333333333333"/>
  </r>
  <r>
    <x v="4"/>
    <s v="02.02.507.0002194536/16"/>
    <x v="0"/>
    <x v="0"/>
    <s v="PROTEÇÃO VIDA EMPRESA SANTANDER"/>
    <n v="5055"/>
    <s v="MORTE NATURAL"/>
    <s v="Vida Master"/>
    <s v="Sim"/>
    <s v="SINISTRO LIQUIDADO"/>
    <s v="Sinistro pago parcialmente"/>
    <m/>
    <x v="1"/>
    <n v="29354.54"/>
    <n v="0"/>
    <n v="29354.54"/>
    <m/>
    <m/>
    <s v="ZURICH SANTANDER"/>
    <n v="2194536"/>
    <s v=" 9000975-95.2016.813.0024 "/>
    <s v="Solange Aparecida Barbosa de Almeida e Silva"/>
    <s v="Santander Seguros S/A"/>
    <s v="3419/560167"/>
    <s v="2015-93-69785-0"/>
    <s v="20/03/2015 "/>
    <s v=" "/>
    <n v="21600"/>
    <n v="27000"/>
    <s v=" "/>
    <s v=" "/>
    <s v=" "/>
    <n v="21600"/>
    <s v="Possível"/>
    <n v="10800"/>
    <n v="0"/>
    <s v="Remoto"/>
    <n v="0"/>
    <s v="Condenação"/>
    <s v="Contingência Inicial"/>
    <m/>
    <s v="Encerrado"/>
    <s v="Seguro de Vida"/>
    <s v="Indenização Além do Valor da Apólice"/>
    <s v="Indenizatória"/>
    <s v="Juizado Especial Cível"/>
    <s v="JEC 40 Salários"/>
    <s v="Belo Horizonte (MG)"/>
    <s v="Minas Gerais"/>
    <s v="Chalfin, Goldberg, Vainboim e Fichtner Advogados Associados - São "/>
    <s v="Equipe Cível - Seguros"/>
    <s v="24/05/2017 "/>
    <s v="Improcedência da Ação - 2ª Instância - Recurso do Autor"/>
    <n v="0"/>
    <s v="02.02.507.0002194536/16"/>
    <s v="18/01/2016"/>
    <d v="2016-01-19T00:00:00"/>
    <n v="21600"/>
    <d v="2016-01-19T00:00:00"/>
    <s v="24/05/2017 "/>
    <n v="491"/>
    <n v="16.366666666666667"/>
  </r>
  <r>
    <x v="4"/>
    <s v="02.02.507.0002088886/15"/>
    <x v="0"/>
    <x v="0"/>
    <s v="APÓLICE ESPECÍFICA VIDA - STYLE"/>
    <n v="7012"/>
    <s v="IFPD"/>
    <s v="Vida Específica"/>
    <s v="Não"/>
    <s v="SINISTRO NÃO AVISADO"/>
    <s v="SINISTRO NÃO AVISADO"/>
    <m/>
    <x v="1"/>
    <n v="199194.54"/>
    <n v="0"/>
    <n v="199194.54"/>
    <m/>
    <m/>
    <s v="ZURICH SANTANDER"/>
    <n v="2088886"/>
    <s v=" 1003274-09.2015.8.26.0590 "/>
    <s v="Edvaldo Abreu de Miranda"/>
    <s v="Santander Seguros S/A"/>
    <s v="112366/93"/>
    <s v="2015-93-71062-0"/>
    <s v="10/11/2011 "/>
    <s v=" "/>
    <n v="111614.04"/>
    <n v="111614.04"/>
    <s v=" "/>
    <s v=" "/>
    <s v=" "/>
    <n v="111614.04"/>
    <s v="Possível"/>
    <n v="55807.02"/>
    <n v="0"/>
    <s v="Remoto"/>
    <n v="0"/>
    <s v="Condenação"/>
    <s v="Contingência Inicial"/>
    <m/>
    <s v="Encerrado"/>
    <s v="Seguro de Vida"/>
    <s v="Cobertura Negada"/>
    <s v="Indenizatória"/>
    <s v="4ª"/>
    <s v="Vara Cível"/>
    <s v="São Vicente (SP)"/>
    <s v="São Paulo"/>
    <s v="Chalfin, Goldberg, Vainboim e Fichtner Advogados Associados - São "/>
    <s v="Equipe Cível - Seguros"/>
    <s v="24/05/2017 "/>
    <s v="Improcedência da Ação - 2ª Instância - Recurso do Autor"/>
    <n v="0"/>
    <s v="02.02.507.0002088886/15"/>
    <s v="22/04/2015"/>
    <d v="2015-05-14T00:00:00"/>
    <n v="111614.04"/>
    <d v="2015-05-14T00:00:00"/>
    <s v="24/05/2017 "/>
    <n v="741"/>
    <n v="24.7"/>
  </r>
  <r>
    <x v="4"/>
    <s v="02.02.507.0001995707/14"/>
    <x v="1"/>
    <x v="0"/>
    <s v="ACIDENTES PESSOAIS MENSAL SANTANDER"/>
    <n v="5012"/>
    <s v="MORTE ACIDENTAL"/>
    <s v="AP STD"/>
    <s v="Sim"/>
    <s v="SINISTRO NEGADO"/>
    <s v="Ausência de cobertura"/>
    <m/>
    <x v="1"/>
    <n v="81520.28"/>
    <n v="0"/>
    <n v="81520.28"/>
    <m/>
    <m/>
    <s v="ZURICH SANTANDER"/>
    <n v="1995707"/>
    <s v=" 0006939-16.2014.8.26.0063 "/>
    <s v="Rosa Pereira da Silva"/>
    <s v="Santander Seguros S/A"/>
    <s v="301/1522872"/>
    <s v="2015-82-32793-0"/>
    <s v="04/02/2013 "/>
    <s v=" "/>
    <n v="52141"/>
    <n v="52141"/>
    <s v=" "/>
    <s v=" "/>
    <s v=" "/>
    <n v="52141"/>
    <s v="Possível"/>
    <n v="26070.5"/>
    <n v="0"/>
    <s v="Remoto"/>
    <n v="0"/>
    <s v="Condenação"/>
    <s v="Contingência Inicial"/>
    <m/>
    <s v="Encerrado"/>
    <s v="Seguro de Vida"/>
    <s v="Apólice não recebida"/>
    <s v="Cobrança"/>
    <s v="2ª"/>
    <s v="Vara Cível"/>
    <s v="Barra Bonita (SP)"/>
    <s v="São Paulo"/>
    <s v="Chalfin, Goldberg, Vainboim e Fichtner Advogados Associados - São "/>
    <s v="Equipe Cível - Seguros"/>
    <s v="30/05/2017 "/>
    <s v="Improcedência da Ação - 2ª Instância - Recurso do Autor"/>
    <n v="0"/>
    <s v="02.02.507.0001995707/14"/>
    <s v="21/11/2014"/>
    <d v="2014-12-09T00:00:00"/>
    <n v="52141"/>
    <d v="2014-12-09T00:00:00"/>
    <s v="30/05/2017 "/>
    <n v="903"/>
    <n v="30.1"/>
  </r>
  <r>
    <x v="4"/>
    <s v="02.02.507.0002178254/15"/>
    <x v="0"/>
    <x v="0"/>
    <s v="VIDA PROTEÇÃO EXCLUSIVA"/>
    <n v="1008"/>
    <s v="IFPD"/>
    <s v="Vida Proteção Exclusiva"/>
    <s v="Sim"/>
    <s v="SINISTRO NEGADO"/>
    <s v="Falta de Documentos"/>
    <m/>
    <x v="1"/>
    <n v="11985.16"/>
    <n v="0"/>
    <n v="11985.16"/>
    <m/>
    <m/>
    <s v="ZURICH SANTANDER"/>
    <n v="2178254"/>
    <s v=" 100523-92.2015.8.26.0414 "/>
    <s v="Antonio Reneu Brandine"/>
    <s v="Santander Seguros S/A"/>
    <s v="3197/17113034"/>
    <s v="2014-93-61512-0"/>
    <s v="23/12/2008 "/>
    <s v=" "/>
    <n v="6381.92"/>
    <n v="6381.92"/>
    <s v=" "/>
    <s v=" "/>
    <s v=" "/>
    <n v="6381.92"/>
    <s v="Possível"/>
    <n v="3190.96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Palmeira DOeste (SP)"/>
    <s v="São Paulo"/>
    <s v="Chalfin, Goldberg, Vainboim e Fichtner Advogados Associados - São "/>
    <s v="Equipe Cível - Seguros"/>
    <s v="30/05/2017 "/>
    <s v="Improcedência da Ação - 2ª Instância - Recurso do Autor"/>
    <n v="0"/>
    <s v="02.02.507.0002178254/15"/>
    <s v="24/11/2015"/>
    <d v="2015-12-02T00:00:00"/>
    <n v="6381.92"/>
    <d v="2015-12-02T00:00:00"/>
    <s v="30/05/2017 "/>
    <n v="545"/>
    <n v="18.166666666666668"/>
  </r>
  <r>
    <x v="4"/>
    <s v="02.02.507.0002225700/16"/>
    <x v="1"/>
    <x v="0"/>
    <s v="PROTECAO MULHER MEN SANTANDER"/>
    <n v="5043"/>
    <s v="DIAGNOSTICO DE CANCER"/>
    <s v="AP Mulher"/>
    <s v="Sim"/>
    <s v="SINISTRO NÃO AVISADO"/>
    <s v="SINISTRO NÃO AVISADO"/>
    <m/>
    <x v="1"/>
    <n v="43408"/>
    <n v="0"/>
    <n v="43408"/>
    <m/>
    <m/>
    <s v="ZURICH SANTANDER"/>
    <n v="2225700"/>
    <s v=" 0000499-10.2016.8.21.0051 "/>
    <s v="MARIA INES DE LIMA LEONCIO"/>
    <s v="Santander Seguros S/A"/>
    <s v="286/518236"/>
    <s v="2016-82-39377-0"/>
    <s v="02/08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Garibaldi (RS)"/>
    <s v="Rio Grande do Sul"/>
    <s v="Cabanellos Schuh Advogados Associados - RS"/>
    <s v="Equipe Cível - Seguros"/>
    <s v="30/05/2017 "/>
    <s v="Improcedência da Ação - 2ª Instância - Recurso do Autor"/>
    <n v="0"/>
    <s v="02.02.507.0002225700/16"/>
    <s v="07/03/2016"/>
    <d v="2016-03-23T00:00:00"/>
    <n v="30000"/>
    <d v="2016-03-23T00:00:00"/>
    <s v="30/05/2017 "/>
    <n v="433"/>
    <n v="14.433333333333334"/>
  </r>
  <r>
    <x v="4"/>
    <s v="02.02.507.0002420257/17"/>
    <x v="0"/>
    <x v="0"/>
    <s v="VIDA PROTEÇÃO EXCLUSIVA"/>
    <n v="5030"/>
    <s v="IFPD"/>
    <s v="Vida Proteção Exclusiva"/>
    <s v="Sim"/>
    <s v="SINISTRO NEGADO"/>
    <s v="Falta de Documentos"/>
    <m/>
    <x v="0"/>
    <n v="119077.21"/>
    <n v="100000"/>
    <n v="19077.210000000006"/>
    <m/>
    <m/>
    <s v="ZURICH SANTANDER"/>
    <n v="2420257"/>
    <s v=" 1002147-65.2017.8.26.0590 "/>
    <s v="Adalgisa Tavares Anjos Silva"/>
    <s v="Santander Seguros S/A"/>
    <s v="3422/17448591"/>
    <s v="2016-93-85075-0"/>
    <s v="12/05/2016 "/>
    <s v=" "/>
    <n v="96303"/>
    <n v="96303"/>
    <s v=" "/>
    <s v=" "/>
    <s v=" "/>
    <n v="96303"/>
    <s v="Possível"/>
    <n v="48151.5"/>
    <n v="0"/>
    <s v="Remoto"/>
    <n v="0"/>
    <s v="Condenação"/>
    <s v="Contingência Inicial"/>
    <m/>
    <s v="Encerrado"/>
    <s v="Seguro de Vida"/>
    <s v="Sinistro Negado (Negativa pagto da Apólice)"/>
    <s v="Indenizatória"/>
    <s v="6ª"/>
    <s v="Vara Cível"/>
    <s v="São Vicente (SP)"/>
    <s v="São Paulo"/>
    <s v="Chalfin, Goldberg, Vainboim e Fichtner Advogados Associados - São "/>
    <s v="Equipe Cível - Seguros"/>
    <s v="17/05/2017 "/>
    <s v="Acordo antes da Sentença"/>
    <n v="0"/>
    <s v="02.02.507.0002420257/17"/>
    <s v="22/02/2017"/>
    <d v="2017-02-25T00:00:00"/>
    <n v="96303"/>
    <d v="2017-02-25T00:00:00"/>
    <s v="17/05/2017 "/>
    <n v="81"/>
    <n v="2.7"/>
  </r>
  <r>
    <x v="4"/>
    <s v="02.02.507.0002356968/16"/>
    <x v="0"/>
    <x v="0"/>
    <s v="PROTECAO VIDA HOMEM"/>
    <n v="8061"/>
    <s v="MORTE NATURAL"/>
    <s v="Vida Homem"/>
    <s v="Sim"/>
    <s v="SINISTRO NEGADO"/>
    <s v="Falta de Documentos"/>
    <m/>
    <x v="0"/>
    <n v="220313.85"/>
    <n v="120000"/>
    <n v="100313.85"/>
    <m/>
    <m/>
    <s v="ZURICH SANTANDER"/>
    <n v="2356968"/>
    <s v=" 1007206-20.2016.8.26.0606 "/>
    <s v="EDNALVA MENDES DE ARAÚJO SILVA"/>
    <s v="Santander Seguros S/A"/>
    <s v="113303/3361524"/>
    <s v="2013-93-58062-0"/>
    <s v="23/10/2013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Suzano (SP)"/>
    <s v="São Paulo"/>
    <s v="Chalfin, Goldberg, Vainboim e Fichtner Advogados Associados - São "/>
    <s v="Equipe Cível - Seguros"/>
    <s v="18/05/2017 "/>
    <s v="Acordo antes da Sentença"/>
    <n v="0"/>
    <s v="02.02.507.0002356968/16"/>
    <s v="11/10/2016"/>
    <d v="2016-10-18T00:00:00"/>
    <n v="100000"/>
    <d v="2016-10-18T00:00:00"/>
    <s v="18/05/2017 "/>
    <n v="212"/>
    <n v="7.0666666666666664"/>
  </r>
  <r>
    <x v="4"/>
    <s v="02.02.507.0002176646/15"/>
    <x v="0"/>
    <x v="0"/>
    <s v="PROTEÇÃO VIDA EMPRESA SANTANDER"/>
    <n v="5055"/>
    <s v="IPA"/>
    <s v="Vida Master"/>
    <s v="Sim"/>
    <s v="SINISTRO LIQUIDADO"/>
    <s v="Sinistro pago parcialmente"/>
    <m/>
    <x v="0"/>
    <n v="18991.48"/>
    <n v="17000"/>
    <n v="1991.4799999999996"/>
    <m/>
    <m/>
    <s v="ZURICH SANTANDER"/>
    <n v="2176646"/>
    <s v=" 0310074-55.2015.8.24.0039 "/>
    <s v="RAQUEL SILVA DA COSTA"/>
    <s v="Santander Seguros S/A"/>
    <s v="3419/460814"/>
    <s v="2015-93-71145-0"/>
    <s v="23/09/2014 "/>
    <s v=" "/>
    <n v="11659.86"/>
    <n v="12605.25"/>
    <s v=" "/>
    <s v=" "/>
    <s v=" "/>
    <n v="11659.86"/>
    <s v="Possível"/>
    <n v="5829.93"/>
    <n v="0"/>
    <s v="Remoto"/>
    <n v="0"/>
    <s v="Condenação"/>
    <s v="Contingência Inicial"/>
    <m/>
    <s v="Encerrado"/>
    <s v="Seguro de Vida"/>
    <s v="Repasse não efetuado/divergente"/>
    <s v="Indenizatória"/>
    <s v="1ª"/>
    <s v="Vara Cível"/>
    <s v="Lages (SC)"/>
    <s v="Santa Catarina"/>
    <s v="Cabanellos Schuh Advogados Associados - SC"/>
    <s v="Equipe Cível - Seguros"/>
    <s v="25/05/2017 "/>
    <s v="Acordo antes da Sentença"/>
    <n v="0"/>
    <s v="02.02.507.0002176646/15"/>
    <s v="17/11/2015"/>
    <d v="2015-11-27T00:00:00"/>
    <n v="11659.86"/>
    <d v="2015-11-27T00:00:00"/>
    <s v="25/05/2017 "/>
    <n v="545"/>
    <n v="18.166666666666668"/>
  </r>
  <r>
    <x v="4"/>
    <s v="02.02.507.0002158701/15"/>
    <x v="0"/>
    <x v="0"/>
    <s v="PROTECAO VIDA HOMEM"/>
    <n v="8061"/>
    <s v="MORTE NATURAL"/>
    <s v="Vida Homem"/>
    <s v="Sim"/>
    <s v="SINISTRO NEGADO"/>
    <s v="DOENÇA PREEXISTENTE"/>
    <m/>
    <x v="1"/>
    <n v="98773.54"/>
    <n v="0"/>
    <n v="98773.54"/>
    <m/>
    <m/>
    <s v="ZURICH SANTANDER"/>
    <n v="2158701"/>
    <s v=" 0632207-90.2015.8.04.0001 "/>
    <s v="VALDECI SANTANA FONSECA"/>
    <s v="Santander Seguros S/A"/>
    <s v="113303/3457239"/>
    <s v="2014-93-63776-0"/>
    <s v="11/07/2014 "/>
    <s v=" "/>
    <n v="70000"/>
    <n v="70000"/>
    <s v=" "/>
    <s v=" "/>
    <s v=" "/>
    <n v="70000"/>
    <s v="Possível"/>
    <n v="35000"/>
    <n v="0"/>
    <s v="Remoto"/>
    <n v="0"/>
    <s v="Condenação"/>
    <s v="Contingência Inicial"/>
    <m/>
    <s v="Encerrado"/>
    <s v="Seguro de Vida"/>
    <s v="Sinistro Negado (Negativa pagto da Apólice)"/>
    <s v="Cobrança"/>
    <s v="9ª"/>
    <s v="Vara Cível"/>
    <s v="Manaus (AM)"/>
    <s v="Amazonas"/>
    <s v="Chalfin, Goldberg, Vainboim e Fichtner Advogados Associados - São "/>
    <s v="Equipe Cível - Seguros"/>
    <s v="30/05/2017 "/>
    <s v="Extinção Art. 267 - Sem Possibilidade Nova Ação"/>
    <n v="0"/>
    <s v="02.02.507.0002158701/15"/>
    <s v="29/09/2015"/>
    <d v="2015-10-08T00:00:00"/>
    <n v="70000"/>
    <d v="2015-10-08T00:00:00"/>
    <s v="30/05/2017 "/>
    <n v="600"/>
    <n v="20"/>
  </r>
  <r>
    <x v="4"/>
    <s v="02.02.136.0002287541/16"/>
    <x v="2"/>
    <x v="1"/>
    <s v="PROTEÇÃO RESIDENCIAL SOB MEDIDA"/>
    <n v="8099"/>
    <s v="DESMORONAMENTO"/>
    <s v="Residencial Sob Medida"/>
    <s v="Sim"/>
    <s v="SINISTRO NEGADO"/>
    <s v="EVENTO NÃO CARACTERIZADO"/>
    <m/>
    <x v="0"/>
    <n v="14661.36"/>
    <n v="13000"/>
    <n v="1661.3600000000006"/>
    <m/>
    <m/>
    <s v="ZURICH SANTANDER"/>
    <n v="2287541"/>
    <s v=" 0003930-42.2016.8.26.0268 "/>
    <s v="RAIMUNDA PEREIRA DE MOURA"/>
    <s v="Santander Brasil Seguros S/A"/>
    <s v="1782419/625425"/>
    <s v="2016-14-108107-"/>
    <s v="17/05/2016 "/>
    <s v=" "/>
    <n v="21511"/>
    <n v="21511"/>
    <s v=" "/>
    <s v=" "/>
    <s v=" "/>
    <n v="21511"/>
    <s v="Possível"/>
    <n v="10755.5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Itapecerica da Serra (SP)"/>
    <s v="São Paulo"/>
    <s v="Chalfin, Goldberg, Vainboim e Fichtner Advogados Associados - São "/>
    <s v="Equipe Cível - Seguros"/>
    <s v="16/05/2017 "/>
    <s v="Acordos após a Sentença e até Decisão do Tribunal Estadual"/>
    <n v="0"/>
    <s v="02.02.136.0002287541/16"/>
    <s v="21/07/2016"/>
    <d v="2016-07-27T00:00:00"/>
    <n v="21511"/>
    <d v="2016-07-27T00:00:00"/>
    <s v="16/05/2017 "/>
    <n v="293"/>
    <n v="9.7666666666666675"/>
  </r>
  <r>
    <x v="4"/>
    <s v="02.02.136.0002395185/16"/>
    <x v="2"/>
    <x v="1"/>
    <s v="PROTEÇÃO RESIDENCIAL PARCIAL"/>
    <n v="8109"/>
    <s v="ROUBO/FURTO"/>
    <s v="Residencial Parcial"/>
    <s v="Sim"/>
    <s v="SINISTRO NEGADO"/>
    <s v="Falta de Documentos"/>
    <m/>
    <x v="0"/>
    <n v="2000"/>
    <n v="1289.3900000000001"/>
    <n v="710.6099999999999"/>
    <m/>
    <m/>
    <s v="ZURICH SANTANDER"/>
    <n v="2395185"/>
    <s v=" 1013447-33.2016.8.26.0566 "/>
    <s v="Nely Belini Botelho"/>
    <s v="Santander Brasil Seguros S/A"/>
    <s v="1813088/929948"/>
    <s v="2016-14-112407-"/>
    <s v="22/09/2016 "/>
    <s v=" "/>
    <n v="1000"/>
    <n v="1000"/>
    <s v=" "/>
    <s v=" "/>
    <s v=" "/>
    <n v="1000"/>
    <m/>
    <n v="0"/>
    <n v="0"/>
    <s v="Remoto"/>
    <n v="0"/>
    <s v="Condenação"/>
    <s v="Contingência Inicial"/>
    <m/>
    <s v="Encerrado"/>
    <s v="Seguro Residencial"/>
    <s v="Sinistro Negado"/>
    <s v="Indenizatória"/>
    <s v="1ª"/>
    <s v="Vara Cível"/>
    <s v="São Carlos (SP)"/>
    <s v="São Paulo"/>
    <s v="Chalfin, Goldberg, Vainboim e Fichtner Advogados Associados - São "/>
    <s v="Equipe Cível - Seguros"/>
    <s v="18/05/2017 "/>
    <s v="Acordos após a Sentença e até Decisão do Tribunal Estadual"/>
    <n v="0"/>
    <s v="02.02.136.0002395185/16"/>
    <s v="03/12/2016"/>
    <d v="2016-12-08T00:00:00"/>
    <n v="1000"/>
    <d v="2016-12-08T00:00:00"/>
    <s v="18/05/2017 "/>
    <n v="161"/>
    <n v="5.3666666666666663"/>
  </r>
  <r>
    <x v="4"/>
    <s v="02.02.136.0002324472/16"/>
    <x v="2"/>
    <x v="1"/>
    <s v="PROTEÇÃO RESIDENCIAL DOSE DUPLA"/>
    <n v="5002"/>
    <s v="VENDAVAL"/>
    <s v="Residencial Dose Dupla"/>
    <s v="Sim"/>
    <s v="SINISTRO NEGADO"/>
    <s v="EVENTO NÃO CARACTERIZADO"/>
    <m/>
    <x v="0"/>
    <n v="16887.509999999998"/>
    <n v="15000"/>
    <n v="1887.5099999999984"/>
    <m/>
    <m/>
    <s v="ZURICH SANTANDER"/>
    <n v="2324472"/>
    <s v=" 1011639-52.2016.8.26.0320 "/>
    <s v="IVANIR PIFFER SORES DE CAMPOS"/>
    <s v="Santander Brasil Seguros S/A"/>
    <s v="1490320/56678"/>
    <s v="2016-14-108033-"/>
    <s v="01/06/2016 "/>
    <s v=" "/>
    <n v="15939"/>
    <n v="15939"/>
    <s v=" "/>
    <s v=" "/>
    <s v=" "/>
    <n v="15939"/>
    <s v="Possível"/>
    <n v="7969.5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40 Salários"/>
    <s v="Limeira (SP)"/>
    <s v="São Paulo"/>
    <s v="Chalfin, Goldberg, Vainboim e Fichtner Advogados Associados - São "/>
    <s v="Equipe Cível - Seguros"/>
    <s v="22/05/2017 "/>
    <s v="Acordos após a Sentença e até Decisão do Tribunal Estadual"/>
    <n v="0"/>
    <s v="02.02.136.0002324472/16"/>
    <s v="10/09/2016"/>
    <d v="2016-09-15T00:00:00"/>
    <n v="15939"/>
    <d v="2016-09-15T00:00:00"/>
    <s v="22/05/2017 "/>
    <n v="249"/>
    <n v="8.3000000000000007"/>
  </r>
  <r>
    <x v="4"/>
    <s v="02.02.136.0002426387/17"/>
    <x v="2"/>
    <x v="1"/>
    <s v="PROTEÇÃO RESIDENCIAL"/>
    <n v="8106"/>
    <s v="ROUBO/FURTO"/>
    <s v="Residencial Habitual"/>
    <s v="Sim"/>
    <s v="SINISTRO NEGADO"/>
    <s v="Ausência de cobertura"/>
    <m/>
    <x v="0"/>
    <n v="2735.73"/>
    <n v="2700"/>
    <n v="35.730000000000018"/>
    <m/>
    <m/>
    <s v="ZURICH SANTANDER"/>
    <n v="2426387"/>
    <s v=" 0002132-88.2017.8.26.0566 "/>
    <s v="Edmilson dos Santos"/>
    <s v="Santander Brasil Seguros S/A"/>
    <s v="1813162/931334"/>
    <s v="2017-14-119409-"/>
    <s v="05/01/2017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ão Carlos (SP)"/>
    <s v="São Paulo"/>
    <s v="Chalfin, Goldberg, Vainboim e Fichtner Advogados Associados - São "/>
    <s v="Equipe Cível - Seguros"/>
    <s v="22/05/2017 "/>
    <s v="Acordos após a Sentença e até Decisão do Tribunal Estadual"/>
    <n v="0"/>
    <s v="02.02.136.0002426387/17"/>
    <s v="09/03/2017"/>
    <d v="2017-03-17T00:00:00"/>
    <n v="3000"/>
    <d v="2017-03-17T00:00:00"/>
    <s v="22/05/2017 "/>
    <n v="66"/>
    <n v="2.2000000000000002"/>
  </r>
  <r>
    <x v="4"/>
    <s v="02.02.136.0002411491/17"/>
    <x v="2"/>
    <x v="1"/>
    <s v="PROTEÇÃO RESIDENCIAL"/>
    <n v="8106"/>
    <s v="Danos Elétricos"/>
    <s v="Residencial Habitual"/>
    <s v="Sim"/>
    <s v="SINISTRO LIQUIDADO"/>
    <s v="Sinistro pago parcialmente"/>
    <m/>
    <x v="0"/>
    <n v="800"/>
    <n v="779.13"/>
    <n v="20.870000000000005"/>
    <m/>
    <m/>
    <s v="ZURICH SANTANDER"/>
    <n v="2411491"/>
    <s v=" 0000284-68.2017.8.26.0048 "/>
    <s v="Fabio Posso Santiago"/>
    <s v="Santander Brasil Seguros S/A"/>
    <s v="1813162/795466"/>
    <s v="2015-14-100128-"/>
    <s v="03/12/2015 "/>
    <s v=" "/>
    <n v="705"/>
    <n v="3000"/>
    <s v=" "/>
    <s v=" "/>
    <s v=" "/>
    <n v="2295"/>
    <s v="Possível"/>
    <n v="1147.5"/>
    <n v="0"/>
    <s v="Remoto"/>
    <n v="0"/>
    <s v="Condenação"/>
    <s v="Contingência Inicial"/>
    <m/>
    <s v="Encerrado"/>
    <s v="Seguro Residencial"/>
    <s v="Débito em conta corrente"/>
    <s v="Indenizatória"/>
    <s v="Juizado Especial Cível"/>
    <s v="JEC 20 Salários"/>
    <s v="Atibaia (SP)"/>
    <s v="São Paulo"/>
    <s v="Chalfin, Goldberg, Vainboim e Fichtner Advogados Associados - São "/>
    <s v="Equipe Cível - Seguros"/>
    <s v="22/05/2017 "/>
    <s v="Acordos após a Sentença e até Decisão do Tribunal Estadual"/>
    <n v="0"/>
    <s v="02.02.136.0002411491/17"/>
    <s v="17/01/2017"/>
    <d v="2017-02-02T00:00:00"/>
    <n v="705"/>
    <d v="2017-02-02T00:00:00"/>
    <s v="22/05/2017 "/>
    <n v="109"/>
    <n v="3.6333333333333333"/>
  </r>
  <r>
    <x v="4"/>
    <s v="02.02.136.0001883499/14"/>
    <x v="2"/>
    <x v="1"/>
    <s v="PROTEÇÃO RESIDENCIAL DOSE DUPLA"/>
    <n v="5002"/>
    <s v="ROUBO/FURTO"/>
    <s v="Residencial Dose Dupla"/>
    <s v="Sim"/>
    <s v="SINISTRO LIQUIDADO"/>
    <s v="Sinistro pago parcialmente"/>
    <m/>
    <x v="3"/>
    <n v="4431.03"/>
    <n v="4431.03"/>
    <n v="0"/>
    <m/>
    <m/>
    <s v="ZURICH SANTANDER"/>
    <n v="1883499"/>
    <s v=" 0020246-66.2014.8.26.0506 "/>
    <s v="Keila de Paula Oliveira"/>
    <s v="Santander Brasil Seguros S/A"/>
    <s v="1490320/423608"/>
    <s v="2014-14-78423-0"/>
    <s v="15/02/2014 "/>
    <s v=" "/>
    <n v="10531.3"/>
    <n v="11870"/>
    <s v=" "/>
    <s v=" "/>
    <s v=" "/>
    <n v="10531.3"/>
    <s v="Possível"/>
    <n v="5265.65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Ribeirão Preto (SP)"/>
    <s v="São Paulo"/>
    <s v="Chalfin, Goldberg, Vainboim e Fichtner Advogados Associados - São "/>
    <s v="Equipe Cível - Seguros"/>
    <s v="29/05/2017 "/>
    <s v="Procedência Total - 2ª Instância - Recurso do Banco"/>
    <n v="0"/>
    <s v="02.02.136.0001883499/14"/>
    <s v="26/06/2014"/>
    <d v="2014-07-11T00:00:00"/>
    <n v="10531.3"/>
    <d v="2014-07-11T00:00:00"/>
    <s v="29/05/2017 "/>
    <n v="1053"/>
    <n v="35.1"/>
  </r>
  <r>
    <x v="4"/>
    <s v="02.02.507.0001322580/13"/>
    <x v="1"/>
    <x v="0"/>
    <s v="ACIDENTES PESSOAIS MENSAL SANTANDER"/>
    <n v="5012"/>
    <s v="MORTE ACIDENTAL"/>
    <s v="AP STD"/>
    <s v="Sim"/>
    <s v="SINISTRO NEGADO"/>
    <s v="Agravamento de risco / Embriaguez"/>
    <m/>
    <x v="0"/>
    <n v="619538.35"/>
    <n v="530000"/>
    <n v="89538.349999999977"/>
    <n v="79500"/>
    <m/>
    <s v="ZURICH SANTANDER"/>
    <n v="1574481"/>
    <s v=" 0011563-94.2012.8.21.0006 "/>
    <s v="Anelise Gazzaneo Carlos"/>
    <s v="Santander Seguros S/A"/>
    <s v="301/2967431"/>
    <s v="2012-82-18298-0"/>
    <s v="12/04/2012 "/>
    <s v=" "/>
    <n v="253000"/>
    <n v="253000"/>
    <s v=" "/>
    <s v=" "/>
    <s v=" "/>
    <n v="253000"/>
    <s v="Remoto"/>
    <n v="0"/>
    <n v="0"/>
    <s v="Remoto"/>
    <n v="0"/>
    <s v="Condenação"/>
    <s v="Contingência Inicial"/>
    <m/>
    <s v="Encerrado"/>
    <s v="Acidentes Pessoais"/>
    <s v="Cobertura Negada"/>
    <s v="Indenizatória"/>
    <s v="2ª"/>
    <s v="Vara Cível"/>
    <s v="Cachoeira do Sul (RS)"/>
    <s v="Rio Grande do Sul"/>
    <s v="Cabanellos Schuh Advogados Associados - RS"/>
    <s v="Equipe Cível - Seguros"/>
    <s v="29/05/2017 "/>
    <s v="Acordo Após Decisão do Tribunal Estadual"/>
    <n v="0"/>
    <s v="02.02.507.0001322580/13"/>
    <s v="11/01/2013"/>
    <d v="2013-01-29T00:00:00"/>
    <n v="253000"/>
    <d v="2013-01-29T00:00:00"/>
    <s v="29/05/2017 "/>
    <n v="1581"/>
    <n v="52.7"/>
  </r>
  <r>
    <x v="4"/>
    <s v="02.02.507.0001604003/13"/>
    <x v="0"/>
    <x v="0"/>
    <s v="APÓLICE ESPECÍFICA VG MENSAL"/>
    <n v="7000"/>
    <s v="MORTE ACIDENTAL"/>
    <s v="Vida Específica"/>
    <s v="Não"/>
    <s v="SINISTRO NEGADO"/>
    <s v="Falta de Documentos"/>
    <m/>
    <x v="3"/>
    <n v="51804.86"/>
    <n v="51804.86"/>
    <n v="0"/>
    <m/>
    <m/>
    <s v="ZURICH SANTANDER"/>
    <n v="1611948"/>
    <s v=" 0011709-42.2012.8.26.0477 "/>
    <s v="Francisco Fernandes de Oliveira"/>
    <s v="Santander Seguros S/A"/>
    <s v="3193/2316"/>
    <s v="2011-93-36580-0"/>
    <s v="31/12/2010 "/>
    <s v=" "/>
    <n v="20000"/>
    <n v="10000"/>
    <s v=" "/>
    <s v=" "/>
    <s v=" "/>
    <n v="20000"/>
    <s v="Provável"/>
    <n v="20000"/>
    <n v="0"/>
    <s v="Remoto"/>
    <n v="0"/>
    <s v="Condenação"/>
    <s v="Contingência Inicial"/>
    <m/>
    <s v="Encerrado"/>
    <s v="Acidentes Pessoais"/>
    <s v="Cobertura Negada"/>
    <s v="Cobrança"/>
    <s v="2ª"/>
    <s v="Vara Cível"/>
    <s v="Praia Grande (SP)"/>
    <s v="São Paulo"/>
    <s v="Chalfin, Goldberg, Vainboim e Fichtner Advogados Associados - São "/>
    <s v="Equipe Cível - Seguros"/>
    <s v="30/05/2017 "/>
    <s v="Procedência Total - 2ª Instância - Recurso do Banco"/>
    <n v="0"/>
    <s v="02.02.507.0001604003/13"/>
    <s v="26/02/2013"/>
    <d v="2013-04-02T00:00:00"/>
    <n v="20000"/>
    <d v="2013-04-02T00:00:00"/>
    <s v="30/05/2017 "/>
    <n v="1519"/>
    <n v="50.633333333333333"/>
  </r>
  <r>
    <x v="4"/>
    <s v="02.02.507.0002223135/16"/>
    <x v="1"/>
    <x v="0"/>
    <s v=" PROTECAO MULHER MENSAL - MAIS COBER"/>
    <n v="5045"/>
    <s v="DIAGNOSTICO DE CANCER"/>
    <s v="AP Mulher"/>
    <s v="Sim"/>
    <s v="SINISTRO NEGADO"/>
    <s v="DOENÇA PREEXISTENTE"/>
    <m/>
    <x v="1"/>
    <n v="21108.02"/>
    <n v="0"/>
    <n v="21108.02"/>
    <m/>
    <m/>
    <s v="ZURICH SANTANDER"/>
    <n v="2223135"/>
    <s v=" 0006735-03.2016.8.26.0224 "/>
    <s v="MARIA RUBIA FARIA DE SOUSA"/>
    <s v="Santander Seguros S/A"/>
    <s v="299/326050728"/>
    <s v="2015-82-35654-0"/>
    <s v="21/07/2015 "/>
    <s v=" "/>
    <n v="16256"/>
    <n v="16256"/>
    <s v=" "/>
    <s v=" "/>
    <s v=" "/>
    <n v="16256"/>
    <s v="Possível"/>
    <n v="8128"/>
    <n v="0"/>
    <s v="Remoto"/>
    <n v="0"/>
    <s v="Condenação"/>
    <s v="Contingência Inicial"/>
    <m/>
    <s v="Encerrado"/>
    <s v="Acidentes Pessoais"/>
    <s v="Sinistro Negado (Negativa pagto da Apólice)"/>
    <s v="Cobrança"/>
    <s v="Juizado Especial Cível"/>
    <s v="JEC 20 Salários"/>
    <s v="Guarulhos (SP)"/>
    <s v="São Paulo"/>
    <s v="Chalfin, Goldberg, Vainboim e Fichtner Advogados Associados - São "/>
    <s v="Equipe Cível - Seguros"/>
    <s v="16/05/2017 "/>
    <s v="Improcedência da Ação - 1ª Instância"/>
    <n v="0"/>
    <s v="02.02.507.0002223135/16"/>
    <s v="01/03/2016"/>
    <d v="2016-03-17T00:00:00"/>
    <n v="16256"/>
    <d v="2016-03-17T00:00:00"/>
    <s v="16/05/2017 "/>
    <n v="425"/>
    <n v="14.166666666666666"/>
  </r>
  <r>
    <x v="4"/>
    <s v="02.02.136.0002407988/17"/>
    <x v="2"/>
    <x v="1"/>
    <s v="RESIDENCIAL"/>
    <n v="5000"/>
    <s v="Danos Elétricos"/>
    <s v="Residencial STD"/>
    <s v="Não"/>
    <s v="SINISTRO LIQUIDADO"/>
    <s v="Sinistro pago parcialmente"/>
    <m/>
    <x v="1"/>
    <n v="2030"/>
    <n v="0"/>
    <n v="2030"/>
    <m/>
    <m/>
    <s v="ZURICH SANTANDER"/>
    <n v="2407988"/>
    <s v=" 1000180-63.2017.8.26.0079 "/>
    <s v="Juliana maria Quinalha de Souza"/>
    <s v="Santander Brasil Seguros S/A"/>
    <s v="1490318/149031"/>
    <s v="2015-14-98087-0"/>
    <s v="08/11/2015 "/>
    <s v=" "/>
    <n v="1759"/>
    <n v="1759"/>
    <s v=" "/>
    <s v=" "/>
    <s v=" "/>
    <n v="1759"/>
    <s v="Possível"/>
    <n v="879.5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Botucatu (SP)"/>
    <s v="São Paulo"/>
    <s v="Chalfin, Goldberg, Vainboim e Fichtner Advogados Associados - São "/>
    <s v="Equipe Cível - Seguros"/>
    <s v="16/05/2017 "/>
    <s v="Extinção Art. 267 - Com Possibilidade Nova Ação - 1ª Instância"/>
    <n v="0"/>
    <s v="02.02.136.0002407988/17"/>
    <s v="18/01/2017"/>
    <d v="2017-01-24T00:00:00"/>
    <n v="1759"/>
    <d v="2017-01-24T00:00:00"/>
    <s v="16/05/2017 "/>
    <n v="112"/>
    <n v="3.7333333333333334"/>
  </r>
  <r>
    <x v="4"/>
    <s v="02.02.136.0002407998/17"/>
    <x v="2"/>
    <x v="1"/>
    <s v="PROTEÇÃO RESIDENCIAL DOSE DUPLA"/>
    <n v="5002"/>
    <s v="RESPONSABILIDADE CIVIL"/>
    <s v="Residencial Dose Dupla"/>
    <s v="Sim"/>
    <s v="SINISTRO LIQUIDADO"/>
    <s v="Sinistro pago parcialmente"/>
    <m/>
    <x v="1"/>
    <n v="32832.379999999997"/>
    <n v="0"/>
    <n v="32832.379999999997"/>
    <m/>
    <m/>
    <s v="ZURICH SANTANDER"/>
    <n v="2407998"/>
    <s v=" 1000359-86.2017.8.26.0114 "/>
    <s v="MARIA ALICE DA CRUZ HOFLING"/>
    <s v="Santander Brasil Seguros S/A"/>
    <s v="1490320/290277"/>
    <s v="2016-14-108215-"/>
    <s v="05/06/2016 "/>
    <s v=" "/>
    <n v="30541"/>
    <n v="205818"/>
    <s v=" "/>
    <s v=" "/>
    <s v=" "/>
    <n v="30541"/>
    <s v="Possível"/>
    <n v="15270.5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40 Salários"/>
    <s v="Campinas (SP)"/>
    <s v="São Paulo"/>
    <s v="Chalfin, Goldberg, Vainboim e Fichtner Advogados Associados - São "/>
    <s v="Equipe Cível - Seguros"/>
    <s v="16/05/2017 "/>
    <s v="Improcedência da Ação - 1ª Instância"/>
    <n v="0"/>
    <s v="02.02.136.0002407998/17"/>
    <s v="10/01/2017"/>
    <d v="2017-01-24T00:00:00"/>
    <n v="30541"/>
    <d v="2017-01-24T00:00:00"/>
    <s v="16/05/2017 "/>
    <n v="112"/>
    <n v="3.7333333333333334"/>
  </r>
  <r>
    <x v="4"/>
    <s v="02.02.507.0001956287/14"/>
    <x v="1"/>
    <x v="0"/>
    <s v="ACIDENTES PESSOAIS MENSAL SANTANDER"/>
    <n v="5012"/>
    <s v="IPA"/>
    <s v="AP STD"/>
    <s v="Sim"/>
    <s v="SINISTRO NÃO AVISADO"/>
    <s v="SINISTRO NÃO AVISADO"/>
    <m/>
    <x v="1"/>
    <n v="84216.88"/>
    <n v="0"/>
    <n v="84216.88"/>
    <m/>
    <m/>
    <s v="ZURICH SANTANDER"/>
    <n v="1956287"/>
    <s v=" 0536767-08.2014.8.13.0145 "/>
    <s v="Alisson Mendes da Silva"/>
    <s v="Santander Seguros S/A"/>
    <s v="301/2737704"/>
    <s v="2014-82-31649-0"/>
    <s v="31/05/2014 "/>
    <s v=" "/>
    <n v="53867"/>
    <n v="53867"/>
    <s v=" "/>
    <s v=" "/>
    <s v=" "/>
    <n v="53867"/>
    <s v="Possível"/>
    <n v="26933.5"/>
    <n v="0"/>
    <s v="Remoto"/>
    <n v="0"/>
    <s v="Condenação"/>
    <s v="Contingência Inicial"/>
    <m/>
    <s v="Encerrado"/>
    <s v="Acidentes Pessoais"/>
    <s v="Cobertura Negada"/>
    <s v="Indenizatória"/>
    <s v="8ª"/>
    <s v="Vara Cível"/>
    <s v="Juiz de Fora (MG)"/>
    <s v="Minas Gerais"/>
    <s v="Chalfin, Goldberg, Vainboim e Fichtner Advogados Associados - São "/>
    <s v="Equipe Cível - Seguros"/>
    <s v="17/05/2017 "/>
    <s v="Improcedência da Ação - 1ª Instância"/>
    <n v="0"/>
    <s v="02.02.507.0001956287/14"/>
    <s v="22/09/2014"/>
    <d v="2014-10-17T00:00:00"/>
    <n v="53867"/>
    <d v="2014-10-17T00:00:00"/>
    <s v="17/05/2017 "/>
    <n v="943"/>
    <n v="31.433333333333334"/>
  </r>
  <r>
    <x v="4"/>
    <s v="02.02.136.0002399318/16"/>
    <x v="2"/>
    <x v="1"/>
    <s v="PROTEÇÃO RESIDENCIAL DOSE DUPLA"/>
    <n v="5002"/>
    <s v="ROUBO/FURTO"/>
    <s v="Residencial Dose Dupla"/>
    <s v="Sim"/>
    <s v="SINISTRO LIQUIDADO"/>
    <s v="Sinistro pago parcialmente"/>
    <m/>
    <x v="1"/>
    <n v="19377.36"/>
    <n v="0"/>
    <n v="19377.36"/>
    <m/>
    <m/>
    <s v="ZURICH SANTANDER"/>
    <n v="2399318"/>
    <s v=" 1001345-07.2016.8.26.0589 "/>
    <s v="João Roberto Longo Salvador"/>
    <s v="Santander Brasil Seguros S/A"/>
    <s v="1490320/67318"/>
    <s v="2015-14-100574-"/>
    <s v="18/12/2015 "/>
    <s v=" "/>
    <n v="16940.099999999999"/>
    <n v="18957"/>
    <s v=" "/>
    <s v=" "/>
    <s v=" "/>
    <n v="16940.099999999999"/>
    <s v="Possível"/>
    <n v="8470.0499999999993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São Simão (SP)"/>
    <s v="São Paulo"/>
    <s v="Chalfin, Goldberg, Vainboim e Fichtner Advogados Associados - São "/>
    <s v="Equipe Cível - Seguros"/>
    <s v="17/05/2017 "/>
    <s v="Improcedência da Ação - 1ª Instância"/>
    <n v="0"/>
    <s v="02.02.136.0002399318/16"/>
    <s v="12/12/2016"/>
    <d v="2016-12-20T00:00:00"/>
    <n v="16940.099999999999"/>
    <d v="2016-12-20T00:00:00"/>
    <s v="17/05/2017 "/>
    <n v="148"/>
    <n v="4.9333333333333336"/>
  </r>
  <r>
    <x v="4"/>
    <s v="02.02.136.0002304150/16"/>
    <x v="2"/>
    <x v="1"/>
    <s v="PROTEÇÃO RESIDENCIAL"/>
    <n v="8106"/>
    <s v="ROUBO/FURTO"/>
    <s v="Residencial Habitual"/>
    <s v="Sim"/>
    <s v="SINISTRO NEGADO"/>
    <s v="Caracteristica do imóvel ( Veraneio / Comercial / Desabitado / Em reforma) "/>
    <s v="desabitado + de 30 dias."/>
    <x v="2"/>
    <n v="19411.259999999998"/>
    <n v="19411.259999999998"/>
    <n v="0"/>
    <m/>
    <m/>
    <s v="ZURICH SANTANDER"/>
    <n v="2304150"/>
    <s v=" 5184717.24.2016.8.09.0051 "/>
    <s v="Gabriela Lacerda di Francescantonio"/>
    <s v="Santander Brasil Seguros S/A"/>
    <s v="1813162/874080"/>
    <s v="2016-14-107366-"/>
    <s v="20/05/2016 "/>
    <s v=" "/>
    <n v="17500"/>
    <n v="17500"/>
    <s v=" "/>
    <s v=" "/>
    <s v=" "/>
    <n v="17500"/>
    <s v="Possível"/>
    <n v="875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Goiânia (GO)"/>
    <s v="Goiás"/>
    <s v="Mascarenhas Barbosa &amp; Advogados Associados"/>
    <s v="Equipe Cível - Seguros"/>
    <s v="24/05/2017 "/>
    <s v="Procedência Parcial - 1ª Instância"/>
    <n v="0"/>
    <s v="02.02.136.0002304150/16"/>
    <s v="27/07/2016"/>
    <d v="2016-08-18T00:00:00"/>
    <n v="17500"/>
    <d v="2016-08-18T00:00:00"/>
    <s v="24/05/2017 "/>
    <n v="279"/>
    <n v="9.3000000000000007"/>
  </r>
  <r>
    <x v="4"/>
    <s v="02.02.507.0001296436/12"/>
    <x v="1"/>
    <x v="0"/>
    <s v="ACIDENTES PESSOAIS MENSAL SANTANDER"/>
    <n v="5012"/>
    <s v="IPA"/>
    <s v="AP STD"/>
    <s v="Sim"/>
    <s v="SINISTRO NEGADO"/>
    <s v="Sem caracterização de IFPD / IPA / Doenças Graves / Preexistência"/>
    <m/>
    <x v="2"/>
    <n v="168603.28"/>
    <n v="168603.28"/>
    <n v="0"/>
    <m/>
    <m/>
    <s v="ZURICH SANTANDER"/>
    <n v="1546552"/>
    <s v=" 039/1.12.0001748-8 "/>
    <s v="Dilceu Milonete Gomes do Amaral Junior"/>
    <s v="Santander Seguros S/A"/>
    <s v="301/2919287E..."/>
    <s v="2011-82-16047 E"/>
    <s v="24/10/2011 "/>
    <s v=" "/>
    <n v="405000"/>
    <n v="405000"/>
    <s v=" "/>
    <s v=" "/>
    <s v=" "/>
    <n v="405000"/>
    <s v="Possível"/>
    <n v="202500"/>
    <n v="0"/>
    <s v="Remoto"/>
    <n v="0"/>
    <s v="Condenação"/>
    <s v="Contingência Inicial"/>
    <m/>
    <s v="Encerrado"/>
    <s v="Acidentes Pessoais"/>
    <s v="Cobertura Negada"/>
    <s v="Cobrança"/>
    <s v="1ª"/>
    <s v="Vara Cível"/>
    <s v="Viamão (RS)"/>
    <s v="Rio Grande do Sul"/>
    <s v="Cabanellos Schuh Advogados Associados - RS"/>
    <s v="Equipe Cível - Seguros"/>
    <s v="26/05/2017 "/>
    <s v="Procedência Parcial - 1ª Instância"/>
    <n v="0"/>
    <s v="02.02.507.0001296436/12"/>
    <s v="22/10/2012"/>
    <d v="2012-11-14T00:00:00"/>
    <n v="405000"/>
    <d v="2012-11-14T00:00:00"/>
    <s v="26/05/2017 "/>
    <n v="1654"/>
    <n v="55.133333333333333"/>
  </r>
  <r>
    <x v="4"/>
    <s v="02.02.136.0002325610/16"/>
    <x v="2"/>
    <x v="1"/>
    <s v="PROTEÇÃO RESIDENCIAL SOB MEDIDA"/>
    <n v="8099"/>
    <s v="ROUBO/FURTO"/>
    <s v="Residencial Sob Medida"/>
    <s v="Sim"/>
    <s v="SINISTRO LIQUIDADO"/>
    <s v="Sinistro pago parcialmente"/>
    <m/>
    <x v="1"/>
    <n v="2556.35"/>
    <n v="0"/>
    <n v="2556.35"/>
    <m/>
    <m/>
    <s v="ZURICH SANTANDER"/>
    <n v="2325610"/>
    <s v=" 1007605-46.2016.8.26.0510 "/>
    <s v="HELOISA HELENA SFERRA CAPRETZ"/>
    <s v="Santander Brasil Seguros S/A"/>
    <s v="1782419/655053"/>
    <s v="2016-14-107460-"/>
    <s v="21/05/2016 "/>
    <s v=" "/>
    <n v="2282.31"/>
    <n v="10929.69"/>
    <s v=" "/>
    <s v=" "/>
    <s v=" "/>
    <n v="2282.31"/>
    <s v="Possível"/>
    <n v="1141.1600000000001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Rio Claro (SP)"/>
    <s v="São Paulo"/>
    <s v="Chalfin, Goldberg, Vainboim e Fichtner Advogados Associados - São "/>
    <s v="Equipe Cível - Seguros"/>
    <s v="31/05/2017 "/>
    <s v="Improcedência da Ação - 1ª Instância"/>
    <n v="0"/>
    <s v="02.02.136.0002325610/16"/>
    <s v="13/09/2016"/>
    <d v="2016-09-17T00:00:00"/>
    <n v="2282.31"/>
    <d v="2016-09-17T00:00:00"/>
    <s v="31/05/2017 "/>
    <n v="256"/>
    <n v="8.5333333333333332"/>
  </r>
  <r>
    <x v="4"/>
    <s v="02.02.136.0002416862/17"/>
    <x v="2"/>
    <x v="1"/>
    <s v="PROTEÇÃO EMPRESARIAL SANTANDER"/>
    <n v="8114"/>
    <s v="ROUBO/FURTO"/>
    <s v="Empresarial"/>
    <s v="Sim"/>
    <s v="SINISTRO NEGADO"/>
    <s v="prejuízo abaixo da franquia"/>
    <m/>
    <x v="1"/>
    <n v="6017.9"/>
    <n v="0"/>
    <n v="6017.9"/>
    <m/>
    <m/>
    <s v="ZURICH SANTANDER"/>
    <n v="2416862"/>
    <s v=" 0007287-53.2017.8.19.0021 "/>
    <s v="DROGARIA FAMÍLIA PEIXOTO - EIRELI"/>
    <s v="Santander Brasil Seguros S/A"/>
    <s v="1842506/0"/>
    <s v="2016-14-114633E"/>
    <s v="10/11/2016 "/>
    <s v=" "/>
    <n v="11651.35"/>
    <n v="12000"/>
    <s v=" "/>
    <s v=" "/>
    <s v=" "/>
    <n v="11651.35"/>
    <s v="Possível"/>
    <n v="5825.68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Duque de Caxias (RJ)"/>
    <s v="Rio de Janeiro"/>
    <s v="Chalfin, Goldberg, Vainboim e Fichtner Advogados Associados - São "/>
    <s v="Equipe Cível - Seguros"/>
    <s v="18/05/2017 "/>
    <s v="Extinção Art. 267 - Sem Possibilidade Nova Ação - 1ª Instância"/>
    <n v="0"/>
    <s v="02.02.136.0002416862/17"/>
    <s v="10/02/2017"/>
    <d v="2017-02-16T00:00:00"/>
    <n v="11651.35"/>
    <d v="2017-02-16T00:00:00"/>
    <s v="18/05/2017 "/>
    <n v="91"/>
    <n v="3.0333333333333332"/>
  </r>
  <r>
    <x v="4"/>
    <s v="02.02.507.0002219858/16"/>
    <x v="1"/>
    <x v="0"/>
    <s v="SANTANDER PROTECAO SOB MEDIDA"/>
    <n v="8065"/>
    <s v="IPA"/>
    <s v="AP Proteção Sob Medida"/>
    <s v="Sim"/>
    <s v="SINISTRO NEGADO"/>
    <s v="Falta de Documentos"/>
    <m/>
    <x v="1"/>
    <n v="36806.74"/>
    <n v="0"/>
    <n v="36806.74"/>
    <m/>
    <m/>
    <s v="ZURICH SANTANDER"/>
    <n v="2219858"/>
    <s v=" 0002704-07.2016.8.16.0130 "/>
    <s v="Aparecido Moreira da Silva"/>
    <s v="Santander Seguros S/A"/>
    <s v="2034/3481421"/>
    <s v="2013-82-23183-0"/>
    <s v="16/02/2013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Paranavaí (PR)"/>
    <s v="Paraná"/>
    <s v="Cabanellos Schuh Advogados Associados - PR"/>
    <s v="Equipe Cível - Seguros"/>
    <s v="25/05/2017 "/>
    <s v="Extinção Art. 267 - Sem Possibilidade Nova Ação - 1ª Instância"/>
    <n v="0"/>
    <s v="02.02.507.0002219858/16"/>
    <s v="15/02/2016"/>
    <d v="2016-03-11T00:00:00"/>
    <n v="25000"/>
    <d v="2016-03-11T00:00:00"/>
    <s v="25/05/2017 "/>
    <n v="440"/>
    <n v="14.666666666666666"/>
  </r>
  <r>
    <x v="4"/>
    <s v="02.02.136.0002222450/16"/>
    <x v="2"/>
    <x v="1"/>
    <s v="PROTEÇÃO RESIDENCIAL DOSE DUPLA"/>
    <n v="5002"/>
    <s v="VENDAVAL"/>
    <s v="Residencial Dose Dupla"/>
    <s v="Sim"/>
    <s v="SINISTRO LIQUIDADO"/>
    <s v="Sinistro pago parcialmente"/>
    <m/>
    <x v="1"/>
    <n v="74497.84"/>
    <n v="0"/>
    <n v="74497.84"/>
    <m/>
    <m/>
    <s v="ZURICH SANTANDER"/>
    <n v="2222450"/>
    <s v=" 1001033-82.2016.8.26.0281 "/>
    <s v="MARCOS VININCIO FERNANDES"/>
    <s v="Santander Brasil Seguros S/A"/>
    <s v="1490320/277709"/>
    <s v="2014-14-77196-E"/>
    <s v="16/01/2014 "/>
    <s v=" "/>
    <n v="69801"/>
    <n v="88771"/>
    <s v=" "/>
    <s v=" "/>
    <s v=" "/>
    <n v="69801.539999999994"/>
    <s v="Possível"/>
    <n v="34900.769999999997"/>
    <n v="0"/>
    <s v="Remoto"/>
    <n v="0"/>
    <s v="Condenação"/>
    <s v="Contingência Inicial"/>
    <m/>
    <s v="Encerrado"/>
    <s v="Seguro Residencial"/>
    <s v="Sinistro Negado (Negativa pagto da Apólice)"/>
    <s v="Indenizatória"/>
    <s v="2ª"/>
    <s v="Vara Cível"/>
    <s v="Itatiba (SP)"/>
    <s v="São Paulo"/>
    <s v="Chalfin, Goldberg, Vainboim e Fichtner Advogados Associados - São "/>
    <s v="Equipe Cível - Seguros"/>
    <s v="17/05/2017 "/>
    <s v="Extinção Art. 267 - Com Possibilidade Nova Ação - 2ª Instância - Recurso do Auto"/>
    <n v="0"/>
    <s v="02.02.136.0002222450/16"/>
    <s v="21/01/2016"/>
    <d v="2016-03-16T00:00:00"/>
    <n v="69801"/>
    <d v="2016-03-16T00:00:00"/>
    <s v="17/05/2017 "/>
    <n v="427"/>
    <n v="14.233333333333333"/>
  </r>
  <r>
    <x v="4"/>
    <s v="02.02.136.0001288452/12"/>
    <x v="2"/>
    <x v="1"/>
    <s v="PROTEÇÃO RESIDENCIAL DOSE DUPLA"/>
    <n v="5002"/>
    <s v="ROUBO/FURTO"/>
    <s v="Residencial Dose Dupla"/>
    <s v="Sim"/>
    <s v="SINISTRO LIQUIDADO"/>
    <s v="Sinistro pago parcialmente"/>
    <m/>
    <x v="2"/>
    <n v="3032.06"/>
    <n v="3032.06"/>
    <n v="0"/>
    <m/>
    <m/>
    <s v="ZURICH SANTANDER"/>
    <n v="1538561"/>
    <s v=" 0932674-26.2012.8.26.0506 "/>
    <s v="Lucas Fernando da Paz"/>
    <s v="Santander Brasil Seguros S/A"/>
    <s v="1490320/195548"/>
    <s v="2012-14-54050-0"/>
    <s v="11/01/2012 "/>
    <s v=" "/>
    <n v="7971.65"/>
    <n v="11060"/>
    <s v=" "/>
    <s v=" "/>
    <s v=" "/>
    <n v="1498"/>
    <s v="Provável"/>
    <n v="1498"/>
    <n v="0"/>
    <s v="Remoto"/>
    <n v="0"/>
    <s v="Condenação"/>
    <s v="Contingência Inicial"/>
    <m/>
    <s v="Encerrado"/>
    <s v="Seguro Residencial"/>
    <s v="Problemas com a apólice"/>
    <s v="Indenizatória"/>
    <s v="6ª"/>
    <s v="Vara Cível"/>
    <s v="Ribeirão Preto (SP)"/>
    <s v="São Paulo"/>
    <s v="Chalfin, Goldberg, Vainboim e Fichtner Advogados Associados - São "/>
    <s v="Equipe Cível - Seguros"/>
    <s v="17/05/2017 "/>
    <s v="Procedência Parcial - 2ª Instância - Recurso do Banco"/>
    <n v="0"/>
    <s v="02.02.136.0001288452/12"/>
    <s v="16/04/2012"/>
    <d v="2012-10-27T00:00:00"/>
    <n v="7971.65"/>
    <d v="2012-10-27T00:00:00"/>
    <s v="17/05/2017 "/>
    <n v="1663"/>
    <n v="55.43333333333333"/>
  </r>
  <r>
    <x v="4"/>
    <s v="02.02.136.0002159328/15"/>
    <x v="2"/>
    <x v="1"/>
    <s v="PROTEÇÃO RESIDENCIAL DOSE DUPLA"/>
    <n v="5002"/>
    <s v="ROUBO/FURTO"/>
    <s v="Residencial Dose Dupla"/>
    <s v="Sim"/>
    <s v="SINISTRO LIQUIDADO"/>
    <s v="Sinistro pago parcialmente"/>
    <m/>
    <x v="2"/>
    <n v="13823.52"/>
    <n v="13823.52"/>
    <n v="0"/>
    <m/>
    <m/>
    <s v="ZURICH SANTANDER"/>
    <n v="2159328"/>
    <s v=" 0004169-96.2015.8.16.0191 "/>
    <s v="Aretha Mariana Da Silva Braz"/>
    <s v="Santander Brasil Seguros S/A"/>
    <s v="1490320/406101"/>
    <s v="2015-14-94081-0"/>
    <s v="21/07/2015 "/>
    <s v=" "/>
    <n v="15221"/>
    <n v="15221"/>
    <s v=" "/>
    <s v=" "/>
    <s v=" "/>
    <n v="9353.07"/>
    <s v="Provável"/>
    <n v="9353.07"/>
    <n v="0"/>
    <s v="Remoto"/>
    <n v="0"/>
    <s v="Condenação"/>
    <s v="Contingência Inicial"/>
    <m/>
    <s v="Encerrado"/>
    <s v="Seguro Residencial"/>
    <s v="Demora/diverg/não efetivação da alteraç solicitada"/>
    <s v="Indenizatória"/>
    <s v="Juizado Especial Cível"/>
    <s v="JEC 20 Salários"/>
    <s v="Curitiba (PR)"/>
    <s v="Paraná"/>
    <s v="Cabanellos Schuh Advogados Associados - PR"/>
    <s v="Equipe Cível - Seguros"/>
    <s v="23/05/2017 "/>
    <s v="Procedência Parcial - 2ª Instância - Recurso do Banco"/>
    <n v="0"/>
    <s v="02.02.136.0002159328/15"/>
    <s v="08/10/2015"/>
    <d v="2015-10-09T00:00:00"/>
    <n v="15221"/>
    <d v="2015-10-09T00:00:00"/>
    <s v="23/05/2017 "/>
    <n v="592"/>
    <n v="19.733333333333334"/>
  </r>
  <r>
    <x v="4"/>
    <s v="02.02.507.0001715195/13"/>
    <x v="1"/>
    <x v="0"/>
    <s v=" SEG ACID PESSOAIS MIGR STYLE"/>
    <n v="8030"/>
    <s v="IPA"/>
    <s v="AP STD"/>
    <s v="Sim"/>
    <s v="SINISTRO NEGADO"/>
    <s v="Sem caracterização de IFPD / IPA / Doenças Graves / Preexistência"/>
    <m/>
    <x v="2"/>
    <n v="11332.93"/>
    <n v="11332.93"/>
    <n v="0"/>
    <m/>
    <m/>
    <s v="ZURICH SANTANDER"/>
    <n v="1715195"/>
    <s v=" 0006091-37.2013.8.26.0201 "/>
    <s v="Francisco Garcia Venuto"/>
    <s v="Santander Seguros S/A"/>
    <s v="2030 E 2022"/>
    <s v="2012-82-20331-E"/>
    <s v="15/05/2012 "/>
    <s v=" "/>
    <n v="96853"/>
    <n v="96853"/>
    <s v=" "/>
    <s v=" "/>
    <s v=" "/>
    <n v="96853"/>
    <s v="Possível"/>
    <n v="48426.5"/>
    <n v="0"/>
    <s v="Remoto"/>
    <n v="0"/>
    <s v="Condenação"/>
    <s v="Contingência Inicial"/>
    <m/>
    <s v="Encerrado"/>
    <s v="Acidentes Pessoais"/>
    <s v="Cobertura Negada"/>
    <s v="Indenizatória"/>
    <s v="2ª"/>
    <s v="Vara Cível"/>
    <s v="Garça (SP)"/>
    <s v="São Paulo"/>
    <s v="Chalfin, Goldberg, Vainboim e Fichtner Advogados Associados - São "/>
    <s v="Equipe Cível - Seguros"/>
    <s v="29/05/2017 "/>
    <s v="Procedência Parcial - 2ª Instância - Recurso do Banco"/>
    <n v="0"/>
    <s v="02.02.507.0001715195/13"/>
    <s v="04/09/2013"/>
    <d v="2013-09-19T00:00:00"/>
    <n v="96853"/>
    <d v="2013-09-19T00:00:00"/>
    <s v="29/05/2017 "/>
    <n v="1348"/>
    <n v="44.93333333333333"/>
  </r>
  <r>
    <x v="4"/>
    <s v="02.02.136.0002368822/16"/>
    <x v="2"/>
    <x v="1"/>
    <s v="PROTEÇÃO RESIDENCIAL VAN GOGH"/>
    <n v="8100"/>
    <s v="ROUBO/FURTO"/>
    <s v="Residencial Van Gogh"/>
    <s v="Não"/>
    <s v="SINISTRO NEGADO"/>
    <s v="Caracteristica do imóvel ( Veraneio / Comercial / Desabitado / Em reforma) "/>
    <s v="com."/>
    <x v="1"/>
    <n v="22000"/>
    <n v="0"/>
    <n v="22000"/>
    <m/>
    <m/>
    <s v="ZURICH SANTANDER"/>
    <n v="2368822"/>
    <s v=" 1017454-29.2016.8.26.0482 "/>
    <s v="BENEDITO GERALDO DE OLIVEIRA"/>
    <s v="Santander Brasil Seguros S/A"/>
    <s v="1782418/556483"/>
    <s v="2014-14-81625-0"/>
    <s v="07/06/2014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Presidente Prudente (SP)"/>
    <s v="São Paulo"/>
    <s v="Chalfin, Goldberg, Vainboim e Fichtner Advogados Associados - São "/>
    <s v="Equipe Cível - Seguros"/>
    <s v="16/05/2017 "/>
    <s v="Extinção Art. 267 - Com Possibilidade Nova Ação"/>
    <n v="0"/>
    <s v="02.02.136.0002368822/16"/>
    <s v="22/10/2016"/>
    <d v="2016-10-27T00:00:00"/>
    <n v="12000"/>
    <d v="2016-10-27T00:00:00"/>
    <s v="16/05/2017 "/>
    <n v="201"/>
    <n v="6.7"/>
  </r>
  <r>
    <x v="4"/>
    <s v="02.02.136.0002281252/16"/>
    <x v="2"/>
    <x v="1"/>
    <s v="PROTEÇÃO RESIDENCIAL DOSE DUPLA"/>
    <n v="5002"/>
    <s v="Danos Elétricos"/>
    <s v="Residencial Dose Dupla"/>
    <s v="Sim"/>
    <s v="SINISTRO LIQUIDADO"/>
    <s v="Sinistro pago parcialmente"/>
    <m/>
    <x v="1"/>
    <n v="15297.999999999998"/>
    <n v="0"/>
    <n v="15297.999999999998"/>
    <m/>
    <m/>
    <s v="ZURICH SANTANDER"/>
    <n v="2281252"/>
    <s v=" 9002965-50.2016.8.21.0008 "/>
    <s v="DANIEL ROCHA DIAS"/>
    <s v="Santander Brasil Seguros S/A"/>
    <s v="1490320/448343"/>
    <s v="2015-14-96892-E"/>
    <s v="14/10/2015 "/>
    <s v=" "/>
    <n v="23025"/>
    <n v="39467"/>
    <s v=" "/>
    <s v=" "/>
    <s v=" "/>
    <n v="23025"/>
    <s v="Possível"/>
    <n v="11512.5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40 Salários"/>
    <s v="Canoas (RS)"/>
    <s v="Rio Grande do Sul"/>
    <s v="Cabanellos Schuh Advogados Associados - RS"/>
    <s v="Equipe Cível - Seguros"/>
    <s v="18/05/2017 "/>
    <s v="Improcedência da Ação - 2ª Instância - Recurso do Autor"/>
    <n v="0"/>
    <s v="02.02.136.0002281252/16"/>
    <s v="14/06/2016"/>
    <d v="2016-07-12T00:00:00"/>
    <n v="23025"/>
    <d v="2016-07-12T00:00:00"/>
    <s v="18/05/2017 "/>
    <n v="310"/>
    <n v="10.333333333333334"/>
  </r>
  <r>
    <x v="4"/>
    <s v="02.02.507.0001654717/13"/>
    <x v="1"/>
    <x v="0"/>
    <s v="ACIDENTES PESSOAIS MENSAL SANTANDER"/>
    <n v="5012"/>
    <s v="MORTE ACIDENTAL"/>
    <s v="AP STD"/>
    <s v="Sim"/>
    <s v="SINISTRO NEGADO"/>
    <s v="Ausência de cobertura"/>
    <s v="sinistro anterior à vigência."/>
    <x v="1"/>
    <n v="262208.8"/>
    <n v="0"/>
    <n v="262208.8"/>
    <m/>
    <m/>
    <s v="ZURICH SANTANDER"/>
    <n v="1665374"/>
    <s v=" 0009459-49.2013.8.19.0007 "/>
    <s v="Queila de Oliveira Pereira Alves"/>
    <s v="Santander Seguros S/A"/>
    <s v="301/3457740"/>
    <s v="2013-82-24600-0"/>
    <s v="28/06/2012 "/>
    <s v=" "/>
    <n v="130000"/>
    <n v="130000"/>
    <s v=" "/>
    <s v=" "/>
    <s v=" "/>
    <n v="130000"/>
    <s v="Possível"/>
    <n v="65000"/>
    <n v="0"/>
    <s v="Remoto"/>
    <n v="0"/>
    <s v="Condenação"/>
    <s v="Contingência Inicial"/>
    <m/>
    <s v="Encerrado"/>
    <s v="Acidentes Pessoais"/>
    <s v="Cobertura Negada"/>
    <s v="Cobrança"/>
    <s v="2ª"/>
    <s v="Vara Cível"/>
    <s v="Barra Mansa (RJ)"/>
    <s v="Rio de Janeiro"/>
    <s v="Chalfin, Goldberg, Vainboim e Fichtner Advogados Associados - São "/>
    <s v="Equipe Cível - Seguros"/>
    <s v="19/05/2017 "/>
    <s v="Improcedência da Ação - 2ª Instância - Recurso do Autor"/>
    <n v="0"/>
    <s v="02.02.507.0001654717/13"/>
    <s v="18/06/2013"/>
    <d v="2013-06-27T00:00:00"/>
    <n v="130000"/>
    <d v="2013-06-27T00:00:00"/>
    <s v="19/05/2017 "/>
    <n v="1422"/>
    <n v="47.4"/>
  </r>
  <r>
    <x v="4"/>
    <s v="02.02.507.0002214890/16"/>
    <x v="1"/>
    <x v="0"/>
    <s v="ACIDENTES PESSOAIS MEN SANTANDER"/>
    <n v="1101"/>
    <s v="IPA"/>
    <s v="AP STD"/>
    <s v="Sim"/>
    <s v="SINISTRO NEGADO"/>
    <s v="Risco Excluído "/>
    <m/>
    <x v="1"/>
    <n v="35407.800000000003"/>
    <n v="0"/>
    <n v="35407.800000000003"/>
    <m/>
    <m/>
    <s v="ZURICH SANTANDER"/>
    <n v="2214890"/>
    <s v=" 1002819-21.2016.8.26.0554 "/>
    <s v="PEDRO MENEGONI JUNIOR"/>
    <s v="Santander Seguros S/A"/>
    <s v="1101080/117469"/>
    <s v="2015-82-35741-0"/>
    <s v="13/03/2004 "/>
    <s v=" "/>
    <n v="35000"/>
    <n v="35000"/>
    <s v=" "/>
    <s v=" "/>
    <s v=" "/>
    <n v="14000"/>
    <s v="Possível"/>
    <n v="7000"/>
    <n v="0"/>
    <s v="Remoto"/>
    <n v="0"/>
    <s v="Condenação"/>
    <s v="Contingência Inicial"/>
    <m/>
    <s v="Encerrado"/>
    <s v="Acidentes Pessoais"/>
    <s v="Sinistro Negado (Negativa pagto da Apólice)"/>
    <s v="Indenizatória"/>
    <s v="6ª"/>
    <s v="Vara Cível"/>
    <s v="Santo André (SP)"/>
    <s v="São Paulo"/>
    <s v="Chalfin, Goldberg, Vainboim e Fichtner Advogados Associados - São "/>
    <s v="Equipe Cível - Seguros"/>
    <s v="23/05/2017 "/>
    <s v="Extinção Art. 267 - Com Possibilidade Nova Ação"/>
    <n v="0"/>
    <s v="02.02.507.0002214890/16"/>
    <s v="05/02/2016"/>
    <d v="2016-03-02T00:00:00"/>
    <n v="35000"/>
    <d v="2016-03-02T00:00:00"/>
    <s v="23/05/2017 "/>
    <n v="447"/>
    <n v="14.9"/>
  </r>
  <r>
    <x v="4"/>
    <s v="02.02.507.0002373803/16"/>
    <x v="0"/>
    <x v="0"/>
    <s v="PROTECAO VIDA PREMIADA"/>
    <n v="8063"/>
    <s v="IPA"/>
    <s v="Vida Premiada"/>
    <s v="Não"/>
    <s v="SINISTRO LIQUIDADO"/>
    <s v="Sinistro pago parcialmente"/>
    <m/>
    <x v="1"/>
    <n v="41180"/>
    <n v="0"/>
    <n v="41180"/>
    <m/>
    <m/>
    <s v="ZURICH SANTANDER"/>
    <n v="2373803"/>
    <s v=" 0047976-34.2016.8.17.8201 "/>
    <s v="SILDIO ALEXANDRE ALVES FERREIRA DA SILVA"/>
    <s v="Santander Seguros S/A"/>
    <s v="113307/3590007"/>
    <s v="2015-93-76444-0"/>
    <s v="10/11/2015 "/>
    <s v=" "/>
    <n v="35000"/>
    <n v="50000"/>
    <s v=" "/>
    <s v=" "/>
    <s v=" "/>
    <n v="35000"/>
    <s v="Remoto"/>
    <n v="0"/>
    <n v="0"/>
    <s v="Remoto"/>
    <n v="0"/>
    <s v="Condenação"/>
    <s v="Contingência Inicial"/>
    <m/>
    <s v="Encerrado"/>
    <s v="Acidentes Pessoais"/>
    <s v="Repasse não efetuado/divergente"/>
    <s v="Indenizatória"/>
    <s v="Juizado Especial Cível"/>
    <s v="JEC 20 Salários"/>
    <s v="Recife (PE)"/>
    <s v="Pernambuco"/>
    <s v="Costa &amp; Andrade Advogados Associados - RTMVP"/>
    <s v="Equipe Cível - Seguros"/>
    <s v="23/05/2017 "/>
    <s v="Extinção Art. 267 - Com Possibilidade Nova Ação"/>
    <n v="0"/>
    <s v="02.02.507.0002373803/16"/>
    <s v="07/11/2016"/>
    <d v="2016-11-11T00:00:00"/>
    <n v="35000"/>
    <d v="2016-11-11T00:00:00"/>
    <s v="23/05/2017 "/>
    <n v="193"/>
    <n v="6.4333333333333336"/>
  </r>
  <r>
    <x v="4"/>
    <s v="02.02.136.0002394715/16"/>
    <x v="2"/>
    <x v="1"/>
    <s v="PROTEÇÃO RESIDENCIAL DOSE DUPLA"/>
    <n v="5002"/>
    <s v="ROUBO/FURTO"/>
    <s v="Residencial Dose Dupla"/>
    <s v="Sim"/>
    <s v="SINISTRO NEGADO"/>
    <s v="Falta de Documentos"/>
    <m/>
    <x v="1"/>
    <n v="14000"/>
    <n v="0"/>
    <n v="14000"/>
    <m/>
    <m/>
    <s v="ZURICH SANTANDER"/>
    <n v="2394715"/>
    <s v=" 0013186-18.2016.8.19.0037 "/>
    <s v="Marcos Antonio Barros da Silva"/>
    <s v="Santander Brasil Seguros S/A"/>
    <s v="1490320/279416"/>
    <s v="2015-14-91688-0"/>
    <s v="08/04/2015 "/>
    <s v=" "/>
    <n v="24925"/>
    <n v="24925"/>
    <s v=" "/>
    <s v=" "/>
    <s v=" "/>
    <n v="24925"/>
    <s v="Possível"/>
    <n v="12462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Nova Friburgo (RJ)"/>
    <s v="Rio de Janeiro"/>
    <s v="Chalfin, Goldberg, Vainboim e Fichtner Advogados Associados - São "/>
    <s v="Equipe Cível - Seguros"/>
    <s v="23/05/2017 "/>
    <s v="Extinção Art. 267 - Com Possibilidade Nova Ação"/>
    <n v="0"/>
    <s v="02.02.136.0002394715/16"/>
    <s v="01/12/2016"/>
    <d v="2016-12-07T00:00:00"/>
    <n v="24925"/>
    <d v="2016-12-07T00:00:00"/>
    <s v="23/05/2017 "/>
    <n v="167"/>
    <n v="5.5666666666666664"/>
  </r>
  <r>
    <x v="4"/>
    <s v="02.02.136.0001833053/14"/>
    <x v="2"/>
    <x v="1"/>
    <s v="PROTEÇÃO RESIDENCIAL DOSE DUPLA"/>
    <n v="5002"/>
    <s v="DESMORONAMENTO"/>
    <s v="Residencial Dose Dupla"/>
    <s v="Sim"/>
    <s v="SINISTRO NEGADO"/>
    <s v="EVENTO NÃO CARACTERIZADO"/>
    <m/>
    <x v="1"/>
    <n v="23993"/>
    <n v="0"/>
    <n v="23993"/>
    <m/>
    <m/>
    <s v="ZURICH SANTANDER"/>
    <n v="1833053"/>
    <s v=" 1001650-77.2014.8.26.0292 "/>
    <s v="Jair Pereira da Cunha"/>
    <s v="Santander Brasil Seguros S/A"/>
    <s v="1490320/110139"/>
    <s v="2011-14-44945-E"/>
    <s v="08/02/2011 "/>
    <s v=" "/>
    <n v="25731"/>
    <n v="25731"/>
    <s v=" "/>
    <s v=" "/>
    <s v=" "/>
    <n v="25731"/>
    <s v="Possível"/>
    <n v="12865.5"/>
    <n v="0"/>
    <s v="Remoto"/>
    <n v="0"/>
    <s v="Condenação"/>
    <s v="Contingência Inicial"/>
    <m/>
    <s v="Encerrado"/>
    <s v="Seguro Residencial"/>
    <s v="Sinistro Negado"/>
    <s v="Cobrança"/>
    <s v="1ª"/>
    <s v="Vara Cível"/>
    <s v="Jacareí (SP)"/>
    <s v="São Paulo"/>
    <s v="Chalfin, Goldberg, Vainboim e Fichtner Advogados Associados - São "/>
    <s v="Equipe Cível - Seguros"/>
    <s v="30/05/2017 "/>
    <s v="Improcedência da Ação - 2ª Instância - Recurso do Autor"/>
    <n v="0"/>
    <s v="02.02.136.0001833053/14"/>
    <s v="19/03/2014"/>
    <d v="2014-04-11T00:00:00"/>
    <n v="25731"/>
    <d v="2014-04-11T00:00:00"/>
    <s v="30/05/2017 "/>
    <n v="1145"/>
    <n v="38.166666666666664"/>
  </r>
  <r>
    <x v="4"/>
    <s v="02.02.507.0001606789/13"/>
    <x v="1"/>
    <x v="0"/>
    <s v="ACIDENTES PESSOAIS MENSAL SANTANDER"/>
    <n v="5012"/>
    <s v="IFPD"/>
    <s v="AP STD"/>
    <s v="Sim"/>
    <s v="SINISTRO NEGADO"/>
    <s v="Ausência de cobertura"/>
    <m/>
    <x v="1"/>
    <n v="247339.14"/>
    <n v="0"/>
    <n v="247339.14"/>
    <m/>
    <m/>
    <s v="ZURICH SANTANDER"/>
    <n v="1615565"/>
    <s v=" 0006448-72.2013.8.26.0506 "/>
    <s v="Rildo de Almeida"/>
    <s v="Santander Seguros S/A"/>
    <s v="301/1266295"/>
    <n v="103754"/>
    <s v="11/10/2005 "/>
    <s v=" "/>
    <n v="103754"/>
    <n v="103754"/>
    <s v=" "/>
    <s v=" "/>
    <s v=" "/>
    <n v="103754"/>
    <s v="Possível"/>
    <n v="51877"/>
    <n v="0"/>
    <s v="Remoto"/>
    <n v="0"/>
    <s v="Condenação"/>
    <s v="Contingência Inicial"/>
    <m/>
    <s v="Encerrado"/>
    <s v="Acidentes Pessoais"/>
    <s v="Pgto/Amortiz/diverg/duplic/não processado/provisão"/>
    <s v="Cobrança"/>
    <s v="2ª"/>
    <s v="Vara Cível"/>
    <s v="Ribeirão Preto (SP)"/>
    <s v="São Paulo"/>
    <s v="Chalfin, Goldberg, Vainboim e Fichtner Advogados Associados - São "/>
    <s v="Equipe Cível - Seguros"/>
    <s v="31/05/2017 "/>
    <s v="Improcedência da Ação - 2ª Instância - Recurso do Autor"/>
    <n v="0"/>
    <s v="02.02.507.0001606789/13"/>
    <s v="07/02/2013"/>
    <d v="2013-04-09T00:00:00"/>
    <n v="103754"/>
    <d v="2013-04-09T00:00:00"/>
    <s v="31/05/2017 "/>
    <n v="1513"/>
    <n v="50.43333333333333"/>
  </r>
  <r>
    <x v="4"/>
    <s v="02.02.136.0002288216/16"/>
    <x v="2"/>
    <x v="1"/>
    <s v="RESIDENCIAL SANTANDER PLUS"/>
    <n v="5003"/>
    <s v="Danos Elétricos"/>
    <s v="Residencial Plus"/>
    <s v="Não"/>
    <s v="SINISTRO NEGADO"/>
    <s v="Falta de Documentos"/>
    <m/>
    <x v="1"/>
    <n v="2584.2600000000002"/>
    <n v="0"/>
    <n v="2584.2600000000002"/>
    <m/>
    <m/>
    <s v="ZURICH SANTANDER"/>
    <n v="2288216"/>
    <s v=" 1008626-84.2016.8.26.0016 "/>
    <s v="Jose Carlos Leonel Prado"/>
    <s v="Santander Brasil Seguros S/A"/>
    <s v="1490321/38827"/>
    <s v="2016-14-103482"/>
    <s v="15/02/2016 "/>
    <s v=" "/>
    <n v="2200"/>
    <n v="2200"/>
    <s v=" "/>
    <s v=" "/>
    <s v=" "/>
    <n v="2200"/>
    <s v="Possível"/>
    <n v="11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16/05/2017 "/>
    <s v="Extinção Art. 267 - Sem Possibilidade Nova Ação"/>
    <n v="0"/>
    <s v="02.02.136.0002288216/16"/>
    <s v="14/07/2016"/>
    <d v="2016-07-28T00:00:00"/>
    <n v="2200"/>
    <d v="2016-07-28T00:00:00"/>
    <s v="16/05/2017 "/>
    <n v="292"/>
    <n v="9.7333333333333325"/>
  </r>
  <r>
    <x v="4"/>
    <s v="02.02.136.0001879115/14"/>
    <x v="2"/>
    <x v="1"/>
    <s v="PROTEÇÃO RESIDENCIAL DOSE DUPLA"/>
    <n v="5002"/>
    <s v="ROUBO/FURTO"/>
    <s v="Residencial Dose Dupla"/>
    <s v="Sim"/>
    <s v="SINISTRO NEGADO"/>
    <s v="Falta de Documentos"/>
    <m/>
    <x v="1"/>
    <n v="34394.239999999998"/>
    <n v="0"/>
    <n v="34394.239999999998"/>
    <m/>
    <m/>
    <s v="ZURICH SANTANDER"/>
    <n v="1879115"/>
    <s v=" 0013767-91.2014.8.19.0008 "/>
    <s v="Leila Cristina de Paula Santiago"/>
    <s v="Santander Brasil Seguros S/A"/>
    <s v="1490320/547007"/>
    <s v="2013-14-69253-0"/>
    <s v="12/04/2013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Residencial"/>
    <s v="Pagamento do Valor da Apólice"/>
    <s v="Indenizatória"/>
    <s v="Juizado Especial Cível"/>
    <s v="JEC 40 Salários"/>
    <s v="Belford Roxo (RJ)"/>
    <s v="Rio de Janeiro"/>
    <s v="Chalfin, Goldberg, Vainboim e Fichtner Advogados Associados - São "/>
    <s v="Equipe Cível - Seguros"/>
    <s v="18/05/2017 "/>
    <s v="Extinção Art. 267 - Sem Possibilidade Nova Ação"/>
    <n v="0"/>
    <s v="02.02.136.0001879115/14"/>
    <s v="03/06/2014"/>
    <d v="2014-07-02T00:00:00"/>
    <n v="20000"/>
    <d v="2014-07-02T00:00:00"/>
    <s v="18/05/2017 "/>
    <n v="1051"/>
    <n v="35.033333333333331"/>
  </r>
  <r>
    <x v="4"/>
    <s v="02.02.507.0002438864/17"/>
    <x v="1"/>
    <x v="0"/>
    <s v="ACIDENTES PESSOAIS MENSAL SANTANDER"/>
    <n v="5012"/>
    <s v="MORTE ACIDENTAL"/>
    <s v="AP STD"/>
    <s v="Sim"/>
    <s v="SINISTRO NEGADO"/>
    <s v="Falta de Documentos"/>
    <m/>
    <x v="0"/>
    <n v="126492.37"/>
    <n v="125787"/>
    <n v="705.36999999999534"/>
    <m/>
    <m/>
    <s v="ZURICH SANTANDER"/>
    <n v="2438864"/>
    <s v=" 1000475-15.2017.8.26.0172 "/>
    <s v="Joelma Regina Provasi Aguiar"/>
    <s v="Santander Seguros S/A"/>
    <s v="301/3639532"/>
    <s v="2017-82-45129-0"/>
    <s v="16/02/2017 "/>
    <s v=" "/>
    <n v="125787"/>
    <n v="125787"/>
    <s v=" "/>
    <s v=" "/>
    <s v=" "/>
    <n v="125787"/>
    <s v="Possível"/>
    <n v="62893.5"/>
    <n v="0"/>
    <s v="Remoto"/>
    <n v="0"/>
    <s v="Condenação"/>
    <s v="Contingência Inicial"/>
    <m/>
    <s v="Encerrado"/>
    <s v="Acidentes Pessoais"/>
    <s v="Sinistro Negado (Negativa pagto da Apólice)"/>
    <s v="Indenizatória"/>
    <s v="1ª"/>
    <s v="Vara Cível"/>
    <s v="Eldorado (SP)"/>
    <s v="São Paulo"/>
    <s v="Chalfin, Goldberg, Vainboim e Fichtner Advogados Associados - São "/>
    <s v="Equipe Cível - Seguros"/>
    <s v="18/05/2017 "/>
    <s v="Acordo antes da Sentença"/>
    <n v="0"/>
    <s v="02.02.507.0002438864/17"/>
    <s v="27/03/2017"/>
    <d v="2017-04-19T00:00:00"/>
    <n v="125787"/>
    <d v="2017-04-19T00:00:00"/>
    <s v="18/05/2017 "/>
    <n v="29"/>
    <n v="0.96666666666666667"/>
  </r>
  <r>
    <x v="4"/>
    <s v="02.02.507.0001835360/13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47742.87"/>
    <n v="137500"/>
    <n v="10242.869999999995"/>
    <m/>
    <m/>
    <s v="ZURICH SANTANDER"/>
    <n v="1835360"/>
    <s v=" 4001706-93.2013.8.26.0001 "/>
    <s v="Durval Cândido de Araújo"/>
    <s v="Santander Seguros S/A"/>
    <s v="3419/257399"/>
    <s v="2013-93-54633-0"/>
    <s v="20/06/2013 "/>
    <s v=" "/>
    <n v="83814"/>
    <n v="83814"/>
    <s v=" "/>
    <s v=" "/>
    <s v=" "/>
    <n v="83814"/>
    <s v="Possível"/>
    <n v="41907"/>
    <n v="0"/>
    <s v="Remoto"/>
    <n v="0"/>
    <s v="Condenação"/>
    <s v="Contingência Inicial"/>
    <m/>
    <s v="Encerrado"/>
    <s v="Seguro de Vida"/>
    <s v="Cobertura Negada"/>
    <s v="Indenizatória"/>
    <s v="2ª"/>
    <s v="Vara Cível"/>
    <s v="São Paulo (SP)"/>
    <s v="São Paulo"/>
    <s v="Chalfin, Goldberg, Vainboim e Fichtner Advogados Associados - São "/>
    <s v="Equipe Cível - Seguros"/>
    <s v="17/05/2017 "/>
    <s v="Acordos após a Sentença e até Decisão do Tribunal Estadual"/>
    <n v="0"/>
    <s v="02.02.507.0001835360/13"/>
    <s v="18/12/2013"/>
    <d v="2014-04-16T00:00:00"/>
    <n v="83814"/>
    <d v="2014-04-16T00:00:00"/>
    <s v="17/05/2017 "/>
    <n v="1127"/>
    <n v="37.56666666666667"/>
  </r>
  <r>
    <x v="4"/>
    <s v="02.02.507.0001804851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22173.919999999998"/>
    <n v="21132.85"/>
    <n v="1041.0699999999997"/>
    <m/>
    <m/>
    <s v="ZURICH SANTANDER"/>
    <n v="1804851"/>
    <s v=" 0000113-91.2014.8.26.0412 "/>
    <s v="Geraldo Calixto"/>
    <s v="Santander Seguros S/A"/>
    <s v="3422/17831539"/>
    <s v="2012-93-45408-0"/>
    <s v="21/12/2011 "/>
    <s v=" "/>
    <n v="15702"/>
    <n v="15702"/>
    <s v=" "/>
    <s v=" "/>
    <s v=" "/>
    <n v="15702"/>
    <s v="Possível"/>
    <n v="7851"/>
    <n v="0"/>
    <s v="Remoto"/>
    <n v="0"/>
    <s v="Condenação"/>
    <s v="Contingência Inicial"/>
    <m/>
    <s v="Encerrado"/>
    <s v="Seguro de Vida"/>
    <s v="Problemas com a apólice"/>
    <s v="Indenizatória"/>
    <s v="1ª"/>
    <s v="Vara Cível"/>
    <s v="Palestina (SP)"/>
    <s v="São Paulo"/>
    <s v="Chalfin, Goldberg, Vainboim e Fichtner Advogados Associados - São "/>
    <s v="Equipe Cível - Seguros"/>
    <s v="19/05/2017 "/>
    <s v="Acordo Após Decisão do Tribunal Estadual"/>
    <n v="0"/>
    <s v="02.02.507.0001804851/14"/>
    <s v="31/01/2014"/>
    <d v="2014-03-05T00:00:00"/>
    <n v="15702"/>
    <d v="2014-03-05T00:00:00"/>
    <s v="19/05/2017 "/>
    <n v="1171"/>
    <n v="39.033333333333331"/>
  </r>
  <r>
    <x v="4"/>
    <s v="02.02.507.0001681531/13"/>
    <x v="0"/>
    <x v="0"/>
    <s v="PROTECAO VIDA HOMEM"/>
    <n v="8061"/>
    <s v="MORTE NATURAL"/>
    <s v="Vida Homem"/>
    <s v="Sim"/>
    <s v="SINISTRO NEGADO"/>
    <s v="DOENÇA PREEXISTENTE"/>
    <m/>
    <x v="0"/>
    <n v="337426.49"/>
    <n v="180000"/>
    <n v="157426.49"/>
    <m/>
    <m/>
    <s v="ZURICH SANTANDER"/>
    <n v="1704309"/>
    <s v=" 0438164-31.2013.8.13.0145 "/>
    <s v="Carlos Alberto da Rocha Exposto"/>
    <s v="Santander Seguros S/A"/>
    <s v="113303 E "/>
    <s v="2012-93-48594-E"/>
    <s v="28/08/2012 "/>
    <s v=" "/>
    <n v="170000"/>
    <n v="170000"/>
    <s v=" "/>
    <s v=" "/>
    <s v=" "/>
    <n v="170000"/>
    <s v="Possível"/>
    <n v="85000"/>
    <n v="0"/>
    <s v="Remoto"/>
    <n v="0"/>
    <s v="Condenação"/>
    <s v="Contingência Inicial"/>
    <m/>
    <s v="Encerrado"/>
    <s v="Seguro de Vida"/>
    <s v="Cobertura Negada"/>
    <s v="Cobrança"/>
    <s v="7ª"/>
    <s v="Vara Cível"/>
    <s v="Juiz de Fora (MG)"/>
    <s v="Minas Gerais"/>
    <s v="Chalfin, Goldberg, Vainboim e Fichtner Advogados Associados - São "/>
    <s v="Equipe Cível - Seguros"/>
    <s v="26/05/2017 "/>
    <s v="Acordos após a Sentença e até Decisão do Tribunal Estadual"/>
    <n v="0"/>
    <s v="02.02.507.0001681531/13"/>
    <s v="08/08/2013"/>
    <d v="2013-08-31T00:00:00"/>
    <n v="170000"/>
    <d v="2013-08-31T00:00:00"/>
    <s v="26/05/2017 "/>
    <n v="1364"/>
    <n v="45.466666666666669"/>
  </r>
  <r>
    <x v="4"/>
    <s v="02.02.507.0001731733/13"/>
    <x v="1"/>
    <x v="0"/>
    <s v="ACIDENTES PESSOAIS MENSAL SANTANDER"/>
    <n v="5012"/>
    <s v="MORTE NATURAL"/>
    <s v="AP STD"/>
    <s v="Sim"/>
    <s v="SINISTRO NEGADO"/>
    <s v="Ausência de cobertura"/>
    <m/>
    <x v="2"/>
    <n v="7463.06"/>
    <n v="7463.06"/>
    <n v="0"/>
    <m/>
    <m/>
    <s v="ZURICH SANTANDER"/>
    <n v="1731733"/>
    <s v=" 0054220-31.2013.8.26.0506 "/>
    <s v="Elzer Peres Munhoz"/>
    <s v="Santander Seguros S/A"/>
    <s v="301/1610722"/>
    <s v="2013-82-26309-0"/>
    <s v="16/08/2011 "/>
    <s v=" "/>
    <n v="121525"/>
    <n v="121525"/>
    <s v=" "/>
    <s v=" "/>
    <s v=" "/>
    <n v="121525"/>
    <s v="Possível"/>
    <n v="60762.5"/>
    <n v="0"/>
    <s v="Remoto"/>
    <n v="0"/>
    <s v="Condenação"/>
    <s v="Contingência Inicial"/>
    <m/>
    <s v="Encerrado"/>
    <s v="Seguro de Vida"/>
    <s v="Pgto/Amortiz/diverg/duplic/não processado/provisão"/>
    <s v="Cobrança"/>
    <s v="7ª"/>
    <s v="Vara Cível"/>
    <s v="Ribeirão Preto (SP)"/>
    <s v="São Paulo"/>
    <s v="Chalfin, Goldberg, Vainboim e Fichtner Advogados Associados - São "/>
    <s v="Equipe Cível - Seguros"/>
    <s v="19/05/2017 "/>
    <s v="Procedência Parcial - 1ª Instância"/>
    <n v="0"/>
    <s v="02.02.507.0001731733/13"/>
    <s v="20/09/2013"/>
    <d v="2013-10-21T00:00:00"/>
    <n v="121525"/>
    <d v="2013-10-21T00:00:00"/>
    <s v="19/05/2017 "/>
    <n v="1306"/>
    <n v="43.533333333333331"/>
  </r>
  <r>
    <x v="4"/>
    <s v="02.02.507.0001295957/12"/>
    <x v="0"/>
    <x v="0"/>
    <s v="SEGURO SIMPLES VIDA EMPRESA STYLE"/>
    <n v="6007"/>
    <s v="MORTE ACIDENTAL"/>
    <s v="Vida Master"/>
    <s v="Sim"/>
    <s v="SINISTRO NEGADO"/>
    <s v="Agravamento de risco / Embriaguez"/>
    <m/>
    <x v="2"/>
    <n v="131825.69"/>
    <n v="131825.69"/>
    <n v="0"/>
    <m/>
    <m/>
    <s v="ZURICH SANTANDER"/>
    <n v="1546073"/>
    <s v=" 0073899-53.2012.8.13.0687 "/>
    <s v="Maria das Graças Lima"/>
    <s v="Santander Seguros S/A"/>
    <s v="3552/79671"/>
    <s v="2011-93-40901-0"/>
    <s v="19/08/2011 "/>
    <s v=" "/>
    <n v="45529.120000000003"/>
    <n v="45529.120000000003"/>
    <s v=" "/>
    <s v=" "/>
    <s v=" "/>
    <n v="45529.120000000003"/>
    <s v="Possível"/>
    <n v="22764.560000000001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Timóteo (MG)"/>
    <s v="Minas Gerais"/>
    <s v="Chalfin, Goldberg, Vainboim e Fichtner Advogados Associados - São "/>
    <s v="Equipe Cível - Seguros"/>
    <s v="17/05/2017 "/>
    <s v="Procedência Parcial - 2ª Instância - Recurso do Banco"/>
    <n v="0"/>
    <s v="02.02.507.0001295957/12"/>
    <s v="18/10/2012"/>
    <d v="2012-11-13T00:00:00"/>
    <n v="45529.120000000003"/>
    <d v="2012-11-13T00:00:00"/>
    <s v="17/05/2017 "/>
    <n v="1646"/>
    <n v="54.866666666666667"/>
  </r>
  <r>
    <x v="4"/>
    <s v="02.02.507.0001776105/13"/>
    <x v="0"/>
    <x v="0"/>
    <s v="PROTECAO VIDA HOMEM"/>
    <n v="8061"/>
    <s v="DIAGNOSTICO DE CANCER"/>
    <s v="Vida Homem"/>
    <s v="Sim"/>
    <s v="SINISTRO NEGADO"/>
    <s v="Risco Excluído "/>
    <m/>
    <x v="2"/>
    <n v="14482.22"/>
    <n v="14482.22"/>
    <n v="0"/>
    <m/>
    <m/>
    <s v="ZURICH SANTANDER"/>
    <n v="1776105"/>
    <s v=" 0080990-56.2013.8.19.0021 "/>
    <s v="João Batista Xavier Lima"/>
    <s v="Santander Seguros S/A"/>
    <s v="113303/3293909"/>
    <s v="2013-93-55908-0"/>
    <s v="15/07/2013 "/>
    <s v=" "/>
    <n v="7000"/>
    <n v="7000"/>
    <s v=" "/>
    <s v=" "/>
    <s v=" "/>
    <n v="7000"/>
    <s v="Possível"/>
    <n v="35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Duque de Caxias (RJ)"/>
    <s v="Rio de Janeiro"/>
    <s v="Chalfin, Goldberg, Vainboim e Fichtner Advogados Associados - São "/>
    <s v="Equipe Cível - Seguros"/>
    <s v="17/05/2017 "/>
    <s v="Procedência Parcial - 2ª Instância - Recurso do Banco"/>
    <n v="0"/>
    <s v="02.02.507.0001776105/13"/>
    <s v="19/12/2013"/>
    <d v="2014-01-20T00:00:00"/>
    <n v="7000"/>
    <d v="2014-01-20T00:00:00"/>
    <s v="17/05/2017 "/>
    <n v="1213"/>
    <n v="40.43333333333333"/>
  </r>
  <r>
    <x v="4"/>
    <s v="02.02.507.0001775855/13"/>
    <x v="0"/>
    <x v="0"/>
    <s v=" PROTEÇÃO VIDA EMPRESA - STYLE"/>
    <n v="5081"/>
    <s v="MORTE NATURAL"/>
    <s v="Vida Master"/>
    <s v="Sim"/>
    <s v="SINISTRO NEGADO"/>
    <s v="Falta de Documentos"/>
    <m/>
    <x v="2"/>
    <n v="34903.919999999998"/>
    <n v="34903.919999999998"/>
    <n v="0"/>
    <m/>
    <m/>
    <s v="ZURICH SANTANDER"/>
    <n v="1775855"/>
    <s v=" 0014122-53.2013.8.19.0003 "/>
    <s v="Ivonete Rodrigues Nascimento Damião"/>
    <s v="Santander Seguros S/A"/>
    <s v="3451/209209"/>
    <s v="2011-93-42807-0"/>
    <s v="29/11/2011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Angra dos Reis (RJ)"/>
    <s v="Rio de Janeiro"/>
    <s v="Chalfin, Goldberg, Vainboim e Fichtner Advogados Associados - São "/>
    <s v="Equipe Cível - Seguros"/>
    <s v="25/05/2017 "/>
    <s v="Procedência Parcial - 2ª Instância - Recurso do Banco"/>
    <n v="30000"/>
    <s v="02.02.507.0001775855/13"/>
    <s v="27/11/2013"/>
    <d v="2014-01-20T00:00:00"/>
    <n v="60000"/>
    <d v="2014-01-20T00:00:00"/>
    <s v="25/05/2017 "/>
    <n v="1221"/>
    <n v="40.700000000000003"/>
  </r>
  <r>
    <x v="4"/>
    <s v="02.02.507.0001186085/12"/>
    <x v="0"/>
    <x v="0"/>
    <s v=" PROTEÇÃO VIDA EMPRESA - STYLE"/>
    <n v="5081"/>
    <s v="MORTE NATURAL"/>
    <s v="Vida Master"/>
    <s v="Sim"/>
    <s v="SINISTRO NEGADO"/>
    <s v="Falta de Documentos"/>
    <m/>
    <x v="2"/>
    <n v="34957.46"/>
    <n v="34957.46"/>
    <n v="0"/>
    <m/>
    <m/>
    <s v="ZURICH SANTANDER"/>
    <n v="1436196"/>
    <s v=" 0325584-67.2012.8.13.0024 "/>
    <s v="Loren Kelly Silva de Moura"/>
    <s v="Santander Seguros S/A"/>
    <s v="3451 /199878"/>
    <s v="2011-93-38814-0"/>
    <s v="16/05/2011 "/>
    <s v=" "/>
    <n v="21243.24"/>
    <n v="21243.24"/>
    <s v=" "/>
    <s v=" "/>
    <s v=" "/>
    <n v="15000"/>
    <s v="Provável"/>
    <n v="15000"/>
    <n v="0"/>
    <s v="Remoto"/>
    <n v="0"/>
    <s v="Condenação"/>
    <s v="Contingência Inicial"/>
    <m/>
    <s v="Encerrado"/>
    <s v="Seguro de Vida"/>
    <s v="Pgto/Amortiz/diverg/duplic/não processado/provisão"/>
    <s v="Cobrança"/>
    <s v="10ª"/>
    <s v="Vara Cível"/>
    <s v="Belo Horizonte (MG)"/>
    <s v="Minas Gerais"/>
    <s v="Chalfin, Goldberg, Vainboim e Fichtner Advogados Associados - São "/>
    <s v="Equipe Cível - Seguros"/>
    <s v="29/05/2017 "/>
    <s v="Procedência Parcial - 2ª Instância - Recurso do Banco"/>
    <n v="0"/>
    <s v="02.02.507.0001186085/12"/>
    <s v="07/03/2012"/>
    <d v="2012-03-22T00:00:00"/>
    <n v="21243.24"/>
    <d v="2012-03-22T00:00:00"/>
    <s v="29/05/2017 "/>
    <n v="1894"/>
    <n v="63.133333333333333"/>
  </r>
  <r>
    <x v="4"/>
    <s v="02.02.507.0001833911/14"/>
    <x v="1"/>
    <x v="0"/>
    <s v="PROTEÇÃO ACIDENTES PESSOAIS "/>
    <n v="3003"/>
    <s v="IPA"/>
    <s v="AP Cartões"/>
    <s v="Não"/>
    <s v="SINISTRO LIQUIDADO"/>
    <s v="Sinistro pago parcialmente"/>
    <m/>
    <x v="1"/>
    <n v="23663.06"/>
    <n v="0"/>
    <n v="23663.06"/>
    <m/>
    <m/>
    <s v="ZURICH SANTANDER"/>
    <n v="1833911"/>
    <s v=" 0001034-19.2014.8.26.0390 "/>
    <s v="Maximo Ranngel Rodrigues Santos"/>
    <s v="Santander Seguros S/A"/>
    <s v="2012/1"/>
    <s v="2013-82-27031-0"/>
    <s v="24/09/2013 "/>
    <s v=" "/>
    <n v="23663.06"/>
    <n v="23663.06"/>
    <s v=" "/>
    <s v=" "/>
    <s v=" "/>
    <n v="23663.06"/>
    <s v="Possível"/>
    <n v="11831.53"/>
    <n v="0"/>
    <s v="Remoto"/>
    <n v="0"/>
    <s v="Condenação"/>
    <s v="Contingência Inicial"/>
    <m/>
    <s v="Encerrado"/>
    <s v="Seguro de Vida"/>
    <s v="Pgto/Amortiz/diverg/duplic/não processado/provisão"/>
    <s v="Declaratória"/>
    <s v="1ª"/>
    <s v="Vara Cível"/>
    <s v="Nova Granada (SP)"/>
    <s v="São Paulo"/>
    <s v="Chalfin, Goldberg, Vainboim e Fichtner Advogados Associados - São "/>
    <s v="Equipe Cível - Seguros"/>
    <s v="17/05/2017 "/>
    <s v="Improcedência da Ação - 2ª Instância - Recurso do Autor"/>
    <n v="0"/>
    <s v="02.02.507.0001833911/14"/>
    <s v="07/04/2014"/>
    <d v="2014-04-14T00:00:00"/>
    <n v="23663.06"/>
    <d v="2014-04-14T00:00:00"/>
    <s v="17/05/2017 "/>
    <n v="1129"/>
    <n v="37.633333333333333"/>
  </r>
  <r>
    <x v="4"/>
    <s v="02.02.507.0001840669/14"/>
    <x v="1"/>
    <x v="0"/>
    <s v="ACIDENTES PESSOAIS MENSAL SANTANDER"/>
    <n v="5012"/>
    <s v="IPA"/>
    <s v="AP STD"/>
    <s v="Sim"/>
    <s v="SINISTRO NEGADO"/>
    <s v="Ausência de cobertura"/>
    <m/>
    <x v="1"/>
    <n v="84770"/>
    <n v="0"/>
    <n v="84770"/>
    <m/>
    <m/>
    <s v="ZURICH SANTANDER"/>
    <n v="1840669"/>
    <s v=" 0301084-15.2014.8.24.0038 "/>
    <s v="Meris Teresinha Pavanati dos Santos"/>
    <s v="Santander Seguros S/A"/>
    <s v="301/3065828"/>
    <s v="2013-82-26823-0"/>
    <s v="08/07/2013 "/>
    <s v=" "/>
    <n v="48385"/>
    <n v="48385"/>
    <s v=" "/>
    <s v=" "/>
    <s v=" "/>
    <n v="48385"/>
    <s v="Remoto"/>
    <n v="0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Joinville (SC)"/>
    <s v="Santa Catarina"/>
    <s v="Cabanellos Schuh Advogados Associados - SC"/>
    <s v="Equipe Cível - Seguros"/>
    <s v="18/05/2017 "/>
    <s v="Improcedência da Ação - 2ª Instância - Recurso do Autor"/>
    <n v="0"/>
    <s v="02.02.507.0001840669/14"/>
    <s v="08/04/2014"/>
    <d v="2014-04-25T00:00:00"/>
    <n v="48385"/>
    <d v="2014-04-25T00:00:00"/>
    <s v="18/05/2017 "/>
    <n v="1119"/>
    <n v="37.299999999999997"/>
  </r>
  <r>
    <x v="4"/>
    <s v="02.02.507.0001172954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61788.2"/>
    <n v="0"/>
    <n v="61788.2"/>
    <m/>
    <m/>
    <s v="ZURICH SANTANDER"/>
    <n v="1423064"/>
    <s v=" 204.01.2011.002141-7 "/>
    <s v="Neide dos Santos Dias"/>
    <s v="Santander Seguros S/A"/>
    <s v="3422/17316555"/>
    <s v="2011-93-37889"/>
    <s v="15/04/2010 "/>
    <s v=" "/>
    <n v="26533"/>
    <n v="26533"/>
    <s v=" "/>
    <s v=" "/>
    <s v=" "/>
    <n v="26533"/>
    <s v="Possível"/>
    <n v="13266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General Salgado (SP)"/>
    <s v="São Paulo"/>
    <s v="Chalfin, Goldberg, Vainboim e Fichtner Advogados Associados - São "/>
    <s v="Equipe Cível - Seguros"/>
    <s v="18/05/2017 "/>
    <s v="Improcedência da Ação - 2ª Instância - Recurso do Autor"/>
    <n v="0"/>
    <s v="02.02.507.0001172954/12"/>
    <s v="30/01/2012"/>
    <d v="2012-02-16T00:00:00"/>
    <n v="26533"/>
    <d v="2012-02-16T00:00:00"/>
    <s v="18/05/2017 "/>
    <n v="1918"/>
    <n v="63.93333333333333"/>
  </r>
  <r>
    <x v="4"/>
    <s v="02.02.507.0001582136/12"/>
    <x v="0"/>
    <x v="0"/>
    <s v="SEG VIDA SANTANDER MENSAL"/>
    <n v="5050"/>
    <s v="DOENÇA TERMINAL"/>
    <s v="Vida Proteção Exclusiva"/>
    <s v="Sim"/>
    <s v="SINISTRO NEGADO"/>
    <s v="Sem caracterização de IFPD / IPA / Doenças Graves / Preexistência"/>
    <m/>
    <x v="1"/>
    <n v="3085.1299999999997"/>
    <n v="0"/>
    <n v="3085.1299999999997"/>
    <m/>
    <m/>
    <s v="ZURICH SANTANDER"/>
    <n v="1542855"/>
    <s v=" 543.01.2010.003870-1 "/>
    <s v="Cleusa Priante de Souza"/>
    <s v="Santander Seguros S/A"/>
    <s v="3430/32117810"/>
    <s v="2010-93-30366-0"/>
    <s v="09/04/2010 "/>
    <s v=" "/>
    <n v="11511"/>
    <n v="11511"/>
    <s v=" "/>
    <s v=" "/>
    <s v=" "/>
    <n v="11511"/>
    <s v="Possível"/>
    <n v="5755.5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Santa Isabel (SP)"/>
    <s v="São Paulo"/>
    <s v="Chalfin, Goldberg, Vainboim e Fichtner Advogados Associados - São "/>
    <s v="Equipe Cível - Seguros"/>
    <s v="18/05/2017 "/>
    <s v="Improcedência da Ação - 2ª Instância - Recurso do Autor"/>
    <n v="0"/>
    <s v="02.02.507.0001582136/12"/>
    <s v="20/06/2012"/>
    <d v="2012-11-07T00:00:00"/>
    <n v="11511"/>
    <d v="2012-11-07T00:00:00"/>
    <s v="18/05/2017 "/>
    <n v="1653"/>
    <n v="55.1"/>
  </r>
  <r>
    <x v="4"/>
    <s v="02.02.507.0001598077/13"/>
    <x v="0"/>
    <x v="0"/>
    <s v="PRODUTO GENÉRICO"/>
    <n v="9999"/>
    <s v="IFPD"/>
    <s v="Pessoas - Vida  (outros)"/>
    <s v="Não"/>
    <s v="SINISTRO NEGADO"/>
    <s v="Ausência de cobertura"/>
    <m/>
    <x v="1"/>
    <n v="120093"/>
    <n v="0"/>
    <n v="120093"/>
    <m/>
    <m/>
    <s v="ZURICH SANTANDER"/>
    <n v="1603970"/>
    <s v=" 109/1.13.0000658-3 "/>
    <s v="Antonio José Panisson"/>
    <s v="Santander Seguros S/A"/>
    <s v="9301441/33060"/>
    <s v="2010-93-29223-0"/>
    <s v="02/02/2009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Cobertura Negada"/>
    <s v="Declaratória"/>
    <s v="2ª"/>
    <s v="Vara Cível"/>
    <s v="Marau (RS)"/>
    <s v="Rio Grande do Sul"/>
    <s v="Cabanellos Schuh Advogados Associados - RS"/>
    <s v="Equipe Cível - Seguros"/>
    <s v="23/05/2017 "/>
    <s v="Improcedência da Ação - 2ª Instância - Recurso do Autor"/>
    <n v="0"/>
    <s v="02.02.507.0001598077/13"/>
    <s v="04/03/2013"/>
    <d v="2013-03-20T00:00:00"/>
    <n v="50000"/>
    <d v="2013-03-20T00:00:00"/>
    <s v="23/05/2017 "/>
    <n v="1525"/>
    <n v="50.833333333333336"/>
  </r>
  <r>
    <x v="4"/>
    <s v="02.02.507.0001713716/13"/>
    <x v="0"/>
    <x v="0"/>
    <s v="PRODUTO GENÉRICO"/>
    <n v="9999"/>
    <s v="IPA"/>
    <s v="Pessoas - Vida  (outros)"/>
    <s v="Não"/>
    <s v="SINISTRO NÃO AVISADO"/>
    <s v="SINISTRO NÃO AVISADO"/>
    <m/>
    <x v="1"/>
    <n v="170266"/>
    <n v="0"/>
    <n v="170266"/>
    <m/>
    <m/>
    <s v="ZURICH SANTANDER"/>
    <n v="1713716"/>
    <s v=" 2013.01.1.091870-3 "/>
    <s v="Roselene Bertulino Costa"/>
    <s v="Santander Seguros S/A"/>
    <s v="2716 E 1142"/>
    <s v="2014-93-63737-E"/>
    <s v="28/09/2004 "/>
    <s v=" "/>
    <n v="212533.5"/>
    <n v="212533.5"/>
    <s v=" "/>
    <s v=" "/>
    <s v=" "/>
    <n v="212533.5"/>
    <s v="Possível"/>
    <n v="106266.75"/>
    <n v="0"/>
    <s v="Remoto"/>
    <n v="0"/>
    <s v="Condenação"/>
    <s v="Contingência Inicial"/>
    <m/>
    <s v="Encerrado"/>
    <s v="Seguro de Vida"/>
    <s v="Cobertura Negada"/>
    <s v="Declaratória"/>
    <s v="13ª"/>
    <s v="Vara Cível"/>
    <s v="Brasília (DF)"/>
    <s v="Distrito Federal"/>
    <s v="Mascarenhas Barbosa &amp; Advogados Associados"/>
    <s v="Equipe Cível - Seguros"/>
    <s v="17/05/2017 "/>
    <s v="Extinção Art. 267 - Sem Possibilidade Nova Ação"/>
    <n v="0"/>
    <s v="02.02.507.0001713716/13"/>
    <s v="10/09/2013"/>
    <d v="2013-09-17T00:00:00"/>
    <n v="212533.5"/>
    <d v="2013-09-17T00:00:00"/>
    <s v="17/05/2017 "/>
    <n v="1338"/>
    <n v="44.6"/>
  </r>
  <r>
    <x v="4"/>
    <s v="02.02.136.0002421225/17"/>
    <x v="2"/>
    <x v="1"/>
    <s v="RESIDENCIAL SANTANDER - CARTOES"/>
    <n v="1372"/>
    <s v="ROUBO/FURTO"/>
    <s v="Residencial Cartões"/>
    <s v="Não"/>
    <s v="NOTIFICAÇÃO SEM REGULAÇÃO"/>
    <m/>
    <s v="à agência."/>
    <x v="1"/>
    <n v="8323.34"/>
    <n v="0"/>
    <n v="8323.34"/>
    <m/>
    <m/>
    <s v="ZURICH SANTANDER"/>
    <n v="2421225"/>
    <s v=" 1000953-17.2017.8.26.0077 "/>
    <s v="Josué Pereira da Silva"/>
    <s v="Santander Brasil Seguros S/A"/>
    <s v="579511/1"/>
    <s v="2017-14-122158-"/>
    <s v="04/04/2016 "/>
    <s v=" "/>
    <n v="7828.4"/>
    <n v="7828.4"/>
    <s v=" "/>
    <s v=" "/>
    <s v=" "/>
    <n v="7828.4"/>
    <s v="Possível"/>
    <n v="3914.2"/>
    <n v="0"/>
    <s v="Remoto"/>
    <n v="0"/>
    <s v="Condenação"/>
    <s v="Contingência Inicial"/>
    <m/>
    <s v="Encerrado"/>
    <s v="Cartão de Crédito"/>
    <s v="Produto/serviço não solicitado"/>
    <s v="Indenizatória"/>
    <s v="1ª"/>
    <s v="Vara Cível"/>
    <s v="Birigüi (SP)"/>
    <s v="São Paulo"/>
    <s v="Chalfin, Goldberg, Vainboim e Fichtner Advogados Associados - São "/>
    <s v="Equipe Cível - Seguros"/>
    <s v="17/05/2017 "/>
    <s v="Extinção Art. 267 - Sem Possibilidade Nova Ação - 1ª Instância"/>
    <n v="0"/>
    <s v="02.02.136.0002421225/17"/>
    <s v="09/02/2017"/>
    <d v="2017-03-03T00:00:00"/>
    <n v="7828.4"/>
    <d v="2017-03-03T00:00:00"/>
    <s v="17/05/2017 "/>
    <n v="75"/>
    <n v="2.5"/>
  </r>
  <r>
    <x v="5"/>
    <s v="02.02.507.0002279082/16"/>
    <x v="1"/>
    <x v="0"/>
    <s v="ACIDENTES PESSOAIS MENSAL SANTANDER"/>
    <n v="5012"/>
    <s v="MORTE ACIDENTAL"/>
    <s v="AP STD"/>
    <s v="Sim"/>
    <s v="SINISTRO NEGADO"/>
    <s v="Sem caracterização de IFPD / IPA / Doenças Graves / Preexistência"/>
    <s v="morte acidentral não caracterizada"/>
    <x v="1"/>
    <n v="1244.58"/>
    <n v="0"/>
    <n v="1244.58"/>
    <n v="0"/>
    <m/>
    <s v="ZURICH SANTANDER"/>
    <n v="2279082"/>
    <s v=" 1066033-87.2016.8.26.0100 "/>
    <s v="ALESSANDRA ZUCAS OLIVEIRA"/>
    <s v="Santander Seguros S/A"/>
    <s v="301/1397418"/>
    <s v="2015-82-36128-0"/>
    <s v="30/08/2015 "/>
    <s v=" "/>
    <n v="115881"/>
    <n v="115881"/>
    <s v=" "/>
    <s v=" "/>
    <s v=" "/>
    <n v="115881"/>
    <s v="Possível"/>
    <n v="57940.5"/>
    <n v="0"/>
    <s v="Remoto"/>
    <n v="0"/>
    <s v="Sucumbência"/>
    <s v="Contingência Inicial"/>
    <m/>
    <s v="Encerrado"/>
    <s v="Acidentes Pessoais"/>
    <s v="Sinistro Negado (Negativa pagto da Apólice)"/>
    <s v="Cobrança"/>
    <s v="3ª"/>
    <s v="Vara Cível"/>
    <s v="São Paulo (SP)"/>
    <s v="São Paulo"/>
    <s v="Chalfin, Goldberg, Vainboim e Fichtner Advogados Associados - São "/>
    <s v="Equipe Cível - Seguros"/>
    <s v="16/06/2017 "/>
    <s v="Improcedência da Ação - 1ª Instância"/>
    <n v="0"/>
    <s v="02.02.507.0002279082/16"/>
    <s v="25/05/2016"/>
    <d v="2016-07-07T00:00:00"/>
    <m/>
    <d v="2016-07-07T00:00:00"/>
    <s v="16/06/2017 "/>
    <n v="344"/>
    <n v="11.466666666666667"/>
  </r>
  <r>
    <x v="5"/>
    <s v="02.02.507.0000651083/10"/>
    <x v="1"/>
    <x v="0"/>
    <s v="ACIDENTES PESSOAIS MEN SANTANDER"/>
    <n v="1101"/>
    <s v="IFPD"/>
    <s v="AP STD"/>
    <s v="Sim"/>
    <s v="SINISTRO NÃO AVISADO"/>
    <s v="SINISTRO NÃO AVISADO"/>
    <m/>
    <x v="1"/>
    <n v="3234.92"/>
    <n v="0"/>
    <n v="3234.92"/>
    <n v="0"/>
    <m/>
    <s v="ESCROW"/>
    <n v="1206716"/>
    <s v=" 132/1.10.0002120-1 "/>
    <s v="Delmar da Rosa Lemos"/>
    <s v="Santander Seguros S/A"/>
    <s v="1101080/139908"/>
    <s v="2012-82-19487-0"/>
    <s v="01/08/2008 "/>
    <s v=" "/>
    <n v="100000"/>
    <n v="100000"/>
    <s v=" "/>
    <s v=" "/>
    <s v=" "/>
    <n v="100000"/>
    <s v="Possível"/>
    <n v="50000"/>
    <n v="4941.6099999999997"/>
    <s v="Remoto"/>
    <n v="0"/>
    <s v="Condenação"/>
    <s v="Contingência Inicial"/>
    <m/>
    <s v="Encerrado"/>
    <s v="Acidentes Pessoais"/>
    <s v="Sinistro Negado (Negativa pagto da Apólice)"/>
    <s v="Indenizatória"/>
    <s v="3ª"/>
    <s v="Vara Cível"/>
    <s v="Sapiranga (RS)"/>
    <s v="Rio Grande do Sul"/>
    <s v="Cabanellos Schuh Advogados Associados - RS"/>
    <s v="Equipe Cível - Seguros"/>
    <s v="09/06/2017 "/>
    <s v="Improcedência da Ação - 2ª Instância - Recurso do Autor"/>
    <n v="0"/>
    <s v="02.02.507.0000651083/10"/>
    <s v="16/04/2010"/>
    <d v="2010-05-15T00:00:00"/>
    <m/>
    <d v="2010-05-15T00:00:00"/>
    <s v="09/06/2017 "/>
    <n v="2582"/>
    <n v="86.066666666666663"/>
  </r>
  <r>
    <x v="5"/>
    <s v="02.02.507.0002257958/16"/>
    <x v="1"/>
    <x v="0"/>
    <s v="SANTANDER PROTECAO SOB MEDIDA"/>
    <n v="8065"/>
    <s v="IPA"/>
    <s v="AP Proteção Sob Medida"/>
    <s v="Sim"/>
    <s v="SINISTRO LIQUIDADO"/>
    <s v="Sinistro pago parcialmente"/>
    <m/>
    <x v="1"/>
    <n v="449.32"/>
    <n v="0"/>
    <n v="449.32"/>
    <n v="0"/>
    <m/>
    <s v="ZURICH SANTANDER"/>
    <n v="2257958"/>
    <s v=" 1008368-10.2016.8.26.0005 "/>
    <s v="MARIA CECILIA ROCHA NUNES"/>
    <s v="Santander Seguros S/A"/>
    <s v="287-2034-211"/>
    <s v="2015-82-33538-E"/>
    <s v="10/11/2014 "/>
    <s v=" "/>
    <n v="62379"/>
    <n v="107550"/>
    <s v=" "/>
    <s v=" "/>
    <s v=" "/>
    <n v="62379"/>
    <s v="Possível"/>
    <n v="31189.5"/>
    <n v="0"/>
    <s v="Remoto"/>
    <n v="0"/>
    <s v="Condenação"/>
    <s v="Contingência Inicial"/>
    <m/>
    <s v="Encerrado"/>
    <s v="Acidentes Pessoais"/>
    <s v="Pgto/Amortiz/diverg/duplic/não processado/provisão"/>
    <s v="Indenizatória"/>
    <s v="4ª"/>
    <s v="Vara Cível"/>
    <s v="São Paulo (SP)"/>
    <s v="São Paulo"/>
    <s v="Chalfin, Goldberg, Vainboim e Fichtner Advogados Associados - São "/>
    <s v="Equipe Cível - Seguros"/>
    <s v="07/06/2017 "/>
    <s v="Improcedência da Ação - 2ª Instância - Recurso do Autor"/>
    <n v="0"/>
    <s v="02.02.507.0002257958/16"/>
    <s v="17/05/2016"/>
    <d v="2016-05-24T00:00:00"/>
    <m/>
    <d v="2016-05-24T00:00:00"/>
    <s v="07/06/2017 "/>
    <n v="379"/>
    <n v="12.633333333333333"/>
  </r>
  <r>
    <x v="5"/>
    <s v="02.02.507.0002302943/16"/>
    <x v="1"/>
    <x v="0"/>
    <s v="SANTANDER PROTECAO SOB MEDIDA"/>
    <n v="8065"/>
    <s v="MORTE ACIDENTAL"/>
    <s v="AP Proteção Sob Medida"/>
    <s v="Sim"/>
    <s v="SINISTRO NEGADO"/>
    <s v="Falta de Documentos"/>
    <m/>
    <x v="0"/>
    <n v="42976"/>
    <n v="20000"/>
    <n v="22976"/>
    <m/>
    <m/>
    <s v="ZURICH SANTANDER"/>
    <n v="2302943"/>
    <s v=" 0259649-45.2016.8.19.0001 "/>
    <s v="JORGE LUIS MACHADO ALVES"/>
    <s v="Santander Seguros S/A"/>
    <s v="2034/3885034"/>
    <s v="2016-82-41250-0"/>
    <s v="14/07/2016 "/>
    <s v=" "/>
    <n v="26607"/>
    <n v="26607"/>
    <s v=" "/>
    <s v=" "/>
    <s v=" "/>
    <n v="26607"/>
    <s v="Provável"/>
    <n v="26607"/>
    <n v="0"/>
    <s v="Remoto"/>
    <n v="0"/>
    <s v="Condenação"/>
    <s v="Contingência Inicial"/>
    <m/>
    <s v="Encerrado"/>
    <s v="Acidentes Pessoais"/>
    <s v="Sinistro Negado (Negativa pagto da Apólice)"/>
    <s v="Cobrança"/>
    <s v="39ª"/>
    <s v="Vara Cível"/>
    <s v="Rio de Janeiro (RJ)"/>
    <s v="Rio de Janeiro"/>
    <s v="Chalfin, Goldberg, Vainboim e Fichtner Advogados Associados - São "/>
    <s v="Equipe Cível - Seguros"/>
    <s v="05/06/2017 "/>
    <s v="Acordo antes da Sentença"/>
    <n v="0"/>
    <s v="02.02.507.0002302943/16"/>
    <s v="10/08/2016"/>
    <d v="2016-08-16T00:00:00"/>
    <m/>
    <d v="2016-08-16T00:00:00"/>
    <s v="05/06/2017 "/>
    <n v="293"/>
    <n v="9.7666666666666675"/>
  </r>
  <r>
    <x v="5"/>
    <s v="02.02.507.0002332662/16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1"/>
    <n v="206277.49"/>
    <n v="0"/>
    <n v="206277.49"/>
    <n v="0"/>
    <m/>
    <s v="ZURICH SANTANDER"/>
    <n v="2332662"/>
    <s v=" 0308674-27.2016.8.19.0001 "/>
    <s v="Edilene rodrigues de carvalho"/>
    <s v="Santander Seguros S/A"/>
    <s v="2034/3133256"/>
    <s v="2012-82-18727-0"/>
    <s v="17/05/2012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05/06/2017 "/>
    <s v="Extinção Art. 267 - Com Possibilidade Nova Ação - 1ª Instância"/>
    <n v="0"/>
    <s v="02.02.507.0002332662/16"/>
    <s v="15/09/2016"/>
    <d v="2016-10-05T00:00:00"/>
    <m/>
    <d v="2016-10-05T00:00:00"/>
    <s v="05/06/2017 "/>
    <n v="243"/>
    <n v="8.1"/>
  </r>
  <r>
    <x v="5"/>
    <s v="02.02.507.0002436819/17"/>
    <x v="0"/>
    <x v="0"/>
    <s v=" SEGURO DE FUNCIONÁRIOS"/>
    <n v="7001"/>
    <s v="IFPD"/>
    <s v="Vida Funcionários"/>
    <s v="Não"/>
    <s v="SINISTRO NÃO AVISADO"/>
    <s v="SINISTRO NÃO AVISADO"/>
    <m/>
    <x v="1"/>
    <n v="8325.14"/>
    <n v="0"/>
    <n v="8325.14"/>
    <n v="0"/>
    <m/>
    <s v="ZURICH SANTANDER"/>
    <n v="2436819"/>
    <s v=" 0007668-23.2017.8.19.0066 "/>
    <s v="Lucineia Ferraz Monteiro"/>
    <s v="Santander Seguros S/A"/>
    <s v="3529/1"/>
    <m/>
    <m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Volta Redonda (RJ)"/>
    <s v="Rio de Janeiro"/>
    <s v="Chalfin, Goldberg, Vainboim e Fichtner Advogados Associados - São "/>
    <s v="Equipe Cível - Seguros"/>
    <s v="05/06/2017 "/>
    <s v="Improcedência da Ação - 1ª Instância"/>
    <n v="0"/>
    <s v="02.02.507.0002436819/17"/>
    <s v="04/04/2017"/>
    <d v="2017-04-13T00:00:00"/>
    <m/>
    <d v="2017-04-13T00:00:00"/>
    <s v="05/06/2017 "/>
    <n v="53"/>
    <n v="1.7666666666666666"/>
  </r>
  <r>
    <x v="5"/>
    <s v="02.02.507.0002436830/17"/>
    <x v="0"/>
    <x v="0"/>
    <s v=" SEGURO DE FUNCIONÁRIOS"/>
    <n v="7001"/>
    <s v="IFPD"/>
    <s v="Vida Funcionários"/>
    <s v="Não"/>
    <s v="SINISTRO NÃO AVISADO"/>
    <s v="SINISTRO NÃO AVISADO"/>
    <m/>
    <x v="1"/>
    <n v="8325.14"/>
    <n v="0"/>
    <n v="8325.14"/>
    <n v="0"/>
    <m/>
    <s v="ZURICH SANTANDER"/>
    <n v="2436830"/>
    <s v=" 0007667-38.2017.8.19.0066 "/>
    <s v="Lucineia Ferraz Monteiro"/>
    <s v="Santander Seguros S/A"/>
    <s v="3529/1"/>
    <s v="2019-93-80422-0"/>
    <s v="14/01/2016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Volta Redonda (RJ)"/>
    <s v="Rio de Janeiro"/>
    <s v="Chalfin, Goldberg, Vainboim e Fichtner Advogados Associados - São "/>
    <s v="Equipe Cível - Seguros"/>
    <s v="05/06/2017 "/>
    <s v="Improcedência da Ação - 1ª Instância"/>
    <n v="0"/>
    <s v="02.02.507.0002436830/17"/>
    <s v="04/04/2017"/>
    <d v="2017-04-13T00:00:00"/>
    <m/>
    <d v="2017-04-13T00:00:00"/>
    <s v="05/06/2017 "/>
    <n v="53"/>
    <n v="1.7666666666666666"/>
  </r>
  <r>
    <x v="5"/>
    <s v="02.02.507.0002332082/16"/>
    <x v="0"/>
    <x v="0"/>
    <s v="PRODUTO GENÉRICO"/>
    <n v="9999"/>
    <s v="MORTE NATURAL"/>
    <s v="Pessoas - Vida  (outros)"/>
    <s v="Não"/>
    <s v="SINISTRO LIQUIDADO"/>
    <s v="Sinistro pago parcialmente"/>
    <m/>
    <x v="1"/>
    <n v="1E-4"/>
    <n v="0"/>
    <n v="1E-4"/>
    <n v="0"/>
    <m/>
    <s v="ZURICH SANTANDER"/>
    <n v="2332082"/>
    <s v=" 1041315-81.2016.8.26.0114 "/>
    <s v="Camila de Azevedo Navi"/>
    <s v="Santander Seguros S/A"/>
    <s v="3419/387648"/>
    <s v="2015-93-74039-0"/>
    <s v="01/05/2015 "/>
    <s v=" "/>
    <n v="0"/>
    <n v="64779.9"/>
    <s v=" "/>
    <s v=" "/>
    <s v=" "/>
    <n v="0"/>
    <m/>
    <n v="0"/>
    <n v="0"/>
    <s v="Remoto"/>
    <n v="0"/>
    <s v="Condenação"/>
    <s v="Contingência Inicial"/>
    <m/>
    <s v="Encerrado"/>
    <s v="Seguro de Vida"/>
    <s v="Demora no pagamento da apólice"/>
    <s v="Indenizatória"/>
    <s v="Juizado Especial Cível"/>
    <s v="JEC 40 Salários"/>
    <s v="Campinas (SP)"/>
    <s v="São Paulo"/>
    <s v="Chalfin, Goldberg, Vainboim e Fichtner Advogados Associados - São "/>
    <s v="Equipe Cível - Seguros"/>
    <s v="07/06/2017 "/>
    <s v="Improcedência da Ação - 1ª Instância"/>
    <n v="0"/>
    <s v="02.02.507.0002332082/16"/>
    <s v="28/09/2016"/>
    <d v="2016-10-04T00:00:00"/>
    <m/>
    <d v="2016-10-04T00:00:00"/>
    <s v="07/06/2017 "/>
    <n v="246"/>
    <n v="8.1999999999999993"/>
  </r>
  <r>
    <x v="5"/>
    <s v="02.02.507.0002256531/16"/>
    <x v="0"/>
    <x v="0"/>
    <s v="PROTECAO VIDA HOMEM"/>
    <n v="8061"/>
    <s v="MORTE NATURAL"/>
    <s v="Vida Homem"/>
    <s v="Sim"/>
    <s v="SINISTRO NEGADO"/>
    <s v="Falta de Documentos"/>
    <m/>
    <x v="2"/>
    <n v="260716.85"/>
    <n v="260716.85"/>
    <n v="0"/>
    <m/>
    <m/>
    <s v="ZURICH SANTANDER"/>
    <n v="2256531"/>
    <s v=" 1013521-36.2016.8.26.0001 "/>
    <s v="Cleide de Jesus Carvalho"/>
    <s v="Santander Seguros S/A"/>
    <s v="113303/3526241"/>
    <s v="2015-93-71129-0"/>
    <s v="11/05/2015 "/>
    <s v=" "/>
    <n v="200000"/>
    <n v="200000"/>
    <s v=" "/>
    <s v=" "/>
    <s v=" "/>
    <n v="200000"/>
    <s v="Possível"/>
    <n v="100000"/>
    <n v="0"/>
    <s v="Remoto"/>
    <n v="0"/>
    <s v="Condenação"/>
    <s v="Contingência Inicial"/>
    <m/>
    <s v="Encerrado"/>
    <s v="Seguro de Vida"/>
    <s v="Sinistro Negado (Ausência de Cobertura)"/>
    <s v="Indenizatória"/>
    <s v="9ª"/>
    <s v="Vara Cível"/>
    <s v="São Paulo (SP)"/>
    <s v="São Paulo"/>
    <s v="Chalfin, Goldberg, Vainboim e Fichtner Advogados Associados - São "/>
    <s v="Equipe Cível - Seguros"/>
    <s v="12/06/2017 "/>
    <s v="Procedência Parcial - 1ª Instância"/>
    <n v="0"/>
    <s v="02.02.507.0002256531/16"/>
    <s v="11/05/2016"/>
    <d v="2016-05-19T00:00:00"/>
    <m/>
    <d v="2016-05-19T00:00:00"/>
    <s v="12/06/2017 "/>
    <n v="389"/>
    <n v="12.966666666666667"/>
  </r>
  <r>
    <x v="5"/>
    <s v="02.02.507.0002282134/16"/>
    <x v="0"/>
    <x v="0"/>
    <s v="PROTEÇÃO VIDA EMPRESA SANTANDER"/>
    <n v="5055"/>
    <s v="IPA"/>
    <s v="Vida Master"/>
    <s v="Sim"/>
    <s v="SINISTRO NEGADO"/>
    <s v="Limite de idade / Nº mínimo segurados"/>
    <s v="segurados"/>
    <x v="1"/>
    <n v="66736.03"/>
    <n v="0"/>
    <n v="66736.03"/>
    <n v="0"/>
    <m/>
    <s v="ZURICH SANTANDER"/>
    <n v="2282134"/>
    <s v=" 0707603-23.2016.8.01.0001 "/>
    <s v="Luiz Gustavo da Costa Sampaio"/>
    <s v="Santander Seguros S/A"/>
    <s v="3419/485723"/>
    <s v="2014-93-61614-0"/>
    <s v="04/04/2014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Rio Branco (AC)"/>
    <s v="Acre"/>
    <s v="Chalfin, Goldberg, Vainboim e Fichtner Advogados Associados - São "/>
    <s v="Equipe Cível - Seguros"/>
    <s v="16/06/2017 "/>
    <s v="Extinção Art. 267 - Com Possibilidade Nova Ação - 1ª Instância"/>
    <n v="0"/>
    <s v="02.02.507.0002282134/16"/>
    <s v="07/07/2016"/>
    <d v="2016-07-14T00:00:00"/>
    <m/>
    <d v="2016-07-14T00:00:00"/>
    <s v="16/06/2017 "/>
    <n v="337"/>
    <n v="11.233333333333333"/>
  </r>
  <r>
    <x v="5"/>
    <s v="02.02.507.0002140185/15"/>
    <x v="1"/>
    <x v="0"/>
    <s v="PROTEÇÃO COBERTURA PREMIADA"/>
    <n v="8092"/>
    <s v="MORTE NATURAL"/>
    <s v="Prestamista CP - Cobertura"/>
    <s v="Sim"/>
    <s v="SINISTRO NEGADO"/>
    <s v="Ausência de cobertura"/>
    <m/>
    <x v="1"/>
    <n v="53457.58"/>
    <n v="0"/>
    <n v="53457.58"/>
    <n v="0"/>
    <m/>
    <s v="ZURICH SANTANDER"/>
    <n v="2140185"/>
    <s v=" 5002429-34.2015.8.13.0245 "/>
    <s v="RAIMUNDO DE CASTRO PEREIRA"/>
    <s v="Santander Seguros S/A"/>
    <s v="286 E 8429"/>
    <s v="2015-82-36080-E"/>
    <s v="26/05/2014 "/>
    <s v=" "/>
    <n v="84344.24"/>
    <n v="84344.24"/>
    <s v=" "/>
    <s v=" "/>
    <s v=" "/>
    <n v="84344.24"/>
    <s v="Possível"/>
    <n v="42172.12"/>
    <n v="0"/>
    <s v="Remoto"/>
    <n v="0"/>
    <s v="Condenação"/>
    <s v="Contingência Inicial"/>
    <m/>
    <s v="Encerrado"/>
    <s v="Seguro de Vida"/>
    <s v="Sinistro Negado por Doença Pré-existente"/>
    <s v="Cobrança"/>
    <s v="3ª"/>
    <s v="Vara Cível"/>
    <s v="Santa Luzia (MG)"/>
    <s v="Minas Gerais"/>
    <s v="Chalfin, Goldberg, Vainboim e Fichtner Advogados Associados - São "/>
    <s v="Equipe Cível - Seguros"/>
    <s v="13/06/2017 "/>
    <s v="Extinção Art. 267 - Com Possibilidade Nova Ação - 1ª Instância"/>
    <n v="0"/>
    <s v="02.02.507.0002140185/15"/>
    <s v="12/08/2015"/>
    <d v="2015-08-26T00:00:00"/>
    <m/>
    <d v="2015-08-26T00:00:00"/>
    <s v="13/06/2017 "/>
    <n v="657"/>
    <n v="21.9"/>
  </r>
  <r>
    <x v="5"/>
    <s v="02.02.507.0000764849/08"/>
    <x v="0"/>
    <x v="0"/>
    <s v="VEM"/>
    <n v="11"/>
    <s v="IFPD"/>
    <s v="Vida PF"/>
    <s v="Não"/>
    <s v="SINISTRO NEGADO"/>
    <s v="Sem caracterização de IFPD / IPA / Doenças Graves / Preexistência"/>
    <m/>
    <x v="3"/>
    <n v="191858.65"/>
    <n v="191858.65"/>
    <n v="0"/>
    <m/>
    <m/>
    <s v="ESCROW"/>
    <n v="763899"/>
    <s v=" 022/1.08.0008922-8 "/>
    <s v="Geraldo Neitzke"/>
    <s v="Santander Seguros S/A"/>
    <s v="111005/1000288"/>
    <s v="2007-93-9073"/>
    <s v="27/04/2007 "/>
    <s v=" "/>
    <n v="67525.570000000007"/>
    <n v="67525.570000000007"/>
    <s v=" "/>
    <s v=" "/>
    <s v=" "/>
    <n v="67525.570000000007"/>
    <s v="Provável"/>
    <n v="67525.570000000007"/>
    <n v="83364.37"/>
    <s v="Remoto"/>
    <n v="0"/>
    <s v="Sucumbência"/>
    <s v="Revisados"/>
    <s v="Reanalise"/>
    <s v="Encerrado"/>
    <s v="Seguro de Vida"/>
    <s v="Sinistro Negado (Ausência de Invalidez Permanente/Total)"/>
    <s v="Cobrança"/>
    <s v="2ª"/>
    <s v="Vara Cível"/>
    <s v="Pelotas (RS)"/>
    <s v="Rio Grande do Sul"/>
    <s v="Cabanellos Schuh Advogados Associados - RS"/>
    <s v="Equipe Cível - Seguros"/>
    <s v="07/06/2017 "/>
    <s v="Procedência Total - 2ª Instância - Recurso do Banco"/>
    <n v="0"/>
    <s v="02.02.507.0000764849/08"/>
    <s v="23/05/2008"/>
    <d v="2008-06-24T00:00:00"/>
    <m/>
    <d v="2008-06-24T00:00:00"/>
    <s v="07/06/2017 "/>
    <n v="3270"/>
    <n v="109"/>
  </r>
  <r>
    <x v="5"/>
    <s v="02.02.507.0001884666/14"/>
    <x v="0"/>
    <x v="0"/>
    <s v="PROTEÇÃO VIDA EMPRESA SANTANDER"/>
    <n v="5055"/>
    <s v="MORTE NATURAL"/>
    <s v="Vida Master"/>
    <s v="Sim"/>
    <s v="SINISTRO LIQUIDADO"/>
    <s v="Sinistro pago parcialmente"/>
    <m/>
    <x v="3"/>
    <n v="499919.62"/>
    <n v="499919.62"/>
    <n v="0"/>
    <m/>
    <m/>
    <s v="ZURICH SANTANDER"/>
    <n v="1884666"/>
    <s v=" 0350346-63.2013.8.21.0001 "/>
    <s v="Luiz Augusto Fantin de Moraes"/>
    <s v="Santander Seguros S/A"/>
    <m/>
    <s v="2013-93-52943-0"/>
    <m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Apólice não recebida"/>
    <s v="Ordinária"/>
    <s v="16ª"/>
    <s v="Vara Cível"/>
    <s v="Porto Alegre (RS)"/>
    <s v="Rio Grande do Sul"/>
    <s v="Cabanellos Schuh Advogados Associados - RS"/>
    <s v="Equipe Cível - Seguros"/>
    <s v="08/06/2017 "/>
    <s v="Procedência Total - 2ª Instância - Recurso do Banco"/>
    <n v="0"/>
    <s v="02.02.507.0001884666/14"/>
    <s v="24/06/2014"/>
    <d v="2014-07-12T00:00:00"/>
    <m/>
    <d v="2014-07-12T00:00:00"/>
    <s v="08/06/2017 "/>
    <n v="1062"/>
    <n v="35.4"/>
  </r>
  <r>
    <x v="5"/>
    <s v="02.02.507.0002045996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2"/>
    <n v="250756.95"/>
    <n v="250756.95"/>
    <n v="0"/>
    <m/>
    <m/>
    <s v="ZURICH SANTANDER"/>
    <n v="2045996"/>
    <s v=" 0005713-23.2015.8.19.0002 "/>
    <s v="Vera Lúcia de Albuquerque Grain Rodrigues"/>
    <s v="Santander Seguros S/A"/>
    <s v="3419/259395"/>
    <s v="2014-93-66421-0"/>
    <s v="24/10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Cobertura Negada"/>
    <s v="Cobrança"/>
    <s v="8ª"/>
    <s v="Vara Cível"/>
    <s v="Niteroi (RJ)"/>
    <s v="Rio de Janeiro"/>
    <s v="Chalfin, Goldberg, Vainboim e Fichtner Advogados Associados - São "/>
    <s v="Equipe Cível - Seguros"/>
    <s v="16/06/2017 "/>
    <s v="Procedência Parcial - 2ª Instância - Recurso do Banco"/>
    <n v="0"/>
    <s v="02.02.507.0002045996/15"/>
    <s v="30/01/2015"/>
    <d v="2015-03-06T00:00:00"/>
    <m/>
    <d v="2015-03-06T00:00:00"/>
    <s v="16/06/2017 "/>
    <n v="833"/>
    <n v="27.766666666666666"/>
  </r>
  <r>
    <x v="5"/>
    <s v="02.02.507.0001727178/13"/>
    <x v="1"/>
    <x v="0"/>
    <s v="PROTEÇÃO AP MAIS COBERTURA"/>
    <n v="5013"/>
    <s v="IPA"/>
    <s v="AP STD"/>
    <s v="Sim"/>
    <s v="SINISTRO LIQUIDADO"/>
    <s v="Sinistro pago parcialmente"/>
    <m/>
    <x v="2"/>
    <n v="65665.86"/>
    <n v="65665.86"/>
    <n v="0"/>
    <m/>
    <m/>
    <s v="ZURICH SANTANDER"/>
    <n v="1727178"/>
    <s v=" 0011922-15.2013.8.16.0017 "/>
    <s v="Mauricio Aparecido dos Santos da Silva"/>
    <s v="Santander Seguros S/A"/>
    <s v="287/325104875"/>
    <s v="2013-82-22454-0"/>
    <s v="16/01/2013 "/>
    <s v=" "/>
    <n v="63000"/>
    <n v="70000"/>
    <s v=" "/>
    <s v=" "/>
    <s v=" "/>
    <n v="63000"/>
    <s v="Possível"/>
    <n v="31500"/>
    <n v="0"/>
    <s v="Remoto"/>
    <n v="0"/>
    <s v="Condenação"/>
    <s v="Contingência Inicial"/>
    <m/>
    <s v="Encerrado"/>
    <s v="Seguro de Vida"/>
    <s v="Cobertura Negada"/>
    <s v="Indenizatória"/>
    <s v="6ª"/>
    <s v="Vara Cível"/>
    <s v="Maringá (PR)"/>
    <s v="Paraná"/>
    <s v="Cabanellos Schuh Advogados Associados - PR"/>
    <s v="Equipe Cível - Seguros"/>
    <s v="08/06/2017 "/>
    <s v="Procedência Parcial - 2ª Instância - Recurso do Banco"/>
    <n v="0"/>
    <s v="02.02.507.0001727178/13"/>
    <s v="24/09/2013"/>
    <d v="2013-10-11T00:00:00"/>
    <m/>
    <d v="2013-10-11T00:00:00"/>
    <s v="08/06/2017 "/>
    <n v="1336"/>
    <n v="44.533333333333331"/>
  </r>
  <r>
    <x v="5"/>
    <s v="02.02.507.0002263948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2"/>
    <n v="5330.31"/>
    <n v="5330.31"/>
    <n v="0"/>
    <m/>
    <m/>
    <s v="ZURICH SANTANDER"/>
    <n v="2263948"/>
    <s v=" 1001935-81.2016.8.26.0201 "/>
    <s v="FERNANDO DA SILVA ROSÁRIO"/>
    <s v="Santander Seguros S/A"/>
    <s v="3419/330933"/>
    <s v="2015-93-73709-0"/>
    <s v="05/07/2015 "/>
    <s v=" "/>
    <n v="4378.76"/>
    <n v="4378.76"/>
    <s v=" "/>
    <s v=" "/>
    <s v=" "/>
    <n v="4378.76"/>
    <s v="Possível"/>
    <n v="2189.38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Garça (SP)"/>
    <s v="São Paulo"/>
    <s v="Chalfin, Goldberg, Vainboim e Fichtner Advogados Associados - São "/>
    <s v="Equipe Cível - Seguros"/>
    <s v="05/06/2017 "/>
    <s v="Procedência Parcial - 2ª Instância - Recurso do Banco"/>
    <n v="0"/>
    <s v="02.02.507.0002263948/16"/>
    <s v="25/05/2016"/>
    <d v="2016-06-04T00:00:00"/>
    <m/>
    <d v="2016-06-04T00:00:00"/>
    <s v="05/06/2017 "/>
    <n v="366"/>
    <n v="12.2"/>
  </r>
  <r>
    <x v="5"/>
    <s v="02.02.507.0002264013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1"/>
    <n v="70640.03"/>
    <n v="0"/>
    <n v="70640.03"/>
    <n v="0"/>
    <m/>
    <s v="ZURICH SANTANDER"/>
    <n v="2264013"/>
    <s v=" 0109670-86.2015.8.21.0001 "/>
    <s v="Brassul comercio importação e exportação de metais ltda - epp"/>
    <s v="Santander Seguros S/A"/>
    <s v="3419/322634"/>
    <s v="2014-93-65824-0"/>
    <s v="07/10/2014 "/>
    <s v=" "/>
    <n v="108730.36"/>
    <n v="108730.36"/>
    <s v=" "/>
    <s v=" "/>
    <s v=" "/>
    <n v="108730.36"/>
    <s v="Possível"/>
    <n v="54365.18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Porto Alegre (RS)"/>
    <s v="Rio Grande do Sul"/>
    <s v="Cabanellos Schuh Advogados Associados - RS"/>
    <s v="Equipe Cível - Seguros"/>
    <s v="12/06/2017 "/>
    <s v="Extinção Art. 267 - Sem Possibilidade Nova Ação - 1ª Instância"/>
    <n v="0"/>
    <s v="02.02.507.0002264013/15"/>
    <s v="21/01/2015"/>
    <d v="2016-06-04T00:00:00"/>
    <m/>
    <d v="2016-06-04T00:00:00"/>
    <s v="12/06/2017 "/>
    <n v="373"/>
    <n v="12.433333333333334"/>
  </r>
  <r>
    <x v="5"/>
    <s v="02.02.507.0002301986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1"/>
    <n v="100000"/>
    <n v="0"/>
    <n v="100000"/>
    <n v="0"/>
    <m/>
    <s v="ZURICH SANTANDER"/>
    <n v="2301986"/>
    <s v=" 1040056-96.2016.8.26.0002 "/>
    <s v="Selma Cheffel da Silva Amorim"/>
    <s v="Santander Seguros S/A"/>
    <s v="3419/3510"/>
    <s v="2014-93-63617-0"/>
    <s v="03/07/2014 "/>
    <s v=" "/>
    <n v="28625.75"/>
    <n v="28625.75"/>
    <s v=" "/>
    <s v=" "/>
    <s v=" "/>
    <n v="28625.75"/>
    <s v="Possível"/>
    <n v="14312.88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ão Paulo (SP)"/>
    <s v="São Paulo"/>
    <s v="Chalfin, Goldberg, Vainboim e Fichtner Advogados Associados - São "/>
    <s v="Equipe Cível - Seguros"/>
    <s v="14/06/2017 "/>
    <s v="Extinção Art. 267 - Com Possibilidade Nova Ação"/>
    <n v="0"/>
    <s v="02.02.507.0002301986/16"/>
    <s v="08/08/2016"/>
    <d v="2016-08-13T00:00:00"/>
    <m/>
    <d v="2016-08-13T00:00:00"/>
    <s v="14/06/2017 "/>
    <n v="305"/>
    <n v="10.166666666666666"/>
  </r>
  <r>
    <x v="5"/>
    <s v="02.02.507.0002251737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5740.96"/>
    <n v="4800"/>
    <n v="940.96"/>
    <m/>
    <m/>
    <s v="ZURICH SANTANDER"/>
    <n v="2251737"/>
    <s v=" 1000626-19.2016.8.26.0300 "/>
    <s v="José do Nascimento"/>
    <s v="Santander Seguros S/A"/>
    <s v="3419/313130"/>
    <s v="2015-93-77137-0"/>
    <s v="16/10/2015 "/>
    <s v=" "/>
    <n v="20173.02"/>
    <n v="20173.02"/>
    <s v=" "/>
    <s v=" "/>
    <s v=" "/>
    <n v="20173.02"/>
    <s v="Possível"/>
    <n v="10086.51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Jardinópolis (SP)"/>
    <s v="São Paulo"/>
    <s v="Chalfin, Goldberg, Vainboim e Fichtner Advogados Associados - São "/>
    <s v="Equipe Cível - Seguros"/>
    <s v="16/06/2017 "/>
    <s v="Acordo Após Decisão do Tribunal Estadual"/>
    <n v="0"/>
    <s v="02.02.507.0002251737/16"/>
    <s v="29/04/2016"/>
    <d v="2016-05-10T00:00:00"/>
    <m/>
    <d v="2016-05-10T00:00:00"/>
    <s v="16/06/2017 "/>
    <n v="402"/>
    <n v="13.4"/>
  </r>
  <r>
    <x v="5"/>
    <s v="02.02.507.0002191327/15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27407.64"/>
    <n v="110000"/>
    <n v="17407.64"/>
    <m/>
    <m/>
    <s v="ZURICH SANTANDER"/>
    <n v="2191327"/>
    <s v=" 1006699-97.2015.8.26.0637 "/>
    <s v="ADRIANO FERREIRA DE BARROS"/>
    <s v="Santander Seguros S/A"/>
    <s v="3419/487719"/>
    <s v="2014-93-67485-0"/>
    <s v="15/12/2014 "/>
    <s v=" "/>
    <n v="88000"/>
    <n v="88000"/>
    <s v=" "/>
    <s v=" "/>
    <s v=" "/>
    <n v="88000"/>
    <s v="Possível"/>
    <n v="44000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3ª"/>
    <s v="Vara Cível"/>
    <s v="Tupã (SP)"/>
    <s v="São Paulo"/>
    <s v="Chalfin, Goldberg, Vainboim e Fichtner Advogados Associados - São "/>
    <s v="Equipe Cível - Seguros"/>
    <s v="16/06/2017 "/>
    <s v="Acordo Após Decisão do Tribunal Estadual"/>
    <n v="0"/>
    <s v="02.02.507.0002191327/15"/>
    <s v="15/12/2015"/>
    <d v="2016-01-06T00:00:00"/>
    <m/>
    <d v="2016-01-06T00:00:00"/>
    <s v="16/06/2017 "/>
    <n v="527"/>
    <n v="17.566666666666666"/>
  </r>
  <r>
    <x v="5"/>
    <s v="02.02.507.0001754851/13"/>
    <x v="0"/>
    <x v="0"/>
    <s v="VIDA PROTEÇÃO EXCLUSIVA"/>
    <n v="5030"/>
    <s v="IPA"/>
    <s v="Vida Proteção Exclusiva"/>
    <s v="Sim"/>
    <s v="SINISTRO LIQUIDADO"/>
    <s v="Sinistro pago parcialmente"/>
    <m/>
    <x v="0"/>
    <n v="13634.87"/>
    <n v="7000"/>
    <n v="6634.8700000000008"/>
    <m/>
    <m/>
    <s v="ZURICH SANTANDER"/>
    <n v="1754851"/>
    <s v=" 4003661-46.2013.8.26.0071 "/>
    <s v="José Roberto de Oliveira Fernandes"/>
    <s v="Santander Seguros S/A"/>
    <s v="3422/10306056"/>
    <s v="2013-93-55269-0"/>
    <s v="20/10/2012 "/>
    <s v=" "/>
    <n v="38962"/>
    <n v="38962"/>
    <s v=" "/>
    <s v=" "/>
    <s v=" "/>
    <n v="38962"/>
    <s v="Possível"/>
    <n v="19481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6ª"/>
    <s v="Vara Cível"/>
    <s v="Bauru (SP)"/>
    <s v="São Paulo"/>
    <s v="Chalfin, Goldberg, Vainboim e Fichtner Advogados Associados - São "/>
    <s v="Equipe Cível - Seguros"/>
    <s v="16/06/2017 "/>
    <s v="Acordo Após Decisão do Tribunal Estadual"/>
    <n v="0"/>
    <s v="02.02.507.0001754851/13"/>
    <s v="22/11/2013"/>
    <d v="2013-11-30T00:00:00"/>
    <m/>
    <d v="2013-11-30T00:00:00"/>
    <s v="16/06/2017 "/>
    <n v="1294"/>
    <n v="43.133333333333333"/>
  </r>
  <r>
    <x v="5"/>
    <s v="02.02.507.0002201817/16"/>
    <x v="0"/>
    <x v="0"/>
    <s v="PROTEÇÃO VIDA EMPRESA SANTANDER"/>
    <n v="5055"/>
    <s v="IPA"/>
    <s v="Vida Master"/>
    <s v="Sim"/>
    <s v="SINISTRO NEGADO"/>
    <s v="Falta de Documentos"/>
    <m/>
    <x v="0"/>
    <n v="35000"/>
    <n v="16500"/>
    <n v="18500"/>
    <m/>
    <m/>
    <s v="ZURICH SANTANDER"/>
    <n v="2201817"/>
    <s v=" 5023952-47.2016.8.09.0094 "/>
    <s v="DANIEL RODRIGUES DE ASSIS"/>
    <s v="Santander Seguros S/A"/>
    <s v="3419/335337"/>
    <s v="2015-93-73614-0"/>
    <s v="13/02/2015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Juizado Especial Cível"/>
    <s v="JEC 40 Salários"/>
    <s v="Jataí (GO)"/>
    <s v="Goiás"/>
    <s v="Mascarenhas Barbosa &amp; Advogados Associados"/>
    <s v="Equipe Cível - Seguros"/>
    <s v="14/06/2017 "/>
    <s v="Acordo Após Decisão do Tribunal Estadual"/>
    <n v="0"/>
    <s v="02.02.507.0002201817/16"/>
    <s v="03/02/2016"/>
    <d v="2016-02-06T00:00:00"/>
    <m/>
    <d v="2016-02-06T00:00:00"/>
    <s v="14/06/2017 "/>
    <n v="494"/>
    <n v="16.466666666666665"/>
  </r>
  <r>
    <x v="5"/>
    <s v="02.02.507.0002071942/15"/>
    <x v="0"/>
    <x v="0"/>
    <s v=" PROTECAO VIDA MULHER"/>
    <n v="8062"/>
    <s v="MORTE NATURAL"/>
    <s v="Vida Mulher"/>
    <s v="Não"/>
    <s v="SINISTRO NEGADO"/>
    <s v="DOENÇA PREEXISTENTE"/>
    <m/>
    <x v="0"/>
    <n v="149379.84"/>
    <n v="119000"/>
    <n v="30379.839999999997"/>
    <m/>
    <m/>
    <s v="ZURICH SANTANDER"/>
    <n v="2071942"/>
    <s v=" 0001557-08.2015.8.26.0063 "/>
    <s v="Leandro Rogério Gomes"/>
    <s v="Santander Seguros S/A"/>
    <s v="113306/3452495"/>
    <s v="2014-93-62925-0"/>
    <s v="05/06/2014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Barra Bonita (SP)"/>
    <s v="São Paulo"/>
    <s v="Chalfin, Goldberg, Vainboim e Fichtner Advogados Associados - São "/>
    <s v="Equipe Cível - Seguros"/>
    <s v="14/06/2017 "/>
    <s v="Acordo Após Decisão do Tribunal Estadual"/>
    <n v="0"/>
    <s v="02.02.507.0002071942/15"/>
    <s v="25/03/2015"/>
    <d v="2015-04-15T00:00:00"/>
    <m/>
    <d v="2015-04-15T00:00:00"/>
    <s v="14/06/2017 "/>
    <n v="791"/>
    <n v="26.366666666666667"/>
  </r>
  <r>
    <x v="5"/>
    <s v="02.02.507.0002098064/15"/>
    <x v="1"/>
    <x v="0"/>
    <s v="SANTANDER PROTECAO SOB MEDIDA"/>
    <n v="8065"/>
    <s v="IPA"/>
    <s v="AP Proteção Sob Medida"/>
    <s v="Sim"/>
    <s v="SINISTRO NEGADO"/>
    <s v="Sinistro pago parcialmente"/>
    <m/>
    <x v="0"/>
    <n v="50411.13"/>
    <n v="40000"/>
    <n v="10411.129999999997"/>
    <m/>
    <m/>
    <s v="ZURICH SANTANDER"/>
    <n v="2098064"/>
    <s v=" 0003240-84.2015.8.26.0191 "/>
    <s v="Jose Rogerio Silva"/>
    <s v="Santander Seguros S/A"/>
    <s v="2034/4663468"/>
    <s v="2014-82-31159-0"/>
    <s v="23/09/2014 "/>
    <s v=" "/>
    <n v="32800"/>
    <n v="40000"/>
    <s v=" "/>
    <s v=" "/>
    <s v=" "/>
    <n v="32800"/>
    <s v="Possível"/>
    <n v="164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Ferraz de Vasconcelos (SP)"/>
    <s v="São Paulo"/>
    <s v="Chalfin, Goldberg, Vainboim e Fichtner Advogados Associados - São "/>
    <s v="Equipe Cível - Seguros"/>
    <s v="05/06/2017 "/>
    <s v="Acordo Após Decisão do Tribunal Estadual"/>
    <n v="0"/>
    <s v="02.02.507.0002098064/15"/>
    <s v="06/05/2015"/>
    <d v="2015-05-28T00:00:00"/>
    <m/>
    <d v="2015-05-28T00:00:00"/>
    <s v="05/06/2017 "/>
    <n v="739"/>
    <n v="24.633333333333333"/>
  </r>
  <r>
    <x v="5"/>
    <s v="02.02.507.0002110241/15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99971.28"/>
    <n v="90000"/>
    <n v="9971.2799999999988"/>
    <m/>
    <m/>
    <s v="ZURICH SANTANDER"/>
    <n v="2110241"/>
    <s v=" 1003942-58.2015.8.26.0079 "/>
    <s v="Maria Elisa Pardini Limoni"/>
    <s v="Santander Seguros S/A"/>
    <s v="3419/436610"/>
    <s v="2014-93-60515-0"/>
    <s v="11/02/2014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Botucatu (SP)"/>
    <s v="São Paulo"/>
    <s v="Chalfin, Goldberg, Vainboim e Fichtner Advogados Associados - São "/>
    <s v="Equipe Cível - Seguros"/>
    <s v="14/06/2017 "/>
    <s v="Acordos após a Sentença e até Decisão do Tribunal Estadual"/>
    <n v="0"/>
    <s v="02.02.507.0002110241/15"/>
    <s v="01/06/2015"/>
    <d v="2015-06-18T00:00:00"/>
    <m/>
    <d v="2015-06-18T00:00:00"/>
    <s v="14/06/2017 "/>
    <n v="727"/>
    <n v="24.233333333333334"/>
  </r>
  <r>
    <x v="5"/>
    <s v="02.02.507.0002444833/14"/>
    <x v="0"/>
    <x v="0"/>
    <s v="PROTECAO VIDA HOMEM"/>
    <n v="8061"/>
    <s v="MORTE ACIDENTAL"/>
    <s v="Vida Homem"/>
    <s v="Sim"/>
    <s v="SINISTRO NEGADO"/>
    <s v="Agravamento de risco / Embriaguez"/>
    <m/>
    <x v="0"/>
    <n v="180996.19"/>
    <n v="180504.69"/>
    <n v="491.5"/>
    <n v="800"/>
    <m/>
    <s v="ZURICH SANTANDER"/>
    <n v="2444833"/>
    <s v=" 0001886-55.2014.8.24.0016 "/>
    <s v="Luiz Francisco Miquelotto Ubialle"/>
    <s v="Santander Seguros S/A"/>
    <s v="113303/3260904"/>
    <s v="2013-93-53193-E"/>
    <s v="28/03/2013 "/>
    <s v=" "/>
    <n v="165963.5"/>
    <n v="165963.5"/>
    <s v=" "/>
    <s v=" "/>
    <s v=" "/>
    <n v="165963.5"/>
    <s v="Possível"/>
    <n v="82981.75"/>
    <n v="0"/>
    <s v="Remoto"/>
    <n v="0"/>
    <s v="Condenação"/>
    <s v="Contingência Inicial"/>
    <m/>
    <s v="Encerrado"/>
    <s v="Seguro de Vida"/>
    <s v="Sinistro Negado (Ausência de Cobertura)"/>
    <s v="Cobrança"/>
    <s v="1ª"/>
    <s v="Vara Cível"/>
    <s v="Capinzal (SC)"/>
    <s v="Santa Catarina"/>
    <s v="Cabanellos Schuh Advogados Associados - SC"/>
    <s v="Equipe Cível - Seguros"/>
    <s v="05/06/2017 "/>
    <s v="Acordos após a Sentença e até Decisão do Tribunal Estadual"/>
    <n v="0"/>
    <s v="02.02.507.0002444833/14"/>
    <s v="16/07/2014"/>
    <d v="2017-05-05T00:00:00"/>
    <m/>
    <d v="2017-05-05T00:00:00"/>
    <s v="05/06/2017 "/>
    <n v="31"/>
    <n v="1.0333333333333334"/>
  </r>
  <r>
    <x v="5"/>
    <s v="02.02.507.0002323845/16"/>
    <x v="0"/>
    <x v="0"/>
    <s v="VIDA PROTEÇÃO EXCLUSIVA"/>
    <n v="5030"/>
    <s v="MORTE NATURAL"/>
    <s v="Vida Proteção Exclusiva"/>
    <s v="Sim"/>
    <s v="SINISTRO NEGADO"/>
    <s v="Limite de idade / Nº mínimo segurados"/>
    <s v="idade"/>
    <x v="0"/>
    <n v="13794.46"/>
    <n v="13000"/>
    <n v="794.45999999999913"/>
    <m/>
    <m/>
    <s v="ZURICH SANTANDER"/>
    <n v="2323845"/>
    <s v=" 1001663-24.2016.8.26.0028 "/>
    <s v="APARECIDA MARIA DA COSTA RIBEIRO"/>
    <s v="Santander Seguros S/A"/>
    <s v="3422/17502579"/>
    <s v="2016-93-85160-0"/>
    <s v="04/01/2016 "/>
    <s v=" "/>
    <n v="12037"/>
    <n v="12037"/>
    <s v=" "/>
    <s v=" "/>
    <s v=" "/>
    <n v="12037"/>
    <s v="Possível"/>
    <n v="6018.5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40 Salários"/>
    <s v="Aparecida (SP)"/>
    <s v="São Paulo"/>
    <s v="Chalfin, Goldberg, Vainboim e Fichtner Advogados Associados - São "/>
    <s v="Equipe Cível - Seguros"/>
    <s v="05/06/2017 "/>
    <s v="Acordos após a Sentença e até Decisão do Tribunal Estadual"/>
    <n v="0"/>
    <s v="02.02.507.0002323845/16"/>
    <s v="25/08/2016"/>
    <d v="2016-09-14T00:00:00"/>
    <m/>
    <d v="2016-09-14T00:00:00"/>
    <s v="05/06/2017 "/>
    <n v="264"/>
    <n v="8.8000000000000007"/>
  </r>
  <r>
    <x v="5"/>
    <s v="02.02.507.0002226432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8672.11"/>
    <n v="7000"/>
    <n v="1672.1100000000006"/>
    <m/>
    <m/>
    <s v="ZURICH SANTANDER"/>
    <n v="2226432"/>
    <s v=" 1002924-75.2016.8.26.0011 "/>
    <s v="MELO E BRAGA SERVIÇOS S/C LTDA"/>
    <s v="Santander Seguros S/A"/>
    <s v="3419/371006"/>
    <s v="2014-93-62707-0"/>
    <s v="26/04/2014 "/>
    <s v=" "/>
    <n v="7000"/>
    <n v="7000"/>
    <s v=" "/>
    <s v=" "/>
    <s v=" "/>
    <n v="7000"/>
    <s v="Possível"/>
    <n v="3500"/>
    <n v="0"/>
    <s v="Remoto"/>
    <n v="0"/>
    <s v="Condenação"/>
    <s v="Contingência Inicial"/>
    <m/>
    <s v="Encerrado"/>
    <s v="Seguro de Vida"/>
    <s v="Sinistro Negado (Ausência de Cobertura)"/>
    <s v="Cobrança"/>
    <s v="3ª"/>
    <s v="Vara Cível"/>
    <s v="São Paulo (SP)"/>
    <s v="São Paulo"/>
    <s v="Chalfin, Goldberg, Vainboim e Fichtner Advogados Associados - São "/>
    <s v="Equipe Cível - Seguros"/>
    <s v="05/06/2017 "/>
    <s v="Acordos após a Sentença e até Decisão do Tribunal Estadual"/>
    <n v="0"/>
    <s v="02.02.507.0002226432/16"/>
    <s v="16/03/2016"/>
    <d v="2016-03-24T00:00:00"/>
    <m/>
    <d v="2016-03-24T00:00:00"/>
    <s v="05/06/2017 "/>
    <n v="438"/>
    <n v="14.6"/>
  </r>
  <r>
    <x v="5"/>
    <s v="02.02.507.0001969925/14"/>
    <x v="1"/>
    <x v="0"/>
    <s v="ACIDENTES PESSOAIS MENSAL SANTANDER"/>
    <n v="5012"/>
    <s v="MORTE ACIDENTAL"/>
    <s v="AP STD"/>
    <s v="Sim"/>
    <s v="SINISTRO NEGADO"/>
    <s v="Falta de Documentos"/>
    <m/>
    <x v="0"/>
    <n v="89761.87"/>
    <n v="82079.05"/>
    <n v="7682.8199999999924"/>
    <m/>
    <m/>
    <s v="ZURICH SANTANDER"/>
    <n v="1969925"/>
    <s v=" 2014.03.1.022804-6 "/>
    <s v="Polliana Cavalcante Soares Dias"/>
    <s v="Santander Seguros S/A"/>
    <s v="301/3530393"/>
    <s v="2012-82-21443-0"/>
    <s v="02/11/2012 "/>
    <s v=" "/>
    <n v="53000"/>
    <n v="53000"/>
    <s v=" "/>
    <s v=" "/>
    <s v=" "/>
    <n v="53000"/>
    <s v="Provável"/>
    <n v="53000"/>
    <n v="0"/>
    <s v="Remoto"/>
    <n v="0"/>
    <s v="Condenação"/>
    <s v="Contingência Inicial"/>
    <m/>
    <s v="Encerrado"/>
    <s v="Seguro de Vida"/>
    <s v="Cobertura Negada"/>
    <s v="Indenizatória"/>
    <s v="2ª"/>
    <s v="Vara Cível"/>
    <s v="Ceilândia (DF)"/>
    <s v="Distrito Federal"/>
    <s v="Mascarenhas Barbosa &amp; Advogados Associados"/>
    <s v="Equipe Cível - Seguros"/>
    <s v="01/06/2017 "/>
    <s v="Acordos após a Sentença e até Decisão do Tribunal Estadual"/>
    <n v="0"/>
    <s v="02.02.507.0001969925/14"/>
    <s v="20/10/2014"/>
    <d v="2014-11-06T00:00:00"/>
    <m/>
    <d v="2014-11-06T00:00:00"/>
    <s v="01/06/2017 "/>
    <n v="938"/>
    <n v="31.266666666666666"/>
  </r>
  <r>
    <x v="5"/>
    <s v="02.02.507.0002446794/17"/>
    <x v="0"/>
    <x v="0"/>
    <s v="VIDA PROTEÇÃO EXCLUSIVA"/>
    <n v="5030"/>
    <s v="MORTE NATURAL"/>
    <s v="Vida Proteção Exclusiva"/>
    <s v="Sim"/>
    <s v="SINISTRO NEGADO"/>
    <s v="Falta de Documentos"/>
    <m/>
    <x v="0"/>
    <n v="15000"/>
    <n v="10831.26"/>
    <n v="4168.74"/>
    <m/>
    <m/>
    <s v="ZURICH SANTANDER"/>
    <n v="2446794"/>
    <s v=" 1002483-31.2017.8.26.0344 "/>
    <s v="LILIANE VAZ MARQUES"/>
    <s v="Santander Seguros S/A"/>
    <s v="3422/17807246"/>
    <s v="2016-93-77553-0"/>
    <s v="01/01/2016 "/>
    <s v=" "/>
    <n v="10831.26"/>
    <n v="32822"/>
    <s v=" "/>
    <s v=" "/>
    <s v=" "/>
    <n v="10831.26"/>
    <s v="Provável"/>
    <n v="10831.26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Marília (SP)"/>
    <s v="São Paulo"/>
    <s v="Chalfin, Goldberg, Vainboim e Fichtner Advogados Associados - São "/>
    <s v="Equipe Cível - Seguros"/>
    <s v="05/06/2017 "/>
    <s v="Acordo antes da Sentença"/>
    <n v="0"/>
    <s v="02.02.507.0002446794/17"/>
    <s v="03/04/2017"/>
    <d v="2017-05-11T00:00:00"/>
    <m/>
    <d v="2017-05-11T00:00:00"/>
    <s v="05/06/2017 "/>
    <n v="25"/>
    <n v="0.83333333333333337"/>
  </r>
  <r>
    <x v="5"/>
    <s v="02.02.507.0002205475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08032"/>
    <n v="0"/>
    <n v="108032"/>
    <m/>
    <m/>
    <s v="ZURICH SANTANDER"/>
    <n v="2205475"/>
    <s v=" 1003933-54.2016.8.26.0114 "/>
    <s v="MARIA JOSÉ MARTINE"/>
    <s v="Santander Seguros S/A"/>
    <s v="3419/433735"/>
    <s v="2015-93-73149-0"/>
    <s v="08/06/2015 "/>
    <s v=" "/>
    <n v="63147"/>
    <n v="63147"/>
    <s v=" "/>
    <s v=" "/>
    <s v=" "/>
    <n v="63147"/>
    <s v="Possível"/>
    <n v="31573.5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Campinas (SP)"/>
    <s v="São Paulo"/>
    <s v="Chalfin, Goldberg, Vainboim e Fichtner Advogados Associados - São "/>
    <s v="Equipe Cível - Seguros"/>
    <s v="05/06/2017 "/>
    <s v="Acordo antes da Sentença"/>
    <n v="0"/>
    <s v="02.02.507.0002205475/16"/>
    <s v="03/02/2016"/>
    <d v="2016-02-17T00:00:00"/>
    <m/>
    <d v="2016-02-17T00:00:00"/>
    <s v="05/06/2017 "/>
    <n v="474"/>
    <n v="15.8"/>
  </r>
  <r>
    <x v="5"/>
    <s v="02.02.507.0001978807/14"/>
    <x v="0"/>
    <x v="0"/>
    <s v="PROTECAO VIDA PREMIADA"/>
    <n v="8063"/>
    <s v="IPA"/>
    <s v="Vida Premiada"/>
    <s v="Não"/>
    <s v="SINISTRO NEGADO"/>
    <s v="Sem caracterização de IFPD / IPA / Doenças Graves / Preexistência"/>
    <m/>
    <x v="0"/>
    <n v="50000"/>
    <n v="20000"/>
    <n v="30000"/>
    <m/>
    <m/>
    <s v="ZURICH SANTANDER"/>
    <n v="1978807"/>
    <s v=" 0001953-43.2014.8.26.0443 "/>
    <s v="Silmar Alves Miguel"/>
    <s v="Santander Seguros S/A"/>
    <s v="113307/3317832"/>
    <s v="2013-93-53955-0"/>
    <s v="15/05/2013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Piedade (SP)"/>
    <s v="São Paulo"/>
    <s v="Chalfin, Goldberg, Vainboim e Fichtner Advogados Associados - São "/>
    <s v="Equipe Cível - Seguros"/>
    <s v="05/06/2017 "/>
    <s v="Acordo antes da Sentença"/>
    <n v="0"/>
    <s v="02.02.507.0001978807/14"/>
    <s v="15/05/2014"/>
    <d v="2014-11-18T00:00:00"/>
    <m/>
    <d v="2014-11-18T00:00:00"/>
    <s v="05/06/2017 "/>
    <n v="930"/>
    <n v="31"/>
  </r>
  <r>
    <x v="5"/>
    <s v="02.02.136.0002417401/17"/>
    <x v="2"/>
    <x v="1"/>
    <s v="PROTEÇÃO EMPRESARIAL SANTANDER"/>
    <n v="8114"/>
    <s v="Incêndio"/>
    <s v="Empresarial"/>
    <s v="Sim"/>
    <s v="SINISTRO NEGADO"/>
    <s v="Falta de Documentos"/>
    <m/>
    <x v="1"/>
    <n v="53234.41"/>
    <n v="0"/>
    <n v="53234.41"/>
    <n v="0"/>
    <m/>
    <s v="ZURICH SANTANDER"/>
    <n v="2417401"/>
    <s v=" 0000719-90.2017.8.07.0009 "/>
    <s v="Estanley de Almeida Leite"/>
    <s v="Santander Brasil Seguros S/A"/>
    <s v="1832256/0"/>
    <s v="2016-14-109546-"/>
    <s v="28/06/2016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Residencial"/>
    <s v="Sinistro Negado"/>
    <s v="Indenizatória"/>
    <s v="2ª"/>
    <s v="Vara Cível"/>
    <s v="Samambaia (DF)"/>
    <s v="Distrito Federal"/>
    <s v="Mascarenhas Barbosa &amp; Advogados Associados"/>
    <s v="Equipe Cível - Seguros"/>
    <s v="06/06/2017 "/>
    <s v="Extinção Art. 267 - Com Possibilidade Nova Ação - 1ª Instância"/>
    <n v="0"/>
    <s v="02.02.136.0002417401/17"/>
    <s v="20/01/2017"/>
    <d v="2017-02-17T00:00:00"/>
    <m/>
    <d v="2017-02-17T00:00:00"/>
    <s v="06/06/2017 "/>
    <n v="109"/>
    <n v="3.6333333333333333"/>
  </r>
  <r>
    <x v="5"/>
    <s v="02.02.136.0002135249/15"/>
    <x v="2"/>
    <x v="1"/>
    <s v="PROTEÇÃO RESIDENCIAL VAN GOGH"/>
    <n v="8100"/>
    <s v="ROUBO/FURTO"/>
    <s v="Residencial Van Gogh"/>
    <s v="Não"/>
    <s v="SINISTRO LIQUIDADO"/>
    <s v="Sinistro pago parcialmente"/>
    <m/>
    <x v="1"/>
    <n v="28642.68"/>
    <n v="0"/>
    <n v="28642.68"/>
    <n v="0"/>
    <m/>
    <s v="ZURICH SANTANDER"/>
    <n v="2135249"/>
    <s v=" 1022718-49.2015.8.26.0001 "/>
    <s v="Ivanilce Santana de Mello Guerra"/>
    <s v="Santander Brasil Seguros S/A"/>
    <s v="1782418/558629"/>
    <s v="2014-14-86817-0"/>
    <s v="14/05/2014 "/>
    <s v=" "/>
    <n v="39471.9"/>
    <n v="42000"/>
    <s v=" "/>
    <s v=" "/>
    <s v=" "/>
    <n v="39471.9"/>
    <s v="Possível"/>
    <n v="19735.95"/>
    <n v="0"/>
    <s v="Remoto"/>
    <n v="0"/>
    <s v="Condenação"/>
    <s v="Contingência Inicial"/>
    <m/>
    <s v="Encerrado"/>
    <s v="Seguro Residencial"/>
    <s v="Pagto prêmio não efetivado/efetivado erroneamente"/>
    <s v="Cobrança"/>
    <s v="8ª"/>
    <s v="Vara Cível"/>
    <s v="São Paulo (SP)"/>
    <s v="São Paulo"/>
    <s v="Chalfin, Goldberg, Vainboim e Fichtner Advogados Associados - São "/>
    <s v="Equipe Cível - Seguros"/>
    <s v="16/06/2017 "/>
    <s v="Improcedência da Ação - 1ª Instância"/>
    <n v="0"/>
    <s v="02.02.136.0002135249/15"/>
    <s v="04/08/2015"/>
    <d v="2015-08-14T00:00:00"/>
    <m/>
    <d v="2015-08-14T00:00:00"/>
    <s v="16/06/2017 "/>
    <n v="672"/>
    <n v="22.4"/>
  </r>
  <r>
    <x v="5"/>
    <s v="02.02.136.0002330261/16"/>
    <x v="2"/>
    <x v="1"/>
    <s v="PROTEÇÃO RESIDENCIAL DOSE DUPLA"/>
    <n v="5002"/>
    <s v="VENDAVAL"/>
    <s v="Residencial Dose Dupla"/>
    <s v="Sim"/>
    <s v="SINISTRO NEGADO"/>
    <s v="EVENTO NÃO CARACTERIZADO"/>
    <m/>
    <x v="2"/>
    <n v="12105.72"/>
    <n v="12105.72"/>
    <n v="0"/>
    <m/>
    <m/>
    <s v="ZURICH SANTANDER"/>
    <n v="2330261"/>
    <s v=" 9001791-22.2016.8.21.0035 "/>
    <s v="Fermina Ana dos Reis Gonçalves"/>
    <s v="Santander Brasil Seguros S/A"/>
    <s v="1490320/360008"/>
    <s v="2016-14-109706-"/>
    <s v="14/10/2015 "/>
    <s v=" "/>
    <n v="14919"/>
    <n v="14919"/>
    <s v=" "/>
    <s v=" "/>
    <s v=" "/>
    <n v="14919"/>
    <s v="Possível"/>
    <n v="7459.5"/>
    <n v="0"/>
    <s v="Remoto"/>
    <n v="0"/>
    <s v="Condenação"/>
    <s v="Contingência Inicial"/>
    <m/>
    <s v="Encerrado"/>
    <s v="Seguro Residencial"/>
    <s v="Sinistro Negado"/>
    <s v="Cobrança"/>
    <s v="Juizado Especial Cível"/>
    <s v="JEC 40 Salários"/>
    <s v="Sapucaia do Sul (RS)"/>
    <s v="Rio Grande do Sul"/>
    <s v="Cabanellos Schuh Advogados Associados - RS"/>
    <s v="Equipe Cível - Seguros"/>
    <s v="14/06/2017 "/>
    <s v="Procedência Parcial - 2ª Instância - Recurso do Autor"/>
    <n v="0"/>
    <s v="02.02.136.0002330261/16"/>
    <s v="21/09/2016"/>
    <d v="2016-09-28T00:00:00"/>
    <m/>
    <d v="2016-09-28T00:00:00"/>
    <s v="14/06/2017 "/>
    <n v="259"/>
    <n v="8.6333333333333329"/>
  </r>
  <r>
    <x v="5"/>
    <s v="02.02.136.0002419312/17"/>
    <x v="2"/>
    <x v="1"/>
    <s v="PROTEÇÃO RESIDENCIAL"/>
    <n v="8106"/>
    <s v="DESMORONAMENTO"/>
    <s v="Residencial Habitual"/>
    <s v="Sim"/>
    <s v="SINISTRO NEGADO"/>
    <s v="EVENTO NÃO CARACTERIZADO"/>
    <m/>
    <x v="1"/>
    <n v="5249.7"/>
    <n v="0"/>
    <n v="5249.7"/>
    <n v="0"/>
    <m/>
    <s v="ZURICH SANTANDER"/>
    <n v="2419312"/>
    <s v=" 0001245-68.2017.8.26.0481 "/>
    <s v="Maria de Lourdes de Araujo de Oliveira"/>
    <s v="Santander Brasil Seguros S/A"/>
    <s v="1813162/888875"/>
    <s v="2016-14-116459-"/>
    <s v="10/10/2016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Presidente Epitácio (SP)"/>
    <s v="São Paulo"/>
    <s v="Chalfin, Goldberg, Vainboim e Fichtner Advogados Associados - São "/>
    <s v="Equipe Cível - Seguros"/>
    <s v="05/06/2017 "/>
    <s v="Extinção Art. 267 - Com Possibilidade Nova Ação"/>
    <n v="0"/>
    <s v="02.02.136.0002419312/17"/>
    <s v="16/02/2017"/>
    <d v="2017-02-23T00:00:00"/>
    <m/>
    <d v="2017-02-23T00:00:00"/>
    <s v="05/06/2017 "/>
    <n v="102"/>
    <n v="3.4"/>
  </r>
  <r>
    <x v="5"/>
    <s v="02.02.136.0002394708/16"/>
    <x v="2"/>
    <x v="1"/>
    <s v=" PROTEÇÃO RESIDENCIAL SELECT"/>
    <n v="8101"/>
    <s v="DESMORONAMENTO"/>
    <s v="Residencial Select"/>
    <s v="Não"/>
    <s v="SINISTRO NEGADO"/>
    <s v="EVENTO NÃO CARACTERIZADO"/>
    <m/>
    <x v="0"/>
    <n v="32771.85"/>
    <n v="32000"/>
    <n v="771.84999999999854"/>
    <m/>
    <m/>
    <s v="ZURICH SANTANDER"/>
    <n v="2394708"/>
    <s v=" 0034847-38.2016.8.19.0042 "/>
    <s v="Carla Ismael Domenge"/>
    <s v="Santander Brasil Seguros S/A"/>
    <s v="1782293/661128"/>
    <s v="2016-14-102437-"/>
    <s v="24/01/2016 "/>
    <s v=" "/>
    <n v="55343"/>
    <n v="55343"/>
    <s v=" "/>
    <s v=" "/>
    <s v=" "/>
    <n v="55343"/>
    <s v="Possível"/>
    <n v="27671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Petrópolis (RJ)"/>
    <s v="Rio de Janeiro"/>
    <s v="Chalfin, Goldberg, Vainboim e Fichtner Advogados Associados - São "/>
    <s v="Equipe Cível - Seguros"/>
    <s v="05/06/2017 "/>
    <s v="Acordos após a Sentença e até Decisão do Tribunal Estadual"/>
    <n v="0"/>
    <s v="02.02.136.0002394708/16"/>
    <s v="05/12/2016"/>
    <d v="2016-12-07T00:00:00"/>
    <m/>
    <d v="2016-12-07T00:00:00"/>
    <s v="05/06/2017 "/>
    <n v="180"/>
    <n v="6"/>
  </r>
  <r>
    <x v="5"/>
    <s v="02.02.136.0002372382/16"/>
    <x v="2"/>
    <x v="1"/>
    <s v="PROTEÇÃO RESIDENCIAL"/>
    <n v="8106"/>
    <s v="VENDAVAL"/>
    <s v="Residencial Habitual"/>
    <s v="Sim"/>
    <s v="SINISTRO NEGADO"/>
    <s v="EVENTO NÃO CARACTERIZADO"/>
    <m/>
    <x v="0"/>
    <n v="16694.46"/>
    <n v="15186"/>
    <n v="1508.4599999999991"/>
    <m/>
    <m/>
    <s v="ZURICH SANTANDER"/>
    <n v="2372382"/>
    <s v=" 1009292-90.2016.8.26.0079 "/>
    <s v="Jose Carlos Martins"/>
    <s v="Santander Brasil Seguros S/A"/>
    <s v="1813162/884189"/>
    <s v="2016-14-108565-"/>
    <s v="05/06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otucatu (SP)"/>
    <s v="São Paulo"/>
    <s v="Chalfin, Goldberg, Vainboim e Fichtner Advogados Associados - São "/>
    <s v="Equipe Cível - Seguros"/>
    <s v="14/06/2017 "/>
    <s v="Acordos após a Sentença e até Decisão do Tribunal Estadual"/>
    <n v="0"/>
    <s v="02.02.136.0002372382/16"/>
    <s v="25/10/2016"/>
    <d v="2016-11-08T00:00:00"/>
    <m/>
    <d v="2016-11-08T00:00:00"/>
    <s v="14/06/2017 "/>
    <n v="218"/>
    <n v="7.2666666666666666"/>
  </r>
  <r>
    <x v="5"/>
    <s v="02.02.507.0001847157/14"/>
    <x v="1"/>
    <x v="0"/>
    <s v="ACIDENTES PESSOAIS MENSAL SANTANDER"/>
    <n v="5012"/>
    <s v="MORTE ACIDENTAL"/>
    <s v="AP STD"/>
    <s v="Sim"/>
    <s v="SINISTRO NÃO AVISADO"/>
    <s v="SINISTRO NÃO AVISADO"/>
    <m/>
    <x v="1"/>
    <n v="35532.01"/>
    <n v="0"/>
    <n v="35532.01"/>
    <n v="0"/>
    <m/>
    <s v="ZURICH SANTANDER"/>
    <n v="1847157"/>
    <s v=" 0001283-12.2013.8.26.0355 "/>
    <s v="CLÉLIA LEMOS DE PONTES"/>
    <s v="Santander Seguros S/A"/>
    <s v="301/1186638"/>
    <s v="2014-82-28932-E"/>
    <s v="09/01/2013 "/>
    <s v=" "/>
    <n v="83353"/>
    <n v="83353"/>
    <s v=" "/>
    <s v=" "/>
    <s v=" "/>
    <n v="83353"/>
    <s v="Possível"/>
    <n v="41676.5"/>
    <n v="0"/>
    <s v="Remoto"/>
    <n v="0"/>
    <s v="Condenação"/>
    <s v="Contingência Inicial"/>
    <m/>
    <s v="Encerrado"/>
    <s v="Seguro de Vida"/>
    <s v="Pgto/Amortiz/diverg/duplic/não processado/provisão"/>
    <s v="Obrigação de fazer"/>
    <s v="1ª"/>
    <s v="Vara Cível"/>
    <s v="Miracatu (SP)"/>
    <s v="São Paulo"/>
    <s v="Chalfin, Goldberg, Vainboim e Fichtner Advogados Associados - São "/>
    <s v="Equipe Cível - Seguros"/>
    <s v="06/06/2017 "/>
    <s v="Improcedência da Ação - 1ª Instância"/>
    <n v="0"/>
    <s v="02.02.507.0001847157/14"/>
    <s v="24/03/2014"/>
    <d v="2014-05-07T00:00:00"/>
    <m/>
    <d v="2014-05-07T00:00:00"/>
    <s v="06/06/2017 "/>
    <n v="1126"/>
    <n v="37.533333333333331"/>
  </r>
  <r>
    <x v="5"/>
    <s v="02.02.507.0000571148/09"/>
    <x v="1"/>
    <x v="0"/>
    <s v="ACIDENTES PESSOAIS AN. SANTANDER"/>
    <n v="1102"/>
    <s v="MORTE ACIDENTAL"/>
    <s v="AP STD"/>
    <s v="Sim"/>
    <s v="SINISTRO NEGADO"/>
    <s v="Prescrição / Carência"/>
    <s v="PRESCRIÇÃO"/>
    <x v="1"/>
    <n v="55131.834999999999"/>
    <n v="0"/>
    <n v="55131.834999999999"/>
    <n v="0"/>
    <m/>
    <s v="ESCROW"/>
    <n v="1123773"/>
    <s v=" 441.01.2009.003892-5 "/>
    <s v="Juliana de Medeiros"/>
    <s v="Santander Seguros S/A"/>
    <s v="1102080/114984"/>
    <s v="2008-82-7357-0"/>
    <s v="03/11/2005 "/>
    <s v=" "/>
    <n v="29679.49"/>
    <n v="29679.49"/>
    <s v=" "/>
    <s v=" "/>
    <s v=" "/>
    <n v="29679.49"/>
    <s v="Possível"/>
    <n v="14839.75"/>
    <n v="0"/>
    <s v="Remoto"/>
    <n v="0"/>
    <s v="Condenação"/>
    <s v="Contingência Inicial"/>
    <m/>
    <s v="Encerrado"/>
    <s v="Seguro de Vida"/>
    <s v="Problemas com a apólice"/>
    <s v="Obrigação de fazer"/>
    <s v="2ª"/>
    <s v="Vara Cível"/>
    <s v="Peruíbe (SP)"/>
    <s v="São Paulo"/>
    <s v="Chalfin, Goldberg, Vainboim e Fichtner Advogados Associados - São "/>
    <s v="Equipe Cível - Seguros"/>
    <s v="14/06/2017 "/>
    <s v="Extinção Art. 267 - Com Possibilidade Nova Ação - 1ª Instância"/>
    <n v="0"/>
    <s v="02.02.507.0000571148/09"/>
    <s v="04/11/2009"/>
    <d v="2009-11-13T00:00:00"/>
    <m/>
    <d v="2009-11-13T00:00:00"/>
    <s v="14/06/2017 "/>
    <n v="2770"/>
    <n v="92.333333333333329"/>
  </r>
  <r>
    <x v="5"/>
    <s v="02.02.507.0001729835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3"/>
    <n v="101731.17"/>
    <n v="101731.17"/>
    <n v="0"/>
    <m/>
    <m/>
    <s v="ZURICH SANTANDER"/>
    <n v="1729835"/>
    <s v=" 0033817-03.2010.8.26.0003 "/>
    <s v="Andre Borges"/>
    <s v="Santander Seguros S/A"/>
    <s v="3422/16570316"/>
    <s v="2010-93-31292-0"/>
    <s v="08/06/2010 "/>
    <s v=" "/>
    <n v="64608"/>
    <n v="64608"/>
    <s v=" "/>
    <s v=" "/>
    <s v=" "/>
    <n v="64608"/>
    <s v="Provável"/>
    <n v="64608"/>
    <n v="0"/>
    <s v="Remoto"/>
    <n v="0"/>
    <s v="Condenação"/>
    <s v="Contingência Inicial"/>
    <m/>
    <s v="Encerrado"/>
    <s v="Seguro de Vida"/>
    <s v="Pgto/Amortiz/diverg/duplic/não processado/provisão"/>
    <s v="Execução de Título Extrajudicial"/>
    <s v="4ª"/>
    <s v="Vara Cível"/>
    <s v="São Paulo (SP)"/>
    <s v="São Paulo"/>
    <s v="Chalfin, Goldberg, Vainboim e Fichtner Advogados Associados - São "/>
    <s v="Equipe Cível - Seguros"/>
    <s v="13/06/2017 "/>
    <s v="Procedência Total - 2ª Instância - Recurso do Autor"/>
    <n v="0"/>
    <s v="02.02.507.0001729835/13"/>
    <s v="12/09/2013"/>
    <d v="2013-10-17T00:00:00"/>
    <m/>
    <d v="2013-10-17T00:00:00"/>
    <s v="13/06/2017 "/>
    <n v="1335"/>
    <n v="44.5"/>
  </r>
  <r>
    <x v="5"/>
    <s v="02.02.507.0000594239/08"/>
    <x v="0"/>
    <x v="0"/>
    <s v="PRODUTO GENÉRICO"/>
    <n v="9999"/>
    <s v="IPA"/>
    <s v="Pessoas - Vida  (outros)"/>
    <s v="Não"/>
    <s v="SINISTRO NÃO AVISADO"/>
    <s v="SINISTRO NÃO AVISADO"/>
    <m/>
    <x v="3"/>
    <n v="27290.97"/>
    <n v="27290.97"/>
    <n v="0"/>
    <m/>
    <m/>
    <s v="ESCROW"/>
    <n v="1149164"/>
    <s v=" 024.08.013185-7 "/>
    <s v="Cléia Marta Rangel de Souza Apodi"/>
    <s v="Santander Seguros S/A"/>
    <s v="9302413/0"/>
    <s v="2016-93-87790-0"/>
    <s v="08/03/2001 "/>
    <s v=" "/>
    <n v="235053.06"/>
    <n v="235053.06"/>
    <s v=" "/>
    <s v=" "/>
    <s v=" "/>
    <n v="235053.06"/>
    <s v="Possível"/>
    <n v="117526.53"/>
    <n v="89221.19"/>
    <s v="Remoto"/>
    <n v="0"/>
    <m/>
    <s v="Revisados"/>
    <s v="Reanalise"/>
    <s v="Encerrado"/>
    <s v="Seguro de Vida"/>
    <s v="Cobertura Negada"/>
    <s v="Indenizatória"/>
    <s v="10ª"/>
    <s v="Vara Cível"/>
    <s v="Vitória (ES)"/>
    <s v="Espírito Santo"/>
    <s v="Chalfin, Goldberg, Vainboim e Fichtner Advogados Associados - São "/>
    <s v="Equipe Cível - Seguros"/>
    <s v="01/06/2017 "/>
    <s v="Procedência Total - 2ª Instância - Recurso do Autor"/>
    <n v="0"/>
    <s v="02.02.507.0000594239/08"/>
    <s v="09/04/2008"/>
    <d v="2009-12-17T00:00:00"/>
    <m/>
    <d v="2009-12-17T00:00:00"/>
    <s v="01/06/2017 "/>
    <n v="2723"/>
    <n v="90.766666666666666"/>
  </r>
  <r>
    <x v="5"/>
    <s v="02.02.507.0001307264/12"/>
    <x v="1"/>
    <x v="0"/>
    <s v="ACIDENTES PESSOAIS MEN SANTANDER"/>
    <n v="1101"/>
    <s v="MORTE ACIDENTAL"/>
    <s v="AP STD"/>
    <s v="Sim"/>
    <s v="SINISTRO NEGADO"/>
    <s v="Falta de Documentos"/>
    <m/>
    <x v="3"/>
    <n v="350904.48"/>
    <n v="350904.48"/>
    <n v="0"/>
    <m/>
    <m/>
    <s v="ZURICH SANTANDER"/>
    <n v="1557388"/>
    <s v=" 25599-97.2012.8.16.0001 "/>
    <s v="Clara Maria dos Santos Vieira"/>
    <s v="Santander Seguros S/A"/>
    <s v="1101080/148062"/>
    <s v="2012-82-21860-0"/>
    <s v="03/09/2008 "/>
    <s v=" "/>
    <n v="103000"/>
    <n v="103000"/>
    <s v=" "/>
    <s v=" "/>
    <s v=" "/>
    <n v="103000"/>
    <s v="Provável"/>
    <n v="103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9ª"/>
    <s v="Vara Cível"/>
    <s v="Curitiba (PR)"/>
    <s v="Paraná"/>
    <s v="Cabanellos Schuh Advogados Associados - PR"/>
    <s v="Equipe Cível - Seguros"/>
    <s v="02/06/2017 "/>
    <s v="Procedência Total - 2ª Instância - Recurso do Banco"/>
    <n v="0"/>
    <s v="02.02.507.0001307264/12"/>
    <s v="30/10/2012"/>
    <d v="2012-12-11T00:00:00"/>
    <m/>
    <d v="2012-12-11T00:00:00"/>
    <s v="02/06/2017 "/>
    <n v="1634"/>
    <n v="54.466666666666669"/>
  </r>
  <r>
    <x v="5"/>
    <s v="02.02.507.0000564058/04"/>
    <x v="10"/>
    <x v="0"/>
    <s v="PRODUTO GENÉRICO"/>
    <n v="9999"/>
    <s v="IPA"/>
    <s v="Pessoas - Acidentes Pessoais"/>
    <s v="Não"/>
    <s v="SINISTRO NEGADO"/>
    <s v="Falta de Documentos"/>
    <m/>
    <x v="3"/>
    <n v="187474.12"/>
    <n v="187474.12"/>
    <n v="0"/>
    <m/>
    <m/>
    <s v="ESCROW"/>
    <n v="1115537"/>
    <s v=" 521/2004 "/>
    <s v="Egon José Scherer"/>
    <s v="Santander Seguros S/A"/>
    <s v="11 / 0"/>
    <s v="2010-81-11-0"/>
    <s v="12/03/2003 "/>
    <s v=" "/>
    <n v="43522.68"/>
    <n v="43522.68"/>
    <s v=" "/>
    <s v=" "/>
    <s v=" "/>
    <n v="43522.68"/>
    <s v="Provável"/>
    <n v="43522.68"/>
    <n v="158206.49"/>
    <s v="Remoto"/>
    <n v="0"/>
    <s v="Sucumbência"/>
    <s v="Revisados"/>
    <s v="Reanalise"/>
    <s v="Encerrado"/>
    <s v="Seguro de Vida"/>
    <s v="Cobertura Negada"/>
    <s v="Indenizatória"/>
    <s v="1ª"/>
    <s v="Vara Cível"/>
    <s v="Cascavel (PR)"/>
    <s v="Paraná"/>
    <s v="Cabanellos Schuh Advogados Associados - PR"/>
    <s v="Equipe Cível - Seguros"/>
    <s v="02/06/2017 "/>
    <s v="Procedência Total - 2ª Instância - Recurso do Banco"/>
    <n v="0"/>
    <s v="02.02.507.0000564058/04"/>
    <s v="14/06/2004"/>
    <d v="2009-10-22T00:00:00"/>
    <m/>
    <d v="2009-10-22T00:00:00"/>
    <s v="02/06/2017 "/>
    <n v="2780"/>
    <n v="92.666666666666671"/>
  </r>
  <r>
    <x v="5"/>
    <s v="02.02.507.0001298208/12"/>
    <x v="0"/>
    <x v="0"/>
    <s v=" PROTEÇÃO VIDA EMPRESA - STYLE"/>
    <n v="5081"/>
    <s v="MORTE NATURAL"/>
    <s v="Vida Master"/>
    <s v="Sim"/>
    <s v="SINISTRO NEGADO"/>
    <s v="Limite de idade / Nº mínimo segurados"/>
    <s v="idade"/>
    <x v="3"/>
    <n v="108976.65"/>
    <n v="108976.65"/>
    <n v="0"/>
    <m/>
    <m/>
    <s v="ZURICH SANTANDER"/>
    <n v="1548325"/>
    <s v=" 0017983-45.2012.8.19.0209 "/>
    <s v="Lúcia Bastos Lodi"/>
    <s v="Santander Seguros S/A"/>
    <s v="3451/19272"/>
    <s v="2011-93-40144-0"/>
    <s v="12/07/2011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de Vida"/>
    <s v="Cobertura Negada"/>
    <s v="Obrigação de fazer"/>
    <s v="6ª"/>
    <s v="Vara Cível"/>
    <s v="Barra da Tijuca (RJ)"/>
    <s v="Rio de Janeiro"/>
    <s v="Chalfin, Goldberg, Vainboim e Fichtner Advogados Associados - São "/>
    <s v="Equipe Cível - Seguros"/>
    <s v="12/06/2017 "/>
    <s v="Procedência Total - 2ª Instância - Recurso do Banco"/>
    <n v="0"/>
    <s v="02.02.507.0001298208/12"/>
    <s v="04/07/2012"/>
    <d v="2012-11-20T00:00:00"/>
    <m/>
    <d v="2012-11-20T00:00:00"/>
    <s v="12/06/2017 "/>
    <n v="1665"/>
    <n v="55.5"/>
  </r>
  <r>
    <x v="5"/>
    <s v="02.02.507.0001833652/14"/>
    <x v="1"/>
    <x v="0"/>
    <s v="PROTECAO MULHER MEN SANTANDER"/>
    <n v="5043"/>
    <s v="DIAGNOSTICO DE CANCER"/>
    <s v="AP Mulher"/>
    <s v="Sim"/>
    <s v="SINISTRO NEGADO"/>
    <s v="Prescrição / Carência"/>
    <s v="carência"/>
    <x v="2"/>
    <n v="206277.49"/>
    <n v="206277.49"/>
    <n v="0"/>
    <m/>
    <m/>
    <s v="ZURICH SANTANDER"/>
    <n v="1833652"/>
    <s v=" 0005614-19.2013.8.19.0036 "/>
    <s v="Marcia Rodrigues da Silva"/>
    <s v="Santander Seguros S/A"/>
    <s v="286/316878"/>
    <s v="2011-82-15302-0"/>
    <s v="12/08/2011 "/>
    <s v=" "/>
    <n v="45000"/>
    <n v="45000"/>
    <s v=" "/>
    <s v=" "/>
    <s v=" "/>
    <n v="45000"/>
    <s v="Possível"/>
    <n v="225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Juizado Especial Cível"/>
    <s v="JEC 40 Salários"/>
    <s v="Nilópolis (RJ)"/>
    <s v="Rio de Janeiro"/>
    <s v="Chalfin, Goldberg, Vainboim e Fichtner Advogados Associados - São "/>
    <s v="Equipe Cível - Seguros"/>
    <s v="12/06/2017 "/>
    <s v="Procedência Parcial - 2ª Instância - Recurso do Banco"/>
    <n v="0"/>
    <s v="02.02.507.0001833652/14"/>
    <s v="14/03/2014"/>
    <d v="2014-04-12T00:00:00"/>
    <m/>
    <d v="2014-04-12T00:00:00"/>
    <s v="12/06/2017 "/>
    <n v="1157"/>
    <n v="38.56666666666667"/>
  </r>
  <r>
    <x v="5"/>
    <s v="02.02.507.0001200211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79165"/>
    <n v="0"/>
    <n v="79165"/>
    <n v="0"/>
    <m/>
    <s v="ZURICH SANTANDER"/>
    <n v="1450326"/>
    <s v=" 299.01.2012.001048-1/000000-000 "/>
    <s v="Paulo Sérgio Andrade"/>
    <s v="Santander Seguros S/A"/>
    <s v="3422 / 17904138"/>
    <s v="2011-93-40566-0"/>
    <s v="04/07/2011 "/>
    <s v=" "/>
    <n v="27494"/>
    <n v="27494"/>
    <s v=" "/>
    <s v=" "/>
    <s v=" "/>
    <n v="27494"/>
    <s v="Possível"/>
    <n v="13747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Barueri (SP)"/>
    <s v="São Paulo"/>
    <s v="Chalfin, Goldberg, Vainboim e Fichtner Advogados Associados - São "/>
    <s v="Equipe Cível - Seguros"/>
    <s v="14/06/2017 "/>
    <s v="Extinção Art. 267 - Com Possibilidade Nova Ação - 2ª Instância - Recurso do Auto"/>
    <n v="0"/>
    <s v="02.02.507.0001200211/12"/>
    <s v="29/03/2012"/>
    <d v="2012-04-23T00:00:00"/>
    <m/>
    <d v="2012-04-23T00:00:00"/>
    <s v="14/06/2017 "/>
    <n v="1878"/>
    <n v="62.6"/>
  </r>
  <r>
    <x v="5"/>
    <s v="02.01.507.0000027258/01"/>
    <x v="0"/>
    <x v="0"/>
    <s v="PRODUTO GENÉRICO"/>
    <n v="9999"/>
    <s v="IFPD"/>
    <s v="Pessoas - Vida  (outros)"/>
    <s v="Não"/>
    <s v="SINISTRO NEGADO"/>
    <s v="Sem caracterização de IFPD / IPA / Doenças Graves / Preexistência"/>
    <m/>
    <x v="1"/>
    <n v="1482.11"/>
    <n v="0"/>
    <n v="1482.11"/>
    <n v="0"/>
    <m/>
    <s v="ESCROW"/>
    <n v="176163"/>
    <s v=" 108617698 "/>
    <s v="Tania Mara Matias da Silva"/>
    <s v="Santander Seguros S/A"/>
    <s v="101930000012/1"/>
    <s v="2005-93-3023-0"/>
    <s v="18/09/2000 "/>
    <s v=" "/>
    <n v="40460"/>
    <n v="40460"/>
    <s v=" "/>
    <s v=" "/>
    <s v=" "/>
    <n v="40460"/>
    <s v="Remoto"/>
    <n v="0"/>
    <n v="4048"/>
    <s v="Remoto"/>
    <n v="0"/>
    <s v="Sucumbência"/>
    <s v="Encerrados"/>
    <m/>
    <s v="Encerrado"/>
    <s v="Seguro de Vida"/>
    <s v="Sinistro Negado (Negativa pagto da Apólice)"/>
    <s v="Execução de Título Extrajudicial"/>
    <s v="12ª"/>
    <s v="Vara Cível"/>
    <s v="Porto Alegre (RS)"/>
    <s v="Rio Grande do Sul"/>
    <s v="Cabanellos Schuh Advogados Associados - RS"/>
    <s v="Equipe Cível - Seguros"/>
    <s v="12/06/2017 "/>
    <s v="Extinção Art. 267 - Sem Possibilidade Nova Ação - 1ª Instância"/>
    <n v="0"/>
    <s v="02.01.507.0000027258/01"/>
    <s v="23/11/2001"/>
    <d v="2002-08-30T00:00:00"/>
    <m/>
    <d v="2002-08-30T00:00:00"/>
    <s v="12/06/2017 "/>
    <n v="5400"/>
    <n v="180"/>
  </r>
  <r>
    <x v="5"/>
    <s v="02.02.507.0001280524/12"/>
    <x v="0"/>
    <x v="0"/>
    <s v="APÓLICE ESPECÍFICA VG MENSAL"/>
    <n v="7000"/>
    <s v="IFPD"/>
    <s v="Vida Específica"/>
    <s v="Não"/>
    <s v="SINISTRO NEGADO"/>
    <s v="Prescrição / Carência"/>
    <s v="PRESCRIÇÃO"/>
    <x v="1"/>
    <n v="17441.03"/>
    <n v="0"/>
    <n v="17441.03"/>
    <n v="0"/>
    <m/>
    <s v="ZURICH SANTANDER"/>
    <n v="1530629"/>
    <s v=" 0076113-41.2012.8.13.0194 "/>
    <s v="Geraldo Magela Pereira"/>
    <s v="Santander Seguros S/A"/>
    <s v="3066/518"/>
    <s v="2012-93-49521-0"/>
    <s v="08/02/2006 "/>
    <s v=" "/>
    <n v="11440"/>
    <n v="11440"/>
    <s v=" "/>
    <s v=" "/>
    <s v=" "/>
    <n v="11440"/>
    <s v="Possível"/>
    <n v="5720"/>
    <n v="0"/>
    <s v="Remoto"/>
    <n v="0"/>
    <s v="Condenação"/>
    <s v="Contingência Inicial"/>
    <m/>
    <s v="Encerrado"/>
    <s v="Seguro de Vida"/>
    <s v="Pgto/Amortiz/diverg/duplic/não processado/provisão"/>
    <s v="Cobrança"/>
    <s v="2ª"/>
    <s v="Vara Cível"/>
    <s v="Coronel Fabriciano (MG)"/>
    <s v="Minas Gerais"/>
    <s v="Chalfin, Goldberg, Vainboim e Fichtner Advogados Associados - São "/>
    <s v="Equipe Cível - Seguros"/>
    <s v="14/06/2017 "/>
    <s v="Improcedência da Ação - 2ª Instância - Recurso do Autor"/>
    <n v="0"/>
    <s v="02.02.507.0001280524/12"/>
    <s v="03/09/2012"/>
    <d v="2012-10-10T00:00:00"/>
    <m/>
    <d v="2012-10-10T00:00:00"/>
    <s v="14/06/2017 "/>
    <n v="1708"/>
    <n v="56.93333333333333"/>
  </r>
  <r>
    <x v="5"/>
    <s v="02.02.507.0000462495/07"/>
    <x v="0"/>
    <x v="0"/>
    <s v="ACIDENTES PESSOAIS AN. SANTANDER"/>
    <n v="1102"/>
    <s v="MORTE ACIDENTAL"/>
    <s v="AP STD"/>
    <s v="Sim"/>
    <s v="SINISTRO NEGADO"/>
    <s v="Agravamento de risco / Embriaguez"/>
    <m/>
    <x v="1"/>
    <n v="108750.67"/>
    <n v="0"/>
    <n v="108750.67"/>
    <n v="0"/>
    <m/>
    <s v="ESCROW"/>
    <n v="716610"/>
    <s v=" 583.02.2007.170364-0(4034/2007) "/>
    <s v="Douglas da Silva Santos"/>
    <s v="Santander Seguros S/A"/>
    <s v="1001002/110208"/>
    <s v="2003-93-799 E"/>
    <s v="20/02/2003 "/>
    <s v=" "/>
    <n v="112500"/>
    <n v="112500"/>
    <s v=" "/>
    <s v=" "/>
    <s v=" "/>
    <n v="112500"/>
    <s v="Provável"/>
    <n v="112500"/>
    <n v="9886.42"/>
    <s v="Remoto"/>
    <n v="0"/>
    <s v="Sucumbência"/>
    <s v="Revisados"/>
    <s v="Reanalise"/>
    <s v="Encerrado"/>
    <s v="Seguro de Vida"/>
    <s v="Sinistro Negado (Negativa pagto da Apólice)"/>
    <s v="Execução de Título Extrajudicial"/>
    <s v="1ª"/>
    <s v="Vara Cível"/>
    <s v="São Paulo (SP)"/>
    <s v="São Paulo"/>
    <s v="Chalfin, Goldberg, Vainboim e Fichtner Advogados Associados - São "/>
    <s v="Equipe Cível - Seguros"/>
    <s v="06/06/2017 "/>
    <s v="Improcedência da Ação - 2ª Instância - Recurso do Autor"/>
    <n v="0"/>
    <s v="02.02.507.0000462495/07"/>
    <s v="17/12/2007"/>
    <d v="2008-01-07T00:00:00"/>
    <m/>
    <d v="2008-01-07T00:00:00"/>
    <s v="06/06/2017 "/>
    <n v="3438"/>
    <n v="114.6"/>
  </r>
  <r>
    <x v="5"/>
    <s v="02.02.507.0001284298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30170"/>
    <n v="0"/>
    <n v="30170"/>
    <n v="0"/>
    <m/>
    <s v="ZURICH SANTANDER"/>
    <n v="1534403"/>
    <s v=" 12/197061-1 "/>
    <s v="Maria Alves Ribeiro"/>
    <s v="Santander Seguros S/A"/>
    <s v="3422/16688830"/>
    <s v="2012-93-48073-0"/>
    <s v="20/09/2011 "/>
    <s v=" "/>
    <n v="30177"/>
    <n v="30177"/>
    <s v=" "/>
    <s v=" "/>
    <s v=" "/>
    <n v="30177"/>
    <s v="Possível"/>
    <n v="15088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4ª"/>
    <s v="Vara Cível"/>
    <s v="São Paulo (SP)"/>
    <s v="São Paulo"/>
    <s v="Chalfin, Goldberg, Vainboim e Fichtner Advogados Associados - São "/>
    <s v="Equipe Cível - Seguros"/>
    <s v="14/06/2017 "/>
    <s v="Improcedência da Ação - 2ª Instância - Recurso do Banco"/>
    <n v="0"/>
    <s v="02.02.507.0001284298/12"/>
    <s v="27/09/2012"/>
    <d v="2012-10-19T00:00:00"/>
    <m/>
    <d v="2012-10-19T00:00:00"/>
    <s v="14/06/2017 "/>
    <n v="1699"/>
    <n v="56.633333333333333"/>
  </r>
  <r>
    <x v="5"/>
    <s v="02.02.507.0001268699/12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56943.96"/>
    <n v="229000"/>
    <n v="27943.959999999992"/>
    <n v="34350"/>
    <m/>
    <s v="ZURICH SANTANDER"/>
    <n v="1518800"/>
    <s v=" 087/1.11.0004532-8 "/>
    <s v="Jean Cristiano Neumann"/>
    <s v="Santander Seguros S/A"/>
    <s v="3419 / 189587"/>
    <s v="2011-93-39873-0"/>
    <s v="16/07/2011 "/>
    <s v=" "/>
    <n v="30000"/>
    <n v="30000"/>
    <s v=" "/>
    <s v=" "/>
    <s v=" "/>
    <n v="30000"/>
    <s v="Provável"/>
    <n v="30000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Campo Bom (RS)"/>
    <s v="Rio Grande do Sul"/>
    <s v="Cabanellos Schuh Advogados Associados - RS"/>
    <s v="Equipe Cível - Seguros"/>
    <s v="02/06/2017 "/>
    <s v="Acordo Após Decisão do Tribunal Estadual"/>
    <n v="0"/>
    <s v="02.02.507.0001268699/12"/>
    <s v="29/08/2012"/>
    <d v="2012-09-17T00:00:00"/>
    <m/>
    <d v="2012-09-17T00:00:00"/>
    <s v="02/06/2017 "/>
    <n v="1719"/>
    <n v="57.3"/>
  </r>
  <r>
    <x v="5"/>
    <s v="02.02.507.0000593975/07"/>
    <x v="0"/>
    <x v="0"/>
    <s v="VIDA EX-FUNCIONÁRIOS COMPL STYLE"/>
    <n v="1017"/>
    <s v="IFPD"/>
    <s v="Vida Funcionários"/>
    <s v="Não"/>
    <s v="SINISTRO NEGADO"/>
    <s v="Falta de Documentos"/>
    <m/>
    <x v="0"/>
    <n v="149390.70000000001"/>
    <n v="60000"/>
    <n v="89390.700000000012"/>
    <n v="6000"/>
    <m/>
    <s v="ESCROW"/>
    <n v="1148897"/>
    <s v=" 1529/2007 "/>
    <s v="NILZA KEFFER DE OLIVEIRA"/>
    <s v="Santander Seguros S/A"/>
    <s v="3551/306462855"/>
    <s v="2012-93-49777-0"/>
    <s v="09/10/2006 "/>
    <s v=" "/>
    <n v="34977.300000000003"/>
    <n v="34977.300000000003"/>
    <s v=" "/>
    <s v=" "/>
    <s v=" "/>
    <n v="34977.300000000003"/>
    <s v="Possível"/>
    <n v="17488.650000000001"/>
    <n v="15600"/>
    <s v="Remoto"/>
    <n v="0"/>
    <m/>
    <m/>
    <m/>
    <s v="Encerrado"/>
    <s v="Seguro de Vida"/>
    <s v="Cobertura Negada"/>
    <s v="Indenizatória"/>
    <s v="5ª"/>
    <s v="Vara Cível"/>
    <s v="Curitiba (PR)"/>
    <s v="Paraná"/>
    <s v="Cabanellos Schuh Advogados Associados - PR"/>
    <s v="Equipe Cível - Seguros"/>
    <s v="13/06/2017 "/>
    <s v="Acordo antes da Sentença"/>
    <n v="0"/>
    <s v="02.02.507.0000593975/07"/>
    <s v="15/10/2007"/>
    <d v="2009-12-17T00:00:00"/>
    <m/>
    <d v="2009-12-17T00:00:00"/>
    <s v="13/06/2017 "/>
    <n v="2735"/>
    <n v="91.166666666666671"/>
  </r>
  <r>
    <x v="5"/>
    <s v="02.02.136.0000550932/09"/>
    <x v="0"/>
    <x v="0"/>
    <s v="VIDA MASTER SANTANDER"/>
    <n v="6004"/>
    <s v="MORTE NATURAL"/>
    <s v="Vida Master"/>
    <s v="Sim"/>
    <s v="SINISTRO NEGADO"/>
    <s v="DOENÇA PREEXISTENTE"/>
    <m/>
    <x v="0"/>
    <n v="230142.84"/>
    <n v="170000"/>
    <n v="60142.84"/>
    <m/>
    <m/>
    <s v="ESCROW"/>
    <n v="1099984"/>
    <s v=" 229.09.010689-6 "/>
    <s v="Cleunice Maria Zapolla Sander"/>
    <s v="Santander Brasil Seguros S/A"/>
    <s v="1134/49250"/>
    <s v="2008-93-20433-0"/>
    <s v="06/12/2008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Sinistro Negado por Doença Pré-existente"/>
    <s v="Cobrança"/>
    <s v="1ª"/>
    <s v="Vara Cível"/>
    <s v="Hortolândia (SP)"/>
    <s v="São Paulo"/>
    <s v="Chalfin, Goldberg, Vainboim e Fichtner Advogados Associados - São "/>
    <s v="Equipe Cível - Seguros"/>
    <s v="22/06/2017 "/>
    <s v="Acordo Após Decisão do Tribunal Estadual"/>
    <n v="0"/>
    <s v="02.02.136.0000550932/09"/>
    <s v="11/08/2009"/>
    <d v="2009-09-24T00:00:00"/>
    <n v="50000"/>
    <d v="2009-09-24T00:00:00"/>
    <s v="22/06/2017 "/>
    <n v="2828"/>
    <n v="94.266666666666666"/>
  </r>
  <r>
    <x v="5"/>
    <s v="02.02.033.0000672335/10"/>
    <x v="4"/>
    <x v="0"/>
    <s v="SEG PREST/CDC - STYLE-MIGR."/>
    <n v="8022"/>
    <s v="MORTE NATURAL"/>
    <s v="Prestamista CP"/>
    <s v="Não"/>
    <m/>
    <m/>
    <m/>
    <x v="1"/>
    <n v="1452.7617"/>
    <n v="0"/>
    <n v="1452.7617"/>
    <n v="0"/>
    <m/>
    <s v="ESCROW"/>
    <n v="1227977"/>
    <s v=" 008.10.010718-1 "/>
    <s v="Camila Amaral de Oliveira Viegas"/>
    <s v="Banco Santander (Brasil) S/A"/>
    <s v="16/19 E 962"/>
    <s v="2010-77-26028-E"/>
    <s v="26/02/2009 "/>
    <s v=" "/>
    <n v="70004.86"/>
    <n v="136375.37"/>
    <s v=" "/>
    <s v=" "/>
    <s v=" "/>
    <n v="70004.86"/>
    <s v="Provável"/>
    <n v="70004.86"/>
    <n v="1000"/>
    <s v="Remoto"/>
    <n v="0"/>
    <s v="Condenação"/>
    <s v="Contingência Inicial"/>
    <m/>
    <s v="Encerrado"/>
    <s v="Seguro Prestamista"/>
    <s v="Sinistro Negado"/>
    <s v="Indenizatória"/>
    <s v="1ª"/>
    <s v="Vara Cível"/>
    <s v="Blumenau (SC)"/>
    <s v="Santa Catarina"/>
    <s v="Miceli Sociedade de Advogados"/>
    <s v="Equipe Jurídico Cível Indenizatórias II - Massificados"/>
    <s v="27/06/2017 "/>
    <s v="Improcedência da Ação - 1ª Instância"/>
    <n v="0"/>
    <s v="02.02.033.0000672335/10"/>
    <s v="26/05/2010"/>
    <d v="2010-07-07T00:00:00"/>
    <n v="70004.86"/>
    <d v="2010-07-07T00:00:00"/>
    <s v="27/06/2017 "/>
    <n v="2547"/>
    <n v="84.9"/>
  </r>
  <r>
    <x v="5"/>
    <s v="02.01.507.0000152619/05"/>
    <x v="0"/>
    <x v="0"/>
    <s v="NOVO VIDA SANTANDER"/>
    <n v="1004"/>
    <s v="MORTE ACIDENTAL"/>
    <s v="Vida Proteção Exclusiva"/>
    <s v="Sim"/>
    <s v="SINISTRO NÃO AVISADO"/>
    <s v="SINISTRO NÃO AVISADO"/>
    <m/>
    <x v="2"/>
    <n v="69543.94"/>
    <n v="69543.94"/>
    <n v="0"/>
    <m/>
    <m/>
    <s v="ESCROW"/>
    <n v="472260"/>
    <s v=" 029/1.05.0001297-6 "/>
    <s v="Elesia Spagnol"/>
    <s v="Santander Seguros S/A"/>
    <n v="1151"/>
    <s v="2004-93-2074"/>
    <s v="21/07/2004 "/>
    <s v=" "/>
    <n v="40000"/>
    <n v="40000"/>
    <s v=" "/>
    <s v=" "/>
    <s v=" "/>
    <n v="40000"/>
    <s v="Provável"/>
    <n v="40000"/>
    <n v="4203.1400000000003"/>
    <s v="Remoto"/>
    <n v="0"/>
    <s v="Sucumbência"/>
    <s v="Revisados"/>
    <s v="Reanalise"/>
    <s v="Encerrado"/>
    <s v="Seguro de Vida"/>
    <s v="Sinistro Negado (Negativa pagto da Apólice)"/>
    <s v="Execução de Título Extrajudicial"/>
    <s v="2ª"/>
    <s v="Vara Cível"/>
    <s v="Santo Angelo (RS)"/>
    <s v="Rio Grande do Sul"/>
    <s v="Cabanellos Schuh Advogados Associados - RS"/>
    <s v="Equipe Cível - Seguros"/>
    <s v="29/06/2017 "/>
    <s v="Procedência Parcial - 2ª Instância - Recurso do Banco"/>
    <n v="0"/>
    <s v="02.01.507.0000152619/05"/>
    <s v="28/03/2005"/>
    <d v="2005-10-03T00:00:00"/>
    <n v="40000"/>
    <d v="2005-10-03T00:00:00"/>
    <s v="29/06/2017 "/>
    <n v="4287"/>
    <n v="142.9"/>
  </r>
  <r>
    <x v="5"/>
    <s v="02.02.507.0000594196/05"/>
    <x v="0"/>
    <x v="0"/>
    <s v="PRODUTO GENÉRICO"/>
    <n v="9999"/>
    <s v="IPA"/>
    <s v="Pessoas - Vida  (outros)"/>
    <s v="Não"/>
    <s v="SINISTRO NEGADO"/>
    <s v="Sem caracterização de IFPD / IPA / Doenças Graves / Preexistência"/>
    <m/>
    <x v="1"/>
    <n v="58079.675000000003"/>
    <n v="0"/>
    <n v="58079.675000000003"/>
    <n v="0"/>
    <m/>
    <s v="ESCROW"/>
    <n v="1149120"/>
    <s v=" 31705054540-7 "/>
    <s v="JUNIDET DE SOUZA XAVIER "/>
    <s v="Santander Seguros S/A"/>
    <n v="9301630"/>
    <s v="2010-93-29410-0"/>
    <s v="14/03/2005 "/>
    <s v=" "/>
    <n v="30992.27"/>
    <n v="30992.27"/>
    <s v=" "/>
    <s v=" "/>
    <s v=" "/>
    <n v="30992.27"/>
    <s v="Possível"/>
    <n v="15496.14"/>
    <n v="600"/>
    <s v="Remoto"/>
    <n v="0"/>
    <m/>
    <m/>
    <m/>
    <s v="Encerrado"/>
    <s v="Seguro de Vida"/>
    <s v="Cobertura Negada"/>
    <s v="Indenizatória"/>
    <s v="1ª"/>
    <s v="Vara Cível"/>
    <s v="Itabira (MG)"/>
    <s v="Minas Gerais"/>
    <s v="Chalfin, Goldberg, Vainboim e Fichtner Advogados Associados - São "/>
    <s v="Equipe Cível - Seguros"/>
    <s v="30/06/2017 "/>
    <s v="Extinção Art. 267 - Com Possibilidade Nova Ação - 2ª Instância - Recurso do Auto"/>
    <n v="0"/>
    <s v="02.02.507.0000594196/05"/>
    <s v="17/08/2005"/>
    <d v="2009-12-17T00:00:00"/>
    <n v="30992.27"/>
    <d v="2009-12-17T00:00:00"/>
    <s v="30/06/2017 "/>
    <n v="2752"/>
    <n v="91.733333333333334"/>
  </r>
  <r>
    <x v="5"/>
    <s v="02.01.136.0000048162/99"/>
    <x v="11"/>
    <x v="1"/>
    <s v="PRODUTO GENÉRICO"/>
    <n v="9999"/>
    <s v="AUTO"/>
    <s v="PRODUTO GENÉRICO"/>
    <s v="Não"/>
    <s v="SINISTRO NEGADO"/>
    <s v="Falta de Documentos"/>
    <m/>
    <x v="0"/>
    <n v="234000"/>
    <n v="210000"/>
    <n v="24000"/>
    <m/>
    <m/>
    <s v="ESCROW"/>
    <n v="253803"/>
    <s v=" 1368/1999 "/>
    <s v="Marcos Saito"/>
    <s v="Santander Brasil Seguros S/A"/>
    <s v="9300641/0"/>
    <s v="2017-31-216-0"/>
    <s v="26/10/1997 "/>
    <s v=" "/>
    <n v="20000"/>
    <n v="20000"/>
    <s v=" "/>
    <s v=" "/>
    <s v=" "/>
    <n v="20000"/>
    <s v="Provável"/>
    <n v="20000"/>
    <n v="968.27"/>
    <s v="Remoto"/>
    <n v="0"/>
    <s v="Sucumbência"/>
    <s v="Contingência Inicial"/>
    <m/>
    <s v="Encerrado"/>
    <s v="Seguro Automóvel"/>
    <s v="Pagto prêmio não efetivado/efetivado erroneamente"/>
    <s v="Indenizatória"/>
    <s v="8ª"/>
    <s v="Vara Cível"/>
    <s v="Guarulhos (SP)"/>
    <s v="São Paulo"/>
    <s v="Chalfin, Goldberg, Vainboim e Fichtner Advogados Associados - São "/>
    <s v="Equipe Cível - Seguros"/>
    <s v="22/06/2017 "/>
    <s v="Acordo Após Decisão do Tribunal Estadual"/>
    <n v="0"/>
    <s v="02.01.136.0000048162/99"/>
    <s v="19/08/1999"/>
    <d v="2002-12-28T00:00:00"/>
    <n v="20000"/>
    <d v="2002-12-28T00:00:00"/>
    <s v="22/06/2017 "/>
    <n v="5290"/>
    <n v="176.33333333333334"/>
  </r>
  <r>
    <x v="5"/>
    <s v="02.02.507.0000683454/10"/>
    <x v="1"/>
    <x v="0"/>
    <s v="PROTECAO MULHER MEN SANTANDER"/>
    <n v="5043"/>
    <s v="MORTE NATURAL"/>
    <s v="AP Mulher"/>
    <s v="Sim"/>
    <s v="SINISTRO NEGADO"/>
    <s v="Falta de Documentos"/>
    <m/>
    <x v="2"/>
    <n v="65193.760000000002"/>
    <n v="65193.760000000002"/>
    <n v="0"/>
    <m/>
    <m/>
    <s v="ESCROW"/>
    <n v="1239101"/>
    <s v=" 920/2010 "/>
    <s v="Maria Tereza Masson Mantoani"/>
    <s v="Santander Seguros S/A"/>
    <s v="286/11687"/>
    <s v="2012-82-19519-0"/>
    <s v="07/08/2009 "/>
    <s v=" "/>
    <n v="23117"/>
    <n v="23117"/>
    <s v=" "/>
    <s v=" "/>
    <s v=" "/>
    <n v="23117"/>
    <s v="Possível"/>
    <n v="11558.5"/>
    <n v="4941.6099999999997"/>
    <s v="Remoto"/>
    <n v="0"/>
    <s v="Condenação"/>
    <s v="Contingência Inicial"/>
    <m/>
    <s v="Encerrado"/>
    <s v="Seguro de Vida"/>
    <s v="Cobertura Negada"/>
    <s v="Indenizatória"/>
    <s v="Vara Única"/>
    <s v="Vara Cível"/>
    <s v="Brodowski (SP)"/>
    <s v="São Paulo"/>
    <s v="Chalfin, Goldberg, Vainboim e Fichtner Advogados Associados - São "/>
    <s v="Equipe Cível - Seguros"/>
    <s v="30/06/2017 "/>
    <s v="Procedência Parcial - 2ª Instância - Recurso do Banco"/>
    <n v="0"/>
    <s v="02.02.507.0000683454/10"/>
    <s v="24/06/2010"/>
    <d v="2010-08-11T00:00:00"/>
    <n v="23117"/>
    <d v="2010-08-11T00:00:00"/>
    <s v="30/06/2017 "/>
    <n v="2515"/>
    <n v="83.833333333333329"/>
  </r>
  <r>
    <x v="5"/>
    <s v="02.02.507.0002307571/16"/>
    <x v="0"/>
    <x v="0"/>
    <s v="PROTEÇÃO VIDA EMPRESA SANTANDER"/>
    <n v="5055"/>
    <s v="Auxilio Funeral"/>
    <s v="Vida Master"/>
    <s v="Sim"/>
    <s v="SINISTRO NEGADO"/>
    <s v="Falta de Documentos"/>
    <m/>
    <x v="2"/>
    <n v="3512.49"/>
    <n v="3512.49"/>
    <n v="0"/>
    <m/>
    <m/>
    <s v="ZURICH SANTANDER"/>
    <n v="2307571"/>
    <s v=" 0006423-25.2016.8.16.0056 "/>
    <s v="TRÓFILOS - TRANSPORTE E LOGÍSTICA EIRELI - ME"/>
    <s v="Santander Seguros S/A"/>
    <s v="3419/682991"/>
    <s v="2015-93-76785-0"/>
    <s v="06/12/2015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Empresarial"/>
    <s v="Sinistro Negado (Negativa pagto da Apólice)"/>
    <s v="Indenizatória"/>
    <s v="Juizado Especial Cível"/>
    <s v="JEC 40 Salários"/>
    <s v="Cambé (PR)"/>
    <s v="Paraná"/>
    <s v="Cabanellos Schuh Advogados Associados - PR"/>
    <s v="Equipe Cível - Seguros"/>
    <s v="27/06/2017 "/>
    <s v="Procedência Parcial - 1ª Instância"/>
    <n v="0"/>
    <s v="02.02.507.0002307571/16"/>
    <s v="12/05/2016"/>
    <d v="2016-08-26T00:00:00"/>
    <n v="3000"/>
    <d v="2016-08-26T00:00:00"/>
    <s v="27/06/2017 "/>
    <n v="305"/>
    <n v="10.166666666666666"/>
  </r>
  <r>
    <x v="5"/>
    <s v="02.02.507.0002324866/16"/>
    <x v="1"/>
    <x v="0"/>
    <s v="SANTANDER PROTECAO SOB MEDIDA"/>
    <n v="8065"/>
    <s v="IPA"/>
    <s v="AP Proteção Sob Medida"/>
    <s v="Sim"/>
    <s v="SINISTRO NEGADO"/>
    <s v="Falta de Documentos"/>
    <m/>
    <x v="1"/>
    <n v="16192.17"/>
    <n v="0"/>
    <n v="16192.17"/>
    <n v="0"/>
    <m/>
    <s v="ZURICH SANTANDER"/>
    <n v="2324866"/>
    <s v=" 001471767.2016.8.19.0061 "/>
    <s v="Renato Gomes de Jesus"/>
    <s v="Santander Seguros S/A"/>
    <s v="2034/5023007"/>
    <s v="2015-82-33406-E"/>
    <s v="24/12/2014 "/>
    <s v=" "/>
    <n v="52375"/>
    <n v="52375"/>
    <s v=" "/>
    <s v=" "/>
    <s v=" "/>
    <n v="52375"/>
    <s v="Possível"/>
    <n v="26187.5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Teresópolis (RJ)"/>
    <s v="Rio de Janeiro"/>
    <s v="Chalfin, Goldberg, Vainboim e Fichtner Advogados Associados - São "/>
    <s v="Equipe Cível - Seguros"/>
    <s v="26/06/2017 "/>
    <s v="Extinção Art. 267 - Com Possibilidade Nova Ação - 1ª Instância"/>
    <n v="0"/>
    <s v="02.02.507.0002324866/16"/>
    <s v="08/09/2016"/>
    <d v="2016-09-15T00:00:00"/>
    <n v="52375"/>
    <d v="2016-09-15T00:00:00"/>
    <s v="26/06/2017 "/>
    <n v="284"/>
    <n v="9.4666666666666668"/>
  </r>
  <r>
    <x v="5"/>
    <s v="02.02.507.0002220252/16"/>
    <x v="1"/>
    <x v="0"/>
    <s v="PROTECAO MULHER MEN SANTANDER"/>
    <n v="5043"/>
    <s v="DIAGNOSTICO DE CANCER"/>
    <s v="AP Mulher"/>
    <s v="Sim"/>
    <s v="SINISTRO NÃO AVISADO"/>
    <s v="SINISTRO NÃO AVISADO"/>
    <m/>
    <x v="1"/>
    <n v="35000"/>
    <n v="0"/>
    <n v="35000"/>
    <n v="0"/>
    <m/>
    <s v="ZURICH SANTANDER"/>
    <n v="2220252"/>
    <s v=" 1001159-09.2016.8.26.0322 "/>
    <s v="STEPHANIE MARIE DONATO SOUZA"/>
    <s v="Santander Seguros S/A"/>
    <s v="286/660080"/>
    <s v="2016-82-39195-0"/>
    <s v="15/03/2015 "/>
    <s v=" "/>
    <n v="35000"/>
    <n v="35000"/>
    <s v=" "/>
    <s v=" "/>
    <s v=" "/>
    <n v="35000"/>
    <s v="Possível"/>
    <n v="17500"/>
    <n v="0"/>
    <s v="Remoto"/>
    <n v="0"/>
    <s v="Condenação"/>
    <s v="Contingência Inicial"/>
    <m/>
    <s v="Encerrado"/>
    <s v="Acidentes Pessoais"/>
    <s v="Sinistro Negado (Negativa pagto da Apólice)"/>
    <s v="Cobrança"/>
    <s v="3ª"/>
    <s v="Vara Cível"/>
    <s v="Lins (SP)"/>
    <s v="São Paulo"/>
    <s v="Chalfin, Goldberg, Vainboim e Fichtner Advogados Associados - São "/>
    <s v="Equipe Cível - Seguros"/>
    <s v="29/06/2017 "/>
    <s v="Improcedência da Ação - 2ª Instância - Recurso do Banco"/>
    <n v="0"/>
    <s v="02.02.507.0002220252/16"/>
    <s v="04/03/2016"/>
    <d v="2016-03-11T00:00:00"/>
    <n v="35000"/>
    <d v="2016-03-11T00:00:00"/>
    <s v="29/06/2017 "/>
    <n v="475"/>
    <n v="15.833333333333334"/>
  </r>
  <r>
    <x v="5"/>
    <s v="02.02.507.0002333156/16"/>
    <x v="1"/>
    <x v="0"/>
    <s v="SANTANDER PROTECAO SOB MEDIDA"/>
    <n v="8065"/>
    <s v="MORTE ACIDENTAL"/>
    <s v="AP Proteção Sob Medida"/>
    <s v="Sim"/>
    <s v="SINISTRO NEGADO"/>
    <s v="Falta de Documentos"/>
    <m/>
    <x v="1"/>
    <n v="15682.77"/>
    <n v="0"/>
    <n v="15682.77"/>
    <n v="0"/>
    <m/>
    <s v="ZURICH SANTANDER"/>
    <n v="2333156"/>
    <s v=" 9082652-50.2016.8.13.0024 "/>
    <s v="VIVIANA LUCAS BATISTA"/>
    <s v="Santander Seguros S/A"/>
    <s v="2034/4351328"/>
    <s v="2015-82-36501-0"/>
    <s v="07/07/2015 "/>
    <s v=" "/>
    <n v="27795"/>
    <n v="27795"/>
    <s v=" "/>
    <s v=" "/>
    <s v=" "/>
    <n v="27795"/>
    <s v="Possível"/>
    <n v="13897.5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Belo Horizonte (MG)"/>
    <s v="Minas Gerais"/>
    <s v="Chalfin, Goldberg, Vainboim e Fichtner Advogados Associados - São "/>
    <s v="Equipe Cível - Seguros"/>
    <s v="23/06/2017 "/>
    <s v="Extinção Art. 267 - Sem Possibilidade Nova Ação"/>
    <n v="0"/>
    <s v="02.02.507.0002333156/16"/>
    <s v="03/10/2016"/>
    <d v="2016-10-06T00:00:00"/>
    <n v="27795"/>
    <d v="2016-10-06T00:00:00"/>
    <s v="23/06/2017 "/>
    <n v="260"/>
    <n v="8.6666666666666661"/>
  </r>
  <r>
    <x v="5"/>
    <s v="02.02.507.0001756207/13"/>
    <x v="1"/>
    <x v="0"/>
    <s v=" ACIDENTES PESSOAIS ANUAL SANTANDER"/>
    <n v="5009"/>
    <s v="IPA"/>
    <s v="AP STD"/>
    <s v="Sim"/>
    <s v="SINISTRO NEGADO"/>
    <s v="Falta de Documentos"/>
    <m/>
    <x v="0"/>
    <n v="88243.97"/>
    <n v="80000"/>
    <n v="8243.9700000000012"/>
    <n v="9600"/>
    <m/>
    <s v="ZURICH SANTANDER"/>
    <n v="1756207"/>
    <s v=" 0009035-71.2013.8.16.0045 "/>
    <s v="Amalia Giovani Pancier Grochoski"/>
    <s v="Santander Seguros S/A"/>
    <s v="285/1086642"/>
    <s v="2013-82-22724-0"/>
    <s v="09/08/2012 "/>
    <s v=" "/>
    <n v="43070"/>
    <n v="43070"/>
    <s v=" "/>
    <s v=" "/>
    <s v=" "/>
    <n v="43070"/>
    <s v="Possível"/>
    <n v="21535"/>
    <n v="0"/>
    <s v="Remoto"/>
    <n v="0"/>
    <s v="Condenação"/>
    <s v="Contingência Inicial"/>
    <m/>
    <s v="Encerrado"/>
    <s v="Acidentes Pessoais"/>
    <s v="Cobertura Negada"/>
    <s v="Indenizatória"/>
    <s v="2ª VF"/>
    <s v="Vara Cível"/>
    <s v="Arapongas (PR)"/>
    <s v="Paraná"/>
    <s v="Cabanellos Schuh Advogados Associados - PR"/>
    <s v="Equipe Cível - Seguros"/>
    <s v="27/06/2017 "/>
    <s v="Acordos após a Sentença e até Decisão do Tribunal Estadual"/>
    <n v="0"/>
    <s v="02.02.507.0001756207/13"/>
    <s v="25/11/2013"/>
    <d v="2013-12-03T00:00:00"/>
    <n v="43070"/>
    <d v="2013-12-03T00:00:00"/>
    <s v="27/06/2017 "/>
    <n v="1302"/>
    <n v="43.4"/>
  </r>
  <r>
    <x v="5"/>
    <s v="02.02.507.0002245152/16"/>
    <x v="0"/>
    <x v="0"/>
    <s v="PROTEÇÃO VIDA EMPRESA SANTANDER"/>
    <n v="5055"/>
    <s v="MORTE NATURAL"/>
    <s v="Vida Master"/>
    <s v="Sim"/>
    <s v="SINISTRO NEGADO"/>
    <s v="DOENÇA PREEXISTENTE"/>
    <m/>
    <x v="2"/>
    <n v="82601.81"/>
    <n v="82601.81"/>
    <n v="0"/>
    <m/>
    <m/>
    <s v="ZURICH SANTANDER"/>
    <n v="2245152"/>
    <s v=" 1017238-53.2016.8.26.0002 "/>
    <s v="ESPOLIO DE DENILSON NUNES MAGALHAES"/>
    <s v="Santander Seguros S/A"/>
    <s v="3419/663995"/>
    <s v="2015-93-74453-0"/>
    <s v="31/08/2015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Cobrança"/>
    <s v="7ª"/>
    <s v="Vara Cível"/>
    <s v="São Paulo (SP)"/>
    <s v="São Paulo"/>
    <s v="Chalfin, Goldberg, Vainboim e Fichtner Advogados Associados - São "/>
    <s v="Equipe Cível - Seguros"/>
    <s v="19/06/2017 "/>
    <s v="Procedência Parcial - 2ª Instância - Recurso do Banco"/>
    <n v="0"/>
    <s v="02.02.507.0002245152/16"/>
    <s v="12/04/2016"/>
    <d v="2016-04-20T00:00:00"/>
    <n v="60000"/>
    <d v="2016-04-20T00:00:00"/>
    <s v="19/06/2017 "/>
    <n v="425"/>
    <n v="14.166666666666666"/>
  </r>
  <r>
    <x v="5"/>
    <s v="02.02.507.0001925793/14"/>
    <x v="0"/>
    <x v="0"/>
    <s v="PROTEÇÃO VIDA EMPRESA SANTANDER"/>
    <n v="5055"/>
    <s v="MORTE NATURAL"/>
    <s v="Vida Master"/>
    <s v="Sim"/>
    <s v="SINISTRO NEGADO"/>
    <s v="Limite de idade / Nº mínimo segurados"/>
    <s v="idade"/>
    <x v="2"/>
    <n v="17108.919999999998"/>
    <n v="17108.919999999998"/>
    <n v="0"/>
    <m/>
    <m/>
    <s v="ZURICH SANTANDER"/>
    <n v="1925793"/>
    <s v=" 0023383-69.2014.8.19.0209 "/>
    <s v="Alexander de Pinho Francioni Costa"/>
    <s v="Santander Seguros S/A"/>
    <s v="3419/379517"/>
    <s v="2013-93-55676-0"/>
    <s v="07/08/2013 "/>
    <s v=" "/>
    <n v="63000"/>
    <n v="63000"/>
    <s v=" "/>
    <s v=" "/>
    <s v=" "/>
    <n v="63000"/>
    <s v="Possível"/>
    <n v="31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Rio de Janeiro (RJ)"/>
    <s v="Rio de Janeiro"/>
    <s v="Chalfin, Goldberg, Vainboim e Fichtner Advogados Associados - São "/>
    <s v="Equipe Cível - Seguros"/>
    <s v="20/06/2017 "/>
    <s v="Procedência Parcial - 2ª Instância - Recurso do Banco"/>
    <n v="0"/>
    <s v="02.02.507.0001925793/14"/>
    <s v="25/08/2014"/>
    <d v="2014-09-05T00:00:00"/>
    <n v="63000"/>
    <d v="2014-09-05T00:00:00"/>
    <s v="20/06/2017 "/>
    <n v="1019"/>
    <n v="33.966666666666669"/>
  </r>
  <r>
    <x v="5"/>
    <s v="02.02.507.0001969353/14"/>
    <x v="0"/>
    <x v="0"/>
    <s v="PROTEÇÃO VIDA EMPRESA SANTANDER"/>
    <n v="5055"/>
    <s v="MORTE NATURAL"/>
    <s v="Vida Master"/>
    <s v="Sim"/>
    <s v="SINISTRO NEGADO"/>
    <s v="Falta de Documentos"/>
    <m/>
    <x v="2"/>
    <n v="89951.13"/>
    <n v="89951.13"/>
    <n v="0"/>
    <m/>
    <m/>
    <s v="ZURICH SANTANDER"/>
    <n v="1969353"/>
    <s v=" 1002715-63.2014.8.26.0533 "/>
    <s v="Fabiano Antonio Polpeta"/>
    <s v="Santander Seguros S/A"/>
    <s v="3419/367200"/>
    <s v="2013-93-56607-0"/>
    <s v="03/09/2013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Santa Bárbara D¿ Oeste (SP)"/>
    <s v="São Paulo"/>
    <s v="Chalfin, Goldberg, Vainboim e Fichtner Advogados Associados - São "/>
    <s v="Equipe Cível - Seguros"/>
    <s v="22/06/2017 "/>
    <s v="Procedência Parcial - 2ª Instância - Recurso do Banco"/>
    <n v="0"/>
    <s v="02.02.507.0001969353/14"/>
    <s v="21/07/2014"/>
    <d v="2014-11-05T00:00:00"/>
    <n v="100000"/>
    <d v="2014-11-05T00:00:00"/>
    <s v="22/06/2017 "/>
    <n v="960"/>
    <n v="32"/>
  </r>
  <r>
    <x v="5"/>
    <s v="02.02.507.0002273947/16"/>
    <x v="1"/>
    <x v="0"/>
    <s v="SANTANDER PROTECAO SOB MEDIDA"/>
    <n v="8065"/>
    <s v="MORTE ACIDENTAL"/>
    <s v="AP Proteção Sob Medida"/>
    <s v="Sim"/>
    <s v="SINISTRO NEGADO"/>
    <s v="Falta de Documentos"/>
    <m/>
    <x v="2"/>
    <n v="65542.83"/>
    <n v="65542.83"/>
    <n v="0"/>
    <m/>
    <m/>
    <s v="ZURICH SANTANDER"/>
    <n v="2273947"/>
    <s v=" 0060886-84.2016.8.19.0038 "/>
    <s v="CARLOS GOMES VIVEIROS"/>
    <s v="Santander Seguros S/A"/>
    <s v="2034/4841751"/>
    <s v="2014-82-30701-0"/>
    <s v="26/08/2014 "/>
    <s v=" "/>
    <n v="32000"/>
    <n v="32000"/>
    <s v=" "/>
    <s v=" "/>
    <s v=" "/>
    <n v="32000"/>
    <s v="Possível"/>
    <n v="16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Nova Iguaçu (RJ)"/>
    <s v="Rio de Janeiro"/>
    <s v="Chalfin, Goldberg, Vainboim e Fichtner Advogados Associados - São "/>
    <s v="Equipe Cível - Seguros"/>
    <s v="22/06/2017 "/>
    <s v="Procedência Parcial - 2ª Instância - Recurso do Banco"/>
    <n v="0"/>
    <s v="02.02.507.0002273947/16"/>
    <s v="14/06/2016"/>
    <d v="2016-06-25T00:00:00"/>
    <n v="32000"/>
    <d v="2016-06-25T00:00:00"/>
    <s v="22/06/2017 "/>
    <n v="362"/>
    <n v="12.066666666666666"/>
  </r>
  <r>
    <x v="5"/>
    <s v="02.02.507.0002273512/16"/>
    <x v="0"/>
    <x v="0"/>
    <s v=" PROTECAO VIDA VAN GOGH"/>
    <n v="8064"/>
    <s v="IPA"/>
    <s v="Vida Van Gogh"/>
    <s v="Sim"/>
    <s v="NOTIFICAÇÃO SEM REGULAÇÃO"/>
    <m/>
    <m/>
    <x v="2"/>
    <n v="65542.83"/>
    <n v="65542.83"/>
    <n v="0"/>
    <m/>
    <m/>
    <s v="ZURICH SANTANDER"/>
    <n v="2273512"/>
    <s v=" 1062522-81.2016.8.26.0100 "/>
    <s v="DAVID PADULA"/>
    <s v="Santander Seguros S/A"/>
    <s v="113308/3576458"/>
    <s v="2016-93-82789-0"/>
    <s v="10/12/2015 "/>
    <s v=" "/>
    <n v="250000"/>
    <n v="250000"/>
    <s v=" "/>
    <s v=" "/>
    <s v=" "/>
    <n v="250000"/>
    <s v="Possível"/>
    <n v="125000"/>
    <n v="0"/>
    <s v="Remoto"/>
    <n v="0"/>
    <s v="Condenação"/>
    <s v="Contingência Inicial"/>
    <m/>
    <s v="Encerrado"/>
    <s v="Seguro de Vida"/>
    <s v="Sinistro Negado (Ausência de Cobertura)"/>
    <s v="Indenizatória"/>
    <s v="24ª"/>
    <s v="Vara Cível"/>
    <s v="São Paulo (SP)"/>
    <s v="São Paulo"/>
    <s v="Chalfin, Goldberg, Vainboim e Fichtner Advogados Associados - São "/>
    <s v="Equipe Cível - Seguros"/>
    <s v="19/06/2017 "/>
    <s v="Procedência Parcial - 1ª Instância"/>
    <n v="0"/>
    <s v="02.02.507.0002273512/16"/>
    <s v="20/06/2016"/>
    <d v="2016-06-24T00:00:00"/>
    <n v="250000"/>
    <d v="2016-06-24T00:00:00"/>
    <s v="19/06/2017 "/>
    <n v="360"/>
    <n v="12"/>
  </r>
  <r>
    <x v="5"/>
    <s v="02.02.507.0001899388/14"/>
    <x v="1"/>
    <x v="0"/>
    <s v="PROTECAO MULHER MEN SANTANDER"/>
    <n v="5043"/>
    <s v="IPA"/>
    <s v="AP Mulher"/>
    <s v="Sim"/>
    <s v="SINISTRO NEGADO"/>
    <s v="Falta de Documentos"/>
    <m/>
    <x v="2"/>
    <n v="11897.63"/>
    <n v="11897.63"/>
    <n v="0"/>
    <m/>
    <m/>
    <s v="ZURICH SANTANDER"/>
    <n v="1899388"/>
    <s v=" 1018087-20.2014.8.26.0576 "/>
    <s v="Marcia Brasilina da Silva Morais"/>
    <s v="Santander Seguros S/A"/>
    <s v="286/261139"/>
    <s v="2013-82-25657-0"/>
    <s v="04/03/2013 "/>
    <s v=" "/>
    <n v="22846"/>
    <n v="22846"/>
    <s v=" "/>
    <s v=" "/>
    <s v=" "/>
    <n v="22846"/>
    <s v="Possível"/>
    <n v="11423"/>
    <n v="0"/>
    <s v="Remoto"/>
    <n v="0"/>
    <s v="Condenação"/>
    <s v="Contingência Inicial"/>
    <m/>
    <s v="Encerrado"/>
    <s v="Seguro de Vida"/>
    <s v="Cobertura Negada"/>
    <s v="Indenizatória"/>
    <s v="6ª"/>
    <s v="Vara Cível"/>
    <s v="São José do Rio Preto (SP)"/>
    <s v="São Paulo"/>
    <s v="Chalfin, Goldberg, Vainboim e Fichtner Advogados Associados - São "/>
    <s v="Equipe Cível - Seguros"/>
    <s v="22/06/2017 "/>
    <s v="Procedência Parcial - 1ª Instância"/>
    <n v="0"/>
    <s v="02.02.507.0001899388/14"/>
    <s v="23/07/2014"/>
    <d v="2014-08-05T00:00:00"/>
    <n v="22846"/>
    <d v="2014-08-05T00:00:00"/>
    <s v="22/06/2017 "/>
    <n v="1052"/>
    <n v="35.06666666666667"/>
  </r>
  <r>
    <x v="5"/>
    <s v="02.02.507.0002444872/17"/>
    <x v="1"/>
    <x v="0"/>
    <s v="ACIDENTES PESSOAIS MENSAL SANTANDER"/>
    <n v="5012"/>
    <s v="MORTE ACIDENTAL"/>
    <s v="AP STD"/>
    <s v="Sim"/>
    <s v="SINISTRO NEGADO"/>
    <s v="Agravamento de risco / Embriaguez"/>
    <m/>
    <x v="1"/>
    <n v="1143.68"/>
    <n v="0"/>
    <n v="1143.68"/>
    <n v="0"/>
    <m/>
    <s v="ZURICH SANTANDER"/>
    <n v="2444872"/>
    <s v=" 0702643-83.2017.8.02.0058 "/>
    <s v="Missias Sebastião da Silva"/>
    <s v="Santander Seguros S/A"/>
    <s v="301/4535313"/>
    <s v="2015-82-34901-0"/>
    <s v="10/06/2015 "/>
    <s v=" "/>
    <n v="418972"/>
    <n v="418972"/>
    <s v=" "/>
    <s v=" "/>
    <s v=" "/>
    <n v="418972"/>
    <s v="Possível"/>
    <n v="209486"/>
    <n v="0"/>
    <s v="Remoto"/>
    <n v="0"/>
    <s v="Condenação"/>
    <s v="Contingência Inicial"/>
    <m/>
    <s v="Encerrado"/>
    <s v="Seguro de Vida"/>
    <s v="Sinistro Negado (Ausência de Cobertura)"/>
    <s v="Cobrança"/>
    <s v="1ª"/>
    <s v="Vara Cível"/>
    <s v="Arapiraca (AL)"/>
    <s v="Alagoas"/>
    <s v="Costa &amp; Andrade Advogados Associados - RTMVP"/>
    <s v="Equipe Cível - Seguros"/>
    <s v="29/06/2017 "/>
    <s v="Extinção Art. 267 - Com Possibilidade Nova Ação - 1ª Instância"/>
    <n v="0"/>
    <s v="02.02.507.0002444872/17"/>
    <s v="06/04/2017"/>
    <d v="2017-05-05T00:00:00"/>
    <n v="418972"/>
    <d v="2017-05-05T00:00:00"/>
    <s v="29/06/2017 "/>
    <n v="55"/>
    <n v="1.8333333333333333"/>
  </r>
  <r>
    <x v="5"/>
    <s v="02.02.507.0002401511/16"/>
    <x v="1"/>
    <x v="0"/>
    <s v="PROTECAO MULHER MEN SANTANDER"/>
    <n v="5043"/>
    <s v="MORTE ACIDENTAL"/>
    <s v="AP Mulher"/>
    <s v="Sim"/>
    <s v="NOTIFICAÇÃO SEM REGULAÇÃO"/>
    <m/>
    <m/>
    <x v="1"/>
    <n v="20055.86"/>
    <n v="0"/>
    <n v="20055.86"/>
    <n v="0"/>
    <m/>
    <s v="ZURICH SANTANDER"/>
    <n v="2401511"/>
    <s v=" 004561771.2016.8.19.0210 "/>
    <s v="TAMIRIS RODRIGUES DOS SANTOS"/>
    <s v="Santander Seguros S/A"/>
    <s v="286/466151"/>
    <s v="2016-82-43796-0"/>
    <s v="09/02/2016 "/>
    <s v=" "/>
    <n v="35774"/>
    <n v="35774"/>
    <s v=" "/>
    <s v=" "/>
    <s v=" "/>
    <n v="35774"/>
    <s v="Possível"/>
    <n v="17887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30/06/2017 "/>
    <s v="Extinção Art. 267 - Com Possibilidade Nova Ação - 1ª Instância"/>
    <n v="0"/>
    <s v="02.02.507.0002401511/16"/>
    <s v="07/12/2016"/>
    <d v="2016-12-23T00:00:00"/>
    <n v="35774"/>
    <d v="2016-12-23T00:00:00"/>
    <s v="30/06/2017 "/>
    <n v="189"/>
    <n v="6.3"/>
  </r>
  <r>
    <x v="5"/>
    <s v="02.02.507.0001996225/14"/>
    <x v="0"/>
    <x v="0"/>
    <s v=" PROTEÇÃO VIDA EMPRESA - STYLE"/>
    <n v="5081"/>
    <s v="MORTE NATURAL"/>
    <s v="Vida Master"/>
    <s v="Sim"/>
    <s v="SINISTRO NEGADO"/>
    <s v="Limite de idade / Nº mínimo segurados"/>
    <s v="idade"/>
    <x v="1"/>
    <n v="53100.32"/>
    <n v="0"/>
    <n v="53100.32"/>
    <n v="0"/>
    <m/>
    <s v="ZURICH SANTANDER"/>
    <n v="1996225"/>
    <s v=" 0357776-77.2013.8.13.0231 "/>
    <s v="Espólio de Odete Maria Irineu"/>
    <s v="Santander Seguros S/A"/>
    <s v="3451/79022"/>
    <s v="2012-93-47547-0"/>
    <s v="29/06/2012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Cobrança"/>
    <s v="2ª"/>
    <s v="Vara Cível"/>
    <s v="Ribeirão das Neves (MG)"/>
    <s v="Minas Gerais"/>
    <s v="Chalfin, Goldberg, Vainboim e Fichtner Advogados Associados - São "/>
    <s v="Equipe Cível - Seguros"/>
    <s v="30/06/2017 "/>
    <s v="Extinção Art. 267 - Sem Possibilidade Nova Ação - 1ª Instância"/>
    <n v="0"/>
    <s v="02.02.507.0001996225/14"/>
    <s v="25/11/2014"/>
    <d v="2014-12-09T00:00:00"/>
    <n v="60000"/>
    <d v="2014-12-09T00:00:00"/>
    <s v="30/06/2017 "/>
    <n v="934"/>
    <n v="31.133333333333333"/>
  </r>
  <r>
    <x v="5"/>
    <s v="02.02.507.0002277499/16"/>
    <x v="0"/>
    <x v="0"/>
    <s v="VIDA PROTEÇÃO EXCLUSIVA"/>
    <n v="5030"/>
    <s v="IFPD"/>
    <s v="Vida Proteção Exclusiva"/>
    <s v="Sim"/>
    <s v="SINISTRO NEGADO"/>
    <s v="Prescrição / Carência"/>
    <s v="PRESCRIÇÃO"/>
    <x v="1"/>
    <n v="121471.01"/>
    <n v="0"/>
    <n v="121471.01"/>
    <n v="0"/>
    <m/>
    <s v="ZURICH SANTANDER"/>
    <n v="2277499"/>
    <s v=" 1025825-19.2016.8.26.0114 "/>
    <s v="Sueli Aparecida Teixeira Barbieri"/>
    <s v="Santander Seguros S/A"/>
    <s v="3422/18557100"/>
    <s v="2013-93-56652-0"/>
    <s v="21/08/2013 "/>
    <s v=" "/>
    <n v="26053"/>
    <n v="26053"/>
    <s v=" "/>
    <s v=" "/>
    <s v=" "/>
    <n v="26053"/>
    <s v="Possível"/>
    <n v="13026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Campinas (SP)"/>
    <s v="São Paulo"/>
    <s v="Chalfin, Goldberg, Vainboim e Fichtner Advogados Associados - São "/>
    <s v="Equipe Cível - Seguros"/>
    <s v="30/06/2017 "/>
    <s v="Extinção Art. 267 - Sem Possibilidade Nova Ação - 1ª Instância"/>
    <n v="0"/>
    <s v="02.02.507.0002277499/16"/>
    <s v="28/06/2016"/>
    <d v="2016-07-02T00:00:00"/>
    <n v="26053"/>
    <d v="2016-07-02T00:00:00"/>
    <s v="30/06/2017 "/>
    <n v="363"/>
    <n v="12.1"/>
  </r>
  <r>
    <x v="5"/>
    <s v="02.02.507.0001892148/14"/>
    <x v="0"/>
    <x v="0"/>
    <s v=" VIDA SUPERPROTEÇÃO"/>
    <n v="5031"/>
    <s v="MORTE ACIDENTAL"/>
    <s v="Vida Superproteção"/>
    <s v="Não"/>
    <s v="SINISTRO NEGADO"/>
    <s v="Agravamento de risco / Embriaguez"/>
    <m/>
    <x v="1"/>
    <n v="24425.05"/>
    <n v="0"/>
    <n v="24425.05"/>
    <n v="0"/>
    <m/>
    <s v="ZURICH SANTANDER"/>
    <n v="1892148"/>
    <s v=" 0001658-33.2014.8.26.0434 "/>
    <s v="Neusa Camargo Antoniete"/>
    <s v="Santander Seguros S/A"/>
    <s v="3423/107287200"/>
    <s v="2014-93-59812-0"/>
    <s v="25/01/2014 "/>
    <s v=" "/>
    <n v="32976"/>
    <n v="32976"/>
    <s v=" "/>
    <s v=" "/>
    <s v=" "/>
    <n v="32976"/>
    <s v="Possível"/>
    <n v="16488"/>
    <n v="0"/>
    <s v="Remoto"/>
    <n v="0"/>
    <s v="Condenação"/>
    <s v="Contingência Inicial"/>
    <m/>
    <s v="Encerrado"/>
    <s v="Seguro de Vida"/>
    <s v="Apólice não recebida"/>
    <s v="Cobrança"/>
    <s v="1ª"/>
    <s v="Vara Cível"/>
    <s v="Pedregulho (SP)"/>
    <s v="São Paulo"/>
    <s v="Chalfin, Goldberg, Vainboim e Fichtner Advogados Associados - São "/>
    <s v="Equipe Cível - Seguros"/>
    <s v="21/06/2017 "/>
    <s v="Improcedência da Ação - 2ª Instância - Recurso do Autor"/>
    <n v="0"/>
    <s v="02.02.507.0001892148/14"/>
    <s v="30/06/2014"/>
    <d v="2014-07-25T00:00:00"/>
    <n v="32976"/>
    <d v="2014-07-25T00:00:00"/>
    <s v="21/06/2017 "/>
    <n v="1062"/>
    <n v="35.4"/>
  </r>
  <r>
    <x v="5"/>
    <s v="02.02.507.0001169282/12"/>
    <x v="4"/>
    <x v="0"/>
    <s v=" PRESTAMISTA CP 1000/50"/>
    <n v="8005"/>
    <s v="Prestamista"/>
    <s v="Prestamista CP"/>
    <s v="Não"/>
    <m/>
    <m/>
    <m/>
    <x v="1"/>
    <n v="1848.37"/>
    <n v="0"/>
    <n v="1848.37"/>
    <n v="0"/>
    <m/>
    <s v="ZURICH SANTANDER"/>
    <n v="1419391"/>
    <s v=" 0055520-91.2011.8.26.0346 "/>
    <s v="Elizangela Cristiane dos Santos Braga"/>
    <s v="Santander Seguros S/A"/>
    <s v="1160 / 8734212"/>
    <s v="2012-77-43948-0"/>
    <s v="28/11/2010 "/>
    <s v=" "/>
    <n v="1502"/>
    <n v="1502"/>
    <s v=" "/>
    <s v=" "/>
    <s v=" "/>
    <n v="1502"/>
    <s v="Possível"/>
    <n v="751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1ª"/>
    <s v="Vara Cível"/>
    <s v="Martinópolis (SP)"/>
    <s v="São Paulo"/>
    <s v="Chalfin, Goldberg, Vainboim e Fichtner Advogados Associados - São "/>
    <s v="Equipe Cível - Seguros"/>
    <s v="23/06/2017 "/>
    <s v="Improcedência da Ação - 2ª Instância - Recurso do Autor"/>
    <n v="0"/>
    <s v="02.02.507.0001169282/12"/>
    <s v="25/01/2012"/>
    <d v="2012-02-07T00:00:00"/>
    <n v="1502"/>
    <d v="2012-02-07T00:00:00"/>
    <s v="23/06/2017 "/>
    <n v="1963"/>
    <n v="65.433333333333337"/>
  </r>
  <r>
    <x v="5"/>
    <s v="02.02.507.0002221145/16"/>
    <x v="1"/>
    <x v="0"/>
    <s v="SANTANDER PROTECAO SOB MEDIDA"/>
    <n v="8065"/>
    <s v="MORTE ACIDENTAL"/>
    <s v="AP Proteção Sob Medida"/>
    <s v="Sim"/>
    <s v="SINISTRO NEGADO"/>
    <s v="Ausência de cobertura"/>
    <m/>
    <x v="1"/>
    <n v="659.52"/>
    <n v="0"/>
    <n v="659.52"/>
    <n v="0"/>
    <m/>
    <s v="ZURICH SANTANDER"/>
    <n v="2221145"/>
    <s v=" 0005725-70.2016.8.19.0206 "/>
    <s v="Iolanda Rubim Batista da Silva"/>
    <s v="Santander Seguros S/A"/>
    <s v="2034/5161403"/>
    <s v="2016-82-39196-0"/>
    <s v="29/05/2015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Rio de Janeiro (RJ)"/>
    <s v="Rio de Janeiro"/>
    <s v="Chalfin, Goldberg, Vainboim e Fichtner Advogados Associados - São "/>
    <s v="Equipe Cível - Seguros"/>
    <s v="30/06/2017 "/>
    <s v="Improcedência da Ação - 2ª Instância - Recurso do Autor"/>
    <n v="0"/>
    <s v="02.02.507.0002221145/16"/>
    <s v="08/03/2016"/>
    <d v="2016-03-15T00:00:00"/>
    <n v="50000"/>
    <d v="2016-03-15T00:00:00"/>
    <s v="30/06/2017 "/>
    <n v="472"/>
    <n v="15.733333333333333"/>
  </r>
  <r>
    <x v="5"/>
    <s v="02.02.507.0002076366/15"/>
    <x v="0"/>
    <x v="0"/>
    <s v="PROTEÇÃO VIDA EMPRESA SANTANDER"/>
    <n v="5055"/>
    <s v="IFPD"/>
    <s v="Vida Master"/>
    <s v="Sim"/>
    <s v="SINISTRO NEGADO"/>
    <s v="DOENÇA PREEXISTENTE"/>
    <m/>
    <x v="1"/>
    <n v="599.54"/>
    <n v="0"/>
    <n v="599.54"/>
    <n v="0"/>
    <m/>
    <s v="ZURICH SANTANDER"/>
    <n v="2076366"/>
    <s v=" 0802753-56.2015.8.12.0002 "/>
    <s v="Jefferson Chiare"/>
    <s v="Santander Seguros S/A"/>
    <s v="3419/412032"/>
    <s v="2014-93-65756-0"/>
    <s v="15/09/2014 "/>
    <s v=" "/>
    <n v="39902"/>
    <n v="39902"/>
    <s v=" "/>
    <s v=" "/>
    <s v=" "/>
    <n v="39902"/>
    <s v="Possível"/>
    <n v="19951"/>
    <n v="0"/>
    <s v="Remoto"/>
    <n v="0"/>
    <s v="Condenação"/>
    <s v="Contingência Inicial"/>
    <m/>
    <s v="Encerrado"/>
    <s v="Seguro de Vida"/>
    <s v="Pagto prêmio não efetivado/efetivado erroneamente"/>
    <s v="Indenizatória"/>
    <s v="5ª"/>
    <s v="Vara Cível"/>
    <s v="Dourados (MS)"/>
    <s v="Mato Grosso do Sul"/>
    <s v="Mascarenhas Barbosa &amp; Advogados Associados"/>
    <s v="Equipe Cível - Seguros"/>
    <s v="28/06/2017 "/>
    <s v="Improcedência da Ação - 1ª Instância"/>
    <n v="0"/>
    <s v="02.02.507.0002076366/15"/>
    <s v="10/04/2015"/>
    <d v="2015-04-23T00:00:00"/>
    <n v="39902"/>
    <d v="2015-04-23T00:00:00"/>
    <s v="28/06/2017 "/>
    <n v="797"/>
    <n v="26.566666666666666"/>
  </r>
  <r>
    <x v="5"/>
    <s v="02.02.507.0002185464/15"/>
    <x v="0"/>
    <x v="0"/>
    <s v="PROTECAO VIDA HOMEM"/>
    <n v="8061"/>
    <s v="MORTE NATURAL"/>
    <s v="Vida Homem"/>
    <s v="Sim"/>
    <s v="SINISTRO NEGADO"/>
    <s v="DOENÇA PREEXISTENTE"/>
    <m/>
    <x v="1"/>
    <n v="1000"/>
    <n v="0"/>
    <n v="1000"/>
    <n v="0"/>
    <m/>
    <s v="ZURICH SANTANDER"/>
    <n v="2185464"/>
    <s v=" 0010818-08.2015.8.07.0004 "/>
    <s v="JANDIARA PEREIRA DOS SANTOS COSTA"/>
    <s v="Santander Seguros S/A"/>
    <s v="113303/3254077"/>
    <s v="EXIB DOC"/>
    <m/>
    <s v=" "/>
    <n v="0"/>
    <n v="0"/>
    <s v=" "/>
    <s v=" "/>
    <s v=" "/>
    <n v="0"/>
    <m/>
    <n v="0"/>
    <n v="0"/>
    <s v="Possível"/>
    <n v="0"/>
    <s v="Condenação"/>
    <s v="Contingência Inicial"/>
    <m/>
    <s v="Encerrado"/>
    <s v="Seguro de Vida"/>
    <s v="Sinistro Negado (Ausência de Cobertura)"/>
    <s v="Exibição de Documentos"/>
    <s v="1ª"/>
    <s v="Vara Cível"/>
    <s v="Gama (DF)"/>
    <s v="Distrito Federal"/>
    <s v="Mascarenhas Barbosa &amp; Advogados Associados"/>
    <s v="Equipe Cível - Seguros"/>
    <s v="20/06/2017 "/>
    <s v="Duplicidade de Dossiê"/>
    <n v="0"/>
    <s v="02.02.507.0002185464/15"/>
    <s v="13/05/2015"/>
    <d v="2015-12-16T00:00:00"/>
    <n v="0"/>
    <d v="2015-12-16T00:00:00"/>
    <s v="20/06/2017 "/>
    <n v="552"/>
    <n v="18.399999999999999"/>
  </r>
  <r>
    <x v="5"/>
    <s v="02.02.507.0002417412/17"/>
    <x v="0"/>
    <x v="0"/>
    <s v="PROTECAO VIDA HOMEM"/>
    <n v="8061"/>
    <s v="DIAGNOSTICO DE CANCER"/>
    <s v="Vida Homem"/>
    <s v="Sim"/>
    <s v="SINISTRO NÃO AVISADO"/>
    <s v="SINISTRO NÃO AVISADO"/>
    <m/>
    <x v="1"/>
    <n v="4197.1000000000004"/>
    <n v="0"/>
    <n v="4197.1000000000004"/>
    <n v="0"/>
    <m/>
    <s v="ZURICH SANTANDER"/>
    <n v="2417412"/>
    <s v=" 0005860-78.2017.8.19.0002 "/>
    <s v="Paulo Ricardo Gomes Cardoso"/>
    <s v="Santander Seguros S/A"/>
    <s v="113303/3223857"/>
    <s v="2017-93-91285-0"/>
    <s v="06/07/2014 "/>
    <s v=" "/>
    <n v="6873"/>
    <n v="6873"/>
    <s v=" "/>
    <s v=" "/>
    <s v=" "/>
    <n v="6873"/>
    <s v="Possível"/>
    <n v="3436.5"/>
    <n v="0"/>
    <s v="Remoto"/>
    <n v="0"/>
    <s v="Condenação"/>
    <s v="Contingência Inicial"/>
    <m/>
    <s v="Encerrado"/>
    <s v="Seguro de Vida"/>
    <s v="Produto/serviço não solicitado"/>
    <s v="Indenizatória"/>
    <s v="Juizado Especial Cível"/>
    <s v="JEC 40 Salários"/>
    <s v="Niteroi (RJ)"/>
    <s v="Rio de Janeiro"/>
    <s v="Chalfin, Goldberg, Vainboim e Fichtner Advogados Associados - São "/>
    <s v="Equipe Cível - Seguros"/>
    <s v="23/06/2017 "/>
    <s v="Extinção Art. 267 - Com Possibilidade Nova Ação"/>
    <n v="0"/>
    <s v="02.02.507.0002417412/17"/>
    <s v="14/02/2017"/>
    <d v="2017-02-17T00:00:00"/>
    <n v="6873"/>
    <d v="2017-02-17T00:00:00"/>
    <s v="23/06/2017 "/>
    <n v="126"/>
    <n v="4.2"/>
  </r>
  <r>
    <x v="5"/>
    <s v="02.02.507.0002024843/15"/>
    <x v="0"/>
    <x v="0"/>
    <s v="PROTEÇÃO VIDA EMPRESA SANTANDER"/>
    <n v="5055"/>
    <s v="MORTE NATURAL"/>
    <s v="Vida Master"/>
    <s v="Sim"/>
    <s v="SINISTRO NEGADO"/>
    <s v="DOENÇA PREEXISTENTE"/>
    <m/>
    <x v="0"/>
    <n v="25020.89"/>
    <n v="20020.89"/>
    <n v="5000"/>
    <m/>
    <m/>
    <s v="ZURICH SANTANDER"/>
    <n v="2024843"/>
    <s v=" 1000480-20.2015.8.26.0362 "/>
    <s v="Aparecida Cassiano Bernardo"/>
    <s v="Santander Seguros S/A"/>
    <s v="3419/493702"/>
    <s v="2014-93-61477-0"/>
    <s v="01/04/2014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Mogi Guaçu (SP)"/>
    <s v="São Paulo"/>
    <s v="Chalfin, Goldberg, Vainboim e Fichtner Advogados Associados - São "/>
    <s v="Equipe Cível - Seguros"/>
    <s v="22/06/2017 "/>
    <s v="Acordo Após Decisão do Tribunal Estadual"/>
    <n v="0"/>
    <s v="02.02.507.0002024843/15"/>
    <s v="22/01/2015"/>
    <d v="2015-01-30T00:00:00"/>
    <n v="15000"/>
    <d v="2015-01-30T00:00:00"/>
    <s v="22/06/2017 "/>
    <n v="874"/>
    <n v="29.133333333333333"/>
  </r>
  <r>
    <x v="5"/>
    <s v="02.02.507.0001926103/14"/>
    <x v="1"/>
    <x v="0"/>
    <s v="ACIDENTES PESSOAIS MENSAL SANTANDER"/>
    <n v="5012"/>
    <s v="IPA"/>
    <s v="AP STD"/>
    <s v="Sim"/>
    <s v="SINISTRO LIQUIDADO"/>
    <s v="Sinistro pago parcialmente"/>
    <m/>
    <x v="0"/>
    <n v="18148.330000000002"/>
    <n v="9500"/>
    <n v="8648.3300000000017"/>
    <n v="500"/>
    <m/>
    <s v="ZURICH SANTANDER"/>
    <n v="1926103"/>
    <s v=" 0004600-27.2014.8.26.0082 "/>
    <s v="Jaime Eduardo da Silva"/>
    <s v="Santander Seguros S/A"/>
    <s v="301/4031580"/>
    <s v="2013-82-24811-0"/>
    <s v="26/05/2013 "/>
    <s v=" "/>
    <n v="39000"/>
    <n v="60000"/>
    <s v=" "/>
    <s v=" "/>
    <s v=" "/>
    <n v="39000"/>
    <s v="Possível"/>
    <n v="19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Boituva (SP)"/>
    <s v="São Paulo"/>
    <s v="Chalfin, Goldberg, Vainboim e Fichtner Advogados Associados - São "/>
    <s v="Equipe Cível - Seguros"/>
    <s v="22/06/2017 "/>
    <s v="Acordos após a Sentença e até Decisão do Tribunal Estadual"/>
    <n v="0"/>
    <s v="02.02.507.0001926103/14"/>
    <s v="21/08/2014"/>
    <d v="2014-09-05T00:00:00"/>
    <n v="39000"/>
    <d v="2014-09-05T00:00:00"/>
    <s v="22/06/2017 "/>
    <n v="1021"/>
    <n v="34.033333333333331"/>
  </r>
  <r>
    <x v="5"/>
    <s v="02.02.507.0002439341/17"/>
    <x v="0"/>
    <x v="0"/>
    <s v="MERIDIONAL CORRENTISTA"/>
    <n v="5066"/>
    <s v="MORTE NATURAL"/>
    <s v="Vida PF"/>
    <s v="Não"/>
    <s v="SINISTRO LIQUIDADO"/>
    <s v="Sinistro pago parcialmente"/>
    <m/>
    <x v="0"/>
    <n v="19791.03"/>
    <n v="18729.36"/>
    <n v="1061.6699999999983"/>
    <n v="1872.94"/>
    <m/>
    <s v="ZURICH SANTANDER"/>
    <n v="2439341"/>
    <s v=" 0050865-72.2017.8.21.0001 "/>
    <s v="Instituto Espirita Dias da Cruz"/>
    <s v="Santander Seguros S/A"/>
    <s v="3440/301053190"/>
    <s v="2013-93-56996-0"/>
    <s v="26/09/2013 "/>
    <s v=" "/>
    <n v="13217.95"/>
    <n v="13217.95"/>
    <s v=" "/>
    <s v=" "/>
    <s v=" "/>
    <n v="13217.95"/>
    <s v="Provável"/>
    <n v="13217.9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6ª"/>
    <s v="Vara Cível"/>
    <s v="Porto Alegre (RS)"/>
    <s v="Rio Grande do Sul"/>
    <s v="Cabanellos Schuh Advogados Associados - RS"/>
    <s v="Equipe Cível - Seguros"/>
    <s v="19/06/2017 "/>
    <s v="Acordo antes da Sentença"/>
    <n v="0"/>
    <s v="02.02.507.0002439341/17"/>
    <s v="27/03/2017"/>
    <d v="2017-04-20T00:00:00"/>
    <n v="13217.95"/>
    <d v="2017-04-20T00:00:00"/>
    <s v="19/06/2017 "/>
    <n v="60"/>
    <n v="2"/>
  </r>
  <r>
    <x v="5"/>
    <s v="02.02.507.0002248711/16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118000"/>
    <n v="108000"/>
    <n v="10000"/>
    <m/>
    <m/>
    <s v="ZURICH SANTANDER"/>
    <n v="2248711"/>
    <s v=" 1003136-47.2016.8.26.0189 "/>
    <s v="LAURIANO CEVADA SQUIOLIN"/>
    <s v="Santander Seguros S/A"/>
    <s v="3422/13041606"/>
    <s v="2015-93-75814-0"/>
    <s v="23/10/2015 "/>
    <s v=" "/>
    <n v="45873"/>
    <n v="45873"/>
    <s v=" "/>
    <s v=" "/>
    <s v=" "/>
    <n v="45873"/>
    <s v="Possível"/>
    <n v="22936.5"/>
    <n v="0"/>
    <s v="Remoto"/>
    <n v="0"/>
    <s v="Condenação"/>
    <s v="Contingência Inicial"/>
    <m/>
    <s v="Encerrado"/>
    <s v="Seguro de Vida"/>
    <s v="Sinistro Negado (Falta de Pagamento/Cancelamento da Apólice)"/>
    <s v="Cobrança"/>
    <s v="2ª"/>
    <s v="Vara Cível"/>
    <s v="Fernandópolis (SP)"/>
    <s v="São Paulo"/>
    <s v="Chalfin, Goldberg, Vainboim e Fichtner Advogados Associados - São "/>
    <s v="Equipe Cível - Seguros"/>
    <s v="20/06/2017 "/>
    <s v="Acordo antes da Sentença"/>
    <n v="0"/>
    <s v="02.02.507.0002248711/16"/>
    <s v="22/04/2016"/>
    <d v="2016-04-30T00:00:00"/>
    <n v="45873"/>
    <d v="2016-04-30T00:00:00"/>
    <s v="20/06/2017 "/>
    <n v="416"/>
    <n v="13.866666666666667"/>
  </r>
  <r>
    <x v="5"/>
    <s v="02.02.507.0002428020/17"/>
    <x v="0"/>
    <x v="0"/>
    <s v="PROTEÇÃO VIDA EMPRESA SANTANDER"/>
    <n v="5055"/>
    <s v="MORTE NATURAL"/>
    <s v="Vida Master"/>
    <s v="Sim"/>
    <s v="SINISTRO NEGADO"/>
    <s v="Falta de Documentos"/>
    <m/>
    <x v="0"/>
    <n v="458.29"/>
    <n v="416.63"/>
    <n v="41.660000000000025"/>
    <m/>
    <m/>
    <s v="ZURICH SANTANDER"/>
    <n v="2428020"/>
    <s v=" 0005058-19.2017.8.16.0017 "/>
    <s v="Ester Pierini Guilherme"/>
    <s v="Santander Seguros S/A"/>
    <s v="3419/596711"/>
    <s v="2016-93-82618-0"/>
    <s v="23/05/2016 "/>
    <s v=" "/>
    <n v="3320.61"/>
    <n v="3320.61"/>
    <s v=" "/>
    <s v=" "/>
    <s v=" "/>
    <n v="3320.61"/>
    <s v="Possível"/>
    <n v="1660.31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Maringá (PR)"/>
    <s v="Paraná"/>
    <s v="Cabanellos Schuh Advogados Associados - PR"/>
    <s v="Equipe Cível - Seguros"/>
    <s v="27/06/2017 "/>
    <s v="Acordo antes da Sentença"/>
    <n v="0"/>
    <s v="02.02.507.0002428020/17"/>
    <s v="10/03/2017"/>
    <d v="2017-03-22T00:00:00"/>
    <n v="3320.61"/>
    <d v="2017-03-22T00:00:00"/>
    <s v="27/06/2017 "/>
    <n v="97"/>
    <n v="3.2333333333333334"/>
  </r>
  <r>
    <x v="5"/>
    <s v="02.02.507.0002461325/17"/>
    <x v="1"/>
    <x v="0"/>
    <s v="PRODUTO GENÉRICO"/>
    <n v="9999"/>
    <s v="IPA"/>
    <s v="Pessoas - Acidentes Pessoais"/>
    <s v="Não"/>
    <s v="SINISTRO NEGADO"/>
    <s v="Sem caracterização de IFPD / IPA / Doenças Graves / Preexistência"/>
    <m/>
    <x v="1"/>
    <n v="50000"/>
    <n v="0"/>
    <n v="50000"/>
    <n v="0"/>
    <m/>
    <s v="ZURICH SANTANDER"/>
    <n v="2461325"/>
    <s v=" 0309455-91.2015.8.24.0018 "/>
    <s v="Anildo Roque Zamboni"/>
    <s v="Santander Seguros S/A"/>
    <m/>
    <m/>
    <m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Chapecó (SC)"/>
    <s v="Santa Catarina"/>
    <s v="Cabanellos Schuh Advogados Associados - SC"/>
    <s v="Equipe Cível - Seguros"/>
    <s v="26/06/2017 "/>
    <s v="Cadastro para Simples Acompanhamento"/>
    <n v="0"/>
    <s v="02.02.507.0002461325/17"/>
    <s v="19/06/2017"/>
    <d v="2017-06-20T00:00:00"/>
    <n v="0"/>
    <d v="2017-06-20T00:00:00"/>
    <s v="26/06/2017 "/>
    <n v="6"/>
    <n v="0.2"/>
  </r>
  <r>
    <x v="5"/>
    <s v="02.02.136.0002284479/16"/>
    <x v="2"/>
    <x v="1"/>
    <s v="PROTEÇÃO RESIDENCIAL DOSE DUPLA"/>
    <n v="5002"/>
    <s v="Danos Elétricos"/>
    <s v="Residencial Dose Dupla"/>
    <s v="Sim"/>
    <s v="SINISTRO NEGADO"/>
    <s v="Falta de Documentos"/>
    <m/>
    <x v="3"/>
    <n v="3968.71"/>
    <n v="3968.71"/>
    <n v="0"/>
    <m/>
    <m/>
    <s v="ZURICH SANTANDER"/>
    <n v="2284479"/>
    <s v=" 0024034-33.2016.8.19.0209 "/>
    <s v="ALBERES DE ALBUQUERQUE MELO"/>
    <s v="Santander Brasil Seguros S/A"/>
    <s v="1490320/528621"/>
    <s v="2015-14-99415-0"/>
    <s v="28/11/2015 "/>
    <s v=" "/>
    <n v="22988"/>
    <n v="22988"/>
    <s v=" "/>
    <s v=" "/>
    <s v=" "/>
    <n v="22988"/>
    <s v="Possível"/>
    <n v="11494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Barra da Tijuca (RJ)"/>
    <s v="Rio de Janeiro"/>
    <s v="Chalfin, Goldberg, Vainboim e Fichtner Advogados Associados - São "/>
    <s v="Equipe Cível - Seguros"/>
    <s v="22/06/2017 "/>
    <s v="Procedência Total - 2ª Instância - Recurso do Banco"/>
    <n v="0"/>
    <s v="02.02.136.0002284479/16"/>
    <s v="15/07/2016"/>
    <d v="2016-07-20T00:00:00"/>
    <n v="22988"/>
    <d v="2016-07-20T00:00:00"/>
    <s v="22/06/2017 "/>
    <n v="337"/>
    <n v="11.233333333333333"/>
  </r>
  <r>
    <x v="5"/>
    <s v="02.02.136.0002233971/16"/>
    <x v="2"/>
    <x v="1"/>
    <s v="PROTEÇÃO RESIDENCIAL DOSE DUPLA"/>
    <n v="5002"/>
    <s v="Danos Elétricos"/>
    <s v="Residencial Dose Dupla"/>
    <s v="Sim"/>
    <s v="SINISTRO NEGADO"/>
    <s v="Falta de Documentos"/>
    <m/>
    <x v="3"/>
    <n v="1105.57"/>
    <n v="1105.57"/>
    <n v="0"/>
    <m/>
    <m/>
    <s v="ZURICH SANTANDER"/>
    <n v="2233971"/>
    <s v=" 0006890-90.2016.8.26.0002 "/>
    <s v="Cecilia Salvino dos Santos"/>
    <s v="Santander Brasil Seguros S/A"/>
    <s v="1490320/132471"/>
    <s v="2015-14-87760-0"/>
    <s v="08/01/2015 "/>
    <s v=" "/>
    <n v="9967"/>
    <n v="9967"/>
    <s v=" "/>
    <s v=" "/>
    <s v=" "/>
    <n v="1160"/>
    <s v="Provável"/>
    <n v="116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19/06/2017 "/>
    <s v="Procedência Total - 1ª Instância"/>
    <n v="0"/>
    <s v="02.02.136.0002233971/16"/>
    <s v="11/04/2016"/>
    <d v="2016-04-13T00:00:00"/>
    <n v="9967"/>
    <d v="2016-04-13T00:00:00"/>
    <s v="19/06/2017 "/>
    <n v="432"/>
    <n v="14.4"/>
  </r>
  <r>
    <x v="5"/>
    <s v="02.02.136.0001738302/13"/>
    <x v="2"/>
    <x v="1"/>
    <s v="PROTEÇÃO RESIDENCIAL DOSE DUPLA"/>
    <n v="5002"/>
    <s v="ROUBO/FURTO"/>
    <s v="Residencial Dose Dupla"/>
    <s v="Sim"/>
    <s v="SINISTRO NEGADO"/>
    <s v="Falta de Documentos"/>
    <m/>
    <x v="2"/>
    <n v="41665.82"/>
    <n v="41665.82"/>
    <n v="0"/>
    <m/>
    <m/>
    <s v="ZURICH SANTANDER"/>
    <n v="1738302"/>
    <s v=" 0804525-19.2013.8.24.0090 "/>
    <s v="Dilson Gonzaga de Almeida"/>
    <s v="Santander Brasil Seguros S/A"/>
    <s v="1490320/470514"/>
    <s v="2012-14-60156-0"/>
    <s v="08/08/2012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Florianópolis (SC)"/>
    <s v="Santa Catarina"/>
    <s v="Cabanellos Schuh Advogados Associados - SC"/>
    <s v="Equipe Cível - Seguros"/>
    <s v="23/06/2017 "/>
    <s v="Procedência Parcial - 2ª Instância - Recurso do Banco"/>
    <n v="0"/>
    <s v="02.02.136.0001738302/13"/>
    <s v="24/10/2013"/>
    <d v="2013-10-31T00:00:00"/>
    <n v="20000"/>
    <d v="2013-10-31T00:00:00"/>
    <s v="23/06/2017 "/>
    <n v="1331"/>
    <n v="44.366666666666667"/>
  </r>
  <r>
    <x v="5"/>
    <s v="02.02.136.0002328140/16"/>
    <x v="2"/>
    <x v="1"/>
    <s v="PROTEÇÃO RESIDENCIAL SOB MEDIDA"/>
    <n v="8099"/>
    <s v="ROUBO/FURTO"/>
    <s v="Residencial Sob Medida"/>
    <s v="Sim"/>
    <s v="SINISTRO NEGADO"/>
    <s v="Ausência de cobertura"/>
    <s v="furto simples."/>
    <x v="2"/>
    <n v="1684.69"/>
    <n v="1684.69"/>
    <n v="0"/>
    <m/>
    <m/>
    <s v="ZURICH SANTANDER"/>
    <n v="2328140"/>
    <s v=" 1010378-82.2016.8.26.0019 "/>
    <s v="GENARO SANTOS DO LAGO"/>
    <s v="Santander Brasil Seguros S/A"/>
    <s v="1782419/671795"/>
    <s v="2016-14-110520-"/>
    <s v="24/07/2016 "/>
    <s v=" "/>
    <n v="3095"/>
    <n v="3095"/>
    <s v=" "/>
    <s v=" "/>
    <s v=" "/>
    <n v="3095"/>
    <s v="Possível"/>
    <n v="1547.5"/>
    <n v="0"/>
    <s v="Remoto"/>
    <n v="0"/>
    <s v="Condenação"/>
    <s v="Contingência Inicial"/>
    <m/>
    <s v="Encerrado"/>
    <s v="Seguro Residencial"/>
    <s v="Sinistro Negado"/>
    <s v="Cobrança"/>
    <s v="Juizado Especial Cível"/>
    <s v="JEC 20 Salários"/>
    <s v="Americana (SP)"/>
    <s v="São Paulo"/>
    <s v="Chalfin, Goldberg, Vainboim e Fichtner Advogados Associados - São "/>
    <s v="Equipe Cível - Seguros"/>
    <s v="19/06/2017 "/>
    <s v="Procedência Parcial - 1ª Instância"/>
    <n v="0"/>
    <s v="02.02.136.0002328140/16"/>
    <s v="19/09/2016"/>
    <d v="2016-09-23T00:00:00"/>
    <n v="3095"/>
    <d v="2016-09-23T00:00:00"/>
    <s v="19/06/2017 "/>
    <n v="269"/>
    <n v="8.9666666666666668"/>
  </r>
  <r>
    <x v="5"/>
    <s v="02.02.136.0002311941/16"/>
    <x v="2"/>
    <x v="1"/>
    <s v="PROTEÇÃO RESIDENCIAL SOB MEDIDA"/>
    <n v="8099"/>
    <s v="ROUBO/FURTO"/>
    <s v="Residencial Sob Medida"/>
    <s v="Sim"/>
    <s v="SINISTRO NEGADO"/>
    <s v="Bens não cobertos / Comprovação preexistência"/>
    <m/>
    <x v="2"/>
    <n v="1639.59"/>
    <n v="1639.59"/>
    <n v="0"/>
    <m/>
    <m/>
    <s v="ZURICH SANTANDER"/>
    <n v="2311941"/>
    <s v=" 0014775-87.2016.8.19.0023 "/>
    <s v="EUDNÉA DIAS DE OLIVERIA"/>
    <s v="Santander Brasil Seguros S/A"/>
    <s v="1782419/658615"/>
    <s v="2015-14-99028-0"/>
    <s v="23/11/2015 "/>
    <s v=" "/>
    <n v="6000"/>
    <n v="6000"/>
    <s v=" "/>
    <s v=" "/>
    <s v=" "/>
    <n v="6000"/>
    <s v="Possível"/>
    <n v="3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Itaboraí (RJ)"/>
    <s v="Rio de Janeiro"/>
    <s v="Chalfin, Goldberg, Vainboim e Fichtner Advogados Associados - São "/>
    <s v="Equipe Cível - Seguros"/>
    <s v="21/06/2017 "/>
    <s v="Procedência Parcial - 1ª Instância"/>
    <n v="0"/>
    <s v="02.02.136.0002311941/16"/>
    <s v="01/09/2016"/>
    <d v="2016-09-07T00:00:00"/>
    <n v="6000"/>
    <d v="2016-09-07T00:00:00"/>
    <s v="21/06/2017 "/>
    <n v="287"/>
    <n v="9.5666666666666664"/>
  </r>
  <r>
    <x v="5"/>
    <s v="02.02.136.0002448283/17"/>
    <x v="2"/>
    <x v="1"/>
    <s v="PROTEÇÃO RESIDENCIAL"/>
    <n v="8106"/>
    <s v="DESMORONAMENTO"/>
    <s v="Residencial Habitual"/>
    <s v="Sim"/>
    <s v="SINISTRO NEGADO"/>
    <s v="EVENTO NÃO CARACTERIZADO"/>
    <m/>
    <x v="1"/>
    <n v="25483.95"/>
    <n v="0"/>
    <n v="25483.95"/>
    <n v="0"/>
    <m/>
    <s v="ZURICH SANTANDER"/>
    <n v="2448283"/>
    <s v=" 1023206-82.2017.8.26.0114 "/>
    <s v="IRINEU ANTUNES DA SILVA"/>
    <s v="Santander Brasil Seguros S/A"/>
    <s v="1813162/885804"/>
    <s v="2019-14-112689-"/>
    <s v="03/10/2016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Campinas (SP)"/>
    <s v="São Paulo"/>
    <s v="Chalfin, Goldberg, Vainboim e Fichtner Advogados Associados - São "/>
    <s v="Equipe Cível - Seguros"/>
    <s v="30/06/2017 "/>
    <s v="Extinção Art. 267 - Com Possibilidade Nova Ação - 1ª Instância"/>
    <n v="0"/>
    <s v="02.02.136.0002448283/17"/>
    <s v="04/05/2017"/>
    <d v="2017-05-16T00:00:00"/>
    <n v="50000"/>
    <d v="2017-05-16T00:00:00"/>
    <s v="30/06/2017 "/>
    <n v="45"/>
    <n v="1.5"/>
  </r>
  <r>
    <x v="5"/>
    <s v="02.02.136.0002434544/17"/>
    <x v="2"/>
    <x v="1"/>
    <s v="PROTEÇÃO RESIDENCIAL VAN GOGH"/>
    <n v="8100"/>
    <s v="ROUBO/FURTO"/>
    <s v="Residencial Van Gogh"/>
    <s v="Não"/>
    <s v="SINISTRO NEGADO"/>
    <s v="Risco Excluído "/>
    <m/>
    <x v="1"/>
    <n v="13923.81"/>
    <n v="0"/>
    <n v="13923.81"/>
    <n v="0"/>
    <m/>
    <s v="ZURICH SANTANDER"/>
    <n v="2434544"/>
    <s v=" 0004237-92.2017.8.26.0451 "/>
    <s v="Maria Antonia Paduan"/>
    <s v="Santander Brasil Seguros S/A"/>
    <s v="1782418/506044"/>
    <s v="2017-14-117292-"/>
    <s v="25/12/2016 "/>
    <s v=" "/>
    <n v="27536"/>
    <n v="27536"/>
    <s v=" "/>
    <s v=" "/>
    <s v=" "/>
    <n v="27536"/>
    <s v="Possível"/>
    <n v="13768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Piracicaba (SP)"/>
    <s v="São Paulo"/>
    <s v="Chalfin, Goldberg, Vainboim e Fichtner Advogados Associados - São "/>
    <s v="Equipe Cível - Seguros"/>
    <s v="30/06/2017 "/>
    <s v="Extinção Art. 267 - Com Possibilidade Nova Ação - 1ª Instância"/>
    <n v="0"/>
    <s v="02.02.136.0002434544/17"/>
    <s v="31/03/2017"/>
    <d v="2017-04-07T00:00:00"/>
    <n v="27536"/>
    <d v="2017-04-07T00:00:00"/>
    <s v="30/06/2017 "/>
    <n v="84"/>
    <n v="2.8"/>
  </r>
  <r>
    <x v="5"/>
    <s v="02.02.136.0002413570/17"/>
    <x v="2"/>
    <x v="1"/>
    <s v="PROTEÇÃO RESIDENCIAL"/>
    <n v="8106"/>
    <s v="ROUBO/FURTO"/>
    <s v="Residencial Habitual"/>
    <s v="Sim"/>
    <s v="SINISTRO NEGADO"/>
    <s v="Falta de Documentos"/>
    <m/>
    <x v="1"/>
    <n v="47.25"/>
    <n v="0"/>
    <n v="47.25"/>
    <n v="0"/>
    <m/>
    <s v="ZURICH SANTANDER"/>
    <n v="2413570"/>
    <s v=" 9000429-32.2017.8.21.0008 "/>
    <s v="Leandro gorez"/>
    <s v="Santander Brasil Seguros S/A"/>
    <s v="1813162/850735"/>
    <s v="2016-14-112940-"/>
    <s v="10/10/2016 "/>
    <s v=" "/>
    <n v="4500"/>
    <n v="4500"/>
    <s v=" "/>
    <s v=" "/>
    <s v=" "/>
    <n v="4500"/>
    <s v="Possível"/>
    <n v="225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Canoas (RS)"/>
    <s v="Rio Grande do Sul"/>
    <s v="Cabanellos Schuh Advogados Associados - RS"/>
    <s v="Equipe Cível - Seguros"/>
    <s v="19/06/2017 "/>
    <s v="Improcedência da Ação - 1ª Instância"/>
    <n v="0"/>
    <s v="02.02.136.0002413570/17"/>
    <s v="30/01/2017"/>
    <d v="2017-02-08T00:00:00"/>
    <n v="4500"/>
    <d v="2017-02-08T00:00:00"/>
    <s v="19/06/2017 "/>
    <n v="131"/>
    <n v="4.3666666666666663"/>
  </r>
  <r>
    <x v="5"/>
    <s v="02.02.136.0002389277/16"/>
    <x v="2"/>
    <x v="1"/>
    <s v="PROTEÇÃO EMPRESARIAL SANTANDER"/>
    <n v="8114"/>
    <s v="ROUBO/FURTO"/>
    <s v="Empresarial"/>
    <s v="Sim"/>
    <s v="SINISTRO NEGADO"/>
    <s v="Ausência de cobertura"/>
    <m/>
    <x v="1"/>
    <n v="6412.35"/>
    <n v="0"/>
    <n v="6412.35"/>
    <n v="0"/>
    <m/>
    <s v="ZURICH SANTANDER"/>
    <n v="2389277"/>
    <s v=" 8083107-58.2016.811.0001 "/>
    <s v="ROSÂNGELA DE JESUS CORREA"/>
    <s v="Santander Brasil Seguros S/A"/>
    <s v="1842662/0"/>
    <s v="2016-14-111794-"/>
    <s v="27/08/2016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Cuiabá (MT)"/>
    <s v="Mato Grosso"/>
    <s v="Mascarenhas Barbosa &amp; Advogados Associados"/>
    <s v="Equipe Cível - Seguros"/>
    <s v="21/06/2017 "/>
    <s v="Improcedência da Ação - 1ª Instância"/>
    <n v="0"/>
    <s v="02.02.136.0002389277/16"/>
    <s v="16/11/2016"/>
    <d v="2016-11-22T00:00:00"/>
    <n v="12000"/>
    <d v="2016-11-22T00:00:00"/>
    <s v="21/06/2017 "/>
    <n v="211"/>
    <n v="7.0333333333333332"/>
  </r>
  <r>
    <x v="5"/>
    <s v="02.02.136.0002291754/16"/>
    <x v="2"/>
    <x v="1"/>
    <s v="PROTEÇÃO RESIDENCIAL DOSE DUPLA"/>
    <n v="5002"/>
    <s v="VENDAVAL"/>
    <s v="Residencial Dose Dupla"/>
    <s v="Sim"/>
    <s v="SINISTRO NEGADO"/>
    <s v="EVENTO NÃO CARACTERIZADO"/>
    <m/>
    <x v="0"/>
    <n v="8753.2999999999993"/>
    <n v="7900"/>
    <n v="853.29999999999927"/>
    <m/>
    <m/>
    <s v="ZURICH SANTANDER"/>
    <n v="2291754"/>
    <s v=" 1002993-62.2016.8.26.0220 "/>
    <s v="ANA MARIA DA SILVA VIANA NEPOMUCENO"/>
    <s v="Santander Brasil Seguros S/A"/>
    <s v="1490320/543173"/>
    <s v="2016-14-102921-"/>
    <s v="07/02/2016 "/>
    <s v=" "/>
    <n v="21973"/>
    <n v="21973"/>
    <s v=" "/>
    <s v=" "/>
    <s v=" "/>
    <n v="21973"/>
    <s v="Possível"/>
    <n v="10986.5"/>
    <n v="0"/>
    <s v="Remoto"/>
    <n v="0"/>
    <s v="Sucumbência"/>
    <s v="Contingência Inicial"/>
    <m/>
    <s v="Encerrado"/>
    <s v="Seguro Residencial"/>
    <s v="Renovação automática ñ Efetuada/Autorizada"/>
    <s v="Indenizatória"/>
    <s v="Juizado Especial Cível"/>
    <s v="JEC 20 Salários"/>
    <s v="Guaratinguetá (SP)"/>
    <s v="São Paulo"/>
    <s v="Chalfin, Goldberg, Vainboim e Fichtner Advogados Associados - São "/>
    <s v="Equipe Cível - Seguros"/>
    <s v="22/06/2017 "/>
    <s v="Acordo Após Decisão do Tribunal Estadual"/>
    <n v="0"/>
    <s v="02.02.136.0002291754/16"/>
    <s v="26/07/2016"/>
    <d v="2016-08-02T00:00:00"/>
    <n v="21973"/>
    <d v="2016-08-02T00:00:00"/>
    <s v="22/06/2017 "/>
    <n v="324"/>
    <n v="10.8"/>
  </r>
  <r>
    <x v="5"/>
    <s v="02.02.136.0002334732/16"/>
    <x v="2"/>
    <x v="1"/>
    <s v="RESIDENCIAL SANTANDER PLUS"/>
    <n v="5003"/>
    <s v="alagamento"/>
    <s v="Residencial Plus"/>
    <s v="Não"/>
    <s v="SINISTRO NEGADO"/>
    <s v="EVENTO NÃO CARACTERIZADO"/>
    <m/>
    <x v="0"/>
    <n v="4061.11"/>
    <n v="3500"/>
    <n v="561.11000000000013"/>
    <m/>
    <m/>
    <s v="ZURICH SANTANDER"/>
    <n v="2334732"/>
    <s v=" 0013371-80.2016.8.26.0451 "/>
    <s v="Antonia Caroni Trevisan"/>
    <s v="Santander Brasil Seguros S/A"/>
    <s v="1490321/51744"/>
    <s v="2015-14-100406E"/>
    <s v="08/09/2015 "/>
    <s v=" "/>
    <n v="5526"/>
    <n v="5526"/>
    <s v=" "/>
    <s v=" "/>
    <s v=" "/>
    <n v="5526"/>
    <s v="Possível"/>
    <n v="2763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Piracicaba (SP)"/>
    <s v="São Paulo"/>
    <s v="Chalfin, Goldberg, Vainboim e Fichtner Advogados Associados - São "/>
    <s v="Equipe Cível - Seguros"/>
    <s v="22/06/2017 "/>
    <s v="Acordo Após Decisão do Tribunal Estadual"/>
    <n v="0"/>
    <s v="02.02.136.0002334732/16"/>
    <s v="29/09/2016"/>
    <d v="2016-10-11T00:00:00"/>
    <n v="5526"/>
    <d v="2016-10-11T00:00:00"/>
    <s v="22/06/2017 "/>
    <n v="254"/>
    <n v="8.4666666666666668"/>
  </r>
  <r>
    <x v="5"/>
    <s v="02.02.136.0002300771/16"/>
    <x v="2"/>
    <x v="1"/>
    <s v="PROTEÇÃO RESIDENCIAL VAN GOGH"/>
    <n v="8100"/>
    <s v="Danos Elétricos"/>
    <s v="Residencial Van Gogh"/>
    <s v="Não"/>
    <s v="SINISTRO NEGADO"/>
    <s v="Falta de Documentos"/>
    <m/>
    <x v="0"/>
    <n v="4257.08"/>
    <n v="4000"/>
    <n v="257.07999999999993"/>
    <m/>
    <m/>
    <s v="ZURICH SANTANDER"/>
    <n v="2300771"/>
    <s v=" 0025706-60.2016.8.27.2729 "/>
    <s v="LEANDRO JEFERSON CABRAL DE MELLO"/>
    <s v="Santander Brasil Seguros S/A"/>
    <s v="1782418/544551"/>
    <s v="2015-14-89715-0"/>
    <s v="13/01/2015 "/>
    <s v=" "/>
    <n v="8000"/>
    <n v="8000"/>
    <s v=" "/>
    <s v=" "/>
    <s v=" "/>
    <n v="8000"/>
    <s v="Possível"/>
    <n v="4000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Palmas (TO)"/>
    <s v="Tocantins"/>
    <s v="Mascarenhas Barbosa &amp; Advogados Associados"/>
    <s v="Equipe Cível - Seguros"/>
    <s v="19/06/2017 "/>
    <s v="Acordos após a Sentença e até Decisão do Tribunal Estadual"/>
    <n v="0"/>
    <s v="02.02.136.0002300771/16"/>
    <s v="03/08/2016"/>
    <d v="2016-08-11T00:00:00"/>
    <n v="8000"/>
    <d v="2016-08-11T00:00:00"/>
    <s v="19/06/2017 "/>
    <n v="312"/>
    <n v="10.4"/>
  </r>
  <r>
    <x v="5"/>
    <s v="02.02.507.0001302971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2"/>
    <n v="14150.15"/>
    <n v="14150.15"/>
    <n v="0"/>
    <m/>
    <m/>
    <s v="ZURICH SANTANDER"/>
    <n v="1553090"/>
    <s v=" 456.01.2012.002013-0 "/>
    <s v="SONIA DE LIMA BERBERT"/>
    <s v="Santander Seguros S/A"/>
    <s v="3422/10310045"/>
    <s v="2011-93-41068-0"/>
    <s v="12/09/2011 "/>
    <s v=" "/>
    <n v="13517"/>
    <n v="13517"/>
    <s v=" "/>
    <s v=" "/>
    <s v=" "/>
    <n v="13517"/>
    <s v="Possível"/>
    <n v="6758.5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Pirapozinho (SP)"/>
    <s v="São Paulo"/>
    <s v="Chalfin, Goldberg, Vainboim e Fichtner Advogados Associados - São "/>
    <s v="Equipe Cível - Seguros"/>
    <s v="29/06/2017 "/>
    <s v="Procedência Parcial - 2ª Instância - Recurso do Banco"/>
    <n v="0"/>
    <s v="02.02.507.0001302971/12"/>
    <s v="30/05/2012"/>
    <d v="2012-11-30T00:00:00"/>
    <n v="13517"/>
    <d v="2012-11-30T00:00:00"/>
    <s v="29/06/2017 "/>
    <n v="1672"/>
    <n v="55.733333333333334"/>
  </r>
  <r>
    <x v="5"/>
    <s v="02.02.507.0001834275/14"/>
    <x v="1"/>
    <x v="0"/>
    <s v="PROTEÇÃO ACIDENTES PESSOAIS "/>
    <n v="3003"/>
    <s v="IPA"/>
    <s v="AP Cartões"/>
    <s v="Não"/>
    <s v="SINISTRO NÃO AVISADO"/>
    <s v="SINISTRO NÃO AVISADO"/>
    <m/>
    <x v="1"/>
    <n v="27896.83"/>
    <n v="0"/>
    <n v="27896.83"/>
    <n v="0"/>
    <m/>
    <s v="ZURICH SANTANDER"/>
    <n v="1834275"/>
    <s v=" 0001078-58.2014.8.26.0642 "/>
    <s v="Juracy de Oliveira"/>
    <s v="Santander Seguros S/A"/>
    <s v="212/1"/>
    <s v="2014-82-28818-0"/>
    <s v="09/02/2010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de Vida"/>
    <s v="Problemas com a apólice"/>
    <s v="Indenizatória"/>
    <s v="3ª"/>
    <s v="Vara Cível"/>
    <s v="Ubatuba (SP)"/>
    <s v="São Paulo"/>
    <s v="Chalfin, Goldberg, Vainboim e Fichtner Advogados Associados - São "/>
    <s v="Equipe Cível - Seguros"/>
    <s v="30/06/2017 "/>
    <s v="Improcedência da Ação - 2ª Instância - Recurso do Autor"/>
    <n v="0"/>
    <s v="02.02.507.0001834275/14"/>
    <s v="20/02/2014"/>
    <d v="2014-04-14T00:00:00"/>
    <n v="25000"/>
    <d v="2014-04-14T00:00:00"/>
    <s v="30/06/2017 "/>
    <n v="1173"/>
    <n v="39.1"/>
  </r>
  <r>
    <x v="6"/>
    <s v="02.02.136.0002432395/17"/>
    <x v="2"/>
    <x v="1"/>
    <s v="PROTEÇÃO EMPRESARIAL SANTANDER"/>
    <n v="8114"/>
    <s v="Danos Elétricos"/>
    <s v="Empresarial"/>
    <s v="Sim"/>
    <s v="SINISTRO NEGADO"/>
    <s v="Risco Excluído "/>
    <m/>
    <x v="0"/>
    <n v="5954.07"/>
    <n v="5300"/>
    <n v="654.06999999999971"/>
    <m/>
    <m/>
    <s v="ZURICH SANTANDER"/>
    <n v="2432395"/>
    <s v=" 1000243-04.2017.8.26.0204 "/>
    <s v="Luciana Castilho Ondei de Carvalho - ME"/>
    <s v="Santander Brasil Seguros S/A"/>
    <s v="1823731/0"/>
    <s v="2016-14-110077-"/>
    <s v="05/07/2016 "/>
    <s v=" "/>
    <n v="6342.65"/>
    <n v="6342.65"/>
    <s v=" "/>
    <s v=" "/>
    <s v=" "/>
    <n v="6342.65"/>
    <s v="Possível"/>
    <n v="3171.33"/>
    <n v="0"/>
    <s v="Remoto"/>
    <n v="0"/>
    <s v="Condenação"/>
    <s v="Contingência Inicial"/>
    <m/>
    <s v="Encerrado"/>
    <s v="Seguro Empresarial"/>
    <s v="Sinistro Negado (Negativa pagto da Apólice)"/>
    <s v="Indenizatória"/>
    <s v="Juizado Especial Cível"/>
    <s v="JEC 20 Salários"/>
    <s v="General Salgado (SP)"/>
    <s v="São Paulo"/>
    <s v="Chalfin, Goldberg, Vainboim e Fichtner Advogados Associados - São "/>
    <s v="Equipe Cível - Seguros"/>
    <s v="06/07/2017 "/>
    <s v="Acordos após a Sentença e até Decisão do Tribunal Estadual"/>
    <n v="0"/>
    <s v="02.02.136.0002432395/17"/>
    <s v="27/03/2017"/>
    <d v="2017-04-01T00:00:00"/>
    <n v="6342.65"/>
    <d v="2017-04-01T00:00:00"/>
    <s v="06/07/2017 "/>
    <n v="96"/>
    <n v="3.2"/>
  </r>
  <r>
    <x v="6"/>
    <s v="02.02.507.0001964703/14"/>
    <x v="1"/>
    <x v="0"/>
    <s v="ACIDENTES PESSOAIS MENSAL SANTANDER"/>
    <n v="5012"/>
    <s v="MORTE ACIDENTAL"/>
    <s v="AP STD"/>
    <s v="Sim"/>
    <s v="SINISTRO NEGADO"/>
    <s v="Agravamento de risco / Embriaguez"/>
    <m/>
    <x v="2"/>
    <n v="112750.67"/>
    <n v="112750.67"/>
    <n v="0"/>
    <m/>
    <m/>
    <s v="ZURICH SANTANDER"/>
    <n v="1964703"/>
    <s v=" 0025186-96.2014.8.19.0206 "/>
    <s v="José Barbosa Freitas"/>
    <s v="Santander Seguros S/A"/>
    <s v="301/1987696"/>
    <s v="2012-82-19428-0"/>
    <s v="17/06/2012 "/>
    <s v=" "/>
    <n v="43795"/>
    <n v="43795"/>
    <s v=" "/>
    <s v=" "/>
    <s v=" "/>
    <n v="43795"/>
    <s v="Possível"/>
    <n v="21897.5"/>
    <n v="0"/>
    <s v="Remoto"/>
    <n v="0"/>
    <s v="Condenação"/>
    <s v="Contingência Inicial"/>
    <m/>
    <s v="Encerrado"/>
    <s v="Acidentes Pessoais"/>
    <s v="Pgto/Amortiz/diverg/duplic/não processado/provisão"/>
    <s v="Cobrança"/>
    <s v="2ª"/>
    <s v="Vara Cível"/>
    <s v="Rio de Janeiro (RJ)"/>
    <s v="Rio de Janeiro"/>
    <s v="Chalfin, Goldberg, Vainboim e Fichtner Advogados Associados - São "/>
    <s v="Equipe Cível - Seguros"/>
    <s v="12/07/2017 "/>
    <s v="Procedência Parcial - 2ª Instância - Recurso do Banco"/>
    <n v="0"/>
    <s v="02.02.507.0001964703/14"/>
    <s v="03/10/2014"/>
    <d v="2014-10-30T00:00:00"/>
    <n v="43795"/>
    <d v="2014-10-30T00:00:00"/>
    <s v="12/07/2017 "/>
    <n v="986"/>
    <n v="32.866666666666667"/>
  </r>
  <r>
    <x v="6"/>
    <s v="02.02.507.0001771228/13"/>
    <x v="1"/>
    <x v="0"/>
    <s v="ACIDENTES PESSOAIS MENSAL SANTANDER"/>
    <n v="5012"/>
    <s v="IPA"/>
    <s v="AP STD"/>
    <s v="Sim"/>
    <s v="SINISTRO NEGADO"/>
    <s v="Falta de Documentos"/>
    <m/>
    <x v="2"/>
    <n v="7579.92"/>
    <n v="7579.92"/>
    <n v="0"/>
    <m/>
    <m/>
    <s v="ZURICH SANTANDER"/>
    <n v="1771228"/>
    <s v=" 0031324-48.2013.8.19.0066 "/>
    <s v="Eduardo Pereira Gabriel"/>
    <s v="Santander Seguros S/A"/>
    <s v="301/3421228"/>
    <s v="2013-82-23319-0"/>
    <s v="10/10/2012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Acidentes Pessoais"/>
    <s v="Cobertura Negada"/>
    <s v="Indenizatória"/>
    <s v="2ª"/>
    <s v="Vara Cível"/>
    <s v="Volta Redonda (RJ)"/>
    <s v="Rio de Janeiro"/>
    <s v="Chalfin, Goldberg, Vainboim e Fichtner Advogados Associados - São "/>
    <s v="Equipe Cível - Seguros"/>
    <s v="04/07/2017 "/>
    <s v="Procedência Parcial - 2ª Instância - Recurso do Banco"/>
    <n v="0"/>
    <s v="02.02.507.0001771228/13"/>
    <s v="30/10/2013"/>
    <d v="2014-01-08T00:00:00"/>
    <n v="50000"/>
    <d v="2014-01-08T00:00:00"/>
    <s v="04/07/2017 "/>
    <n v="1273"/>
    <n v="42.43333333333333"/>
  </r>
  <r>
    <x v="6"/>
    <s v="02.02.507.0002305015/15"/>
    <x v="0"/>
    <x v="0"/>
    <s v=" PROTECAO VIDA VAN GOGH"/>
    <n v="8064"/>
    <s v="IPA"/>
    <s v="Vida Van Gogh"/>
    <s v="Sim"/>
    <s v="SINISTRO LIQUIDADO"/>
    <s v="Sinistro pago parcialmente"/>
    <m/>
    <x v="1"/>
    <n v="117982.2"/>
    <n v="0"/>
    <n v="117982.2"/>
    <m/>
    <m/>
    <s v="ZURICH SANTANDER"/>
    <n v="2305015"/>
    <s v=" 0310434-92.2015.8.24.0005 "/>
    <s v="VANDERSON SILVEIRA MENEGUINI"/>
    <s v="Santander Seguros S/A"/>
    <s v="113308/3118643"/>
    <s v="2013-93-52782-0"/>
    <s v="02/03/2013 "/>
    <s v=" "/>
    <n v="84111.2"/>
    <n v="105139"/>
    <s v=" "/>
    <s v=" "/>
    <s v=" "/>
    <n v="84111.2"/>
    <s v="Possível"/>
    <n v="42055.6"/>
    <n v="0"/>
    <s v="Remoto"/>
    <n v="0"/>
    <s v="Condenação"/>
    <s v="Contingência Inicial"/>
    <m/>
    <s v="Encerrado"/>
    <s v="Acidentes Pessoais"/>
    <s v="Sinistro Negado (Negativa pagto da Apólice)"/>
    <s v="Indenizatória"/>
    <s v="3ª"/>
    <s v="Vara Cível"/>
    <s v="Camboriú (SC)"/>
    <s v="Santa Catarina"/>
    <s v="Cabanellos Schuh Advogados Associados - SC"/>
    <s v="Equipe Cível - Seguros"/>
    <s v="05/07/2017 "/>
    <s v="Extinção Art. 267 - Com Possibilidade Nova Ação - 1ª Instância"/>
    <n v="0"/>
    <s v="02.02.507.0002305015/15"/>
    <s v="21/07/2015"/>
    <d v="2016-08-20T00:00:00"/>
    <n v="84111.2"/>
    <d v="2016-08-20T00:00:00"/>
    <s v="05/07/2017 "/>
    <n v="319"/>
    <n v="10.633333333333333"/>
  </r>
  <r>
    <x v="6"/>
    <s v="02.02.507.0002164635/15"/>
    <x v="1"/>
    <x v="0"/>
    <s v="ACIDENTES PESSOAIS MENSAL SANTANDER"/>
    <n v="5012"/>
    <s v="IPA"/>
    <s v="AP STD"/>
    <s v="Sim"/>
    <s v="SINISTRO NEGADO"/>
    <s v="Falta de Documentos"/>
    <m/>
    <x v="0"/>
    <n v="3878.01"/>
    <n v="3800"/>
    <n v="78.010000000000218"/>
    <m/>
    <m/>
    <s v="ZURICH SANTANDER"/>
    <n v="2164635"/>
    <s v=" 1014045-79.2015.8.26.0482 "/>
    <s v="LEONARDO CESAR MARQUES"/>
    <s v="Santander Seguros S/A"/>
    <s v="301/4538288"/>
    <s v="2014-82-31788-0"/>
    <s v="31/07/2014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Acidentes Pessoais"/>
    <s v="Pgto/Amortiz/diverg/duplic/não processado/provisão"/>
    <s v="Cobrança"/>
    <s v="2ª"/>
    <s v="Vara Cível"/>
    <s v="Presidente Prudente (SP)"/>
    <s v="São Paulo"/>
    <s v="Chalfin, Goldberg, Vainboim e Fichtner Advogados Associados - São "/>
    <s v="Equipe Cível - Seguros"/>
    <s v="07/07/2017 "/>
    <s v="Acordos após a Sentença e até Decisão do Tribunal Estadual"/>
    <n v="0"/>
    <s v="02.02.507.0002164635/15"/>
    <s v="20/10/2015"/>
    <d v="2015-10-26T00:00:00"/>
    <n v="25000"/>
    <d v="2015-10-26T00:00:00"/>
    <s v="07/07/2017 "/>
    <n v="620"/>
    <n v="20.666666666666668"/>
  </r>
  <r>
    <x v="6"/>
    <s v="02.02.136.0002261398/16"/>
    <x v="2"/>
    <x v="1"/>
    <s v="PROTEÇÃO RESIDENCIAL DOSE DUPLA"/>
    <n v="5002"/>
    <s v="ROUBO/FURTO"/>
    <s v="Residencial Dose Dupla"/>
    <s v="Sim"/>
    <s v="SINISTRO LIQUIDADO"/>
    <s v="Sinistro pago parcialmente"/>
    <m/>
    <x v="2"/>
    <n v="6886.2"/>
    <n v="6886.2"/>
    <n v="0"/>
    <m/>
    <m/>
    <s v="ZURICH SANTANDER"/>
    <n v="2261398"/>
    <s v=" 0003697-77.2016.8.16.0024 "/>
    <s v="SANDRO SPRADA"/>
    <s v="Santander Brasil Seguros S/A"/>
    <s v="1490320/525213"/>
    <s v="2016-14-102266-"/>
    <s v="22/01/2016 "/>
    <s v=" "/>
    <n v="14146.2"/>
    <n v="15325"/>
    <s v=" "/>
    <s v=" "/>
    <s v=" "/>
    <n v="5591.2"/>
    <s v="Provável"/>
    <n v="5591.2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Almirante Tamandaré (PR)"/>
    <s v="Paraná"/>
    <s v="Cabanellos Schuh Advogados Associados - PR"/>
    <s v="Equipe Cível - Seguros"/>
    <s v="14/07/2017 "/>
    <s v="Procedência Parcial - 2ª Instância - Recurso do Banco"/>
    <n v="0"/>
    <s v="02.02.136.0002261398/16"/>
    <s v="24/05/2016"/>
    <d v="2016-06-01T00:00:00"/>
    <n v="14146.2"/>
    <d v="2016-06-01T00:00:00"/>
    <s v="14/07/2017 "/>
    <n v="408"/>
    <n v="13.6"/>
  </r>
  <r>
    <x v="6"/>
    <s v="02.02.136.0002283791/16"/>
    <x v="2"/>
    <x v="1"/>
    <s v="PROTEÇÃO RESIDENCIAL VAN GOGH"/>
    <n v="8100"/>
    <s v="DESMORONAMENTO"/>
    <s v="Residencial Van Gogh"/>
    <s v="Não"/>
    <s v="SINISTRO NEGADO"/>
    <s v="EVENTO NÃO CARACTERIZADO"/>
    <m/>
    <x v="2"/>
    <n v="32795.49"/>
    <n v="32795.49"/>
    <n v="0"/>
    <m/>
    <m/>
    <s v="ZURICH SANTANDER"/>
    <n v="2283791"/>
    <s v=" 1001839-33.2016.8.26.0115 "/>
    <s v="Fabiana Carelli Cunha"/>
    <s v="Santander Brasil Seguros S/A"/>
    <s v="1782418/651703"/>
    <s v="2016-14-101933-"/>
    <s v="16/01/2016 "/>
    <s v=" "/>
    <n v="27525"/>
    <n v="27525"/>
    <s v=" "/>
    <s v=" "/>
    <s v=" "/>
    <n v="27525"/>
    <s v="Possível"/>
    <n v="13762.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Campo Limpo Paulista (SP)"/>
    <s v="São Paulo"/>
    <s v="Chalfin, Goldberg, Vainboim e Fichtner Advogados Associados - São "/>
    <s v="Equipe Cível - Seguros"/>
    <s v="14/07/2017 "/>
    <s v="Procedência Parcial - 2ª Instância - Recurso do Banco"/>
    <n v="0"/>
    <s v="02.02.136.0002283791/16"/>
    <s v="08/07/2016"/>
    <d v="2016-07-19T00:00:00"/>
    <n v="27525"/>
    <d v="2016-07-19T00:00:00"/>
    <s v="14/07/2017 "/>
    <n v="360"/>
    <n v="12"/>
  </r>
  <r>
    <x v="6"/>
    <s v="02.02.136.0002369188/16"/>
    <x v="2"/>
    <x v="1"/>
    <s v="PROTEÇÃO RESIDENCIAL SOB MEDIDA"/>
    <n v="8099"/>
    <s v="ROUBO/FURTO"/>
    <s v="Residencial Sob Medida"/>
    <s v="Sim"/>
    <s v="SINISTRO NEGADO"/>
    <s v="Ausência de cobertura"/>
    <m/>
    <x v="2"/>
    <n v="5230.41"/>
    <n v="5230.41"/>
    <n v="0"/>
    <m/>
    <m/>
    <s v="ZURICH SANTANDER"/>
    <n v="2369188"/>
    <s v=" 0001479-48.2016.8.16.0195 "/>
    <s v="Thiago Castanho Pereira"/>
    <s v="Santander Brasil Seguros S/A"/>
    <s v="1782419/719461"/>
    <s v="2016-14-109807-"/>
    <s v="03/07/2016 "/>
    <s v=" "/>
    <n v="13388"/>
    <n v="13388"/>
    <s v=" "/>
    <s v=" "/>
    <s v=" "/>
    <n v="13388"/>
    <s v="Possível"/>
    <n v="6694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Curitiba (PR)"/>
    <s v="Paraná"/>
    <s v="Cabanellos Schuh Advogados Associados - PR"/>
    <s v="Equipe Cível - Seguros"/>
    <s v="10/07/2017 "/>
    <s v="Procedência Parcial - 1ª Instância"/>
    <n v="0"/>
    <s v="02.02.136.0002369188/16"/>
    <s v="10/10/2016"/>
    <d v="2016-10-28T00:00:00"/>
    <n v="13388"/>
    <d v="2016-10-28T00:00:00"/>
    <s v="10/07/2017 "/>
    <n v="255"/>
    <n v="8.5"/>
  </r>
  <r>
    <x v="6"/>
    <s v="02.02.136.0001261321/12"/>
    <x v="2"/>
    <x v="1"/>
    <s v="PROTEÇÃO RESIDENCIAL DOSE DUPLA"/>
    <n v="5002"/>
    <s v="DESMORONAMENTO"/>
    <s v="Residencial Dose Dupla"/>
    <s v="Sim"/>
    <s v="SINISTRO NEGADO"/>
    <s v="EVENTO NÃO CARACTERIZADO"/>
    <m/>
    <x v="0"/>
    <n v="51521.17"/>
    <n v="45000"/>
    <n v="6521.17"/>
    <m/>
    <m/>
    <s v="ZURICH SANTANDER"/>
    <n v="1511422"/>
    <s v=" 18068-72.2012.811.0041 "/>
    <s v="LEONARDO GABRIEL DE SOUZA"/>
    <s v="Santander Brasil Seguros S/A"/>
    <s v="1490320/398848"/>
    <s v="2012-14-57671-0"/>
    <s v="23/04/2012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Residencial"/>
    <s v="Pgto/Amortiz/diverg/duplic/não processado/provisão"/>
    <s v="Indenizatória"/>
    <s v="21ª"/>
    <s v="Vara Cível"/>
    <s v="Cuiabá (MT)"/>
    <s v="Mato Grosso"/>
    <s v="Mascarenhas Barbosa &amp; Advogados Associados"/>
    <s v="Equipe Cível - Seguros"/>
    <s v="12/07/2017 "/>
    <s v="Acordo Após Decisão do Tribunal Estadual"/>
    <n v="0"/>
    <s v="02.02.136.0001261321/12"/>
    <s v="19/07/2012"/>
    <d v="2012-08-30T00:00:00"/>
    <n v="40000"/>
    <d v="2012-08-30T00:00:00"/>
    <s v="12/07/2017 "/>
    <n v="1777"/>
    <n v="59.233333333333334"/>
  </r>
  <r>
    <x v="6"/>
    <s v="02.02.136.0002421047/16"/>
    <x v="2"/>
    <x v="1"/>
    <s v="PROTEÇÃO RESIDENCIAL VAN GOGH"/>
    <n v="8100"/>
    <s v="DESMORONAMENTO"/>
    <s v="Residencial Van Gogh"/>
    <s v="Não"/>
    <s v="SINISTRO NEGADO"/>
    <s v="EVENTO NÃO CARACTERIZADO"/>
    <m/>
    <x v="0"/>
    <n v="8047.57"/>
    <n v="8000"/>
    <n v="47.569999999999709"/>
    <m/>
    <m/>
    <s v="ZURICH SANTANDER"/>
    <n v="2421047"/>
    <s v=" 0049194-68.2017.8.19.0001 "/>
    <s v="Celso Moura Sequeira"/>
    <s v="Santander Brasil Seguros S/A"/>
    <s v="1782418/534551"/>
    <s v="2015-14-97042-0"/>
    <s v="19/10/2015 "/>
    <s v=" "/>
    <n v="72774"/>
    <n v="72774"/>
    <s v=" "/>
    <s v=" "/>
    <s v=" "/>
    <n v="72774"/>
    <s v="Possível"/>
    <n v="36387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06/07/2017 "/>
    <s v="Acordos após a Sentença e até Decisão do Tribunal Estadual"/>
    <n v="0"/>
    <s v="02.02.136.0002421047/16"/>
    <s v="22/06/2016"/>
    <d v="2017-03-02T00:00:00"/>
    <n v="72774"/>
    <d v="2017-03-02T00:00:00"/>
    <s v="06/07/2017 "/>
    <n v="126"/>
    <n v="4.2"/>
  </r>
  <r>
    <x v="6"/>
    <s v="02.02.136.0002406377/17"/>
    <x v="2"/>
    <x v="1"/>
    <s v="PROTEÇÃO EMPRESARIAL SANTANDER"/>
    <n v="8114"/>
    <s v="ROUBO/FURTO"/>
    <s v="Empresarial"/>
    <s v="Sim"/>
    <s v="SINISTRO NEGADO"/>
    <s v="Ausência de cobertura"/>
    <m/>
    <x v="0"/>
    <n v="6837.47"/>
    <n v="6500"/>
    <n v="337.47000000000025"/>
    <m/>
    <m/>
    <s v="ZURICH SANTANDER"/>
    <n v="2406377"/>
    <s v=" 0023941-02.2016.8.26.0007 "/>
    <s v="Ivo Santos Dias"/>
    <s v="Santander Brasil Seguros S/A"/>
    <s v="1846229/0"/>
    <s v="2016-14-115125E"/>
    <s v="22/11/2016 "/>
    <s v=" "/>
    <n v="52000"/>
    <n v="52000"/>
    <s v=" "/>
    <s v=" "/>
    <s v=" "/>
    <n v="52000"/>
    <s v="Possível"/>
    <n v="26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06/07/2017 "/>
    <s v="Acordos após a Sentença e até Decisão do Tribunal Estadual"/>
    <n v="0"/>
    <s v="02.02.136.0002406377/17"/>
    <s v="13/01/2017"/>
    <d v="2017-01-18T00:00:00"/>
    <n v="52000"/>
    <d v="2017-01-18T00:00:00"/>
    <s v="06/07/2017 "/>
    <n v="169"/>
    <n v="5.6333333333333337"/>
  </r>
  <r>
    <x v="6"/>
    <s v="02.02.136.0002281933/16"/>
    <x v="2"/>
    <x v="1"/>
    <s v="PROTEÇÃO RESIDENCIAL VAN GOGH"/>
    <n v="8100"/>
    <s v="ROUBO/FURTO"/>
    <s v="Residencial Van Gogh"/>
    <s v="Não"/>
    <s v="SINISTRO LIQUIDADO"/>
    <s v="Sinistro pago parcialmente"/>
    <m/>
    <x v="0"/>
    <n v="13806.62"/>
    <n v="12700"/>
    <n v="1106.6200000000008"/>
    <m/>
    <m/>
    <s v="ZURICH SANTANDER"/>
    <n v="2281933"/>
    <s v=" 0016577-43.2016.8.13.0620 "/>
    <s v="LUIZ ROBERTO MONTEIRO PORTO JUNIOR"/>
    <s v="Santander Brasil Seguros S/A"/>
    <s v="1782418/399841"/>
    <s v="2015-14-93120-0"/>
    <s v="02/06/2015 "/>
    <s v=" "/>
    <n v="9639.31"/>
    <n v="9719"/>
    <s v=" "/>
    <s v=" "/>
    <s v=" "/>
    <n v="9639.31"/>
    <s v="Possível"/>
    <n v="4819.66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São Gonçalo do Sapucaí (MG)"/>
    <s v="Minas Gerais"/>
    <s v="Chalfin, Goldberg, Vainboim e Fichtner Advogados Associados - São "/>
    <s v="Equipe Cível - Seguros"/>
    <s v="06/07/2017 "/>
    <s v="Acordo Após Decisão do Tribunal Estadual"/>
    <n v="0"/>
    <s v="02.02.136.0002281933/16"/>
    <s v="08/04/2016"/>
    <d v="2016-07-14T00:00:00"/>
    <n v="9639.31"/>
    <d v="2016-07-14T00:00:00"/>
    <s v="06/07/2017 "/>
    <n v="357"/>
    <n v="11.9"/>
  </r>
  <r>
    <x v="6"/>
    <s v="02.02.507.0002105481/15"/>
    <x v="1"/>
    <x v="0"/>
    <s v="PROTECAO MULHER MEN SANTANDER"/>
    <n v="5043"/>
    <s v="DIAGNOSTICO DE CANCER"/>
    <s v="AP Mulher"/>
    <s v="Sim"/>
    <s v="SINISTRO NEGADO"/>
    <s v="Prescrição / Carência"/>
    <s v="PRESCRIÇÃO"/>
    <x v="0"/>
    <n v="98649.45"/>
    <n v="89000"/>
    <n v="9649.4499999999971"/>
    <n v="8900"/>
    <m/>
    <s v="ZURICH SANTANDER"/>
    <n v="2105481"/>
    <s v=" 0010043-02.2015.8.16.0017 "/>
    <s v="Mercedes Lopes Favoreto"/>
    <s v="Santander Seguros S/A"/>
    <s v="286/200045"/>
    <s v="2014-82-30569-0"/>
    <s v="24/05/2012 "/>
    <s v=" "/>
    <n v="57314"/>
    <n v="57314"/>
    <s v=" "/>
    <s v=" "/>
    <s v=" "/>
    <n v="57314"/>
    <s v="Possível"/>
    <n v="28657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3ª"/>
    <s v="Vara Cível"/>
    <s v="Maringá (PR)"/>
    <s v="Paraná"/>
    <s v="Cabanellos Schuh Advogados Associados - PR"/>
    <s v="Equipe Cível - Seguros"/>
    <s v="04/07/2017 "/>
    <s v="Acordo Após Decisão do Tribunal Estadual"/>
    <n v="0"/>
    <s v="02.02.507.0002105481/15"/>
    <s v="19/05/2015"/>
    <d v="2015-06-09T00:00:00"/>
    <n v="57314"/>
    <d v="2015-06-09T00:00:00"/>
    <s v="04/07/2017 "/>
    <n v="756"/>
    <n v="25.2"/>
  </r>
  <r>
    <x v="6"/>
    <s v="02.02.507.0000308975/06"/>
    <x v="0"/>
    <x v="0"/>
    <s v="VIDA MENSAL"/>
    <n v="1001"/>
    <s v="MORTE NATURAL"/>
    <s v="Vida PF"/>
    <s v="Não"/>
    <s v="SINISTRO NEGADO"/>
    <s v="DOENÇA PREEXISTENTE"/>
    <m/>
    <x v="0"/>
    <n v="60606.84"/>
    <n v="60000"/>
    <n v="606.83999999999651"/>
    <m/>
    <m/>
    <s v="ZURICH SANTANDER"/>
    <n v="559423"/>
    <s v=" 583.01.2005.003450-4 (127/2005) "/>
    <s v="Aldo Filó Barrionuevo Garcia"/>
    <s v="Santander Seguros S/A"/>
    <s v="1001002/107096"/>
    <s v="2016-93-84906-0"/>
    <s v="31/08/2003 "/>
    <s v=" "/>
    <n v="15280.9"/>
    <n v="15280.9"/>
    <s v=" "/>
    <s v=" "/>
    <s v=" "/>
    <n v="15280.9"/>
    <s v="Provável"/>
    <n v="15280.9"/>
    <n v="17547.759999999998"/>
    <s v="Remoto"/>
    <n v="0"/>
    <s v="Condenação"/>
    <s v="Revisados"/>
    <s v="Reanalise"/>
    <s v="Encerrado"/>
    <s v="Seguro de Vida"/>
    <s v="Sinistro Negado por Doença Pré-existente"/>
    <s v="Indenizatória"/>
    <s v="8ª"/>
    <s v="Vara Cível"/>
    <s v="São Paulo (SP)"/>
    <s v="São Paulo"/>
    <s v="Chalfin, Goldberg, Vainboim e Fichtner Advogados Associados - São "/>
    <s v="Equipe Cível - Seguros"/>
    <s v="06/07/2017 "/>
    <s v="Acordo Após Decisão do Tribunal Estadual"/>
    <n v="0"/>
    <s v="02.02.507.0000308975/06"/>
    <s v="05/12/2006"/>
    <d v="2006-12-11T00:00:00"/>
    <n v="15280.9"/>
    <d v="2006-12-11T00:00:00"/>
    <s v="06/07/2017 "/>
    <n v="3860"/>
    <n v="128.66666666666666"/>
  </r>
  <r>
    <x v="6"/>
    <s v="02.02.507.0001983515/14"/>
    <x v="1"/>
    <x v="0"/>
    <s v="VIDA MENSAL"/>
    <n v="1001"/>
    <s v="IPA"/>
    <s v="Vida PF"/>
    <s v="Não"/>
    <s v="SINISTRO NEGADO"/>
    <s v="Sem caracterização de IFPD / IPA / Doenças Graves / Preexistência"/>
    <m/>
    <x v="0"/>
    <n v="356393.52"/>
    <n v="330000"/>
    <n v="26393.520000000019"/>
    <n v="30000"/>
    <m/>
    <s v="ZURICH SANTANDER"/>
    <n v="1983515"/>
    <s v=" 0002553-73.2014.8.21.0097 "/>
    <s v="Joao Pedro Neves Pereira"/>
    <s v="Santander Seguros S/A"/>
    <s v="1101080/137482"/>
    <s v="2008-82-5328-0"/>
    <s v="22/12/2007 "/>
    <s v=" "/>
    <n v="130000"/>
    <n v="130000"/>
    <s v=" "/>
    <s v=" "/>
    <s v=" "/>
    <n v="130000"/>
    <s v="Possível"/>
    <n v="650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Flores da Cunha (RS)"/>
    <s v="Rio Grande do Sul"/>
    <s v="Cabanellos Schuh Advogados Associados - RS"/>
    <s v="Equipe Cível - Seguros"/>
    <s v="06/07/2017 "/>
    <s v="Acordo Após Decisão do Tribunal Estadual"/>
    <n v="0"/>
    <s v="02.02.507.0001983515/14"/>
    <s v="12/08/2014"/>
    <d v="2014-11-24T00:00:00"/>
    <n v="130000"/>
    <d v="2014-11-24T00:00:00"/>
    <s v="06/07/2017 "/>
    <n v="955"/>
    <n v="31.833333333333332"/>
  </r>
  <r>
    <x v="6"/>
    <s v="02.02.507.0002364324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36433.589999999997"/>
    <n v="34000"/>
    <n v="2433.5899999999965"/>
    <m/>
    <m/>
    <s v="ZURICH SANTANDER"/>
    <n v="2364324"/>
    <s v=" 1038100-85.2016.8.26.0506 "/>
    <s v="LAURA PEREIRA CORAT"/>
    <s v="Santander Seguros S/A"/>
    <s v="3419/559737 E"/>
    <s v="2016-93-78519-E"/>
    <s v="09/02/2016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Ribeirão Preto (SP)"/>
    <s v="São Paulo"/>
    <s v="Chalfin, Goldberg, Vainboim e Fichtner Advogados Associados - São "/>
    <s v="Equipe Cível - Seguros"/>
    <s v="06/07/2017 "/>
    <s v="Acordos após a Sentença e até Decisão do Tribunal Estadual"/>
    <n v="0"/>
    <s v="02.02.507.0002364324/16"/>
    <s v="17/10/2016"/>
    <d v="2016-10-20T00:00:00"/>
    <n v="120000"/>
    <d v="2016-10-20T00:00:00"/>
    <s v="06/07/2017 "/>
    <n v="259"/>
    <n v="8.6333333333333329"/>
  </r>
  <r>
    <x v="6"/>
    <s v="02.02.507.0002435492/17"/>
    <x v="0"/>
    <x v="0"/>
    <s v="PROTECAO VIDA HOMEM"/>
    <n v="8061"/>
    <s v="DIAGNOSTICO DE CANCER"/>
    <s v="Vida Homem"/>
    <s v="Sim"/>
    <s v="SINISTRO NEGADO"/>
    <s v="Ausência de cobertura"/>
    <m/>
    <x v="0"/>
    <n v="23097.66"/>
    <n v="22200"/>
    <n v="897.65999999999985"/>
    <m/>
    <m/>
    <s v="ZURICH SANTANDER"/>
    <n v="2435492"/>
    <s v=" 1004013-23.2017.8.26.0004 "/>
    <s v="Antonio Rosa Ribeiro"/>
    <s v="Santander Seguros S/A"/>
    <s v="113303/3624907"/>
    <s v="2017-93-91031-0"/>
    <s v="19/08/2016 "/>
    <s v=" "/>
    <n v="22128"/>
    <n v="22128"/>
    <s v=" "/>
    <s v=" "/>
    <s v=" "/>
    <n v="22128"/>
    <s v="Possível"/>
    <n v="11064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São Paulo (SP)"/>
    <s v="São Paulo"/>
    <s v="Chalfin, Goldberg, Vainboim e Fichtner Advogados Associados - São "/>
    <s v="Equipe Cível - Seguros"/>
    <s v="06/07/2017 "/>
    <s v="Acordos após a Sentença e até Decisão do Tribunal Estadual"/>
    <n v="0"/>
    <s v="02.02.507.0002435492/17"/>
    <s v="31/03/2017"/>
    <d v="2017-04-11T00:00:00"/>
    <n v="22128"/>
    <d v="2017-04-11T00:00:00"/>
    <s v="06/07/2017 "/>
    <n v="86"/>
    <n v="2.8666666666666667"/>
  </r>
  <r>
    <x v="6"/>
    <s v="02.02.507.0001248763/12"/>
    <x v="0"/>
    <x v="0"/>
    <s v="NOVO PROTEÇÃO VIDA EMPRESA"/>
    <n v="5052"/>
    <s v="IPA"/>
    <s v="Vida Master"/>
    <s v="Sim"/>
    <s v="SINISTRO LIQUIDADO"/>
    <s v="Sinistro pago parcialmente"/>
    <m/>
    <x v="3"/>
    <n v="28094.74"/>
    <n v="28094.74"/>
    <n v="0"/>
    <m/>
    <m/>
    <s v="ZURICH SANTANDER"/>
    <n v="1498867"/>
    <s v=" 03612000810-000-001 "/>
    <s v="Schuh e Cia Ltda - EPP"/>
    <s v="Santander Seguros S/A"/>
    <s v="3431/2506"/>
    <s v="2011-93-40591-0"/>
    <s v="04/08/2011 "/>
    <s v=" "/>
    <n v="11034.13"/>
    <n v="12981.33"/>
    <s v=" "/>
    <s v=" "/>
    <s v=" "/>
    <n v="11034.13"/>
    <s v="Possível"/>
    <n v="5517.07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2ª"/>
    <s v="Vara Cível"/>
    <s v="Jaraguá do Sul (SC)"/>
    <s v="Santa Catarina"/>
    <s v="Cabanellos Schuh Advogados Associados - SC"/>
    <s v="Equipe Cível - Seguros"/>
    <s v="13/07/2017 "/>
    <s v="Procedência Total - 2ª Instância - Recurso do Banco"/>
    <n v="0"/>
    <s v="02.02.507.0001248763/12"/>
    <s v="23/07/2012"/>
    <d v="2012-08-07T00:00:00"/>
    <n v="11034.13"/>
    <d v="2012-08-07T00:00:00"/>
    <s v="13/07/2017 "/>
    <n v="1801"/>
    <n v="60.033333333333331"/>
  </r>
  <r>
    <x v="6"/>
    <s v="02.02.507.0002190549/15"/>
    <x v="1"/>
    <x v="0"/>
    <s v="PROTECAO MULHER MEN SANTANDER"/>
    <n v="5043"/>
    <s v="DIAGNOSTICO DE CANCER"/>
    <s v="AP Mulher"/>
    <s v="Sim"/>
    <s v="SINISTRO NEGADO"/>
    <s v="Ausência de cobertura"/>
    <m/>
    <x v="0"/>
    <n v="56334.77"/>
    <n v="50000"/>
    <n v="6334.7699999999968"/>
    <n v="5000"/>
    <m/>
    <s v="ZURICH SANTANDER"/>
    <n v="2190549"/>
    <s v=" 1007193-80.2015.8.26.0533 "/>
    <s v="SILVIA REGINA MACHADO SEMBLA"/>
    <s v="Santander Seguros S/A"/>
    <s v="286/3599"/>
    <s v="2015-82-34117-0"/>
    <s v="19/03/2015 "/>
    <s v=" "/>
    <n v="41544"/>
    <n v="41544"/>
    <s v=" "/>
    <s v=" "/>
    <s v=" "/>
    <n v="41544"/>
    <s v="Possível"/>
    <n v="20772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2ª"/>
    <s v="Vara Cível"/>
    <s v="Santa Bárbara D¿ Oeste (SP)"/>
    <s v="São Paulo"/>
    <s v="Chalfin, Goldberg, Vainboim e Fichtner Advogados Associados - São "/>
    <s v="Equipe Cível - Seguros"/>
    <s v="14/07/2017 "/>
    <s v="Acordo Após Decisão do Tribunal Estadual"/>
    <n v="4154.3999999999996"/>
    <s v="02.02.507.0002190549/15"/>
    <s v="17/12/2015"/>
    <d v="2016-01-05T00:00:00"/>
    <n v="41544"/>
    <d v="2016-01-05T00:00:00"/>
    <s v="14/07/2017 "/>
    <n v="556"/>
    <n v="18.533333333333335"/>
  </r>
  <r>
    <x v="6"/>
    <s v="02.02.507.0002422746/17"/>
    <x v="2"/>
    <x v="1"/>
    <s v="PROTEÇÃO EMPRESARIAL SANTANDER"/>
    <n v="8114"/>
    <s v="ROUBO/FURTO"/>
    <s v="Empresarial"/>
    <s v="Sim"/>
    <s v="SINISTRO NEGADO"/>
    <s v="Ausência de cobertura"/>
    <m/>
    <x v="0"/>
    <n v="12504.91"/>
    <n v="12000"/>
    <n v="504.90999999999985"/>
    <m/>
    <m/>
    <s v="ZURICH SANTANDER"/>
    <n v="2422746"/>
    <s v=" 5052615.87.2017.8.09.0088 "/>
    <s v="Kenia Castilho Cavalcante Oliveira - ME"/>
    <s v="Santander Seguros S/A"/>
    <s v="1830524/0"/>
    <s v="2016-14-113068-"/>
    <s v="13/10/2016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Juizado Especial Cível"/>
    <s v="JEC 20 Salários"/>
    <s v="Itumbiara (GO)"/>
    <s v="Goiás"/>
    <s v="Mascarenhas Barbosa &amp; Advogados Associados"/>
    <s v="Equipe Cível - Seguros"/>
    <s v="14/07/2017 "/>
    <s v="Acordos após a Sentença e até Decisão do Tribunal Estadual"/>
    <n v="0"/>
    <s v="02.02.507.0002422746/17"/>
    <s v="22/02/2017"/>
    <d v="2017-03-08T00:00:00"/>
    <n v="12000"/>
    <d v="2017-03-08T00:00:00"/>
    <s v="14/07/2017 "/>
    <n v="128"/>
    <n v="4.2666666666666666"/>
  </r>
  <r>
    <x v="6"/>
    <s v="02.02.507.0002389636/16"/>
    <x v="0"/>
    <x v="0"/>
    <s v="PROTEÇÃO VIDA EMPRESA SANTANDER"/>
    <n v="5055"/>
    <s v="MORTE NATURAL"/>
    <s v="Vida Master"/>
    <s v="Sim"/>
    <s v="SINISTRO NEGADO"/>
    <s v="DOENÇA PREEXISTENTE"/>
    <m/>
    <x v="2"/>
    <n v="37253.74"/>
    <n v="37253.74"/>
    <n v="0"/>
    <m/>
    <m/>
    <s v="ZURICH SANTANDER"/>
    <n v="2389636"/>
    <s v=" 0003482-27.2016.8.16.0178 "/>
    <s v="Antoninho justino guerini"/>
    <s v="Santander Seguros S/A"/>
    <s v="3419/549450"/>
    <s v="2016-93-79105-0"/>
    <s v="11/02/2016 "/>
    <s v=" "/>
    <n v="31675"/>
    <n v="31675"/>
    <s v=" "/>
    <s v=" "/>
    <s v=" "/>
    <n v="31675"/>
    <s v="Possível"/>
    <n v="15837.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Curitiba (PR)"/>
    <s v="Paraná"/>
    <s v="Cabanellos Schuh Advogados Associados - PR"/>
    <s v="Equipe Cível - Seguros"/>
    <s v="10/07/2017 "/>
    <s v="Procedência Parcial - 1ª Instância"/>
    <n v="0"/>
    <s v="02.02.507.0002389636/16"/>
    <s v="31/10/2016"/>
    <d v="2016-11-23T00:00:00"/>
    <n v="31675"/>
    <d v="2016-11-23T00:00:00"/>
    <s v="10/07/2017 "/>
    <n v="229"/>
    <n v="7.6333333333333337"/>
  </r>
  <r>
    <x v="6"/>
    <s v="02.02.507.0002327625/16"/>
    <x v="1"/>
    <x v="0"/>
    <s v="ACIDENTES PESSOAIS MENSAL SANTANDER"/>
    <n v="5012"/>
    <s v="MORTE ACIDENTAL"/>
    <s v="AP STD"/>
    <s v="Sim"/>
    <s v="SINISTRO NEGADO"/>
    <s v="Falta de Documentos"/>
    <m/>
    <x v="2"/>
    <n v="66948.460000000006"/>
    <n v="66948.460000000006"/>
    <n v="0"/>
    <m/>
    <m/>
    <s v="ZURICH SANTANDER"/>
    <n v="2327625"/>
    <s v=" 0183068-32.2016.8.21.0001 "/>
    <s v="BIBIANE DAS GRAÇAS PEDROSO"/>
    <s v="Santander Seguros S/A"/>
    <s v="301/2422437"/>
    <s v="2011-82-14667-E"/>
    <s v="19/06/2011 "/>
    <s v=" "/>
    <n v="35000"/>
    <n v="35000"/>
    <s v=" "/>
    <s v=" "/>
    <s v=" "/>
    <n v="35000"/>
    <s v="Possível"/>
    <n v="17500"/>
    <n v="0"/>
    <s v="Remoto"/>
    <n v="0"/>
    <s v="Condenação"/>
    <s v="Contingência Inicial"/>
    <m/>
    <s v="Encerrado"/>
    <s v="Seguro de Vida"/>
    <s v="Sinistro Negado (Negativa pagto da Apólice)"/>
    <s v="Cobrança"/>
    <s v="16ª"/>
    <s v="Vara Cível"/>
    <s v="Porto Alegre (RS)"/>
    <s v="Rio Grande do Sul"/>
    <s v="Cabanellos Schuh Advogados Associados - RS"/>
    <s v="Equipe Cível - Seguros"/>
    <s v="11/07/2017 "/>
    <s v="Procedência Parcial - 1ª Instância"/>
    <n v="0"/>
    <s v="02.02.507.0002327625/16"/>
    <s v="09/09/2016"/>
    <d v="2016-09-22T00:00:00"/>
    <n v="35000"/>
    <d v="2016-09-22T00:00:00"/>
    <s v="11/07/2017 "/>
    <n v="292"/>
    <n v="9.7333333333333325"/>
  </r>
  <r>
    <x v="6"/>
    <s v="02.02.507.0002141502/15"/>
    <x v="1"/>
    <x v="0"/>
    <s v="SANTANDER PROTECAO SOB MEDIDA"/>
    <n v="8065"/>
    <s v="IPA"/>
    <s v="AP Proteção Sob Medida"/>
    <s v="Sim"/>
    <s v="SINISTRO LIQUIDADO"/>
    <s v="Sinistro pago parcialmente"/>
    <m/>
    <x v="2"/>
    <n v="947.68"/>
    <n v="947.68"/>
    <n v="0"/>
    <m/>
    <m/>
    <s v="ZURICH SANTANDER"/>
    <n v="2141502"/>
    <s v=" 0821230-33.2015.8.12.0001 "/>
    <s v="IVO PINTO DA SILVA"/>
    <s v="Santander Seguros S/A"/>
    <s v="2034/4570130"/>
    <s v="2014-82-30615-0"/>
    <s v="08/08/2014 "/>
    <s v=" "/>
    <n v="9500"/>
    <n v="10000"/>
    <s v=" "/>
    <s v=" "/>
    <s v=" "/>
    <n v="9500"/>
    <s v="Possível"/>
    <n v="475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Campo Grande (MS)"/>
    <s v="Mato Grosso do Sul"/>
    <s v="Mascarenhas Barbosa &amp; Advogados Associados"/>
    <s v="Equipe Cível - Seguros"/>
    <s v="12/07/2017 "/>
    <s v="Procedência Parcial - 1ª Instância"/>
    <n v="0"/>
    <s v="02.02.507.0002141502/15"/>
    <s v="28/08/2015"/>
    <d v="2015-08-29T00:00:00"/>
    <n v="9500"/>
    <d v="2015-08-29T00:00:00"/>
    <s v="12/07/2017 "/>
    <n v="683"/>
    <n v="22.766666666666666"/>
  </r>
  <r>
    <x v="6"/>
    <s v="02.02.507.0000754015/08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40833.54"/>
    <n v="0"/>
    <n v="40833.54"/>
    <m/>
    <m/>
    <s v="ZURICH SANTANDER"/>
    <n v="752833"/>
    <s v=" 483.01.2008.003000-4 (389/2008) "/>
    <s v="Sergio Santana"/>
    <s v="Santander Seguros S/A"/>
    <s v="3197/15046559"/>
    <s v="2007-93-8351-0"/>
    <s v="23/03/2007 "/>
    <s v=" "/>
    <n v="10314.64"/>
    <n v="10314.64"/>
    <s v=" "/>
    <s v=" "/>
    <s v=" "/>
    <n v="10314.64"/>
    <s v="Possível"/>
    <n v="5157.32"/>
    <n v="1031.46"/>
    <s v="Remoto"/>
    <n v="0"/>
    <s v="Sucumbência"/>
    <s v="Contingência Inicial"/>
    <m/>
    <s v="Encerrado"/>
    <s v="Seguro de Vida"/>
    <s v="Sinistro Negado (Ausência de Invalidez Permanente/Total)"/>
    <s v="Cobrança"/>
    <s v="2ª"/>
    <s v="Vara Cível"/>
    <s v="Presidente Venceslau (SP)"/>
    <s v="São Paulo"/>
    <s v="Chalfin, Goldberg, Vainboim e Fichtner Advogados Associados - São "/>
    <s v="Equipe Cível - Seguros"/>
    <s v="12/07/2017 "/>
    <s v="Improcedência da Ação - 2ª Instância - Recurso do Autor"/>
    <n v="0"/>
    <s v="02.02.507.0000754015/08"/>
    <s v="28/04/2008"/>
    <d v="2008-05-19T00:00:00"/>
    <n v="10314.64"/>
    <d v="2008-05-19T00:00:00"/>
    <s v="12/07/2017 "/>
    <n v="3341"/>
    <n v="111.36666666666666"/>
  </r>
  <r>
    <x v="6"/>
    <s v="02.02.507.0001995321/14"/>
    <x v="0"/>
    <x v="0"/>
    <s v="VIDA MASTER SANTANDER"/>
    <n v="6004"/>
    <s v="MORTE ACIDENTAL"/>
    <s v="Vida Master"/>
    <s v="Sim"/>
    <s v="SINISTRO NÃO AVISADO"/>
    <s v="SINISTRO NÃO AVISADO"/>
    <m/>
    <x v="1"/>
    <n v="45289"/>
    <n v="0"/>
    <n v="45289"/>
    <m/>
    <m/>
    <s v="ZURICH SANTANDER"/>
    <n v="1995321"/>
    <s v=" 0301318-62.2014.8.24.0081 "/>
    <s v="Victor Guilherme Riviera"/>
    <s v="Santander Seguros S/A"/>
    <s v="1134/32612"/>
    <s v="2014-93-67260-0"/>
    <s v="02/02/2008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Xaxim (SC)"/>
    <s v="Santa Catarina"/>
    <s v="Cabanellos Schuh Advogados Associados - SC"/>
    <s v="Equipe Cível - Seguros"/>
    <s v="13/07/2017 "/>
    <s v="Improcedência da Ação - 2ª Instância - Recurso do Autor"/>
    <n v="0"/>
    <s v="02.02.507.0001995321/14"/>
    <s v="07/11/2014"/>
    <d v="2014-12-08T00:00:00"/>
    <n v="40000"/>
    <d v="2014-12-08T00:00:00"/>
    <s v="13/07/2017 "/>
    <n v="948"/>
    <n v="31.6"/>
  </r>
  <r>
    <x v="6"/>
    <s v="02.02.507.0001932701/14"/>
    <x v="0"/>
    <x v="0"/>
    <s v=" PROTECAO VIDA VAN GOGH"/>
    <n v="8064"/>
    <s v="DOENCAS GRAVES"/>
    <s v="Vida Van Gogh"/>
    <s v="Sim"/>
    <s v="SINISTRO NEGADO"/>
    <s v="Sem caracterização de IFPD / IPA / Doenças Graves / Preexistência"/>
    <m/>
    <x v="0"/>
    <n v="11795.07"/>
    <n v="10000"/>
    <n v="1795.0699999999997"/>
    <m/>
    <m/>
    <s v="ZURICH SANTANDER"/>
    <n v="1932701"/>
    <s v=" 0020222-92.2014.8.19.0066 "/>
    <s v="Edmilson Robadel Fernandes"/>
    <s v="Santander Seguros S/A"/>
    <s v="113308/3242798"/>
    <s v="2014-93-59759-0"/>
    <s v="16/01/2014 "/>
    <s v=" "/>
    <n v="7362"/>
    <n v="7362"/>
    <s v=" "/>
    <s v=" "/>
    <s v=" "/>
    <n v="7362"/>
    <s v="Possível"/>
    <n v="3681"/>
    <n v="0"/>
    <s v="Remoto"/>
    <n v="0"/>
    <s v="Condenação"/>
    <s v="Contingência Inicial"/>
    <m/>
    <s v="Encerrado"/>
    <s v="Seguro de Vida"/>
    <s v="Pagto prêmio não efetivado/efetivado erroneamente"/>
    <s v="Indenizatória"/>
    <s v="4ª"/>
    <s v="Vara Cível"/>
    <s v="Volta Redonda (RJ)"/>
    <s v="Rio de Janeiro"/>
    <s v="Chalfin, Goldberg, Vainboim e Fichtner Advogados Associados - São "/>
    <s v="Equipe Cível - Seguros"/>
    <s v="12/07/2017 "/>
    <s v="Acordo antes da Sentença"/>
    <n v="0"/>
    <s v="02.02.507.0001932701/14"/>
    <s v="07/09/2014"/>
    <d v="2014-09-13T00:00:00"/>
    <n v="7362"/>
    <d v="2014-09-13T00:00:00"/>
    <s v="12/07/2017 "/>
    <n v="1033"/>
    <n v="34.43333333333333"/>
  </r>
  <r>
    <x v="6"/>
    <s v="02.02.507.0002124345/15"/>
    <x v="1"/>
    <x v="0"/>
    <s v="PROTECAO MULHER MEN SANTANDER"/>
    <n v="5043"/>
    <s v="DIAGNOSTICO DE CANCER"/>
    <s v="AP Mulher"/>
    <s v="Sim"/>
    <s v="SINISTRO NEGADO"/>
    <s v="Prescrição / Carência"/>
    <s v="carência"/>
    <x v="2"/>
    <n v="739.84"/>
    <n v="739.84"/>
    <n v="0"/>
    <m/>
    <m/>
    <s v="ZURICH SANTANDER"/>
    <n v="2124345"/>
    <s v=" 0007016-62.2015.8.16.0194 "/>
    <s v="Maria das Graças Cubas"/>
    <s v="Santander Seguros S/A"/>
    <s v="286/623422"/>
    <s v="2014-82-29849-0"/>
    <s v="05/05/2014 "/>
    <s v=" "/>
    <n v="15000"/>
    <n v="15000"/>
    <s v=" "/>
    <s v=" "/>
    <s v=" "/>
    <n v="15000"/>
    <s v="Remoto"/>
    <n v="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0ª"/>
    <s v="Vara Cível"/>
    <s v="Curitiba (PR)"/>
    <s v="Paraná"/>
    <s v="Cabanellos Schuh Advogados Associados - PR"/>
    <s v="Equipe Cível - Seguros"/>
    <s v="13/07/2017 "/>
    <s v="Procedência Parcial - 2ª Instância - Recurso do Autor"/>
    <n v="0"/>
    <s v="02.02.507.0002124345/15"/>
    <s v="07/07/2015"/>
    <d v="2015-07-21T00:00:00"/>
    <n v="15000"/>
    <d v="2015-07-21T00:00:00"/>
    <s v="13/07/2017 "/>
    <n v="723"/>
    <n v="24.1"/>
  </r>
  <r>
    <x v="6"/>
    <s v="02.02.507.0002442249/17"/>
    <x v="1"/>
    <x v="0"/>
    <s v="PROTEÇÃO AP MAIS COBERTURA"/>
    <n v="5013"/>
    <s v="Auxilio Funeral"/>
    <s v="AP STD"/>
    <s v="Sim"/>
    <s v="SINISTRO NEGADO"/>
    <s v="Falta de Documentos"/>
    <m/>
    <x v="0"/>
    <n v="3999"/>
    <n v="3162"/>
    <n v="837"/>
    <m/>
    <m/>
    <s v="ZURICH SANTANDER"/>
    <n v="2442249"/>
    <s v=" 1006054-81.2017.8.26.0482 "/>
    <s v="Beatriz Oliveira dos Sanrtos"/>
    <s v="Santander Seguros S/A"/>
    <s v="287/285359115"/>
    <s v="2016-82-40230-1"/>
    <s v="17/05/2016 "/>
    <s v=" "/>
    <n v="3999"/>
    <n v="3999"/>
    <s v=" "/>
    <s v=" "/>
    <s v=" "/>
    <n v="3999"/>
    <s v="Possível"/>
    <n v="1999.5"/>
    <n v="0"/>
    <s v="Remoto"/>
    <n v="0"/>
    <s v="Condenação"/>
    <s v="Contingência Inicial"/>
    <m/>
    <s v="Encerrado"/>
    <s v="Seguro de Vida"/>
    <s v="Auxílio/Assistência Funeral"/>
    <s v="Indenizatória"/>
    <s v="Juizado Especial Cível"/>
    <s v="JEC 20 Salários"/>
    <s v="Presidente Prudente (SP)"/>
    <s v="São Paulo"/>
    <s v="Chalfin, Goldberg, Vainboim e Fichtner Advogados Associados - São "/>
    <s v="Equipe Cível - Seguros"/>
    <s v="14/07/2017 "/>
    <s v="Acordo antes da Sentença"/>
    <n v="0"/>
    <s v="02.02.507.0002442249/17"/>
    <s v="12/04/2017"/>
    <d v="2017-04-27T00:00:00"/>
    <n v="3999"/>
    <d v="2017-04-27T00:00:00"/>
    <s v="14/07/2017 "/>
    <n v="78"/>
    <n v="2.6"/>
  </r>
  <r>
    <x v="6"/>
    <s v="02.02.507.0001753682/13"/>
    <x v="0"/>
    <x v="0"/>
    <s v="SEG VIDA SANTANDER MENSAL"/>
    <n v="5050"/>
    <s v="IPA"/>
    <s v="Vida Proteção Exclusiva"/>
    <s v="Sim"/>
    <s v="SINISTRO NEGADO"/>
    <s v="Falta de Documentos"/>
    <m/>
    <x v="0"/>
    <n v="12892.99"/>
    <n v="11000"/>
    <n v="1892.9899999999998"/>
    <m/>
    <m/>
    <s v="ZURICH SANTANDER"/>
    <n v="1753682"/>
    <s v=" 3000667-75.2013.8.26.0390 "/>
    <s v="LUIS GUSTAVO DE FREITAS BARROS"/>
    <s v="Santander Seguros S/A"/>
    <s v="3430/131184"/>
    <s v="2011-93-41737-0"/>
    <s v="28/09/2010 "/>
    <s v=" "/>
    <n v="35654"/>
    <n v="35654"/>
    <s v=" "/>
    <s v=" "/>
    <s v=" "/>
    <n v="35654"/>
    <s v="Possível"/>
    <n v="17827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Nova Granada (SP)"/>
    <s v="São Paulo"/>
    <s v="Chalfin, Goldberg, Vainboim e Fichtner Advogados Associados - São "/>
    <s v="Equipe Cível - Seguros"/>
    <s v="06/07/2017 "/>
    <s v="Acordos após a Sentença e até Decisão do Tribunal Estadual"/>
    <n v="0"/>
    <s v="02.02.507.0001753682/13"/>
    <s v="20/09/2013"/>
    <d v="2013-11-29T00:00:00"/>
    <n v="35654"/>
    <d v="2013-11-29T00:00:00"/>
    <s v="06/07/2017 "/>
    <n v="1315"/>
    <n v="43.833333333333336"/>
  </r>
  <r>
    <x v="6"/>
    <s v="02.02.507.0001033677/11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3"/>
    <n v="10624.13"/>
    <n v="10624.13"/>
    <n v="0"/>
    <m/>
    <m/>
    <s v="ZURICH SANTANDER"/>
    <n v="1283766"/>
    <s v=" 01467/2010 "/>
    <s v="Haroldo Cezar de Oliveira"/>
    <s v="Santander Seguros S/A"/>
    <s v="3197/18702486"/>
    <s v="2007-93-13166-0"/>
    <s v="19/11/2007 "/>
    <s v=" "/>
    <n v="16811.57"/>
    <n v="16811.57"/>
    <s v=" "/>
    <s v=" "/>
    <s v=" "/>
    <n v="16811.57"/>
    <s v="Possível"/>
    <n v="8405.7900000000009"/>
    <n v="0"/>
    <s v="Remoto"/>
    <n v="0"/>
    <s v="Condenação"/>
    <s v="Contingência Inicial"/>
    <m/>
    <s v="Encerrado"/>
    <s v="Seguro de Vida"/>
    <s v="Cobertura Negada"/>
    <s v="Cobrança"/>
    <s v="4ª"/>
    <s v="Vara Cível"/>
    <s v="Araraquara (SP)"/>
    <s v="São Paulo"/>
    <s v="Chalfin, Goldberg, Vainboim e Fichtner Advogados Associados - São "/>
    <s v="Equipe Cível - Seguros"/>
    <s v="07/07/2017 "/>
    <s v="Procedência Total - 2ª Instância - Recurso do Banco"/>
    <n v="0"/>
    <s v="02.02.507.0001033677/11"/>
    <s v="06/01/2011"/>
    <d v="2011-01-13T00:00:00"/>
    <n v="16811.57"/>
    <d v="2011-01-13T00:00:00"/>
    <s v="07/07/2017 "/>
    <n v="2367"/>
    <n v="78.900000000000006"/>
  </r>
  <r>
    <x v="6"/>
    <s v="02.02.507.0001248480/12"/>
    <x v="0"/>
    <x v="0"/>
    <s v="VIDA PROTEÇÃO EXCLUSIVA"/>
    <n v="5030"/>
    <s v="IFPD"/>
    <s v="Vida Proteção Exclusiva"/>
    <s v="Sim"/>
    <s v="SINISTRO NÃO AVISADO"/>
    <s v="SINISTRO NÃO AVISADO"/>
    <m/>
    <x v="0"/>
    <n v="159415.5"/>
    <n v="150000"/>
    <n v="9415.5"/>
    <n v="15000"/>
    <m/>
    <s v="ZURICH SANTANDER"/>
    <n v="1498584"/>
    <s v=" 33573/2012 "/>
    <s v="Ilnar Schweitzer"/>
    <s v="Santander Seguros S/A"/>
    <s v="3422/17775141"/>
    <s v="2012-93-48424-0"/>
    <s v="30/01/2012 "/>
    <s v=" "/>
    <n v="66012"/>
    <n v="66012"/>
    <s v=" "/>
    <s v=" "/>
    <s v=" "/>
    <n v="66012"/>
    <s v="Possível"/>
    <n v="33006"/>
    <n v="0"/>
    <s v="Remoto"/>
    <n v="0"/>
    <s v="Condenação"/>
    <s v="Contingência Inicial"/>
    <m/>
    <s v="Encerrado"/>
    <s v="Seguro de Vida"/>
    <s v="Cobertura Negada"/>
    <s v="Indenizatória"/>
    <s v="8ª"/>
    <s v="Vara Cível"/>
    <s v="Curitiba (PR)"/>
    <s v="Paraná"/>
    <s v="Cabanellos Schuh Advogados Associados - PR"/>
    <s v="Equipe Cível - Seguros"/>
    <s v="11/07/2017 "/>
    <s v="Acordos após a Sentença e até Decisão do Tribunal Estadual"/>
    <n v="0"/>
    <s v="02.02.507.0001248480/12"/>
    <s v="10/07/2012"/>
    <d v="2012-08-06T00:00:00"/>
    <n v="66012"/>
    <d v="2012-08-06T00:00:00"/>
    <s v="11/07/2017 "/>
    <n v="1800"/>
    <n v="60"/>
  </r>
  <r>
    <x v="6"/>
    <s v="02.02.507.0001185247/11"/>
    <x v="1"/>
    <x v="0"/>
    <s v="ACIDENTES PESSOAIS AN. SANTANDER"/>
    <n v="1102"/>
    <s v="IPA"/>
    <s v="AP STD"/>
    <s v="Sim"/>
    <s v="SINISTRO NEGADO"/>
    <s v="Sem caracterização de IFPD / IPA / Doenças Graves / Preexistência"/>
    <m/>
    <x v="1"/>
    <n v="49563.86"/>
    <n v="0"/>
    <n v="49563.86"/>
    <m/>
    <m/>
    <s v="ZURICH SANTANDER"/>
    <n v="1435358"/>
    <s v=" 008.01.2011.004335-3 "/>
    <s v="Zenap Ale Ancim Aires"/>
    <s v="Santander Seguros S/A"/>
    <n v="1102080"/>
    <s v="2009-82-9331"/>
    <s v="11/03/2007 "/>
    <s v=" "/>
    <n v="16283.66"/>
    <n v="16283.66"/>
    <s v=" "/>
    <s v=" "/>
    <s v=" "/>
    <n v="16283.66"/>
    <s v="Possível"/>
    <n v="8141.83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Agudos (SP)"/>
    <s v="São Paulo"/>
    <s v="Chalfin, Goldberg, Vainboim e Fichtner Advogados Associados - São "/>
    <s v="Equipe Cível - Seguros"/>
    <s v="05/07/2017 "/>
    <s v="Improcedência da Ação - 1ª Instância"/>
    <n v="0"/>
    <s v="02.02.507.0001185247/11"/>
    <s v="11/11/2011"/>
    <d v="2012-03-21T00:00:00"/>
    <n v="16283.66"/>
    <d v="2012-03-21T00:00:00"/>
    <s v="05/07/2017 "/>
    <n v="1932"/>
    <n v="64.400000000000006"/>
  </r>
  <r>
    <x v="6"/>
    <s v="02.02.507.0001035779/11"/>
    <x v="1"/>
    <x v="0"/>
    <s v="ACIDENTES PESSOAIS MENSAL SANTANDER"/>
    <n v="5012"/>
    <s v="MORTE ACIDENTAL"/>
    <s v="AP STD"/>
    <s v="Sim"/>
    <s v="SINISTRO NEGADO"/>
    <s v="Agravamento de risco / Embriaguez"/>
    <m/>
    <x v="1"/>
    <n v="261280.76"/>
    <n v="0"/>
    <n v="261280.76"/>
    <m/>
    <m/>
    <s v="ZURICH SANTANDER"/>
    <n v="1285868"/>
    <s v=" 477.01.2010.022899-0 "/>
    <s v="Alessandra Chanquini Montanari"/>
    <s v="Santander Seguros S/A"/>
    <s v="301/1323251"/>
    <s v="2009-82-9535-0"/>
    <s v="30/11/2009 "/>
    <s v=" "/>
    <n v="95089"/>
    <n v="95089"/>
    <s v=" "/>
    <s v=" "/>
    <s v=" "/>
    <n v="95089"/>
    <s v="Possível"/>
    <n v="47544.5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Praia Grande (SP)"/>
    <s v="São Paulo"/>
    <s v="Chalfin, Goldberg, Vainboim e Fichtner Advogados Associados - São "/>
    <s v="Equipe Cível - Seguros"/>
    <s v="07/07/2017 "/>
    <s v="Extinção Art. 267 - Com Possibilidade Nova Ação - 2ª Instância - Recurso do Auto"/>
    <n v="0"/>
    <s v="02.02.507.0001035779/11"/>
    <s v="06/01/2011"/>
    <d v="2011-01-24T00:00:00"/>
    <n v="95089"/>
    <d v="2011-01-24T00:00:00"/>
    <s v="07/07/2017 "/>
    <n v="2356"/>
    <n v="78.533333333333331"/>
  </r>
  <r>
    <x v="6"/>
    <s v="02.02.507.0000624093/10"/>
    <x v="0"/>
    <x v="0"/>
    <s v="PRODUTO GENÉRICO"/>
    <n v="9999"/>
    <s v="MORTE ACIDENTAL"/>
    <s v="Pessoas - Vida  (outros)"/>
    <s v="Não"/>
    <s v="SINISTRO NEGADO"/>
    <s v="Falta de Documentos"/>
    <m/>
    <x v="3"/>
    <n v="16537.75"/>
    <n v="16537.75"/>
    <n v="0"/>
    <m/>
    <m/>
    <s v="ZURICH SANTANDER"/>
    <n v="1179576"/>
    <s v=" 299.01.2005.004622-4 "/>
    <s v="Francivan Santos Silva"/>
    <s v="Santander Seguros S/A"/>
    <s v="1156(01002024"/>
    <s v="2005-93-2682-0"/>
    <s v="04/10/2004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Jandira (SP)"/>
    <s v="São Paulo"/>
    <s v="Chalfin, Goldberg, Vainboim e Fichtner Advogados Associados - São "/>
    <s v="Equipe Cível - Seguros"/>
    <s v="13/07/2017 "/>
    <s v="Procedência Total - 1ª Instância"/>
    <n v="0"/>
    <s v="02.02.507.0000624093/10"/>
    <s v="15/02/2010"/>
    <d v="2010-03-08T00:00:00"/>
    <n v="10000"/>
    <d v="2010-03-08T00:00:00"/>
    <s v="13/07/2017 "/>
    <n v="2684"/>
    <n v="89.466666666666669"/>
  </r>
  <r>
    <x v="6"/>
    <s v="02.02.507.0000672217/10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25000"/>
    <n v="0"/>
    <n v="25000"/>
    <m/>
    <m/>
    <s v="ZURICH SANTANDER"/>
    <n v="1227859"/>
    <s v=" 583.00.2010.111689-8  256/2010 "/>
    <s v="Cidália Conceição Domingos Tachner"/>
    <s v="Santander Seguros S/A"/>
    <s v="3197/19103663"/>
    <s v="2009-93-23600-0"/>
    <s v="25/02/2009 "/>
    <s v=" "/>
    <n v="28745"/>
    <n v="28745"/>
    <s v=" "/>
    <s v=" "/>
    <s v=" "/>
    <n v="28745"/>
    <s v="Possível"/>
    <n v="14372.5"/>
    <n v="0"/>
    <s v="Remoto"/>
    <n v="0"/>
    <s v="Condenação"/>
    <s v="Contingência Inicial"/>
    <m/>
    <s v="Encerrado"/>
    <s v="Seguro de Vida"/>
    <s v="Cobertura Negada"/>
    <s v="Indenizatória"/>
    <s v="32ª"/>
    <s v="Vara Cível"/>
    <s v="São Paulo (SP)"/>
    <s v="São Paulo"/>
    <s v="Chalfin, Goldberg, Vainboim e Fichtner Advogados Associados - São "/>
    <s v="Equipe Cível - Seguros"/>
    <s v="06/07/2017 "/>
    <s v="Improcedência da Ação - 2ª Instância - Recurso do Autor"/>
    <n v="0"/>
    <s v="02.02.507.0000672217/10"/>
    <s v="22/06/2010"/>
    <d v="2010-07-07T00:00:00"/>
    <n v="28745"/>
    <d v="2010-07-07T00:00:00"/>
    <s v="06/07/2017 "/>
    <n v="2556"/>
    <n v="85.2"/>
  </r>
  <r>
    <x v="6"/>
    <s v="02.02.507.0001285732/12"/>
    <x v="1"/>
    <x v="0"/>
    <s v="ACIDENTES PESSOAIS MENSAL SANTANDER"/>
    <n v="5012"/>
    <s v="IPA"/>
    <s v="AP STD"/>
    <s v="Sim"/>
    <s v="SINISTRO NEGADO"/>
    <s v="Sem caracterização de IFPD / IPA / Doenças Graves / Preexistência"/>
    <m/>
    <x v="0"/>
    <n v="48930.2"/>
    <n v="44000"/>
    <n v="4930.1999999999971"/>
    <n v="4000"/>
    <m/>
    <s v="ZURICH SANTANDER"/>
    <n v="1535837"/>
    <s v=" 0264743-12.2012.8.13.0702 "/>
    <s v="Pedro Braga"/>
    <s v="Santander Seguros S/A"/>
    <s v="301/2926219"/>
    <s v="2011-82-16321-0"/>
    <s v="03/10/2011 "/>
    <s v=" "/>
    <n v="45000"/>
    <n v="45000"/>
    <s v=" "/>
    <s v=" "/>
    <s v=" "/>
    <n v="45000"/>
    <s v="Possível"/>
    <n v="225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0ª"/>
    <s v="Vara Cível"/>
    <s v="Uberlândia (MG)"/>
    <s v="Minas Gerais"/>
    <s v="Chalfin, Goldberg, Vainboim e Fichtner Advogados Associados - São "/>
    <s v="Equipe Cível - Seguros"/>
    <s v="06/07/2017 "/>
    <s v="Acordo antes da Sentença"/>
    <n v="0"/>
    <s v="02.02.507.0001285732/12"/>
    <s v="03/10/2012"/>
    <d v="2012-10-23T00:00:00"/>
    <n v="45000"/>
    <d v="2012-10-23T00:00:00"/>
    <s v="06/07/2017 "/>
    <n v="1717"/>
    <n v="57.233333333333334"/>
  </r>
  <r>
    <x v="6"/>
    <s v="02.02.507.0001042155/11"/>
    <x v="0"/>
    <x v="0"/>
    <s v="APÓLICE ESPECÍFICA VG MENSAL"/>
    <n v="7000"/>
    <s v="IFPD"/>
    <s v="Vida Específica"/>
    <s v="Não"/>
    <s v="SINISTRO NEGADO"/>
    <s v="Sem caracterização de IFPD / IPA / Doenças Graves / Preexistência"/>
    <m/>
    <x v="0"/>
    <n v="51988.79"/>
    <n v="35000"/>
    <n v="16988.79"/>
    <n v="7000"/>
    <m/>
    <s v="ZURICH SANTANDER"/>
    <n v="1292244"/>
    <s v=" 0002973-23.8.13.0480 "/>
    <s v="Paulo Roberto da Silva"/>
    <s v="Santander Seguros S/A"/>
    <s v="3319/150"/>
    <s v="2010-93-30664-0"/>
    <s v="16/04/2010 "/>
    <s v=" "/>
    <n v="21300"/>
    <n v="21300"/>
    <s v=" "/>
    <s v=" "/>
    <s v=" "/>
    <n v="21300"/>
    <s v="Possível"/>
    <n v="10650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Patos de Minas (MG)"/>
    <s v="Minas Gerais"/>
    <s v="Chalfin, Goldberg, Vainboim e Fichtner Advogados Associados - São "/>
    <s v="Equipe Cível - Seguros"/>
    <s v="11/07/2017 "/>
    <s v="Acordo antes da Sentença"/>
    <n v="0"/>
    <s v="02.02.507.0001042155/11"/>
    <s v="07/02/2011"/>
    <d v="2011-02-16T00:00:00"/>
    <n v="21300"/>
    <d v="2011-02-16T00:00:00"/>
    <s v="11/07/2017 "/>
    <n v="2337"/>
    <n v="77.900000000000006"/>
  </r>
  <r>
    <x v="6"/>
    <s v="02.02.507.0001064554/10"/>
    <x v="0"/>
    <x v="0"/>
    <s v="VIDA PROTEÇÃO EXCLUSIVA"/>
    <n v="1008"/>
    <s v="IPA"/>
    <s v="Vida Proteção Exclusiva"/>
    <s v="Sim"/>
    <s v="SINISTRO NEGADO"/>
    <s v="Falta de Documentos"/>
    <m/>
    <x v="0"/>
    <n v="20189.45"/>
    <n v="14000"/>
    <n v="6189.4500000000007"/>
    <m/>
    <m/>
    <s v="ZURICH SANTANDER"/>
    <n v="1314644"/>
    <s v=" 583.00.2009.199680-0 "/>
    <s v="Marcelo Oliveira Machado"/>
    <s v="Santander Seguros S/A"/>
    <s v="3197/18147884"/>
    <s v="2008-93-19622-0"/>
    <s v="04/07/2007 "/>
    <s v=" "/>
    <n v="20544.080000000002"/>
    <n v="20544.080000000002"/>
    <s v=" "/>
    <s v=" "/>
    <s v=" "/>
    <n v="20544.080000000002"/>
    <s v="Possível"/>
    <n v="10272.040000000001"/>
    <n v="0"/>
    <s v="Remoto"/>
    <n v="0"/>
    <s v="Condenação"/>
    <s v="Contingência Inicial"/>
    <m/>
    <s v="Encerrado"/>
    <s v="Seguro de Vida"/>
    <s v="Cobertura Negada"/>
    <s v="Cobrança"/>
    <s v="6ª"/>
    <s v="Vara Cível"/>
    <s v="São Paulo (SP)"/>
    <s v="São Paulo"/>
    <s v="Chalfin, Goldberg, Vainboim e Fichtner Advogados Associados - São "/>
    <s v="Equipe Cível - Seguros"/>
    <s v="12/07/2017 "/>
    <s v="Acordo antes da Sentença"/>
    <n v="0"/>
    <s v="02.02.507.0001064554/10"/>
    <s v="26/05/2010"/>
    <d v="2011-04-27T00:00:00"/>
    <n v="20544.080000000002"/>
    <d v="2011-04-27T00:00:00"/>
    <s v="12/07/2017 "/>
    <n v="2268"/>
    <n v="75.599999999999994"/>
  </r>
  <r>
    <x v="6"/>
    <s v="02.01.136.0000042220/98"/>
    <x v="11"/>
    <x v="1"/>
    <s v="PRODUTO GENÉRICO"/>
    <n v="9999"/>
    <s v="AUTO"/>
    <s v="PRODUTO GENÉRICO"/>
    <s v="Não"/>
    <s v="SINISTRO NEGADO"/>
    <m/>
    <m/>
    <x v="2"/>
    <n v="131889.23000000001"/>
    <n v="131889.23000000001"/>
    <n v="0"/>
    <m/>
    <m/>
    <s v="ESCROW"/>
    <n v="247861"/>
    <s v=" 366/98 "/>
    <s v="Peterson Lopes Fernandes dos Santos"/>
    <s v="Santander Brasil Seguros S/A"/>
    <s v="7110006/0"/>
    <s v="2005-53-1-0"/>
    <s v="06/08/1996 "/>
    <s v=" "/>
    <n v="21840"/>
    <n v="21840"/>
    <s v=" "/>
    <s v=" "/>
    <s v=" "/>
    <n v="21840"/>
    <s v="Provável"/>
    <n v="21840"/>
    <n v="106629.31"/>
    <s v="Remoto"/>
    <n v="0"/>
    <s v="Condenação"/>
    <s v="Reclassificados"/>
    <s v="Acórdão Negando Provimento"/>
    <s v="Encerrado"/>
    <s v="Seguro de Automóvel"/>
    <s v="Sinistro Negado (Negativa pagto da Apólice)"/>
    <s v="Indenizatória"/>
    <s v="7ª"/>
    <s v="Vara Cível"/>
    <s v="Curitiba (PR)"/>
    <s v="Paraná"/>
    <s v="Cabanellos Schuh Advogados Associados - PR"/>
    <s v="Equipe Cível - Seguros"/>
    <s v="18/07/2017 "/>
    <s v="Procedência Parcial - 2ª Instância - Recurso do Banco"/>
    <n v="0"/>
    <s v="02.01.136.0000042220/98"/>
    <d v="1998-04-07T00:00:00"/>
    <d v="2002-12-27T00:00:00"/>
    <n v="21840"/>
    <d v="2002-12-27T00:00:00"/>
    <s v="18/07/2017 "/>
    <n v="5317"/>
    <n v="177.23333333333332"/>
  </r>
  <r>
    <x v="6"/>
    <s v="02.02.507.0000804386/08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2"/>
    <n v="120088.92"/>
    <n v="120088.92"/>
    <n v="0"/>
    <m/>
    <m/>
    <s v="ESCROW"/>
    <n v="804961"/>
    <s v=" 1230/08 "/>
    <s v="Jair Dungue"/>
    <s v="Santander Seguros S/A"/>
    <s v="3197/17375555"/>
    <s v="2008-93-14541-0"/>
    <s v="12/02/2008 "/>
    <s v=" "/>
    <n v="32610.37"/>
    <n v="32610.37"/>
    <s v=" "/>
    <s v=" "/>
    <s v=" "/>
    <n v="32610.37"/>
    <s v="Provável"/>
    <n v="32610.37"/>
    <n v="3261.03"/>
    <s v="Remoto"/>
    <n v="0"/>
    <s v="Sucumbência"/>
    <s v="Contingência Inicial"/>
    <m/>
    <s v="Encerrado"/>
    <s v="Seguro de Vida"/>
    <s v="Sinistro Negado (Negativa pagto da Apólice)"/>
    <s v="Cobrança"/>
    <s v="2ª"/>
    <s v="Vara Cível"/>
    <s v="Tanabi (SP)"/>
    <s v="São Paulo"/>
    <s v="Chalfin, Goldberg, Vainboim e Fichtner Advogados Associados - São "/>
    <s v="Equipe Cível - Seguros"/>
    <s v="18/07/2017 "/>
    <s v="Procedência Parcial - 2ª Instância - Recurso do Banco"/>
    <n v="0"/>
    <s v="02.02.507.0000804386/08"/>
    <d v="2008-11-11T00:00:00"/>
    <d v="2008-12-16T00:00:00"/>
    <n v="32610.37"/>
    <d v="2008-12-16T00:00:00"/>
    <s v="18/07/2017 "/>
    <n v="3136"/>
    <n v="104.53333333333333"/>
  </r>
  <r>
    <x v="6"/>
    <s v="02.02.507.0001009256/10"/>
    <x v="1"/>
    <x v="0"/>
    <s v="PROTEÇÃO ACIDENTES PESSOAIS "/>
    <n v="3003"/>
    <s v="MORTE ACIDENTAL"/>
    <s v="AP Cartões"/>
    <s v="Não"/>
    <s v="SINISTRO NEGADO"/>
    <s v="Agravamento de risco / Embriaguez"/>
    <m/>
    <x v="1"/>
    <n v="40875.175000000003"/>
    <n v="0"/>
    <n v="40875.175000000003"/>
    <m/>
    <m/>
    <s v="ZURICH SANTANDER"/>
    <n v="1259342"/>
    <s v=" 383.01.2010.002100-1 "/>
    <s v="Marcelo Ulysses Possetti Brajato"/>
    <s v="Santander Seguros S/A"/>
    <s v="212/1"/>
    <s v="2009-82-8795-0"/>
    <s v="30/06/2009 "/>
    <s v=" "/>
    <n v="28359.57"/>
    <n v="31359.57"/>
    <s v=" "/>
    <s v=" "/>
    <s v=" "/>
    <n v="28359.57"/>
    <s v="Possível"/>
    <n v="14179.79"/>
    <n v="0"/>
    <s v="Remoto"/>
    <n v="0"/>
    <s v="Condenação"/>
    <s v="Contingência Inicial"/>
    <m/>
    <s v="Encerrado"/>
    <s v="Seguro de Vida"/>
    <s v="Pgto/Amortiz/diverg/duplic/não processado/provisão"/>
    <s v="Indenizatória"/>
    <m/>
    <s v="Vara Cível"/>
    <s v="Nhandeara (SP)"/>
    <s v="São Paulo"/>
    <s v="Chalfin, Goldberg, Vainboim e Fichtner Advogados Associados - São "/>
    <s v="Equipe Cível - Seguros"/>
    <s v="26/07/2017 "/>
    <s v="Improcedência da Ação - 2ª Instância - Recurso do Autor"/>
    <n v="0"/>
    <s v="02.02.507.0001009256/10"/>
    <s v="24/09/2010"/>
    <d v="2010-10-11T00:00:00"/>
    <n v="28359.57"/>
    <d v="2010-10-11T00:00:00"/>
    <s v="26/07/2017 "/>
    <n v="2480"/>
    <n v="82.666666666666671"/>
  </r>
  <r>
    <x v="6"/>
    <s v="02.02.507.0001019204/10"/>
    <x v="0"/>
    <x v="0"/>
    <s v="APÓLICE ESPECÍFICA VG MENSAL"/>
    <n v="7000"/>
    <s v="IFPD"/>
    <s v="Vida Específica"/>
    <s v="Não"/>
    <s v="SINISTRO NEGADO"/>
    <s v="Sem caracterização de IFPD / IPA / Doenças Graves / Preexistência"/>
    <m/>
    <x v="3"/>
    <n v="0"/>
    <n v="0"/>
    <n v="0"/>
    <m/>
    <m/>
    <s v="ESCROW"/>
    <n v="1269291"/>
    <s v=" 006/1.09.0004755-6 "/>
    <s v="Jorge Luís da Silva"/>
    <s v="Santander Seguros S/A"/>
    <s v="3180/91"/>
    <s v="2008-93-16262-0"/>
    <s v="28/01/2008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Cachoeira do Sul (RS)"/>
    <s v="Rio Grande do Sul"/>
    <s v="Cabanellos Schuh Advogados Associados - RS"/>
    <s v="Equipe Cível - Seguros"/>
    <s v="17/07/2017 "/>
    <s v="Procedência Total - 2ª Instância - Recurso do Autor"/>
    <n v="0"/>
    <s v="02.02.507.0001019204/10"/>
    <d v="2010-05-13T00:00:00"/>
    <d v="2010-11-12T00:00:00"/>
    <n v="10000"/>
    <d v="2010-11-12T00:00:00"/>
    <s v="17/07/2017 "/>
    <n v="2439"/>
    <n v="81.3"/>
  </r>
  <r>
    <x v="6"/>
    <s v="02.01.507.0000074068/03"/>
    <x v="1"/>
    <x v="0"/>
    <s v="ACIDENTES PESSOAIS AN. SANTANDER"/>
    <n v="1102"/>
    <s v="MORTE NATURAL"/>
    <s v="AP STD"/>
    <s v="Sim"/>
    <s v="SINISTRO NEGADO"/>
    <s v="Ausência de cobertura"/>
    <m/>
    <x v="2"/>
    <n v="692692.94"/>
    <n v="692692.94"/>
    <n v="0"/>
    <m/>
    <m/>
    <s v="ESCROW"/>
    <n v="357171"/>
    <s v=" 10300086500 "/>
    <s v="Reni Maria Mulazzani Carloto"/>
    <s v="Santander Seguros S/A"/>
    <s v="1102080/100945"/>
    <s v="2012-82-19458-0"/>
    <s v="06/08/2002 "/>
    <s v=" "/>
    <n v="199038"/>
    <n v="199038"/>
    <s v=" "/>
    <s v=" "/>
    <s v=" "/>
    <n v="199038"/>
    <s v="Provável"/>
    <n v="199038"/>
    <n v="112070.76"/>
    <s v="Remoto"/>
    <n v="0"/>
    <s v="Condenação"/>
    <s v="Reclassificados"/>
    <s v="Acórdão Negando Provimento"/>
    <s v="Encerrado"/>
    <s v="Seguro de Vida"/>
    <s v="Sinistro Negado (Negativa pagto da Apólice)"/>
    <s v="Cobrança"/>
    <s v="1ª"/>
    <s v="Vara Cível"/>
    <s v="Santiago (RS)"/>
    <s v="Rio Grande do Sul"/>
    <s v="Cabanellos Schuh Advogados Associados - RS"/>
    <s v="Equipe Cível - Seguros"/>
    <s v="18/07/2017 "/>
    <s v="Procedência Parcial - 2ª Instância - Recurso do Banco"/>
    <n v="0"/>
    <s v="02.01.507.0000074068/03"/>
    <d v="2003-08-05T00:00:00"/>
    <d v="2003-08-27T00:00:00"/>
    <n v="199038"/>
    <d v="2003-08-27T00:00:00"/>
    <s v="18/07/2017 "/>
    <n v="5074"/>
    <n v="169.13333333333333"/>
  </r>
  <r>
    <x v="6"/>
    <s v="02.02.507.0001045997/11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6868.28"/>
    <n v="0"/>
    <n v="26868.28"/>
    <m/>
    <m/>
    <s v="ZURICH SANTANDER"/>
    <n v="1296086"/>
    <s v=" 303/11 "/>
    <s v="Maria Aparecida Bueno"/>
    <s v="Santander Seguros S/A"/>
    <s v="3422/19177540"/>
    <s v="2010-93-30625-0"/>
    <s v="12/01/2010 "/>
    <s v=" "/>
    <n v="19096"/>
    <n v="19096"/>
    <s v=" "/>
    <s v=" "/>
    <s v=" "/>
    <n v="19096"/>
    <s v="Possível"/>
    <n v="9548"/>
    <n v="0"/>
    <s v="Remoto"/>
    <n v="0"/>
    <s v="Condenação"/>
    <s v="Contingência Inicial"/>
    <m/>
    <s v="Encerrado"/>
    <s v="Seguro de Vida"/>
    <s v="Cobertura Negada"/>
    <s v="Obrigação de fazer"/>
    <s v="1ª"/>
    <s v="Vara Cível"/>
    <s v="Ribeirão Preto (SP)"/>
    <s v="São Paulo"/>
    <s v="Chalfin, Goldberg, Vainboim e Fichtner Advogados Associados - São "/>
    <s v="Equipe Cível - Seguros"/>
    <s v="31/07/2017 "/>
    <s v="Improcedência da Ação - 2ª Instância - Recurso do Autor"/>
    <n v="0"/>
    <s v="02.02.507.0001045997/11"/>
    <s v="15/02/2011"/>
    <d v="2011-02-28T00:00:00"/>
    <n v="19096"/>
    <d v="2011-02-28T00:00:00"/>
    <s v="31/07/2017 "/>
    <n v="2345"/>
    <n v="78.166666666666671"/>
  </r>
  <r>
    <x v="6"/>
    <s v="02.02.507.0001083052/11"/>
    <x v="1"/>
    <x v="0"/>
    <s v="PROTEÇÃO MULHER SANTANDER"/>
    <n v="165"/>
    <s v="DIAGNOSTICO DE CANCER"/>
    <s v="AP Mulher"/>
    <s v="Sim"/>
    <s v="SINISTRO NEGADO"/>
    <s v="Ausência de cobertura"/>
    <m/>
    <x v="0"/>
    <n v="107704.03"/>
    <n v="35000"/>
    <n v="72704.03"/>
    <m/>
    <m/>
    <s v="ZURICH SANTANDER"/>
    <n v="1333145"/>
    <s v=" 0193554-43.2010.8.19.0001 "/>
    <s v="Elizabeth da Conceição"/>
    <s v="Santander Seguros S/A"/>
    <s v="165 / 150590"/>
    <s v="2009-82-9418-0"/>
    <s v="28/10/2009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Cobertura Negada"/>
    <s v="Ordinária"/>
    <s v="10ª"/>
    <s v="Vara Cível"/>
    <s v="Rio de Janeiro (RJ)"/>
    <s v="Rio de Janeiro"/>
    <s v="Chalfin, Goldberg, Vainboim e Fichtner Advogados Associados - São "/>
    <s v="Equipe Cível - Seguros"/>
    <s v="24/07/2017 "/>
    <s v="Acordo antes da Sentença"/>
    <n v="0"/>
    <s v="02.02.507.0001083052/11"/>
    <s v="05/04/2011"/>
    <d v="2011-06-13T00:00:00"/>
    <n v="40000"/>
    <d v="2011-06-13T00:00:00"/>
    <s v="24/07/2017 "/>
    <n v="2233"/>
    <n v="74.433333333333337"/>
  </r>
  <r>
    <x v="6"/>
    <s v="02.02.507.0001684682/13"/>
    <x v="0"/>
    <x v="0"/>
    <s v="VIDA PROTEÇÃO EXCLUSIVA"/>
    <n v="5030"/>
    <s v="IFPD"/>
    <s v="Vida Proteção Exclusiva"/>
    <s v="Sim"/>
    <s v="SINISTRO NÃO AVISADO"/>
    <s v="SINISTRO NÃO AVISADO"/>
    <m/>
    <x v="1"/>
    <n v="26307.200000000001"/>
    <n v="0"/>
    <n v="26307.200000000001"/>
    <m/>
    <m/>
    <s v="ZURICH SANTANDER"/>
    <n v="1708915"/>
    <s v=" 4001974-55.2013.8.26.0161 "/>
    <s v="Norivaldo Gonçalves Pereira"/>
    <s v="Santander Seguros S/A"/>
    <s v="3430/32105922"/>
    <s v="2013-93-56558-0"/>
    <s v="18/04/2013 "/>
    <s v=" "/>
    <n v="28535"/>
    <n v="28535"/>
    <s v=" "/>
    <s v=" "/>
    <s v=" "/>
    <n v="28535"/>
    <s v="Possível"/>
    <n v="14267.5"/>
    <n v="0"/>
    <s v="Remoto"/>
    <n v="0"/>
    <s v="Condenação"/>
    <s v="Contingência Inicial"/>
    <m/>
    <s v="Encerrado"/>
    <s v="Acidentes Pessoais"/>
    <s v="Pgto/Amortiz/diverg/duplic/não processado/provisão"/>
    <s v="Cobrança"/>
    <s v="3ª"/>
    <s v="Vara Cível"/>
    <s v="Diadema (SP)"/>
    <s v="São Paulo"/>
    <s v="Chalfin, Goldberg, Vainboim e Fichtner Advogados Associados - São "/>
    <s v="Equipe Cível - Seguros"/>
    <s v="31/07/2017 "/>
    <s v="Improcedência da Ação - 2ª Instância - Recurso do Autor"/>
    <n v="0"/>
    <s v="02.02.507.0001684682/13"/>
    <s v="29/08/2013"/>
    <d v="2013-09-09T00:00:00"/>
    <n v="28535"/>
    <d v="2013-09-09T00:00:00"/>
    <s v="31/07/2017 "/>
    <n v="1421"/>
    <n v="47.366666666666667"/>
  </r>
  <r>
    <x v="6"/>
    <s v="02.02.507.0002267626/16"/>
    <x v="1"/>
    <x v="0"/>
    <s v="ACIDENTES PESSOAIS MENSAL SANTANDER"/>
    <n v="5012"/>
    <s v="IPA"/>
    <s v="AP STD"/>
    <s v="Sim"/>
    <s v="SINISTRO LIQUIDADO"/>
    <s v="Sinistro pago parcialmente"/>
    <m/>
    <x v="1"/>
    <n v="1340.18"/>
    <n v="0"/>
    <n v="1340.18"/>
    <m/>
    <m/>
    <s v="ZURICH SANTANDER"/>
    <n v="2267626"/>
    <s v=" 1001173-45.2016.8.26.0337 "/>
    <s v="Claudio Arlindo Martins"/>
    <s v="Santander Seguros S/A"/>
    <s v="301/2034/285-E"/>
    <s v="2016-82-38479-E"/>
    <s v="25/10/2014 "/>
    <s v=" "/>
    <n v="108979.88"/>
    <n v="217206"/>
    <s v=" "/>
    <s v=" "/>
    <s v=" "/>
    <n v="12408.75"/>
    <s v="Remoto"/>
    <n v="0"/>
    <n v="0"/>
    <s v="Remoto"/>
    <n v="0"/>
    <s v="Condenação"/>
    <s v="Contingência Inicial"/>
    <m/>
    <s v="Encerrado"/>
    <s v="Acidentes Pessoais"/>
    <s v="Repasse não efetuado/divergente"/>
    <s v="Indenizatória"/>
    <s v="1ª"/>
    <s v="Vara Cível"/>
    <s v="Mairinque (SP)"/>
    <s v="São Paulo"/>
    <s v="Chalfin, Goldberg, Vainboim e Fichtner Advogados Associados - São "/>
    <s v="Equipe Cível - Seguros"/>
    <s v="21/07/2017 "/>
    <s v="Improcedência da Ação - 2ª Instância - Recurso do Autor"/>
    <n v="0"/>
    <s v="02.02.507.0002267626/16"/>
    <s v="01/06/2016"/>
    <d v="2016-06-11T00:00:00"/>
    <n v="108979.88"/>
    <d v="2016-06-11T00:00:00"/>
    <s v="21/07/2017 "/>
    <n v="405"/>
    <n v="13.5"/>
  </r>
  <r>
    <x v="6"/>
    <s v="02.02.507.0002413435/17"/>
    <x v="1"/>
    <x v="0"/>
    <s v="PROTEÇÃO ACIDENTES PESSOAIS "/>
    <n v="3003"/>
    <s v="IPA"/>
    <s v="AP Cartões"/>
    <s v="Não"/>
    <s v="SINISTRO LIQUIDADO"/>
    <s v="Sinistro pago parcialmente"/>
    <m/>
    <x v="1"/>
    <n v="9838.5049999999992"/>
    <n v="0"/>
    <n v="9838.5049999999992"/>
    <m/>
    <m/>
    <s v="ZURICH SANTANDER"/>
    <n v="2413435"/>
    <s v=" 0000378-39.2017.8.16.0195 "/>
    <s v="DELFINO MACIEL BOSCOLO"/>
    <s v="Santander Seguros S/A"/>
    <s v="211/1"/>
    <s v="2016-82-41563-1"/>
    <s v="01/12/2015 "/>
    <s v=" "/>
    <n v="17480.63"/>
    <n v="22313.64"/>
    <s v=" "/>
    <s v=" "/>
    <s v=" "/>
    <n v="17480.63"/>
    <s v="Possível"/>
    <n v="8740.32"/>
    <n v="0"/>
    <s v="Remoto"/>
    <n v="0"/>
    <s v="Condenação"/>
    <s v="Contingência Inicial"/>
    <m/>
    <s v="Encerrado"/>
    <s v="Acidentes Pessoais"/>
    <s v="Cobertura Negada"/>
    <s v="Indenizatória"/>
    <s v="Juizado Especial Cível"/>
    <s v="JEC 40 Salários"/>
    <s v="Curitiba (PR)"/>
    <s v="Paraná"/>
    <s v="Cabanellos Schuh Advogados Associados - PR"/>
    <s v="Equipe Cível - Seguros"/>
    <s v="31/07/2017 "/>
    <s v="Extinção Art. 267 - Com Possibilidade Nova Ação - 1ª Instância"/>
    <n v="0"/>
    <s v="02.02.507.0002413435/17"/>
    <s v="03/02/2017"/>
    <d v="2017-02-08T00:00:00"/>
    <n v="17480.63"/>
    <d v="2017-02-08T00:00:00"/>
    <s v="31/07/2017 "/>
    <n v="173"/>
    <n v="5.7666666666666666"/>
  </r>
  <r>
    <x v="6"/>
    <s v="02.02.507.0002445552/17"/>
    <x v="1"/>
    <x v="0"/>
    <s v="ACIDENTES PESSOAIS MENSAL SANTANDER"/>
    <n v="5012"/>
    <s v="IPA"/>
    <s v="AP STD"/>
    <s v="Sim"/>
    <s v="SINISTRO NEGADO"/>
    <s v="Ausência de cobertura"/>
    <m/>
    <x v="1"/>
    <n v="11906.34"/>
    <n v="0"/>
    <n v="11906.34"/>
    <m/>
    <m/>
    <s v="ZURICH SANTANDER"/>
    <n v="2445552"/>
    <s v=" 0004400-55.2017.8.26.0004 "/>
    <s v="JEFERSON DA SILVA"/>
    <s v="Santander Seguros S/A"/>
    <s v="301/1616315"/>
    <s v="2016-82-39502-0"/>
    <s v="08/09/2013 "/>
    <s v=" "/>
    <n v="131259"/>
    <n v="131259"/>
    <s v=" "/>
    <s v=" "/>
    <s v=" "/>
    <n v="18740"/>
    <s v="Possível"/>
    <n v="9370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19/07/2017 "/>
    <s v="Improcedência da Ação - 1ª Instância"/>
    <n v="0"/>
    <s v="02.02.507.0002445552/17"/>
    <s v="31/03/2017"/>
    <d v="2017-05-09T00:00:00"/>
    <n v="131259"/>
    <d v="2017-05-09T00:00:00"/>
    <s v="19/07/2017 "/>
    <n v="71"/>
    <n v="2.3666666666666667"/>
  </r>
  <r>
    <x v="6"/>
    <s v="02.02.136.0002230582/16"/>
    <x v="2"/>
    <x v="1"/>
    <s v="PROTEÇÃO RESIDENCIAL VAN GOGH"/>
    <n v="8100"/>
    <s v="ROUBO/FURTO"/>
    <s v="Residencial Van Gogh"/>
    <s v="Não"/>
    <s v="SINISTRO LIQUIDADO"/>
    <s v="Sinistro pago parcialmente"/>
    <m/>
    <x v="1"/>
    <n v="5830.91"/>
    <n v="0"/>
    <n v="5830.91"/>
    <m/>
    <m/>
    <s v="ZURICH SANTANDER"/>
    <n v="2230582"/>
    <s v=" 1001301-90.2016.8.26.0070 "/>
    <s v="ROBERTO FERREIRA DA COSTA"/>
    <s v="Santander Brasil Seguros S/A"/>
    <s v="1782418/511626"/>
    <s v="2015-14-94841-0"/>
    <s v="27/08/2015 "/>
    <s v=" "/>
    <n v="9107.92"/>
    <n v="9329"/>
    <s v=" "/>
    <s v=" "/>
    <s v=" "/>
    <n v="9107.92"/>
    <s v="Possível"/>
    <n v="4553.96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Batatais (SP)"/>
    <s v="São Paulo"/>
    <s v="Chalfin, Goldberg, Vainboim e Fichtner Advogados Associados - São "/>
    <s v="Equipe Cível - Seguros"/>
    <s v="20/07/2017 "/>
    <s v="Improcedência da Ação - 2ª Instância - Recurso do Autor"/>
    <n v="0"/>
    <s v="02.02.136.0002230582/16"/>
    <s v="31/03/2016"/>
    <d v="2016-04-05T00:00:00"/>
    <n v="9107.92"/>
    <d v="2016-04-05T00:00:00"/>
    <s v="20/07/2017 "/>
    <n v="471"/>
    <n v="15.7"/>
  </r>
  <r>
    <x v="6"/>
    <s v="02.02.136.0002053229/15"/>
    <x v="2"/>
    <x v="1"/>
    <s v="PROTEÇÃO RESIDENCIAL SOB MEDIDA"/>
    <n v="8099"/>
    <s v="DESMORONAMENTO"/>
    <s v="Residencial Sob Medida"/>
    <s v="Sim"/>
    <s v="SINISTRO NEGADO"/>
    <s v="EVENTO NÃO CARACTERIZADO"/>
    <m/>
    <x v="2"/>
    <n v="5000"/>
    <n v="5000"/>
    <n v="0"/>
    <m/>
    <m/>
    <s v="ZURICH SANTANDER"/>
    <n v="2053229"/>
    <s v=" 0059730-12.2015.8.19.0001 "/>
    <s v="Devanir Duarte e Silva"/>
    <s v="Santander Brasil Seguros S/A"/>
    <s v="1782419/540732"/>
    <s v="2014-14-81465-0"/>
    <s v="30/05/2014 "/>
    <s v=" "/>
    <n v="5000"/>
    <n v="5000"/>
    <s v=" "/>
    <s v=" "/>
    <s v=" "/>
    <n v="5000"/>
    <s v="Possível"/>
    <n v="25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25/07/2017 "/>
    <s v="Procedência Parcial - 2ª Instância - Recurso do Banco"/>
    <n v="0"/>
    <s v="02.02.136.0002053229/15"/>
    <d v="2015-02-21T00:00:00"/>
    <d v="2015-03-16T00:00:00"/>
    <n v="5000"/>
    <d v="2015-03-16T00:00:00"/>
    <s v="25/07/2017 "/>
    <n v="862"/>
    <n v="28.733333333333334"/>
  </r>
  <r>
    <x v="6"/>
    <s v="02.02.136.0002373641/16"/>
    <x v="2"/>
    <x v="1"/>
    <s v="PROTEÇÃO RESIDENCIAL SOB MEDIDA"/>
    <n v="8099"/>
    <s v="DESMORONAMENTO"/>
    <s v="Residencial Sob Medida"/>
    <s v="Sim"/>
    <s v="NEGADO PRÉ-ANALISE"/>
    <m/>
    <m/>
    <x v="2"/>
    <n v="14124.26"/>
    <n v="14124.26"/>
    <n v="0"/>
    <m/>
    <m/>
    <s v="ZURICH SANTANDER"/>
    <n v="2373641"/>
    <s v=" 0096324-74.2016.8.19.0038 "/>
    <s v="Aldecir Gonçalves dos Santos"/>
    <s v="Santander Brasil Seguros S/A"/>
    <s v="1782419/719274"/>
    <s v="2016-14-114662-"/>
    <s v="17/02/2016 "/>
    <s v=" "/>
    <n v="7000"/>
    <n v="7000"/>
    <s v=" "/>
    <s v=" "/>
    <s v=" "/>
    <n v="7000"/>
    <s v="Possível"/>
    <n v="35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Nova Iguaçu (RJ)"/>
    <s v="Rio de Janeiro"/>
    <s v="Chalfin, Goldberg, Vainboim e Fichtner Advogados Associados - São "/>
    <s v="Equipe Cível - Seguros"/>
    <s v="20/07/2017 "/>
    <s v="Procedência Parcial - 2ª Instância - Recurso do Banco"/>
    <n v="0"/>
    <s v="02.02.136.0002373641/16"/>
    <d v="2016-11-07T00:00:00"/>
    <d v="2016-11-10T00:00:00"/>
    <n v="7000"/>
    <d v="2016-11-10T00:00:00"/>
    <s v="20/07/2017 "/>
    <n v="252"/>
    <n v="8.4"/>
  </r>
  <r>
    <x v="6"/>
    <s v="02.02.136.0002420289/17"/>
    <x v="2"/>
    <x v="1"/>
    <s v="PROTEÇÃO RESIDENCIAL DOSE DUPLA"/>
    <n v="5002"/>
    <s v="ROUBO/FURTO"/>
    <s v="Residencial Dose Dupla"/>
    <s v="Sim"/>
    <s v="SINISTRO LIQUIDADO"/>
    <s v="Sinistro pago parcialmente"/>
    <m/>
    <x v="1"/>
    <n v="197.87639999999999"/>
    <n v="0"/>
    <n v="197.87639999999999"/>
    <m/>
    <m/>
    <s v="ZURICH SANTANDER"/>
    <n v="2420289"/>
    <s v=" 9000075-47.2017.8.21.0124 "/>
    <s v="Jose ademar gerhard"/>
    <s v="Santander Brasil Seguros S/A"/>
    <s v="1490320/344619"/>
    <s v="2015-14-95736-0"/>
    <s v="06/09/2015 "/>
    <s v=" "/>
    <n v="17043.64"/>
    <n v="22384"/>
    <s v=" "/>
    <s v=" "/>
    <s v=" "/>
    <n v="17043.64"/>
    <s v="Possível"/>
    <n v="8521.82"/>
    <n v="0"/>
    <s v="Remoto"/>
    <n v="0"/>
    <s v="Condenação"/>
    <s v="Contingência Inicial"/>
    <m/>
    <s v="Encerrado"/>
    <s v="Seguro Residencial"/>
    <s v="Sinistro Negado"/>
    <s v="Cobrança"/>
    <s v="Juizado Especial Cível"/>
    <s v="JEC 20 Salários"/>
    <s v="Santo Cristo (RS)"/>
    <s v="Rio Grande do Sul"/>
    <s v="Cabanellos Schuh Advogados Associados - RS"/>
    <s v="Equipe Cível - Seguros"/>
    <s v="31/07/2017 "/>
    <s v="Improcedência da Ação - 1ª Instância"/>
    <n v="0"/>
    <s v="02.02.136.0002420289/17"/>
    <s v="14/02/2017"/>
    <d v="2017-02-25T00:00:00"/>
    <n v="17043.64"/>
    <d v="2017-02-25T00:00:00"/>
    <s v="31/07/2017 "/>
    <n v="156"/>
    <n v="5.2"/>
  </r>
  <r>
    <x v="6"/>
    <s v="02.02.136.0002191303/15"/>
    <x v="2"/>
    <x v="1"/>
    <s v="PROTEÇÃO RESIDENCIAL VAN GOGH"/>
    <n v="8100"/>
    <s v="ROUBO/FURTO"/>
    <s v="Residencial Van Gogh"/>
    <s v="Não"/>
    <s v="SINISTRO LIQUIDADO"/>
    <s v="Sinistro pago parcialmente"/>
    <m/>
    <x v="2"/>
    <n v="19056.060000000001"/>
    <n v="19056.060000000001"/>
    <n v="0"/>
    <m/>
    <m/>
    <s v="ZURICH SANTANDER"/>
    <n v="2191303"/>
    <s v=" 1024214-62.2015.8.26.0309 "/>
    <s v="Raquel Monfardini da Silva"/>
    <s v="Santander Brasil Seguros S/A"/>
    <s v="1782418/493862"/>
    <s v="2015-14-94273-0"/>
    <s v="31/07/2015 "/>
    <s v=" "/>
    <n v="16888"/>
    <n v="18530"/>
    <s v=" "/>
    <s v=" "/>
    <s v=" "/>
    <n v="16888"/>
    <s v="Possível"/>
    <n v="8444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40 Salários"/>
    <s v="Jundiaí (SP)"/>
    <s v="São Paulo"/>
    <s v="Chalfin, Goldberg, Vainboim e Fichtner Advogados Associados - São "/>
    <s v="Equipe Cível - Seguros"/>
    <s v="24/07/2017 "/>
    <s v="Procedência Parcial - 1ª Instância"/>
    <n v="0"/>
    <s v="02.02.136.0002191303/15"/>
    <d v="2015-12-18T00:00:00"/>
    <d v="2016-01-06T00:00:00"/>
    <n v="16888"/>
    <d v="2016-01-06T00:00:00"/>
    <s v="24/07/2017 "/>
    <n v="565"/>
    <n v="18.833333333333332"/>
  </r>
  <r>
    <x v="6"/>
    <s v="02.02.136.0002427500/17"/>
    <x v="2"/>
    <x v="1"/>
    <s v="PROTEÇÃO RESIDENCIAL"/>
    <n v="8106"/>
    <s v="ROUBO/FURTO"/>
    <s v="Residencial Habitual"/>
    <s v="Sim"/>
    <s v="SINISTRO NEGADO"/>
    <s v="RISCO EXCLUÍDO"/>
    <m/>
    <x v="1"/>
    <n v="5261.6"/>
    <n v="0"/>
    <n v="5261.6"/>
    <m/>
    <m/>
    <s v="ZURICH SANTANDER"/>
    <n v="2427500"/>
    <s v=" 0001380-21.2017.8.26.0048 "/>
    <s v="Ines Vascone da Silveira"/>
    <s v="Santander Brasil Seguros S/A"/>
    <s v="1813162/877890"/>
    <s v="2017-14-119387-"/>
    <s v="02/02/2017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Atibaia (SP)"/>
    <s v="São Paulo"/>
    <s v="Chalfin, Goldberg, Vainboim e Fichtner Advogados Associados - São "/>
    <s v="Equipe Cível - Seguros"/>
    <s v="19/07/2017 "/>
    <s v="Improcedência da Ação - 1ª Instância"/>
    <n v="0"/>
    <s v="02.02.136.0002427500/17"/>
    <s v="13/03/2017"/>
    <d v="2017-03-21T00:00:00"/>
    <n v="10000"/>
    <d v="2017-03-21T00:00:00"/>
    <s v="19/07/2017 "/>
    <n v="120"/>
    <n v="4"/>
  </r>
  <r>
    <x v="6"/>
    <s v="02.02.136.0002364378/16"/>
    <x v="2"/>
    <x v="1"/>
    <s v="PROTEÇÃO RESIDENCIAL VAN GOGH"/>
    <n v="8100"/>
    <s v="ROUBO/FURTO"/>
    <s v="Residencial Van Gogh"/>
    <s v="Não"/>
    <s v="SINISTRO NEGADO"/>
    <s v="FURTO SIMPLES"/>
    <m/>
    <x v="1"/>
    <n v="6888.1"/>
    <n v="0"/>
    <n v="6888.1"/>
    <m/>
    <m/>
    <s v="ZURICH SANTANDER"/>
    <n v="2364378"/>
    <s v=" 0030690-22.2016.8.19.0042 "/>
    <s v="Bruno de Oliveira Margiotta"/>
    <s v="Santander Brasil Seguros S/A"/>
    <s v="1782418/571659"/>
    <s v="2016-14-108272-"/>
    <s v="04/06/2016 "/>
    <s v=" "/>
    <n v="12425"/>
    <n v="12425"/>
    <s v=" "/>
    <s v=" "/>
    <s v=" "/>
    <n v="12425"/>
    <s v="Possível"/>
    <n v="6212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Petrópolis (RJ)"/>
    <s v="Rio de Janeiro"/>
    <s v="Chalfin, Goldberg, Vainboim e Fichtner Advogados Associados - São "/>
    <s v="Equipe Cível - Seguros"/>
    <s v="19/07/2017 "/>
    <s v="Improcedência da Ação - 1ª Instância"/>
    <n v="0"/>
    <s v="02.02.136.0002364378/16"/>
    <s v="18/10/2016"/>
    <d v="2016-10-20T00:00:00"/>
    <n v="12425"/>
    <d v="2016-10-20T00:00:00"/>
    <s v="19/07/2017 "/>
    <n v="272"/>
    <n v="9.0666666666666664"/>
  </r>
  <r>
    <x v="6"/>
    <s v="02.02.136.0002415370/17"/>
    <x v="2"/>
    <x v="1"/>
    <s v="PROTEÇÃO RESIDENCIAL DOSE DUPLA"/>
    <n v="5002"/>
    <s v="Danos Elétricos"/>
    <s v="Residencial Dose Dupla"/>
    <s v="Sim"/>
    <s v="SINISTRO LIQUIDADO"/>
    <s v="Sinistro pago parcialmente"/>
    <m/>
    <x v="0"/>
    <n v="2305.6999999999998"/>
    <n v="2224"/>
    <n v="81.699999999999818"/>
    <m/>
    <m/>
    <s v="ZURICH SANTANDER"/>
    <n v="2415370"/>
    <s v=" 0003869-91.2017.8.16.0021 "/>
    <s v="WILSON CASTELLAN"/>
    <s v="Santander Brasil Seguros S/A"/>
    <s v="1490320/417347"/>
    <s v="2016-14-113006-"/>
    <s v="11/10/2016 "/>
    <s v=" "/>
    <n v="8005.8"/>
    <n v="10758"/>
    <s v=" "/>
    <s v=" "/>
    <s v=" "/>
    <n v="1242.81"/>
    <s v="Provável"/>
    <n v="1242.81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Cascavel (PR)"/>
    <s v="Paraná"/>
    <s v="Cabanellos Schuh Advogados Associados - PR"/>
    <s v="Equipe Cível - Seguros"/>
    <s v="31/07/2017 "/>
    <s v="Acordos após a Sentença e até Decisão do Tribunal Estadual"/>
    <n v="0"/>
    <s v="02.02.136.0002415370/17"/>
    <s v="07/02/2017"/>
    <d v="2017-02-11T00:00:00"/>
    <n v="8005.8"/>
    <d v="2017-02-11T00:00:00"/>
    <s v="31/07/2017 "/>
    <n v="170"/>
    <n v="5.666666666666667"/>
  </r>
  <r>
    <x v="6"/>
    <s v="02.02.136.0002202965/16"/>
    <x v="2"/>
    <x v="1"/>
    <s v="PROTEÇÃO RESIDENCIAL VAN GOGH"/>
    <n v="8100"/>
    <s v="VENDAVAL"/>
    <s v="Residencial Van Gogh"/>
    <s v="Não"/>
    <s v="SINISTRO NEGADO"/>
    <s v="EVENTO NÃO CARACTERIZADO"/>
    <m/>
    <x v="3"/>
    <n v="34672.519999999997"/>
    <n v="34672.519999999997"/>
    <n v="0"/>
    <m/>
    <m/>
    <s v="ZURICH SANTANDER"/>
    <n v="2202965"/>
    <s v=" 0000989-88.2016.8.13.0557 "/>
    <s v="Luciano Ottoni Cota"/>
    <s v="Santander Brasil Seguros S/A"/>
    <s v="1782418/533408"/>
    <s v="2014-14-85540-0"/>
    <s v="09/11/2014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Rio Piracicaba (MG)"/>
    <s v="Minas Gerais"/>
    <s v="Chalfin, Goldberg, Vainboim e Fichtner Advogados Associados - São "/>
    <s v="Equipe Cível - Seguros"/>
    <s v="20/07/2017 "/>
    <s v="Procedência Total - 2ª Instância - Recurso do Banco"/>
    <n v="0"/>
    <s v="02.02.136.0002202965/16"/>
    <d v="2016-01-22T00:00:00"/>
    <d v="2016-02-12T00:00:00"/>
    <n v="20000"/>
    <d v="2016-02-12T00:00:00"/>
    <s v="20/07/2017 "/>
    <n v="524"/>
    <n v="17.466666666666665"/>
  </r>
  <r>
    <x v="6"/>
    <s v="02.02.136.0002201972/16"/>
    <x v="2"/>
    <x v="1"/>
    <s v="PROTEÇÃO RESIDENCIAL VAN GOGH"/>
    <n v="8100"/>
    <s v="ROUBO/FURTO"/>
    <s v="Residencial Van Gogh"/>
    <s v="Não"/>
    <s v="SINISTRO LIQUIDADO"/>
    <s v="Sinistro pago parcialmente"/>
    <m/>
    <x v="0"/>
    <n v="10794.42"/>
    <n v="10000"/>
    <n v="794.42000000000007"/>
    <m/>
    <m/>
    <s v="ZURICH SANTANDER"/>
    <n v="2201972"/>
    <s v=" 1000152-84.2016.8.26.0288 "/>
    <s v="ATAÍDE DE SOUZA JÚNIOR"/>
    <s v="Santander Brasil Seguros S/A"/>
    <s v="1782418/530951"/>
    <s v="2015-14-94950-0"/>
    <s v="28/08/2015 "/>
    <s v=" "/>
    <n v="8552.01"/>
    <n v="9357"/>
    <s v=" "/>
    <s v=" "/>
    <s v=" "/>
    <n v="8552.01"/>
    <s v="Possível"/>
    <n v="4276.01"/>
    <n v="0"/>
    <s v="Remoto"/>
    <n v="0"/>
    <s v="Condenação"/>
    <s v="Contingência Inicial"/>
    <m/>
    <s v="Encerrado"/>
    <s v="Seguro Residencial"/>
    <s v="Sinistro Negado (Negativa pagto da Apólice)"/>
    <s v="Ordinária"/>
    <s v="1ª"/>
    <s v="Vara Cível"/>
    <s v="Ituverava (SP)"/>
    <s v="São Paulo"/>
    <s v="Chalfin, Goldberg, Vainboim e Fichtner Advogados Associados - São "/>
    <s v="Equipe Cível - Seguros"/>
    <s v="17/07/2017 "/>
    <s v="Acordos após a Sentença e até Decisão do Tribunal Estadual"/>
    <n v="0"/>
    <s v="02.02.136.0002201972/16"/>
    <s v="25/01/2016"/>
    <d v="2016-02-10T00:00:00"/>
    <n v="8552.01"/>
    <d v="2016-02-10T00:00:00"/>
    <s v="17/07/2017 "/>
    <n v="523"/>
    <n v="17.433333333333334"/>
  </r>
  <r>
    <x v="6"/>
    <s v="02.02.507.0001187822/11"/>
    <x v="0"/>
    <x v="0"/>
    <s v="PROTEÇÃO VIDA EMPRESA SANTANDER"/>
    <n v="5055"/>
    <s v="IPA"/>
    <s v="Vida Master"/>
    <s v="Sim"/>
    <s v="SINISTRO NEGADO"/>
    <s v="Limite de idade / Nº mínimo segurados"/>
    <s v="segurados sócios &lt; 2"/>
    <x v="3"/>
    <n v="260839.22"/>
    <n v="260839.22"/>
    <n v="0"/>
    <m/>
    <m/>
    <s v="ZURICH SANTANDER"/>
    <n v="1437933"/>
    <s v=" 0378793-32.2011.8.21.0001 "/>
    <s v="Marcelo Severo Lempek"/>
    <s v="Santander Seguros S/A"/>
    <s v="3419 / 250779"/>
    <s v="2011-93-39551-0"/>
    <s v="20/04/2011 "/>
    <s v=" "/>
    <n v="100000"/>
    <n v="100000"/>
    <s v=" "/>
    <s v=" "/>
    <s v=" "/>
    <n v="100000"/>
    <s v="Provável"/>
    <n v="100000"/>
    <n v="0"/>
    <s v="Remoto"/>
    <n v="0"/>
    <s v="Condenação"/>
    <s v="Contingência Inicial"/>
    <m/>
    <s v="Encerrado"/>
    <s v="Seguro de Vida"/>
    <s v="Sinistro Negado (Ausência de Invalidez Permanente/Total)"/>
    <s v="Cobrança"/>
    <s v="16ª"/>
    <s v="Vara Cível"/>
    <s v="Porto Alegre (RS)"/>
    <s v="Rio Grande do Sul"/>
    <s v="Cabanellos Schuh Advogados Associados - RS"/>
    <s v="Equipe Cível - Seguros"/>
    <s v="17/07/2017 "/>
    <s v="Procedência Total - 2ª Instância - Recurso do Banco"/>
    <n v="0"/>
    <s v="02.02.507.0001187822/11"/>
    <d v="2011-11-04T00:00:00"/>
    <d v="2012-03-27T00:00:00"/>
    <n v="100000"/>
    <d v="2012-03-27T00:00:00"/>
    <s v="17/07/2017 "/>
    <n v="1938"/>
    <n v="64.599999999999994"/>
  </r>
  <r>
    <x v="6"/>
    <s v="02.02.507.0002024979/15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92703.37"/>
    <n v="55000"/>
    <n v="37703.369999999995"/>
    <m/>
    <m/>
    <s v="ZURICH SANTANDER"/>
    <n v="2024979"/>
    <s v=" 1000647-65.2015.8.26.0482 "/>
    <s v="Adenir Jusfredo Simões Pinto"/>
    <s v="Santander Seguros S/A"/>
    <s v="3422/12570184"/>
    <s v="2014-93-66518-0"/>
    <s v="17/10/2014 "/>
    <s v=" "/>
    <n v="51230"/>
    <n v="51230"/>
    <s v=" "/>
    <s v=" "/>
    <s v=" "/>
    <n v="51230"/>
    <s v="Possível"/>
    <n v="25615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Presidente Prudente (SP)"/>
    <s v="São Paulo"/>
    <s v="Chalfin, Goldberg, Vainboim e Fichtner Advogados Associados - São "/>
    <s v="Equipe Cível - Seguros"/>
    <s v="17/07/2017 "/>
    <s v="Acordos após a Sentença e até Decisão do Tribunal Estadual"/>
    <n v="0"/>
    <s v="02.02.507.0002024979/15"/>
    <s v="26/01/2015"/>
    <d v="2015-01-30T00:00:00"/>
    <n v="51230"/>
    <d v="2015-01-30T00:00:00"/>
    <s v="17/07/2017 "/>
    <n v="899"/>
    <n v="29.966666666666665"/>
  </r>
  <r>
    <x v="6"/>
    <s v="02.02.507.0002009630/14"/>
    <x v="0"/>
    <x v="0"/>
    <s v=" PROTECAO VIDA VAN GOGH"/>
    <n v="8064"/>
    <s v="MORTE NATURAL"/>
    <s v="Vida Van Gogh"/>
    <s v="Sim"/>
    <s v="SINISTRO NEGADO"/>
    <s v="DOENÇA PREEXISTENTE"/>
    <m/>
    <x v="0"/>
    <n v="342612.34"/>
    <n v="294312.24"/>
    <n v="48300.100000000035"/>
    <m/>
    <m/>
    <s v="ZURICH SANTANDER"/>
    <n v="2009630"/>
    <s v=" 1123928-74.2014.8.26.0100 "/>
    <s v="Paulo Henrique Camargo Rinaldi"/>
    <s v="Santander Seguros S/A"/>
    <s v="113308 E 8429"/>
    <s v="2014-93-6190-E"/>
    <s v="04/03/2014 "/>
    <s v=" "/>
    <n v="275363.03999999998"/>
    <n v="275363.03999999998"/>
    <s v=" "/>
    <s v=" "/>
    <s v=" "/>
    <n v="275363.03999999998"/>
    <s v="Possível"/>
    <n v="137681.51999999999"/>
    <n v="0"/>
    <s v="Remoto"/>
    <n v="0"/>
    <s v="Condenação"/>
    <s v="Contingência Inicial"/>
    <m/>
    <s v="Encerrado"/>
    <s v="Seguro de Vida"/>
    <s v="Sinistro Negado por Doença Pré-existente"/>
    <s v="Indenizatória"/>
    <s v="6ª"/>
    <s v="Vara Cível"/>
    <s v="São Paulo (SP)"/>
    <s v="São Paulo"/>
    <s v="Chalfin, Goldberg, Vainboim e Fichtner Advogados Associados - São "/>
    <s v="Equipe Cível - Seguros"/>
    <s v="17/07/2017 "/>
    <s v="Acordo Após Decisão do Tribunal Estadual"/>
    <n v="0"/>
    <s v="02.02.507.0002009630/14"/>
    <s v="08/12/2014"/>
    <d v="2015-01-05T00:00:00"/>
    <n v="275363.03999999998"/>
    <d v="2015-01-05T00:00:00"/>
    <s v="17/07/2017 "/>
    <n v="924"/>
    <n v="30.8"/>
  </r>
  <r>
    <x v="6"/>
    <s v="02.02.507.0002231303/15"/>
    <x v="1"/>
    <x v="0"/>
    <s v="SANTANDER PROTECAO SOB MEDIDA"/>
    <n v="8065"/>
    <s v="Auxilio Funeral"/>
    <s v="AP Proteção Sob Medida"/>
    <s v="Sim"/>
    <s v="SINISTRO NEGADO"/>
    <s v="Falta de Documentos"/>
    <m/>
    <x v="0"/>
    <n v="49909.19"/>
    <n v="35000"/>
    <n v="14909.190000000002"/>
    <n v="5000"/>
    <m/>
    <s v="ZURICH SANTANDER"/>
    <n v="2231303"/>
    <s v=" 0038999-53.2015.8.19.0014 "/>
    <s v="Natália de Jesus Santos"/>
    <s v="Santander Seguros S/A"/>
    <s v="2034/4633675"/>
    <s v="2015-82-34064-0"/>
    <s v="23/12/2014 "/>
    <s v=" "/>
    <n v="2000"/>
    <n v="2000"/>
    <s v=" "/>
    <s v=" "/>
    <s v=" "/>
    <n v="2000"/>
    <s v="Possível"/>
    <n v="1000"/>
    <n v="0"/>
    <s v="Possível"/>
    <n v="0"/>
    <s v="Condenação"/>
    <s v="Contingência Inicial"/>
    <m/>
    <s v="Encerrado"/>
    <s v="Seguro de Vida"/>
    <s v="Sinistro Negado (Ausência de Cobertura)"/>
    <s v="Indenizatória"/>
    <s v="5ª"/>
    <s v="Vara Cível"/>
    <s v="Campos dos Goytacazes (RJ)"/>
    <s v="Rio de Janeiro"/>
    <s v="Chalfin, Goldberg, Vainboim e Fichtner Advogados Associados - São "/>
    <s v="Equipe Cível - Seguros"/>
    <s v="17/07/2017 "/>
    <s v="Acordo Após Decisão do Tribunal Estadual"/>
    <n v="0"/>
    <s v="02.02.507.0002231303/15"/>
    <s v="29/09/2015"/>
    <d v="2016-04-07T00:00:00"/>
    <n v="2000"/>
    <d v="2016-04-07T00:00:00"/>
    <s v="17/07/2017 "/>
    <n v="466"/>
    <n v="15.533333333333333"/>
  </r>
  <r>
    <x v="6"/>
    <s v="02.02.507.0002366802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77922.05"/>
    <n v="67000"/>
    <n v="10922.050000000003"/>
    <n v="6700"/>
    <m/>
    <s v="ZURICH SANTANDER"/>
    <n v="2366802"/>
    <s v=" 0203382-96.2016.8.21.0001 "/>
    <s v="Tania kauffmann"/>
    <s v="Santander Seguros S/A"/>
    <s v="3419/295413"/>
    <s v="2016-93-86243-0"/>
    <s v="21/07/2015 "/>
    <s v=" "/>
    <n v="63538"/>
    <n v="63538"/>
    <s v=" "/>
    <s v=" "/>
    <s v=" "/>
    <n v="63538"/>
    <s v="Possível"/>
    <n v="31769"/>
    <n v="0"/>
    <s v="Remoto"/>
    <n v="0"/>
    <s v="Condenação"/>
    <s v="Contingência Inicial"/>
    <m/>
    <s v="Encerrado"/>
    <s v="Seguro de Vida"/>
    <s v="Sinistro Negado (Ausência de Cobertura)"/>
    <s v="Indenizatória"/>
    <s v="14ª"/>
    <s v="Vara Cível"/>
    <s v="Porto Alegre (RS)"/>
    <s v="Rio Grande do Sul"/>
    <s v="Cabanellos Schuh Advogados Associados - RS"/>
    <s v="Equipe Cível - Seguros"/>
    <s v="17/07/2017 "/>
    <s v="Acordos após a Sentença e até Decisão do Tribunal Estadual"/>
    <n v="0"/>
    <s v="02.02.507.0002366802/16"/>
    <s v="06/10/2016"/>
    <d v="2016-10-22T00:00:00"/>
    <n v="63538"/>
    <d v="2016-10-22T00:00:00"/>
    <s v="17/07/2017 "/>
    <n v="268"/>
    <n v="8.9333333333333336"/>
  </r>
  <r>
    <x v="6"/>
    <s v="02.02.507.0002463134/17"/>
    <x v="0"/>
    <x v="0"/>
    <s v="PROTEÇÃO VIDA EMPRESA SANTANDER"/>
    <n v="5055"/>
    <s v="MORTE NATURAL"/>
    <s v="Vida Master"/>
    <s v="Sim"/>
    <s v="SINISTRO NEGADO"/>
    <s v="DOENÇA PREEXISTENTE"/>
    <m/>
    <x v="0"/>
    <n v="217845.73"/>
    <n v="190000"/>
    <n v="27845.73000000001"/>
    <n v="19000"/>
    <m/>
    <s v="ZURICH SANTANDER"/>
    <n v="2463134"/>
    <s v=" 0010349-75.2014.8.16.0026 "/>
    <s v="Airton Lovato e Cia LTDA"/>
    <s v="Santander Seguros S/A"/>
    <s v="3419/379095"/>
    <s v="2013-93-57505-0"/>
    <s v="03/10/2013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m/>
    <m/>
    <s v="Indenizatória"/>
    <s v="2ª"/>
    <s v="Vara Cível"/>
    <s v="Campo Largo (PR)"/>
    <s v="Paraná"/>
    <s v="Cabanellos Schuh Advogados Associados - PR"/>
    <s v="Equipe Cível - Seguros"/>
    <s v="17/07/2017 "/>
    <s v="Acordos após a Sentença e até Decisão do Tribunal Estadual"/>
    <n v="0"/>
    <s v="02.02.507.0002463134/17"/>
    <s v="01/01/2017"/>
    <d v="2017-06-23T00:00:00"/>
    <n v="103000"/>
    <d v="2017-06-23T00:00:00"/>
    <s v="17/07/2017 "/>
    <n v="24"/>
    <n v="0.8"/>
  </r>
  <r>
    <x v="6"/>
    <s v="02.02.507.0001862493/14"/>
    <x v="1"/>
    <x v="0"/>
    <s v="ACIDENTES PESSOAIS MENSAL SANTANDER"/>
    <n v="5012"/>
    <s v="MORTE ACIDENTAL"/>
    <s v="AP STD"/>
    <s v="Sim"/>
    <s v="SINISTRO NÃO AVISADO"/>
    <s v="SINISTRO NÃO AVISADO"/>
    <m/>
    <x v="3"/>
    <n v="9466.7800000000007"/>
    <n v="9466.7800000000007"/>
    <n v="0"/>
    <m/>
    <m/>
    <s v="ZURICH SANTANDER"/>
    <n v="1862493"/>
    <s v=" 0004274-90.2014.8.26.0624 "/>
    <s v="Daniel Francisco ALves"/>
    <s v="Santander Seguros S/A"/>
    <s v="301/2011539"/>
    <s v="2014-82-29392-0"/>
    <s v="24/04/2013 "/>
    <s v=" "/>
    <n v="44021"/>
    <n v="44021"/>
    <s v=" "/>
    <s v=" "/>
    <s v=" "/>
    <n v="3200"/>
    <s v="Provável"/>
    <n v="3200"/>
    <n v="0"/>
    <s v="Remoto"/>
    <n v="0"/>
    <s v="Condenação"/>
    <s v="Contingência Inicial"/>
    <m/>
    <s v="Encerrado"/>
    <s v="Seguro de Vida"/>
    <s v="Cobertura Negada"/>
    <s v="Cobrança"/>
    <s v="Juizado Especial Cível"/>
    <s v="JEC 40 Salários"/>
    <s v="Tatuí (SP)"/>
    <s v="São Paulo"/>
    <s v="Chalfin, Goldberg, Vainboim e Fichtner Advogados Associados - São "/>
    <s v="Equipe Cível - Seguros"/>
    <s v="25/07/2017 "/>
    <s v="Procedência Total - 2ª Instância - Recurso do Banco"/>
    <n v="0"/>
    <s v="02.02.507.0001862493/14"/>
    <d v="2014-05-06T00:00:00"/>
    <d v="2014-06-01T00:00:00"/>
    <n v="44021"/>
    <d v="2014-06-01T00:00:00"/>
    <s v="25/07/2017 "/>
    <n v="1150"/>
    <n v="38.333333333333336"/>
  </r>
  <r>
    <x v="6"/>
    <s v="02.02.507.0001268087/12"/>
    <x v="0"/>
    <x v="0"/>
    <s v="PROTECAO MULHER MEN SANTANDER"/>
    <n v="5043"/>
    <s v="IPA"/>
    <s v="AP Mulher"/>
    <s v="Sim"/>
    <s v="SINISTRO LIQUIDADO"/>
    <s v="Sinistro pago parcialmente"/>
    <m/>
    <x v="3"/>
    <n v="29588.94"/>
    <n v="29588.94"/>
    <n v="0"/>
    <m/>
    <m/>
    <s v="ZURICH SANTANDER"/>
    <n v="1518188"/>
    <s v=" 077.01.2012.011682-0 "/>
    <s v="Sueli Aparecido Cristivam"/>
    <s v="Santander Seguros S/A"/>
    <s v="3422 E 286"/>
    <s v="2012-93-43580 E"/>
    <s v="30/05/2011 "/>
    <s v=" "/>
    <n v="101539.37"/>
    <n v="116045"/>
    <s v=" "/>
    <s v=" "/>
    <s v=" "/>
    <n v="101539.37"/>
    <s v="Provável"/>
    <n v="101539.37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Birigüi (SP)"/>
    <s v="São Paulo"/>
    <s v="Chalfin, Goldberg, Vainboim e Fichtner Advogados Associados - São "/>
    <s v="Equipe Cível - Seguros"/>
    <s v="27/07/2017 "/>
    <s v="Procedência Total - 2ª Instância - Recurso do Banco"/>
    <n v="0"/>
    <s v="02.02.507.0001268087/12"/>
    <d v="2012-09-05T00:00:00"/>
    <d v="2012-09-13T00:00:00"/>
    <n v="101539.37"/>
    <d v="2012-09-13T00:00:00"/>
    <s v="27/07/2017 "/>
    <n v="1778"/>
    <n v="59.266666666666666"/>
  </r>
  <r>
    <x v="6"/>
    <s v="02.02.507.0002440116/17"/>
    <x v="1"/>
    <x v="0"/>
    <s v="SANTANDER PROTECAO SOB MEDIDA"/>
    <n v="8065"/>
    <s v="MORTE ACIDENTAL"/>
    <s v="AP Proteção Sob Medida"/>
    <s v="Sim"/>
    <s v="SINISTRO NEGADO"/>
    <s v="NOTIFICAÇÃO SEM REGULAÇÃO"/>
    <m/>
    <x v="1"/>
    <n v="15838"/>
    <n v="0"/>
    <n v="15838"/>
    <m/>
    <m/>
    <s v="ZURICH SANTANDER"/>
    <n v="2440116"/>
    <s v=" 1013111-51.2017.8.26.0224 "/>
    <s v="Antonio Arnaldo de Lima"/>
    <s v="Santander Seguros S/A"/>
    <s v="2034/4864790"/>
    <s v="2017-82-45692-0"/>
    <s v="01/01/2016 "/>
    <s v=" "/>
    <n v="15838"/>
    <n v="15838"/>
    <s v=" "/>
    <s v=" "/>
    <s v=" "/>
    <n v="15838"/>
    <s v="Possível"/>
    <n v="7919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Guarulhos (SP)"/>
    <s v="São Paulo"/>
    <s v="Chalfin, Goldberg, Vainboim e Fichtner Advogados Associados - São "/>
    <s v="Equipe Cível - Seguros"/>
    <s v="17/07/2017 "/>
    <s v="Extinção Art. 267 - Com Possibilidade Nova Ação - 1ª Instância"/>
    <n v="0"/>
    <s v="02.02.507.0002440116/17"/>
    <s v="13/04/2017"/>
    <d v="2017-04-21T00:00:00"/>
    <n v="15838"/>
    <d v="2017-04-21T00:00:00"/>
    <s v="17/07/2017 "/>
    <n v="87"/>
    <n v="2.9"/>
  </r>
  <r>
    <x v="6"/>
    <s v="02.02.507.0002449654/17"/>
    <x v="1"/>
    <x v="0"/>
    <s v="PROTECAO MULHER MEN SANTANDER"/>
    <n v="5043"/>
    <s v="MORTE ACIDENTAL"/>
    <s v="AP Mulher"/>
    <s v="Sim"/>
    <s v="SINISTRO NEGADO"/>
    <s v="AUSÊNCIA DE COBERTURA "/>
    <m/>
    <x v="1"/>
    <n v="37000"/>
    <n v="0"/>
    <n v="37000"/>
    <m/>
    <m/>
    <s v="ZURICH SANTANDER"/>
    <n v="2449654"/>
    <s v=" 8041982-76.2017.8.11.0001 "/>
    <s v="EMMANUELO DAZULME"/>
    <s v="Santander Seguros S/A"/>
    <s v="286/680156"/>
    <s v="2017-82-46178-0"/>
    <s v="11/11/2015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40 Salários"/>
    <s v="Cuiabá (MT)"/>
    <s v="Mato Grosso"/>
    <s v="Mascarenhas Barbosa &amp; Advogados Associados"/>
    <s v="Equipe Cível - Seguros"/>
    <s v="17/07/2017 "/>
    <s v="Extinção Art. 267 - Com Possibilidade Nova Ação - 1ª Instância"/>
    <n v="0"/>
    <s v="02.02.507.0002449654/17"/>
    <s v="10/05/2017"/>
    <d v="2017-05-18T00:00:00"/>
    <n v="30000"/>
    <d v="2017-05-18T00:00:00"/>
    <s v="17/07/2017 "/>
    <n v="60"/>
    <n v="2"/>
  </r>
  <r>
    <x v="6"/>
    <s v="02.02.507.0002266348/16"/>
    <x v="1"/>
    <x v="0"/>
    <s v="PROTEÇÃO AP MAIS COBERTURA"/>
    <n v="5013"/>
    <s v="IPA"/>
    <s v="AP STD"/>
    <s v="Sim"/>
    <s v="SINISTRO NEGADO"/>
    <s v=" FALTA DE DOCUMENTOS"/>
    <m/>
    <x v="1"/>
    <n v="66906"/>
    <n v="0"/>
    <n v="66906"/>
    <m/>
    <m/>
    <s v="ZURICH SANTANDER"/>
    <n v="2266348"/>
    <s v=" 0014785-26.2016.8.08.0545 "/>
    <s v="Waldetino Coitinho Pereira"/>
    <s v="Santander Seguros S/A"/>
    <s v="287/289650395"/>
    <s v="2015-82-36450-0"/>
    <s v="30/07/2015 "/>
    <s v=" "/>
    <n v="60824"/>
    <n v="60824"/>
    <s v=" "/>
    <s v=" "/>
    <s v=" "/>
    <n v="60824"/>
    <s v="Possível"/>
    <n v="30412"/>
    <n v="0"/>
    <s v="Remoto"/>
    <n v="0"/>
    <s v="Condenação"/>
    <s v="Contingência Inicial"/>
    <m/>
    <s v="Encerrado"/>
    <s v="Seguro de Vida"/>
    <s v="Demora no pagamento da apólice"/>
    <s v="Indenizatória"/>
    <s v="Juizado Especial Cível"/>
    <s v="JEC 40 Salários"/>
    <s v="Vila Velha (ES)"/>
    <s v="Espírito Santo"/>
    <s v="Chalfin, Goldberg, Vainboim e Fichtner Advogados Associados - São "/>
    <s v="Equipe Cível - Seguros"/>
    <s v="19/07/2017 "/>
    <s v="Extinção Art. 267 - Com Possibilidade Nova Ação - 1ª Instância"/>
    <n v="0"/>
    <s v="02.02.507.0002266348/16"/>
    <s v="01/06/2016"/>
    <d v="2016-06-09T00:00:00"/>
    <n v="60824"/>
    <d v="2016-06-09T00:00:00"/>
    <s v="19/07/2017 "/>
    <n v="405"/>
    <n v="13.5"/>
  </r>
  <r>
    <x v="6"/>
    <s v="02.02.507.0002392701/16"/>
    <x v="1"/>
    <x v="0"/>
    <s v="SANTANDER PROTECAO SOB MEDIDA"/>
    <n v="8065"/>
    <s v="Auxilio Funeral"/>
    <s v="AP Proteção Sob Medida"/>
    <s v="Sim"/>
    <s v="SINISTRO NEGADO"/>
    <s v="SINISTRO ANTERIOR/POSTERIOR À VIGENCIA"/>
    <s v="Posterior"/>
    <x v="1"/>
    <n v="20000"/>
    <n v="0"/>
    <n v="20000"/>
    <m/>
    <m/>
    <s v="ZURICH SANTANDER"/>
    <n v="2392701"/>
    <s v=" 0006858-45.2016.8.19.0046 "/>
    <s v="Thiago da Silva Pereira"/>
    <s v="Santander Seguros S/A"/>
    <s v="2034/4335558"/>
    <s v="2016-82-43449-0"/>
    <s v="27/07/2015 "/>
    <s v=" "/>
    <n v="2059"/>
    <n v="2059"/>
    <s v=" "/>
    <s v=" "/>
    <s v=" "/>
    <n v="2059"/>
    <s v="Possível"/>
    <n v="1029.5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Rio Bonito (RJ)"/>
    <s v="Rio de Janeiro"/>
    <s v="Chalfin, Goldberg, Vainboim e Fichtner Advogados Associados - São "/>
    <s v="Equipe Cível - Seguros"/>
    <s v="19/07/2017 "/>
    <s v="Extinção Art. 267 - Com Possibilidade Nova Ação - 1ª Instância"/>
    <n v="0"/>
    <s v="02.02.507.0002392701/16"/>
    <s v="21/11/2016"/>
    <d v="2016-12-01T00:00:00"/>
    <n v="2059"/>
    <d v="2016-12-01T00:00:00"/>
    <s v="19/07/2017 "/>
    <n v="230"/>
    <n v="7.666666666666667"/>
  </r>
  <r>
    <x v="6"/>
    <s v="02.02.507.0002427460/17"/>
    <x v="1"/>
    <x v="0"/>
    <s v="ACIDENTES PESSOAIS MENSAL SANTANDER"/>
    <n v="5012"/>
    <s v="MORTE ACIDENTAL"/>
    <s v="AP STD"/>
    <s v="Sim"/>
    <s v="NEGADO PRÉ-ANALISE"/>
    <s v="Ausência de cobertura"/>
    <m/>
    <x v="1"/>
    <n v="40853.1"/>
    <n v="0"/>
    <n v="40853.1"/>
    <m/>
    <m/>
    <s v="ZURICH SANTANDER"/>
    <n v="2427460"/>
    <s v=" 1036656-77.2016.8.26.0001 "/>
    <s v="MARIA RAIMUNDA FERNANDES"/>
    <s v="Santander Seguros S/A"/>
    <s v="301/1045187"/>
    <s v="2017-82-45171-0"/>
    <s v="08/02/2014 "/>
    <s v=" "/>
    <n v="68483"/>
    <n v="68483"/>
    <s v=" "/>
    <s v=" "/>
    <s v=" "/>
    <n v="68483"/>
    <s v="Possível"/>
    <n v="34241.5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ão Paulo (SP)"/>
    <s v="São Paulo"/>
    <s v="Chalfin, Goldberg, Vainboim e Fichtner Advogados Associados - São "/>
    <s v="Equipe Cível - Seguros"/>
    <s v="19/07/2017 "/>
    <s v="Extinção Art. 267 - Com Possibilidade Nova Ação - 1ª Instância"/>
    <n v="0"/>
    <s v="02.02.507.0002427460/17"/>
    <s v="02/03/2017"/>
    <d v="2017-03-21T00:00:00"/>
    <n v="68483"/>
    <d v="2017-03-21T00:00:00"/>
    <s v="19/07/2017 "/>
    <n v="120"/>
    <n v="4"/>
  </r>
  <r>
    <x v="6"/>
    <s v="02.02.507.0002429954/17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33355.82"/>
    <n v="0"/>
    <n v="33355.82"/>
    <m/>
    <m/>
    <s v="ZURICH SANTANDER"/>
    <n v="2429954"/>
    <s v=" 1006295-03.2017.8.26.0564 "/>
    <s v="Cleusa Fernandes Bezerra"/>
    <s v="Santander Seguros S/A"/>
    <s v="3422/17154935"/>
    <s v="2016-93-86300-0"/>
    <s v="15/07/2016 "/>
    <s v=" "/>
    <n v="63578"/>
    <n v="63578"/>
    <s v=" "/>
    <s v=" "/>
    <s v=" "/>
    <n v="63578"/>
    <s v="Possível"/>
    <n v="31789"/>
    <n v="0"/>
    <s v="Remoto"/>
    <n v="0"/>
    <s v="Condenação"/>
    <s v="Contingência Inicial"/>
    <m/>
    <s v="Encerrado"/>
    <s v="Seguro de Vida"/>
    <s v="Sinistro Negado (Negativa pagto da Apólice)"/>
    <s v="Indenizatória"/>
    <s v="7ª"/>
    <s v="Vara Cível"/>
    <s v="São Bernardo do Campo (SP)"/>
    <s v="São Paulo"/>
    <s v="Chalfin, Goldberg, Vainboim e Fichtner Advogados Associados - São "/>
    <s v="Equipe Cível - Seguros"/>
    <s v="19/07/2017 "/>
    <s v="Extinção Art. 267 - Com Possibilidade Nova Ação - 1ª Instância"/>
    <n v="0"/>
    <s v="02.02.507.0002429954/17"/>
    <s v="21/03/2017"/>
    <d v="2017-03-28T00:00:00"/>
    <n v="63578"/>
    <d v="2017-03-28T00:00:00"/>
    <s v="19/07/2017 "/>
    <n v="113"/>
    <n v="3.7666666666666666"/>
  </r>
  <r>
    <x v="6"/>
    <s v="02.02.507.0002420569/17"/>
    <x v="0"/>
    <x v="0"/>
    <s v="PROTEÇÃO VIDA HOMEM"/>
    <n v="8143"/>
    <s v="MORTE NATURAL"/>
    <s v="Vida Homem Tático"/>
    <s v="Sim"/>
    <s v="SINISTRO NEGADO"/>
    <s v="Prescrição / Carência"/>
    <s v="carência"/>
    <x v="1"/>
    <n v="15449.93"/>
    <n v="0"/>
    <n v="15449.93"/>
    <m/>
    <m/>
    <s v="ZURICH SANTANDER"/>
    <n v="2420569"/>
    <s v=" 1001420-81.2017.8.26.0566 "/>
    <s v="João Ramos da Silva"/>
    <s v="Santander Seguros S/A"/>
    <s v="114157/3799141"/>
    <s v="2017-93-89747-0"/>
    <s v="23/09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São Carlos (SP)"/>
    <s v="São Paulo"/>
    <s v="Chalfin, Goldberg, Vainboim e Fichtner Advogados Associados - São "/>
    <s v="Equipe Cível - Seguros"/>
    <s v="19/07/2017 "/>
    <s v="Improcedência da Ação - 1ª Instância"/>
    <n v="0"/>
    <s v="02.02.507.0002420569/17"/>
    <s v="16/02/2017"/>
    <d v="2017-03-02T00:00:00"/>
    <n v="30000"/>
    <d v="2017-03-02T00:00:00"/>
    <s v="19/07/2017 "/>
    <n v="139"/>
    <n v="4.6333333333333337"/>
  </r>
  <r>
    <x v="6"/>
    <s v="02.02.507.0002135738/15"/>
    <x v="0"/>
    <x v="0"/>
    <s v="VIDA PROTEÇÃO EXCLUSIVA"/>
    <n v="5030"/>
    <s v="IPA"/>
    <s v="Vida Proteção Exclusiva"/>
    <s v="Sim"/>
    <s v="SINISTRO NEGADO"/>
    <s v="Falta de Documentos"/>
    <m/>
    <x v="1"/>
    <n v="24046.59"/>
    <n v="0"/>
    <n v="24046.59"/>
    <m/>
    <m/>
    <s v="ZURICH SANTANDER"/>
    <n v="2135738"/>
    <s v=" 0000902-21.2015.8.26.0456 "/>
    <s v="Lino torres dos santos"/>
    <s v="Santander Seguros S/A"/>
    <s v="3422/18054874"/>
    <s v="2012-93-49595-0"/>
    <s v="25/06/2012 "/>
    <s v=" "/>
    <n v="28958"/>
    <n v="28958"/>
    <s v=" "/>
    <s v=" "/>
    <s v=" "/>
    <n v="28958"/>
    <s v="Possível"/>
    <n v="14479"/>
    <n v="0"/>
    <s v="Remoto"/>
    <n v="0"/>
    <s v="Condenação"/>
    <s v="Contingência Inicial"/>
    <m/>
    <s v="Encerrado"/>
    <s v="Seguro de Vida"/>
    <s v="Cobertura Negada"/>
    <s v="Indenizatória"/>
    <s v="2ª"/>
    <s v="Vara Cível"/>
    <s v="Pirapozinho (SP)"/>
    <s v="São Paulo"/>
    <s v="Chalfin, Goldberg, Vainboim e Fichtner Advogados Associados - São "/>
    <s v="Equipe Cível - Seguros"/>
    <s v="20/07/2017 "/>
    <s v="Extinção Art. 267 - Com Possibilidade Nova Ação - 1ª Instância"/>
    <n v="0"/>
    <s v="02.02.507.0002135738/15"/>
    <s v="03/04/2015"/>
    <d v="2015-08-15T00:00:00"/>
    <n v="28958"/>
    <d v="2015-08-15T00:00:00"/>
    <s v="20/07/2017 "/>
    <n v="705"/>
    <n v="23.5"/>
  </r>
  <r>
    <x v="6"/>
    <s v="02.02.507.0002273987/16"/>
    <x v="1"/>
    <x v="0"/>
    <s v="PROTEÇÃO ESPECIAL"/>
    <n v="1113"/>
    <s v="MORTE NATURAL"/>
    <s v="AP Proteção Especial"/>
    <s v="Não"/>
    <s v="SINISTRO NEGADO"/>
    <s v="Ausência de cobertura"/>
    <m/>
    <x v="1"/>
    <n v="922.42"/>
    <n v="0"/>
    <n v="922.42"/>
    <m/>
    <m/>
    <s v="ZURICH SANTANDER"/>
    <n v="2273987"/>
    <s v=" 1004491-02.2016.8.26.0510 "/>
    <s v="CAROLINA DIAS ALTARUGIO"/>
    <s v="Santander Seguros S/A"/>
    <s v="2002/112415255"/>
    <s v="2016-82-40866-0"/>
    <s v="03/08/2015 "/>
    <s v=" "/>
    <n v="73317"/>
    <n v="73317"/>
    <s v=" "/>
    <s v=" "/>
    <s v=" "/>
    <n v="73317"/>
    <s v="Possível"/>
    <n v="36658.5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Rio Claro (SP)"/>
    <s v="São Paulo"/>
    <s v="Chalfin, Goldberg, Vainboim e Fichtner Advogados Associados - São "/>
    <s v="Equipe Cível - Seguros"/>
    <s v="20/07/2017 "/>
    <s v="Improcedência da Ação - 1ª Instância"/>
    <n v="0"/>
    <s v="02.02.507.0002273987/16"/>
    <s v="21/06/2016"/>
    <d v="2016-06-25T00:00:00"/>
    <n v="73317"/>
    <d v="2016-06-25T00:00:00"/>
    <s v="20/07/2017 "/>
    <n v="390"/>
    <n v="13"/>
  </r>
  <r>
    <x v="6"/>
    <s v="02.02.507.0002373286/16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306.23"/>
    <n v="0"/>
    <n v="306.23"/>
    <m/>
    <m/>
    <s v="ZURICH SANTANDER"/>
    <n v="2373286"/>
    <s v=" 1003798-02.2016.8.26.0483 "/>
    <s v="Reinaldo de Lima"/>
    <s v="Santander Seguros S/A"/>
    <s v="3422/17654960"/>
    <s v="2016-93-83891-0"/>
    <s v="28/07/2016 "/>
    <s v=" "/>
    <n v="28105"/>
    <n v="28105"/>
    <s v=" "/>
    <s v=" "/>
    <s v=" "/>
    <n v="28105"/>
    <s v="Possível"/>
    <n v="14052.5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Presidente Venceslau (SP)"/>
    <s v="São Paulo"/>
    <s v="Chalfin, Goldberg, Vainboim e Fichtner Advogados Associados - São "/>
    <s v="Equipe Cível - Seguros"/>
    <s v="20/07/2017 "/>
    <s v="Improcedência da Ação - 1ª Instância"/>
    <n v="0"/>
    <s v="02.02.507.0002373286/16"/>
    <s v="31/10/2016"/>
    <d v="2016-11-10T00:00:00"/>
    <n v="28105"/>
    <d v="2016-11-10T00:00:00"/>
    <s v="20/07/2017 "/>
    <n v="252"/>
    <n v="8.4"/>
  </r>
  <r>
    <x v="6"/>
    <s v="02.02.507.0002424706/17"/>
    <x v="0"/>
    <x v="0"/>
    <s v="SEGURO VIDA CLUBE MIGR STYLE"/>
    <n v="8033"/>
    <s v="IFPD"/>
    <s v="Vida Clube"/>
    <s v="Sim"/>
    <s v="SINISTRO NEGADO"/>
    <s v="Sem caracterização de IFPD / IPA / Doenças Graves / Preexistência"/>
    <m/>
    <x v="1"/>
    <n v="5677.79"/>
    <n v="0"/>
    <n v="5677.79"/>
    <m/>
    <m/>
    <s v="ZURICH SANTANDER"/>
    <n v="2424706"/>
    <s v=" 0065594-59.2017.8.13.0702 "/>
    <s v="Waldemar Rodrigues da Motta"/>
    <s v="Santander Seguros S/A"/>
    <s v="3543/126655839"/>
    <s v="2016-93-78834-0"/>
    <s v="01/12/2011 "/>
    <s v=" "/>
    <n v="7613"/>
    <n v="7613"/>
    <s v=" "/>
    <s v=" "/>
    <s v=" "/>
    <n v="7613"/>
    <s v="Possível"/>
    <n v="3806.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Uberlândia (MG)"/>
    <s v="Minas Gerais"/>
    <s v="Chalfin, Goldberg, Vainboim e Fichtner Advogados Associados - São "/>
    <s v="Equipe Cível - Seguros"/>
    <s v="27/07/2017 "/>
    <s v="Extinção Art. 267 - Com Possibilidade Nova Ação - 1ª Instância"/>
    <n v="0"/>
    <s v="02.02.507.0002424706/17"/>
    <s v="20/02/2017"/>
    <d v="2017-03-14T00:00:00"/>
    <n v="7613"/>
    <d v="2017-03-14T00:00:00"/>
    <s v="27/07/2017 "/>
    <n v="135"/>
    <n v="4.5"/>
  </r>
  <r>
    <x v="6"/>
    <s v="02.02.507.0002446121/17"/>
    <x v="0"/>
    <x v="0"/>
    <s v=" SEGURO DE FUNCIONÁRIOS"/>
    <n v="7001"/>
    <s v="IPA"/>
    <s v="Vida Funcionários"/>
    <s v="Não"/>
    <s v="SINISTRO NEGADO"/>
    <s v="Ausência de cobertura"/>
    <m/>
    <x v="1"/>
    <n v="1203.9100000000001"/>
    <n v="0"/>
    <n v="1203.9100000000001"/>
    <m/>
    <m/>
    <s v="ZURICH SANTANDER"/>
    <n v="2446121"/>
    <s v=" 0705772-35.2017.8.07.0001 "/>
    <s v="Zourayde Melo dos Santos"/>
    <s v="Santander Seguros S/A"/>
    <s v="3493/1"/>
    <s v="2017-93-92402-0"/>
    <s v="19/12/2014 "/>
    <s v=" "/>
    <n v="148519.20000000001"/>
    <n v="148519.20000000001"/>
    <s v=" "/>
    <s v=" "/>
    <s v=" "/>
    <n v="148519.20000000001"/>
    <s v="Possível"/>
    <n v="74259.600000000006"/>
    <n v="0"/>
    <s v="Remoto"/>
    <n v="0"/>
    <s v="Condenação"/>
    <s v="Contingência Inicial"/>
    <m/>
    <s v="Encerrado"/>
    <s v="Seguro de Vida"/>
    <s v="Sinistro Negado (Negativa pagto da Apólice)"/>
    <s v="Indenizatória"/>
    <s v="24ª"/>
    <s v="Vara Cível"/>
    <s v="Brasília (DF)"/>
    <s v="Distrito Federal"/>
    <s v="Mascarenhas Barbosa &amp; Advogados Associados"/>
    <s v="Equipe Cível - Seguros"/>
    <s v="28/07/2017 "/>
    <s v="Extinção Art. 267 - Com Possibilidade Nova Ação - 1ª Instância"/>
    <n v="0"/>
    <s v="02.02.507.0002446121/17"/>
    <s v="25/04/2017"/>
    <d v="2017-05-10T00:00:00"/>
    <n v="148519.20000000001"/>
    <d v="2017-05-10T00:00:00"/>
    <s v="28/07/2017 "/>
    <n v="79"/>
    <n v="2.6333333333333333"/>
  </r>
  <r>
    <x v="6"/>
    <s v="02.02.507.0002005897/14"/>
    <x v="0"/>
    <x v="0"/>
    <s v=" VIDA SUPERPROTEÇÃO"/>
    <n v="5031"/>
    <s v="MORTE NATURAL"/>
    <s v="Vida Superproteção"/>
    <s v="Não"/>
    <s v="SINISTRO NEGADO"/>
    <s v="Falta de Documentos"/>
    <m/>
    <x v="1"/>
    <n v="5108.29"/>
    <n v="0"/>
    <n v="5108.29"/>
    <m/>
    <m/>
    <s v="ZURICH SANTANDER"/>
    <n v="2005897"/>
    <s v=" 0001369-76.2014.8.26.0539 "/>
    <s v="Valdinéia Teles"/>
    <s v="Santander Seguros S/A"/>
    <s v="3423/124952826"/>
    <s v="2010-93-32672-0"/>
    <s v="10/05/2010 "/>
    <s v=" "/>
    <n v="5000"/>
    <n v="5000"/>
    <s v=" "/>
    <s v=" "/>
    <s v=" "/>
    <n v="5000"/>
    <s v="Possível"/>
    <n v="2500"/>
    <n v="0"/>
    <s v="Remoto"/>
    <n v="0"/>
    <s v="Condenação"/>
    <s v="Contingência Inicial"/>
    <m/>
    <s v="Encerrado"/>
    <s v="Seguro de Vida"/>
    <s v="Indenização Além do Valor da Apólice"/>
    <s v="Cobrança"/>
    <s v="1ª"/>
    <s v="Vara Cível"/>
    <s v="São José do Rio Pardo (SP)"/>
    <s v="São Paulo"/>
    <s v="Chalfin, Goldberg, Vainboim e Fichtner Advogados Associados - São "/>
    <s v="Equipe Cível - Seguros"/>
    <s v="31/07/2017 "/>
    <s v="Improcedência da Ação - 1ª Instância"/>
    <n v="0"/>
    <s v="02.02.507.0002005897/14"/>
    <s v="17/11/2014"/>
    <d v="2014-12-23T00:00:00"/>
    <n v="5000"/>
    <d v="2014-12-23T00:00:00"/>
    <s v="31/07/2017 "/>
    <n v="951"/>
    <n v="31.7"/>
  </r>
  <r>
    <x v="6"/>
    <s v="02.02.507.0002397963/16"/>
    <x v="0"/>
    <x v="0"/>
    <s v="VIDA MENSAL SANTANDER"/>
    <n v="5046"/>
    <s v="MORTE NATURAL"/>
    <s v="Vida PF"/>
    <s v="Não"/>
    <s v="NOTIFICAÇÃO SEM REGULAÇÃO"/>
    <m/>
    <m/>
    <x v="1"/>
    <n v="4700.68"/>
    <n v="0"/>
    <n v="4700.68"/>
    <m/>
    <m/>
    <s v="ZURICH SANTANDER"/>
    <n v="2397963"/>
    <s v=" 1065785-51.2016.8.26.0576 "/>
    <s v="Luis Carlos Oliveira das Neves"/>
    <s v="Santander Seguros S/A"/>
    <s v="3427/1070743"/>
    <s v="2016-93-87635-0"/>
    <s v="26/08/2012 "/>
    <s v=" "/>
    <n v="6617"/>
    <n v="6617"/>
    <s v=" "/>
    <s v=" "/>
    <s v=" "/>
    <n v="6617"/>
    <s v="Possível"/>
    <n v="3308.5"/>
    <n v="0"/>
    <s v="Remoto"/>
    <n v="0"/>
    <s v="Condenação"/>
    <s v="Contingência Inicial"/>
    <m/>
    <s v="Encerrado"/>
    <s v="Seguro de Vida"/>
    <s v="Sinistro Negado (Negativa pagto da Apólice)"/>
    <s v="Indenizatória"/>
    <s v="8ª"/>
    <s v="Vara Cível"/>
    <s v="São José do Rio Preto (SP)"/>
    <s v="São Paulo"/>
    <s v="Chalfin, Goldberg, Vainboim e Fichtner Advogados Associados - São "/>
    <s v="Equipe Cível - Seguros"/>
    <s v="31/07/2017 "/>
    <s v="Extinção Art. 267 - Com Possibilidade Nova Ação - 1ª Instância"/>
    <n v="0"/>
    <s v="02.02.507.0002397963/16"/>
    <s v="12/12/2016"/>
    <d v="2016-12-15T00:00:00"/>
    <n v="6617"/>
    <d v="2016-12-15T00:00:00"/>
    <s v="31/07/2017 "/>
    <n v="228"/>
    <n v="7.6"/>
  </r>
  <r>
    <x v="6"/>
    <s v="02.02.507.0002334631/16"/>
    <x v="0"/>
    <x v="0"/>
    <s v="PROTEÇÃO VIDA EMPRESA SANTANDER"/>
    <n v="5055"/>
    <s v="MORTE ACIDENTAL"/>
    <s v="Vida Master"/>
    <s v="Sim"/>
    <s v="SINISTRO NEGADO"/>
    <s v="Falta de Documentos"/>
    <m/>
    <x v="1"/>
    <n v="37232.9"/>
    <n v="0"/>
    <n v="37232.9"/>
    <m/>
    <m/>
    <s v="ZURICH SANTANDER"/>
    <n v="2334631"/>
    <s v=" 0046124-04.2016.8.13.0241 "/>
    <s v="Josias Ferreira Sousa"/>
    <s v="Santander Seguros S/A"/>
    <s v="3419/625369"/>
    <s v="2015-93-75663-0"/>
    <s v="22/05/2015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Cobertura Negada"/>
    <s v="Indenizatória"/>
    <s v="Juizado Especial Cível"/>
    <s v="JEC 40 Salários"/>
    <s v="Esmeraldas (MG)"/>
    <s v="Minas Gerais"/>
    <s v="Chalfin, Goldberg, Vainboim e Fichtner Advogados Associados - São "/>
    <s v="Equipe Cível - Seguros"/>
    <s v="31/07/2017 "/>
    <s v="Extinção Art. 267 - Com Possibilidade Nova Ação - 1ª Instância"/>
    <n v="0"/>
    <s v="02.02.507.0002334631/16"/>
    <s v="28/09/2016"/>
    <d v="2016-10-11T00:00:00"/>
    <n v="120000"/>
    <d v="2016-10-11T00:00:00"/>
    <s v="31/07/2017 "/>
    <n v="293"/>
    <n v="9.7666666666666675"/>
  </r>
  <r>
    <x v="6"/>
    <s v="02.02.507.0002335184/16"/>
    <x v="1"/>
    <x v="0"/>
    <s v="ACIDENTES PESSOAIS MENSAL SANTANDER"/>
    <n v="5012"/>
    <s v="IPA"/>
    <s v="AP STD"/>
    <s v="Sim"/>
    <s v="SINISTRO NEGADO"/>
    <s v="Falta de Documentos"/>
    <m/>
    <x v="1"/>
    <n v="690.86"/>
    <n v="0"/>
    <n v="690.86"/>
    <m/>
    <m/>
    <s v="ZURICH SANTANDER"/>
    <n v="2335184"/>
    <s v=" 1011541-08.2016.8.26.0566 "/>
    <s v="Paulo Ferreira Soares"/>
    <s v="Santander Seguros S/A"/>
    <s v="301/2868671"/>
    <s v="2014-82-31653-0"/>
    <s v="10/10/2014 "/>
    <s v=" "/>
    <n v="53442"/>
    <n v="53442"/>
    <s v=" "/>
    <s v=" "/>
    <s v=" "/>
    <n v="53442"/>
    <s v="Possível"/>
    <n v="26721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ão Carlos (SP)"/>
    <s v="São Paulo"/>
    <s v="Chalfin, Goldberg, Vainboim e Fichtner Advogados Associados - São "/>
    <s v="Equipe Cível - Seguros"/>
    <s v="31/07/2017 "/>
    <s v="Extinção Art. 267 - Com Possibilidade Nova Ação - 1ª Instância"/>
    <n v="0"/>
    <s v="02.02.507.0002335184/16"/>
    <s v="06/10/2016"/>
    <d v="2016-10-12T00:00:00"/>
    <n v="53442"/>
    <d v="2016-10-12T00:00:00"/>
    <s v="31/07/2017 "/>
    <n v="292"/>
    <n v="9.7333333333333325"/>
  </r>
  <r>
    <x v="6"/>
    <s v="02.02.507.0002406482/16"/>
    <x v="1"/>
    <x v="0"/>
    <s v="PROTEÇÃO AP MAIS COBERTURA"/>
    <n v="5013"/>
    <s v="Auxilio Funeral"/>
    <s v="AP STD"/>
    <s v="Sim"/>
    <s v="SINISTRO NEGADO"/>
    <s v="Falta de Documentos"/>
    <m/>
    <x v="1"/>
    <n v="39.630000000000003"/>
    <n v="0"/>
    <n v="39.630000000000003"/>
    <m/>
    <m/>
    <s v="ZURICH SANTANDER"/>
    <n v="2406482"/>
    <s v=" 9000085-18.2017.8.21.0019 "/>
    <s v="MARCOLINO DA ROSA VERIATO"/>
    <s v="Santander Seguros S/A"/>
    <s v="287/110657949"/>
    <s v="2016-82-38961-0"/>
    <s v="22/02/2016 "/>
    <s v=" "/>
    <n v="3557"/>
    <n v="3557"/>
    <s v=" "/>
    <s v=" "/>
    <s v=" "/>
    <n v="3557"/>
    <s v="Possível"/>
    <n v="1778.5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20 Salários"/>
    <s v="Novo Hamburgo (RS)"/>
    <s v="Rio Grande do Sul"/>
    <s v="Cabanellos Schuh Advogados Associados - RS"/>
    <s v="Equipe Cível - Seguros"/>
    <s v="31/07/2017 "/>
    <s v="Extinção Art. 267 - Sem Possibilidade Nova Ação - 1ª Instância"/>
    <n v="0"/>
    <s v="02.02.507.0002406482/16"/>
    <s v="08/12/2016"/>
    <d v="2017-01-18T00:00:00"/>
    <n v="3557"/>
    <d v="2017-01-18T00:00:00"/>
    <s v="31/07/2017 "/>
    <n v="194"/>
    <n v="6.4666666666666668"/>
  </r>
  <r>
    <x v="6"/>
    <s v="02.02.507.0001976215/14"/>
    <x v="6"/>
    <x v="0"/>
    <s v="SUPERPREV INDIVIDUAL"/>
    <n v="4"/>
    <s v="MORTE NATURAL"/>
    <s v="SUPERPREV INDIVIDUAL"/>
    <s v="Não"/>
    <s v="SINISTRO LIQUIDADO"/>
    <s v="Sinistro pago parcialmente"/>
    <m/>
    <x v="2"/>
    <n v="11621.7"/>
    <n v="11621.7"/>
    <n v="0"/>
    <m/>
    <m/>
    <s v="ZURICH SANTANDER"/>
    <n v="1976215"/>
    <s v=" 1011044-63.2014.8.26.0016 "/>
    <s v="Vera da Rocha Resende"/>
    <s v="Santander Seguros S/A"/>
    <s v="167093/156507"/>
    <s v="88-6760"/>
    <s v="12/05/2011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Demora no pagamento da apólice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19/07/2017 "/>
    <s v="Procedência Parcial - 2ª Instância - Recurso do Banco"/>
    <n v="0"/>
    <s v="02.02.507.0001976215/14"/>
    <d v="2014-10-14T00:00:00"/>
    <d v="2014-11-13T00:00:00"/>
    <n v="0"/>
    <d v="2014-11-13T00:00:00"/>
    <s v="19/07/2017 "/>
    <n v="979"/>
    <n v="32.633333333333333"/>
  </r>
  <r>
    <x v="6"/>
    <s v="02.02.507.0002328186/16"/>
    <x v="0"/>
    <x v="0"/>
    <s v="VIDA PROTEÇÃO EXCLUSIVA"/>
    <n v="5030"/>
    <s v="MORTE NATURAL"/>
    <s v="Vida Proteção Exclusiva"/>
    <s v="Sim"/>
    <s v="SINISTRO NEGADO"/>
    <s v="SINISTRO ANTERIOR/POSTERIOR À VIGENCIA"/>
    <s v="Posterior"/>
    <x v="2"/>
    <n v="18952.57"/>
    <n v="18952.57"/>
    <n v="0"/>
    <m/>
    <m/>
    <s v="ZURICH SANTANDER"/>
    <n v="2328186"/>
    <s v=" 0046608-39.2016.8.03.0001 "/>
    <s v="SÔNIA MARIA NASCIMENTO MAGALHÃES"/>
    <s v="Santander Seguros S/A"/>
    <s v="3422/18651360"/>
    <s v="2016-93-87692-0"/>
    <s v="28/04/2016 "/>
    <s v=" "/>
    <n v="31293"/>
    <n v="31293"/>
    <s v=" "/>
    <s v=" "/>
    <s v=" "/>
    <n v="31293"/>
    <s v="Possível"/>
    <n v="15646.5"/>
    <n v="0"/>
    <s v="Remoto"/>
    <n v="0"/>
    <s v="Condenação"/>
    <s v="Contingência Inicial"/>
    <m/>
    <s v="Encerrado"/>
    <s v="Seguro de Vida"/>
    <s v="Sinistro Negado (Ausência de Cobertura)"/>
    <s v="Cobrança"/>
    <s v="Juizado Especial Cível"/>
    <s v="JEC 40 Salários"/>
    <s v="Macapá (AP)"/>
    <s v="Amapá"/>
    <s v="Chalfin, Goldberg, Vainboim e Fichtner Advogados Associados - São "/>
    <s v="Equipe Cível - Seguros"/>
    <s v="20/07/2017 "/>
    <s v="Procedência Parcial - 2ª Instância - Recurso do Banco"/>
    <n v="0"/>
    <s v="02.02.507.0002328186/16"/>
    <d v="2016-09-15T00:00:00"/>
    <d v="2016-09-23T00:00:00"/>
    <n v="31293"/>
    <d v="2016-09-23T00:00:00"/>
    <s v="20/07/2017 "/>
    <n v="300"/>
    <n v="10"/>
  </r>
  <r>
    <x v="6"/>
    <s v="02.02.507.0002226762/15"/>
    <x v="0"/>
    <x v="0"/>
    <s v="VIDA PROTEÇÃO EXCLUSIVA"/>
    <n v="5030"/>
    <s v="MORTE ACIDENTAL"/>
    <s v="Vida Proteção Exclusiva"/>
    <s v="Sim"/>
    <s v="SINISTRO NEGADO"/>
    <s v="Limite de idade / Nº mínimo segurados"/>
    <s v="idade"/>
    <x v="2"/>
    <n v="10002.620000000001"/>
    <n v="10002.620000000001"/>
    <n v="0"/>
    <m/>
    <m/>
    <s v="ZURICH SANTANDER"/>
    <n v="2226762"/>
    <s v=" 1000127-83.2015.8.26.0457 "/>
    <s v="Claudemar de Oliveira Campos"/>
    <s v="Santander Seguros S/A"/>
    <s v="3422/17794015"/>
    <s v="2014-93-63117-0"/>
    <s v="09/06/2014 "/>
    <s v=" "/>
    <n v="7430.1"/>
    <n v="7430.1"/>
    <s v=" "/>
    <s v=" "/>
    <s v=" "/>
    <n v="7430.1"/>
    <s v="Possível"/>
    <n v="3715.05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Juizado Especial Cível"/>
    <s v="JEC 40 Salários"/>
    <s v="Pirassununga (SP)"/>
    <s v="São Paulo"/>
    <s v="Chalfin, Goldberg, Vainboim e Fichtner Advogados Associados - São "/>
    <s v="Equipe Cível - Seguros"/>
    <s v="24/07/2017 "/>
    <s v="Procedência Parcial - 2ª Instância - Recurso do Banco"/>
    <n v="0"/>
    <s v="02.02.507.0002226762/15"/>
    <d v="2015-05-25T00:00:00"/>
    <d v="2016-03-25T00:00:00"/>
    <n v="7430.1"/>
    <d v="2016-03-25T00:00:00"/>
    <s v="24/07/2017 "/>
    <n v="486"/>
    <n v="16.2"/>
  </r>
  <r>
    <x v="6"/>
    <s v="02.02.507.0002064685/14"/>
    <x v="0"/>
    <x v="0"/>
    <s v=" VIDA SUPERPROTEÇÃO"/>
    <n v="5031"/>
    <s v="MORTE NATURAL"/>
    <s v="Vida Superproteção"/>
    <s v="Não"/>
    <s v="SINISTRO NEGADO"/>
    <s v="DOENÇA PREEXISTENTE"/>
    <m/>
    <x v="2"/>
    <n v="114135.58"/>
    <n v="114135.58"/>
    <n v="0"/>
    <m/>
    <m/>
    <s v="ZURICH SANTANDER"/>
    <n v="2064685"/>
    <s v=" 1040201-26.2014.8.26.0002 "/>
    <s v="Selma Therezinha Alves Chini"/>
    <s v="Santander Seguros S/A"/>
    <s v="3423/107579048"/>
    <s v="2012-93-49378-0"/>
    <s v="21/09/2012 "/>
    <s v=" "/>
    <n v="81780"/>
    <n v="81780"/>
    <s v=" "/>
    <s v=" "/>
    <s v=" "/>
    <n v="81780"/>
    <s v="Possível"/>
    <n v="40890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São Paulo (SP)"/>
    <s v="São Paulo"/>
    <s v="Chalfin, Goldberg, Vainboim e Fichtner Advogados Associados - São "/>
    <s v="Equipe Cível - Seguros"/>
    <s v="31/07/2017 "/>
    <s v="Procedência Parcial - 2ª Instância - Recurso do Banco"/>
    <n v="0"/>
    <s v="02.02.507.0002064685/14"/>
    <d v="2014-09-02T00:00:00"/>
    <d v="2015-04-02T00:00:00"/>
    <n v="81780"/>
    <d v="2015-04-02T00:00:00"/>
    <s v="31/07/2017 "/>
    <n v="851"/>
    <n v="28.366666666666667"/>
  </r>
  <r>
    <x v="6"/>
    <s v="02.02.507.0001950931/14"/>
    <x v="0"/>
    <x v="0"/>
    <s v="VIDA PROTEÇÃO EXCLUSIVA"/>
    <n v="1008"/>
    <s v="IPA"/>
    <s v="Vida Proteção Exclusiva"/>
    <s v="Sim"/>
    <s v="SINISTRO NEGADO"/>
    <s v="Falta de Documentos"/>
    <m/>
    <x v="3"/>
    <n v="0"/>
    <n v="0"/>
    <n v="0"/>
    <m/>
    <m/>
    <s v="ZURICH SANTANDER"/>
    <n v="1950931"/>
    <s v=" 1007483-59.2013.8.26.0309 "/>
    <s v="Cleide Santaniello"/>
    <s v="Santander Seguros S/A"/>
    <s v="3197/17459268"/>
    <s v="2010-93-32177-0"/>
    <s v="05/05/2009 "/>
    <s v=" "/>
    <n v="18388"/>
    <n v="18388"/>
    <s v=" "/>
    <s v=" "/>
    <s v=" "/>
    <n v="18388"/>
    <s v="Possível"/>
    <n v="9194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5ª"/>
    <s v="Vara Cível"/>
    <s v="Jundiaí (SP)"/>
    <s v="São Paulo"/>
    <s v="Chalfin, Goldberg, Vainboim e Fichtner Advogados Associados - São "/>
    <s v="Equipe Cível - Seguros"/>
    <s v="27/07/2017 "/>
    <s v="Procedência Total - 1ª Instância"/>
    <n v="0"/>
    <s v="02.02.507.0001950931/14"/>
    <d v="2014-09-24T00:00:00"/>
    <d v="2014-10-09T00:00:00"/>
    <n v="18388"/>
    <d v="2014-10-09T00:00:00"/>
    <s v="27/07/2017 "/>
    <n v="1022"/>
    <n v="34.06666666666667"/>
  </r>
  <r>
    <x v="6"/>
    <s v="02.02.507.0002181244/15"/>
    <x v="0"/>
    <x v="0"/>
    <s v="VIDA PROTEÇÃO EXCLUSIVA"/>
    <n v="5030"/>
    <s v="IFPD"/>
    <s v="Vida Proteção Exclusiva"/>
    <s v="Sim"/>
    <s v="SINISTRO NEGADO"/>
    <s v="Falta de Documentos"/>
    <m/>
    <x v="1"/>
    <n v="193486.37"/>
    <n v="0"/>
    <n v="193486.37"/>
    <m/>
    <m/>
    <s v="ZURICH SANTANDER"/>
    <n v="2181244"/>
    <s v=" 1024440-05.2015.8.26.0071 "/>
    <s v="SHIRLEY DE ALMEIDA TEIZEN"/>
    <s v="Santander Seguros S/A"/>
    <s v="3422/11299282"/>
    <s v="2013-93-57670-0"/>
    <s v="24/10/2013 "/>
    <s v=" "/>
    <n v="261424"/>
    <n v="261424"/>
    <s v=" "/>
    <s v=" "/>
    <s v=" "/>
    <n v="261424"/>
    <s v="Possível"/>
    <n v="130712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Bauru (SP)"/>
    <s v="São Paulo"/>
    <s v="Chalfin, Goldberg, Vainboim e Fichtner Advogados Associados - São "/>
    <s v="Equipe Cível - Seguros"/>
    <s v="31/07/2017 "/>
    <s v="Extinção Art. 267 - Sem Possibilidade Nova Ação - 2ª Instância - Recurso do Auto"/>
    <n v="0"/>
    <s v="02.02.507.0002181244/15"/>
    <s v="30/11/2015"/>
    <d v="2015-12-08T00:00:00"/>
    <n v="261424"/>
    <d v="2015-12-08T00:00:00"/>
    <s v="31/07/2017 "/>
    <n v="601"/>
    <n v="20.033333333333335"/>
  </r>
  <r>
    <x v="6"/>
    <s v="02.02.507.0002205136/16"/>
    <x v="1"/>
    <x v="0"/>
    <s v="PROTEÇÃO ACIDENTES PESSOAIS "/>
    <n v="3003"/>
    <s v="IPA"/>
    <s v="AP Cartões"/>
    <s v="Não"/>
    <s v="SINISTRO NEGADO"/>
    <s v="Sem caracterização de IFPD / IPA / Doenças Graves / Preexistência"/>
    <m/>
    <x v="1"/>
    <n v="3554.07"/>
    <n v="0"/>
    <n v="3554.07"/>
    <m/>
    <m/>
    <s v="ZURICH SANTANDER"/>
    <n v="2205136"/>
    <s v=" 0000380-58.2016.8.21.0048 "/>
    <s v="REGINA BIROLO MADRUGA"/>
    <s v="Santander Seguros S/A"/>
    <s v="212/1"/>
    <s v="2014-82-27321-0"/>
    <s v="15/12/2013 "/>
    <s v=" "/>
    <n v="5000"/>
    <n v="5000"/>
    <s v=" "/>
    <s v=" "/>
    <s v=" "/>
    <n v="5000"/>
    <s v="Possível"/>
    <n v="2500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Farroupilha (RS)"/>
    <s v="Rio Grande do Sul"/>
    <s v="Cabanellos Schuh Advogados Associados - RS"/>
    <s v="Equipe Cível - Seguros"/>
    <s v="17/07/2017 "/>
    <s v="Improcedência da Ação - 2ª Instância - Recurso do Autor"/>
    <n v="0"/>
    <s v="02.02.507.0002205136/16"/>
    <s v="19/01/2016"/>
    <d v="2016-02-17T00:00:00"/>
    <n v="5000"/>
    <d v="2016-02-17T00:00:00"/>
    <s v="17/07/2017 "/>
    <n v="516"/>
    <n v="17.2"/>
  </r>
  <r>
    <x v="6"/>
    <s v="02.02.507.0002266948/16"/>
    <x v="1"/>
    <x v="0"/>
    <s v="PROTECAO MULHER MEN SANTANDER"/>
    <n v="5043"/>
    <s v="DIAGNOSTICO DE CANCER"/>
    <s v="AP Mulher"/>
    <s v="Sim"/>
    <s v="SINISTRO NEGADO"/>
    <s v="Ausência de cobertura"/>
    <m/>
    <x v="1"/>
    <n v="78313.75"/>
    <n v="0"/>
    <n v="78313.75"/>
    <m/>
    <m/>
    <s v="ZURICH SANTANDER"/>
    <n v="2266948"/>
    <s v=" 1002445-32.2016.8.26.0157 "/>
    <s v="Ronaldo dos Santos Lima"/>
    <s v="Santander Seguros S/A"/>
    <s v="286/261316"/>
    <s v="2014-82-31614-0"/>
    <s v="05/10/2014 "/>
    <s v=" "/>
    <n v="116873"/>
    <n v="116873"/>
    <s v=" "/>
    <s v=" "/>
    <s v=" "/>
    <n v="116873"/>
    <s v="Possível"/>
    <n v="58436.5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Cubatão (SP)"/>
    <s v="São Paulo"/>
    <s v="Chalfin, Goldberg, Vainboim e Fichtner Advogados Associados - São "/>
    <s v="Equipe Cível - Seguros"/>
    <s v="21/07/2017 "/>
    <s v="Improcedência da Ação - 2ª Instância - Recurso do Autor"/>
    <n v="0"/>
    <s v="02.02.507.0002266948/16"/>
    <s v="06/06/2016"/>
    <d v="2016-06-10T00:00:00"/>
    <n v="116873"/>
    <d v="2016-06-10T00:00:00"/>
    <s v="21/07/2017 "/>
    <n v="406"/>
    <n v="13.533333333333333"/>
  </r>
  <r>
    <x v="6"/>
    <s v="02.02.507.0002003564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91260"/>
    <n v="0"/>
    <n v="91260"/>
    <m/>
    <m/>
    <s v="ZURICH SANTANDER"/>
    <n v="2003564"/>
    <s v=" 1021225-68.2014.8.26.0196 "/>
    <s v="Antonio Andrade Filho"/>
    <s v="Santander Seguros S/A"/>
    <s v="3422/14861887"/>
    <s v="2014-93-63430-0"/>
    <s v="24/06/2014 "/>
    <s v=" "/>
    <n v="18860"/>
    <n v="18860"/>
    <s v=" "/>
    <s v=" "/>
    <s v=" "/>
    <n v="18860"/>
    <s v="Possível"/>
    <n v="9430"/>
    <n v="0"/>
    <s v="Remoto"/>
    <n v="0"/>
    <s v="Condenação"/>
    <s v="Contingência Inicial"/>
    <m/>
    <s v="Encerrado"/>
    <s v="Seguro de Vida"/>
    <s v="Apólice não recebida"/>
    <s v="Indenizatória"/>
    <s v="1ª"/>
    <s v="Vara Cível"/>
    <s v="Franca (SP)"/>
    <s v="São Paulo"/>
    <s v="Chalfin, Goldberg, Vainboim e Fichtner Advogados Associados - São "/>
    <s v="Equipe Cível - Seguros"/>
    <s v="31/07/2017 "/>
    <s v="Improcedência da Ação - 2ª Instância - Recurso do Autor"/>
    <n v="0"/>
    <s v="02.02.507.0002003564/14"/>
    <s v="03/12/2014"/>
    <d v="2014-12-18T00:00:00"/>
    <n v="18860"/>
    <d v="2014-12-18T00:00:00"/>
    <s v="31/07/2017 "/>
    <n v="956"/>
    <n v="31.866666666666667"/>
  </r>
  <r>
    <x v="6"/>
    <s v="02.02.507.0002169258/15"/>
    <x v="0"/>
    <x v="0"/>
    <s v="PROTECAO VIDA PREMIADA"/>
    <n v="8063"/>
    <s v="MORTE NATURAL"/>
    <s v="Vida Premiada"/>
    <s v="Não"/>
    <s v="SINISTRO NEGADO"/>
    <s v="DOENÇA PREEXISTENTE"/>
    <m/>
    <x v="1"/>
    <n v="54021.74"/>
    <n v="0"/>
    <n v="54021.74"/>
    <m/>
    <m/>
    <s v="ZURICH SANTANDER"/>
    <n v="2169258"/>
    <s v=" 0003652-04.2015.8.26.0615 "/>
    <s v="ROGERIO JOSE ZAMONARI"/>
    <s v="Santander Seguros S/A"/>
    <s v="113307/3544870"/>
    <s v="2015-93-71828-0"/>
    <s v="03/06/2015 "/>
    <s v=" "/>
    <n v="82000"/>
    <n v="82000"/>
    <s v=" "/>
    <s v=" "/>
    <s v=" "/>
    <n v="82000"/>
    <s v="Possível"/>
    <n v="41000"/>
    <n v="0"/>
    <s v="Remoto"/>
    <n v="0"/>
    <s v="Condenação"/>
    <s v="Contingência Inicial"/>
    <m/>
    <s v="Encerrado"/>
    <s v="Seguro de Vida"/>
    <s v="Sinistro Negado (Negativa pagto da Apólice)"/>
    <s v="Cobrança"/>
    <s v="1ª"/>
    <s v="Vara Cível"/>
    <s v="Tanabi (SP)"/>
    <s v="São Paulo"/>
    <s v="Chalfin, Goldberg, Vainboim e Fichtner Advogados Associados - São "/>
    <s v="Equipe Cível - Seguros"/>
    <s v="31/07/2017 "/>
    <s v="Improcedência da Ação - 2ª Instância - Recurso do Autor"/>
    <n v="0"/>
    <s v="02.02.507.0002169258/15"/>
    <s v="30/09/2015"/>
    <d v="2015-11-06T00:00:00"/>
    <n v="82000"/>
    <d v="2015-11-06T00:00:00"/>
    <s v="31/07/2017 "/>
    <n v="633"/>
    <n v="21.1"/>
  </r>
  <r>
    <x v="6"/>
    <s v="02.02.507.0002283213/16"/>
    <x v="0"/>
    <x v="0"/>
    <s v=" ACIDENTES PESSOAIS ANUAL SANTANDER"/>
    <n v="5009"/>
    <s v="IPA"/>
    <s v="AP STD"/>
    <s v="Sim"/>
    <s v="SINISTRO NEGADO"/>
    <s v="Sem caracterização de IFPD / IPA / Doenças Graves / Preexistência"/>
    <m/>
    <x v="1"/>
    <n v="1210.25"/>
    <n v="0"/>
    <n v="1210.25"/>
    <m/>
    <m/>
    <s v="ZURICH SANTANDER"/>
    <n v="2283213"/>
    <s v=" 1071656-35.2016.8.26.0100 "/>
    <s v="CESAR AUGUSTO FLORA DE CASTRO"/>
    <s v="Santander Seguros S/A"/>
    <s v="3422/17583546E"/>
    <s v="2015-93-68484-E"/>
    <s v="18/11/2014 "/>
    <s v=" "/>
    <n v="148024"/>
    <n v="148024"/>
    <s v=" "/>
    <s v=" "/>
    <s v=" "/>
    <n v="148024"/>
    <s v="Possível"/>
    <n v="74012"/>
    <n v="0"/>
    <s v="Remoto"/>
    <n v="0"/>
    <s v="Condenação"/>
    <s v="Contingência Inicial"/>
    <m/>
    <s v="Encerrado"/>
    <s v="Seguro de Vida"/>
    <s v="Pagto prêmio não efetivado/efetivado erroneamente"/>
    <s v="Indenizatória"/>
    <s v="42ª"/>
    <s v="Vara Cível"/>
    <s v="São Paulo (SP)"/>
    <s v="São Paulo"/>
    <s v="Chalfin, Goldberg, Vainboim e Fichtner Advogados Associados - São "/>
    <s v="Equipe Cível - Seguros"/>
    <s v="31/07/2017 "/>
    <s v="Improcedência da Ação - 2ª Instância - Recurso do Autor"/>
    <n v="0"/>
    <s v="02.02.507.0002283213/16"/>
    <s v="17/06/2016"/>
    <d v="2016-07-16T00:00:00"/>
    <n v="148024"/>
    <d v="2016-07-16T00:00:00"/>
    <s v="31/07/2017 "/>
    <n v="380"/>
    <n v="12.666666666666666"/>
  </r>
  <r>
    <x v="6"/>
    <s v="02.02.507.0002082976/15"/>
    <x v="0"/>
    <x v="0"/>
    <s v="VIDA PROTEÇÃO EXCLUSIVA"/>
    <n v="1008"/>
    <s v="IPA"/>
    <s v="Vida Proteção Exclusiva"/>
    <s v="Sim"/>
    <s v="SINISTRO NÃO AVISADO"/>
    <s v="SINISTRO NÃO AVISADO"/>
    <m/>
    <x v="2"/>
    <n v="27125.360000000001"/>
    <n v="27125.360000000001"/>
    <n v="0"/>
    <m/>
    <m/>
    <s v="ZURICH SANTANDER"/>
    <n v="2082976"/>
    <s v=" 0000719-98.2015.8.26.0246 "/>
    <s v="Daniel Nascimento de Souza"/>
    <s v="Santander Seguros S/A"/>
    <s v="3197/19609843"/>
    <s v="2015-93-70712-0"/>
    <s v="06/01/2008 "/>
    <s v=" "/>
    <n v="23480.74"/>
    <n v="23480.74"/>
    <s v=" "/>
    <s v=" "/>
    <s v=" "/>
    <n v="23480.74"/>
    <s v="Possível"/>
    <n v="11740.37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Ilha Solteira (SP)"/>
    <s v="São Paulo"/>
    <s v="Chalfin, Goldberg, Vainboim e Fichtner Advogados Associados - São "/>
    <s v="Equipe Cível - Seguros"/>
    <s v="17/07/2017 "/>
    <s v="Procedência Parcial - 2ª Instância - Recurso do Autor"/>
    <n v="0"/>
    <s v="02.02.507.0002082976/15"/>
    <d v="2015-04-07T00:00:00"/>
    <d v="2015-05-06T00:00:00"/>
    <n v="23480.74"/>
    <d v="2015-05-06T00:00:00"/>
    <s v="17/07/2017 "/>
    <n v="803"/>
    <n v="26.766666666666666"/>
  </r>
  <r>
    <x v="6"/>
    <s v="02.02.507.0001999241/14"/>
    <x v="1"/>
    <x v="0"/>
    <s v="ACIDENTES PESSOAIS MENSAL SANTANDER"/>
    <n v="5012"/>
    <s v="IPA"/>
    <s v="AP STD"/>
    <s v="Sim"/>
    <s v="SINISTRO LIQUIDADO"/>
    <s v="Sinistro pago parcialmente"/>
    <m/>
    <x v="0"/>
    <n v="47791.86"/>
    <n v="45000"/>
    <n v="2791.8600000000006"/>
    <n v="5000"/>
    <m/>
    <s v="ZURICH SANTANDER"/>
    <n v="1999241"/>
    <s v=" 0020946-96.2014.8.19.0066 "/>
    <s v="Sidney da Costa Santos"/>
    <s v="Santander Seguros S/A"/>
    <s v="301/3471865"/>
    <s v="2014-82-27553-0"/>
    <s v="14/01/2014 "/>
    <s v=" "/>
    <n v="50967.5"/>
    <n v="53650"/>
    <s v=" "/>
    <s v=" "/>
    <s v=" "/>
    <n v="50967.5"/>
    <s v="Possível"/>
    <n v="25483.75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Volta Redonda (RJ)"/>
    <s v="Rio de Janeiro"/>
    <s v="Chalfin, Goldberg, Vainboim e Fichtner Advogados Associados - São "/>
    <s v="Equipe Cível - Seguros"/>
    <s v="17/07/2017 "/>
    <s v="Acordo antes da Sentença"/>
    <n v="0"/>
    <s v="02.02.507.0001999241/14"/>
    <s v="14/11/2014"/>
    <d v="2014-12-12T00:00:00"/>
    <n v="50967.5"/>
    <d v="2014-12-12T00:00:00"/>
    <s v="17/07/2017 "/>
    <n v="948"/>
    <n v="31.6"/>
  </r>
  <r>
    <x v="6"/>
    <s v="02.02.507.0002402397/16"/>
    <x v="0"/>
    <x v="0"/>
    <s v="MERIDIONAL CORRENTISTA"/>
    <n v="5066"/>
    <s v="MORTE NATURAL"/>
    <s v="Vida PF"/>
    <s v="Não"/>
    <s v="SINISTRO LIQUIDADO"/>
    <s v="Sinistro pago parcialmente"/>
    <m/>
    <x v="0"/>
    <n v="188650.16"/>
    <n v="142000"/>
    <n v="46650.16"/>
    <n v="14200"/>
    <m/>
    <s v="ZURICH SANTANDER"/>
    <n v="2402397"/>
    <s v=" 0237163-12.2016.8.21.0001 "/>
    <s v="Lucia Maria Scherer"/>
    <s v="Santander Seguros S/A"/>
    <s v="3440/301006934"/>
    <s v="2016-93-83033-E"/>
    <s v="15/06/2016 "/>
    <s v=" "/>
    <n v="0"/>
    <n v="24292"/>
    <s v=" "/>
    <s v=" "/>
    <s v=" "/>
    <n v="0"/>
    <m/>
    <n v="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Porto Alegre (RS)"/>
    <s v="Rio Grande do Sul"/>
    <s v="Cabanellos Schuh Advogados Associados - RS"/>
    <s v="Equipe Cível - Seguros"/>
    <s v="31/07/2017 "/>
    <s v="Acordo antes da Sentença"/>
    <n v="0"/>
    <s v="02.02.507.0002402397/16"/>
    <s v="29/11/2016"/>
    <d v="2016-12-27T00:00:00"/>
    <n v="0"/>
    <d v="2016-12-27T00:00:00"/>
    <s v="31/07/2017 "/>
    <n v="216"/>
    <n v="7.2"/>
  </r>
  <r>
    <x v="6"/>
    <s v="02.02.507.0002433421/17"/>
    <x v="0"/>
    <x v="0"/>
    <s v="APÓLICE ESPECÍFICA VG MENSAL"/>
    <n v="7000"/>
    <s v="MORTE NATURAL"/>
    <s v="Vida Específica"/>
    <s v="Não"/>
    <s v="SINISTRO LIQUIDADO"/>
    <s v="Sinistro pago parcialmente"/>
    <m/>
    <x v="0"/>
    <n v="311090.86"/>
    <n v="270000"/>
    <n v="41090.859999999986"/>
    <n v="27000"/>
    <m/>
    <s v="ZURICH SANTANDER"/>
    <n v="2433421"/>
    <s v=" 0005595-25.2017.8.21.0001 "/>
    <s v="Elzira Martins Moraes"/>
    <s v="Santander Seguros S/A"/>
    <s v="2632/1"/>
    <s v="2016-93-85768-0"/>
    <s v="12/06/2016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7ª"/>
    <s v="Vara Cível"/>
    <s v="Porto Alegre (RS)"/>
    <s v="Rio Grande do Sul"/>
    <s v="Cabanellos Schuh Advogados Associados - RS"/>
    <s v="Equipe Cível - Seguros"/>
    <s v="31/07/2017 "/>
    <s v="Acordo antes da Sentença"/>
    <n v="0"/>
    <s v="02.02.507.0002433421/17"/>
    <s v="07/01/2017"/>
    <d v="2017-04-05T00:00:00"/>
    <n v="0"/>
    <d v="2017-04-05T00:00:00"/>
    <s v="31/07/2017 "/>
    <n v="117"/>
    <n v="3.9"/>
  </r>
  <r>
    <x v="6"/>
    <s v="02.02.507.0001816067/14"/>
    <x v="0"/>
    <x v="0"/>
    <s v="PROTECAO VIDA PREMIADA"/>
    <n v="8063"/>
    <s v="MORTE NATURAL"/>
    <s v="Vida Premiada"/>
    <s v="Não"/>
    <s v="SINISTRO NEGADO"/>
    <s v="DOENÇA PREEXISTENTE"/>
    <m/>
    <x v="0"/>
    <n v="94409.23"/>
    <n v="77000"/>
    <n v="17409.229999999996"/>
    <n v="7000"/>
    <m/>
    <s v="ZURICH SANTANDER"/>
    <n v="1816067"/>
    <s v=" 0050896-72.2013.8.16.0001 "/>
    <s v="Merisia Batista Lacerda"/>
    <s v="Santander Seguros S/A"/>
    <s v="113307/3230229"/>
    <s v="2013-93-54817-0"/>
    <s v="27/06/2013 "/>
    <s v=" "/>
    <n v="42000"/>
    <n v="42000"/>
    <s v=" "/>
    <s v=" "/>
    <s v=" "/>
    <n v="42000"/>
    <s v="Possível"/>
    <n v="21000"/>
    <n v="0"/>
    <s v="Remoto"/>
    <n v="0"/>
    <s v="Condenação"/>
    <s v="Contingência Inicial"/>
    <m/>
    <s v="Encerrado"/>
    <s v="Seguro de Vida"/>
    <s v="Cobertura Negada"/>
    <s v="Indenizatória"/>
    <s v="18ª"/>
    <s v="Vara Cível"/>
    <s v="Curitiba (PR)"/>
    <s v="Paraná"/>
    <s v="Cabanellos Schuh Advogados Associados - PR"/>
    <s v="Equipe Cível - Seguros"/>
    <s v="31/07/2017 "/>
    <s v="Acordos após a Sentença e até Decisão do Tribunal Estadual"/>
    <n v="0"/>
    <s v="02.02.507.0001816067/14"/>
    <s v="20/02/2014"/>
    <d v="2014-03-25T00:00:00"/>
    <n v="42000"/>
    <d v="2014-03-25T00:00:00"/>
    <s v="31/07/2017 "/>
    <n v="1224"/>
    <n v="40.799999999999997"/>
  </r>
  <r>
    <x v="6"/>
    <s v="02.02.507.0001839514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44905.7"/>
    <n v="0"/>
    <n v="44905.7"/>
    <m/>
    <m/>
    <s v="ZURICH SANTANDER"/>
    <n v="1839514"/>
    <s v=" 0001826-79.2014.8.26.0581 "/>
    <s v="Maria Tereza Turola Alves"/>
    <s v="Santander Seguros S/A"/>
    <s v="3422/17272778"/>
    <s v="2013-93-51206-0"/>
    <s v="22/09/2010 "/>
    <s v=" "/>
    <n v="42663"/>
    <n v="42663"/>
    <s v=" "/>
    <s v=" "/>
    <s v=" "/>
    <n v="42663"/>
    <s v="Possível"/>
    <n v="21331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São Manuel (SP)"/>
    <s v="São Paulo"/>
    <s v="Chalfin, Goldberg, Vainboim e Fichtner Advogados Associados - São "/>
    <s v="Equipe Cível - Seguros"/>
    <s v="31/07/2017 "/>
    <s v="Improcedência da Ação - 1ª Instância"/>
    <n v="0"/>
    <s v="02.02.507.0001839514/14"/>
    <s v="04/04/2014"/>
    <d v="2014-04-23T00:00:00"/>
    <n v="42663"/>
    <d v="2014-04-23T00:00:00"/>
    <s v="31/07/2017 "/>
    <n v="1195"/>
    <n v="39.833333333333336"/>
  </r>
  <r>
    <x v="6"/>
    <s v="02.02.507.0001644072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32532.91"/>
    <n v="0"/>
    <n v="32532.91"/>
    <m/>
    <m/>
    <s v="ZURICH SANTANDER"/>
    <n v="1649556"/>
    <s v=" 0003935-60.2013.8.26.0562 "/>
    <s v="Angelo Jose Vilchez Ramos"/>
    <s v="Santander Seguros S/A"/>
    <s v="3422/17786425"/>
    <s v="2012-93-45005-0"/>
    <s v="29/02/2012 "/>
    <s v=" "/>
    <n v="31871"/>
    <n v="31871"/>
    <s v=" "/>
    <s v=" "/>
    <s v=" "/>
    <n v="31871"/>
    <s v="Possível"/>
    <n v="15935.5"/>
    <n v="0"/>
    <s v="Remoto"/>
    <n v="0"/>
    <s v="Condenação"/>
    <s v="Contingência Inicial"/>
    <m/>
    <s v="Encerrado"/>
    <s v="Seguro de Vida"/>
    <s v="Pgto/Amortiz/diverg/duplic/não processado/provisão"/>
    <s v="Cobrança"/>
    <s v="5ª"/>
    <s v="Vara Cível"/>
    <s v="Santos (SP)"/>
    <s v="São Paulo"/>
    <s v="Chalfin, Goldberg, Vainboim e Fichtner Advogados Associados - São "/>
    <s v="Equipe Cível - Seguros"/>
    <s v="31/07/2017 "/>
    <s v="Extinção Art. 267 - Com Possibilidade Nova Ação - 1ª Instância"/>
    <n v="0"/>
    <s v="02.02.507.0001644072/13"/>
    <s v="29/04/2013"/>
    <d v="2013-06-04T00:00:00"/>
    <n v="31871"/>
    <d v="2013-06-04T00:00:00"/>
    <s v="31/07/2017 "/>
    <n v="1518"/>
    <n v="50.6"/>
  </r>
  <r>
    <x v="6"/>
    <s v="02.02.507.0001285371/12"/>
    <x v="0"/>
    <x v="0"/>
    <s v="NOVO PROTEÇÃO VIDA EMPRESA"/>
    <n v="5052"/>
    <s v="IFPD"/>
    <s v="Vida Master"/>
    <s v="Sim"/>
    <s v="SINISTRO NEGADO"/>
    <s v="Falta de Documentos"/>
    <m/>
    <x v="2"/>
    <n v="68073.38"/>
    <n v="68073.38"/>
    <n v="0"/>
    <m/>
    <m/>
    <s v="ZURICH SANTANDER"/>
    <n v="1535476"/>
    <s v=" 014/1.12.0004107-6 "/>
    <s v="Flavio Jobim Cremonini"/>
    <s v="Santander Seguros S/A"/>
    <s v="3431/4904"/>
    <s v="2011-93-35996-0"/>
    <s v="04/01/2011 "/>
    <s v=" "/>
    <n v="81370.720000000001"/>
    <n v="81370.720000000001"/>
    <s v=" "/>
    <s v=" "/>
    <s v=" "/>
    <n v="26980.62"/>
    <s v="Provável"/>
    <n v="26980.62"/>
    <n v="0"/>
    <s v="Remoto"/>
    <n v="0"/>
    <s v="Condenação"/>
    <s v="Contingência Inicial"/>
    <m/>
    <s v="Encerrado"/>
    <s v="Seguro de Vida"/>
    <s v="Pgto/Amortiz/diverg/duplic/não processado/provisão"/>
    <s v="Cobrança"/>
    <s v="3ª"/>
    <s v="Vara Cível"/>
    <s v="Esteio (RS)"/>
    <s v="Rio Grande do Sul"/>
    <s v="Cabanellos Schuh Advogados Associados - RS"/>
    <s v="Equipe Cível - Seguros"/>
    <s v="17/07/2017 "/>
    <s v="Procedência Parcial - 2ª Instância - Recurso do Banco"/>
    <n v="0"/>
    <s v="02.02.507.0001285371/12"/>
    <d v="2012-10-02T00:00:00"/>
    <d v="2012-10-22T00:00:00"/>
    <n v="81370.720000000001"/>
    <d v="2012-10-22T00:00:00"/>
    <s v="17/07/2017 "/>
    <n v="1729"/>
    <n v="57.633333333333333"/>
  </r>
  <r>
    <x v="6"/>
    <s v="02.02.507.0001659722/13"/>
    <x v="1"/>
    <x v="0"/>
    <s v="PRODUTO GENÉRICO"/>
    <n v="9999"/>
    <s v="MORTE ACIDENTAL"/>
    <s v="Pessoas - Acidentes Pessoais"/>
    <s v="Não"/>
    <s v="SINISTRO NÃO AVISADO"/>
    <s v="SINISTRO NÃO AVISADO"/>
    <m/>
    <x v="1"/>
    <n v="236.84"/>
    <n v="0"/>
    <n v="236.84"/>
    <m/>
    <m/>
    <s v="ZURICH SANTANDER"/>
    <n v="1672401"/>
    <s v=" 0800790-53.2012.8.12.0055 "/>
    <s v="Maria Antonio Sousa"/>
    <s v="Santander Seguros S/A"/>
    <s v="2639/1012"/>
    <s v="2013-82-25004-0"/>
    <s v="13/12/2009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Campo Grande (MS)"/>
    <s v="Mato Grosso do Sul"/>
    <s v="Mascarenhas Barbosa &amp; Advogados Associados"/>
    <s v="Equipe Cível - Seguros"/>
    <s v="17/07/2017 "/>
    <s v="Improcedência da Ação - 2ª Instância - Recurso do Autor"/>
    <n v="0"/>
    <s v="02.02.507.0001659722/13"/>
    <s v="28/06/2013"/>
    <d v="2013-07-11T00:00:00"/>
    <n v="10000"/>
    <d v="2013-07-11T00:00:00"/>
    <s v="17/07/2017 "/>
    <n v="1467"/>
    <n v="48.9"/>
  </r>
  <r>
    <x v="7"/>
    <s v="02.02.136.0002391966/16"/>
    <x v="2"/>
    <x v="1"/>
    <s v="PROTEÇÃO EMPRESARIAL SANTANDER"/>
    <n v="8114"/>
    <s v="ROUBO/FURTO"/>
    <s v="Empresarial"/>
    <s v="Sim"/>
    <s v="SINISTRO NEGADO"/>
    <s v="RISCO EXCLUÍDO"/>
    <m/>
    <x v="0"/>
    <n v="8355.27"/>
    <n v="7664.79"/>
    <n v="690.48000000000047"/>
    <m/>
    <m/>
    <s v="ZURICH SANTANDER"/>
    <n v="2391966"/>
    <s v=" 1017085-35.2016.8.26.0482 "/>
    <s v="MARCIO FERREIRA DA MATA"/>
    <s v="Santander Brasil Seguros S/A"/>
    <s v="1822133/0"/>
    <s v="2016-14-106169-"/>
    <s v="06/04/2016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Empresarial"/>
    <s v="Sinistro Negado (Negativa pagto da Apólice)"/>
    <s v="Cobrança"/>
    <s v="Juizado Especial Cível"/>
    <s v="JEC 20 Salários"/>
    <s v="Presidente Prudente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136.0002391966/16"/>
    <d v="2016-10-18T00:00:00"/>
    <d v="2016-11-30T00:00:00"/>
    <n v="15000"/>
    <d v="2016-11-30T00:00:00"/>
    <s v="02/08/2017 "/>
    <n v="245"/>
    <n v="8.1666666666666661"/>
  </r>
  <r>
    <x v="7"/>
    <s v="02.02.507.0002218153/16"/>
    <x v="1"/>
    <x v="0"/>
    <s v=" SEG ACID PESSOAIS MIGR STYLE"/>
    <n v="8030"/>
    <s v="IPA"/>
    <s v="AP STD"/>
    <s v="Sim"/>
    <s v="SINISTRO NEGADO"/>
    <s v="RISCO EXCLUÍDO"/>
    <m/>
    <x v="0"/>
    <n v="17756.48"/>
    <n v="15000"/>
    <n v="2756.4799999999996"/>
    <n v="4000"/>
    <m/>
    <s v="ZURICH SANTANDER"/>
    <n v="2218153"/>
    <s v=" 1019752-73.2016.8.26.0100 "/>
    <s v="FABIO CASSANIGA DO NASCIMENTO"/>
    <s v="Santander Seguros S/A"/>
    <s v="2030/2060481"/>
    <s v="2015-82-34453-0"/>
    <s v="13/01/2015 "/>
    <s v=" "/>
    <n v="69747"/>
    <n v="69747"/>
    <s v=" "/>
    <s v=" "/>
    <s v=" "/>
    <n v="34000"/>
    <s v="Possível"/>
    <n v="17000"/>
    <n v="0"/>
    <s v="Remoto"/>
    <n v="0"/>
    <s v="Condenação"/>
    <s v="Contingência Inicial"/>
    <m/>
    <s v="Encerrado"/>
    <s v="Acidentes Pessoais"/>
    <s v="Sinistro Negado (Negativa pagto da Apólice)"/>
    <s v="Cobrança"/>
    <s v="3ª"/>
    <s v="Vara Cível"/>
    <s v="São Paulo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507.0002218153/16"/>
    <d v="2016-02-29T00:00:00"/>
    <d v="2016-03-08T00:00:00"/>
    <n v="69747"/>
    <d v="2016-03-08T00:00:00"/>
    <s v="02/08/2017 "/>
    <n v="512"/>
    <n v="17.066666666666666"/>
  </r>
  <r>
    <x v="7"/>
    <s v="02.02.507.0002418868/17"/>
    <x v="0"/>
    <x v="0"/>
    <s v="PROTEÇÃO VIDA EMPRESA SANTANDER"/>
    <n v="5055"/>
    <s v="IPA"/>
    <s v="Vida Master"/>
    <s v="Sim"/>
    <s v="SINISTRO NEGADO"/>
    <s v=" FALTA DE DOCUMENTOS"/>
    <m/>
    <x v="1"/>
    <n v="12419.13"/>
    <n v="0"/>
    <n v="12419.13"/>
    <m/>
    <m/>
    <s v="ZURICH SANTANDER"/>
    <n v="2418868"/>
    <s v=" 0003956-90.2017.8.19.0206 "/>
    <s v="JOSEPH BISPO DOS SANTOS"/>
    <s v="Santander Seguros S/A"/>
    <s v="3419/433720"/>
    <s v="2014-93-66368-0"/>
    <s v="16/09/2014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Acidentes Pessoais"/>
    <s v="Sinistro Negado (Negativa pagto da Apólice)"/>
    <s v="Indenizatória"/>
    <s v="1ª"/>
    <s v="Vara Cível"/>
    <s v="Rio de Janeiro (RJ)"/>
    <s v="Rio de Janeiro"/>
    <s v="Chalfin, Goldberg, Vainboim e Fichtner Advogados Associados - São "/>
    <s v="Equipe Cível - Seguros"/>
    <s v="03/08/2017 "/>
    <s v="Extinção Art. 267 - Com Possibilidade Nova Ação - 1ª Instância"/>
    <n v="0"/>
    <s v="02.02.507.0002418868/17"/>
    <d v="2017-02-10T00:00:00"/>
    <d v="2017-02-22T00:00:00"/>
    <n v="20000"/>
    <d v="2017-02-22T00:00:00"/>
    <s v="03/08/2017 "/>
    <n v="162"/>
    <n v="5.4"/>
  </r>
  <r>
    <x v="7"/>
    <s v="02.02.507.0001099963/11"/>
    <x v="0"/>
    <x v="0"/>
    <s v="PRODUTO GENÉRICO"/>
    <n v="9999"/>
    <s v="IPA"/>
    <s v="Pessoas - Vida  (outros)"/>
    <s v="Não"/>
    <s v="SINISTRO NEGADO"/>
    <s v="RISCO EXCLUÍDO"/>
    <m/>
    <x v="1"/>
    <n v="94152.43"/>
    <n v="0"/>
    <n v="94152.43"/>
    <m/>
    <m/>
    <s v="ESCROW"/>
    <n v="1350063"/>
    <s v=" 0125757-50.2010.8.19.0001 "/>
    <s v="Tiago Barcellos da Silva"/>
    <s v="Santander Seguros S/A"/>
    <s v="9302119/0"/>
    <s v="2011-93-42684-0"/>
    <s v="23/08/2001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Acidentes Pessoais"/>
    <s v="Cobertura Negada"/>
    <s v="Indenizatória"/>
    <s v="37ª"/>
    <s v="Vara Cível"/>
    <s v="Rio de Janeiro (RJ)"/>
    <s v="Rio de Janeiro"/>
    <s v="Chalfin, Goldberg, Vainboim e Fichtner Advogados Associados - São "/>
    <s v="Equipe Cível - Seguros"/>
    <s v="03/08/2017 "/>
    <s v="Extinção Art. 267 - Com Possibilidade Nova Ação - 1ª Instância"/>
    <n v="0"/>
    <s v="02.02.507.0001099963/11"/>
    <d v="2011-07-11T00:00:00"/>
    <d v="2011-08-02T00:00:00"/>
    <n v="50000"/>
    <d v="2011-08-02T00:00:00"/>
    <s v="03/08/2017 "/>
    <n v="2193"/>
    <n v="73.099999999999994"/>
  </r>
  <r>
    <x v="7"/>
    <s v="02.02.507.0002069442/15"/>
    <x v="1"/>
    <x v="0"/>
    <s v="ACIDENTES PESSOAIS MENSAL SANTANDER"/>
    <n v="5012"/>
    <s v="IPA"/>
    <s v="AP STD"/>
    <s v="Sim"/>
    <s v="SINISTRO NEGADO"/>
    <s v=" FALTA DE DOCUMENTOS"/>
    <m/>
    <x v="0"/>
    <n v="3152.76"/>
    <n v="2400"/>
    <n v="752.76000000000022"/>
    <n v="0"/>
    <m/>
    <s v="ZURICH SANTANDER"/>
    <n v="2069442"/>
    <s v=" 1013076-49.2015.8.26.0002 "/>
    <s v="Tatiana da Rocha Silva"/>
    <s v="Santander Seguros S/A"/>
    <s v="301/2568366"/>
    <s v="2011-82-15323-0"/>
    <s v="08/08/2011 "/>
    <s v=" "/>
    <n v="35000"/>
    <n v="35000"/>
    <s v=" "/>
    <s v=" "/>
    <s v=" "/>
    <n v="35000"/>
    <s v="Possível"/>
    <n v="17500"/>
    <n v="0"/>
    <s v="Remoto"/>
    <n v="0"/>
    <s v="Condenação"/>
    <s v="Contingência Inicial"/>
    <m/>
    <s v="Encerrado"/>
    <s v="Seguro Automóvel"/>
    <s v="Pagto prêmio não efetivado/efetivado erroneamente"/>
    <s v="Indenizatória"/>
    <s v="8ª"/>
    <s v="Vara Cível"/>
    <s v="São Paulo (SP)"/>
    <s v="São Paulo"/>
    <s v="Chalfin, Goldberg, Vainboim e Fichtner Advogados Associados - São "/>
    <s v="Equipe Cível - Seguros"/>
    <s v="02/08/2017 "/>
    <s v="Acordo antes da Sentença"/>
    <n v="0"/>
    <s v="02.02.507.0002069442/15"/>
    <d v="2015-03-27T00:00:00"/>
    <d v="2015-04-10T00:00:00"/>
    <n v="35000"/>
    <d v="2015-04-10T00:00:00"/>
    <s v="02/08/2017 "/>
    <n v="845"/>
    <n v="28.166666666666668"/>
  </r>
  <r>
    <x v="7"/>
    <s v="02.02.136.0002401676/16"/>
    <x v="2"/>
    <x v="1"/>
    <s v="PROTEÇÃO RESIDENCIAL"/>
    <n v="8106"/>
    <s v="ROUBO/FURTO"/>
    <s v="Residencial Habitual"/>
    <s v="Sim"/>
    <s v="SINISTRO NEGADO"/>
    <s v="RISCO EXCLUÍDO"/>
    <m/>
    <x v="3"/>
    <n v="6562.91"/>
    <n v="6562.91"/>
    <n v="0"/>
    <m/>
    <m/>
    <s v="ZURICH SANTANDER"/>
    <n v="2401676"/>
    <s v=" 9103907.64.2016.813.0024 "/>
    <s v="Elisio Antonio Silva"/>
    <s v="Santander Brasil Seguros S/A"/>
    <s v="1813162/854474"/>
    <s v="2016-14-109573-"/>
    <s v="27/06/2016 "/>
    <s v=" "/>
    <n v="5559.02"/>
    <n v="5559.02"/>
    <s v=" "/>
    <s v=" "/>
    <s v=" "/>
    <n v="5559.02"/>
    <s v="Possível"/>
    <n v="2779.51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elo Horizonte (MG)"/>
    <s v="Minas Gerais"/>
    <s v="Chalfin, Goldberg, Vainboim e Fichtner Advogados Associados - São "/>
    <s v="Equipe Cível - Seguros"/>
    <s v="15/08/2017 "/>
    <s v="Procedência Total - 2ª Instância - Recurso do Banco"/>
    <n v="0"/>
    <s v="02.02.136.0002401676/16"/>
    <d v="2016-12-19T00:00:00"/>
    <d v="2016-12-23T00:00:00"/>
    <n v="5559.02"/>
    <d v="2016-12-23T00:00:00"/>
    <s v="15/08/2017 "/>
    <n v="235"/>
    <n v="7.833333333333333"/>
  </r>
  <r>
    <x v="7"/>
    <s v="02.02.136.0002419602/17"/>
    <x v="2"/>
    <x v="1"/>
    <s v="PROTEÇÃO EMPRESARIAL SANTANDER"/>
    <n v="8114"/>
    <s v="Danos Elétricos"/>
    <s v="Empresarial"/>
    <s v="Sim"/>
    <s v="SINISTRO LIQUIDADO"/>
    <s v="Sinistro pago parcialmente"/>
    <m/>
    <x v="0"/>
    <n v="10146.01"/>
    <n v="9600"/>
    <n v="546.01000000000022"/>
    <n v="0"/>
    <m/>
    <s v="ZURICH SANTANDER"/>
    <n v="2419602"/>
    <s v=" 1001042-09.2017.8.26.0637 "/>
    <s v="Renata Luzia da Silva"/>
    <s v="Santander Brasil Seguros S/A"/>
    <s v="1835106/0"/>
    <s v="2016-14-112707-"/>
    <s v="03/09/2016 "/>
    <s v=" "/>
    <n v="10096.44"/>
    <n v="15000"/>
    <s v=" "/>
    <s v=" "/>
    <s v=" "/>
    <n v="10096.44"/>
    <s v="Possível"/>
    <n v="5048.22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Tupã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136.0002419602/17"/>
    <d v="2017-02-20T00:00:00"/>
    <d v="2017-02-24T00:00:00"/>
    <n v="10096.44"/>
    <d v="2017-02-24T00:00:00"/>
    <s v="02/08/2017 "/>
    <n v="159"/>
    <n v="5.3"/>
  </r>
  <r>
    <x v="7"/>
    <s v="02.02.136.0002427836/17"/>
    <x v="2"/>
    <x v="1"/>
    <s v="PROTEÇÃO RESIDENCIAL"/>
    <n v="8106"/>
    <s v="ROUBO/FURTO"/>
    <s v="Residencial Habitual"/>
    <s v="Sim"/>
    <s v="SINISTRO NEGADO"/>
    <s v="Caracteristica do imóvel ( Veraneio / Comercial / Desabitado / Em reforma) "/>
    <s v="desabitado + de 30 dias."/>
    <x v="0"/>
    <n v="2469.9899999999998"/>
    <n v="2400"/>
    <n v="69.989999999999782"/>
    <n v="0"/>
    <m/>
    <s v="ZURICH SANTANDER"/>
    <n v="2427836"/>
    <s v=" 9001297-74.2017.8.21.0019 "/>
    <s v="ELEODORO ANTONIO SCANDIEL"/>
    <s v="Santander Brasil Seguros S/A"/>
    <s v="1813162/918975"/>
    <s v="2016-14-111673-"/>
    <s v="26/08/2016 "/>
    <s v=" "/>
    <n v="2662"/>
    <n v="2662"/>
    <s v=" "/>
    <s v=" "/>
    <s v=" "/>
    <n v="2662"/>
    <s v="Possível"/>
    <n v="1331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Novo Hamburgo (RS)"/>
    <s v="Rio Grande do Sul"/>
    <s v="Cabanellos Schuh Advogados Associados - RS"/>
    <s v="Equipe Cível - Seguros"/>
    <s v="02/08/2017 "/>
    <s v="Acordos após a Sentença e até Decisão do Tribunal Estadual"/>
    <n v="0"/>
    <s v="02.02.136.0002427836/17"/>
    <d v="2017-03-09T00:00:00"/>
    <d v="2017-03-22T00:00:00"/>
    <n v="2662"/>
    <d v="2017-03-22T00:00:00"/>
    <s v="02/08/2017 "/>
    <n v="133"/>
    <n v="4.4333333333333336"/>
  </r>
  <r>
    <x v="7"/>
    <s v="02.02.136.0002088063/15"/>
    <x v="2"/>
    <x v="1"/>
    <s v="PROTEÇÃO RESIDENCIAL VAN GOGH"/>
    <n v="8100"/>
    <s v="ROUBO/FURTO"/>
    <s v="Residencial Van Gogh"/>
    <s v="Não"/>
    <s v="SINISTRO NEGADO"/>
    <s v="Caracteristica do imóvel ( Veraneio / Comercial / Desabitado / Em reforma) "/>
    <s v="cancelamento da apólice e devolução do prêmio pago."/>
    <x v="0"/>
    <n v="26670"/>
    <n v="25000"/>
    <n v="1670"/>
    <n v="0"/>
    <m/>
    <s v="ZURICH SANTANDER"/>
    <n v="2088063"/>
    <s v=" 0011696-25.2015.811.0002 "/>
    <s v="Paulo Gonçalves da Silva"/>
    <s v="Santander Brasil Seguros S/A"/>
    <s v="1782418/478506"/>
    <s v="2014-14-82902-0"/>
    <s v="01/08/2014 "/>
    <s v=" "/>
    <n v="9000"/>
    <n v="9000"/>
    <s v=" "/>
    <s v=" "/>
    <s v=" "/>
    <n v="9000"/>
    <s v="Possível"/>
    <n v="4500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40 Salários"/>
    <s v="Varzea Grande (MT)"/>
    <s v="Mato Grosso"/>
    <s v="Mascarenhas Barbosa &amp; Advogados Associados"/>
    <s v="Equipe Cível - Seguros"/>
    <s v="03/08/2017 "/>
    <s v="Acordo Após Decisão do Tribunal Estadual"/>
    <n v="0"/>
    <s v="02.02.136.0002088063/15"/>
    <d v="2015-04-29T00:00:00"/>
    <d v="2015-05-14T00:00:00"/>
    <n v="9000"/>
    <d v="2015-05-14T00:00:00"/>
    <s v="03/08/2017 "/>
    <n v="812"/>
    <n v="27.066666666666666"/>
  </r>
  <r>
    <x v="7"/>
    <s v="02.02.136.0002248239/16"/>
    <x v="2"/>
    <x v="1"/>
    <s v="PROTEÇÃO RESIDENCIAL DOSE DUPLA"/>
    <n v="5002"/>
    <s v="VENDAVAL"/>
    <s v="Residencial Dose Dupla"/>
    <s v="Sim"/>
    <s v="SINISTRO NEGADO"/>
    <s v="Ausência de cobertura"/>
    <m/>
    <x v="0"/>
    <n v="9004.39"/>
    <n v="7212"/>
    <n v="1792.3899999999994"/>
    <n v="0"/>
    <m/>
    <s v="ZURICH SANTANDER"/>
    <n v="2248239"/>
    <s v=" 0000863-80.2016.8.26.0620 "/>
    <s v="LUCIANA APARECIDA PIRES MACHADO"/>
    <s v="Santander Brasil Seguros S/A"/>
    <s v="1490320/3780"/>
    <s v="2015-14-99241-0"/>
    <s v="20/11/2015 "/>
    <s v=" "/>
    <n v="14705"/>
    <n v="14705"/>
    <s v=" "/>
    <s v=" "/>
    <s v=" "/>
    <n v="14705"/>
    <s v="Possível"/>
    <n v="7352.5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20 Salários"/>
    <s v="Taquarituba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136.0002248239/16"/>
    <d v="2016-04-25T00:00:00"/>
    <d v="2016-04-29T00:00:00"/>
    <n v="14705"/>
    <d v="2016-04-29T00:00:00"/>
    <s v="02/08/2017 "/>
    <n v="460"/>
    <n v="15.333333333333334"/>
  </r>
  <r>
    <x v="7"/>
    <s v="02.02.136.0002432273/17"/>
    <x v="2"/>
    <x v="1"/>
    <s v="PROTEÇÃO RESIDENCIAL VAN GOGH"/>
    <n v="8100"/>
    <s v="DESMORONAMENTO"/>
    <s v="Residencial Van Gogh"/>
    <s v="Não"/>
    <s v="SINISTRO NEGADO"/>
    <s v="EVENTO NÃO CARACTERIZADO"/>
    <m/>
    <x v="1"/>
    <n v="9690.39"/>
    <n v="0"/>
    <n v="9690.39"/>
    <m/>
    <m/>
    <s v="ZURICH SANTANDER"/>
    <n v="2432273"/>
    <s v=" 0017508-03.2017.8.16.0014 "/>
    <s v="Josiane Fernanda de Oliveira Pereira"/>
    <s v="Santander Brasil Seguros S/A"/>
    <s v="1782418/394301"/>
    <s v="2015-14-92018-0"/>
    <s v="02/02/2015 "/>
    <s v=" "/>
    <n v="16198"/>
    <n v="16198"/>
    <s v=" "/>
    <s v=" "/>
    <s v=" "/>
    <n v="16198"/>
    <s v="Possível"/>
    <n v="8099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Londrina (PR)"/>
    <s v="Paraná"/>
    <s v="Cabanellos Schuh Advogados Associados - PR"/>
    <s v="Equipe Cível - Seguros"/>
    <s v="03/08/2017 "/>
    <s v="Extinção Art. 267 - Ausência do Autor em Audiência"/>
    <n v="0"/>
    <s v="02.02.136.0002432273/17"/>
    <d v="2017-03-22T00:00:00"/>
    <d v="2017-04-01T00:00:00"/>
    <n v="16198"/>
    <d v="2017-04-01T00:00:00"/>
    <s v="03/08/2017 "/>
    <n v="124"/>
    <n v="4.1333333333333337"/>
  </r>
  <r>
    <x v="7"/>
    <s v="02.02.136.0002410368/17"/>
    <x v="2"/>
    <x v="1"/>
    <s v="PROTEÇÃO RESIDENCIAL SOB MEDIDA"/>
    <n v="8099"/>
    <s v="ROUBO/FURTO"/>
    <s v="Residencial Sob Medida"/>
    <s v="Sim"/>
    <s v="SINISTRO LIQUIDADO"/>
    <s v="Sinistro pago parcialmente"/>
    <m/>
    <x v="1"/>
    <n v="714.21500000000003"/>
    <n v="0"/>
    <n v="714.21500000000003"/>
    <m/>
    <m/>
    <s v="ZURICH SANTANDER"/>
    <n v="2410368"/>
    <s v=" 0042075-81.2017.8.13.0079 "/>
    <s v="ROBERT COSTA MIRANDA"/>
    <s v="Santander Brasil Seguros S/A"/>
    <s v="1782419/671877"/>
    <s v="2016-14-106853-"/>
    <s v="08/05/2016 "/>
    <s v=" "/>
    <n v="1320.45"/>
    <n v="3095"/>
    <s v=" "/>
    <s v=" "/>
    <s v=" "/>
    <n v="1320.45"/>
    <s v="Possível"/>
    <n v="660.23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Contagem (MG)"/>
    <s v="Minas Gerais"/>
    <s v="Chalfin, Goldberg, Vainboim e Fichtner Advogados Associados - São "/>
    <s v="Equipe Cível - Seguros"/>
    <s v="08/08/2017 "/>
    <s v="Improcedência da Ação - 1ª Instância"/>
    <n v="0"/>
    <s v="02.02.136.0002410368/17"/>
    <d v="2017-01-17T00:00:00"/>
    <d v="2017-01-31T00:00:00"/>
    <n v="1320.45"/>
    <d v="2017-01-31T00:00:00"/>
    <s v="08/08/2017 "/>
    <n v="189"/>
    <n v="6.3"/>
  </r>
  <r>
    <x v="7"/>
    <s v="02.02.136.0002265642/16"/>
    <x v="2"/>
    <x v="1"/>
    <s v="PROTEÇÃO RESIDENCIAL DOSE DUPLA"/>
    <n v="5002"/>
    <s v="VENDAVAL"/>
    <s v="Residencial Dose Dupla"/>
    <s v="Sim"/>
    <s v="SINISTRO NEGADO"/>
    <s v="RISCO EXCLUÍDO"/>
    <m/>
    <x v="1"/>
    <n v="293.20999999999998"/>
    <n v="0"/>
    <n v="293.20999999999998"/>
    <m/>
    <m/>
    <s v="ZURICH SANTANDER"/>
    <n v="2265642"/>
    <s v=" 7027194-05.2016.8.22.0001 "/>
    <s v="AUSTENEZ SALES DE BARROS"/>
    <s v="Santander Brasil Seguros S/A"/>
    <s v="1490320/404210"/>
    <s v="2015-14-96754-0"/>
    <s v="30/08/2015 "/>
    <s v=" "/>
    <n v="23305"/>
    <n v="23305"/>
    <s v=" "/>
    <s v=" "/>
    <s v=" "/>
    <n v="23305"/>
    <s v="Possível"/>
    <n v="11652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Porto Velho (RO)"/>
    <s v="Rondônia"/>
    <s v="Chalfin, Goldberg, Vainboim e Fichtner Advogados Associados - São "/>
    <s v="Equipe Cível - Seguros"/>
    <s v="14/08/2017 "/>
    <s v="Improcedência da Ação - 1ª Instância"/>
    <n v="0"/>
    <s v="02.02.136.0002265642/16"/>
    <d v="2016-05-25T00:00:00"/>
    <d v="2016-06-08T00:00:00"/>
    <n v="23305"/>
    <d v="2016-06-08T00:00:00"/>
    <s v="14/08/2017 "/>
    <n v="432"/>
    <n v="14.4"/>
  </r>
  <r>
    <x v="7"/>
    <s v="02.02.136.0002426461/17"/>
    <x v="2"/>
    <x v="1"/>
    <s v="PROTEÇÃO RESIDENCIAL"/>
    <n v="8106"/>
    <s v="DESMORONAMENTO"/>
    <s v="Residencial Habitual"/>
    <s v="Sim"/>
    <s v="SINISTRO NEGADO"/>
    <s v="EVENTO NÃO CARACTERIZADO"/>
    <m/>
    <x v="1"/>
    <n v="21666.33"/>
    <n v="0"/>
    <n v="21666.33"/>
    <m/>
    <m/>
    <s v="ZURICH SANTANDER"/>
    <n v="2426461"/>
    <s v=" 000704260.2017.8.19.0209 "/>
    <s v="Adriane Alves Bernardes"/>
    <s v="Santander Brasil Seguros S/A"/>
    <s v="1813162/892712"/>
    <s v="2016-14-109587-"/>
    <s v="27/06/2016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14/08/2017 "/>
    <s v="Improcedência da Ação - 1ª Instância"/>
    <n v="0"/>
    <s v="02.02.136.0002426461/17"/>
    <d v="2017-03-12T00:00:00"/>
    <d v="2017-03-17T00:00:00"/>
    <n v="40000"/>
    <d v="2017-03-17T00:00:00"/>
    <s v="14/08/2017 "/>
    <n v="150"/>
    <n v="5"/>
  </r>
  <r>
    <x v="7"/>
    <s v="02.02.507.0000646567/08"/>
    <x v="1"/>
    <x v="0"/>
    <s v="APÓLICE ESPECÍFICA VG MENSAL"/>
    <n v="7000"/>
    <s v="IFPD"/>
    <s v="Vida Específica"/>
    <s v="Não"/>
    <s v="SINISTRO NEGADO"/>
    <s v="Sem caracterização de IFPD / IPA / Doenças Graves / Preexistência"/>
    <m/>
    <x v="1"/>
    <n v="25000"/>
    <n v="0"/>
    <n v="25000"/>
    <m/>
    <m/>
    <s v="ESCROW"/>
    <n v="1202200"/>
    <s v=" 383.01.2008.003794-1 (1463/08) "/>
    <s v="Amilton Lorenceti"/>
    <s v="Santander Seguros S/A"/>
    <s v="1101080 / 14082"/>
    <s v="2012-82-18706"/>
    <s v="14/06/2007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Nhandeara (SP)"/>
    <s v="São Paulo"/>
    <s v="Chalfin, Goldberg, Vainboim e Fichtner Advogados Associados - São "/>
    <s v="Equipe Cível - Seguros"/>
    <s v="01/08/2017 "/>
    <s v="Improcedência da Ação - 2ª Instância - Recurso do Autor"/>
    <n v="0"/>
    <s v="02.02.507.0000646567/08"/>
    <d v="2008-10-20T00:00:00"/>
    <d v="2010-05-04T00:00:00"/>
    <n v="25000"/>
    <d v="2010-05-04T00:00:00"/>
    <s v="01/08/2017 "/>
    <n v="2646"/>
    <n v="88.2"/>
  </r>
  <r>
    <x v="7"/>
    <s v="02.02.507.0001818291/14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19158.29"/>
    <n v="0"/>
    <n v="19158.29"/>
    <m/>
    <m/>
    <s v="ZURICH SANTANDER"/>
    <n v="1818291"/>
    <s v=" 4002367-50.2013.8.26.0073 "/>
    <s v="Luis Henrique Vieira Gonçalves ..."/>
    <s v="Santander Seguros S/A"/>
    <s v="3197/19556566"/>
    <s v="2009-93-23735-0"/>
    <s v="03/04/2009 "/>
    <s v=" "/>
    <n v="17339"/>
    <n v="17339"/>
    <s v=" "/>
    <s v=" "/>
    <s v=" "/>
    <n v="17339"/>
    <s v="Possível"/>
    <n v="8669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Itaí (SP)"/>
    <s v="São Paulo"/>
    <s v="Chalfin, Goldberg, Vainboim e Fichtner Advogados Associados - São "/>
    <s v="Equipe Cível - Seguros"/>
    <s v="01/08/2017 "/>
    <s v="Improcedência da Ação - 2ª Instância - Recurso do Autor"/>
    <n v="0"/>
    <s v="02.02.507.0001818291/14"/>
    <d v="2014-03-10T00:00:00"/>
    <d v="2014-03-27T00:00:00"/>
    <n v="17339"/>
    <d v="2014-03-27T00:00:00"/>
    <s v="01/08/2017 "/>
    <n v="1223"/>
    <n v="40.766666666666666"/>
  </r>
  <r>
    <x v="7"/>
    <s v="02.02.507.0001764913/13"/>
    <x v="1"/>
    <x v="0"/>
    <s v=" RIDERS REAL VIDA / AP"/>
    <n v="5101"/>
    <s v="IPA"/>
    <s v="AP Riders"/>
    <s v="Não"/>
    <s v="SINISTRO LIQUIDADO"/>
    <s v="Sinistro pago parcialmente"/>
    <m/>
    <x v="1"/>
    <n v="111240.595"/>
    <n v="0"/>
    <n v="111240.595"/>
    <m/>
    <m/>
    <s v="ZURICH SANTANDER"/>
    <n v="1764913"/>
    <s v=" 0017309-21.2013.8.26.0344 "/>
    <s v="Claudiney Sanches Junior"/>
    <s v="Santander Seguros S/A"/>
    <s v="329/678250"/>
    <s v="2012-82-18640-0"/>
    <s v="16/03/2012 "/>
    <s v=" "/>
    <n v="113833.35"/>
    <n v="126481.49"/>
    <s v=" "/>
    <s v=" "/>
    <s v=" "/>
    <n v="113833.35"/>
    <s v="Possível"/>
    <n v="56916.68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Marília (SP)"/>
    <s v="São Paulo"/>
    <s v="Chalfin, Goldberg, Vainboim e Fichtner Advogados Associados - São "/>
    <s v="Equipe Cível - Seguros"/>
    <s v="01/08/2017 "/>
    <s v="Improcedência da Ação - 2ª Instância - Recurso do Autor"/>
    <n v="0"/>
    <s v="02.02.507.0001764913/13"/>
    <d v="2013-12-13T00:00:00"/>
    <d v="2013-12-19T00:00:00"/>
    <n v="113833.35"/>
    <d v="2013-12-19T00:00:00"/>
    <s v="01/08/2017 "/>
    <n v="1321"/>
    <n v="44.033333333333331"/>
  </r>
  <r>
    <x v="7"/>
    <s v="02.02.507.0001170484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1000"/>
    <n v="0"/>
    <n v="1000"/>
    <m/>
    <m/>
    <s v="ZURICH SANTANDER"/>
    <n v="1420593"/>
    <s v=" 62/12 "/>
    <s v="Luiz Antonio Ferreira"/>
    <s v="Santander Seguros S/A"/>
    <s v="3422/17132649"/>
    <s v="2011-93-40641-0"/>
    <s v="19/08/2011 "/>
    <s v=" "/>
    <n v="48888"/>
    <n v="48888"/>
    <s v=" "/>
    <s v=" "/>
    <s v=" "/>
    <n v="1000"/>
    <s v="Possível"/>
    <n v="5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Igarapava (SP)"/>
    <s v="São Paulo"/>
    <s v="Chalfin, Goldberg, Vainboim e Fichtner Advogados Associados - São "/>
    <s v="Equipe Cível - Seguros"/>
    <s v="01/08/2017 "/>
    <s v="Improcedência da Ação - 2ª Instância - Recurso do Autor"/>
    <n v="0"/>
    <s v="02.02.507.0001170484/12"/>
    <d v="2012-01-30T00:00:00"/>
    <d v="2012-02-10T00:00:00"/>
    <n v="48888"/>
    <d v="2012-02-10T00:00:00"/>
    <s v="01/08/2017 "/>
    <n v="1999"/>
    <n v="66.63333333333334"/>
  </r>
  <r>
    <x v="7"/>
    <s v="02.02.507.0001738760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2453.91"/>
    <n v="0"/>
    <n v="22453.91"/>
    <m/>
    <m/>
    <s v="ZURICH SANTANDER"/>
    <n v="1738760"/>
    <s v=" 3000448-94.2013.8.26.0638 "/>
    <s v="Darcy Ferrarezi"/>
    <s v="Santander Seguros S/A"/>
    <s v="3422/18946748"/>
    <s v="2012-93-45777-0"/>
    <s v="02/05/2012 "/>
    <s v=" "/>
    <n v="22902"/>
    <n v="22902"/>
    <s v=" "/>
    <s v=" "/>
    <s v=" "/>
    <n v="22902"/>
    <s v="Possível"/>
    <n v="11451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Tupi Paulista (SP)"/>
    <s v="São Paulo"/>
    <s v="Chalfin, Goldberg, Vainboim e Fichtner Advogados Associados - São "/>
    <s v="Equipe Cível - Seguros"/>
    <s v="01/08/2017 "/>
    <s v="Improcedência da Ação - 2ª Instância - Recurso do Autor"/>
    <n v="0"/>
    <s v="02.02.507.0001738760/13"/>
    <d v="2013-10-18T00:00:00"/>
    <d v="2013-11-01T00:00:00"/>
    <n v="22902"/>
    <d v="2013-11-01T00:00:00"/>
    <s v="01/08/2017 "/>
    <n v="1369"/>
    <n v="45.633333333333333"/>
  </r>
  <r>
    <x v="7"/>
    <s v="02.02.507.0000639661/09"/>
    <x v="1"/>
    <x v="0"/>
    <s v="ACIDENTES PESSOAIS AN. SANTANDER"/>
    <n v="1102"/>
    <s v="IPA"/>
    <s v="AP STD"/>
    <s v="Sim"/>
    <s v="SINISTRO NÃO AVISADO"/>
    <s v="Sem caracterização de IFPD / IPA / Doenças Graves / Preexistência"/>
    <m/>
    <x v="1"/>
    <n v="104640"/>
    <n v="0"/>
    <n v="104640"/>
    <m/>
    <m/>
    <s v="ESCROW"/>
    <n v="1195284"/>
    <s v=" 101.01.2009.006079-3/000000-000 "/>
    <s v="Daniel Douglas Morgado"/>
    <s v="Santander Seguros S/A"/>
    <s v="1102080/144889"/>
    <s v="2010-82-12178-0"/>
    <s v="07/05/2009 "/>
    <s v=" "/>
    <n v="100000"/>
    <n v="100000"/>
    <s v=" "/>
    <s v=" "/>
    <s v=" "/>
    <n v="100000"/>
    <s v="Possível"/>
    <n v="50000"/>
    <n v="10464"/>
    <s v="Remoto"/>
    <n v="0"/>
    <s v="Condenação"/>
    <s v="Contingência Inicial"/>
    <m/>
    <s v="Encerrado"/>
    <s v="Seguro de Vida"/>
    <s v="Pgto/Amortiz/diverg/duplic/não processado/provisão"/>
    <s v="Cobrança"/>
    <s v="2ª"/>
    <s v="Vara Cível"/>
    <s v="Caçapava (SP)"/>
    <s v="São Paulo"/>
    <s v="Chalfin, Goldberg, Vainboim e Fichtner Advogados Associados - São "/>
    <s v="Equipe Cível - Seguros"/>
    <s v="08/08/2017 "/>
    <s v="Improcedência da Ação - 2ª Instância - Recurso do Autor"/>
    <n v="0"/>
    <s v="02.02.507.0000639661/09"/>
    <d v="2009-12-21T00:00:00"/>
    <d v="2010-04-12T00:00:00"/>
    <n v="100000"/>
    <d v="2010-04-12T00:00:00"/>
    <s v="08/08/2017 "/>
    <n v="2675"/>
    <n v="89.166666666666671"/>
  </r>
  <r>
    <x v="7"/>
    <s v="02.02.507.0001206891/12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24501.63"/>
    <n v="0"/>
    <n v="24501.63"/>
    <m/>
    <m/>
    <s v="ZURICH SANTANDER"/>
    <n v="1456994"/>
    <s v=" 306.01.2012.001926-3 "/>
    <s v="Lourdes aparecida Adami"/>
    <s v="Santander Seguros S/A"/>
    <s v="3197 / 19255282"/>
    <s v="2009-93-25665-0"/>
    <s v="07/08/2009 "/>
    <s v=" "/>
    <n v="18961"/>
    <n v="18961"/>
    <s v=" "/>
    <s v=" "/>
    <s v=" "/>
    <n v="18961"/>
    <s v="Possível"/>
    <n v="9480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José Bonifácio (SP)"/>
    <s v="São Paulo"/>
    <s v="Chalfin, Goldberg, Vainboim e Fichtner Advogados Associados - São "/>
    <s v="Equipe Cível - Seguros"/>
    <s v="01/08/2017 "/>
    <s v="Improcedência da Ação - 2ª Instância - Recurso do Banco"/>
    <n v="0"/>
    <s v="02.02.507.0001206891/12"/>
    <d v="2012-05-03T00:00:00"/>
    <d v="2012-05-10T00:00:00"/>
    <n v="18961"/>
    <d v="2012-05-10T00:00:00"/>
    <s v="01/08/2017 "/>
    <n v="1909"/>
    <n v="63.633333333333333"/>
  </r>
  <r>
    <x v="7"/>
    <s v="02.02.507.0001252875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179835.31"/>
    <n v="0"/>
    <n v="179835.31"/>
    <m/>
    <m/>
    <s v="ZURICH SANTANDER"/>
    <n v="1502979"/>
    <s v=" 773/12 "/>
    <s v="Antonio Roberto Recchia"/>
    <s v="Santander Seguros S/A"/>
    <s v="3422/17341318"/>
    <s v="2012-93-45278-0"/>
    <s v="03/04/2011 "/>
    <s v=" "/>
    <n v="79956"/>
    <n v="79956"/>
    <s v=" "/>
    <s v=" "/>
    <s v=" "/>
    <n v="79956"/>
    <s v="Provável"/>
    <n v="79956"/>
    <n v="0"/>
    <s v="Remoto"/>
    <n v="0"/>
    <s v="Condenação"/>
    <s v="Contingência Inicial"/>
    <m/>
    <s v="Encerrado"/>
    <s v="Seguro de Vida"/>
    <s v="Cobertura Negada"/>
    <s v="Indenizatória"/>
    <s v="2ª"/>
    <s v="Vara Cível"/>
    <s v="Igarapava (SP)"/>
    <s v="São Paulo"/>
    <s v="Chalfin, Goldberg, Vainboim e Fichtner Advogados Associados - São "/>
    <s v="Equipe Cível - Seguros"/>
    <s v="01/08/2017 "/>
    <s v="Improcedência da Ação - 2ª Instância - Recurso do Banco"/>
    <n v="0"/>
    <s v="02.02.507.0001252875/12"/>
    <d v="2012-08-06T00:00:00"/>
    <d v="2012-08-14T00:00:00"/>
    <n v="79956"/>
    <d v="2012-08-14T00:00:00"/>
    <s v="01/08/2017 "/>
    <n v="1813"/>
    <n v="60.43333333333333"/>
  </r>
  <r>
    <x v="7"/>
    <s v="02.02.507.0001092690/11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2"/>
    <n v="131916.49"/>
    <n v="131916.49"/>
    <n v="0"/>
    <m/>
    <m/>
    <s v="ESCROW"/>
    <n v="1342789"/>
    <s v=" 562.01.2011.022533-5 "/>
    <s v="Oziel Santos"/>
    <s v="Santander Seguros S/A"/>
    <s v="3422 / 16524047"/>
    <s v="2010-93-32575"/>
    <s v="05/08/2010 "/>
    <s v=" "/>
    <n v="83044"/>
    <n v="83044"/>
    <s v=" "/>
    <s v=" "/>
    <s v=" "/>
    <n v="83044"/>
    <s v="Possível"/>
    <n v="41522"/>
    <n v="0"/>
    <s v="Remoto"/>
    <n v="0"/>
    <s v="Condenação"/>
    <s v="Contingência Inicial"/>
    <m/>
    <s v="Encerrado"/>
    <s v="Seguro de Vida"/>
    <s v="Cobertura Negada"/>
    <s v="Indenizatória"/>
    <s v="11ª"/>
    <s v="Vara Cível"/>
    <s v="Santos (SP)"/>
    <s v="São Paulo"/>
    <s v="Chalfin, Goldberg, Vainboim e Fichtner Advogados Associados - São "/>
    <s v="Equipe Cível - Seguros"/>
    <s v="01/08/2017 "/>
    <s v="Procedência Parcial - 2ª Instância - Recurso do Banco"/>
    <n v="0"/>
    <s v="02.02.507.0001092690/11"/>
    <d v="2011-06-28T00:00:00"/>
    <d v="2011-07-14T00:00:00"/>
    <n v="83044"/>
    <d v="2011-07-14T00:00:00"/>
    <s v="01/08/2017 "/>
    <n v="2210"/>
    <n v="73.666666666666671"/>
  </r>
  <r>
    <x v="7"/>
    <s v="02.02.507.0001111097/11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36318.1"/>
    <n v="0"/>
    <n v="36318.1"/>
    <m/>
    <m/>
    <s v="ESCROW"/>
    <n v="1361197"/>
    <s v=" 505.01.2011.004933-7 "/>
    <s v="Joventina Maria Fernandes"/>
    <s v="Santander Seguros S/A"/>
    <s v="3422/18108475"/>
    <s v="2010-93-33240"/>
    <s v="31/08/2010 "/>
    <s v=" "/>
    <n v="28170"/>
    <n v="28170"/>
    <s v=" "/>
    <s v=" "/>
    <s v=" "/>
    <n v="28170"/>
    <s v="Possível"/>
    <n v="14085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Ribeirão Pires (SP)"/>
    <s v="São Paulo"/>
    <s v="Chalfin, Goldberg, Vainboim e Fichtner Advogados Associados - São "/>
    <s v="Equipe Cível - Seguros"/>
    <s v="03/08/2017 "/>
    <s v="Improcedência da Ação - 2ª Instância - Recurso do Banco"/>
    <n v="0"/>
    <s v="02.02.507.0001111097/11"/>
    <d v="2011-08-15T00:00:00"/>
    <d v="2011-08-27T00:00:00"/>
    <n v="28170"/>
    <d v="2011-08-27T00:00:00"/>
    <s v="03/08/2017 "/>
    <n v="2168"/>
    <n v="72.266666666666666"/>
  </r>
  <r>
    <x v="7"/>
    <s v="02.02.507.0001098032/11"/>
    <x v="0"/>
    <x v="0"/>
    <s v="NOVO VIDA SANTANDER"/>
    <n v="1004"/>
    <s v="MORTE ACIDENTAL"/>
    <s v="Vida Proteção Exclusiva"/>
    <s v="Sim"/>
    <s v="SINISTRO NEGADO"/>
    <s v="Agravamento de risco / Embriaguez"/>
    <m/>
    <x v="1"/>
    <n v="66810.009999999995"/>
    <n v="0"/>
    <n v="66810.009999999995"/>
    <m/>
    <m/>
    <s v="ESCROW"/>
    <n v="1348131"/>
    <s v=" 405.01.2010.052464-2 "/>
    <s v="Katia Simone Gonçalves Gregorio"/>
    <s v="Santander Seguros S/A"/>
    <s v="1101080/1151"/>
    <s v="2008-93-20637-0"/>
    <s v="16/12/2008 "/>
    <s v=" "/>
    <n v="98941.28"/>
    <n v="98941.28"/>
    <s v=" "/>
    <s v=" "/>
    <s v=" "/>
    <n v="98941.28"/>
    <s v="Possível"/>
    <n v="49470.64"/>
    <n v="0"/>
    <s v="Remoto"/>
    <n v="0"/>
    <s v="Condenação"/>
    <s v="Contingência Inicial"/>
    <m/>
    <s v="Encerrado"/>
    <s v="Seguro de Vida"/>
    <s v="Problemas com a apólice"/>
    <s v="Indenizatória"/>
    <s v="2ª"/>
    <s v="Vara Cível"/>
    <s v="Osasco (SP)"/>
    <s v="São Paulo"/>
    <s v="Chalfin, Goldberg, Vainboim e Fichtner Advogados Associados - São "/>
    <s v="Equipe Cível - Seguros"/>
    <s v="03/08/2017 "/>
    <s v="Improcedência da Ação - 2ª Instância - Recurso do Banco"/>
    <n v="0"/>
    <s v="02.02.507.0001098032/11"/>
    <d v="2011-07-18T00:00:00"/>
    <d v="2011-07-27T00:00:00"/>
    <n v="98941.28"/>
    <d v="2011-07-27T00:00:00"/>
    <s v="03/08/2017 "/>
    <n v="2199"/>
    <n v="73.3"/>
  </r>
  <r>
    <x v="7"/>
    <s v="02.02.507.0001593115/13"/>
    <x v="0"/>
    <x v="0"/>
    <s v=" PROTEÇÃO VIDA EMPRESA - STYLE"/>
    <n v="5081"/>
    <s v="MORTE NATURAL"/>
    <s v="Vida Master"/>
    <s v="Sim"/>
    <s v="SINISTRO NEGADO"/>
    <s v="SINISTRO ANTERIOR/POSTERIOR À VIGENCIA"/>
    <s v="Anterior"/>
    <x v="2"/>
    <n v="42227.68"/>
    <n v="42227.68"/>
    <n v="0"/>
    <m/>
    <m/>
    <s v="ZURICH SANTANDER"/>
    <n v="1597594"/>
    <s v=" 011.12.007093-7 "/>
    <s v="Anacleta Aparecida Beira"/>
    <s v="Santander Seguros S/A"/>
    <s v="3451/187875"/>
    <s v="2011-93-38542-0"/>
    <s v="26/04/2011 "/>
    <s v=" "/>
    <n v="20833.330000000002"/>
    <n v="20833.330000000002"/>
    <s v=" "/>
    <s v=" "/>
    <s v=" "/>
    <n v="20833.330000000002"/>
    <s v="Remoto"/>
    <n v="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Brusque (SC)"/>
    <s v="Santa Catarina"/>
    <s v="Cabanellos Schuh Advogados Associados - SC"/>
    <s v="Equipe Cível - Seguros"/>
    <s v="11/08/2017 "/>
    <s v="Procedência Parcial - 2ª Instância - Recurso do Banco"/>
    <n v="0"/>
    <s v="02.02.507.0001593115/13"/>
    <d v="2013-02-27T00:00:00"/>
    <d v="2013-03-08T00:00:00"/>
    <n v="20833.330000000002"/>
    <d v="2013-03-08T00:00:00"/>
    <s v="11/08/2017 "/>
    <n v="1617"/>
    <n v="53.9"/>
  </r>
  <r>
    <x v="7"/>
    <s v="02.02.507.0001834037/14"/>
    <x v="0"/>
    <x v="0"/>
    <s v="VIDA PROTEÇÃO EXCLUSIVA"/>
    <n v="5030"/>
    <s v="MORTE NATURAL"/>
    <s v="Vida Proteção Exclusiva"/>
    <s v="Sim"/>
    <s v="SINISTRO NÃO AVISADO"/>
    <s v="SINISTRO NÃO AVISADO"/>
    <m/>
    <x v="3"/>
    <n v="38402.44"/>
    <n v="38402.44"/>
    <n v="0"/>
    <m/>
    <m/>
    <s v="ZURICH SANTANDER"/>
    <n v="1834037"/>
    <s v=" 1001526-73.2014.8.26.0590 "/>
    <s v="Douglas Rodrigues da Conceição"/>
    <s v="Santander Seguros S/A"/>
    <s v="3422/17239960"/>
    <s v="2014-93-61913-0"/>
    <s v="28/10/2013 "/>
    <s v=" "/>
    <n v="34590"/>
    <n v="34590"/>
    <s v=" "/>
    <s v=" "/>
    <s v=" "/>
    <n v="34590"/>
    <s v="Provável"/>
    <n v="34590"/>
    <n v="0"/>
    <s v="Remoto"/>
    <n v="0"/>
    <s v="Condenação"/>
    <s v="Contingência Inicial"/>
    <m/>
    <s v="Encerrado"/>
    <s v="Seguro de Vida"/>
    <s v="Cancelamento não solicitado"/>
    <s v="Indenizatória"/>
    <s v="3ª"/>
    <s v="Vara Cível"/>
    <s v="São Vicente (SP)"/>
    <s v="São Paulo"/>
    <s v="Chalfin, Goldberg, Vainboim e Fichtner Advogados Associados - São "/>
    <s v="Equipe Cível - Seguros"/>
    <s v="14/08/2017 "/>
    <s v="Procedência Total - 2ª Instância - Recurso do Banco"/>
    <n v="0"/>
    <s v="02.02.507.0001834037/14"/>
    <d v="2014-03-05T00:00:00"/>
    <d v="2014-04-14T00:00:00"/>
    <n v="34590"/>
    <d v="2014-04-14T00:00:00"/>
    <s v="14/08/2017 "/>
    <n v="1218"/>
    <n v="40.6"/>
  </r>
  <r>
    <x v="7"/>
    <s v="02.02.507.0001076352/11"/>
    <x v="1"/>
    <x v="0"/>
    <s v="AP MENSAL -  STYLE"/>
    <n v="5071"/>
    <s v="MORTE ACIDENTAL"/>
    <s v="AP STD"/>
    <s v="Sim"/>
    <s v="SINISTRO NÃO AVISADO"/>
    <s v="SINISTRO NÃO AVISADO"/>
    <s v="Falta de documentos"/>
    <x v="0"/>
    <n v="73495.47"/>
    <n v="60000"/>
    <n v="13495.47"/>
    <m/>
    <m/>
    <s v="ESCROW"/>
    <n v="1326442"/>
    <s v=" 200.2011.012.381-3 "/>
    <s v="Gerlane Lopes Moura da Silva"/>
    <s v="Santander Seguros S/A"/>
    <s v="2022/2295599"/>
    <s v="2010-82-12442-0"/>
    <s v="07/11/2010 "/>
    <s v=" "/>
    <n v="38000"/>
    <n v="38000"/>
    <s v=" "/>
    <s v=" "/>
    <s v=" "/>
    <n v="38000"/>
    <s v="Provável"/>
    <n v="38000"/>
    <n v="0"/>
    <s v="Remoto"/>
    <n v="0"/>
    <s v="Condenação"/>
    <s v="Contingência Inicial"/>
    <m/>
    <s v="Encerrado"/>
    <s v="Seguro de Vida"/>
    <s v="Cobertura Negada"/>
    <s v="Cobrança"/>
    <s v="7ª"/>
    <s v="Vara Cível"/>
    <s v="João Pessoa (PB)"/>
    <s v="Paraíba"/>
    <s v="Costa &amp; Andrade Advogados Associados - RTMVP"/>
    <s v="Equipe Cível - Seguros"/>
    <s v="08/08/2017 "/>
    <s v="Acordo Após Decisão do Tribunal Estadual"/>
    <n v="0"/>
    <s v="02.02.507.0001076352/11"/>
    <d v="2011-05-20T00:00:00"/>
    <d v="2011-05-25T00:00:00"/>
    <n v="38000"/>
    <d v="2011-05-25T00:00:00"/>
    <s v="08/08/2017 "/>
    <n v="2267"/>
    <n v="75.566666666666663"/>
  </r>
  <r>
    <x v="7"/>
    <s v="02.02.507.0001027295/10"/>
    <x v="0"/>
    <x v="0"/>
    <s v="REAL VIDA PREMIADO"/>
    <n v="4001"/>
    <s v="MORTE ACIDENTAL"/>
    <s v="Vida PF"/>
    <s v="Não"/>
    <s v="SINISTRO NÃO AVISADO"/>
    <s v="SINISTRO NÃO AVISADO"/>
    <s v=" O plano foi cancelado e o pagamento de prêmio foi efetuado até Janeiro de 2007."/>
    <x v="3"/>
    <n v="76947.45"/>
    <n v="76947.45"/>
    <n v="0"/>
    <m/>
    <m/>
    <s v="ESCROW"/>
    <n v="1277384"/>
    <s v=" 583.00.2008.224673-1 "/>
    <s v="Gilson dos Santos"/>
    <s v="Santander Seguros S/A"/>
    <s v="CERT. 518317"/>
    <m/>
    <s v="23/03/2008 "/>
    <s v=" "/>
    <n v="20000"/>
    <n v="20000"/>
    <s v=" "/>
    <s v=" "/>
    <s v=" "/>
    <n v="20000"/>
    <s v="Provável"/>
    <n v="20000"/>
    <n v="0"/>
    <s v="Remoto"/>
    <n v="0"/>
    <s v="Condenação"/>
    <s v="Contingência Inicial"/>
    <m/>
    <s v="Encerrado"/>
    <s v="Seguro de Vida"/>
    <s v="Cobertura Negada"/>
    <s v="Cobrança"/>
    <s v="10ª"/>
    <s v="JEC 40 Salários"/>
    <s v="São Paulo (SP)"/>
    <s v="São Paulo"/>
    <s v="Chalfin, Goldberg, Vainboim e Fichtner Advogados Associados - São "/>
    <s v="Equipe Cível - Seguros"/>
    <s v="14/08/2017 "/>
    <s v="Procedência Total - 2ª Instância - Recurso do Banco"/>
    <n v="0"/>
    <s v="02.02.507.0001027295/10"/>
    <d v="2010-11-05T00:00:00"/>
    <d v="2010-12-13T00:00:00"/>
    <n v="20000"/>
    <d v="2010-12-13T00:00:00"/>
    <s v="14/08/2017 "/>
    <n v="2436"/>
    <n v="81.2"/>
  </r>
  <r>
    <x v="7"/>
    <s v="02.02.507.0001679893/13"/>
    <x v="0"/>
    <x v="0"/>
    <s v="PROTEÇÃO VIDA EMPRESA SANTANDER"/>
    <n v="5055"/>
    <s v="IPA"/>
    <s v="Vida Master"/>
    <s v="Sim"/>
    <s v="SINISTRO LIQUIDADO"/>
    <s v="Sinistro pago parcialmente"/>
    <m/>
    <x v="1"/>
    <n v="3738.11"/>
    <n v="0"/>
    <n v="3738.11"/>
    <m/>
    <m/>
    <s v="ZURICH SANTANDER"/>
    <n v="1701872"/>
    <s v=" 3001291-15.2013.8.26.0394 "/>
    <s v="LEONINA DE OLIVEIRA DOS SANTOS"/>
    <s v="Santander Seguros S/A"/>
    <s v="3419/26157"/>
    <s v="2012-93-48265-0"/>
    <s v="09/08/2012 "/>
    <s v=" "/>
    <n v="3830.22"/>
    <n v="4671"/>
    <s v=" "/>
    <s v=" "/>
    <s v=" "/>
    <n v="3830.22"/>
    <s v="Possível"/>
    <n v="1915.11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Nova Odessa (SP)"/>
    <s v="São Paulo"/>
    <s v="Chalfin, Goldberg, Vainboim e Fichtner Advogados Associados - São "/>
    <s v="Equipe Cível - Seguros"/>
    <s v="08/08/2017 "/>
    <s v="Improcedência da Ação - 1ª Instância"/>
    <n v="0"/>
    <s v="02.02.507.0001679893/13"/>
    <d v="2013-08-13T00:00:00"/>
    <d v="2013-08-28T00:00:00"/>
    <n v="3830.22"/>
    <d v="2013-08-28T00:00:00"/>
    <s v="08/08/2017 "/>
    <n v="1441"/>
    <n v="48.033333333333331"/>
  </r>
  <r>
    <x v="7"/>
    <s v="02.02.507.0002122176/15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42581.56"/>
    <n v="0"/>
    <n v="42581.56"/>
    <m/>
    <m/>
    <s v="ZURICH SANTANDER"/>
    <n v="2122176"/>
    <s v=" 0001560-16.2015.8.26.0498 "/>
    <s v="Nilda Mitsue Yoshiro Miranda"/>
    <s v="Santander Seguros S/A"/>
    <s v="3422/17616009"/>
    <s v="2015-93-68791-0"/>
    <s v="04/02/2015 "/>
    <s v=" "/>
    <n v="59123"/>
    <n v="59123"/>
    <s v=" "/>
    <s v=" "/>
    <s v=" "/>
    <n v="59123"/>
    <s v="Possível"/>
    <n v="29561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Ribeirão Bonito (SP)"/>
    <s v="São Paulo"/>
    <s v="Chalfin, Goldberg, Vainboim e Fichtner Advogados Associados - São "/>
    <s v="Equipe Cível - Seguros"/>
    <s v="08/08/2017 "/>
    <s v="Improcedência da Ação - 1ª Instância"/>
    <n v="5512"/>
    <s v="02.02.507.0002122176/15"/>
    <d v="2015-06-11T00:00:00"/>
    <d v="2015-07-16T00:00:00"/>
    <n v="59123"/>
    <d v="2015-07-16T00:00:00"/>
    <s v="08/08/2017 "/>
    <n v="754"/>
    <n v="25.133333333333333"/>
  </r>
  <r>
    <x v="7"/>
    <s v="02.02.507.0002438984/17"/>
    <x v="1"/>
    <x v="0"/>
    <s v="ACIDENTES PESSOAIS MENSAL SANTANDER"/>
    <n v="5012"/>
    <s v="MORTE ACIDENTAL"/>
    <s v="AP STD"/>
    <s v="Sim"/>
    <s v="SINISTRO NEGADO"/>
    <s v="Ausência de cobertura"/>
    <m/>
    <x v="1"/>
    <n v="76281.740000000005"/>
    <n v="0"/>
    <n v="76281.740000000005"/>
    <m/>
    <m/>
    <s v="ZURICH SANTANDER"/>
    <n v="2438984"/>
    <s v=" 1000231-27.2017.8.26.0127 "/>
    <s v="Marta arantes da silva"/>
    <s v="Santander Seguros S/A"/>
    <s v="301/2367562"/>
    <s v="2017-82-45689-0"/>
    <s v="18/01/2015 "/>
    <s v=" "/>
    <n v="126723"/>
    <n v="126723"/>
    <s v=" "/>
    <s v=" "/>
    <s v=" "/>
    <n v="126723"/>
    <s v="Possível"/>
    <n v="63361.5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Carapicuiba (SP)"/>
    <s v="São Paulo"/>
    <s v="Chalfin, Goldberg, Vainboim e Fichtner Advogados Associados - São "/>
    <s v="Equipe Cível - Seguros"/>
    <s v="14/08/2017 "/>
    <s v="Improcedência da Ação - 1ª Instância"/>
    <n v="0"/>
    <s v="02.02.507.0002438984/17"/>
    <d v="2017-04-06T00:00:00"/>
    <d v="2017-04-19T00:00:00"/>
    <n v="126723"/>
    <d v="2017-04-19T00:00:00"/>
    <s v="14/08/2017 "/>
    <n v="117"/>
    <n v="3.9"/>
  </r>
  <r>
    <x v="7"/>
    <s v="02.02.507.0002036320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1"/>
    <n v="97.43"/>
    <n v="0"/>
    <n v="97.43"/>
    <m/>
    <m/>
    <s v="ZURICH SANTANDER"/>
    <n v="2036320"/>
    <s v=" 0304163-08.2014.8.24.0036 "/>
    <s v="Restaurante Zinho Batista LTDA - ME"/>
    <s v="Santander Seguros S/A"/>
    <s v="3419/368166"/>
    <s v="2013-93-54913-0"/>
    <s v="26/06/2013 "/>
    <s v=" "/>
    <n v="6000"/>
    <n v="6000"/>
    <s v=" "/>
    <s v=" "/>
    <s v=" "/>
    <n v="6000"/>
    <s v="Possível"/>
    <n v="3000"/>
    <n v="0"/>
    <s v="Remoto"/>
    <n v="0"/>
    <s v="Condenação"/>
    <s v="Contingência Inicial"/>
    <m/>
    <s v="Encerrado"/>
    <s v="Seguro de Vida"/>
    <s v="Sinistro Negado (Negativa pagto da Apólice)"/>
    <s v="Cobrança"/>
    <s v="1ª"/>
    <s v="Vara Cível"/>
    <s v="Jaraguá do Sul (SC)"/>
    <s v="Santa Catarina"/>
    <s v="Cabanellos Schuh Advogados Associados - SC"/>
    <s v="Equipe Cível - Seguros"/>
    <s v="08/08/2017 "/>
    <s v="Improcedência da Ação - 1ª Instância"/>
    <n v="0"/>
    <s v="02.02.507.0002036320/15"/>
    <d v="2015-01-27T00:00:00"/>
    <d v="2015-02-19T00:00:00"/>
    <n v="6000"/>
    <d v="2015-02-19T00:00:00"/>
    <s v="08/08/2017 "/>
    <n v="901"/>
    <n v="30.033333333333335"/>
  </r>
  <r>
    <x v="7"/>
    <s v="02.02.507.0002332520/16"/>
    <x v="0"/>
    <x v="0"/>
    <s v="PROTEÇÃO VIDA EMPRESA SANTANDER"/>
    <n v="5055"/>
    <s v="MORTE NATURAL"/>
    <s v="Vida Master"/>
    <s v="Sim"/>
    <s v="SINISTRO LIQUIDADO"/>
    <s v="Sinistro pago parcialmente"/>
    <s v="Sinistro pago parcialmente"/>
    <x v="1"/>
    <n v="89.865499999999997"/>
    <n v="0"/>
    <n v="89.865499999999997"/>
    <m/>
    <m/>
    <s v="ZURICH SANTANDER"/>
    <n v="2332520"/>
    <s v=" 0013294-34.2016.8.08.0011 "/>
    <s v="JOSÉ FRANCISCO DE MACEDO"/>
    <s v="Santander Seguros S/A"/>
    <s v="3419/323733"/>
    <s v="2014-93-64420-0"/>
    <s v="14/08/2014 "/>
    <s v=" "/>
    <n v="7015.55"/>
    <n v="13729"/>
    <s v=" "/>
    <s v=" "/>
    <s v=" "/>
    <n v="7015.55"/>
    <s v="Possível"/>
    <n v="3507.78"/>
    <n v="0"/>
    <s v="Possível"/>
    <n v="0"/>
    <s v="Condenação"/>
    <s v="Contingência Inicial"/>
    <m/>
    <s v="Encerrado"/>
    <s v="Seguro de Vida"/>
    <s v="Cobertura Negada"/>
    <s v="Indenizatória"/>
    <s v="Juizado Especial Cível"/>
    <s v="JEC 20 Salários"/>
    <s v="Cachoeiro de Itapemirim (ES)"/>
    <s v="Espírito Santo"/>
    <s v="Chalfin, Goldberg, Vainboim e Fichtner Advogados Associados - São "/>
    <s v="Equipe Cível - Seguros"/>
    <s v="08/08/2017 "/>
    <s v="Extinção Art. 267 - Com Possibilidade Nova Ação - 1ª Instância"/>
    <n v="0"/>
    <s v="02.02.507.0002332520/16"/>
    <d v="2016-08-19T00:00:00"/>
    <d v="2016-10-05T00:00:00"/>
    <n v="7015.55"/>
    <d v="2016-10-05T00:00:00"/>
    <s v="08/08/2017 "/>
    <n v="307"/>
    <n v="10.233333333333333"/>
  </r>
  <r>
    <x v="7"/>
    <s v="02.02.507.0002431177/17"/>
    <x v="0"/>
    <x v="0"/>
    <s v="PRODUTO GENÉRICO"/>
    <n v="9999"/>
    <s v="MORTE NATURAL"/>
    <s v="Pessoas - Vida  (outros)"/>
    <s v="Não"/>
    <s v="SINISTRO LIQUIDADO"/>
    <s v="Sinistro pago parcialmente"/>
    <s v="Sinistro pago parcialmente"/>
    <x v="1"/>
    <n v="303.93"/>
    <n v="0"/>
    <n v="303.93"/>
    <m/>
    <m/>
    <s v="ZURICH SANTANDER"/>
    <n v="2431177"/>
    <s v=" 1005739-45.2017.8.26.0032 "/>
    <s v="ADELAIDE LEZICO CELESTINO"/>
    <s v="Santander Seguros S/A"/>
    <s v="9302435/0"/>
    <m/>
    <m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4ª"/>
    <s v="Vara Cível"/>
    <s v="Araçatuba (SP)"/>
    <s v="São Paulo"/>
    <s v="Chalfin, Goldberg, Vainboim e Fichtner Advogados Associados - São "/>
    <s v="Equipe Cível - Seguros"/>
    <s v="02/08/2017 "/>
    <s v="Extinção Art. 267 - Com Possibilidade Nova Ação - 1ª Instância"/>
    <n v="0"/>
    <s v="02.02.507.0002431177/17"/>
    <d v="2017-03-22T00:00:00"/>
    <d v="2017-03-30T00:00:00"/>
    <n v="0"/>
    <d v="2017-03-30T00:00:00"/>
    <s v="02/08/2017 "/>
    <n v="125"/>
    <n v="4.166666666666667"/>
  </r>
  <r>
    <x v="7"/>
    <s v="02.02.507.0002417201/17"/>
    <x v="0"/>
    <x v="0"/>
    <s v="PROTECAO VIDA HOMEM"/>
    <n v="8061"/>
    <s v="MORTE NATURAL"/>
    <s v="Vida Homem"/>
    <s v="Sim"/>
    <s v="SINISTRO NEGADO"/>
    <s v="RISCO EXCLUÍDO"/>
    <m/>
    <x v="1"/>
    <n v="9545.7999999999993"/>
    <n v="0"/>
    <n v="9545.7999999999993"/>
    <m/>
    <m/>
    <s v="ZURICH SANTANDER"/>
    <n v="2417201"/>
    <s v=" 1005844-67.2017.8.26.0114 "/>
    <s v="Marcia Aparecida Oliveira do Amaral"/>
    <s v="Santander Seguros S/A"/>
    <s v="113303/3661424"/>
    <s v="2016-93-80102-0"/>
    <s v="27/03/2016 "/>
    <s v=" "/>
    <n v="70000"/>
    <n v="70000"/>
    <s v=" "/>
    <s v=" "/>
    <s v=" "/>
    <n v="70000"/>
    <s v="Possível"/>
    <n v="35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Campinas (SP)"/>
    <s v="São Paulo"/>
    <s v="Chalfin, Goldberg, Vainboim e Fichtner Advogados Associados - São "/>
    <s v="Equipe Cível - Seguros"/>
    <s v="02/08/2017 "/>
    <s v="Extinção Art. 267 - Com Possibilidade Nova Ação - 1ª Instância"/>
    <n v="0"/>
    <s v="02.02.507.0002417201/17"/>
    <d v="2017-02-09T00:00:00"/>
    <d v="2017-02-17T00:00:00"/>
    <n v="70000"/>
    <d v="2017-02-17T00:00:00"/>
    <s v="02/08/2017 "/>
    <n v="166"/>
    <n v="5.5333333333333332"/>
  </r>
  <r>
    <x v="7"/>
    <s v="02.02.507.0002468406/17"/>
    <x v="0"/>
    <x v="0"/>
    <s v="PROTEÇÃO VIDA EMPRESA SANTANDER"/>
    <n v="5055"/>
    <s v="MORTE ACIDENTAL"/>
    <s v="Vida Master"/>
    <s v="Sim"/>
    <s v="SINISTRO LIQUIDADO"/>
    <s v="Sinistro pago parcialmente"/>
    <s v="Sinistro pago parcialmente"/>
    <x v="1"/>
    <n v="16586.509999999998"/>
    <n v="0"/>
    <n v="16586.509999999998"/>
    <m/>
    <m/>
    <s v="ZURICH SANTANDER"/>
    <n v="2468406"/>
    <s v=" 1009140-35.2017.8.26.0361 "/>
    <s v="EMILI APARECIDA SILVA MARQUES"/>
    <s v="Santander Seguros S/A"/>
    <s v="3419/593250"/>
    <s v="2015-93-74245-0"/>
    <s v="02/09/2015 "/>
    <s v=" "/>
    <n v="16363.62"/>
    <n v="16363.62"/>
    <s v=" "/>
    <s v=" "/>
    <s v=" "/>
    <n v="16363.62"/>
    <s v="Possível"/>
    <n v="8181.81"/>
    <n v="0"/>
    <s v="Remoto"/>
    <n v="0"/>
    <s v="Condenação"/>
    <s v="Contingência Inicial"/>
    <m/>
    <s v="Encerrado"/>
    <s v="Seguro de Vida"/>
    <s v="Apólice não recebida"/>
    <s v="Indenizatória"/>
    <s v="Juizado Especial Cível"/>
    <s v="JEC 40 Salários"/>
    <s v="Mogi das Cruzes (SP)"/>
    <s v="São Paulo"/>
    <s v="Chalfin, Goldberg, Vainboim e Fichtner Advogados Associados - São "/>
    <s v="Equipe Cível - Seguros"/>
    <s v="04/08/2017 "/>
    <s v="Extinção Art. 267 - Com Possibilidade Nova Ação - 1ª Instância"/>
    <n v="0"/>
    <s v="02.02.507.0002468406/17"/>
    <d v="2017-07-07T00:00:00"/>
    <d v="2017-07-08T00:00:00"/>
    <n v="16363.62"/>
    <d v="2017-07-08T00:00:00"/>
    <s v="04/08/2017 "/>
    <n v="27"/>
    <n v="0.9"/>
  </r>
  <r>
    <x v="7"/>
    <s v="02.02.507.0002308736/16"/>
    <x v="0"/>
    <x v="0"/>
    <s v="PROTEÇÃO VIDA EMPRESA SANTANDER"/>
    <n v="5055"/>
    <s v="MORTE ACIDENTAL"/>
    <s v="Vida Master"/>
    <s v="Sim"/>
    <s v="SINISTRO NEGADO"/>
    <s v="Falta de Documentos"/>
    <m/>
    <x v="1"/>
    <n v="40104.339999999997"/>
    <n v="0"/>
    <n v="40104.339999999997"/>
    <m/>
    <m/>
    <s v="ZURICH SANTANDER"/>
    <n v="2308736"/>
    <s v=" 5207850-95.2016.8.09.0051 "/>
    <s v="LOURENÇA TARCILA DE OLIVEIRA"/>
    <s v="Santander Seguros S/A"/>
    <s v="3419/429229"/>
    <s v="2014-93-59905-0"/>
    <s v="03/02/2014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40 Salários"/>
    <s v="Goiânia (GO)"/>
    <s v="Goiás"/>
    <s v="Mascarenhas Barbosa &amp; Advogados Associados"/>
    <s v="Equipe Cível - Seguros"/>
    <s v="01/08/2017 "/>
    <s v="Extinção Art. 267 - Com Possibilidade Nova Ação - 1ª Instância"/>
    <n v="0"/>
    <s v="02.02.507.0002308736/16"/>
    <d v="2016-08-10T00:00:00"/>
    <d v="2016-08-30T00:00:00"/>
    <n v="120000"/>
    <d v="2016-08-30T00:00:00"/>
    <s v="01/08/2017 "/>
    <n v="336"/>
    <n v="11.2"/>
  </r>
  <r>
    <x v="7"/>
    <s v="02.02.507.0002284966/16"/>
    <x v="0"/>
    <x v="0"/>
    <s v="VIDA PROTEÇÃO EXCLUSIVA"/>
    <n v="5030"/>
    <s v="MORTE ACIDENTAL"/>
    <s v="Vida Proteção Exclusiva"/>
    <s v="Sim"/>
    <s v="SINISTRO NEGADO"/>
    <s v="Limite de idade / Nº mínimo segurados"/>
    <s v="idade"/>
    <x v="3"/>
    <n v="9603.1299999999992"/>
    <n v="9603.1299999999992"/>
    <n v="0"/>
    <m/>
    <m/>
    <s v="ZURICH SANTANDER"/>
    <n v="2284966"/>
    <s v=" 1001910-59.2016.8.26.0495 "/>
    <s v="CLODOVIL TOGNETTI VASSÃO"/>
    <s v="Santander Seguros S/A"/>
    <s v="3422/10084401"/>
    <s v="2015-93-76559-0"/>
    <s v="21/11/2015 "/>
    <s v=" "/>
    <n v="3282"/>
    <n v="3282"/>
    <s v=" "/>
    <s v=" "/>
    <s v=" "/>
    <n v="3282"/>
    <s v="Possível"/>
    <n v="1641"/>
    <n v="0"/>
    <s v="Remoto"/>
    <n v="0"/>
    <s v="Condenação"/>
    <s v="Contingência Inicial"/>
    <m/>
    <s v="Encerrado"/>
    <s v="Seguro de Vida"/>
    <s v="Sinistro Negado (Ausência de Cobertura)"/>
    <s v="Cobrança"/>
    <s v="Juizado Especial Cível"/>
    <s v="JEC 40 Salários"/>
    <s v="Registro (SP)"/>
    <s v="São Paulo"/>
    <s v="Chalfin, Goldberg, Vainboim e Fichtner Advogados Associados - São "/>
    <s v="Equipe Cível - Seguros"/>
    <s v="15/08/2017 "/>
    <s v="Procedência Total - 2ª Instância - Recurso do Banco"/>
    <n v="0"/>
    <s v="02.02.507.0002284966/16"/>
    <d v="2016-07-12T00:00:00"/>
    <d v="2016-07-21T00:00:00"/>
    <n v="3282"/>
    <d v="2016-07-21T00:00:00"/>
    <s v="15/08/2017 "/>
    <n v="390"/>
    <n v="13"/>
  </r>
  <r>
    <x v="7"/>
    <s v="02.02.507.0002114790/15"/>
    <x v="0"/>
    <x v="0"/>
    <s v="VIDA PROTEÇÃO EXCLUSIVA"/>
    <n v="5030"/>
    <s v="MORTE NATURAL"/>
    <s v="Vida Proteção Exclusiva"/>
    <s v="Sim"/>
    <s v="SINISTRO NEGADO"/>
    <s v="Prescrição / Carência"/>
    <s v="PRESCRIÇÃO"/>
    <x v="3"/>
    <n v="68810.509999999995"/>
    <n v="68810.509999999995"/>
    <n v="0"/>
    <m/>
    <m/>
    <s v="ZURICH SANTANDER"/>
    <n v="2114790"/>
    <s v=" 0014892-65.2015.8.16.0001 "/>
    <s v="Joyce Maria Vinhas Villanueva"/>
    <s v="Santander Seguros S/A"/>
    <s v="3422/19881000"/>
    <s v="2015-93-67968-0"/>
    <s v="12/03/2013 "/>
    <s v=" "/>
    <n v="44904"/>
    <n v="44904"/>
    <s v=" "/>
    <s v=" "/>
    <s v=" "/>
    <n v="44904"/>
    <s v="Possível"/>
    <n v="22452"/>
    <n v="0"/>
    <s v="Remoto"/>
    <n v="0"/>
    <s v="Condenação"/>
    <s v="Contingência Inicial"/>
    <m/>
    <s v="Encerrado"/>
    <s v="Seguro de Vida"/>
    <s v="Sinistro Negado (Negativa pagto da Apólice)"/>
    <s v="Cobrança"/>
    <s v="18ª"/>
    <s v="Vara Cível"/>
    <s v="Curitiba (PR)"/>
    <s v="Paraná"/>
    <s v="Cabanellos Schuh Advogados Associados - PR"/>
    <s v="Equipe Cível - Seguros"/>
    <s v="14/08/2017 "/>
    <s v="Procedência Total - 2ª Instância - Recurso do Banco"/>
    <n v="0"/>
    <s v="02.02.507.0002114790/15"/>
    <d v="2015-06-09T00:00:00"/>
    <d v="2015-06-30T00:00:00"/>
    <n v="44904"/>
    <d v="2015-06-30T00:00:00"/>
    <s v="14/08/2017 "/>
    <n v="776"/>
    <n v="25.866666666666667"/>
  </r>
  <r>
    <x v="7"/>
    <s v="02.02.507.0001970121/14"/>
    <x v="1"/>
    <x v="0"/>
    <s v="SANTANDER PROTECAO SOB MEDIDA"/>
    <n v="8065"/>
    <s v="IPA"/>
    <s v="AP Proteção Sob Medida"/>
    <s v="Sim"/>
    <s v="SINISTRO NEGADO"/>
    <s v="Ausência de cobertura"/>
    <m/>
    <x v="0"/>
    <n v="188492.51"/>
    <n v="150000"/>
    <n v="38492.510000000009"/>
    <n v="22500"/>
    <m/>
    <s v="ZURICH SANTANDER"/>
    <n v="1970121"/>
    <s v=" 0300238-69.2014.8.24.0079 "/>
    <s v="Selmo Rogério Waltrick Albuquerque"/>
    <s v="Santander Seguros S/A"/>
    <s v="301/3446866 E"/>
    <s v="2014-82-31689-E"/>
    <s v="24/02/2014 "/>
    <s v=" "/>
    <n v="100109"/>
    <n v="100109"/>
    <s v=" "/>
    <s v=" "/>
    <s v=" "/>
    <n v="100109"/>
    <s v="Possível"/>
    <n v="50054.5"/>
    <n v="0"/>
    <s v="Remoto"/>
    <n v="0"/>
    <s v="Condenação"/>
    <s v="Contingência Inicial"/>
    <m/>
    <s v="Encerrado"/>
    <s v="Seguro de Vida"/>
    <s v="Problemas com a apólice"/>
    <s v="Cobrança"/>
    <s v="1ª"/>
    <s v="Vara Cível"/>
    <s v="Videira (SC)"/>
    <s v="Santa Catarina"/>
    <s v="Cabanellos Schuh Advogados Associados - SC"/>
    <s v="Equipe Cível - Seguros"/>
    <s v="11/08/2017 "/>
    <s v="Acordo Após Decisão do Tribunal Estadual"/>
    <n v="0"/>
    <s v="02.02.507.0001970121/14"/>
    <d v="2014-10-13T00:00:00"/>
    <d v="2014-11-06T00:00:00"/>
    <n v="100109"/>
    <d v="2014-11-06T00:00:00"/>
    <s v="11/08/2017 "/>
    <n v="1009"/>
    <n v="33.633333333333333"/>
  </r>
  <r>
    <x v="7"/>
    <s v="02.02.507.0001125628/11"/>
    <x v="0"/>
    <x v="0"/>
    <s v="VIDA PROTEÇÃO EXCLUSIVA"/>
    <n v="1008"/>
    <s v="IPA"/>
    <s v="Vida Proteção Exclusiva"/>
    <s v="Sim"/>
    <s v="SINISTRO LIQUIDADO"/>
    <s v="Sinistro pago parcialmente"/>
    <s v="Sinistro pago parcialmente"/>
    <x v="3"/>
    <n v="32274.87"/>
    <n v="32274.87"/>
    <n v="0"/>
    <m/>
    <m/>
    <s v="ESCROW"/>
    <n v="1375730"/>
    <s v=" 0029263-15.2011.8.26.0577 "/>
    <s v="Benedito Pereira Ramos"/>
    <s v="Santander Seguros S/A"/>
    <s v="3197/12876542"/>
    <s v="2010-93-31254"/>
    <s v="29/11/2009 "/>
    <s v=" "/>
    <n v="32438"/>
    <n v="41856"/>
    <s v=" "/>
    <s v=" "/>
    <s v=" "/>
    <n v="32438"/>
    <s v="Possível"/>
    <n v="16219"/>
    <n v="0"/>
    <s v="Remoto"/>
    <n v="0"/>
    <s v="Condenação"/>
    <s v="Contingência Inicial"/>
    <m/>
    <s v="Encerrado"/>
    <s v="Seguro de Vida"/>
    <s v="Sinistro Negado (Ausência de Invalidez Permanente/Total)"/>
    <s v="Cobrança"/>
    <s v="2ª"/>
    <s v="Vara Cível"/>
    <s v="São José dos Campos (SP)"/>
    <s v="São Paulo"/>
    <s v="Chalfin, Goldberg, Vainboim e Fichtner Advogados Associados - São "/>
    <s v="Equipe Cível - Seguros"/>
    <s v="09/08/2017 "/>
    <s v="Procedência Total - 2ª Instância - Recurso do Banco"/>
    <n v="0"/>
    <s v="02.02.507.0001125628/11"/>
    <d v="2011-09-15T00:00:00"/>
    <d v="2011-10-03T00:00:00"/>
    <n v="32438"/>
    <d v="2011-10-03T00:00:00"/>
    <s v="09/08/2017 "/>
    <n v="2137"/>
    <n v="71.233333333333334"/>
  </r>
  <r>
    <x v="7"/>
    <s v="02.02.507.0002260881/16"/>
    <x v="0"/>
    <x v="0"/>
    <s v="PROTEÇÃO VIDA EMPRESA SANTANDER"/>
    <n v="5055"/>
    <s v="MORTE ACIDENTAL"/>
    <s v="Vida Master"/>
    <s v="Sim"/>
    <s v="SINISTRO NEGADO"/>
    <s v="Limite de idade / Nº mínimo segurados"/>
    <s v="idade"/>
    <x v="0"/>
    <n v="141147.92000000001"/>
    <n v="90000"/>
    <n v="51147.920000000013"/>
    <n v="0"/>
    <m/>
    <s v="ZURICH SANTANDER"/>
    <n v="2260881"/>
    <s v=" 1030099-95.2016.8.26.0576 "/>
    <s v="ADRIANO CARLOS RODRIGUES"/>
    <s v="Santander Seguros S/A"/>
    <s v="3419/397733"/>
    <s v="2014-93-65103-0"/>
    <s v="06/09/2014 "/>
    <s v=" "/>
    <n v="100294"/>
    <n v="100294"/>
    <s v=" "/>
    <s v=" "/>
    <s v=" "/>
    <n v="100294"/>
    <s v="Possível"/>
    <n v="50147"/>
    <n v="0"/>
    <s v="Remoto"/>
    <n v="0"/>
    <s v="Condenação"/>
    <s v="Contingência Inicial"/>
    <m/>
    <s v="Encerrado"/>
    <s v="Seguro de Vida"/>
    <s v="Sinistro Negado (Negativa pagto da Apólice)"/>
    <s v="Cobrança"/>
    <s v="5ª"/>
    <s v="Vara Cível"/>
    <s v="São José do Rio Preto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507.0002260881/16"/>
    <d v="2016-05-23T00:00:00"/>
    <d v="2016-05-31T00:00:00"/>
    <n v="100294"/>
    <d v="2016-05-31T00:00:00"/>
    <s v="02/08/2017 "/>
    <n v="428"/>
    <n v="14.266666666666667"/>
  </r>
  <r>
    <x v="7"/>
    <s v="02.02.507.0001944364/14"/>
    <x v="1"/>
    <x v="0"/>
    <s v="AP MENSAL -  STYLE"/>
    <n v="5071"/>
    <s v="MORTE ACIDENTAL"/>
    <s v="AP STD"/>
    <s v="Sim"/>
    <s v="SINISTRO NEGADO"/>
    <s v="Falta de Documentos"/>
    <m/>
    <x v="0"/>
    <n v="98663.08"/>
    <n v="85000"/>
    <n v="13663.080000000002"/>
    <n v="8500"/>
    <m/>
    <s v="ZURICH SANTANDER"/>
    <n v="1944364"/>
    <s v=" 0221935-22.2014.8.19.0001 "/>
    <s v="Maria Josefa de Lima"/>
    <s v="Santander Seguros S/A"/>
    <s v="2022/2064050"/>
    <s v="2011-82-14997-0"/>
    <s v="12/07/2011 "/>
    <s v=" "/>
    <n v="38832"/>
    <n v="38832"/>
    <s v=" "/>
    <s v=" "/>
    <s v=" "/>
    <n v="38832"/>
    <s v="Possível"/>
    <n v="19416"/>
    <n v="0"/>
    <s v="Remoto"/>
    <n v="0"/>
    <s v="Condenação"/>
    <s v="Contingência Inicial"/>
    <m/>
    <s v="Encerrado"/>
    <s v="Seguro de Vida"/>
    <s v="Pagto prêmio não efetivado/efetivado erroneamente"/>
    <s v="Cobrança"/>
    <s v="38ª"/>
    <s v="Vara Cível"/>
    <s v="Rio de Janeiro (RJ)"/>
    <s v="Rio de Janeiro"/>
    <s v="Chalfin, Goldberg, Vainboim e Fichtner Advogados Associados - São "/>
    <s v="Equipe Cível - Seguros"/>
    <s v="02/08/2017 "/>
    <s v="Acordo Após Decisão do Tribunal Estadual"/>
    <n v="0"/>
    <s v="02.02.507.0001944364/14"/>
    <d v="2014-09-09T00:00:00"/>
    <d v="2014-09-30T00:00:00"/>
    <n v="38832"/>
    <d v="2014-09-30T00:00:00"/>
    <s v="02/08/2017 "/>
    <n v="1037"/>
    <n v="34.56666666666667"/>
  </r>
  <r>
    <x v="7"/>
    <s v="02.02.507.0001919520/14"/>
    <x v="1"/>
    <x v="0"/>
    <s v="ACIDENTES PESSOAIS MENSAL SANTANDER"/>
    <n v="5012"/>
    <s v="IPA"/>
    <s v="AP STD"/>
    <s v="Sim"/>
    <s v="SINISTRO LIQUIDADO"/>
    <s v="Sinistro pago parcialmente"/>
    <s v="Sinistro pago parcialmente"/>
    <x v="0"/>
    <n v="21747.24"/>
    <n v="20000"/>
    <n v="1747.2400000000016"/>
    <n v="2000"/>
    <m/>
    <s v="ZURICH SANTANDER"/>
    <n v="1919520"/>
    <s v=" 0013480-68.2014.822.0001 "/>
    <s v="Cleneilda Benarroque Garcia"/>
    <s v="Santander Seguros S/A"/>
    <s v="301/3726358"/>
    <s v="2014-82-28448-0"/>
    <s v="13/03/2013 "/>
    <s v=" "/>
    <n v="76000"/>
    <n v="76000"/>
    <s v=" "/>
    <s v=" "/>
    <s v=" "/>
    <n v="76000"/>
    <s v="Possível"/>
    <n v="38000"/>
    <n v="0"/>
    <s v="Remoto"/>
    <n v="0"/>
    <s v="Condenação"/>
    <s v="Contingência Inicial"/>
    <m/>
    <s v="Encerrado"/>
    <s v="Seguro de Vida"/>
    <s v="Sinistro Negado (Ausência de Invalidez Permanente/Total)"/>
    <s v="Cobrança"/>
    <s v="10ª"/>
    <s v="Vara Cível"/>
    <s v="Porto Velho (RO)"/>
    <s v="Rondônia"/>
    <s v="Chalfin, Goldberg, Vainboim e Fichtner Advogados Associados - São "/>
    <s v="Equipe Cível - Seguros"/>
    <s v="02/08/2017 "/>
    <s v="Acordo Após Decisão do Tribunal Estadual"/>
    <n v="0"/>
    <s v="02.02.507.0001919520/14"/>
    <d v="2014-08-08T00:00:00"/>
    <d v="2014-08-28T00:00:00"/>
    <n v="76000"/>
    <d v="2014-08-28T00:00:00"/>
    <s v="02/08/2017 "/>
    <n v="1070"/>
    <n v="35.666666666666664"/>
  </r>
  <r>
    <x v="7"/>
    <s v="02.02.507.0002127709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66841.49"/>
    <n v="147249.15"/>
    <n v="19592.339999999997"/>
    <n v="0"/>
    <m/>
    <s v="ZURICH SANTANDER"/>
    <n v="2127709"/>
    <s v=" 1004724-05.2015.8.26.0099 "/>
    <s v="Fernanda Sanches Carletto"/>
    <s v="Santander Seguros S/A"/>
    <s v="3419/373712"/>
    <s v="2015-93-69559-0"/>
    <s v="26/02/2015 "/>
    <s v=" "/>
    <n v="106235"/>
    <n v="106235"/>
    <s v=" "/>
    <s v=" "/>
    <s v=" "/>
    <n v="106235"/>
    <s v="Possível"/>
    <n v="53117.5"/>
    <n v="0"/>
    <s v="Remoto"/>
    <n v="0"/>
    <s v="Condenação"/>
    <s v="Contingência Inicial"/>
    <m/>
    <s v="Encerrado"/>
    <s v="Seguro de Vida"/>
    <s v="Problemas com a apólice"/>
    <s v="Indenizatória"/>
    <s v="2ª"/>
    <s v="Vara Cível"/>
    <s v="Bragança Paulista (SP)"/>
    <s v="São Paulo"/>
    <s v="Chalfin, Goldberg, Vainboim e Fichtner Advogados Associados - São "/>
    <s v="Equipe Cível - Seguros"/>
    <s v="08/08/2017 "/>
    <s v="Acordo Após Decisão do Tribunal Estadual"/>
    <n v="0"/>
    <s v="02.02.507.0002127709/15"/>
    <d v="2015-07-17T00:00:00"/>
    <d v="2015-07-29T00:00:00"/>
    <n v="106235"/>
    <d v="2015-07-29T00:00:00"/>
    <s v="08/08/2017 "/>
    <n v="741"/>
    <n v="24.7"/>
  </r>
  <r>
    <x v="7"/>
    <s v="02.02.507.0002338988/16"/>
    <x v="0"/>
    <x v="0"/>
    <s v="PROTEÇÃO VIDA EMPRESA SANTANDER"/>
    <n v="5055"/>
    <s v="MORTE ACIDENTAL"/>
    <s v="Vida Master"/>
    <s v="Sim"/>
    <s v="SINISTRO NEGADO"/>
    <s v="Falta de Documentos"/>
    <m/>
    <x v="0"/>
    <n v="18271.099999999999"/>
    <n v="14000"/>
    <n v="4271.0999999999985"/>
    <n v="0"/>
    <m/>
    <s v="ZURICH SANTANDER"/>
    <n v="2338988"/>
    <s v=" 1001080-39.2016.8.26.0416 "/>
    <s v="Viviane Dias do Amaral"/>
    <s v="Santander Seguros S/A"/>
    <s v="3419/66271"/>
    <s v="2010-93-28128-0"/>
    <s v="21/01/2010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Panorama (SP)"/>
    <s v="São Paulo"/>
    <s v="Chalfin, Goldberg, Vainboim e Fichtner Advogados Associados - São "/>
    <s v="Equipe Cível - Seguros"/>
    <s v="03/08/2017 "/>
    <s v="Acordos após a Sentença e até Decisão do Tribunal Estadual"/>
    <n v="0"/>
    <s v="02.02.507.0002338988/16"/>
    <d v="2016-10-04T00:00:00"/>
    <d v="2016-10-15T00:00:00"/>
    <n v="60000"/>
    <d v="2016-10-15T00:00:00"/>
    <s v="03/08/2017 "/>
    <n v="292"/>
    <n v="9.7333333333333325"/>
  </r>
  <r>
    <x v="7"/>
    <s v="02.02.507.0002428320/17"/>
    <x v="0"/>
    <x v="0"/>
    <s v=" PROTECAO VIDA MULHER"/>
    <n v="8062"/>
    <s v="DIAGNOSTICO DE CANCER"/>
    <s v="Vida Mulher"/>
    <s v="Não"/>
    <s v="SINISTRO NEGADO"/>
    <s v="Ausência de cobertura"/>
    <m/>
    <x v="0"/>
    <n v="4552.46"/>
    <n v="4000"/>
    <n v="552.46"/>
    <n v="0"/>
    <m/>
    <s v="ZURICH SANTANDER"/>
    <n v="2428320"/>
    <s v=" 1003127-04.2017.8.26.0625 "/>
    <s v="CLÁUDIA REGINA AMORIM DO NASCIMENTO"/>
    <s v="Santander Seguros S/A"/>
    <s v="113306/3621505"/>
    <s v="2017-93-90469-0"/>
    <s v="16/05/2016 "/>
    <s v=" "/>
    <n v="4000"/>
    <n v="4000"/>
    <s v=" "/>
    <s v=" "/>
    <s v=" "/>
    <n v="4000"/>
    <s v="Possível"/>
    <n v="2000"/>
    <n v="0"/>
    <s v="Remoto"/>
    <n v="0"/>
    <s v="Condenação"/>
    <s v="Contingência Inicial"/>
    <m/>
    <s v="Encerrado"/>
    <s v="Seguro de Vida"/>
    <s v="Sinistro Negado (Negativa pagto da Apólice)"/>
    <s v="Indenizatória"/>
    <s v="4ª"/>
    <s v="Vara Cível"/>
    <s v="Taubaté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507.0002428320/17"/>
    <d v="2017-03-17T00:00:00"/>
    <d v="2017-03-23T00:00:00"/>
    <n v="4000"/>
    <d v="2017-03-23T00:00:00"/>
    <s v="02/08/2017 "/>
    <n v="132"/>
    <n v="4.4000000000000004"/>
  </r>
  <r>
    <x v="7"/>
    <s v="02.02.507.0002426352/17"/>
    <x v="0"/>
    <x v="0"/>
    <s v="PROTECAO VIDA HOMEM"/>
    <n v="8061"/>
    <s v="MORTE ACIDENTAL"/>
    <s v="Vida Homem"/>
    <s v="Sim"/>
    <s v="SINISTRO NEGADO"/>
    <s v="DOENÇA PREEXISTENTE"/>
    <m/>
    <x v="0"/>
    <n v="34499.870000000003"/>
    <n v="32000"/>
    <n v="2499.8700000000026"/>
    <n v="0"/>
    <m/>
    <s v="ZURICH SANTANDER"/>
    <n v="2426352"/>
    <s v=" 1003232-96.2017.8.26.0037 "/>
    <s v="Diva de Arruda dos Santos"/>
    <s v="Santander Seguros S/A"/>
    <s v="113303/3740730"/>
    <s v="2016-93-85764-0"/>
    <s v="02/10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4ª"/>
    <s v="Vara Cível"/>
    <s v="Araraquara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507.0002426352/17"/>
    <d v="2017-03-11T00:00:00"/>
    <d v="2017-03-17T00:00:00"/>
    <n v="30000"/>
    <d v="2017-03-17T00:00:00"/>
    <s v="02/08/2017 "/>
    <n v="138"/>
    <n v="4.5999999999999996"/>
  </r>
  <r>
    <x v="7"/>
    <s v="02.02.507.0002420541/17"/>
    <x v="0"/>
    <x v="0"/>
    <s v="PROTEÇÃO VIDA EMPRESA SANTANDER"/>
    <n v="5055"/>
    <s v="MORTE ACIDENTAL"/>
    <s v="Vida Master"/>
    <s v="Sim"/>
    <s v="SINISTRO NEGADO"/>
    <s v="DOENÇA PREEXISTENTE"/>
    <m/>
    <x v="0"/>
    <n v="28000"/>
    <n v="14000"/>
    <n v="14000"/>
    <n v="0"/>
    <m/>
    <s v="ZURICH SANTANDER"/>
    <n v="2420541"/>
    <s v=" 1004405-53.2017.8.26.0071 "/>
    <s v="Tulio Avelino de Souza"/>
    <s v="Santander Seguros S/A"/>
    <s v="3419/344035"/>
    <s v="2014-93-60270-0"/>
    <s v="16/02/2014 "/>
    <s v=" "/>
    <n v="28000"/>
    <n v="28000"/>
    <s v=" "/>
    <s v=" "/>
    <s v=" "/>
    <n v="28000"/>
    <s v="Possível"/>
    <n v="14000"/>
    <n v="0"/>
    <s v="Remoto"/>
    <n v="0"/>
    <s v="Condenação"/>
    <s v="Contingência Inicial"/>
    <m/>
    <s v="Encerrado"/>
    <s v="Seguro de Vida"/>
    <s v="Sinistro Negado por Doença Pré-existente"/>
    <s v="Indenizatória"/>
    <s v="Juizado Especial Cível"/>
    <s v="JEC 40 Salários"/>
    <s v="Bauru (SP)"/>
    <s v="São Paulo"/>
    <s v="Chalfin, Goldberg, Vainboim e Fichtner Advogados Associados - São "/>
    <s v="Equipe Cível - Seguros"/>
    <s v="02/08/2017 "/>
    <s v="Acordos após a Sentença e até Decisão do Tribunal Estadual"/>
    <n v="0"/>
    <s v="02.02.507.0002420541/17"/>
    <d v="2017-02-20T00:00:00"/>
    <d v="2017-03-02T00:00:00"/>
    <n v="28000"/>
    <d v="2017-03-02T00:00:00"/>
    <s v="02/08/2017 "/>
    <n v="153"/>
    <n v="5.0999999999999996"/>
  </r>
  <r>
    <x v="7"/>
    <s v="02.02.507.0002223576/16"/>
    <x v="0"/>
    <x v="0"/>
    <s v=" SEGURO DE FUNCIONÁRIOS"/>
    <n v="7001"/>
    <s v="IFPD"/>
    <s v="Vida Funcionários"/>
    <s v="Não"/>
    <s v="SINISTRO NEGADO"/>
    <s v="Ausência de cobertura"/>
    <m/>
    <x v="1"/>
    <n v="32055.119999999999"/>
    <n v="0"/>
    <n v="32055.119999999999"/>
    <m/>
    <m/>
    <s v="ZURICH SANTANDER"/>
    <n v="2223576"/>
    <s v=" 0807573-87.2016.8.12.0001 "/>
    <s v="Karin Kelli Souza Godoy"/>
    <s v="Santander Seguros S/A"/>
    <s v="3528/1"/>
    <s v="2016-93-80040-0"/>
    <s v="07/10/2015 "/>
    <s v=" "/>
    <n v="50121"/>
    <n v="50121"/>
    <s v=" "/>
    <s v=" "/>
    <s v=" "/>
    <n v="50121"/>
    <s v="Possível"/>
    <n v="25060.5"/>
    <n v="0"/>
    <s v="Remoto"/>
    <n v="0"/>
    <s v="Condenação"/>
    <s v="Contingência Inicial"/>
    <m/>
    <s v="Encerrado"/>
    <s v="Seguro de Vida"/>
    <s v="Sinistro Negado (Ausência de Invalidez Permanente/Total)"/>
    <s v="Cobrança"/>
    <s v="1ª"/>
    <s v="Vara Cível"/>
    <s v="Campo Grande (MS)"/>
    <s v="Mato Grosso do Sul"/>
    <s v="Mascarenhas Barbosa &amp; Advogados Associados"/>
    <s v="Equipe Cível - Seguros"/>
    <s v="08/08/2017 "/>
    <s v="Extinção Art. 267 - Com Possibilidade Nova Ação - 2ª Instância - Recurso do Auto"/>
    <n v="0"/>
    <s v="02.02.507.0002223576/16"/>
    <d v="2016-03-04T00:00:00"/>
    <d v="2016-03-18T00:00:00"/>
    <n v="50121"/>
    <d v="2016-03-18T00:00:00"/>
    <s v="08/08/2017 "/>
    <n v="508"/>
    <n v="16.933333333333334"/>
  </r>
  <r>
    <x v="7"/>
    <s v="02.02.507.0002422573/17"/>
    <x v="0"/>
    <x v="0"/>
    <s v="PROTEÇÃO VIDA EMPRESA SANTANDER"/>
    <n v="5055"/>
    <s v="MORTE ACIDENTAL"/>
    <s v="Vida Master"/>
    <s v="Sim"/>
    <s v="SINISTRO LIQUIDADO"/>
    <s v="Sinistro pago parcialmente"/>
    <s v="Sinistro pago parcialmente"/>
    <x v="1"/>
    <n v="1974.33"/>
    <n v="0"/>
    <n v="1974.33"/>
    <m/>
    <m/>
    <s v="ZURICH SANTANDER"/>
    <n v="2422573"/>
    <s v=" 9005161-77.2017.8.21.0001 "/>
    <s v="RODRIGO WUGNIEL PEREIRA"/>
    <s v="Santander Seguros S/A"/>
    <s v="3419/387485"/>
    <s v="2016-93-81431-0"/>
    <s v="10/12/2015 "/>
    <s v=" "/>
    <n v="3541.62"/>
    <n v="4891.62"/>
    <s v=" "/>
    <s v=" "/>
    <s v=" "/>
    <n v="3541.62"/>
    <s v="Possível"/>
    <n v="1770.81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Porto Alegre (RS)"/>
    <s v="Rio Grande do Sul"/>
    <s v="Cabanellos Schuh Advogados Associados - SC"/>
    <s v="Equipe Cível - Seguros"/>
    <s v="09/08/2017 "/>
    <s v="Extinção Art. 267 - Com Possibilidade Nova Ação - 2ª Instância - Recurso do Auto"/>
    <n v="0"/>
    <s v="02.02.507.0002422573/17"/>
    <d v="2017-02-21T00:00:00"/>
    <d v="2017-03-08T00:00:00"/>
    <n v="3541.62"/>
    <d v="2017-03-08T00:00:00"/>
    <s v="09/08/2017 "/>
    <n v="154"/>
    <n v="5.1333333333333337"/>
  </r>
  <r>
    <x v="7"/>
    <s v="02.02.507.0001945690/10"/>
    <x v="0"/>
    <x v="0"/>
    <s v="VIDA PROTEÇÃO EXCLUSIVA"/>
    <n v="1008"/>
    <s v="IFPD"/>
    <s v="Vida Proteção Exclusiva"/>
    <s v="Sim"/>
    <s v="SINISTRO NEGADO"/>
    <s v="Ausência de cobertura"/>
    <m/>
    <x v="3"/>
    <n v="75812.899999999994"/>
    <n v="75812.899999999994"/>
    <n v="0"/>
    <m/>
    <m/>
    <s v="ESCROW"/>
    <n v="1945690"/>
    <s v=" 0000141-88.2010.8.26.0383 "/>
    <s v="Osmar Roberto da Silva"/>
    <s v="Santander Seguros S/A"/>
    <s v="3197/14098237"/>
    <s v="2009-93-23421-0"/>
    <s v="11/05/2009 "/>
    <s v=" "/>
    <n v="29711"/>
    <n v="29711"/>
    <s v=" "/>
    <s v=" "/>
    <s v=" "/>
    <n v="29711"/>
    <s v="Provável"/>
    <n v="29711"/>
    <n v="0"/>
    <s v="Possível"/>
    <n v="0"/>
    <s v="Condenação"/>
    <s v="Contingência Inicial"/>
    <m/>
    <s v="Encerrado"/>
    <s v="Seguro de Vida"/>
    <m/>
    <s v="Indenizatória"/>
    <s v="1ª"/>
    <s v="Vara Cível"/>
    <s v="Nhandeara (SP)"/>
    <s v="São Paulo"/>
    <s v="Chalfin, Goldberg, Vainboim e Fichtner Advogados Associados - São "/>
    <s v="Equipe Cível - Seguros"/>
    <s v="14/08/2017 "/>
    <s v="Procedência Total - 1ª Instância"/>
    <n v="0"/>
    <s v="02.02.507.0001945690/10"/>
    <d v="2010-01-25T00:00:00"/>
    <d v="2014-10-02T00:00:00"/>
    <n v="29711"/>
    <d v="2014-10-02T00:00:00"/>
    <s v="14/08/2017 "/>
    <n v="1047"/>
    <n v="34.9"/>
  </r>
  <r>
    <x v="7"/>
    <s v="02.02.507.0002224876/16"/>
    <x v="1"/>
    <x v="0"/>
    <s v="ACIDENTES PESSOAIS MENSAL SANTANDER"/>
    <n v="5012"/>
    <s v="IPA"/>
    <s v="AP STD"/>
    <s v="Sim"/>
    <s v="SINISTRO NEGADO"/>
    <s v="Ausência de cobertura"/>
    <m/>
    <x v="1"/>
    <n v="1243.55"/>
    <n v="0"/>
    <n v="1243.55"/>
    <m/>
    <m/>
    <s v="ZURICH SANTANDER"/>
    <n v="2224876"/>
    <s v=" 1002030-17.2016.8.26.0297 "/>
    <s v="Devair Roberto Modesto"/>
    <s v="Santander Seguros S/A"/>
    <s v="301/5378763"/>
    <s v="2016-82-39401-0"/>
    <s v="15/12/2015 "/>
    <s v=" "/>
    <n v="600000"/>
    <n v="600000"/>
    <s v=" "/>
    <s v=" "/>
    <s v=" "/>
    <n v="600000"/>
    <s v="Remoto"/>
    <n v="0"/>
    <n v="600000"/>
    <s v="Remoto"/>
    <n v="0"/>
    <s v="Condenação"/>
    <s v="Contingência Inicial"/>
    <m/>
    <s v="Encerrado"/>
    <s v="Seguro de Vida"/>
    <s v="Sinistro Negado (Ausência de Invalidez Permanente/Total)"/>
    <s v="Cobrança"/>
    <s v="4ª"/>
    <s v="Vara Cível"/>
    <s v="Jales (SP)"/>
    <s v="São Paulo"/>
    <s v="Tortoro, Madureira e Ragazzi Sociedade de Advogados"/>
    <s v="Equipe Jurídico Cível Causas Especiais"/>
    <s v="14/08/2017 "/>
    <s v="Improcedência da Ação - 2ª Instância - Recurso do Autor"/>
    <n v="0"/>
    <s v="02.02.507.0002224876/16"/>
    <d v="2016-03-17T00:00:00"/>
    <d v="2016-03-22T00:00:00"/>
    <n v="600000"/>
    <d v="2016-03-22T00:00:00"/>
    <s v="14/08/2017 "/>
    <n v="510"/>
    <n v="17"/>
  </r>
  <r>
    <x v="7"/>
    <s v="02.02.507.0002184855/15"/>
    <x v="1"/>
    <x v="0"/>
    <s v="ACIDENTES PESSOAIS MENSAL SANTANDER"/>
    <n v="5012"/>
    <s v="MORTE ACIDENTAL"/>
    <s v="AP STD"/>
    <s v="Sim"/>
    <s v="SINISTRO NEGADO"/>
    <s v="Ausência de cobertura"/>
    <m/>
    <x v="1"/>
    <n v="296493.89"/>
    <n v="0"/>
    <n v="296493.89"/>
    <m/>
    <m/>
    <s v="ZURICH SANTANDER"/>
    <n v="2184855"/>
    <s v=" 1126307-51.2015.8.26.0100 "/>
    <s v="Espólio de Francisco Nobrega Leite"/>
    <s v="Santander Seguros S/A"/>
    <s v="301/4136615"/>
    <s v="2015-82-37802-0"/>
    <s v="19/09/2013 "/>
    <s v=" "/>
    <n v="400000"/>
    <n v="400000"/>
    <s v=" "/>
    <s v=" "/>
    <s v=" "/>
    <n v="400000"/>
    <s v="Possível"/>
    <n v="200000"/>
    <n v="0"/>
    <s v="Remoto"/>
    <n v="0"/>
    <s v="Condenação"/>
    <s v="Contingência Inicial"/>
    <m/>
    <s v="Encerrado"/>
    <s v="Seguro de Vida"/>
    <s v="Sinistro Negado por Doença Pré-existente"/>
    <s v="Cobrança"/>
    <s v="22ª"/>
    <s v="Vara Cível"/>
    <s v="São Paulo (SP)"/>
    <s v="São Paulo"/>
    <s v="Chalfin, Goldberg, Vainboim e Fichtner Advogados Associados - São "/>
    <s v="Equipe Cível - Seguros"/>
    <s v="01/08/2017 "/>
    <s v="Improcedência da Ação - 2ª Instância - Recurso do Autor"/>
    <n v="0"/>
    <s v="02.02.507.0002184855/15"/>
    <d v="2015-12-08T00:00:00"/>
    <d v="2015-12-15T00:00:00"/>
    <n v="400000"/>
    <d v="2015-12-15T00:00:00"/>
    <s v="01/08/2017 "/>
    <n v="595"/>
    <n v="19.833333333333332"/>
  </r>
  <r>
    <x v="7"/>
    <s v="02.02.507.0001949105/14"/>
    <x v="1"/>
    <x v="0"/>
    <s v="AP MENSAL -  STYLE"/>
    <n v="5071"/>
    <s v="IPA"/>
    <s v="AP STD"/>
    <s v="Sim"/>
    <s v="SINISTRO LIQUIDADO"/>
    <s v="Sinistro pago parcialmente"/>
    <s v="Sinistro pago parcialmente"/>
    <x v="1"/>
    <n v="23431.095000000001"/>
    <n v="0"/>
    <n v="23431.095000000001"/>
    <m/>
    <m/>
    <s v="ZURICH SANTANDER"/>
    <n v="1949105"/>
    <s v=" 1852988-48.2014.8.13.0024 "/>
    <s v="Joel Rocha de Miranda"/>
    <s v="Santander Seguros S/A"/>
    <s v="2022/1959257"/>
    <s v="2013-82-22563-0"/>
    <s v="01/02/2013 "/>
    <s v=" "/>
    <n v="27724.61"/>
    <n v="31239"/>
    <s v=" "/>
    <s v=" "/>
    <s v=" "/>
    <n v="27724.61"/>
    <s v="Possível"/>
    <n v="13862.31"/>
    <n v="0"/>
    <s v="Remoto"/>
    <n v="0"/>
    <s v="Condenação"/>
    <s v="Contingência Inicial"/>
    <m/>
    <s v="Encerrado"/>
    <s v="Seguro de Vida"/>
    <s v="Pagto prêmio não efetivado/efetivado erroneamente"/>
    <s v="Cobrança"/>
    <s v="31ª"/>
    <s v="Vara Cível"/>
    <s v="Belo Horizonte (MG)"/>
    <s v="Minas Gerais"/>
    <s v="Chalfin, Goldberg, Vainboim e Fichtner Advogados Associados - São "/>
    <s v="Equipe Cível - Seguros"/>
    <s v="01/08/2017 "/>
    <s v="Improcedência da Ação - 2ª Instância - Recurso do Autor"/>
    <n v="0"/>
    <s v="02.02.507.0001949105/14"/>
    <d v="2014-08-25T00:00:00"/>
    <d v="2014-10-07T00:00:00"/>
    <n v="27724.61"/>
    <d v="2014-10-07T00:00:00"/>
    <s v="01/08/2017 "/>
    <n v="1029"/>
    <n v="34.299999999999997"/>
  </r>
  <r>
    <x v="7"/>
    <s v="02.02.507.0001733812/13"/>
    <x v="0"/>
    <x v="0"/>
    <s v="PROTEÇÃO VIDA EMPRESA SANTANDER"/>
    <n v="5055"/>
    <s v="MORTE ACIDENTAL"/>
    <s v="Vida Master"/>
    <s v="Sim"/>
    <s v="SINISTRO LIQUIDADO"/>
    <s v="Sinistro pago parcialmente"/>
    <s v="Sinistro pago parcialmente"/>
    <x v="1"/>
    <n v="62459.05"/>
    <n v="0"/>
    <n v="62459.05"/>
    <m/>
    <m/>
    <s v="ZURICH SANTANDER"/>
    <n v="1733812"/>
    <s v=" 0195231-84.2013.8.13.0223 "/>
    <s v="Antonio Laecio dos Santos"/>
    <s v="Santander Seguros S/A"/>
    <s v="3419/278627"/>
    <s v="2013-93-51333-0"/>
    <s v="06/01/2013 "/>
    <s v=" "/>
    <n v="137892"/>
    <n v="137892"/>
    <s v=" "/>
    <s v=" "/>
    <s v=" "/>
    <n v="137892"/>
    <s v="Possível"/>
    <n v="68946"/>
    <n v="0"/>
    <s v="Remoto"/>
    <n v="0"/>
    <s v="Condenação"/>
    <s v="Contingência Inicial"/>
    <m/>
    <s v="Encerrado"/>
    <s v="Seguro de Vida"/>
    <s v="Pgto/Amortiz/diverg/duplic/não processado/provisão"/>
    <s v="Cobrança"/>
    <s v="4ª"/>
    <s v="Vara Cível"/>
    <s v="Divinópolis (MG)"/>
    <s v="Minas Gerais"/>
    <s v="Chalfin, Goldberg, Vainboim e Fichtner Advogados Associados - São "/>
    <s v="Equipe Cível - Seguros"/>
    <s v="01/08/2017 "/>
    <s v="Improcedência da Ação - 2ª Instância - Recurso do Autor"/>
    <n v="0"/>
    <s v="02.02.507.0001733812/13"/>
    <d v="2013-10-10T00:00:00"/>
    <d v="2013-10-24T00:00:00"/>
    <n v="137892"/>
    <d v="2013-10-24T00:00:00"/>
    <s v="01/08/2017 "/>
    <n v="1377"/>
    <n v="45.9"/>
  </r>
  <r>
    <x v="7"/>
    <s v="02.02.507.0001875915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119625.77"/>
    <n v="0"/>
    <n v="119625.77"/>
    <m/>
    <m/>
    <s v="ZURICH SANTANDER"/>
    <n v="1875915"/>
    <s v=" 4002710-39.2013.8.26.0625 "/>
    <s v="MARIA FATIMA BARBOSA NOGUEIRA DE BARROS"/>
    <s v="Santander Seguros S/A"/>
    <s v="3422/10197141"/>
    <s v="2013-93-52511-0"/>
    <s v="07/04/2010 "/>
    <s v=" "/>
    <n v="110920"/>
    <n v="110920"/>
    <s v=" "/>
    <s v=" "/>
    <s v=" "/>
    <n v="110920"/>
    <s v="Possível"/>
    <n v="55460"/>
    <n v="0"/>
    <s v="Remoto"/>
    <n v="0"/>
    <s v="Condenação"/>
    <s v="Contingência Inicial"/>
    <m/>
    <s v="Encerrado"/>
    <s v="Seguro de Vida"/>
    <s v="Sinistro Negado por Doença Pré-existente"/>
    <s v="Indenizatória"/>
    <s v="2ª"/>
    <s v="Vara Cível"/>
    <s v="Taubaté (SP)"/>
    <s v="São Paulo"/>
    <s v="Chalfin, Goldberg, Vainboim e Fichtner Advogados Associados - São "/>
    <s v="Equipe Cível - Seguros"/>
    <s v="08/08/2017 "/>
    <s v="Improcedência da Ação - 2ª Instância - Recurso do Autor"/>
    <n v="0"/>
    <s v="02.02.507.0001875915/14"/>
    <d v="2014-06-09T00:00:00"/>
    <d v="2014-06-26T00:00:00"/>
    <n v="110920"/>
    <d v="2014-06-26T00:00:00"/>
    <s v="08/08/2017 "/>
    <n v="1139"/>
    <n v="37.966666666666669"/>
  </r>
  <r>
    <x v="7"/>
    <s v="02.02.507.0001720693/13"/>
    <x v="0"/>
    <x v="0"/>
    <s v="PROTECAO VIDA HOMEM"/>
    <n v="8061"/>
    <s v="IPA"/>
    <s v="Vida Homem"/>
    <s v="Sim"/>
    <s v="SINISTRO LIQUIDADO"/>
    <s v="Sinistro pago parcialmente"/>
    <s v="Sinistro pago parcialmente"/>
    <x v="1"/>
    <n v="1848.11"/>
    <n v="0"/>
    <n v="1848.11"/>
    <m/>
    <m/>
    <s v="ZURICH SANTANDER"/>
    <n v="1720693"/>
    <s v=" 020.13.002571-2 "/>
    <s v="Daniel Fernando Pintos"/>
    <s v="Santander Seguros S/A"/>
    <s v="113303/3094054"/>
    <s v="2012-93-43301-0"/>
    <s v="02/01/2012 "/>
    <s v=" "/>
    <n v="92500"/>
    <n v="100000"/>
    <s v=" "/>
    <s v=" "/>
    <s v=" "/>
    <n v="92500"/>
    <s v="Possível"/>
    <n v="4625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4ª"/>
    <s v="Vara Cível"/>
    <s v="Criciúma (SC)"/>
    <s v="Santa Catarina"/>
    <s v="Cabanellos Schuh Advogados Associados - SC"/>
    <s v="Equipe Cível - Seguros"/>
    <s v="08/08/2017 "/>
    <s v="Improcedência da Ação - 2ª Instância - Recurso do Autor"/>
    <n v="0"/>
    <s v="02.02.507.0001720693/13"/>
    <d v="2013-09-18T00:00:00"/>
    <d v="2013-09-30T00:00:00"/>
    <n v="92500"/>
    <d v="2013-09-30T00:00:00"/>
    <s v="08/08/2017 "/>
    <n v="1408"/>
    <n v="46.93333333333333"/>
  </r>
  <r>
    <x v="7"/>
    <s v="02.02.507.0002015717/15"/>
    <x v="0"/>
    <x v="0"/>
    <s v="PROTECAO VIDA HOMEM"/>
    <n v="8061"/>
    <s v="MORTE ACIDENTAL"/>
    <s v="Vida Homem"/>
    <s v="Sim"/>
    <s v="SINISTRO NEGADO"/>
    <s v="Suicídio - Art. 798, CC"/>
    <m/>
    <x v="1"/>
    <n v="1575.03"/>
    <n v="0"/>
    <n v="1575.03"/>
    <m/>
    <m/>
    <s v="ZURICH SANTANDER"/>
    <n v="2015717"/>
    <s v=" 0004740-73.2014.8.26.0466 "/>
    <s v="Wanessa Quaranta Borgi"/>
    <s v="Santander Seguros S/A"/>
    <s v="113308 E "/>
    <s v="2014-93-59737-E"/>
    <s v="08/01/2014 "/>
    <s v=" "/>
    <n v="420000"/>
    <n v="420000"/>
    <s v=" "/>
    <s v=" "/>
    <s v=" "/>
    <n v="420000"/>
    <s v="Possível"/>
    <n v="210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Pontal (SP)"/>
    <s v="São Paulo"/>
    <s v="Chalfin, Goldberg, Vainboim e Fichtner Advogados Associados - São "/>
    <s v="Equipe Cível - Seguros"/>
    <s v="08/08/2017 "/>
    <s v="Improcedência da Ação - 2ª Instância - Recurso do Autor"/>
    <n v="0"/>
    <s v="02.02.507.0002015717/15"/>
    <d v="2015-01-07T00:00:00"/>
    <d v="2015-01-16T00:00:00"/>
    <n v="420000"/>
    <d v="2015-01-16T00:00:00"/>
    <s v="08/08/2017 "/>
    <n v="935"/>
    <n v="31.166666666666668"/>
  </r>
  <r>
    <x v="7"/>
    <s v="02.02.507.0001884743/14"/>
    <x v="0"/>
    <x v="0"/>
    <s v=" PROTEÇÃO VIDA EMPRESA - STYLE"/>
    <n v="5081"/>
    <s v="MORTE ACIDENTAL"/>
    <s v="Vida Master"/>
    <s v="Sim"/>
    <s v="SINISTRO NEGADO"/>
    <s v="RISCO EXCLUÍDO"/>
    <m/>
    <x v="1"/>
    <n v="52188.91"/>
    <n v="0"/>
    <n v="52188.91"/>
    <m/>
    <m/>
    <s v="ZURICH SANTANDER"/>
    <n v="1884743"/>
    <s v=" 0002606-30.2014.8.26.0157 "/>
    <s v="Josefa Sebastiana Felipe de Araujo"/>
    <s v="Santander Seguros S/A"/>
    <s v="3451/78894"/>
    <s v="2013-93-57752-0"/>
    <s v="14/12/2012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Cubatão (SP)"/>
    <s v="São Paulo"/>
    <s v="Chalfin, Goldberg, Vainboim e Fichtner Advogados Associados - São "/>
    <s v="Equipe Cível - Seguros"/>
    <s v="01/08/2017 "/>
    <s v="Improcedência da Ação - 2ª Instância - Recurso do Autor"/>
    <n v="0"/>
    <s v="02.02.507.0001884743/14"/>
    <d v="2014-05-22T00:00:00"/>
    <d v="2014-07-13T00:00:00"/>
    <n v="120000"/>
    <d v="2014-07-13T00:00:00"/>
    <s v="01/08/2017 "/>
    <n v="1115"/>
    <n v="37.166666666666664"/>
  </r>
  <r>
    <x v="7"/>
    <s v="02.02.507.0002089908/15"/>
    <x v="0"/>
    <x v="0"/>
    <s v="PROTEÇÃO VIDA EMPRESA SANTANDER"/>
    <n v="5055"/>
    <s v="MORTE NATURAL"/>
    <s v="Vida Master"/>
    <s v="Sim"/>
    <s v="SINISTRO NEGADO"/>
    <s v="Falta de Documentos"/>
    <m/>
    <x v="2"/>
    <n v="17609.099999999999"/>
    <n v="17609.099999999999"/>
    <n v="0"/>
    <m/>
    <m/>
    <s v="ZURICH SANTANDER"/>
    <n v="2089908"/>
    <s v=" 0000923-45.2015.8.26.0246 "/>
    <s v="Germana Alves Gonçalves"/>
    <s v="Santander Seguros S/A"/>
    <s v="3419/295733"/>
    <s v="2013-93-52625-0"/>
    <s v="04/02/2013 "/>
    <s v=" "/>
    <n v="13000"/>
    <n v="13000"/>
    <s v=" "/>
    <s v=" "/>
    <s v=" "/>
    <n v="13000"/>
    <s v="Provável"/>
    <n v="1300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Ilha Solteira (SP)"/>
    <s v="São Paulo"/>
    <s v="Chalfin, Goldberg, Vainboim e Fichtner Advogados Associados - São "/>
    <s v="Equipe Cível - Seguros"/>
    <s v="14/08/2017 "/>
    <s v="Procedência Parcial - 2ª Instância - Recurso do Autor"/>
    <n v="0"/>
    <s v="02.02.507.0002089908/15"/>
    <d v="2015-03-23T00:00:00"/>
    <d v="2015-05-16T00:00:00"/>
    <n v="13000"/>
    <d v="2015-05-16T00:00:00"/>
    <s v="14/08/2017 "/>
    <n v="821"/>
    <n v="27.366666666666667"/>
  </r>
  <r>
    <x v="7"/>
    <s v="02.02.507.0002421181/17"/>
    <x v="0"/>
    <x v="0"/>
    <s v="VIDA PROTEÇÃO EXCLUSIVA"/>
    <n v="5030"/>
    <s v="MORTE ACIDENTAL"/>
    <s v="Vida Proteção Exclusiva"/>
    <s v="Sim"/>
    <s v="SINISTRO LIQUIDADO"/>
    <s v="Sinistro pago parcialmente"/>
    <s v="Sinistro pago parcialmente"/>
    <x v="0"/>
    <n v="6820"/>
    <n v="6200"/>
    <n v="620"/>
    <n v="0"/>
    <m/>
    <s v="ZURICH SANTANDER"/>
    <n v="2421181"/>
    <s v=" 1002696-07.2017.8.26.0451 "/>
    <s v="Anselmo Vieira Olegário"/>
    <s v="Santander Seguros S/A"/>
    <s v="3422/18674316"/>
    <s v="2016-93-86296-0"/>
    <s v="04/10/2016 "/>
    <s v=" "/>
    <n v="6197.8"/>
    <n v="30989"/>
    <s v=" "/>
    <s v=" "/>
    <s v=" "/>
    <n v="6197.8"/>
    <s v="Provável"/>
    <n v="6197.8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Piracicaba (SP)"/>
    <s v="São Paulo"/>
    <s v="Chalfin, Goldberg, Vainboim e Fichtner Advogados Associados - São "/>
    <s v="Equipe Cível - Seguros"/>
    <s v="02/08/2017 "/>
    <s v="Acordo antes da Sentença"/>
    <n v="0"/>
    <s v="02.02.507.0002421181/17"/>
    <d v="2017-02-17T00:00:00"/>
    <d v="2017-03-03T00:00:00"/>
    <n v="6197.8"/>
    <d v="2017-03-03T00:00:00"/>
    <s v="02/08/2017 "/>
    <n v="152"/>
    <n v="5.0666666666666664"/>
  </r>
  <r>
    <x v="7"/>
    <s v="02.01.507.0000154830/05"/>
    <x v="0"/>
    <x v="0"/>
    <s v="PRODUTO GENÉRICO"/>
    <n v="9999"/>
    <s v="IPA"/>
    <s v="Pessoas - Vida  (outros)"/>
    <s v="Não"/>
    <s v="SINISTRO NEGADO"/>
    <s v="Sem caracterização de IFPD / IPA / Doenças Graves / Preexistência"/>
    <m/>
    <x v="0"/>
    <n v="28138.639999999999"/>
    <n v="26000"/>
    <n v="2138.6399999999994"/>
    <m/>
    <m/>
    <s v="ESCROW"/>
    <n v="475634"/>
    <s v=" 02405.827.135-4 "/>
    <s v="Leonidas Apolonio Lopes"/>
    <s v="Santander Seguros S/A"/>
    <n v="2051"/>
    <s v="2006-93-5213-0"/>
    <s v="03/08/2004 "/>
    <s v=" "/>
    <n v="5000"/>
    <n v="5000"/>
    <s v=" "/>
    <s v=" "/>
    <s v=" "/>
    <n v="5000"/>
    <s v="Possível"/>
    <n v="2500"/>
    <n v="8000"/>
    <s v="Remoto"/>
    <n v="0"/>
    <s v="Sucumbência"/>
    <s v="Contingência Inicial"/>
    <m/>
    <s v="Encerrado"/>
    <s v="Seguro de Vida"/>
    <s v="Demora no pagamento da apólice"/>
    <s v="Cobrança"/>
    <s v="21ª"/>
    <s v="Vara Cível"/>
    <s v="Belo Horizonte (MG)"/>
    <s v="Minas Gerais"/>
    <s v="Chalfin, Goldberg, Vainboim e Fichtner Advogados Associados - São "/>
    <s v="Equipe Cível - Seguros"/>
    <s v="17/08/2017 "/>
    <s v="Acordo Após Decisão do Tribunal Estadual"/>
    <n v="0"/>
    <s v="02.01.507.0000154830/05"/>
    <d v="2005-10-17T00:00:00"/>
    <d v="2005-10-25T00:00:00"/>
    <n v="5000"/>
    <d v="2005-10-25T00:00:00"/>
    <s v="17/08/2017 "/>
    <n v="4314"/>
    <n v="143.80000000000001"/>
  </r>
  <r>
    <x v="7"/>
    <s v="02.02.033.0001086533/11"/>
    <x v="4"/>
    <x v="0"/>
    <s v="SEG PREST/CDC - STYLE-MIGR."/>
    <n v="8022"/>
    <s v="MORTE NATURAL"/>
    <s v="Prestamista CP"/>
    <s v="Não"/>
    <s v="SINISTRO NEGADO"/>
    <s v="DOENÇA PREEXISTENTE"/>
    <m/>
    <x v="3"/>
    <n v="10631.49"/>
    <n v="10631.49"/>
    <n v="0"/>
    <m/>
    <m/>
    <s v="ESCROW"/>
    <n v="1336631"/>
    <s v=" 010/1.11.0010713-4 "/>
    <s v="Maria de Fátima Bilésimo"/>
    <s v="Banco Santander (Brasil) S/A"/>
    <n v="2040"/>
    <s v="2010-77-23980-0"/>
    <s v="23/04/2010 "/>
    <s v=" "/>
    <n v="19739.52"/>
    <n v="19739.52"/>
    <s v=" "/>
    <s v=" "/>
    <s v=" "/>
    <n v="19739.52"/>
    <s v="Possível"/>
    <n v="9869.76"/>
    <n v="0"/>
    <s v="Remoto"/>
    <n v="0"/>
    <s v="Condenação"/>
    <s v="Contingência Inicial"/>
    <m/>
    <s v="Encerrado"/>
    <s v="Seguro Prestamista"/>
    <s v="Sinistro Negado"/>
    <s v="Indenizatória"/>
    <s v="5ª"/>
    <s v="Vara Cível"/>
    <s v="Caxias do Sul (RS)"/>
    <s v="Rio Grande do Sul"/>
    <s v="Cavalcante Ramos Advogados"/>
    <s v="Equipe Jurídico Cível Indenizatórias II - Massificados"/>
    <s v="21/08/2017 "/>
    <s v="Procedência Total - 1ª Instância"/>
    <n v="0"/>
    <s v="02.02.033.0001086533/11"/>
    <d v="2011-05-31T00:00:00"/>
    <d v="2011-06-24T00:00:00"/>
    <n v="19739.52"/>
    <d v="2011-06-24T00:00:00"/>
    <s v="21/08/2017 "/>
    <n v="2250"/>
    <n v="75"/>
  </r>
  <r>
    <x v="7"/>
    <s v="02.02.507.0002371784/16"/>
    <x v="1"/>
    <x v="0"/>
    <s v="SANTANDER PROTECAO SOB MEDIDA"/>
    <n v="8065"/>
    <s v="MORTE ACIDENTAL"/>
    <s v="AP Proteção Sob Medida"/>
    <s v="Sim"/>
    <s v="NEGADO PRÉ-ANALISE"/>
    <s v="Ausência de cobertura"/>
    <m/>
    <x v="1"/>
    <n v="35000"/>
    <n v="0"/>
    <n v="35000"/>
    <m/>
    <m/>
    <s v="ZURICH SANTANDER"/>
    <n v="2371784"/>
    <s v=" 0036949-17.2016.8.19.0209 "/>
    <s v="JULIANA SANTOS BARBOZA DE MELO"/>
    <s v="Santander Seguros S/A"/>
    <s v="2034/5904512"/>
    <s v="2016-82-43120-0"/>
    <s v="22/07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29/08/2017 "/>
    <s v="Improcedência da Ação - 2ª Instância - Recurso do Autor"/>
    <n v="0"/>
    <s v="02.02.507.0002371784/16"/>
    <d v="2016-09-23T00:00:00"/>
    <d v="2016-11-05T00:00:00"/>
    <n v="30000"/>
    <d v="2016-11-05T00:00:00"/>
    <s v="29/08/2017 "/>
    <n v="297"/>
    <n v="9.9"/>
  </r>
  <r>
    <x v="7"/>
    <s v="02.02.507.0002216956/16"/>
    <x v="0"/>
    <x v="0"/>
    <s v="PROTEÇÃO VIDA EMPRESA SANTANDER"/>
    <n v="5055"/>
    <s v="IFPD"/>
    <s v="Vida Master"/>
    <s v="Sim"/>
    <s v="SINISTRO NEGADO"/>
    <s v="Limite de idade / Nº mínimo segurados"/>
    <s v="segurados"/>
    <x v="1"/>
    <n v="134627.38"/>
    <n v="0"/>
    <n v="134627.38"/>
    <m/>
    <m/>
    <s v="ZURICH SANTANDER"/>
    <n v="2216956"/>
    <s v=" 1006789-36.2016.8.26.0002 "/>
    <s v="Raimundo Nonato de Freitas"/>
    <s v="Santander Seguros S/A"/>
    <s v="3419/527132"/>
    <s v="2015-93-73084-0"/>
    <s v="18/07/2015 "/>
    <s v=" "/>
    <n v="103544"/>
    <n v="103544"/>
    <s v=" "/>
    <s v=" "/>
    <s v=" "/>
    <n v="103544"/>
    <s v="Possível"/>
    <n v="51772"/>
    <n v="0"/>
    <s v="Remoto"/>
    <n v="0"/>
    <s v="Condenação"/>
    <s v="Contingência Inicial"/>
    <m/>
    <s v="Encerrado"/>
    <s v="Acidentes Pessoais"/>
    <s v="Sinistro Negado (Negativa pagto da Apólice)"/>
    <s v="Indenizatória"/>
    <s v="6ª"/>
    <s v="Vara Cível"/>
    <s v="São Paulo (SP)"/>
    <s v="São Paulo"/>
    <s v="Chalfin, Goldberg, Vainboim e Fichtner Advogados Associados - São "/>
    <s v="Equipe Cível - Seguros"/>
    <s v="29/08/2017 "/>
    <s v="Improcedência da Ação - 2ª Instância - Recurso do Autor"/>
    <n v="0"/>
    <s v="02.02.507.0002216956/16"/>
    <d v="2016-02-16T00:00:00"/>
    <d v="2016-03-05T00:00:00"/>
    <n v="103544"/>
    <d v="2016-03-05T00:00:00"/>
    <s v="29/08/2017 "/>
    <n v="542"/>
    <n v="18.066666666666666"/>
  </r>
  <r>
    <x v="7"/>
    <s v="02.02.507.0002108578/15"/>
    <x v="1"/>
    <x v="0"/>
    <s v=" APÓLICE ESPECÍFICA AP MENSAL"/>
    <n v="7003"/>
    <s v="IPA"/>
    <s v="AP Específica"/>
    <s v="Não"/>
    <s v="SINISTRO NEGADO"/>
    <s v="Ausência de cobertura"/>
    <m/>
    <x v="1"/>
    <n v="339686.9"/>
    <n v="0"/>
    <n v="339686.9"/>
    <m/>
    <m/>
    <s v="ZURICH SANTANDER"/>
    <n v="2108578"/>
    <s v=" 1006151-45.2015.8.26.0161 "/>
    <s v="REINALDO MARCOLINO RODRIGUES"/>
    <s v="Santander Seguros S/A"/>
    <s v="75/1"/>
    <s v="2015-82-34931-0"/>
    <s v="03/10/2012 "/>
    <s v=" "/>
    <n v="210364"/>
    <n v="210364"/>
    <s v=" "/>
    <s v=" "/>
    <s v=" "/>
    <n v="210364"/>
    <s v="Possível"/>
    <n v="105182"/>
    <n v="0"/>
    <s v="Remoto"/>
    <n v="0"/>
    <s v="Condenação"/>
    <s v="Contingência Inicial"/>
    <m/>
    <s v="Encerrado"/>
    <s v="Acidentes Pessoais"/>
    <s v="Sinistro Negado (Negativa pagto da Apólice)"/>
    <s v="Cobrança"/>
    <s v="1ª"/>
    <s v="Vara Cível"/>
    <s v="Diadema (SP)"/>
    <s v="São Paulo"/>
    <s v="Chalfin, Goldberg, Vainboim e Fichtner Advogados Associados - São "/>
    <s v="Equipe Cível - Seguros"/>
    <s v="25/08/2017 "/>
    <s v="Extinção Art. 267 - Com Possibilidade Nova Ação - 2ª Instância - Recurso do Auto"/>
    <n v="0"/>
    <s v="02.02.507.0002108578/15"/>
    <d v="2015-05-29T00:00:00"/>
    <d v="2015-06-15T00:00:00"/>
    <n v="210364"/>
    <d v="2015-06-15T00:00:00"/>
    <s v="25/08/2017 "/>
    <n v="802"/>
    <n v="26.733333333333334"/>
  </r>
  <r>
    <x v="7"/>
    <s v="02.02.507.0001665013/13"/>
    <x v="0"/>
    <x v="0"/>
    <s v="SEG VIDA SANTANDER MENSAL"/>
    <n v="5050"/>
    <s v="IPA"/>
    <s v="Vida Proteção Exclusiva"/>
    <s v="Sim"/>
    <s v="SINISTRO NEGADO"/>
    <s v="Sem caracterização de IFPD / IPA / Doenças Graves / Preexistência"/>
    <m/>
    <x v="0"/>
    <n v="486425.1"/>
    <n v="395239.94"/>
    <n v="91185.159999999974"/>
    <m/>
    <m/>
    <s v="ZURICH SANTANDER"/>
    <n v="1680834"/>
    <s v=" 0001127-52.2013.8.16.0080 "/>
    <s v="Jorge Pereira Lopes"/>
    <s v="Santander Seguros S/A"/>
    <s v="3430 E 301"/>
    <s v="2012-93-47318-E"/>
    <s v="15/02/2012 "/>
    <s v=" "/>
    <n v="390505"/>
    <n v="390505"/>
    <s v=" "/>
    <s v=" "/>
    <s v=" "/>
    <n v="390505"/>
    <s v="Possível"/>
    <n v="195252.5"/>
    <n v="0"/>
    <s v="Remoto"/>
    <n v="0"/>
    <s v="Condenação"/>
    <s v="Contingência Inicial"/>
    <m/>
    <s v="Encerrado"/>
    <s v="Acidentes Pessoais"/>
    <s v="Cobertura Negada"/>
    <s v="Indenizatória"/>
    <s v="1ª"/>
    <s v="Vara Cível"/>
    <s v="Engenheiro Beltrão (PR)"/>
    <s v="Paraná"/>
    <s v="Cabanellos Schuh Advogados Associados - PR"/>
    <s v="Equipe Cível - Seguros"/>
    <s v="30/08/2017 "/>
    <s v="Acordo Após Decisão do Tribunal Estadual"/>
    <n v="0"/>
    <s v="02.02.507.0001665013/13"/>
    <d v="2013-07-08T00:00:00"/>
    <d v="2013-07-24T00:00:00"/>
    <n v="390505"/>
    <d v="2013-07-24T00:00:00"/>
    <s v="30/08/2017 "/>
    <n v="1498"/>
    <n v="49.93333333333333"/>
  </r>
  <r>
    <x v="7"/>
    <s v="02.02.507.0001673283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3"/>
    <n v="184996.18"/>
    <n v="184996.18"/>
    <n v="0"/>
    <m/>
    <m/>
    <s v="ZURICH SANTANDER"/>
    <n v="1692380"/>
    <s v=" 0015325-02.2013.8.26.0344 "/>
    <s v="João garcia"/>
    <s v="Santander Seguros S/A"/>
    <s v="3422/17443000"/>
    <s v="2011-93-38117-0"/>
    <s v="13/01/2011 "/>
    <s v=" "/>
    <n v="71245"/>
    <n v="71245"/>
    <s v=" "/>
    <s v=" "/>
    <s v=" "/>
    <n v="71245"/>
    <s v="Possível"/>
    <n v="35622.5"/>
    <n v="0"/>
    <s v="Remoto"/>
    <n v="0"/>
    <s v="Condenação"/>
    <s v="Contingência Inicial"/>
    <m/>
    <s v="Encerrado"/>
    <s v="Acidentes Pessoais"/>
    <s v="Cobertura Negada"/>
    <s v="Indenizatória"/>
    <s v="5ª"/>
    <s v="Vara Cível"/>
    <s v="Marília (SP)"/>
    <s v="São Paulo"/>
    <s v="Chalfin, Goldberg, Vainboim e Fichtner Advogados Associados - São "/>
    <s v="Equipe Cível - Seguros"/>
    <s v="25/08/2017 "/>
    <s v="Procedência Total - 2ª Instância - Recurso do Banco"/>
    <n v="0"/>
    <s v="02.02.507.0001673283/13"/>
    <d v="2013-08-01T00:00:00"/>
    <d v="2013-08-13T00:00:00"/>
    <n v="71245"/>
    <d v="2013-08-13T00:00:00"/>
    <s v="25/08/2017 "/>
    <n v="1473"/>
    <n v="49.1"/>
  </r>
  <r>
    <x v="7"/>
    <s v="02.02.507.0001791087/13"/>
    <x v="0"/>
    <x v="0"/>
    <s v=" SEGURO DE FUNCIONÁRIOS"/>
    <n v="7001"/>
    <s v="IFPD"/>
    <s v="Vida Funcionários"/>
    <s v="Não"/>
    <s v="SINISTRO NEGADO"/>
    <s v="Sem caracterização de IFPD / IPA / Doenças Graves / Preexistência"/>
    <m/>
    <x v="0"/>
    <n v="237837.12"/>
    <n v="185000"/>
    <n v="52837.119999999995"/>
    <n v="18500"/>
    <m/>
    <s v="ZURICH SANTANDER"/>
    <n v="1791087"/>
    <s v=" 2013.01.1.112530-7 "/>
    <s v="Luciana Ferreira Pinto"/>
    <s v="Santander Seguros S/A"/>
    <s v="3493/1"/>
    <s v="2013-93-54329-0"/>
    <s v="10/05/2013 "/>
    <s v=" "/>
    <n v="62950.2"/>
    <n v="62950.2"/>
    <s v=" "/>
    <s v=" "/>
    <s v=" "/>
    <n v="62950.2"/>
    <s v="Remoto"/>
    <n v="0"/>
    <n v="0"/>
    <s v="Remoto"/>
    <n v="0"/>
    <s v="Condenação"/>
    <s v="Contingência Inicial"/>
    <m/>
    <s v="Encerrado"/>
    <s v="Acidentes Pessoais"/>
    <s v="Apólice não recebida"/>
    <s v="Cobrança"/>
    <s v="6ª"/>
    <s v="Vara Cível"/>
    <s v="Brasília (DF)"/>
    <s v="Distrito Federal"/>
    <s v="Mascarenhas Barbosa &amp; Advogados Associados"/>
    <s v="Equipe Cível - Seguros"/>
    <s v="17/08/2017 "/>
    <s v="Acordo Após Decisão do Tribunal Estadual"/>
    <n v="0"/>
    <s v="02.02.507.0001791087/13"/>
    <d v="2013-12-02T00:00:00"/>
    <d v="2014-02-13T00:00:00"/>
    <n v="62950.2"/>
    <d v="2014-02-13T00:00:00"/>
    <s v="17/08/2017 "/>
    <n v="1281"/>
    <n v="42.7"/>
  </r>
  <r>
    <x v="7"/>
    <s v="02.02.136.0002228323/16"/>
    <x v="2"/>
    <x v="1"/>
    <s v="PROTEÇÃO RESIDENCIAL SANTANDER"/>
    <n v="5000"/>
    <s v="ROUBO/FURTO"/>
    <s v="Residencial STD"/>
    <s v="Não"/>
    <s v="SINISTRO NEGADO"/>
    <s v="Bens não cobertos / Comprovação preexistência"/>
    <s v="não cobertos"/>
    <x v="2"/>
    <n v="6754.47"/>
    <n v="6754.47"/>
    <n v="0"/>
    <m/>
    <m/>
    <s v="ZURICH SANTANDER"/>
    <n v="2228323"/>
    <s v=" 0001148-20.2016.8.16.0178 "/>
    <s v="Diego Balieiro Werneck"/>
    <s v="Santander Brasil Seguros S/A"/>
    <s v="1490318/279800"/>
    <s v="2016-14-103903-"/>
    <s v="24/01/2016 "/>
    <s v=" "/>
    <n v="3888"/>
    <n v="3888"/>
    <s v=" "/>
    <s v=" "/>
    <s v=" "/>
    <n v="3888"/>
    <s v="Possível"/>
    <n v="1944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Curitiba (PR)"/>
    <s v="Paraná"/>
    <s v="Cabanellos Schuh Advogados Associados - PR"/>
    <s v="Equipe Cível - Seguros"/>
    <s v="18/08/2017 "/>
    <s v="Procedência Parcial - 2ª Instância - Recurso do Autor"/>
    <n v="0"/>
    <s v="02.02.136.0002228323/16"/>
    <d v="2016-03-24T00:00:00"/>
    <d v="2016-03-31T00:00:00"/>
    <n v="3888"/>
    <d v="2016-03-31T00:00:00"/>
    <s v="18/08/2017 "/>
    <n v="505"/>
    <n v="16.833333333333332"/>
  </r>
  <r>
    <x v="7"/>
    <s v="02.02.136.0002361516/16"/>
    <x v="2"/>
    <x v="1"/>
    <s v="PROTEÇÃO RESIDENCIAL VAN GOGH"/>
    <n v="8100"/>
    <s v="ROUBO/FURTO"/>
    <s v="Residencial Van Gogh"/>
    <s v="Não"/>
    <s v="SINISTRO NEGADO"/>
    <s v="Bens não cobertos / Comprovação preexistência"/>
    <s v="não cobertos"/>
    <x v="1"/>
    <n v="15288"/>
    <n v="0"/>
    <n v="15288"/>
    <m/>
    <m/>
    <s v="ZURICH SANTANDER"/>
    <n v="2361516"/>
    <s v=" 1008921-29.2016.8.26.0079 "/>
    <s v="CELINA THEREZINHA DE ARRUDA ANGELLA"/>
    <s v="Santander Brasil Seguros S/A"/>
    <s v="1782418/579801"/>
    <s v="2016-14-102128-"/>
    <s v="29/01/2015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otucatu (SP)"/>
    <s v="São Paulo"/>
    <s v="Chalfin, Goldberg, Vainboim e Fichtner Advogados Associados - São "/>
    <s v="Equipe Cível - Seguros"/>
    <s v="29/08/2017 "/>
    <s v="Improcedência da Ação - 2ª Instância - Recurso do Autor"/>
    <n v="0"/>
    <s v="02.02.136.0002361516/16"/>
    <d v="2016-10-04T00:00:00"/>
    <d v="2016-10-19T00:00:00"/>
    <n v="12000"/>
    <d v="2016-10-19T00:00:00"/>
    <s v="29/08/2017 "/>
    <n v="314"/>
    <n v="10.466666666666667"/>
  </r>
  <r>
    <x v="7"/>
    <s v="02.02.136.0002413539/17"/>
    <x v="2"/>
    <x v="1"/>
    <s v="PROTEÇÃO RESIDENCIAL DOSE DUPLA"/>
    <n v="5002"/>
    <s v="ROUBO/FURTO"/>
    <s v="Residencial Dose Dupla"/>
    <s v="Sim"/>
    <s v="SINISTRO NEGADO"/>
    <s v="Falta de Documentos"/>
    <m/>
    <x v="1"/>
    <n v="35671.660000000003"/>
    <n v="0"/>
    <n v="35671.660000000003"/>
    <m/>
    <m/>
    <s v="ZURICH SANTANDER"/>
    <n v="2413539"/>
    <s v=" 1000193-17.2017.8.26.0482 "/>
    <s v="Vander jonas martins"/>
    <s v="Santander Brasil Seguros S/A"/>
    <s v="1490320/279222"/>
    <s v="2016-14-112671-"/>
    <s v="30/09/2016 "/>
    <s v=" "/>
    <n v="34303"/>
    <n v="34303"/>
    <s v=" "/>
    <s v=" "/>
    <s v=" "/>
    <n v="34303"/>
    <s v="Possível"/>
    <n v="17151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Presidente Prudente (SP)"/>
    <s v="São Paulo"/>
    <s v="Chalfin, Goldberg, Vainboim e Fichtner Advogados Associados - São "/>
    <s v="Equipe Cível - Seguros"/>
    <s v="28/08/2017 "/>
    <s v="Extinção Art. 267 - Sem Possibilidade Nova Ação - 1ª Instância"/>
    <n v="0"/>
    <s v="02.02.136.0002413539/17"/>
    <d v="2017-01-12T00:00:00"/>
    <d v="2017-02-08T00:00:00"/>
    <n v="34303"/>
    <d v="2017-02-08T00:00:00"/>
    <s v="28/08/2017 "/>
    <n v="201"/>
    <n v="6.7"/>
  </r>
  <r>
    <x v="7"/>
    <s v="02.02.136.0002081166/15"/>
    <x v="2"/>
    <x v="1"/>
    <s v=" PROTEÇÃO RESIDENCIAL SANTANDER"/>
    <n v="383"/>
    <s v="Incêndio"/>
    <s v="Residencial STD"/>
    <s v="Não"/>
    <s v="SINISTRO NEGADO"/>
    <s v="Caracteristica do imóvel ( Veraneio / Comercial / Desabitado / Em reforma) "/>
    <s v="com."/>
    <x v="2"/>
    <n v="68263.570000000007"/>
    <n v="68263.570000000007"/>
    <n v="0"/>
    <m/>
    <m/>
    <s v="ZURICH SANTANDER"/>
    <n v="2081166"/>
    <s v=" 0006648-82.2015.8.21.0010 "/>
    <s v="Ivanir Júlio Rosa de Macedo"/>
    <s v="Santander Brasil Seguros S/A"/>
    <s v="1799623/0"/>
    <s v="2014-14-83422-0"/>
    <s v="03/09/2014 "/>
    <s v=" "/>
    <n v="103332"/>
    <n v="103332"/>
    <s v=" "/>
    <s v=" "/>
    <s v=" "/>
    <n v="103332"/>
    <s v="Possível"/>
    <n v="51666"/>
    <n v="0"/>
    <s v="Remoto"/>
    <n v="0"/>
    <s v="Condenação"/>
    <s v="Contingência Inicial"/>
    <m/>
    <s v="Encerrado"/>
    <s v="Seguro Residencial"/>
    <s v="Sinistro Negado"/>
    <s v="Indenizatória"/>
    <s v="3ª"/>
    <s v="Vara Cível"/>
    <s v="Caxias do Sul (RS)"/>
    <s v="Rio Grande do Sul"/>
    <s v="Cabanellos Schuh Advogados Associados - RS"/>
    <s v="Equipe Cível - Seguros"/>
    <s v="31/08/2017 "/>
    <s v="Procedência Parcial - 1ª Instância"/>
    <n v="0"/>
    <s v="02.02.136.0002081166/15"/>
    <d v="2015-02-10T00:00:00"/>
    <d v="2015-05-01T00:00:00"/>
    <n v="103332"/>
    <d v="2015-05-01T00:00:00"/>
    <s v="31/08/2017 "/>
    <n v="853"/>
    <n v="28.433333333333334"/>
  </r>
  <r>
    <x v="7"/>
    <s v="02.02.136.0002433617/17"/>
    <x v="2"/>
    <x v="1"/>
    <s v="PROTEÇÃO RESIDENCIAL VAN GOGH"/>
    <n v="8100"/>
    <s v="VENDAVAL"/>
    <s v="Residencial Van Gogh"/>
    <s v="Não"/>
    <s v="SINISTRO NEGADO"/>
    <s v="Caracteristica do imóvel ( Veraneio / Comercial / Desabitado / Em reforma) "/>
    <s v="com."/>
    <x v="1"/>
    <n v="21722.639999999999"/>
    <n v="0"/>
    <n v="21722.639999999999"/>
    <m/>
    <m/>
    <s v="ZURICH SANTANDER"/>
    <n v="2433617"/>
    <s v=" 1007083-17.2017.8.26.0564 "/>
    <s v="Jose Roberto Campos da Fonseca"/>
    <s v="Santander Brasil Seguros S/A"/>
    <s v="1782418/671937"/>
    <s v="2015-14-89896-0"/>
    <s v="13/02/2015 "/>
    <s v=" "/>
    <n v="18155.2"/>
    <n v="70000"/>
    <s v=" "/>
    <s v=" "/>
    <s v=" "/>
    <n v="18155.2"/>
    <s v="Possível"/>
    <n v="9077.6"/>
    <n v="0"/>
    <s v="Remoto"/>
    <n v="0"/>
    <s v="Condenação"/>
    <s v="Contingência Inicial"/>
    <m/>
    <s v="Encerrado"/>
    <s v="Seguro Residencial"/>
    <s v="Sinistro Negado"/>
    <s v="Indenizatória"/>
    <s v="7ª"/>
    <s v="Vara Cível"/>
    <s v="São Bernardo do Campo (SP)"/>
    <s v="São Paulo"/>
    <s v="Chalfin, Goldberg, Vainboim e Fichtner Advogados Associados - São "/>
    <s v="Equipe Cível - Seguros"/>
    <s v="28/08/2017 "/>
    <s v="Improcedência da Ação - 1ª Instância"/>
    <n v="0"/>
    <s v="02.02.136.0002433617/17"/>
    <d v="2017-03-29T00:00:00"/>
    <d v="2017-04-05T00:00:00"/>
    <n v="18155.2"/>
    <d v="2017-04-05T00:00:00"/>
    <s v="28/08/2017 "/>
    <n v="145"/>
    <n v="4.833333333333333"/>
  </r>
  <r>
    <x v="7"/>
    <s v="02.02.136.0002461112/17"/>
    <x v="2"/>
    <x v="1"/>
    <s v="PROTEÇÃO EMPRESARIAL SANTANDER"/>
    <n v="8114"/>
    <s v="ROUBO/FURTO"/>
    <s v="Empresarial"/>
    <s v="Sim"/>
    <s v="SINISTRO NEGADO"/>
    <s v="Ausência de cobertura"/>
    <m/>
    <x v="1"/>
    <n v="2389.1799999999998"/>
    <n v="0"/>
    <n v="2389.1799999999998"/>
    <m/>
    <m/>
    <s v="ZURICH SANTANDER"/>
    <n v="2461112"/>
    <s v=" 9020075-49.2017.8.21.0001 "/>
    <s v="CARLA BENEVIDES S FIGUEIRO ME"/>
    <s v="Santander Brasil Seguros S/A"/>
    <s v="1827670/0"/>
    <s v="2017-14-117859-"/>
    <s v="11/01/2017 "/>
    <s v=" "/>
    <n v="2400"/>
    <n v="2400"/>
    <s v=" "/>
    <s v=" "/>
    <s v=" "/>
    <n v="2400"/>
    <s v="Possível"/>
    <n v="1200"/>
    <n v="0"/>
    <s v="Remoto"/>
    <n v="0"/>
    <s v="Condenação"/>
    <s v="Contingência Inicial"/>
    <m/>
    <s v="Encerrado"/>
    <s v="Seguro Residencial"/>
    <s v="Sinistro Negado (Negativa pagto da Apólice)"/>
    <s v="Indenizatória"/>
    <s v="4ª"/>
    <s v="JEC 20 Salários"/>
    <s v="Porto Alegre (RS)"/>
    <s v="Rio Grande do Sul"/>
    <s v="Cabanellos Schuh Advogados Associados - RS"/>
    <s v="Equipe Cível - Seguros"/>
    <s v="28/08/2017 "/>
    <s v="Improcedência da Ação - 1ª Instância"/>
    <n v="0"/>
    <s v="02.02.136.0002461112/17"/>
    <d v="2017-05-22T00:00:00"/>
    <d v="2017-06-20T00:00:00"/>
    <n v="2400"/>
    <d v="2017-06-20T00:00:00"/>
    <s v="28/08/2017 "/>
    <n v="69"/>
    <n v="2.2999999999999998"/>
  </r>
  <r>
    <x v="7"/>
    <s v="02.02.136.0002462463/17"/>
    <x v="2"/>
    <x v="1"/>
    <s v="PROTEÇÃO RESIDENCIAL DOSE DUPLA"/>
    <n v="5002"/>
    <s v="VENDAVAL"/>
    <s v="Residencial Dose Dupla"/>
    <s v="Sim"/>
    <s v="SINISTRO NEGADO"/>
    <s v="EVENTO NÃO CARACTERIZADO"/>
    <m/>
    <x v="1"/>
    <n v="15979.16"/>
    <n v="0"/>
    <n v="15979.16"/>
    <m/>
    <m/>
    <s v="ZURICH SANTANDER"/>
    <n v="2462463"/>
    <s v=" 0015758-83.2017.8.26.0564 "/>
    <s v="Judite Freire Simões"/>
    <s v="Santander Brasil Seguros S/A"/>
    <s v="1490320/100317"/>
    <s v="2017-14-121144-"/>
    <s v="07/03/2017 "/>
    <s v=" "/>
    <n v="16241.4"/>
    <n v="16241.4"/>
    <s v=" "/>
    <s v=" "/>
    <s v=" "/>
    <n v="16241.4"/>
    <s v="Possível"/>
    <n v="8120.7"/>
    <n v="0"/>
    <s v="Remoto"/>
    <n v="0"/>
    <s v="Condenação"/>
    <s v="Contingência Inicial"/>
    <m/>
    <s v="Encerrado"/>
    <s v="Seguro Residencial"/>
    <s v="Sinistro Negado (Negativa pagto da Apólice)"/>
    <s v="Indenizatória"/>
    <s v="1ª"/>
    <s v="JEC 20 Salários"/>
    <s v="São Bernardo do Campo (SP)"/>
    <s v="São Paulo"/>
    <s v="Chalfin, Goldberg, Vainboim e Fichtner Advogados Associados - São "/>
    <s v="Equipe Cível - Seguros"/>
    <s v="28/08/2017 "/>
    <s v="Improcedência da Ação - 1ª Instância"/>
    <n v="0"/>
    <s v="02.02.136.0002462463/17"/>
    <d v="2017-06-13T00:00:00"/>
    <d v="2017-06-22T00:00:00"/>
    <n v="16241.4"/>
    <d v="2017-06-22T00:00:00"/>
    <s v="28/08/2017 "/>
    <n v="67"/>
    <n v="2.2333333333333334"/>
  </r>
  <r>
    <x v="7"/>
    <s v="02.02.136.0002302735/16"/>
    <x v="2"/>
    <x v="1"/>
    <s v="RESIDENCIAL SANTANDER PLUS"/>
    <n v="5003"/>
    <s v="ROUBO/FURTO"/>
    <s v="Residencial Plus"/>
    <s v="Não"/>
    <s v="SINISTRO NEGADO"/>
    <s v="Falta de Documentos"/>
    <m/>
    <x v="2"/>
    <n v="1254.3900000000001"/>
    <n v="1254.3900000000001"/>
    <n v="0"/>
    <m/>
    <m/>
    <s v="ZURICH SANTANDER"/>
    <n v="2302735"/>
    <s v=" 0814297-14.2016.8.20.5004 "/>
    <s v="TARCISIO CAVALCANTE"/>
    <s v="Santander Brasil Seguros S/A"/>
    <s v="1490321/16131"/>
    <s v="2015-14-91748-0"/>
    <s v="12/04/2015 "/>
    <s v=" "/>
    <n v="3911"/>
    <n v="3911"/>
    <s v=" "/>
    <s v=" "/>
    <s v=" "/>
    <n v="3911"/>
    <s v="Possível"/>
    <n v="1955.5"/>
    <n v="0"/>
    <s v="Remoto"/>
    <n v="0"/>
    <s v="Condenação"/>
    <s v="Contingência Inicial"/>
    <m/>
    <s v="Encerrado"/>
    <s v="Seguro Residencial"/>
    <s v="Demora no pagamento da apólice"/>
    <s v="Indenizatória"/>
    <s v="Juizado Especial Cível"/>
    <s v="JEC 20 Salários"/>
    <s v="Natal (RN)"/>
    <s v="Rio Grande do Norte"/>
    <s v="Costa &amp; Andrade Advogados Associados - RTMVP"/>
    <s v="Equipe Cível - Seguros"/>
    <s v="19/08/2017 "/>
    <s v="Procedência Parcial - 1ª Instância"/>
    <n v="0"/>
    <s v="02.02.136.0002302735/16"/>
    <d v="2016-07-14T00:00:00"/>
    <d v="2016-08-16T00:00:00"/>
    <n v="3911"/>
    <d v="2016-08-16T00:00:00"/>
    <s v="19/08/2017 "/>
    <n v="368"/>
    <n v="12.266666666666667"/>
  </r>
  <r>
    <x v="7"/>
    <s v="02.02.136.0002434987/17"/>
    <x v="2"/>
    <x v="1"/>
    <s v="PROTEÇÃO RESIDENCIAL VAN GOGH"/>
    <n v="8100"/>
    <s v="ROUBO/FURTO"/>
    <s v="Residencial Van Gogh"/>
    <s v="Não"/>
    <s v="SINISTRO NEGADO"/>
    <s v="Caracteristica do imóvel ( Veraneio / Comercial / Desabitado / Em reforma) "/>
    <s v="veraneio"/>
    <x v="2"/>
    <n v="4385.72"/>
    <n v="4385.72"/>
    <n v="0"/>
    <m/>
    <m/>
    <s v="ZURICH SANTANDER"/>
    <n v="2434987"/>
    <s v=" 1003113-03.2017.8.26.0566 "/>
    <s v="GILMAR FERREIRA PEDROSA"/>
    <s v="Santander Brasil Seguros S/A"/>
    <s v="1782418/626092"/>
    <s v="2016-14-110030"/>
    <s v="11/07/2016 "/>
    <s v=" "/>
    <n v="6453"/>
    <n v="6453"/>
    <s v=" "/>
    <s v=" "/>
    <s v=" "/>
    <n v="6453"/>
    <s v="Possível"/>
    <n v="3226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ão Carlos (SP)"/>
    <s v="São Paulo"/>
    <s v="Chalfin, Goldberg, Vainboim e Fichtner Advogados Associados - São "/>
    <s v="Equipe Cível - Seguros"/>
    <s v="17/08/2017 "/>
    <s v="Procedência Parcial - 1ª Instância"/>
    <n v="0"/>
    <s v="02.02.136.0002434987/17"/>
    <d v="2017-03-30T00:00:00"/>
    <d v="2017-04-08T00:00:00"/>
    <n v="6453"/>
    <d v="2017-04-08T00:00:00"/>
    <s v="17/08/2017 "/>
    <n v="131"/>
    <n v="4.3666666666666663"/>
  </r>
  <r>
    <x v="7"/>
    <s v="02.02.136.0002451706/17"/>
    <x v="2"/>
    <x v="1"/>
    <s v="PROTEÇÃO RESIDENCIAL"/>
    <n v="8106"/>
    <s v="ROUBO/FURTO"/>
    <s v="Residencial Habitual"/>
    <s v="Sim"/>
    <s v="SINISTRO NEGADO"/>
    <s v="RISCO EXCLUÍDO"/>
    <m/>
    <x v="0"/>
    <n v="2784.94"/>
    <n v="2730"/>
    <n v="54.940000000000055"/>
    <m/>
    <m/>
    <s v="ZURICH SANTANDER"/>
    <n v="2451706"/>
    <s v=" 1001601-74.2017.8.26.0407 "/>
    <s v="Sueli de Fátima Sanches"/>
    <s v="Santander Brasil Seguros S/A"/>
    <s v="1813162/907847"/>
    <s v="2016-14-116662-"/>
    <s v="26/12/2016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Osvaldo Cruz (SP)"/>
    <s v="São Paulo"/>
    <s v="Chalfin, Goldberg, Vainboim e Fichtner Advogados Associados - São "/>
    <s v="Equipe Cível - Seguros"/>
    <s v="25/08/2017 "/>
    <s v="Acordos após a Sentença e até Decisão do Tribunal Estadual"/>
    <n v="0"/>
    <s v="02.02.136.0002451706/17"/>
    <d v="2017-05-18T00:00:00"/>
    <d v="2017-05-24T00:00:00"/>
    <n v="3000"/>
    <d v="2017-05-24T00:00:00"/>
    <s v="25/08/2017 "/>
    <n v="93"/>
    <n v="3.1"/>
  </r>
  <r>
    <x v="7"/>
    <s v="02.02.136.0002210319/16"/>
    <x v="2"/>
    <x v="1"/>
    <s v="PROTEÇÃO RESIDENCIAL SANTANDER"/>
    <n v="5000"/>
    <s v="VENDAVAL"/>
    <s v="Residencial STD"/>
    <s v="Não"/>
    <s v="SINISTRO LIQUIDADO"/>
    <s v="Sinistro pago parcialmente"/>
    <m/>
    <x v="0"/>
    <n v="2350.7600000000002"/>
    <n v="1800"/>
    <n v="550.76000000000022"/>
    <m/>
    <m/>
    <s v="ZURICH SANTANDER"/>
    <n v="2210319"/>
    <s v=" 1000397-21.2016.8.26.0539 "/>
    <s v="Antonio Marques"/>
    <s v="Santander Brasil Seguros S/A"/>
    <s v="1490318/340332"/>
    <s v="2015-14-97291-0"/>
    <s v="22/10/2015 "/>
    <s v=" "/>
    <n v="2131"/>
    <n v="3251"/>
    <s v=" "/>
    <s v=" "/>
    <s v=" "/>
    <n v="2131"/>
    <s v="Possível"/>
    <n v="1065.5"/>
    <n v="0"/>
    <s v="Remoto"/>
    <n v="0"/>
    <s v="Condenação"/>
    <s v="Contingência Inicial"/>
    <m/>
    <s v="Encerrado"/>
    <s v="Seguro Residencial"/>
    <s v="Sinistro Negado (Negativa pagto da Apólice)"/>
    <s v="Indenizatória"/>
    <s v="1ª"/>
    <s v="Vara Cível"/>
    <s v="Santa Cruz do Rio Pardo (SP)"/>
    <s v="São Paulo"/>
    <s v="Chalfin, Goldberg, Vainboim e Fichtner Advogados Associados - São "/>
    <s v="Equipe Cível - Seguros"/>
    <s v="25/08/2017 "/>
    <s v="Acordos após a Sentença e até Decisão do Tribunal Estadual"/>
    <n v="0"/>
    <s v="02.02.136.0002210319/16"/>
    <d v="2016-02-16T00:00:00"/>
    <d v="2016-02-26T00:00:00"/>
    <n v="2131"/>
    <d v="2016-02-26T00:00:00"/>
    <s v="25/08/2017 "/>
    <n v="546"/>
    <n v="18.2"/>
  </r>
  <r>
    <x v="7"/>
    <s v="02.02.507.0002037821/15"/>
    <x v="0"/>
    <x v="0"/>
    <s v="PROTEÇÃO VIDA EMPRESA SANTANDER"/>
    <n v="5055"/>
    <s v="IPA"/>
    <s v="Vida Master"/>
    <s v="Sim"/>
    <s v="SINISTRO LIQUIDADO"/>
    <s v="Sinistro pago parcialmente"/>
    <m/>
    <x v="0"/>
    <n v="11057.97"/>
    <n v="10000"/>
    <n v="1057.9699999999993"/>
    <m/>
    <m/>
    <s v="ZURICH SANTANDER"/>
    <n v="2037821"/>
    <s v=" 269700-98.2014.8.09.0087 "/>
    <s v="IVANILSON FERNANDO BOTELHO"/>
    <s v="Santander Seguros S/A"/>
    <s v="3419/422137"/>
    <s v="2013-93-56693-0"/>
    <s v="15/09/2013 "/>
    <s v=" "/>
    <n v="48500"/>
    <n v="50000"/>
    <s v=" "/>
    <s v=" "/>
    <s v=" "/>
    <n v="48500"/>
    <s v="Possível"/>
    <n v="2425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Itumbiara (GO)"/>
    <s v="Goiás"/>
    <s v="Mascarenhas Barbosa &amp; Advogados Associados"/>
    <s v="Equipe Cível - Seguros"/>
    <s v="16/08/2017 "/>
    <s v="Acordos após a Sentença e até Decisão do Tribunal Estadual"/>
    <n v="0"/>
    <s v="02.02.507.0002037821/15"/>
    <d v="2015-02-03T00:00:00"/>
    <d v="2015-02-21T00:00:00"/>
    <n v="48500"/>
    <d v="2015-02-21T00:00:00"/>
    <s v="16/08/2017 "/>
    <n v="907"/>
    <n v="30.233333333333334"/>
  </r>
  <r>
    <x v="7"/>
    <s v="02.02.507.0002138254/15"/>
    <x v="0"/>
    <x v="0"/>
    <s v="PROTEÇÃO VIDA EMPRESA SANTANDER"/>
    <n v="5055"/>
    <s v="IFPD"/>
    <s v="Vida Master"/>
    <s v="Sim"/>
    <s v="SINISTRO NEGADO"/>
    <s v="Falta de Documentos"/>
    <m/>
    <x v="0"/>
    <n v="317537.62"/>
    <n v="308000"/>
    <n v="9537.6199999999953"/>
    <m/>
    <m/>
    <s v="ZURICH SANTANDER"/>
    <n v="2138254"/>
    <s v=" 0807843-48.2015.8.12.0001 "/>
    <s v="Margareth Helena Etges da Cunha LTDA ME"/>
    <s v="Santander Seguros S/A"/>
    <s v="3419/483939"/>
    <s v="2014-93-64271-0"/>
    <s v="07/07/2014 "/>
    <s v=" "/>
    <n v="100000"/>
    <n v="100000"/>
    <s v=" "/>
    <s v=" "/>
    <s v=" "/>
    <n v="100000"/>
    <s v="Provável"/>
    <n v="10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6ª"/>
    <s v="Vara Cível"/>
    <s v="Campo Grande (MS)"/>
    <s v="Mato Grosso do Sul"/>
    <s v="Mascarenhas Barbosa &amp; Advogados Associados"/>
    <s v="Equipe Cível - Seguros"/>
    <s v="16/08/2017 "/>
    <s v="Acordos após a Sentença e até Decisão do Tribunal Estadual"/>
    <n v="30000"/>
    <s v="02.02.507.0002138254/15"/>
    <d v="2015-08-13T00:00:00"/>
    <d v="2015-08-21T00:00:00"/>
    <n v="100000"/>
    <d v="2015-08-21T00:00:00"/>
    <s v="16/08/2017 "/>
    <n v="726"/>
    <n v="24.2"/>
  </r>
  <r>
    <x v="7"/>
    <s v="02.02.507.0002129519/15"/>
    <x v="1"/>
    <x v="0"/>
    <s v="PROTECAO MULHER MEN SANTANDER"/>
    <n v="5043"/>
    <s v="DIAGNOSTICO DE CANCER"/>
    <s v="AP Mulher"/>
    <s v="Sim"/>
    <s v="SINISTRO NEGADO"/>
    <s v="Prescrição / Carência"/>
    <s v="carência"/>
    <x v="3"/>
    <n v="43629.43"/>
    <n v="43629.43"/>
    <n v="0"/>
    <m/>
    <m/>
    <s v="ZURICH SANTANDER"/>
    <n v="2129519"/>
    <s v=" 1000561-14.2015.8.26.0541 "/>
    <s v="Joana D Arque Amarantes Muller"/>
    <s v="Santander Seguros S/A"/>
    <s v="286/600742"/>
    <s v="2015-82-33424-0"/>
    <s v="12/11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Santa Fé do Sul (SP)"/>
    <s v="São Paulo"/>
    <s v="Chalfin, Goldberg, Vainboim e Fichtner Advogados Associados - São "/>
    <s v="Equipe Cível - Seguros"/>
    <s v="17/08/2017 "/>
    <s v="Procedência Total - 2ª Instância - Recurso do Banco"/>
    <n v="0"/>
    <s v="02.02.507.0002129519/15"/>
    <d v="2015-06-30T00:00:00"/>
    <d v="2015-08-03T00:00:00"/>
    <n v="30000"/>
    <d v="2015-08-03T00:00:00"/>
    <s v="17/08/2017 "/>
    <n v="745"/>
    <n v="24.833333333333332"/>
  </r>
  <r>
    <x v="7"/>
    <s v="02.02.507.0002111011/15"/>
    <x v="0"/>
    <x v="0"/>
    <s v=" SEGURO DE FUNCIONÁRIOS"/>
    <n v="7001"/>
    <s v="IPA"/>
    <s v="Vida Funcionários"/>
    <s v="Não"/>
    <s v="SINISTRO NEGADO"/>
    <s v="Sem caracterização de IFPD / IPA / Doenças Graves / Preexistência"/>
    <m/>
    <x v="0"/>
    <n v="672960.88"/>
    <n v="660000"/>
    <n v="12960.880000000005"/>
    <n v="180000"/>
    <m/>
    <s v="ZURICH SANTANDER"/>
    <n v="2111011"/>
    <s v=" 2015.01.1.052489-6 "/>
    <s v="Samuel Alves de Paulo"/>
    <s v="Santander Seguros S/A"/>
    <s v="3493/1"/>
    <s v="2015-93-69357-0"/>
    <s v="17/08/2014 "/>
    <s v=" "/>
    <n v="34473.78"/>
    <n v="34473.78"/>
    <s v=" "/>
    <s v=" "/>
    <s v=" "/>
    <n v="34473.78"/>
    <s v="Possível"/>
    <n v="17236.89"/>
    <n v="0"/>
    <s v="Remoto"/>
    <n v="0"/>
    <s v="Condenação"/>
    <s v="Contingência Inicial"/>
    <m/>
    <s v="Encerrado"/>
    <s v="Seguro de Vida"/>
    <s v="Pagto prêmio não efetivado/efetivado erroneamente"/>
    <s v="Cobrança"/>
    <s v="24ª"/>
    <s v="Vara Cível"/>
    <s v="Brasília (DF)"/>
    <s v="Distrito Federal"/>
    <s v="Mascarenhas Barbosa &amp; Advogados Associados"/>
    <s v="Equipe Cível - Seguros"/>
    <s v="17/08/2017 "/>
    <s v="Acordo Após Decisão do Tribunal Estadual"/>
    <n v="0"/>
    <s v="02.02.507.0002111011/15"/>
    <d v="2015-05-08T00:00:00"/>
    <d v="2015-06-19T00:00:00"/>
    <n v="34473.78"/>
    <d v="2015-06-19T00:00:00"/>
    <s v="17/08/2017 "/>
    <n v="790"/>
    <n v="26.333333333333332"/>
  </r>
  <r>
    <x v="7"/>
    <s v="02.02.507.0002097141/15"/>
    <x v="1"/>
    <x v="0"/>
    <s v="ACIDENTES PESSOAIS MENSAL SANTANDER"/>
    <n v="5012"/>
    <s v="MORTE ACIDENTAL"/>
    <s v="AP STD"/>
    <s v="Sim"/>
    <s v="SINISTRO NEGADO"/>
    <s v="Ausência de cobertura"/>
    <m/>
    <x v="0"/>
    <n v="72876.399999999994"/>
    <n v="72000"/>
    <n v="876.39999999999418"/>
    <n v="22997.08"/>
    <m/>
    <s v="ZURICH SANTANDER"/>
    <n v="2097141"/>
    <s v=" 0302780-49.2015.8.24.0039 "/>
    <s v="Ondina Ribeiro Taide"/>
    <s v="Santander Seguros S/A"/>
    <s v="301/1245449"/>
    <s v="2015-82-34454-0"/>
    <s v="02/05/2013 "/>
    <s v=" "/>
    <n v="38539"/>
    <n v="38539"/>
    <s v=" "/>
    <s v=" "/>
    <s v=" "/>
    <n v="38539"/>
    <s v="Possível"/>
    <n v="19269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Lages (SC)"/>
    <s v="Santa Catarina"/>
    <s v="Cabanellos Schuh Advogados Associados - SC"/>
    <s v="Equipe Cível - Seguros"/>
    <s v="18/08/2017 "/>
    <s v="Acordos após a Sentença e até Decisão do Tribunal Estadual"/>
    <n v="0"/>
    <s v="02.02.507.0002097141/15"/>
    <d v="2015-03-31T00:00:00"/>
    <d v="2015-05-27T00:00:00"/>
    <n v="38539"/>
    <d v="2015-05-27T00:00:00"/>
    <s v="18/08/2017 "/>
    <n v="814"/>
    <n v="27.133333333333333"/>
  </r>
  <r>
    <x v="7"/>
    <s v="02.02.507.0002461074/17"/>
    <x v="0"/>
    <x v="0"/>
    <s v="APÓLICE ESPECÍFICA VG MENSAL"/>
    <n v="7000"/>
    <s v="MORTE NATURAL"/>
    <s v="Vida Específica"/>
    <s v="Não"/>
    <s v="SINISTRO LIQUIDADO"/>
    <m/>
    <m/>
    <x v="0"/>
    <n v="204630.28"/>
    <n v="174000"/>
    <n v="30630.28"/>
    <n v="17400"/>
    <m/>
    <s v="ZURICH SANTANDER"/>
    <n v="2461074"/>
    <s v=" 0087811-43.2017.8.21.0001 "/>
    <s v="Luiz Antonio Machado Vial"/>
    <s v="Santander Seguros S/A"/>
    <m/>
    <s v="2017-93-90784-0"/>
    <s v="20/03/2017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6ª"/>
    <s v="Vara Cível"/>
    <s v="Porto Alegre (RS)"/>
    <s v="Rio Grande do Sul"/>
    <s v="Cabanellos Schuh Advogados Associados - RS"/>
    <s v="Equipe Cível - Seguros"/>
    <s v="18/08/2017 "/>
    <s v="Acordos após a Sentença e até Decisão do Tribunal Estadual"/>
    <n v="0"/>
    <s v="02.02.507.0002461074/17"/>
    <d v="2017-05-30T00:00:00"/>
    <d v="2017-06-20T00:00:00"/>
    <n v="0"/>
    <d v="2017-06-20T00:00:00"/>
    <s v="18/08/2017 "/>
    <n v="59"/>
    <n v="1.9666666666666666"/>
  </r>
  <r>
    <x v="7"/>
    <s v="02.02.507.0002426739/17"/>
    <x v="0"/>
    <x v="0"/>
    <s v="APÓLICE ESPECÍFICA VG MENSAL"/>
    <n v="7000"/>
    <s v="MORTE NATURAL"/>
    <s v="Vida Específica"/>
    <s v="Não"/>
    <s v="SINISTRO LIQUIDADO"/>
    <m/>
    <m/>
    <x v="0"/>
    <n v="320386.15999999997"/>
    <n v="265000"/>
    <n v="55386.159999999974"/>
    <n v="26500"/>
    <m/>
    <s v="ZURICH SANTANDER"/>
    <n v="2426739"/>
    <s v=" 0004274-52.2017.8.21.0001 "/>
    <s v="José Oséias Covolo Pinto"/>
    <s v="Santander Seguros S/A"/>
    <s v="2631/1"/>
    <s v="2016-93-83588-0"/>
    <s v="07/06/2016 "/>
    <s v=" "/>
    <n v="79800"/>
    <n v="79800"/>
    <s v=" "/>
    <s v=" "/>
    <s v=" "/>
    <n v="79800"/>
    <s v="Possível"/>
    <n v="399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6ª"/>
    <s v="Vara Cível"/>
    <s v="Porto Alegre (RS)"/>
    <s v="Rio Grande do Sul"/>
    <s v="Cabanellos Schuh Advogados Associados - RS"/>
    <s v="Equipe Cível - Seguros"/>
    <s v="18/08/2017 "/>
    <s v="Acordos após a Sentença e até Decisão do Tribunal Estadual"/>
    <n v="0"/>
    <s v="02.02.507.0002426739/17"/>
    <d v="2017-03-09T00:00:00"/>
    <d v="2017-03-18T00:00:00"/>
    <n v="79800"/>
    <d v="2017-03-18T00:00:00"/>
    <s v="18/08/2017 "/>
    <n v="153"/>
    <n v="5.0999999999999996"/>
  </r>
  <r>
    <x v="7"/>
    <s v="02.02.507.0001996629/14"/>
    <x v="1"/>
    <x v="0"/>
    <s v="ACIDENTES PESSOAIS MENSAL SANTANDER"/>
    <n v="5012"/>
    <s v="MORTE ACIDENTAL"/>
    <s v="AP STD"/>
    <s v="Sim"/>
    <s v="SINISTRO NEGADO"/>
    <s v="Falta de Documentos"/>
    <m/>
    <x v="0"/>
    <n v="81271.61"/>
    <n v="77000"/>
    <n v="4271.6100000000006"/>
    <m/>
    <m/>
    <s v="ZURICH SANTANDER"/>
    <n v="1996629"/>
    <s v=" 0002127-80.2014.815.037 "/>
    <s v="Glicia Paula Henrique de Medeiros"/>
    <s v="Santander Seguros S/A"/>
    <s v="301/3500927"/>
    <s v="2012-82-20072-0"/>
    <s v="01/08/2012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Cobertura Negada"/>
    <s v="Indenizatória"/>
    <s v="5ª"/>
    <s v="Vara Cível"/>
    <s v="Sousa (PB)"/>
    <s v="Paraíba"/>
    <s v="Costa &amp; Andrade Advogados Associados - RTMVP"/>
    <s v="Equipe Cível - Seguros"/>
    <s v="19/08/2017 "/>
    <s v="Acordo Após Decisão do Tribunal Estadual"/>
    <n v="0"/>
    <s v="02.02.507.0001996629/14"/>
    <d v="2014-05-14T00:00:00"/>
    <d v="2014-12-10T00:00:00"/>
    <n v="50000"/>
    <d v="2014-12-10T00:00:00"/>
    <s v="19/08/2017 "/>
    <n v="983"/>
    <n v="32.766666666666666"/>
  </r>
  <r>
    <x v="7"/>
    <s v="02.02.507.0001985160/14"/>
    <x v="0"/>
    <x v="0"/>
    <s v="PROTEÇÃO VIDA EMPRESA SANTANDER"/>
    <n v="5055"/>
    <s v="IFPD"/>
    <s v="Vida Master"/>
    <s v="Sim"/>
    <s v="SINISTRO NEGADO"/>
    <s v="Sem caracterização de IFPD / IPA / Doenças Graves / Preexistência"/>
    <m/>
    <x v="0"/>
    <n v="184998.94"/>
    <n v="160000"/>
    <n v="24998.940000000002"/>
    <n v="15000"/>
    <m/>
    <s v="ZURICH SANTANDER"/>
    <n v="1985160"/>
    <s v=" 1113500-33.2014.8.26.0100 "/>
    <s v="Emilso Borges de Freitas"/>
    <s v="Santander Seguros S/A"/>
    <s v="3419/298160"/>
    <s v="2014-93-60007-0"/>
    <s v="14/01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24ª"/>
    <s v="Vara Cível"/>
    <s v="São Paulo (SP)"/>
    <s v="São Paulo"/>
    <s v="Chalfin, Goldberg, Vainboim e Fichtner Advogados Associados - São "/>
    <s v="Equipe Cível - Seguros"/>
    <s v="25/08/2017 "/>
    <s v="Acordo Após Decisão do Tribunal Estadual"/>
    <n v="0"/>
    <s v="02.02.507.0001985160/14"/>
    <d v="2014-11-09T00:00:00"/>
    <d v="2014-11-26T00:00:00"/>
    <n v="60000"/>
    <d v="2014-11-26T00:00:00"/>
    <s v="25/08/2017 "/>
    <n v="1003"/>
    <n v="33.43333333333333"/>
  </r>
  <r>
    <x v="7"/>
    <s v="02.02.507.0002157252/15"/>
    <x v="0"/>
    <x v="0"/>
    <s v="PROTEÇÃO VIDA EMPRESA SANTANDER"/>
    <n v="5055"/>
    <s v="MORTE NATURAL"/>
    <s v="Vida Master"/>
    <s v="Sim"/>
    <s v="SINISTRO NEGADO"/>
    <s v="Falta de Documentos"/>
    <m/>
    <x v="0"/>
    <n v="51337.22"/>
    <n v="45000"/>
    <n v="6337.2200000000012"/>
    <m/>
    <m/>
    <s v="ZURICH SANTANDER"/>
    <n v="2157252"/>
    <s v=" 0002156-75.2015.8.19.0051 "/>
    <s v="Leila Bento Costa"/>
    <s v="Santander Seguros S/A"/>
    <s v="3419/477796"/>
    <s v="2014-93-64996-0"/>
    <s v="31/08/2014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São Fidélis (RJ)"/>
    <s v="Rio de Janeiro"/>
    <s v="Chalfin, Goldberg, Vainboim e Fichtner Advogados Associados - São "/>
    <s v="Equipe Cível - Seguros"/>
    <s v="25/08/2017 "/>
    <s v="Acordos após a Sentença e até Decisão do Tribunal Estadual"/>
    <n v="0"/>
    <s v="02.02.507.0002157252/15"/>
    <d v="2015-08-28T00:00:00"/>
    <d v="2015-10-03T00:00:00"/>
    <n v="120000"/>
    <d v="2015-10-03T00:00:00"/>
    <s v="25/08/2017 "/>
    <n v="692"/>
    <n v="23.066666666666666"/>
  </r>
  <r>
    <x v="7"/>
    <s v="02.02.507.0002190859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39982.03"/>
    <n v="120000"/>
    <n v="19982.03"/>
    <n v="5000"/>
    <m/>
    <s v="ZURICH SANTANDER"/>
    <n v="2190859"/>
    <s v=" 1009392-56.2015.8.26.0604 "/>
    <s v="NILDA LIDIA ROCHA"/>
    <s v="Santander Seguros S/A"/>
    <s v="3419/331639"/>
    <s v="2014-93-65857-0"/>
    <s v="05/10/2014 "/>
    <s v=" "/>
    <n v="105610"/>
    <n v="105610"/>
    <s v=" "/>
    <s v=" "/>
    <s v=" "/>
    <n v="105610"/>
    <s v="Possível"/>
    <n v="52805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Sumaré (SP)"/>
    <s v="São Paulo"/>
    <s v="Chalfin, Goldberg, Vainboim e Fichtner Advogados Associados - São "/>
    <s v="Equipe Cível - Seguros"/>
    <s v="25/08/2017 "/>
    <s v="Acordo Após Decisão do Tribunal Estadual"/>
    <n v="0"/>
    <s v="02.02.507.0002190859/15"/>
    <d v="2015-12-16T00:00:00"/>
    <d v="2016-01-05T00:00:00"/>
    <n v="105610"/>
    <d v="2016-01-05T00:00:00"/>
    <s v="25/08/2017 "/>
    <n v="598"/>
    <n v="19.933333333333334"/>
  </r>
  <r>
    <x v="7"/>
    <s v="02.02.507.0002414127/17"/>
    <x v="1"/>
    <x v="0"/>
    <s v=" PROTECAO VIDA VAN GOGH"/>
    <n v="8064"/>
    <s v="DOENCAS GRAVES"/>
    <s v="Vida Van Gogh"/>
    <s v="Sim"/>
    <s v="SINISTRO NEGADO"/>
    <s v="RISCO EXCLUÍDO"/>
    <m/>
    <x v="0"/>
    <n v="35112.89"/>
    <n v="34000"/>
    <n v="1112.8899999999994"/>
    <m/>
    <m/>
    <s v="ZURICH SANTANDER"/>
    <n v="2414127"/>
    <s v=" 1002812-15.2017.8.26.0224 "/>
    <s v="Bruna Barreto Botelho"/>
    <s v="Santander Seguros S/A"/>
    <s v="329/1435678 E"/>
    <s v="2016-82-42536-E"/>
    <s v="28/01/2016 "/>
    <s v=" "/>
    <n v="36883.42"/>
    <n v="36883.42"/>
    <s v=" "/>
    <s v=" "/>
    <s v=" "/>
    <n v="36883.42"/>
    <s v="Possível"/>
    <n v="18441.71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Guarulhos (SP)"/>
    <s v="São Paulo"/>
    <s v="Chalfin, Goldberg, Vainboim e Fichtner Advogados Associados - São "/>
    <s v="Equipe Cível - Seguros"/>
    <s v="25/08/2017 "/>
    <s v="Acordo Após Decisão do Tribunal Estadual"/>
    <n v="0"/>
    <s v="02.02.507.0002414127/17"/>
    <d v="2017-02-01T00:00:00"/>
    <d v="2017-02-09T00:00:00"/>
    <n v="36883.42"/>
    <d v="2017-02-09T00:00:00"/>
    <s v="25/08/2017 "/>
    <n v="197"/>
    <n v="6.5666666666666664"/>
  </r>
  <r>
    <x v="7"/>
    <s v="02.02.507.0002073428/14"/>
    <x v="0"/>
    <x v="0"/>
    <s v="PROTEÇÃO VIDA EMPRESA SANTANDER"/>
    <n v="5055"/>
    <s v="MORTE ACIDENTAL"/>
    <s v="Vida Master"/>
    <s v="Sim"/>
    <s v="SINISTRO NEGADO"/>
    <s v="Limite de idade / Nº mínimo segurados"/>
    <s v="segurados"/>
    <x v="0"/>
    <n v="243861.47"/>
    <n v="195500"/>
    <n v="48361.47"/>
    <n v="25500"/>
    <m/>
    <s v="ZURICH SANTANDER"/>
    <n v="2073428"/>
    <s v=" 0030286-66.2014.8.21.0015 "/>
    <s v="Maria Alice Flores Gerlach"/>
    <s v="Santander Seguros S/A"/>
    <s v="3419/295351"/>
    <s v="2014-93-60636-0"/>
    <s v="04/02/2014 "/>
    <s v=" "/>
    <n v="123234"/>
    <n v="123234"/>
    <s v=" "/>
    <s v=" "/>
    <s v=" "/>
    <n v="123234"/>
    <s v="Possível"/>
    <n v="61617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Gravataí (RS)"/>
    <s v="Rio Grande do Sul"/>
    <s v="Cabanellos Schuh Advogados Associados - RS"/>
    <s v="Equipe Cível - Seguros"/>
    <s v="30/08/2017 "/>
    <s v="Acordo Após Decisão do Tribunal Estadual"/>
    <n v="0"/>
    <s v="02.02.507.0002073428/14"/>
    <d v="2014-11-19T00:00:00"/>
    <d v="2015-04-16T00:00:00"/>
    <n v="123234"/>
    <d v="2015-04-16T00:00:00"/>
    <s v="30/08/2017 "/>
    <n v="867"/>
    <n v="28.9"/>
  </r>
  <r>
    <x v="7"/>
    <s v="02.02.507.0002459578/17"/>
    <x v="0"/>
    <x v="0"/>
    <s v="APÓLICE ESPECÍFICA VG MENSAL"/>
    <n v="7000"/>
    <s v="MORTE NATURAL"/>
    <s v="Vida Específica"/>
    <s v="Não"/>
    <s v="SINISTRO LIQUIDADO"/>
    <m/>
    <m/>
    <x v="0"/>
    <n v="100786.22"/>
    <n v="85000"/>
    <n v="15786.220000000001"/>
    <n v="8500"/>
    <m/>
    <s v="ZURICH SANTANDER"/>
    <n v="2459578"/>
    <s v=" 0039554-84.2017.8.21.0001 "/>
    <s v="REGINA NEVES BERWANGER"/>
    <s v="Santander Seguros S/A"/>
    <m/>
    <s v="2016-93-83444-"/>
    <s v="03/05/2016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Pagto prêmio não efetivado/efetivado erroneamente"/>
    <s v="Cobrança"/>
    <s v="17ª"/>
    <s v="Vara Cível"/>
    <s v="Porto Alegre (RS)"/>
    <s v="Rio Grande do Sul"/>
    <s v="Cabanellos Schuh Advogados Associados - RS"/>
    <s v="Equipe Cível - Seguros"/>
    <s v="30/08/2017 "/>
    <s v="Acordos após a Sentença e até Decisão do Tribunal Estadual"/>
    <n v="0"/>
    <s v="02.02.507.0002459578/17"/>
    <d v="2017-03-15T00:00:00"/>
    <d v="2017-06-14T00:00:00"/>
    <n v="0"/>
    <d v="2017-06-14T00:00:00"/>
    <s v="30/08/2017 "/>
    <n v="77"/>
    <n v="2.5666666666666669"/>
  </r>
  <r>
    <x v="7"/>
    <s v="02.02.507.0001981394/14"/>
    <x v="1"/>
    <x v="0"/>
    <s v="ACIDENTES PESSOAIS MENSAL SANTANDER"/>
    <n v="5012"/>
    <s v="IPA"/>
    <s v="AP STD"/>
    <s v="Sim"/>
    <s v="SINISTRO NEGADO"/>
    <s v="SINISTRO ANTERIOR/POSTERIOR À VIGENCIA"/>
    <s v="ANTERIOR"/>
    <x v="1"/>
    <n v="115109.34"/>
    <n v="0"/>
    <n v="115109.34"/>
    <m/>
    <m/>
    <s v="ZURICH SANTANDER"/>
    <n v="1981394"/>
    <s v=" 0400490-61.2014.8.19.0001 "/>
    <s v="Jose Geraldo Ramalho"/>
    <s v="Santander Seguros S/A"/>
    <s v="301 / 287/ 2034"/>
    <s v="2013-82-26826-E"/>
    <s v="05/09/2013 "/>
    <s v=" "/>
    <n v="325121"/>
    <n v="325121"/>
    <s v=" "/>
    <s v=" "/>
    <s v=" "/>
    <n v="325121"/>
    <s v="Possível"/>
    <n v="162560.5"/>
    <n v="0"/>
    <s v="Remoto"/>
    <n v="0"/>
    <s v="Condenação"/>
    <s v="Contingência Inicial"/>
    <m/>
    <s v="Encerrado"/>
    <s v="Seguro de Vida"/>
    <s v="Apólice não recebida"/>
    <s v="Indenizatória"/>
    <s v="38ª"/>
    <s v="Vara Cível"/>
    <s v="Rio de Janeiro (RJ)"/>
    <s v="Rio de Janeiro"/>
    <s v="Chalfin, Goldberg, Vainboim e Fichtner Advogados Associados - São "/>
    <s v="Equipe Cível - Seguros"/>
    <s v="17/08/2017 "/>
    <s v="Improcedência da Ação - 1ª Instância"/>
    <n v="0"/>
    <s v="02.02.507.0001981394/14"/>
    <d v="2014-10-27T00:00:00"/>
    <d v="2014-11-20T00:00:00"/>
    <n v="325121"/>
    <d v="2014-11-20T00:00:00"/>
    <s v="17/08/2017 "/>
    <n v="1001"/>
    <n v="33.366666666666667"/>
  </r>
  <r>
    <x v="7"/>
    <s v="02.02.507.0002426959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1"/>
    <n v="8995.7000000000007"/>
    <n v="0"/>
    <n v="8995.7000000000007"/>
    <m/>
    <m/>
    <s v="ZURICH SANTANDER"/>
    <n v="2426959"/>
    <s v=" 000224675.2017.8.16.0058 "/>
    <s v="Edvaldo de Espindola Cirino"/>
    <s v="Santander Seguros S/A"/>
    <s v="3419/538166"/>
    <s v="2016-93-80894-0"/>
    <s v="16/04/2016 "/>
    <s v=" "/>
    <n v="8432.5"/>
    <n v="8432.5"/>
    <s v=" "/>
    <s v=" "/>
    <s v=" "/>
    <n v="8432.5"/>
    <s v="Possível"/>
    <n v="4216.25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Juizado Especial Cível"/>
    <s v="JEC 40 Salários"/>
    <s v="Campo Mourão (PR)"/>
    <s v="Paraná"/>
    <s v="Cabanellos Schuh Advogados Associados - PR"/>
    <s v="Equipe Cível - Seguros"/>
    <s v="17/08/2017 "/>
    <s v="Extinção Art. 267 - Com Possibilidade Nova Ação - 1ª Instância"/>
    <n v="0"/>
    <s v="02.02.507.0002426959/17"/>
    <d v="2017-03-13T00:00:00"/>
    <d v="2017-03-18T00:00:00"/>
    <n v="8432.5"/>
    <d v="2017-03-18T00:00:00"/>
    <s v="17/08/2017 "/>
    <n v="152"/>
    <n v="5.0666666666666664"/>
  </r>
  <r>
    <x v="7"/>
    <s v="02.02.507.0002468455/17"/>
    <x v="0"/>
    <x v="0"/>
    <s v="VIDA PROTEÇÃO EXCLUSIVA"/>
    <n v="5030"/>
    <s v="MORTE NATURAL"/>
    <s v="Vida Proteção Exclusiva"/>
    <s v="Sim"/>
    <s v="SINISTRO LIQUIDADO"/>
    <m/>
    <m/>
    <x v="1"/>
    <n v="18855.5"/>
    <n v="0"/>
    <n v="18855.5"/>
    <m/>
    <m/>
    <s v="ZURICH SANTANDER"/>
    <n v="2468455"/>
    <s v=" 1009363-69.2017.8.26.0625 "/>
    <s v="José Francisco Salgado"/>
    <s v="Santander Seguros S/A"/>
    <s v="3422/13263757"/>
    <s v="2016-93-86784-0"/>
    <s v="02/11/2016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Juizado Especial Cível"/>
    <s v="JEC 40 Salários"/>
    <s v="Taubaté (SP)"/>
    <s v="São Paulo"/>
    <s v="Chalfin, Goldberg, Vainboim e Fichtner Advogados Associados - São "/>
    <s v="Equipe Cível - Seguros"/>
    <s v="21/08/2017 "/>
    <s v="Extinção Art. 267 - Com Possibilidade Nova Ação - 1ª Instância"/>
    <n v="0"/>
    <s v="02.02.507.0002468455/17"/>
    <d v="2017-05-23T00:00:00"/>
    <d v="2017-07-08T00:00:00"/>
    <n v="0"/>
    <d v="2017-07-08T00:00:00"/>
    <s v="21/08/2017 "/>
    <n v="44"/>
    <n v="1.4666666666666666"/>
  </r>
  <r>
    <x v="7"/>
    <s v="02.02.507.0001999770/14"/>
    <x v="0"/>
    <x v="0"/>
    <s v="PROTEÇÃO VIDA EMPRESA SANTANDER"/>
    <n v="5055"/>
    <s v="MORTE NATURAL"/>
    <s v="Vida Master"/>
    <s v="Sim"/>
    <s v="SINISTRO NEGADO"/>
    <s v="Limite de idade / Nº mínimo segurados"/>
    <s v="idade"/>
    <x v="2"/>
    <n v="160375.19"/>
    <n v="160375.19"/>
    <n v="0"/>
    <m/>
    <m/>
    <s v="ZURICH SANTANDER"/>
    <n v="1999770"/>
    <s v=" 1008732-62.2014.8.26.0292 "/>
    <s v="MFWR Locação de Equipamentos e Transportes LTDA ME"/>
    <s v="Santander Seguros S/A"/>
    <s v="3419/370426"/>
    <s v="2014-93-63123-0"/>
    <s v="12/06/2014 "/>
    <s v=" "/>
    <n v="107309"/>
    <n v="107309"/>
    <s v=" "/>
    <s v=" "/>
    <s v=" "/>
    <n v="107309"/>
    <s v="Provável"/>
    <n v="107309"/>
    <n v="0"/>
    <s v="Remoto"/>
    <n v="0"/>
    <s v="Condenação"/>
    <s v="Contingência Inicial"/>
    <m/>
    <s v="Encerrado"/>
    <s v="Seguro de Vida"/>
    <s v="Apólice não recebida"/>
    <s v="Indenizatória"/>
    <s v="1ª"/>
    <s v="Vara Cível"/>
    <s v="Jacareí (SP)"/>
    <s v="São Paulo"/>
    <s v="Chalfin, Goldberg, Vainboim e Fichtner Advogados Associados - São "/>
    <s v="Equipe Cível - Seguros"/>
    <s v="22/08/2017 "/>
    <s v="Procedência Parcial - 1ª Instância"/>
    <n v="0"/>
    <s v="02.02.507.0001999770/14"/>
    <d v="2014-11-28T00:00:00"/>
    <d v="2014-12-13T00:00:00"/>
    <n v="107309"/>
    <d v="2014-12-13T00:00:00"/>
    <s v="22/08/2017 "/>
    <n v="983"/>
    <n v="32.766666666666666"/>
  </r>
  <r>
    <x v="7"/>
    <s v="02.02.507.0002432021/17"/>
    <x v="1"/>
    <x v="0"/>
    <s v="SANTANDER PROTECAO SOB MEDIDA"/>
    <n v="8065"/>
    <s v="IPA"/>
    <s v="AP Proteção Sob Medida"/>
    <s v="Sim"/>
    <s v="SINISTRO LIQUIDADO"/>
    <s v="Sinistro pago parcialmente"/>
    <m/>
    <x v="1"/>
    <n v="9016.1200000000008"/>
    <n v="0"/>
    <n v="9016.1200000000008"/>
    <m/>
    <m/>
    <s v="ZURICH SANTANDER"/>
    <n v="2432021"/>
    <s v=" 0002750-68.2017.8.19.0003 "/>
    <s v="Vicente Passarinho do Nascimento Neto"/>
    <s v="Santander Seguros S/A"/>
    <s v="2034/5037047"/>
    <s v="2015-82-37579-0"/>
    <s v="26/04/2015 "/>
    <s v=" "/>
    <n v="7540"/>
    <n v="13000"/>
    <s v=" "/>
    <s v=" "/>
    <s v=" "/>
    <n v="7540"/>
    <s v="Possível"/>
    <n v="3770"/>
    <n v="0"/>
    <s v="Remoto"/>
    <n v="0"/>
    <s v="Condenação"/>
    <s v="Contingência Inicial"/>
    <m/>
    <s v="Encerrado"/>
    <s v="Seguro de Vida"/>
    <s v="Pagto prêmio não efetivado/efetivado erroneamente"/>
    <s v="Indenizatória"/>
    <s v="Juizado Especial Cível"/>
    <s v="JEC 20 Salários"/>
    <s v="Angra dos Reis (RJ)"/>
    <s v="Rio de Janeiro"/>
    <s v="Chalfin, Goldberg, Vainboim e Fichtner Advogados Associados - São "/>
    <s v="Equipe Cível - Seguros"/>
    <s v="25/08/2017 "/>
    <s v="Extinção Art. 267 - Com Possibilidade Nova Ação - 1ª Instância"/>
    <n v="0"/>
    <s v="02.02.507.0002432021/17"/>
    <d v="2017-03-03T00:00:00"/>
    <d v="2017-03-31T00:00:00"/>
    <n v="7540"/>
    <d v="2017-03-31T00:00:00"/>
    <s v="25/08/2017 "/>
    <n v="147"/>
    <n v="4.9000000000000004"/>
  </r>
  <r>
    <x v="7"/>
    <s v="02.02.507.0002460585/17"/>
    <x v="0"/>
    <x v="0"/>
    <s v="PROTEÇÃO VIDA EMPRESA SANTANDER"/>
    <n v="5055"/>
    <s v="MORTE NATURAL"/>
    <s v="Vida Master"/>
    <s v="Sim"/>
    <s v="SINISTRO NEGADO"/>
    <s v="Falta de Documentos"/>
    <m/>
    <x v="1"/>
    <n v="51538.26"/>
    <n v="0"/>
    <n v="51538.26"/>
    <m/>
    <m/>
    <s v="ZURICH SANTANDER"/>
    <n v="2460585"/>
    <s v=" 1053891-17.2017.8.26.0100 "/>
    <s v="Edson Luiz Suekuni"/>
    <s v="Santander Seguros S/A"/>
    <s v="3419/800962"/>
    <s v="2017-93-93423-0"/>
    <s v="24/05/2016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Sinistro Negado (Negativa pagto da Apólice)"/>
    <s v="Indenizatória"/>
    <s v="28ª"/>
    <s v="Vara Cível"/>
    <s v="São Paulo (SP)"/>
    <s v="São Paulo"/>
    <s v="Chalfin, Goldberg, Vainboim e Fichtner Advogados Associados - São "/>
    <s v="Equipe Cível - Seguros"/>
    <s v="28/08/2017 "/>
    <s v="Extinção Art. 267 - Com Possibilidade Nova Ação - 1ª Instância"/>
    <n v="0"/>
    <s v="02.02.507.0002460585/17"/>
    <d v="2017-06-06T00:00:00"/>
    <d v="2017-06-17T00:00:00"/>
    <n v="50000"/>
    <d v="2017-06-17T00:00:00"/>
    <s v="28/08/2017 "/>
    <n v="72"/>
    <n v="2.4"/>
  </r>
  <r>
    <x v="7"/>
    <s v="02.02.507.0002419840/17"/>
    <x v="0"/>
    <x v="0"/>
    <s v="SANTANDER PROTECAO SOB MEDIDA"/>
    <n v="8065"/>
    <s v="MORTE NATURAL"/>
    <s v="AP Proteção Sob Medida"/>
    <s v="Sim"/>
    <s v="NEGADO PRÉ-ANALISE"/>
    <s v="Prescrição / Carência"/>
    <s v="carência"/>
    <x v="1"/>
    <n v="32147.66"/>
    <n v="0"/>
    <n v="32147.66"/>
    <m/>
    <m/>
    <s v="ZURICH SANTANDER"/>
    <n v="2419840"/>
    <s v=" 0005766-06.2017.8.19.0205 "/>
    <s v="Bruno Araújo do Nascimento"/>
    <s v="Santander Seguros S/A"/>
    <s v="113306/3742500"/>
    <s v="2017-93-89724-E"/>
    <s v="23/05/2016 "/>
    <s v=" "/>
    <n v="58840"/>
    <n v="58840"/>
    <s v=" "/>
    <s v=" "/>
    <s v=" "/>
    <n v="58840"/>
    <s v="Possível"/>
    <n v="2942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28/08/2017 "/>
    <s v="Extinção Art. 267 - Com Possibilidade Nova Ação - 1ª Instância"/>
    <n v="0"/>
    <s v="02.02.507.0002419840/17"/>
    <d v="2017-02-20T00:00:00"/>
    <d v="2017-02-24T00:00:00"/>
    <n v="58840"/>
    <d v="2017-02-24T00:00:00"/>
    <s v="28/08/2017 "/>
    <n v="185"/>
    <n v="6.166666666666667"/>
  </r>
  <r>
    <x v="7"/>
    <s v="02.02.507.0002329255/16"/>
    <x v="0"/>
    <x v="0"/>
    <s v="PROTEÇÃO VIDA EMPRESA SANTANDER"/>
    <n v="5055"/>
    <s v="MORTE NATURAL"/>
    <s v="Vida Master"/>
    <s v="Sim"/>
    <s v="SINISTRO LIQUIDADO"/>
    <s v="Sinistro pago parcialmente"/>
    <s v="faltou pagar &quot;a.f.&quot;"/>
    <x v="1"/>
    <n v="3604.62"/>
    <n v="0"/>
    <n v="3604.62"/>
    <m/>
    <m/>
    <s v="ZURICH SANTANDER"/>
    <n v="2329255"/>
    <s v=" 004086-64.2016.8.13.0313 "/>
    <s v="CATARINA RAMOS DA SILVA"/>
    <s v="Santander Seguros S/A"/>
    <s v="3419/652432"/>
    <s v="2015-93-75861-0"/>
    <s v="05/11/2015 "/>
    <s v=" "/>
    <n v="3000"/>
    <n v="3000"/>
    <s v=" "/>
    <s v=" "/>
    <s v=" "/>
    <n v="3000"/>
    <s v="Possível"/>
    <n v="1500"/>
    <n v="0"/>
    <s v="Remoto"/>
    <n v="0"/>
    <s v="Sucumbência"/>
    <s v="Contingência Inicial"/>
    <m/>
    <s v="Encerrado"/>
    <s v="Seguro de Vida"/>
    <s v="Sinistro Negado (Ausência de Cobertura)"/>
    <s v="Indenizatória"/>
    <s v="2ª"/>
    <s v="Vara Cível"/>
    <s v="Ipatinga (MG)"/>
    <s v="Minas Gerais"/>
    <s v="Chalfin, Goldberg, Vainboim e Fichtner Advogados Associados - São "/>
    <s v="Equipe Cível - Seguros"/>
    <s v="29/08/2017 "/>
    <s v="Extinção Art. 267 - Com Possibilidade Nova Ação - 1ª Instância"/>
    <n v="0"/>
    <s v="02.02.507.0002329255/16"/>
    <d v="2016-06-14T00:00:00"/>
    <d v="2016-09-27T00:00:00"/>
    <n v="3000"/>
    <d v="2016-09-27T00:00:00"/>
    <s v="29/08/2017 "/>
    <n v="336"/>
    <n v="11.2"/>
  </r>
  <r>
    <x v="7"/>
    <s v="02.02.507.0001982454/14"/>
    <x v="0"/>
    <x v="0"/>
    <s v="PROTECAO VIDA HOMEM"/>
    <n v="8061"/>
    <s v="IPA"/>
    <s v="Vida Homem"/>
    <s v="Sim"/>
    <s v="SINISTRO LIQUIDADO"/>
    <s v="Sinistro pago parcialmente"/>
    <m/>
    <x v="1"/>
    <n v="75578.28"/>
    <n v="0"/>
    <n v="75578.28"/>
    <m/>
    <m/>
    <s v="ZURICH SANTANDER"/>
    <n v="1982454"/>
    <s v=" 0302390-68.2014.8.24.0054 "/>
    <s v="Carlos Alexandre Amaral"/>
    <s v="Santander Seguros S/A"/>
    <s v="113303/3299736"/>
    <s v="2014-93-61888-0"/>
    <s v="15/07/2013 "/>
    <s v=" "/>
    <n v="45500"/>
    <n v="70000"/>
    <s v=" "/>
    <s v=" "/>
    <s v=" "/>
    <n v="45500"/>
    <s v="Possível"/>
    <n v="22750"/>
    <n v="0"/>
    <s v="Remoto"/>
    <n v="0"/>
    <s v="Condenação"/>
    <s v="Contingência Inicial"/>
    <m/>
    <s v="Encerrado"/>
    <s v="Seguro de Vida"/>
    <s v="Problemas com a apólice"/>
    <s v="Indenizatória"/>
    <s v="2ª"/>
    <s v="Vara Cível"/>
    <s v="Rio do Sul (SC)"/>
    <s v="Santa Catarina"/>
    <s v="Cabanellos Schuh Advogados Associados - SC"/>
    <s v="Equipe Cível - Seguros"/>
    <s v="30/08/2017 "/>
    <s v="Improcedência da Ação - 1ª Instância"/>
    <n v="0"/>
    <s v="02.02.507.0001982454/14"/>
    <d v="2014-11-04T00:00:00"/>
    <d v="2014-11-21T00:00:00"/>
    <n v="45500"/>
    <d v="2014-11-21T00:00:00"/>
    <s v="30/08/2017 "/>
    <n v="1013"/>
    <n v="33.766666666666666"/>
  </r>
  <r>
    <x v="7"/>
    <s v="02.02.507.0002005582/14"/>
    <x v="0"/>
    <x v="0"/>
    <s v="PROTEÇÃO VIDA EMPRESA SANTANDER"/>
    <n v="5055"/>
    <s v="IFPD"/>
    <s v="Vida Master"/>
    <s v="Sim"/>
    <s v="SINISTRO NEGADO"/>
    <s v="Sem caracterização de IFPD / IPA / Doenças Graves / Preexistência"/>
    <m/>
    <x v="1"/>
    <n v="70038.02"/>
    <n v="0"/>
    <n v="70038.02"/>
    <m/>
    <m/>
    <s v="ZURICH SANTANDER"/>
    <n v="2005582"/>
    <s v=" 0006591-35.2014.8.16.0173 "/>
    <s v="Antonio Rangel"/>
    <s v="Santander Seguros S/A"/>
    <s v="3419/289396"/>
    <s v="2013-93-58587-0"/>
    <s v="03/07/2012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Umuarama (PR)"/>
    <s v="Paraná"/>
    <s v="Cabanellos Schuh Advogados Associados - PR"/>
    <s v="Equipe Cível - Seguros"/>
    <s v="30/08/2017 "/>
    <s v="Improcedência da Ação - 1ª Instância"/>
    <n v="0"/>
    <s v="02.02.507.0002005582/14"/>
    <d v="2014-06-02T00:00:00"/>
    <d v="2014-12-23T00:00:00"/>
    <n v="40000"/>
    <d v="2014-12-23T00:00:00"/>
    <s v="30/08/2017 "/>
    <n v="981"/>
    <n v="32.700000000000003"/>
  </r>
  <r>
    <x v="7"/>
    <s v="02.02.507.0001884293/14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92381.22"/>
    <n v="0"/>
    <n v="92381.22"/>
    <m/>
    <m/>
    <s v="ZURICH SANTANDER"/>
    <n v="1884293"/>
    <s v=" 1023609-04.2014.8.26.0002 "/>
    <s v="Lúcia das Dores Ferola"/>
    <s v="Santander Seguros S/A"/>
    <s v="3197/17250059"/>
    <s v="2009-93-25618-0"/>
    <s v="03/08/2009 "/>
    <s v=" "/>
    <n v="42579"/>
    <n v="42579"/>
    <s v=" "/>
    <s v=" "/>
    <s v=" "/>
    <n v="42579"/>
    <s v="Possível"/>
    <n v="21289.5"/>
    <n v="0"/>
    <s v="Remoto"/>
    <n v="0"/>
    <s v="Condenação"/>
    <s v="Contingência Inicial"/>
    <m/>
    <s v="Encerrado"/>
    <s v="Seguro de Vida"/>
    <s v="Sinistro Negado (Ausência de Cobertura)"/>
    <s v="Indenizatória"/>
    <s v="7ª"/>
    <s v="Vara Cível"/>
    <s v="São Paulo (SP)"/>
    <s v="São Paulo"/>
    <s v="Chalfin, Goldberg, Vainboim e Fichtner Advogados Associados - São "/>
    <s v="Equipe Cível - Seguros"/>
    <s v="31/08/2017 "/>
    <s v="Extinção Art. 267 - Sem Possibilidade Nova Ação - 2ª Instância - Recurso do Banc"/>
    <n v="0"/>
    <s v="02.02.507.0001884293/14"/>
    <d v="2014-06-02T00:00:00"/>
    <d v="2014-07-11T00:00:00"/>
    <n v="42579"/>
    <d v="2014-07-11T00:00:00"/>
    <s v="31/08/2017 "/>
    <n v="1147"/>
    <n v="38.233333333333334"/>
  </r>
  <r>
    <x v="7"/>
    <s v="02.02.507.0002453627/17"/>
    <x v="1"/>
    <x v="0"/>
    <s v="PROTECAO MULHER MEN SANTANDER"/>
    <n v="5043"/>
    <s v="DIAGNOSTICO DE CANCER"/>
    <s v="AP Mulher"/>
    <s v="Sim"/>
    <s v="SINISTRO NEGADO"/>
    <s v="RISCO EXCLUÍDO"/>
    <m/>
    <x v="1"/>
    <n v="20315.68"/>
    <n v="0"/>
    <n v="20315.68"/>
    <m/>
    <m/>
    <s v="ZURICH SANTANDER"/>
    <n v="2453627"/>
    <s v=" 1005497-95.2017.8.26.0320 "/>
    <s v="HELENA BORTOLI"/>
    <s v="Santander Seguros S/A"/>
    <s v="286/345870"/>
    <s v="2013-82-240390-"/>
    <s v="04/04/2013 "/>
    <s v=" "/>
    <n v="15771"/>
    <n v="15771"/>
    <s v=" "/>
    <s v=" "/>
    <s v=" "/>
    <n v="15771"/>
    <s v="Possível"/>
    <n v="7885.5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Limeira (SP)"/>
    <s v="São Paulo"/>
    <s v="Chalfin, Goldberg, Vainboim e Fichtner Advogados Associados - São "/>
    <s v="Equipe Cível - Seguros"/>
    <s v="28/08/2017 "/>
    <s v="Extinção Art. 267 - Sem Possibilidade Nova Ação - 1ª Instância"/>
    <n v="0"/>
    <s v="02.02.507.0002453627/17"/>
    <d v="2017-05-15T00:00:00"/>
    <d v="2017-05-27T00:00:00"/>
    <n v="15771"/>
    <d v="2017-05-27T00:00:00"/>
    <s v="28/08/2017 "/>
    <n v="93"/>
    <n v="3.1"/>
  </r>
  <r>
    <x v="7"/>
    <s v="02.02.507.0002374132/16"/>
    <x v="0"/>
    <x v="0"/>
    <s v="VIDA PROTECAO TOTAL"/>
    <n v="5032"/>
    <s v="MORTE NATURAL"/>
    <s v="Vida Proteção Total"/>
    <s v="Não"/>
    <s v="SINISTRO NEGADO"/>
    <s v="Ausência de cobertura"/>
    <m/>
    <x v="2"/>
    <n v="125989.75999999999"/>
    <n v="125989.75999999999"/>
    <n v="0"/>
    <m/>
    <m/>
    <s v="ZURICH SANTANDER"/>
    <n v="2374132"/>
    <s v=" 1001346-10.2016.8.26.0486 "/>
    <s v="Jose Benquique Ojopi"/>
    <s v="Santander Seguros S/A"/>
    <s v="3424/297720606"/>
    <s v="2016-93-86757-0"/>
    <s v="05/12/2012 "/>
    <s v=" "/>
    <n v="119377"/>
    <n v="119377"/>
    <s v=" "/>
    <s v=" "/>
    <s v=" "/>
    <n v="119377"/>
    <s v="Possível"/>
    <n v="59688.5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1ª"/>
    <s v="Vara Cível"/>
    <s v="Quatá (SP)"/>
    <s v="São Paulo"/>
    <s v="Chalfin, Goldberg, Vainboim e Fichtner Advogados Associados - São "/>
    <s v="Equipe Cível - Seguros"/>
    <s v="17/08/2017 "/>
    <s v="Procedência Parcial - 2ª Instância - Recurso do Banco"/>
    <n v="0"/>
    <s v="02.02.507.0002374132/16"/>
    <d v="2016-10-28T00:00:00"/>
    <d v="2016-11-11T00:00:00"/>
    <n v="119377"/>
    <d v="2016-11-11T00:00:00"/>
    <s v="17/08/2017 "/>
    <n v="279"/>
    <n v="9.3000000000000007"/>
  </r>
  <r>
    <x v="7"/>
    <s v="02.02.507.0001993505/14"/>
    <x v="0"/>
    <x v="0"/>
    <s v="PROTEÇÃO VIDA EMPRESA SANTANDER"/>
    <n v="5055"/>
    <s v="MORTE ACIDENTAL"/>
    <s v="Vida Master"/>
    <s v="Sim"/>
    <s v="SINISTRO NEGADO"/>
    <s v="Limite de idade / Nº mínimo segurados"/>
    <s v="idade"/>
    <x v="2"/>
    <n v="180291.05"/>
    <n v="180291.05"/>
    <n v="0"/>
    <m/>
    <m/>
    <s v="ZURICH SANTANDER"/>
    <n v="1993505"/>
    <s v=" 1007301-18.2014.8.26.0704 "/>
    <s v="Luis Hideki Utiyke"/>
    <s v="Santander Seguros S/A"/>
    <s v="3419/361864"/>
    <s v="2014-93-61776-0"/>
    <s v="03/03/2014 "/>
    <s v=" "/>
    <n v="123000"/>
    <n v="123000"/>
    <s v=" "/>
    <s v=" "/>
    <s v=" "/>
    <n v="123000"/>
    <s v="Possível"/>
    <n v="61500"/>
    <n v="0"/>
    <s v="Possível"/>
    <n v="0"/>
    <s v="Condenação"/>
    <s v="Contingência Inicial"/>
    <m/>
    <s v="Encerrado"/>
    <s v="Seguro de Vida"/>
    <s v="Sinistro Negado (Ausência de Cobertura)"/>
    <s v="Indenizatória"/>
    <s v="1ª"/>
    <s v="Vara Cível"/>
    <s v="São Paulo (SP)"/>
    <s v="São Paulo"/>
    <s v="Chalfin, Goldberg, Vainboim e Fichtner Advogados Associados - São "/>
    <s v="Equipe Cível - Seguros"/>
    <s v="23/08/2017 "/>
    <s v="Procedência Parcial - 2ª Instância - Recurso do Banco"/>
    <n v="0"/>
    <s v="02.02.507.0001993505/14"/>
    <d v="2014-11-02T00:00:00"/>
    <d v="2014-12-05T00:00:00"/>
    <n v="123000"/>
    <d v="2014-12-05T00:00:00"/>
    <s v="23/08/2017 "/>
    <n v="992"/>
    <n v="33.06666666666667"/>
  </r>
  <r>
    <x v="7"/>
    <s v="02.02.507.0002191635/15"/>
    <x v="0"/>
    <x v="0"/>
    <s v="PROTEÇÃO VIDA EMPRESA SANTANDER"/>
    <n v="5055"/>
    <s v="MORTE NATURAL"/>
    <s v="Vida Master"/>
    <s v="Sim"/>
    <s v="SINISTRO LIQUIDADO"/>
    <s v="Sinistro pago parcialmente"/>
    <m/>
    <x v="1"/>
    <n v="24017.96"/>
    <n v="0"/>
    <n v="24017.96"/>
    <m/>
    <m/>
    <s v="ZURICH SANTANDER"/>
    <n v="2191635"/>
    <s v=" 1001781-26.2015.8.26.0063 "/>
    <s v="ROSEMEIRE GREGORIO GIANA"/>
    <s v="Santander Seguros S/A"/>
    <s v="3419/428626"/>
    <s v="2014-93-59871-0"/>
    <s v="24/01/2014 "/>
    <s v=" "/>
    <n v="16800"/>
    <n v="33600"/>
    <s v=" "/>
    <s v=" "/>
    <s v=" "/>
    <n v="16800"/>
    <s v="Possível"/>
    <n v="84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Barra Bonita (SP)"/>
    <s v="São Paulo"/>
    <s v="Chalfin, Goldberg, Vainboim e Fichtner Advogados Associados - São "/>
    <s v="Equipe Cível - Seguros"/>
    <s v="25/08/2017 "/>
    <s v="Improcedência da Ação - 2ª Instância - Recurso do Autor"/>
    <n v="0"/>
    <s v="02.02.507.0002191635/15"/>
    <d v="2015-11-10T00:00:00"/>
    <d v="2016-01-07T00:00:00"/>
    <n v="16800"/>
    <d v="2016-01-07T00:00:00"/>
    <s v="25/08/2017 "/>
    <n v="596"/>
    <n v="19.866666666666667"/>
  </r>
  <r>
    <x v="7"/>
    <s v="02.02.507.0002137668/15"/>
    <x v="0"/>
    <x v="0"/>
    <s v="PROTECAO VIDA HOMEM"/>
    <n v="8061"/>
    <s v="MORTE ACIDENTAL"/>
    <s v="Vida Homem"/>
    <s v="Sim"/>
    <s v="SINISTRO NEGADO"/>
    <s v="Agravamento de risco / Embriaguez"/>
    <m/>
    <x v="3"/>
    <n v="68616.92"/>
    <n v="68616.92"/>
    <n v="0"/>
    <m/>
    <m/>
    <s v="ZURICH SANTANDER"/>
    <n v="2137668"/>
    <s v=" 0302312-69.2015.8.24.0012 "/>
    <s v="Sueli Alves Pereira Gonçalves de Lima"/>
    <s v="Santander Seguros S/A"/>
    <s v="113303/3479300"/>
    <s v="2014-93-67506-0"/>
    <s v="14/12/2014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Caçador (SC)"/>
    <s v="Santa Catarina"/>
    <s v="Cabanellos Schuh Advogados Associados - SC"/>
    <s v="Equipe Cível - Seguros"/>
    <s v="28/08/2017 "/>
    <s v="Procedência Total - 2ª Instância - Recurso do Autor"/>
    <n v="0"/>
    <s v="02.02.507.0002137668/15"/>
    <d v="2015-06-29T00:00:00"/>
    <d v="2015-08-20T00:00:00"/>
    <n v="40000"/>
    <d v="2015-08-20T00:00:00"/>
    <s v="28/08/2017 "/>
    <n v="739"/>
    <n v="24.633333333333333"/>
  </r>
  <r>
    <x v="7"/>
    <s v="02.02.507.0002465480/17"/>
    <x v="0"/>
    <x v="0"/>
    <s v=" PROTECAO VIDA MULHER"/>
    <n v="8062"/>
    <s v="MORTE NATURAL"/>
    <s v="Vida Mulher"/>
    <s v="Não"/>
    <s v="SINISTRO NEGADO"/>
    <s v="DOENÇA PREEXISTENTE"/>
    <m/>
    <x v="0"/>
    <n v="180000"/>
    <n v="170000"/>
    <n v="10000"/>
    <m/>
    <m/>
    <s v="ZURICH SANTANDER"/>
    <n v="2465480"/>
    <s v=" 1059500-78.2017.8.26.0100 "/>
    <s v="LILIAN GAMA MULLER MENEZES"/>
    <s v="Santander Seguros S/A"/>
    <s v="113306/3613599"/>
    <s v="2016-93-84870-E"/>
    <s v="29/08/2016 "/>
    <s v=" "/>
    <n v="191762"/>
    <n v="191762"/>
    <s v=" "/>
    <s v=" "/>
    <s v=" "/>
    <n v="191762"/>
    <s v="Possível"/>
    <n v="95881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25ª"/>
    <s v="Vara Cível"/>
    <s v="São Paulo (SP)"/>
    <s v="São Paulo"/>
    <s v="Chalfin, Goldberg, Vainboim e Fichtner Advogados Associados - São "/>
    <s v="Equipe Cível - Seguros"/>
    <s v="31/08/2017 "/>
    <s v="Acordo antes da Sentença"/>
    <n v="0"/>
    <s v="02.02.507.0002465480/17"/>
    <d v="2017-06-21T00:00:00"/>
    <d v="2017-06-30T00:00:00"/>
    <n v="191762"/>
    <d v="2017-06-30T00:00:00"/>
    <s v="31/08/2017 "/>
    <n v="62"/>
    <n v="2.0666666666666669"/>
  </r>
  <r>
    <x v="7"/>
    <s v="02.02.507.0001763784/13"/>
    <x v="0"/>
    <x v="0"/>
    <s v="PROTECAO VIDA PREMIADA"/>
    <n v="8063"/>
    <s v="MORTE NATURAL"/>
    <s v="Vida Premiada"/>
    <s v="Não"/>
    <s v="SINISTRO NEGADO"/>
    <s v="Falta de Documentos"/>
    <m/>
    <x v="0"/>
    <n v="28138.639999999999"/>
    <n v="26000"/>
    <n v="2138.6399999999994"/>
    <m/>
    <m/>
    <s v="ZURICH SANTANDER"/>
    <n v="1763784"/>
    <s v=" 4006311-12.2013.8.26.0477 "/>
    <s v="Carlita Miranda de Jesus"/>
    <s v="Santander Seguros S/A"/>
    <s v="113307/3309030"/>
    <s v="2013-93-55891-0"/>
    <s v="04/08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Problemas com a apólice"/>
    <s v="Indenizatória"/>
    <s v="3ª"/>
    <s v="Vara Cível"/>
    <s v="Praia Grande (SP)"/>
    <s v="São Paulo"/>
    <s v="Chalfin, Goldberg, Vainboim e Fichtner Advogados Associados - São "/>
    <s v="Equipe Cível - Seguros"/>
    <s v="22/08/2017 "/>
    <s v="Acordo Após Decisão do Tribunal Estadual"/>
    <n v="0"/>
    <s v="02.02.507.0001763784/13"/>
    <d v="2013-12-03T00:00:00"/>
    <d v="2013-12-18T00:00:00"/>
    <n v="30000"/>
    <d v="2013-12-18T00:00:00"/>
    <s v="22/08/2017 "/>
    <n v="1343"/>
    <n v="44.766666666666666"/>
  </r>
  <r>
    <x v="7"/>
    <s v="02.02.507.0001274059/12"/>
    <x v="0"/>
    <x v="0"/>
    <s v="APÓLICE ESPECÍFICA VG MENSAL"/>
    <n v="7000"/>
    <s v="IPA"/>
    <s v="Vida Específica"/>
    <s v="Não"/>
    <s v="SINISTRO NEGADO"/>
    <s v="Sem caracterização de IFPD / IPA / Doenças Graves / Preexistência"/>
    <m/>
    <x v="0"/>
    <n v="131564.57999999999"/>
    <n v="100000"/>
    <n v="31564.579999999987"/>
    <m/>
    <m/>
    <s v="ZURICH SANTANDER"/>
    <n v="1524162"/>
    <s v=" 0517629-04.2012.8.13.0702 "/>
    <s v="Silvio Porcinio de Moraes"/>
    <s v="Santander Seguros S/A"/>
    <s v="3283 / 1"/>
    <s v="2012-93-43665-0"/>
    <s v="05/03/2008 "/>
    <s v=" "/>
    <n v="53400"/>
    <n v="53400"/>
    <s v=" "/>
    <s v=" "/>
    <s v=" "/>
    <n v="53400"/>
    <s v="Possível"/>
    <n v="26700"/>
    <n v="0"/>
    <s v="Remoto"/>
    <n v="0"/>
    <s v="Condenação"/>
    <s v="Contingência Inicial"/>
    <m/>
    <s v="Encerrado"/>
    <s v="Seguro de Vida"/>
    <s v="Pgto/Amortiz/diverg/duplic/não processado/provisão"/>
    <s v="Cobrança"/>
    <s v="7ª"/>
    <s v="Vara Cível"/>
    <s v="Uberlândia (MG)"/>
    <s v="Minas Gerais"/>
    <s v="Chalfin, Goldberg, Vainboim e Fichtner Advogados Associados - São "/>
    <s v="Equipe Cível - Seguros"/>
    <s v="25/08/2017 "/>
    <s v="Acordos após a Sentença e até Decisão do Tribunal Estadual"/>
    <n v="0"/>
    <s v="02.02.507.0001274059/12"/>
    <d v="2012-08-16T00:00:00"/>
    <d v="2012-09-27T00:00:00"/>
    <n v="53400"/>
    <d v="2012-09-27T00:00:00"/>
    <s v="25/08/2017 "/>
    <n v="1793"/>
    <n v="59.766666666666666"/>
  </r>
  <r>
    <x v="7"/>
    <s v="02.02.507.0001238036/12"/>
    <x v="0"/>
    <x v="0"/>
    <s v="PROTEÇÃO VIDA EMPRESA SANTANDER"/>
    <n v="5055"/>
    <s v="MORTE ACIDENTAL"/>
    <s v="Vida Master"/>
    <s v="Sim"/>
    <s v="SINISTRO NEGADO"/>
    <s v="Falta de Documentos"/>
    <m/>
    <x v="0"/>
    <n v="629949.51"/>
    <n v="580000"/>
    <n v="49949.510000000009"/>
    <n v="80000"/>
    <m/>
    <s v="ZURICH SANTANDER"/>
    <n v="1488140"/>
    <s v=" 0120719-88.2012.8.13.0313 "/>
    <s v="Joyce Eliomara Silva de Paula"/>
    <s v="Santander Seguros S/A"/>
    <s v="3419/256764"/>
    <s v="2011-93-42231-0"/>
    <s v="28/10/2011 "/>
    <s v=" "/>
    <n v="29000"/>
    <n v="29000"/>
    <s v=" "/>
    <s v=" "/>
    <s v=" "/>
    <n v="29000"/>
    <s v="Possível"/>
    <n v="14500"/>
    <n v="0"/>
    <s v="Remoto"/>
    <n v="0"/>
    <s v="Condenação"/>
    <s v="Contingência Inicial"/>
    <m/>
    <s v="Encerrado"/>
    <s v="Seguro de Vida"/>
    <s v="Pgto/Amortiz/diverg/duplic/não processado/provisão"/>
    <s v="Ordinária"/>
    <s v="2ª"/>
    <s v="Vara Cível"/>
    <s v="Ipatinga (MG)"/>
    <s v="Minas Gerais"/>
    <s v="Chalfin, Goldberg, Vainboim e Fichtner Advogados Associados - São "/>
    <s v="Equipe Cível - Seguros"/>
    <s v="25/08/2017 "/>
    <s v="Acordo Após Decisão do Tribunal Estadual"/>
    <n v="0"/>
    <s v="02.02.507.0001238036/12"/>
    <d v="2012-06-21T00:00:00"/>
    <d v="2012-07-17T00:00:00"/>
    <n v="29000"/>
    <d v="2012-07-17T00:00:00"/>
    <s v="25/08/2017 "/>
    <n v="1865"/>
    <n v="62.166666666666664"/>
  </r>
  <r>
    <x v="7"/>
    <s v="02.02.507.0001845821/14"/>
    <x v="0"/>
    <x v="0"/>
    <s v="PROTEÇÃO VIDA EMPRESA SANTANDER"/>
    <n v="5055"/>
    <s v="MORTE ACIDENTAL"/>
    <s v="Vida Master"/>
    <s v="Sim"/>
    <s v="SINISTRO NEGADO"/>
    <s v="Agravamento de risco / Embriaguez"/>
    <m/>
    <x v="1"/>
    <n v="113879.98"/>
    <n v="0"/>
    <n v="113879.98"/>
    <m/>
    <m/>
    <s v="ZURICH SANTANDER"/>
    <n v="1845821"/>
    <s v=" 0037480-88.2012.8.08.0035 "/>
    <s v="Marlene Campos Rodrigues"/>
    <s v="Santander Seguros S/A"/>
    <s v="3419/248601"/>
    <s v="2011-93-43042-0"/>
    <s v="19/12/2011 "/>
    <s v=" "/>
    <n v="120000"/>
    <n v="120000"/>
    <s v=" "/>
    <s v=" "/>
    <s v=" "/>
    <n v="120000"/>
    <s v="Possível"/>
    <n v="60000"/>
    <n v="0"/>
    <s v="Possível"/>
    <n v="0"/>
    <s v="Condenação"/>
    <s v="Contingência Inicial"/>
    <m/>
    <s v="Encerrado"/>
    <s v="Seguro de Vida"/>
    <s v="Cobertura Negada"/>
    <s v="Cobrança"/>
    <s v="6ª"/>
    <s v="Vara Cível"/>
    <s v="Vila Velha (ES)"/>
    <s v="Espírito Santo"/>
    <s v="Chalfin, Goldberg, Vainboim e Fichtner Advogados Associados - São "/>
    <s v="Equipe Cível - Seguros"/>
    <s v="28/08/2017 "/>
    <s v="Duplicidade de Dossiê"/>
    <n v="0"/>
    <s v="02.02.507.0001845821/14"/>
    <d v="2014-04-15T00:00:00"/>
    <d v="2014-05-06T00:00:00"/>
    <n v="120000"/>
    <d v="2014-05-06T00:00:00"/>
    <s v="28/08/2017 "/>
    <n v="1210"/>
    <n v="40.333333333333336"/>
  </r>
  <r>
    <x v="7"/>
    <s v="02.02.507.0001310140/12"/>
    <x v="6"/>
    <x v="0"/>
    <s v="PRODUTO GENÉRICO"/>
    <n v="9999"/>
    <s v="MORTE NATURAL"/>
    <s v="PRODUTO GENÉRICO"/>
    <s v="Não"/>
    <s v="SINISTRO NEGADO"/>
    <s v="DOENÇA PREEXISTENTE"/>
    <m/>
    <x v="2"/>
    <n v="125989.75999999999"/>
    <n v="125989.75999999999"/>
    <n v="0"/>
    <m/>
    <m/>
    <s v="ZURICH SANTANDER"/>
    <n v="1560267"/>
    <s v=" 0010989-89.2012.8.16.0045 "/>
    <s v="Juliana Carvalho de Ornellas Monetiro"/>
    <s v="Santander Seguros S/A"/>
    <n v="1027863"/>
    <n v="89001297"/>
    <s v="14/02/2011 "/>
    <s v=" "/>
    <n v="150000"/>
    <n v="150000"/>
    <s v=" "/>
    <s v=" "/>
    <s v=" "/>
    <n v="150000"/>
    <s v="Provável"/>
    <n v="150000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Arapongas (PR)"/>
    <s v="Paraná"/>
    <s v="Cabanellos Schuh Advogados Associados - PR"/>
    <s v="Equipe Cível - Seguros"/>
    <s v="17/08/2017 "/>
    <s v="Procedência Parcial - 2ª Instância - Recurso do Banco"/>
    <n v="0"/>
    <s v="02.02.507.0001310140/12"/>
    <d v="2012-12-06T00:00:00"/>
    <d v="2012-12-18T00:00:00"/>
    <n v="150000"/>
    <d v="2012-12-18T00:00:00"/>
    <s v="17/08/2017 "/>
    <n v="1703"/>
    <n v="56.766666666666666"/>
  </r>
  <r>
    <x v="7"/>
    <s v="02.02.507.0001137696/11"/>
    <x v="1"/>
    <x v="0"/>
    <s v="ACIDENTES PESSOAIS MEN SANTANDER"/>
    <n v="1101"/>
    <s v="IPA"/>
    <s v="AP STD"/>
    <s v="Sim"/>
    <s v="SINISTRO LIQUIDADO"/>
    <s v="Sinistro pago parcialmente"/>
    <m/>
    <x v="1"/>
    <n v="264835"/>
    <n v="0"/>
    <n v="264835"/>
    <m/>
    <m/>
    <s v="ZURICH SANTANDER"/>
    <n v="1387799"/>
    <s v=" 021/1.11.0014600-0 "/>
    <s v="Dilvan Antonio Machado"/>
    <s v="Santander Seguros S/A"/>
    <s v="1101080/146086"/>
    <s v="2011-82-13517"/>
    <s v="10/11/2007 "/>
    <s v=" "/>
    <n v="88000"/>
    <n v="100000"/>
    <s v=" "/>
    <s v=" "/>
    <s v=" "/>
    <n v="88000"/>
    <s v="Possível"/>
    <n v="44000"/>
    <n v="0"/>
    <s v="Remoto"/>
    <n v="0"/>
    <s v="Condenação"/>
    <s v="Contingência Inicial"/>
    <m/>
    <s v="Encerrado"/>
    <s v="Seguro de Vida"/>
    <s v="Pgto/Amortiz/diverg/duplic/não processado/provisão"/>
    <s v="Cobrança"/>
    <s v="4ª"/>
    <s v="Vara Cível"/>
    <s v="Passo Fundo (RS)"/>
    <s v="Rio Grande do Sul"/>
    <s v="Cabanellos Schuh Advogados Associados - RS"/>
    <s v="Equipe Cível - Seguros"/>
    <s v="30/08/2017 "/>
    <s v="Improcedência da Ação - 2ª Instância - Recurso do Autor"/>
    <n v="0"/>
    <s v="02.02.507.0001137696/11"/>
    <d v="2011-10-17T00:00:00"/>
    <d v="2011-11-10T00:00:00"/>
    <n v="88000"/>
    <d v="2011-11-10T00:00:00"/>
    <s v="30/08/2017 "/>
    <n v="2120"/>
    <n v="70.666666666666671"/>
  </r>
  <r>
    <x v="7"/>
    <s v="02.02.507.0001134971/11"/>
    <x v="6"/>
    <x v="0"/>
    <s v="VIDA HOMEM STYLE"/>
    <n v="4002"/>
    <s v="MORTE NATURAL"/>
    <s v="VIDA HOMEM STYLE"/>
    <s v="Não"/>
    <s v="SINISTRO NEGADO"/>
    <s v="Falta de pagamento do prêmio"/>
    <m/>
    <x v="0"/>
    <n v="94812.58"/>
    <n v="15000"/>
    <n v="79812.58"/>
    <m/>
    <m/>
    <s v="ESCROW"/>
    <n v="1385074"/>
    <s v=" 0243586-35.2011.8.04.0001 "/>
    <s v="Mauricio Pinto Soares"/>
    <s v="Santander Seguros S/A"/>
    <s v="CERT.1425967"/>
    <n v="89000849"/>
    <s v="23/07/2010 "/>
    <s v=" "/>
    <n v="35401.21"/>
    <n v="35401.21"/>
    <s v=" "/>
    <s v=" "/>
    <s v=" "/>
    <n v="35401.21"/>
    <s v="Possível"/>
    <n v="17700.61"/>
    <n v="0"/>
    <s v="Remoto"/>
    <n v="0"/>
    <s v="Condenação"/>
    <s v="Contingência Inicial"/>
    <m/>
    <s v="Encerrado"/>
    <s v="Seguro de Vida"/>
    <s v="Cobertura Negada"/>
    <s v="Indenizatória"/>
    <s v="16ª"/>
    <s v="Vara Cível"/>
    <s v="Manaus (AM)"/>
    <s v="Amazonas"/>
    <s v="Chalfin, Goldberg, Vainboim e Fichtner Advogados Associados - São "/>
    <s v="Equipe Cível - Seguros"/>
    <s v="25/08/2017 "/>
    <s v="Acordo antes da Sentença"/>
    <n v="0"/>
    <s v="02.02.507.0001134971/11"/>
    <d v="2011-09-22T00:00:00"/>
    <d v="2011-10-31T00:00:00"/>
    <n v="35401.21"/>
    <d v="2011-10-31T00:00:00"/>
    <s v="25/08/2017 "/>
    <n v="2125"/>
    <n v="70.833333333333329"/>
  </r>
  <r>
    <x v="7"/>
    <s v="02.02.507.0001756328/13"/>
    <x v="1"/>
    <x v="0"/>
    <s v="PROTEÇÃO ACIDENTES PESSOAIS "/>
    <n v="3003"/>
    <s v="MORTE NATURAL"/>
    <s v="AP Cartões"/>
    <s v="Não"/>
    <s v="SINISTRO NEGADO"/>
    <s v="Ausência de cobertura"/>
    <m/>
    <x v="2"/>
    <n v="1082.47"/>
    <n v="1082.47"/>
    <n v="0"/>
    <m/>
    <m/>
    <s v="ZURICH SANTANDER"/>
    <n v="1756328"/>
    <s v=" 0069764-50.2012.8.26.0100 "/>
    <s v="Rosane Strobelt Perez"/>
    <s v="Santander Seguros S/A"/>
    <s v="211/1"/>
    <s v="2013-82-27102-0"/>
    <s v="30/05/2012 "/>
    <s v=" "/>
    <n v="340686.82"/>
    <n v="340686.82"/>
    <s v=" "/>
    <s v=" "/>
    <s v=" "/>
    <n v="1000"/>
    <s v="Provável"/>
    <n v="1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9ª"/>
    <s v="Vara Cível"/>
    <s v="São Paulo (SP)"/>
    <s v="São Paulo"/>
    <s v="Chalfin, Goldberg, Vainboim e Fichtner Advogados Associados - São "/>
    <s v="Equipe Cível - Seguros"/>
    <s v="31/08/2017 "/>
    <s v="Procedência Parcial - 2ª Instância - Recurso do Autor"/>
    <n v="0"/>
    <s v="02.02.507.0001756328/13"/>
    <d v="2013-11-18T00:00:00"/>
    <d v="2013-12-04T00:00:00"/>
    <n v="340686.82"/>
    <d v="2013-12-04T00:00:00"/>
    <s v="31/08/2017 "/>
    <n v="1366"/>
    <n v="45.533333333333331"/>
  </r>
  <r>
    <x v="8"/>
    <s v="02.02.507.0001015757/10"/>
    <x v="0"/>
    <x v="0"/>
    <s v="VIDA MASTER SANTANDER"/>
    <n v="6004"/>
    <s v="MORTE NATURAL"/>
    <s v="Vida Master"/>
    <s v="Sim"/>
    <s v="SINISTRO NEGADO"/>
    <s v="Limite de idade / Nº mínimo segurados"/>
    <s v="idade"/>
    <x v="0"/>
    <n v="157324.51"/>
    <n v="110000"/>
    <n v="47324.510000000009"/>
    <m/>
    <m/>
    <s v="ESCROW"/>
    <n v="1265844"/>
    <s v=" 035/1.10.0009996-5 "/>
    <s v="Juarez Pedroso"/>
    <s v="Santander Seguros S/A"/>
    <s v="1134/40664"/>
    <s v="2009-93-26120-0"/>
    <s v="14/01/2009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Cobertura Negada"/>
    <s v="Ordinária"/>
    <m/>
    <s v="Vara Cível"/>
    <s v="Sapucaia do Sul (RS)"/>
    <s v="Rio Grande do Sul"/>
    <s v="Cabanellos Schuh Advogados Associados - RS"/>
    <s v="Equipe Cível - Seguros"/>
    <s v="11/09/2017 "/>
    <s v="Acordo Após Decisão do Tribunal Estadual"/>
    <n v="0"/>
    <s v="02.02.507.0001015757/10"/>
    <d v="2010-10-14T00:00:00"/>
    <d v="2010-11-01T00:00:00"/>
    <n v="60000"/>
    <d v="2010-11-01T00:00:00"/>
    <s v="11/09/2017 "/>
    <n v="2506"/>
    <n v="83.533333333333331"/>
  </r>
  <r>
    <x v="8"/>
    <s v="02.01.507.0000114997/04"/>
    <x v="0"/>
    <x v="0"/>
    <s v="VIDA MASTER"/>
    <n v="6000"/>
    <s v="MORTE NATURAL"/>
    <s v="Vida Master"/>
    <s v="Sim"/>
    <s v="SINISTRO NEGADO"/>
    <s v="Falta de Documentos"/>
    <m/>
    <x v="3"/>
    <n v="60198.400000000001"/>
    <n v="60198.400000000001"/>
    <n v="0"/>
    <m/>
    <m/>
    <s v="ESCROW"/>
    <n v="419974"/>
    <s v=" 583.00.2004.079297 "/>
    <s v="Ivanete Maria de Souza Pereira"/>
    <s v="Santander Seguros S/A"/>
    <s v="6000003/102582"/>
    <s v="2012-93-47307-0"/>
    <s v="05/09/2003 "/>
    <s v=" "/>
    <n v="17000"/>
    <n v="17000"/>
    <s v=" "/>
    <s v=" "/>
    <s v=" "/>
    <n v="17000"/>
    <s v="Provável"/>
    <n v="17000"/>
    <n v="59148.09"/>
    <s v="Remoto"/>
    <n v="0"/>
    <s v="Sucumbência"/>
    <s v="Reclassificados"/>
    <s v="Acórdão Negando Provimento"/>
    <s v="Encerrado"/>
    <s v="Seguro de Vida"/>
    <s v="Pgto/Amortiz/diverg/duplic/não processado/provisão"/>
    <s v="Cobrança"/>
    <s v="40ª"/>
    <s v="Vara Cível"/>
    <s v="São Paulo (SP)"/>
    <s v="São Paulo"/>
    <s v="Tortoro, Madureira e Ragazzi Sociedade de Advogados"/>
    <s v="Equipe Jurídico Cível Causas Especiais"/>
    <s v="12/09/2017 "/>
    <s v="Procedência Total - 2ª Instância - Recurso do Banco"/>
    <n v="0"/>
    <s v="02.01.507.0000114997/04"/>
    <d v="2004-09-15T00:00:00"/>
    <d v="2004-10-14T00:00:00"/>
    <n v="17000"/>
    <d v="2004-10-14T00:00:00"/>
    <s v="12/09/2017 "/>
    <n v="4716"/>
    <n v="157.19999999999999"/>
  </r>
  <r>
    <x v="8"/>
    <s v="02.02.507.0001041444/10"/>
    <x v="6"/>
    <x v="0"/>
    <s v="PRODUTO GENÉRICO"/>
    <n v="9999"/>
    <s v="MORTE NATURAL"/>
    <s v="PRODUTO GENÉRICO"/>
    <s v="Não"/>
    <s v="SINISTRO NEGADO"/>
    <s v="Falta de Documentos"/>
    <m/>
    <x v="0"/>
    <n v="165428.1"/>
    <n v="150000"/>
    <n v="15428.100000000006"/>
    <n v="22500"/>
    <m/>
    <s v="ESCROW"/>
    <n v="1291533"/>
    <s v=" 0029752-84.2010.8.16.0021-2246/2010 "/>
    <s v="Aparecida Shihoko Kakehashi"/>
    <s v="Santander Seguros S/A"/>
    <s v="26701/134398"/>
    <s v="88549/5460"/>
    <s v="18/01/2009 "/>
    <s v=" "/>
    <n v="168350.89"/>
    <n v="168350.89"/>
    <s v=" "/>
    <s v=" "/>
    <s v=" "/>
    <n v="168350.89"/>
    <s v="Provável"/>
    <n v="168350.89"/>
    <n v="0"/>
    <s v="Remoto"/>
    <n v="0"/>
    <s v="Condenação"/>
    <s v="Contingência Inicial"/>
    <m/>
    <s v="Encerrado"/>
    <s v="Seguro de Vida"/>
    <s v="Pgto/Amortiz/diverg/duplic/não processado/provisão"/>
    <s v="Cobrança"/>
    <s v="2ª"/>
    <s v="Vara Cível"/>
    <s v="Cascavel (PR)"/>
    <s v="Paraná"/>
    <s v="Cabanellos Schuh Advogados Associados - PR"/>
    <s v="Equipe Cível - Seguros"/>
    <s v="11/09/2017 "/>
    <s v="Acordo Após Decisão do Tribunal Estadual"/>
    <n v="0"/>
    <s v="02.02.507.0001041444/10"/>
    <d v="2010-11-10T00:00:00"/>
    <d v="2011-02-14T00:00:00"/>
    <n v="168350.89"/>
    <d v="2011-02-14T00:00:00"/>
    <s v="11/09/2017 "/>
    <n v="2401"/>
    <n v="80.033333333333331"/>
  </r>
  <r>
    <x v="8"/>
    <s v="02.02.507.0001183178/11"/>
    <x v="0"/>
    <x v="0"/>
    <s v="APÓLICE ESPECÍFICA VIDA - STYLE"/>
    <n v="7012"/>
    <s v="IFPD"/>
    <s v="Vida Específica"/>
    <s v="Não"/>
    <s v="SINISTRO NEGADO"/>
    <s v="Sem caracterização de IFPD / IPA / Doenças Graves / Preexistência"/>
    <m/>
    <x v="1"/>
    <n v="182596.06"/>
    <n v="0"/>
    <n v="182596.06"/>
    <m/>
    <m/>
    <s v="ESCROW"/>
    <n v="1433288"/>
    <s v=" 0052520-07.2011.8.19.0014 "/>
    <s v="Alceides lacerda maravilha carvalho"/>
    <s v="Santander Seguros S/A"/>
    <s v="112323/6058"/>
    <s v="2012-93-47443-0"/>
    <s v="08/07/2009 "/>
    <s v=" "/>
    <n v="67705.5"/>
    <n v="67705.5"/>
    <s v=" "/>
    <s v=" "/>
    <s v=" "/>
    <n v="67705.5"/>
    <s v="Possível"/>
    <n v="33852.7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3ª"/>
    <s v="Vara Cível"/>
    <s v="Campos dos Goytacazes (RJ)"/>
    <s v="Rio de Janeiro"/>
    <s v="Chalfin, Goldberg, Vainboim e Fichtner Advogados Associados - São "/>
    <s v="Equipe Cível - Seguros"/>
    <s v="04/09/2017 "/>
    <s v="Improcedência da Ação - 1ª Instância"/>
    <n v="0"/>
    <s v="02.02.507.0001183178/11"/>
    <d v="2011-08-31T00:00:00"/>
    <d v="2012-03-16T00:00:00"/>
    <n v="67705.5"/>
    <d v="2012-03-16T00:00:00"/>
    <s v="04/09/2017 "/>
    <n v="1998"/>
    <n v="66.599999999999994"/>
  </r>
  <r>
    <x v="8"/>
    <s v="02.02.507.0000595592/09"/>
    <x v="0"/>
    <x v="0"/>
    <s v="VIDA MASTER SANTANDER"/>
    <n v="6004"/>
    <s v="MORTE NATURAL"/>
    <s v="Vida Master"/>
    <s v="Sim"/>
    <s v="SINISTRO NEGADO"/>
    <s v="Limite de idade / Nº mínimo segurados"/>
    <s v="segurados"/>
    <x v="2"/>
    <n v="111126.02"/>
    <n v="111126.02"/>
    <n v="0"/>
    <m/>
    <m/>
    <s v="ESCROW"/>
    <n v="1150544"/>
    <s v=" 009/1.09.0006125-6 "/>
    <s v="Alexandre Linck"/>
    <s v="Santander Seguros S/A"/>
    <s v="1134/55837"/>
    <s v="2009-93-25235-0"/>
    <s v="29/06/2009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Carazinho (RS)"/>
    <s v="Rio Grande do Sul"/>
    <s v="Cabanellos Schuh Advogados Associados - RS"/>
    <s v="Equipe Cível - Seguros"/>
    <s v="04/09/2017 "/>
    <s v="Procedência Parcial - 2ª Instância - Recurso do Autor"/>
    <n v="0"/>
    <s v="02.02.507.0000595592/09"/>
    <d v="2009-12-04T00:00:00"/>
    <d v="2009-12-18T00:00:00"/>
    <n v="60000"/>
    <d v="2009-12-18T00:00:00"/>
    <s v="04/09/2017 "/>
    <n v="2817"/>
    <n v="93.9"/>
  </r>
  <r>
    <x v="8"/>
    <s v="02.02.507.0002171898/15"/>
    <x v="1"/>
    <x v="0"/>
    <s v="PROTECAO MULHER MEN SANTANDER"/>
    <n v="5043"/>
    <s v="IPA"/>
    <s v="AP Mulher"/>
    <s v="Sim"/>
    <s v="SINISTRO LIQUIDADO"/>
    <s v="Sinistro pago parcialmente"/>
    <m/>
    <x v="1"/>
    <n v="17028"/>
    <n v="0"/>
    <n v="17028"/>
    <m/>
    <m/>
    <s v="ZURICH SANTANDER"/>
    <n v="2171898"/>
    <s v=" 0029183-53.2015.8.19.0206 "/>
    <s v="Lucia Helena da Silva Faria"/>
    <s v="Santander Seguros S/A"/>
    <s v="286/121144"/>
    <s v="2015-82-32876-0"/>
    <s v="15/11/2014 "/>
    <s v=" "/>
    <n v="11975.88"/>
    <n v="14257"/>
    <s v=" "/>
    <s v=" "/>
    <s v=" "/>
    <n v="11975.88"/>
    <s v="Possível"/>
    <n v="5987.94"/>
    <n v="0"/>
    <s v="Remoto"/>
    <n v="0"/>
    <s v="Condenação"/>
    <s v="Contingência Inicial"/>
    <m/>
    <s v="Encerrado"/>
    <s v="Acidentes Pessoais"/>
    <s v="Sinistro Negado (Negativa pagto da Apólice)"/>
    <s v="Repetição de Indébito"/>
    <s v="2ª"/>
    <s v="Vara Cível"/>
    <s v="Rio de Janeiro (RJ)"/>
    <s v="Rio de Janeiro"/>
    <s v="Chalfin, Goldberg, Vainboim e Fichtner Advogados Associados - São "/>
    <s v="Equipe Cível - Seguros"/>
    <s v="15/09/2017 "/>
    <s v="Improcedência da Ação - 2ª Instância - Recurso do Autor"/>
    <n v="0"/>
    <s v="02.02.507.0002171898/15"/>
    <d v="2015-10-05T00:00:00"/>
    <d v="2015-11-14T00:00:00"/>
    <n v="11975.88"/>
    <d v="2015-11-14T00:00:00"/>
    <s v="15/09/2017 "/>
    <n v="671"/>
    <n v="22.366666666666667"/>
  </r>
  <r>
    <x v="8"/>
    <s v="02.02.507.0001290139/12"/>
    <x v="1"/>
    <x v="0"/>
    <s v=" SEG ACID PESSOAIS MIGR STYLE"/>
    <n v="8030"/>
    <s v="IPA"/>
    <s v="AP STD"/>
    <s v="Sim"/>
    <s v="SINISTRO NEGADO"/>
    <s v="Sem caracterização de IFPD / IPA / Doenças Graves / Preexistência"/>
    <m/>
    <x v="1"/>
    <n v="152923.60999999999"/>
    <n v="0"/>
    <n v="152923.60999999999"/>
    <m/>
    <m/>
    <s v="ZURICH SANTANDER"/>
    <n v="1540249"/>
    <s v=" 0003197-24.2011.8.19.0211 "/>
    <s v="Maria das Graças Souza Laplace"/>
    <s v="Santander Seguros S/A"/>
    <s v="2030/2032601"/>
    <s v="2010-82-10926-0"/>
    <s v="02/12/2007 "/>
    <s v=" "/>
    <n v="54104.51"/>
    <n v="54104.51"/>
    <s v=" "/>
    <s v=" "/>
    <s v=" "/>
    <n v="54104.51"/>
    <s v="Possível"/>
    <n v="27052.26"/>
    <n v="0"/>
    <s v="Remoto"/>
    <n v="0"/>
    <s v="Condenação"/>
    <s v="Contingência Inicial"/>
    <m/>
    <s v="Encerrado"/>
    <s v="Acidentes Pessoais"/>
    <s v="Cobertura Negada"/>
    <s v="Indenizatória"/>
    <s v="1ª"/>
    <s v="Vara Cível"/>
    <s v="Rio de Janeiro (RJ)"/>
    <s v="Rio de Janeiro"/>
    <s v="Chalfin, Goldberg, Vainboim e Fichtner Advogados Associados - São "/>
    <s v="Equipe Cível - Seguros"/>
    <s v="01/09/2017 "/>
    <s v="Improcedência da Ação - 2ª Instância - Recurso do Autor"/>
    <n v="0"/>
    <s v="02.02.507.0001290139/12"/>
    <d v="2012-09-24T00:00:00"/>
    <d v="2012-10-31T00:00:00"/>
    <n v="54104.51"/>
    <d v="2012-10-31T00:00:00"/>
    <s v="01/09/2017 "/>
    <n v="1766"/>
    <n v="58.866666666666667"/>
  </r>
  <r>
    <x v="8"/>
    <s v="02.02.507.0002434870/17"/>
    <x v="0"/>
    <x v="0"/>
    <s v="PROTEÇÃO VIDA EMPRESA SANTANDER"/>
    <n v="5055"/>
    <s v="MORTE ACIDENTAL"/>
    <s v="Vida Master"/>
    <s v="Sim"/>
    <s v="SINISTRO NEGADO"/>
    <s v="Falta de Documentos"/>
    <m/>
    <x v="1"/>
    <m/>
    <n v="0"/>
    <n v="0"/>
    <m/>
    <m/>
    <s v="ZURICH SANTANDER"/>
    <n v="2434870"/>
    <s v=" 9023769.76.2017.813.0024 "/>
    <s v="Karla Regina Fonseca dos Santos Barboza"/>
    <s v="Santander Seguros S/A"/>
    <s v="3419/819729"/>
    <s v="2016-93-86400-0"/>
    <s v="17/10/2016 "/>
    <s v=" "/>
    <n v="41666.660000000003"/>
    <n v="41666.660000000003"/>
    <s v=" "/>
    <s v=" "/>
    <s v=" "/>
    <n v="41666.660000000003"/>
    <s v="Possível"/>
    <n v="20833.330000000002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40 Salários"/>
    <s v="Belo Horizonte (MG)"/>
    <s v="Minas Gerais"/>
    <s v="Chalfin, Goldberg, Vainboim e Fichtner Advogados Associados - São "/>
    <s v="Equipe Cível - Seguros"/>
    <s v="12/09/2017 "/>
    <s v="Extinção Art. 267 - Com Possibilidade Nova Ação - 1ª Instância"/>
    <n v="0"/>
    <s v="02.02.507.0002434870/17"/>
    <d v="2017-03-31T00:00:00"/>
    <d v="2017-04-08T00:00:00"/>
    <n v="41666.660000000003"/>
    <d v="2017-04-08T00:00:00"/>
    <s v="12/09/2017 "/>
    <n v="157"/>
    <n v="5.2333333333333334"/>
  </r>
  <r>
    <x v="8"/>
    <s v="02.02.507.0002458359/17"/>
    <x v="1"/>
    <x v="0"/>
    <s v="SANTANDER PROTECAO SOB MEDIDA"/>
    <n v="8065"/>
    <s v="IPA"/>
    <s v="AP Proteção Sob Medida"/>
    <s v="Sim"/>
    <s v="SINISTRO LIQUIDADO"/>
    <s v="Sinistro pago parcialmente"/>
    <m/>
    <x v="1"/>
    <n v="13035.68"/>
    <n v="0"/>
    <n v="13035.68"/>
    <m/>
    <m/>
    <s v="ZURICH SANTANDER"/>
    <n v="2458359"/>
    <s v=" 0007101-97.2017.8.19.0031 "/>
    <s v="Rosangela da Cunha Pereira"/>
    <s v="Santander Seguros S/A"/>
    <s v="2034/5374253"/>
    <s v="2016-82-42371-0"/>
    <s v="01/09/2016 "/>
    <s v=" "/>
    <n v="12997.8"/>
    <n v="12997.8"/>
    <s v=" "/>
    <s v=" "/>
    <s v=" "/>
    <n v="12997.8"/>
    <s v="Possível"/>
    <n v="6498.9"/>
    <n v="0"/>
    <s v="Remoto"/>
    <n v="0"/>
    <s v="Condenação"/>
    <s v="Contingência Inicial"/>
    <m/>
    <s v="Encerrado"/>
    <s v="Acidentes Pessoais"/>
    <s v="Repasse não efetuado/divergente"/>
    <s v="Indenizatória"/>
    <s v="1ª"/>
    <s v="JEC 40 Salários"/>
    <s v="Maricá (RJ)"/>
    <s v="Rio de Janeiro"/>
    <s v="Chalfin, Goldberg, Vainboim e Fichtner Advogados Associados - São "/>
    <s v="Equipe Cível - Seguros"/>
    <s v="12/09/2017 "/>
    <s v="Extinção Art. 267 - Com Possibilidade Nova Ação - 1ª Instância"/>
    <n v="0"/>
    <s v="02.02.507.0002458359/17"/>
    <d v="2017-06-05T00:00:00"/>
    <d v="2017-06-10T00:00:00"/>
    <n v="12997.8"/>
    <d v="2017-06-10T00:00:00"/>
    <s v="12/09/2017 "/>
    <n v="94"/>
    <n v="3.1333333333333333"/>
  </r>
  <r>
    <x v="8"/>
    <s v="02.02.507.0001981726/14"/>
    <x v="1"/>
    <x v="0"/>
    <s v="APÓLICE ESPECÍFICA AP MENSAL"/>
    <n v="7003"/>
    <s v="IPA"/>
    <s v="AP Específica"/>
    <s v="Não"/>
    <s v="SINISTRO NÃO AVISADO"/>
    <s v="SINISTRO NÃO AVISADO"/>
    <m/>
    <x v="3"/>
    <n v="34296.04"/>
    <n v="34296.04"/>
    <n v="0"/>
    <m/>
    <m/>
    <s v="ZURICH SANTANDER"/>
    <n v="1981726"/>
    <s v=" 0818051-62.2013.8.12.0001 "/>
    <s v="Almeidinha da Silva Lopes"/>
    <s v="Santander Seguros S/A"/>
    <s v="76/6988"/>
    <s v="2014-82-31912-0"/>
    <s v="19/03/2012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Acidentes Pessoais"/>
    <s v="Cobertura Negada"/>
    <s v="Cobrança"/>
    <s v="16ª"/>
    <s v="Vara Cível"/>
    <s v="Campo Grande (MS)"/>
    <s v="Mato Grosso do Sul"/>
    <s v="Mascarenhas Barbosa &amp; Advogados Associados"/>
    <s v="Equipe Cível - Seguros"/>
    <s v="16/09/2017 "/>
    <s v="Procedência Total - 2ª Instância - Recurso do Banco"/>
    <n v="0"/>
    <s v="02.02.507.0001981726/14"/>
    <d v="2014-10-24T00:00:00"/>
    <d v="2014-11-20T00:00:00"/>
    <n v="20000"/>
    <d v="2014-11-20T00:00:00"/>
    <s v="16/09/2017 "/>
    <n v="1031"/>
    <n v="34.366666666666667"/>
  </r>
  <r>
    <x v="8"/>
    <s v="02.02.507.0001603843/12"/>
    <x v="1"/>
    <x v="0"/>
    <s v="PROTECAO MULHER MEN SANTANDER"/>
    <n v="5043"/>
    <s v="IPA"/>
    <s v="AP Mulher"/>
    <s v="Sim"/>
    <s v="SINISTRO LIQUIDADO"/>
    <s v="Sinistro pago parcialmente"/>
    <m/>
    <x v="1"/>
    <n v="160084.72"/>
    <n v="0"/>
    <n v="160084.72"/>
    <m/>
    <m/>
    <s v="ZURICH SANTANDER"/>
    <n v="1611788"/>
    <s v=" 0785887-82.2012.8.13.0702 "/>
    <s v="Eliete Gomes da Silva"/>
    <s v="Santander Seguros S/A"/>
    <s v="286/301295"/>
    <s v="2011-82-15397-0"/>
    <s v="30/03/2011 "/>
    <s v=" "/>
    <n v="74250"/>
    <n v="90000"/>
    <s v=" "/>
    <s v=" "/>
    <s v=" "/>
    <n v="74250"/>
    <s v="Possível"/>
    <n v="37125"/>
    <n v="0"/>
    <s v="Remoto"/>
    <n v="0"/>
    <s v="Condenação"/>
    <s v="Contingência Inicial"/>
    <m/>
    <s v="Encerrado"/>
    <s v="Seguro Automóvel"/>
    <s v="Sinistro Negado"/>
    <s v="Indenizatória"/>
    <s v="7ª"/>
    <s v="Vara Cível"/>
    <s v="Uberlândia (MG)"/>
    <s v="Minas Gerais"/>
    <s v="Chalfin, Goldberg, Vainboim e Fichtner Advogados Associados - São "/>
    <s v="Equipe Cível - Seguros"/>
    <s v="01/09/2017 "/>
    <s v="Improcedência da Ação - 1ª Instância"/>
    <n v="0"/>
    <s v="02.02.507.0001603843/12"/>
    <d v="2012-12-03T00:00:00"/>
    <d v="2013-04-02T00:00:00"/>
    <n v="74250"/>
    <d v="2013-04-02T00:00:00"/>
    <s v="01/09/2017 "/>
    <n v="1613"/>
    <n v="53.766666666666666"/>
  </r>
  <r>
    <x v="8"/>
    <s v="02.02.507.0002421720/17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58702.55"/>
    <n v="0"/>
    <n v="58702.55"/>
    <m/>
    <m/>
    <s v="ZURICH SANTANDER"/>
    <n v="2421720"/>
    <s v=" 1001709-47.2017.8.26.0361 "/>
    <s v="Antonio Lucio De Lima"/>
    <s v="Santander Seguros S/A"/>
    <s v="3197/16643909"/>
    <s v="2008-93-17569-0"/>
    <s v="30/06/2008 "/>
    <s v=" "/>
    <n v="33552.79"/>
    <n v="33552.79"/>
    <s v=" "/>
    <s v=" "/>
    <s v=" "/>
    <n v="33552.79"/>
    <s v="Possível"/>
    <n v="16776.400000000001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1ª"/>
    <s v="Vara Cível"/>
    <s v="Mogi das Cruzes (SP)"/>
    <s v="São Paulo"/>
    <s v="Chalfin, Goldberg, Vainboim e Fichtner Advogados Associados - São "/>
    <s v="Equipe Cível - Seguros"/>
    <s v="13/09/2017 "/>
    <s v="Cadastro para Simples Acompanhamento"/>
    <n v="0"/>
    <s v="02.02.507.0002421720/17"/>
    <d v="2017-02-10T00:00:00"/>
    <d v="2017-03-04T00:00:00"/>
    <n v="33552.79"/>
    <d v="2017-03-04T00:00:00"/>
    <s v="13/09/2017 "/>
    <n v="193"/>
    <n v="6.4333333333333336"/>
  </r>
  <r>
    <x v="8"/>
    <s v="02.02.507.0002407933/17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33628.06"/>
    <n v="0"/>
    <n v="33628.06"/>
    <m/>
    <m/>
    <s v="ZURICH SANTANDER"/>
    <n v="2407933"/>
    <s v=" 1000168-10.2017.8.26.0189 "/>
    <s v="Darci Pateis França"/>
    <s v="Santander Seguros S/A"/>
    <s v="3422/17111843"/>
    <s v="2010-93-32347-0"/>
    <s v="26/07/2010 "/>
    <s v=" "/>
    <n v="20695"/>
    <n v="20695"/>
    <s v=" "/>
    <s v=" "/>
    <s v=" "/>
    <n v="20695"/>
    <s v="Possível"/>
    <n v="10347.5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Fernandópolis (SP)"/>
    <s v="São Paulo"/>
    <s v="Chalfin, Goldberg, Vainboim e Fichtner Advogados Associados - São "/>
    <s v="Equipe Cível - Seguros"/>
    <s v="12/09/2017 "/>
    <s v="Cadastro para Simples Acompanhamento"/>
    <n v="0"/>
    <s v="02.02.507.0002407933/17"/>
    <d v="2017-01-17T00:00:00"/>
    <d v="2017-01-24T00:00:00"/>
    <n v="20695"/>
    <d v="2017-01-24T00:00:00"/>
    <s v="12/09/2017 "/>
    <n v="231"/>
    <n v="7.7"/>
  </r>
  <r>
    <x v="8"/>
    <s v="02.02.507.0002412345/17"/>
    <x v="0"/>
    <x v="0"/>
    <s v="VIDA PROTEÇÃO EXCLUSIVA"/>
    <n v="5030"/>
    <s v="MORTE NATURAL"/>
    <s v="Vida Proteção Exclusiva"/>
    <s v="Sim"/>
    <s v="SINISTRO LIQUIDADO"/>
    <s v="Sinistro pago parcialmente"/>
    <s v="indenizado integralmente, trata-se de erro material na apólice"/>
    <x v="0"/>
    <n v="35000"/>
    <n v="29955"/>
    <n v="5045"/>
    <n v="20000"/>
    <m/>
    <s v="ZURICH SANTANDER"/>
    <n v="2412345"/>
    <s v=" 1000052-04.2017.8.26.0383 "/>
    <s v="WALTER LUIZ PAVANI"/>
    <s v="Santander Seguros S/A"/>
    <s v="3422/16261240"/>
    <s v="2016-93-78930-0"/>
    <s v="18/02/2016 "/>
    <s v=" "/>
    <n v="0"/>
    <n v="29955"/>
    <s v=" "/>
    <s v=" "/>
    <s v=" "/>
    <n v="29955"/>
    <s v="Possível"/>
    <n v="14977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Nhandeara (SP)"/>
    <s v="São Paulo"/>
    <s v="Chalfin, Goldberg, Vainboim e Fichtner Advogados Associados - São "/>
    <s v="Equipe Cível - Seguros"/>
    <s v="15/09/2017 "/>
    <s v="Acordo antes da Sentença"/>
    <n v="0"/>
    <s v="02.02.507.0002412345/17"/>
    <d v="2017-01-18T00:00:00"/>
    <d v="2017-02-04T00:00:00"/>
    <n v="0"/>
    <d v="2017-02-04T00:00:00"/>
    <s v="15/09/2017 "/>
    <n v="223"/>
    <n v="7.4333333333333336"/>
  </r>
  <r>
    <x v="8"/>
    <s v="02.02.507.0001882823/14"/>
    <x v="0"/>
    <x v="0"/>
    <s v="PROTEÇÃO VIDA EMPRESA SANTANDER"/>
    <n v="5055"/>
    <s v="MORTE ACIDENTAL"/>
    <s v="Vida Master"/>
    <s v="Sim"/>
    <s v="SINISTRO NEGADO"/>
    <s v="Falta de Documentos"/>
    <m/>
    <x v="0"/>
    <n v="19419.189999999999"/>
    <n v="17000"/>
    <n v="2419.1899999999987"/>
    <m/>
    <m/>
    <s v="ZURICH SANTANDER"/>
    <n v="1882823"/>
    <s v=" 0100679-98.2014.8.20.0126 "/>
    <s v="Maria de Fatima Anselmo Maia"/>
    <s v="Santander Seguros S/A"/>
    <s v="3419/301896"/>
    <s v="2013-93-58568-0"/>
    <s v="30/10/2013 "/>
    <s v=" "/>
    <n v="38983"/>
    <n v="38983"/>
    <s v=" "/>
    <s v=" "/>
    <s v=" "/>
    <n v="38983"/>
    <s v="Possível"/>
    <n v="19491.5"/>
    <n v="0"/>
    <s v="Remoto"/>
    <n v="0"/>
    <s v="Condenação"/>
    <s v="Contingência Inicial"/>
    <m/>
    <s v="Encerrado"/>
    <s v="Seguro de Vida"/>
    <s v="Apólice não recebida"/>
    <s v="Indenizatória"/>
    <s v="1ª"/>
    <s v="Vara Cível"/>
    <s v="Santa Cruz (RN)"/>
    <s v="Rio Grande do Norte"/>
    <s v="Costa &amp; Andrade Advogados Associados - RTMVP"/>
    <s v="Equipe Cível - Seguros"/>
    <s v="14/09/2017 "/>
    <s v="Acordo antes da Sentença"/>
    <n v="0"/>
    <s v="02.02.507.0001882823/14"/>
    <d v="2014-06-26T00:00:00"/>
    <d v="2014-07-10T00:00:00"/>
    <n v="38983"/>
    <d v="2014-07-10T00:00:00"/>
    <s v="14/09/2017 "/>
    <n v="1162"/>
    <n v="38.733333333333334"/>
  </r>
  <r>
    <x v="8"/>
    <s v="02.02.507.0002422050/17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127658.08"/>
    <n v="120000"/>
    <n v="7658.0800000000017"/>
    <m/>
    <m/>
    <s v="ZURICH SANTANDER"/>
    <n v="2422050"/>
    <s v=" 1000131-47.2017.8.26.0588 "/>
    <s v="Aparecida Sueli Passoni Previtali"/>
    <s v="Santander Seguros S/A"/>
    <s v="3197/13075624"/>
    <s v="2008-93-16257-0"/>
    <s v="24/04/2008 "/>
    <s v=" "/>
    <n v="59591.89"/>
    <n v="59591.89"/>
    <s v=" "/>
    <s v=" "/>
    <s v=" "/>
    <n v="59591.89"/>
    <s v="Possível"/>
    <n v="29795.95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São Sebastião da Grama (SP)"/>
    <s v="São Paulo"/>
    <s v="Chalfin, Goldberg, Vainboim e Fichtner Advogados Associados - São "/>
    <s v="Equipe Cível - Seguros"/>
    <s v="13/09/2017 "/>
    <s v="Acordo antes da Sentença"/>
    <n v="0"/>
    <s v="02.02.507.0002422050/17"/>
    <d v="2017-02-22T00:00:00"/>
    <d v="2017-03-07T00:00:00"/>
    <n v="59591.89"/>
    <d v="2017-03-07T00:00:00"/>
    <s v="13/09/2017 "/>
    <n v="190"/>
    <n v="6.333333333333333"/>
  </r>
  <r>
    <x v="8"/>
    <s v="02.02.507.0002460528/17"/>
    <x v="1"/>
    <x v="0"/>
    <s v="SANTANDER PROTECAO SOB MEDIDA"/>
    <n v="8065"/>
    <s v="Auxilio Funeral"/>
    <s v="AP Proteção Sob Medida"/>
    <s v="Sim"/>
    <s v="SINISTRO NEGADO"/>
    <s v="Falta de Documentos"/>
    <m/>
    <x v="0"/>
    <n v="2135.86"/>
    <n v="2135.86"/>
    <n v="0"/>
    <m/>
    <m/>
    <s v="ZURICH SANTANDER"/>
    <n v="2460528"/>
    <s v=" 0011596-27.2017.8.21.0033 "/>
    <s v="Noeli de Borba Pereira"/>
    <s v="Santander Seguros S/A"/>
    <s v="2034/4761440"/>
    <s v="2016-82-42605-0"/>
    <s v="08/10/2016 "/>
    <s v=" "/>
    <n v="2291"/>
    <n v="2291"/>
    <s v=" "/>
    <s v=" "/>
    <s v=" "/>
    <n v="2291"/>
    <s v="Possível"/>
    <n v="1145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5ª"/>
    <s v="Vara Cível"/>
    <s v="São Leopoldo (RS)"/>
    <s v="Rio Grande do Sul"/>
    <s v="Cabanellos Schuh Advogados Associados - RS"/>
    <s v="Equipe Cível - Seguros"/>
    <s v="12/09/2017 "/>
    <s v="Acordo antes da Sentença"/>
    <n v="0"/>
    <s v="02.02.507.0002460528/17"/>
    <d v="2017-05-29T00:00:00"/>
    <d v="2017-06-17T00:00:00"/>
    <n v="2291"/>
    <d v="2017-06-17T00:00:00"/>
    <s v="12/09/2017 "/>
    <n v="87"/>
    <n v="2.9"/>
  </r>
  <r>
    <x v="8"/>
    <s v="02.02.507.0002393048/16"/>
    <x v="0"/>
    <x v="0"/>
    <s v="PROTEÇÃO VIDA EMPRESA SANTANDER"/>
    <n v="5055"/>
    <s v="MORTE NATURAL"/>
    <s v="Vida Master"/>
    <s v="Sim"/>
    <s v="SINISTRO NEGADO"/>
    <s v="DOENÇA PREEXISTENTE"/>
    <m/>
    <x v="0"/>
    <n v="27778.81"/>
    <n v="25000"/>
    <n v="2778.8100000000013"/>
    <m/>
    <m/>
    <s v="ZURICH SANTANDER"/>
    <n v="2393048"/>
    <s v=" 0004747-95.2016.8.21.0058 "/>
    <s v="Oir João Gabana"/>
    <s v="Santander Seguros S/A"/>
    <s v="3419/691839"/>
    <s v="2016-93-82834-E"/>
    <s v="13/01/2016 "/>
    <s v=" "/>
    <n v="126000"/>
    <n v="126000"/>
    <s v=" "/>
    <s v=" "/>
    <s v=" "/>
    <n v="126000"/>
    <s v="Possível"/>
    <n v="63000"/>
    <n v="0"/>
    <s v="Remoto"/>
    <n v="0"/>
    <s v="Condenação"/>
    <s v="Contingência Inicial"/>
    <m/>
    <s v="Encerrado"/>
    <s v="Seguro de Vida"/>
    <s v="Sinistro Negado por Doença Pré-existente"/>
    <s v="Indenizatória"/>
    <s v="2ª"/>
    <s v="Vara Cível"/>
    <s v="Nova Prata (RS)"/>
    <s v="Rio Grande do Sul"/>
    <s v="Cabanellos Schuh Advogados Associados - RS"/>
    <s v="Equipe Cível - Seguros"/>
    <s v="12/09/2017 "/>
    <s v="Acordo antes da Sentença"/>
    <n v="0"/>
    <s v="02.02.507.0002393048/16"/>
    <d v="2016-11-03T00:00:00"/>
    <d v="2016-12-02T00:00:00"/>
    <n v="126000"/>
    <d v="2016-12-02T00:00:00"/>
    <s v="12/09/2017 "/>
    <n v="284"/>
    <n v="9.4666666666666668"/>
  </r>
  <r>
    <x v="8"/>
    <s v="02.02.507.0002438077/17"/>
    <x v="1"/>
    <x v="0"/>
    <s v="VIDA HOMEM STYLE"/>
    <n v="4002"/>
    <s v="MORTE NATURAL"/>
    <s v="VIDA HOMEM STYLE"/>
    <s v="Não"/>
    <s v="SINISTRO NEGADO"/>
    <s v="ERRO OPERACIONAL"/>
    <s v="CANCELARAM A APOLICE"/>
    <x v="0"/>
    <n v="103820.39"/>
    <n v="95000"/>
    <n v="8820.39"/>
    <n v="9500"/>
    <m/>
    <s v="ZURICH SANTANDER"/>
    <n v="2438077"/>
    <s v=" 0009708-98.2017.8.21.0008 "/>
    <s v="Carmem Maria Cusin"/>
    <s v="Santander Seguros S/A"/>
    <s v="2885/501027"/>
    <s v="89-10085 - E"/>
    <s v="23/12/2016 "/>
    <s v=" "/>
    <n v="92820.18"/>
    <n v="92820.18"/>
    <s v=" "/>
    <s v=" "/>
    <s v=" "/>
    <n v="92820.18"/>
    <s v="Possível"/>
    <n v="46410.09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Canoas (RS)"/>
    <s v="Rio Grande do Sul"/>
    <s v="Cabanellos Schuh Advogados Associados - RS"/>
    <s v="Equipe Cível - Seguros"/>
    <s v="11/09/2017 "/>
    <s v="Acordo antes da Sentença"/>
    <n v="0"/>
    <s v="02.02.507.0002438077/17"/>
    <d v="2017-03-27T00:00:00"/>
    <d v="2017-04-18T00:00:00"/>
    <n v="92820.18"/>
    <d v="2017-04-18T00:00:00"/>
    <s v="11/09/2017 "/>
    <n v="146"/>
    <n v="4.8666666666666663"/>
  </r>
  <r>
    <x v="8"/>
    <s v="02.02.507.0002315997/16"/>
    <x v="0"/>
    <x v="0"/>
    <s v=" PROTECAO VIDA MULHER"/>
    <n v="8062"/>
    <s v="MORTE NATURAL"/>
    <s v="Vida Mulher"/>
    <s v="Não"/>
    <s v="SINISTRO NEGADO"/>
    <s v="Falta de Documentos"/>
    <m/>
    <x v="0"/>
    <n v="81442.44"/>
    <n v="81038.58"/>
    <n v="403.86000000000058"/>
    <n v="7000"/>
    <m/>
    <s v="ZURICH SANTANDER"/>
    <n v="2315997"/>
    <s v=" 1098897-81.2016.8.26.0100 "/>
    <s v="MANUEL DA ROCHA LABREGO"/>
    <s v="Santander Seguros S/A"/>
    <s v="113306/3601122"/>
    <s v="2016-93-84525-0"/>
    <s v="09/08/2016 "/>
    <s v=" "/>
    <n v="67254"/>
    <n v="67254"/>
    <s v=" "/>
    <s v=" "/>
    <s v=" "/>
    <n v="67254"/>
    <s v="Possível"/>
    <n v="33627"/>
    <n v="0"/>
    <s v="Remoto"/>
    <n v="0"/>
    <s v="Condenação"/>
    <s v="Contingência Inicial"/>
    <m/>
    <s v="Encerrado"/>
    <s v="Seguro de Vida"/>
    <s v="Sinistro Negado (Negativa pagto da Apólice)"/>
    <s v="Indenizatória"/>
    <s v="9ª"/>
    <s v="Vara Cível"/>
    <s v="São Paulo (SP)"/>
    <s v="São Paulo"/>
    <s v="Chalfin, Goldberg, Vainboim e Fichtner Advogados Associados - São "/>
    <s v="Equipe Cível - Seguros"/>
    <s v="14/09/2017 "/>
    <s v="Acordos após a Sentença e até Decisão do Tribunal Estadual"/>
    <n v="0"/>
    <s v="02.02.507.0002315997/16"/>
    <d v="2016-09-05T00:00:00"/>
    <d v="2016-09-09T00:00:00"/>
    <n v="67254"/>
    <d v="2016-09-09T00:00:00"/>
    <s v="14/09/2017 "/>
    <n v="370"/>
    <n v="12.333333333333334"/>
  </r>
  <r>
    <x v="8"/>
    <s v="02.02.507.0001997168/14"/>
    <x v="1"/>
    <x v="0"/>
    <s v=" ACIDENTES PESSOAIS ANUAL SANTANDER"/>
    <n v="5009"/>
    <s v="MORTE ACIDENTAL"/>
    <s v="AP STD"/>
    <s v="Sim"/>
    <s v="SINISTRO NEGADO"/>
    <s v="Ausência de cobertura"/>
    <m/>
    <x v="1"/>
    <n v="44625"/>
    <n v="0"/>
    <n v="44625"/>
    <m/>
    <m/>
    <s v="ZURICH SANTANDER"/>
    <n v="1997168"/>
    <s v=" 0322752-87.2014.8.24.0023 "/>
    <s v="Antonia Vaz Gomes"/>
    <s v="Santander Seguros S/A"/>
    <s v="285/1093613"/>
    <s v="2014-82-32272-0"/>
    <s v="05/06/2014 "/>
    <s v=" "/>
    <n v="29221"/>
    <n v="29221"/>
    <s v=" "/>
    <s v=" "/>
    <s v=" "/>
    <n v="29221"/>
    <s v="Possível"/>
    <n v="14610.5"/>
    <n v="0"/>
    <s v="Remoto"/>
    <n v="0"/>
    <s v="Condenação"/>
    <s v="Contingência Inicial"/>
    <m/>
    <s v="Encerrado"/>
    <s v="Seguro de Vida"/>
    <s v="Demora no pagamento da apólice"/>
    <s v="Indenizatória"/>
    <s v="3ª"/>
    <s v="Vara Cível"/>
    <s v="Florianópolis (SC)"/>
    <s v="Santa Catarina"/>
    <s v="Cabanellos Schuh Advogados Associados - SC"/>
    <s v="Equipe Cível - Seguros"/>
    <s v="11/09/2017 "/>
    <s v="Improcedência da Ação - 1ª Instância"/>
    <n v="0"/>
    <s v="02.02.507.0001997168/14"/>
    <d v="2014-11-26T00:00:00"/>
    <d v="2014-12-10T00:00:00"/>
    <n v="29221"/>
    <d v="2014-12-10T00:00:00"/>
    <s v="11/09/2017 "/>
    <n v="1006"/>
    <n v="33.533333333333331"/>
  </r>
  <r>
    <x v="8"/>
    <s v="02.02.507.0002331580/16"/>
    <x v="0"/>
    <x v="0"/>
    <s v="VIDA PROTEÇÃO EXCLUSIVA"/>
    <n v="5030"/>
    <s v="MORTE NATURAL"/>
    <s v="Vida Proteção Exclusiva"/>
    <s v="Sim"/>
    <s v="SINISTRO NÃO AVISADO"/>
    <s v="SINISTRO NÃO AVISADO"/>
    <m/>
    <x v="1"/>
    <n v="15136.06"/>
    <n v="0"/>
    <n v="15136.06"/>
    <m/>
    <m/>
    <s v="ZURICH SANTANDER"/>
    <n v="2331580"/>
    <s v=" 1031708-32.2016.8.26.0506 "/>
    <s v="Ercilia Pereira de Araújo"/>
    <s v="Santander Seguros S/A"/>
    <s v="3422/15822443"/>
    <s v="2016-93-85588-0"/>
    <s v="26/10/2010 "/>
    <s v=" "/>
    <n v="9222"/>
    <n v="9222"/>
    <s v=" "/>
    <s v=" "/>
    <s v=" "/>
    <n v="9222"/>
    <s v="Possível"/>
    <n v="4611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Ribeirão Preto (SP)"/>
    <s v="São Paulo"/>
    <s v="Chalfin, Goldberg, Vainboim e Fichtner Advogados Associados - São "/>
    <s v="Equipe Cível - Seguros"/>
    <s v="06/09/2017 "/>
    <s v="Improcedência da Ação - 1ª Instância"/>
    <n v="0"/>
    <s v="02.02.507.0002331580/16"/>
    <d v="2016-09-01T00:00:00"/>
    <d v="2016-10-01T00:00:00"/>
    <n v="9222"/>
    <d v="2016-10-01T00:00:00"/>
    <s v="06/09/2017 "/>
    <n v="340"/>
    <n v="11.333333333333334"/>
  </r>
  <r>
    <x v="8"/>
    <s v="02.02.507.0002395238/16"/>
    <x v="0"/>
    <x v="0"/>
    <s v=" PROTECAO VIDA MULHER"/>
    <n v="8062"/>
    <s v="DIAGNOSTICO DE CANCER"/>
    <s v="Vida Mulher"/>
    <s v="Não"/>
    <s v="SINISTRO NEGADO"/>
    <s v="Ausência de cobertura"/>
    <m/>
    <x v="1"/>
    <n v="32995.519999999997"/>
    <n v="0"/>
    <n v="32995.519999999997"/>
    <m/>
    <m/>
    <s v="ZURICH SANTANDER"/>
    <n v="2395238"/>
    <s v=" 1016944-80.2016.8.26.0008 "/>
    <s v="Claudia Accardo"/>
    <s v="Santander Seguros S/A"/>
    <s v="113306/3611672"/>
    <s v="2016-93-87484-0"/>
    <s v="25/04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por Doença Pré-existente"/>
    <s v="Indenizatória"/>
    <s v="Juizado Especial Cível"/>
    <s v="JEC 40 Salários"/>
    <s v="São Paulo (SP)"/>
    <s v="São Paulo"/>
    <s v="Chalfin, Goldberg, Vainboim e Fichtner Advogados Associados - São "/>
    <s v="Equipe Cível - Seguros"/>
    <s v="06/09/2017 "/>
    <s v="Improcedência da Ação - 1ª Instância"/>
    <n v="0"/>
    <s v="02.02.507.0002395238/16"/>
    <d v="2016-11-29T00:00:00"/>
    <d v="2016-12-08T00:00:00"/>
    <n v="30000"/>
    <d v="2016-12-08T00:00:00"/>
    <s v="06/09/2017 "/>
    <n v="272"/>
    <n v="9.0666666666666664"/>
  </r>
  <r>
    <x v="8"/>
    <s v="02.02.507.0002021232/14"/>
    <x v="1"/>
    <x v="0"/>
    <s v="ACIDENTES PESSOAIS MENSAL SANTANDER"/>
    <n v="5012"/>
    <s v="MORTE NATURAL"/>
    <s v="AP STD"/>
    <s v="Sim"/>
    <s v="SINISTRO NEGADO"/>
    <s v="Ausência de cobertura"/>
    <m/>
    <x v="1"/>
    <n v="447649.38"/>
    <n v="0"/>
    <n v="447649.38"/>
    <m/>
    <m/>
    <s v="ZURICH SANTANDER"/>
    <n v="2021232"/>
    <s v=" 0006584-14.2014.8.26.0125 "/>
    <s v="Maria Valéria Rossi Marchioretto"/>
    <s v="Santander Seguros S/A"/>
    <s v="301/2596707"/>
    <s v="2015-82-32838-0"/>
    <s v="28/12/2013 "/>
    <s v=" "/>
    <n v="283271"/>
    <n v="283271"/>
    <s v=" "/>
    <s v=" "/>
    <s v=" "/>
    <n v="283271"/>
    <s v="Possível"/>
    <n v="141635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Capivari (SP)"/>
    <s v="São Paulo"/>
    <s v="Chalfin, Goldberg, Vainboim e Fichtner Advogados Associados - São "/>
    <s v="Equipe Cível - Seguros"/>
    <s v="06/09/2017 "/>
    <s v="Improcedência da Ação - 1ª Instância"/>
    <n v="0"/>
    <s v="02.02.507.0002021232/14"/>
    <d v="2014-12-11T00:00:00"/>
    <d v="2015-01-24T00:00:00"/>
    <n v="283271"/>
    <d v="2015-01-24T00:00:00"/>
    <s v="06/09/2017 "/>
    <n v="956"/>
    <n v="31.866666666666667"/>
  </r>
  <r>
    <x v="8"/>
    <s v="02.02.507.0002219112/16"/>
    <x v="0"/>
    <x v="0"/>
    <s v="PROTEÇÃO VIDA EMPRESA SANTANDER"/>
    <n v="5055"/>
    <s v="Auxilio Funeral"/>
    <s v="Vida Master"/>
    <s v="Sim"/>
    <s v="SINISTRO NEGADO"/>
    <s v="Falta de Documentos"/>
    <m/>
    <x v="1"/>
    <n v="4237"/>
    <n v="0"/>
    <n v="4237"/>
    <m/>
    <m/>
    <s v="ZURICH SANTANDER"/>
    <n v="2219112"/>
    <s v=" 0508246-51.2016.8.05.0001 "/>
    <s v="CERVIR COMERCIO DE ALIMENTOS LTDA ME"/>
    <s v="Santander Seguros S/A"/>
    <s v="3419/323386"/>
    <s v="2014-93-59412-0"/>
    <s v="10/12/2013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6ª"/>
    <s v="Vara Cível"/>
    <s v="Salvador (BA)"/>
    <s v="Bahia"/>
    <s v="Costa &amp; Andrade Advogados Associados - RTMVP"/>
    <s v="Equipe Cível - Seguros"/>
    <s v="01/09/2017 "/>
    <s v="Improcedência da Ação - 2ª Instância - Recurso do Autor"/>
    <n v="0"/>
    <s v="02.02.507.0002219112/16"/>
    <d v="2016-02-13T00:00:00"/>
    <d v="2016-03-10T00:00:00"/>
    <n v="3000"/>
    <d v="2016-03-10T00:00:00"/>
    <s v="01/09/2017 "/>
    <n v="540"/>
    <n v="18"/>
  </r>
  <r>
    <x v="8"/>
    <s v="02.02.507.0002117905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1"/>
    <n v="86771.42"/>
    <n v="0"/>
    <n v="86771.42"/>
    <m/>
    <m/>
    <s v="ZURICH SANTANDER"/>
    <n v="2117905"/>
    <s v=" 1008410-16.2015.8.26.0451 "/>
    <s v="ESPÓLIO DE MATHILDES BELANGA VISENTIN"/>
    <s v="Santander Seguros S/A"/>
    <s v="3419/481875"/>
    <s v="2014-93-63604-0"/>
    <s v="29/06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Piracicaba (SP)"/>
    <s v="São Paulo"/>
    <s v="Chalfin, Goldberg, Vainboim e Fichtner Advogados Associados - São "/>
    <s v="Equipe Cível - Seguros"/>
    <s v="11/09/2017 "/>
    <s v="Extinção Art. 267 - Sem Possibilidade Nova Ação - 1ª Instância"/>
    <n v="0"/>
    <s v="02.02.507.0002117905/15"/>
    <d v="2015-06-19T00:00:00"/>
    <d v="2015-07-07T00:00:00"/>
    <n v="60000"/>
    <d v="2015-07-07T00:00:00"/>
    <s v="11/09/2017 "/>
    <n v="797"/>
    <n v="26.566666666666666"/>
  </r>
  <r>
    <x v="8"/>
    <s v="02.02.507.0002460429/17"/>
    <x v="0"/>
    <x v="0"/>
    <s v="VIDA PROTEÇÃO EXCLUSIVA"/>
    <n v="5030"/>
    <s v="IFPD"/>
    <s v="Vida Proteção Exclusiva"/>
    <s v="Sim"/>
    <s v="SINISTRO NEGADO"/>
    <s v="Falta de Documentos"/>
    <m/>
    <x v="1"/>
    <n v="82703.13"/>
    <n v="0"/>
    <n v="82703.13"/>
    <m/>
    <m/>
    <s v="ZURICH SANTANDER"/>
    <n v="2460429"/>
    <s v=" 1004235-94.2017.8.26.0099 "/>
    <s v="BRAZ AMANCIO DE GODOI"/>
    <s v="Santander Seguros S/A"/>
    <s v="3422/13456709"/>
    <s v="2017-93-90398-0"/>
    <s v="01/02/2017 "/>
    <s v=" "/>
    <n v="83306.63"/>
    <n v="83306.63"/>
    <s v=" "/>
    <s v=" "/>
    <s v=" "/>
    <n v="83306.63"/>
    <s v="Possível"/>
    <n v="41653.32"/>
    <n v="0"/>
    <s v="Remoto"/>
    <n v="0"/>
    <s v="Condenação"/>
    <s v="Contingência Inicial"/>
    <m/>
    <s v="Encerrado"/>
    <s v="Seguro de Vida"/>
    <s v="Pagto prêmio não efetivado/efetivado erroneamente"/>
    <s v="Indenizatória"/>
    <s v="4ª"/>
    <s v="Vara Cível"/>
    <s v="Bragança Paulista (SP)"/>
    <s v="São Paulo"/>
    <s v="Chalfin, Goldberg, Vainboim e Fichtner Advogados Associados - São "/>
    <s v="Equipe Cível - Seguros"/>
    <s v="16/09/2017 "/>
    <s v="Extinção Art. 267 - Com Possibilidade Nova Ação - 1ª Instância"/>
    <n v="0"/>
    <s v="02.02.507.0002460429/17"/>
    <d v="2017-06-12T00:00:00"/>
    <d v="2017-06-17T00:00:00"/>
    <n v="83306.63"/>
    <d v="2017-06-17T00:00:00"/>
    <s v="16/09/2017 "/>
    <n v="91"/>
    <n v="3.0333333333333332"/>
  </r>
  <r>
    <x v="8"/>
    <s v="02.02.507.0002418866/17"/>
    <x v="1"/>
    <x v="0"/>
    <s v="SANTANDER PROTECAO SOB MEDIDA"/>
    <n v="8065"/>
    <s v="MORTE ACIDENTAL"/>
    <s v="AP Proteção Sob Medida"/>
    <s v="Sim"/>
    <s v="SINISTRO NEGADO"/>
    <s v="Falta de Documentos"/>
    <m/>
    <x v="1"/>
    <n v="31202.06"/>
    <n v="0"/>
    <n v="31202.06"/>
    <m/>
    <m/>
    <s v="ZURICH SANTANDER"/>
    <n v="2418866"/>
    <s v=" 0039802-07.2017.8.19.0001 "/>
    <s v="Jacira de Oliveira Moura"/>
    <s v="Santander Seguros S/A"/>
    <s v="2034/4715533"/>
    <s v="2014-82-31577-0"/>
    <s v="25/10/2014 "/>
    <s v=" "/>
    <n v="27000"/>
    <n v="27000"/>
    <s v=" "/>
    <s v=" "/>
    <s v=" "/>
    <n v="27000"/>
    <s v="Possível"/>
    <n v="13500"/>
    <n v="0"/>
    <s v="Remoto"/>
    <n v="0"/>
    <s v="Condenação"/>
    <s v="Contingência Inicial"/>
    <m/>
    <s v="Encerrado"/>
    <s v="Seguro de Vida"/>
    <s v="Sinistro Negado (Negativa pagto da Apólice)"/>
    <s v="Indenizatória"/>
    <s v="11ª"/>
    <s v="Vara Cível"/>
    <s v="Rio de Janeiro (RJ)"/>
    <s v="Rio de Janeiro"/>
    <s v="Chalfin, Goldberg, Vainboim e Fichtner Advogados Associados - São "/>
    <s v="Equipe Cível - Seguros"/>
    <s v="12/09/2017 "/>
    <s v="Extinção Art. 267 - Com Possibilidade Nova Ação - 1ª Instância"/>
    <n v="0"/>
    <s v="02.02.507.0002418866/17"/>
    <d v="2017-02-15T00:00:00"/>
    <d v="2017-02-22T00:00:00"/>
    <n v="27000"/>
    <d v="2017-02-22T00:00:00"/>
    <s v="12/09/2017 "/>
    <n v="202"/>
    <n v="6.7333333333333334"/>
  </r>
  <r>
    <x v="8"/>
    <s v="02.02.507.0002323870/16"/>
    <x v="1"/>
    <x v="0"/>
    <s v="ACIDENTES PESSOAIS MENSAL SANTANDER"/>
    <n v="5012"/>
    <s v="IPA"/>
    <s v="AP STD"/>
    <s v="Sim"/>
    <s v="SINISTRO NEGADO"/>
    <s v="Falta de Documentos"/>
    <m/>
    <x v="1"/>
    <n v="112803.6"/>
    <n v="0"/>
    <n v="112803.6"/>
    <m/>
    <m/>
    <s v="ZURICH SANTANDER"/>
    <n v="2323870"/>
    <s v=" 1012689-79.2016.8.26.0008 "/>
    <s v="JOSÉ JOAQUIM DE ALEXANDRIA"/>
    <s v="Santander Seguros S/A"/>
    <s v="301/3842460"/>
    <s v="2014-82-29178-0"/>
    <s v="25/01/2013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Cobertura Negada"/>
    <s v="Indenizatória"/>
    <s v="5ª"/>
    <s v="Vara Cível"/>
    <s v="São Paulo (SP)"/>
    <s v="São Paulo"/>
    <s v="Chalfin, Goldberg, Vainboim e Fichtner Advogados Associados - São "/>
    <s v="Equipe Cível - Seguros"/>
    <s v="06/09/2017 "/>
    <s v="Extinção Art. 267 - Com Possibilidade Nova Ação - 1ª Instância"/>
    <n v="0"/>
    <s v="02.02.507.0002323870/16"/>
    <d v="2016-09-08T00:00:00"/>
    <d v="2016-09-14T00:00:00"/>
    <n v="80000"/>
    <d v="2016-09-14T00:00:00"/>
    <s v="06/09/2017 "/>
    <n v="357"/>
    <n v="11.9"/>
  </r>
  <r>
    <x v="8"/>
    <s v="02.02.507.0002117979/14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62644.32"/>
    <n v="0"/>
    <n v="62644.32"/>
    <m/>
    <m/>
    <s v="ZURICH SANTANDER"/>
    <n v="2117979"/>
    <s v=" 1007961-62.2015.8.26.0482 "/>
    <s v="Iracema Francisquete"/>
    <s v="Santander Seguros S/A"/>
    <s v="3197/17498173"/>
    <s v="2009-93-27576-0"/>
    <s v="03/11/2009 "/>
    <s v=" "/>
    <n v="31524"/>
    <n v="31524"/>
    <s v=" "/>
    <s v=" "/>
    <s v=" "/>
    <n v="31524"/>
    <s v="Possível"/>
    <n v="15762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2ª"/>
    <s v="Vara Cível"/>
    <s v="Adamantina (SP)"/>
    <s v="São Paulo"/>
    <s v="Chalfin, Goldberg, Vainboim e Fichtner Advogados Associados - São "/>
    <s v="Equipe Cível - Seguros"/>
    <s v="06/09/2017 "/>
    <s v="Extinção Art. 267 - Com Possibilidade Nova Ação - 2ª Instância - Recurso do Auto"/>
    <n v="0"/>
    <s v="02.02.507.0002117979/14"/>
    <d v="2014-08-28T00:00:00"/>
    <d v="2015-07-07T00:00:00"/>
    <n v="31524"/>
    <d v="2015-07-07T00:00:00"/>
    <s v="06/09/2017 "/>
    <n v="792"/>
    <n v="26.4"/>
  </r>
  <r>
    <x v="8"/>
    <s v="02.02.507.0002421218/17"/>
    <x v="0"/>
    <x v="0"/>
    <s v="APÓLICE ESPECÍFICA VG MENSAL"/>
    <n v="7000"/>
    <s v="Auxilio Funeral"/>
    <s v="Vida Específica"/>
    <s v="Não"/>
    <s v="SINISTRO NEGADO"/>
    <s v="Ausência de cobertura"/>
    <m/>
    <x v="2"/>
    <n v="3245.13"/>
    <n v="3245.13"/>
    <n v="0"/>
    <m/>
    <m/>
    <s v="ZURICH SANTANDER"/>
    <n v="2421218"/>
    <s v=" 9000728-22.2016.8.21.0112 "/>
    <s v="Albino Lucas dos Santos"/>
    <s v="Santander Seguros S/A"/>
    <s v="3112/22"/>
    <s v="CONT. REPORT"/>
    <m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Não-Me-Toque (RS)"/>
    <s v="Rio Grande do Sul"/>
    <s v="Cabanellos Schuh Advogados Associados - RS"/>
    <s v="Equipe Cível - Seguros"/>
    <s v="15/09/2017 "/>
    <s v="Procedência Parcial - 1ª Instância"/>
    <n v="0"/>
    <s v="02.02.507.0002421218/17"/>
    <d v="2017-02-17T00:00:00"/>
    <d v="2017-03-03T00:00:00"/>
    <n v="3000"/>
    <d v="2017-03-03T00:00:00"/>
    <s v="15/09/2017 "/>
    <n v="196"/>
    <n v="6.5333333333333332"/>
  </r>
  <r>
    <x v="8"/>
    <s v="02.02.507.0002140546/15"/>
    <x v="0"/>
    <x v="0"/>
    <s v=" PROTEÇÃO VIDA EMPRESA - STYLE"/>
    <n v="5081"/>
    <s v="MORTE ACIDENTAL"/>
    <s v="Vida Master"/>
    <s v="Sim"/>
    <s v="SINISTRO NEGADO"/>
    <s v="Limite de idade / Nº mínimo segurados"/>
    <s v="idade"/>
    <x v="0"/>
    <n v="265766.81"/>
    <n v="235000"/>
    <n v="30766.809999999998"/>
    <n v="47000"/>
    <m/>
    <s v="ZURICH SANTANDER"/>
    <n v="2140546"/>
    <s v=" 0014220-09.2015.8.16.0017 "/>
    <s v="Mariangela Chiste Albanio Alvim"/>
    <s v="Santander Seguros S/A"/>
    <s v="3451/88165"/>
    <s v="2014-93-64780-0"/>
    <s v="25/06/2014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Sinistro Negado (Negativa pagto da Apólice)"/>
    <s v="Cobrança"/>
    <s v="7ª"/>
    <s v="Vara Cível"/>
    <s v="Maringá (PR)"/>
    <s v="Paraná"/>
    <s v="Cabanellos Schuh Advogados Associados - PR"/>
    <s v="Equipe Cível - Seguros"/>
    <s v="14/09/2017 "/>
    <s v="Acordos após a Sentença e até Decisão do Tribunal Estadual"/>
    <n v="0"/>
    <s v="02.02.507.0002140546/15"/>
    <d v="2015-08-11T00:00:00"/>
    <d v="2015-08-27T00:00:00"/>
    <n v="120000"/>
    <d v="2015-08-27T00:00:00"/>
    <s v="14/09/2017 "/>
    <n v="749"/>
    <n v="24.966666666666665"/>
  </r>
  <r>
    <x v="8"/>
    <s v="02.02.507.0002145863/15"/>
    <x v="1"/>
    <x v="0"/>
    <s v="SANTANDER PROTECAO SOB MEDIDA"/>
    <n v="8065"/>
    <s v="IPA"/>
    <s v="AP Proteção Sob Medida"/>
    <s v="Sim"/>
    <s v="SINISTRO NEGADO"/>
    <s v="Falta de Documentos"/>
    <m/>
    <x v="0"/>
    <n v="34338.379999999997"/>
    <n v="33000"/>
    <n v="1338.3799999999974"/>
    <n v="3000"/>
    <m/>
    <s v="ZURICH SANTANDER"/>
    <n v="2145863"/>
    <s v=" 0302270-18.2015.8.24.0045 "/>
    <s v="Matheus Parodi do Amaral"/>
    <s v="Santander Seguros S/A"/>
    <s v="2034/4959352"/>
    <s v="2015-82-32478-0"/>
    <s v="11/12/2014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Apólice não recebida"/>
    <s v="Cobrança"/>
    <s v="1ª"/>
    <s v="Vara Cível"/>
    <s v="Palhoça (SC)"/>
    <s v="Santa Catarina"/>
    <s v="Cabanellos Schuh Advogados Associados - SC"/>
    <s v="Equipe Cível - Seguros"/>
    <s v="05/09/2017 "/>
    <s v="Acordos após a Sentença e até Decisão do Tribunal Estadual"/>
    <n v="0"/>
    <s v="02.02.507.0002145863/15"/>
    <d v="2015-06-12T00:00:00"/>
    <d v="2015-09-10T00:00:00"/>
    <n v="80000"/>
    <d v="2015-09-10T00:00:00"/>
    <s v="05/09/2017 "/>
    <n v="726"/>
    <n v="24.2"/>
  </r>
  <r>
    <x v="8"/>
    <s v="02.02.507.0002475142/17"/>
    <x v="0"/>
    <x v="0"/>
    <s v="VIDA PROTEÇÃO EXCLUSIVA"/>
    <n v="5030"/>
    <s v="IFPD"/>
    <s v="Vida Proteção Exclusiva"/>
    <s v="Sim"/>
    <s v="SINISTRO NEGADO"/>
    <s v="Ausência de cobertura"/>
    <m/>
    <x v="1"/>
    <n v="29241.82"/>
    <n v="0"/>
    <n v="29241.82"/>
    <m/>
    <m/>
    <s v="ZURICH SANTANDER"/>
    <n v="2475142"/>
    <s v=" 1037002-15.2017.8.26.0576 "/>
    <s v="Maria Odete Retuci Garcia"/>
    <s v="Santander Seguros S/A"/>
    <s v="3422/17498430"/>
    <s v="2017-93-94213-0"/>
    <s v="01/01/2016 "/>
    <s v=" "/>
    <n v="27616"/>
    <n v="27616"/>
    <s v=" "/>
    <s v=" "/>
    <s v=" "/>
    <n v="27616"/>
    <s v="Possível"/>
    <n v="13808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40 Salários"/>
    <s v="São José do Rio Preto (SP)"/>
    <s v="São Paulo"/>
    <s v="Chalfin, Goldberg, Vainboim e Fichtner Advogados Associados - São "/>
    <s v="Equipe Cível - Seguros"/>
    <s v="13/09/2017 "/>
    <s v="Extinção Art. 267 - Com Possibilidade Nova Ação - 1ª Instância"/>
    <n v="0"/>
    <s v="02.02.507.0002475142/17"/>
    <d v="2017-07-10T00:00:00"/>
    <d v="2017-07-26T00:00:00"/>
    <n v="27616"/>
    <d v="2017-07-26T00:00:00"/>
    <s v="13/09/2017 "/>
    <n v="49"/>
    <n v="1.6333333333333333"/>
  </r>
  <r>
    <x v="8"/>
    <s v="02.02.136.0002483171/17"/>
    <x v="9"/>
    <x v="1"/>
    <s v="SEGURO PATRIMONIAL"/>
    <n v="8123"/>
    <s v="ROUBO/FURTO"/>
    <s v="Empresarial Patrimonial"/>
    <s v="Sim"/>
    <s v="SINISTRO NEGADO"/>
    <s v="Bens não cobertos / Comprovação preexistência"/>
    <s v="preexist"/>
    <x v="1"/>
    <n v="6028.2"/>
    <n v="0"/>
    <n v="6028.2"/>
    <m/>
    <m/>
    <s v="ZURICH SANTANDER"/>
    <n v="2483171"/>
    <s v=" 1029364-17.2017.8.26.0224 "/>
    <s v="VEM QUE TEM COMERCIAL DE GENEROS ALIMENTICIOS LTDA ME"/>
    <s v="Santander Brasil Seguros S/A"/>
    <s v="11840/0"/>
    <s v="2017-18-496-0"/>
    <s v="02/04/2017 "/>
    <s v=" "/>
    <n v="6000"/>
    <n v="6000"/>
    <s v=" "/>
    <s v=" "/>
    <s v=" "/>
    <n v="6000"/>
    <s v="Possível"/>
    <n v="3000"/>
    <n v="0"/>
    <s v="Remoto"/>
    <n v="0"/>
    <s v="Condenação"/>
    <s v="Contingência Inicial"/>
    <m/>
    <s v="Encerrado"/>
    <s v="Seguro de Vida"/>
    <s v="Sinistro Negado (Negativa pagto da Apólice)"/>
    <s v="Cobrança"/>
    <s v="3ª"/>
    <s v="JEC 20 Salários"/>
    <s v="Guarulhos (SP)"/>
    <s v="São Paulo"/>
    <s v="Chalfin, Goldberg, Vainboim e Fichtner Advogados Associados - São "/>
    <s v="Equipe Cível - Seguros"/>
    <s v="05/09/2017 "/>
    <s v="Extinção Art. 267 - Com Possibilidade Nova Ação - 1ª Instância"/>
    <n v="0"/>
    <s v="02.02.136.0002483171/17"/>
    <d v="2017-08-09T00:00:00"/>
    <d v="2017-08-16T00:00:00"/>
    <n v="6000"/>
    <d v="2017-08-16T00:00:00"/>
    <s v="05/09/2017 "/>
    <n v="20"/>
    <n v="0.66666666666666663"/>
  </r>
  <r>
    <x v="8"/>
    <s v="02.02.136.0002367852/16"/>
    <x v="2"/>
    <x v="1"/>
    <s v="PROTEÇÃO RESIDENCIAL SOB MEDIDA"/>
    <n v="8099"/>
    <s v="DESMORONAMENTO"/>
    <s v="Residencial Sob Medida"/>
    <s v="Sim"/>
    <s v="SINISTRO NEGADO"/>
    <s v="EVENTO NÃO CARACTERIZADO"/>
    <m/>
    <x v="0"/>
    <n v="17156.259999999998"/>
    <n v="16000"/>
    <n v="1156.2599999999984"/>
    <m/>
    <m/>
    <s v="ZURICH SANTANDER"/>
    <n v="2367852"/>
    <s v=" 1002013-90.2016.8.11.0040 "/>
    <s v="Regina Martins de Oliveira"/>
    <s v="Santander Brasil Seguros S/A"/>
    <s v="1782419/481288"/>
    <s v="2016-14-104654-"/>
    <s v="10/03/2016 "/>
    <s v=" "/>
    <n v="10098"/>
    <n v="10098"/>
    <s v=" "/>
    <s v=" "/>
    <s v=" "/>
    <n v="10098"/>
    <s v="Possível"/>
    <n v="5049"/>
    <n v="0"/>
    <s v="Remoto"/>
    <n v="0"/>
    <s v="Condenação"/>
    <s v="Contingência Inicial"/>
    <m/>
    <s v="Encerrado"/>
    <s v="Seguro Residencial"/>
    <s v="Sinistro Negado"/>
    <s v="Indenizatória"/>
    <s v="4ª"/>
    <s v="Vara Cível"/>
    <s v="Sorriso (MT)"/>
    <s v="Mato Grosso"/>
    <s v="Mascarenhas Barbosa &amp; Advogados Associados"/>
    <s v="Equipe Cível - Seguros"/>
    <s v="13/09/2017 "/>
    <s v="Acordos após a Sentença e até Decisão do Tribunal Estadual"/>
    <n v="0"/>
    <s v="02.02.136.0002367852/16"/>
    <d v="2016-09-19T00:00:00"/>
    <d v="2016-10-25T00:00:00"/>
    <n v="10098"/>
    <d v="2016-10-25T00:00:00"/>
    <s v="13/09/2017 "/>
    <n v="323"/>
    <n v="10.766666666666667"/>
  </r>
  <r>
    <x v="8"/>
    <s v="02.02.136.0002411407/17"/>
    <x v="2"/>
    <x v="1"/>
    <s v="PROTEÇÃO RESIDENCIAL DOSE DUPLA"/>
    <n v="5002"/>
    <s v="ROUBO/FURTO"/>
    <s v="Residencial Dose Dupla"/>
    <s v="Sim"/>
    <s v="SINISTRO NEGADO"/>
    <s v="Caracteristica do imóvel ( Veraneio / Comercial / Desabitado / Em reforma) "/>
    <s v="com."/>
    <x v="0"/>
    <n v="10451.280000000001"/>
    <n v="10000"/>
    <n v="451.28000000000065"/>
    <m/>
    <m/>
    <s v="ZURICH SANTANDER"/>
    <n v="2411407"/>
    <s v=" 1000034-56.2017.8.26.0488 "/>
    <s v="José Nilton Quintanilha Gonçalves"/>
    <s v="Santander Brasil Seguros S/A"/>
    <s v="1490320/74903"/>
    <s v="2016-14-107511-"/>
    <s v="23/05/2016 "/>
    <s v=" "/>
    <n v="18957"/>
    <n v="18957"/>
    <s v=" "/>
    <s v=" "/>
    <s v=" "/>
    <n v="18957"/>
    <s v="Possível"/>
    <n v="9478.5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40 Salários"/>
    <s v="Queluz (SP)"/>
    <s v="São Paulo"/>
    <s v="Chalfin, Goldberg, Vainboim e Fichtner Advogados Associados - São "/>
    <s v="Equipe Cível - Seguros"/>
    <s v="01/09/2017 "/>
    <s v="Acordos após a Sentença e até Decisão do Tribunal Estadual"/>
    <n v="0"/>
    <s v="02.02.136.0002411407/17"/>
    <d v="2017-01-17T00:00:00"/>
    <d v="2017-02-02T00:00:00"/>
    <n v="18957"/>
    <d v="2017-02-02T00:00:00"/>
    <s v="01/09/2017 "/>
    <n v="211"/>
    <n v="7.0333333333333332"/>
  </r>
  <r>
    <x v="8"/>
    <s v="02.02.136.0002453151/17"/>
    <x v="2"/>
    <x v="1"/>
    <s v="PROTEÇÃO RESIDENCIAL VAN GOGH"/>
    <n v="8100"/>
    <s v="VENDAVAL"/>
    <s v="Residencial Van Gogh"/>
    <s v="Não"/>
    <s v="SINISTRO NEGADO"/>
    <s v="EVENTO NÃO CARACTERIZADO"/>
    <m/>
    <x v="0"/>
    <n v="19854.509999999998"/>
    <n v="19232.169999999998"/>
    <n v="622.34000000000015"/>
    <m/>
    <m/>
    <s v="ZURICH SANTANDER"/>
    <n v="2453151"/>
    <s v=" 1014136-73.2017.8.26.0071 "/>
    <s v="CÉLIO AMARAL"/>
    <s v="Santander Brasil Seguros S/A"/>
    <s v="1782418/630912"/>
    <s v="2017-14-117547-"/>
    <s v="09/01/2017 "/>
    <s v=" "/>
    <n v="21369.08"/>
    <n v="21369.08"/>
    <s v=" "/>
    <s v=" "/>
    <s v=" "/>
    <n v="21369.08"/>
    <s v="Possível"/>
    <n v="10684.54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Bauru (SP)"/>
    <s v="São Paulo"/>
    <s v="Chalfin, Goldberg, Vainboim e Fichtner Advogados Associados - São "/>
    <s v="Equipe Cível - Seguros"/>
    <s v="01/09/2017 "/>
    <s v="Acordos após a Sentença e até Decisão do Tribunal Estadual"/>
    <n v="0"/>
    <s v="02.02.136.0002453151/17"/>
    <d v="2017-05-22T00:00:00"/>
    <d v="2017-05-26T00:00:00"/>
    <n v="21369.08"/>
    <d v="2017-05-26T00:00:00"/>
    <s v="01/09/2017 "/>
    <n v="98"/>
    <n v="3.2666666666666666"/>
  </r>
  <r>
    <x v="8"/>
    <s v="02.02.136.0002252879/16"/>
    <x v="2"/>
    <x v="1"/>
    <s v=" PROTEÇÃO RESIDENCIAL SELECT"/>
    <n v="8101"/>
    <s v="VENDAVAL"/>
    <s v="Residencial Select"/>
    <s v="Não"/>
    <s v="SINISTRO NEGADO"/>
    <s v="Bens não cobertos / Comprovação preexistência"/>
    <s v="não cobertos"/>
    <x v="0"/>
    <n v="62876.08"/>
    <n v="55000"/>
    <n v="7876.0800000000017"/>
    <m/>
    <m/>
    <s v="ZURICH SANTANDER"/>
    <n v="2252879"/>
    <s v=" 1017498-85.2016.8.26.0114 "/>
    <s v="RAQUEL BALLIS RUSSI"/>
    <s v="Santander Brasil Seguros S/A"/>
    <s v="1782293/619481"/>
    <s v="2015-14-95154-0"/>
    <s v="08/09/2015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Residencial"/>
    <s v="Demora no pagamento da apólice"/>
    <s v="Indenizatória"/>
    <s v="7ª"/>
    <s v="Vara Cível"/>
    <s v="Campinas (SP)"/>
    <s v="São Paulo"/>
    <s v="Chalfin, Goldberg, Vainboim e Fichtner Advogados Associados - São "/>
    <s v="Equipe Cível - Seguros"/>
    <s v="12/09/2017 "/>
    <s v="Acordo Após Decisão do Tribunal Estadual"/>
    <n v="0"/>
    <s v="02.02.136.0002252879/16"/>
    <d v="2016-05-03T00:00:00"/>
    <d v="2016-05-12T00:00:00"/>
    <n v="50000"/>
    <d v="2016-05-12T00:00:00"/>
    <s v="12/09/2017 "/>
    <n v="488"/>
    <n v="16.266666666666666"/>
  </r>
  <r>
    <x v="8"/>
    <s v="02.02.136.0002454738/17"/>
    <x v="2"/>
    <x v="1"/>
    <s v="PROTEÇÃO RESIDENCIAL"/>
    <n v="8106"/>
    <s v="ROUBO/FURTO"/>
    <s v="Residencial Habitual"/>
    <s v="Sim"/>
    <s v="SINISTRO NEGADO"/>
    <s v="Falta de pagamento do prêmio"/>
    <m/>
    <x v="1"/>
    <n v="12978.2"/>
    <n v="0"/>
    <n v="12978.2"/>
    <m/>
    <m/>
    <s v="ZURICH SANTANDER"/>
    <n v="2454738"/>
    <s v=" 9038308-47.2017.8.13.0024 "/>
    <s v="NILDE JESUS DE OLIVEIRA LOPES"/>
    <s v="Santander Brasil Seguros S/A"/>
    <s v="1813162/927856"/>
    <s v="2017-14-122115-"/>
    <s v="19/03/2017 "/>
    <s v=" "/>
    <n v="12500"/>
    <n v="12500"/>
    <s v=" "/>
    <s v=" "/>
    <s v=" "/>
    <n v="12500"/>
    <s v="Possível"/>
    <n v="625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elo Horizonte (MG)"/>
    <s v="Minas Gerais"/>
    <s v="Chalfin, Goldberg, Vainboim e Fichtner Advogados Associados - São "/>
    <s v="Equipe Cível - Seguros"/>
    <s v="13/09/2017 "/>
    <s v="Improcedência da Ação - 1ª Instância"/>
    <n v="0"/>
    <s v="02.02.136.0002454738/17"/>
    <d v="2017-05-25T00:00:00"/>
    <d v="2017-05-31T00:00:00"/>
    <n v="12500"/>
    <d v="2017-05-31T00:00:00"/>
    <s v="13/09/2017 "/>
    <n v="105"/>
    <n v="3.5"/>
  </r>
  <r>
    <x v="8"/>
    <s v="02.02.136.0001679613/13"/>
    <x v="2"/>
    <x v="1"/>
    <s v="PROTEÇÃO RESIDENCIAL DOSE DUPLA"/>
    <n v="5002"/>
    <s v="VENDAVAL"/>
    <s v="Residencial Dose Dupla"/>
    <s v="Sim"/>
    <s v="SINISTRO NEGADO"/>
    <s v="Prescrição / Carência"/>
    <s v="carência"/>
    <x v="2"/>
    <n v="8548.18"/>
    <n v="8548.18"/>
    <n v="0"/>
    <m/>
    <m/>
    <s v="ZURICH SANTANDER"/>
    <n v="1701571"/>
    <s v=" 0007009-14.2013.8.26.0016 "/>
    <s v="Anderson Soares da Silva"/>
    <s v="Santander Brasil Seguros S/A"/>
    <s v="1490320/246731"/>
    <s v="2011-14-44881-0"/>
    <s v="08/02/2011 "/>
    <s v=" "/>
    <n v="10000"/>
    <n v="10000"/>
    <s v=" "/>
    <s v=" "/>
    <s v=" "/>
    <n v="5103"/>
    <s v="Provável"/>
    <n v="5103"/>
    <n v="0"/>
    <s v="Remoto"/>
    <n v="0"/>
    <s v="Condenação"/>
    <s v="Revisados"/>
    <s v="Reanalise"/>
    <s v="Encerrado"/>
    <s v="Seguro Residencial"/>
    <s v="Sinistro Negado"/>
    <s v="Indenizatória"/>
    <s v="Juizado Especial Cível"/>
    <s v="JEC 20 Salários"/>
    <s v="São Paulo (SP)"/>
    <s v="São Paulo"/>
    <s v="Chalfin, Goldberg, Vainboim e Fichtner Advogados Associados - São "/>
    <s v="Equipe Cível - Seguros"/>
    <s v="06/09/2017 "/>
    <s v="Procedência Parcial - 1ª Instância"/>
    <n v="0"/>
    <s v="02.02.136.0001679613/13"/>
    <d v="2013-08-15T00:00:00"/>
    <d v="2013-08-27T00:00:00"/>
    <n v="10000"/>
    <d v="2013-08-27T00:00:00"/>
    <s v="06/09/2017 "/>
    <n v="1471"/>
    <n v="49.033333333333331"/>
  </r>
  <r>
    <x v="8"/>
    <s v="02.02.136.0002097979/15"/>
    <x v="2"/>
    <x v="1"/>
    <s v="PROTEÇÃO RESIDENCIAL SANTANDER"/>
    <n v="5000"/>
    <s v="ROUBO/FURTO"/>
    <s v="Residencial STD"/>
    <s v="Não"/>
    <s v="SINISTRO NEGADO"/>
    <s v="Falta de Documentos"/>
    <m/>
    <x v="2"/>
    <n v="10200.23"/>
    <n v="10200.23"/>
    <n v="0"/>
    <m/>
    <m/>
    <s v="ZURICH SANTANDER"/>
    <n v="2097979"/>
    <s v=" 1008802-11.2015.8.26.0562 "/>
    <s v="Eva Cristina Machado"/>
    <s v="Santander Brasil Seguros S/A"/>
    <s v="1490318/338672"/>
    <s v="2013-14-69540-0"/>
    <s v="17/05/2013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12ª"/>
    <s v="Vara Cível"/>
    <s v="Santos (SP)"/>
    <s v="São Paulo"/>
    <s v="Chalfin, Goldberg, Vainboim e Fichtner Advogados Associados - São "/>
    <s v="Equipe Cível - Seguros"/>
    <s v="01/09/2017 "/>
    <s v="Procedência Parcial - 2ª Instância - Recurso do Banco"/>
    <n v="0"/>
    <s v="02.02.136.0002097979/15"/>
    <d v="2015-05-11T00:00:00"/>
    <d v="2015-05-28T00:00:00"/>
    <n v="3000"/>
    <d v="2015-05-28T00:00:00"/>
    <s v="01/09/2017 "/>
    <n v="827"/>
    <n v="27.566666666666666"/>
  </r>
  <r>
    <x v="8"/>
    <s v="02.02.136.0002411353/17"/>
    <x v="2"/>
    <x v="1"/>
    <s v="PROTEÇÃO RESIDENCIAL DOSE DUPLA"/>
    <n v="5002"/>
    <s v="QUEBRA DE VIDROS"/>
    <s v="Residencial Dose Dupla"/>
    <s v="Sim"/>
    <s v="SINISTRO NEGADO"/>
    <s v="RISCO EXCLUÍDO"/>
    <m/>
    <x v="3"/>
    <n v="1011.23"/>
    <n v="1011.23"/>
    <n v="0"/>
    <m/>
    <m/>
    <s v="ZURICH SANTANDER"/>
    <n v="2411353"/>
    <s v=" 9005182-06.2017.8.13.0024 "/>
    <s v="Mara lourdes de castro"/>
    <s v="Santander Brasil Seguros S/A"/>
    <s v="1490320/402781"/>
    <s v="2016-14-116024-"/>
    <s v="15/07/2016 "/>
    <s v=" "/>
    <n v="1668"/>
    <n v="1668"/>
    <s v=" "/>
    <s v=" "/>
    <s v=" "/>
    <n v="1668"/>
    <s v="Possível"/>
    <n v="834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elo Horizonte (MG)"/>
    <s v="Minas Gerais"/>
    <s v="Chalfin, Goldberg, Vainboim e Fichtner Advogados Associados - São "/>
    <s v="Equipe Cível - Seguros"/>
    <s v="14/09/2017 "/>
    <s v="Procedência Total - 2ª Instância - Recurso do Banco"/>
    <n v="0"/>
    <s v="02.02.136.0002411353/17"/>
    <d v="2017-01-25T00:00:00"/>
    <d v="2017-02-02T00:00:00"/>
    <n v="1668"/>
    <d v="2017-02-02T00:00:00"/>
    <s v="14/09/2017 "/>
    <n v="224"/>
    <n v="7.4666666666666668"/>
  </r>
  <r>
    <x v="8"/>
    <s v="02.02.136.0002056829/15"/>
    <x v="2"/>
    <x v="1"/>
    <s v="PROTEÇÃO RESIDENCIAL VAN GOGH"/>
    <n v="8100"/>
    <s v="ROUBO/FURTO"/>
    <s v="Residencial Van Gogh"/>
    <s v="Não"/>
    <s v="SINISTRO NEGADO"/>
    <s v="Falta de Documentos"/>
    <m/>
    <x v="0"/>
    <n v="77272.19"/>
    <n v="72000"/>
    <n v="5272.1900000000023"/>
    <m/>
    <m/>
    <s v="ZURICH SANTANDER"/>
    <n v="2056829"/>
    <s v=" 0063510-19.2014.815.2001 "/>
    <s v="MARIA SALETE DE ARAÚJO MELO PORTO"/>
    <s v="Santander Brasil Seguros S/A"/>
    <s v="1782418/362041"/>
    <s v="2014-14-80796-0"/>
    <s v="30/03/2014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Residencial"/>
    <s v="Sinistro Negado"/>
    <s v="Cobrança"/>
    <s v="5ª"/>
    <s v="Vara Cível"/>
    <s v="João Pessoa (PB)"/>
    <s v="Paraíba"/>
    <s v="Costa &amp; Andrade Advogados Associados - RTMVP"/>
    <s v="Equipe Cível - Seguros"/>
    <s v="14/09/2017 "/>
    <s v="Acordo Após Decisão do Tribunal Estadual"/>
    <n v="0"/>
    <s v="02.02.136.0002056829/15"/>
    <d v="2015-03-11T00:00:00"/>
    <d v="2015-03-20T00:00:00"/>
    <n v="30000"/>
    <d v="2015-03-20T00:00:00"/>
    <s v="14/09/2017 "/>
    <n v="909"/>
    <n v="30.3"/>
  </r>
  <r>
    <x v="8"/>
    <s v="02.02.136.0002438555/17"/>
    <x v="2"/>
    <x v="1"/>
    <s v="PROTEÇÃO RESIDENCIAL SANTANDER"/>
    <n v="5000"/>
    <s v="ROUBO/FURTO"/>
    <s v="Residencial STD"/>
    <s v="Não"/>
    <s v="SINISTRO NEGADO"/>
    <s v="FURTO SIMPLES"/>
    <m/>
    <x v="2"/>
    <n v="869.16"/>
    <n v="869.16"/>
    <n v="0"/>
    <m/>
    <m/>
    <s v="ZURICH SANTANDER"/>
    <n v="2438555"/>
    <s v=" 0002453-85.2017.8.26.0126 "/>
    <s v="Maria Regina Serrão"/>
    <s v="Santander Brasil Seguros S/A"/>
    <s v="1490318/199045"/>
    <s v="2016-14-115162-"/>
    <s v="24/11/2016 "/>
    <s v=" "/>
    <n v="3431"/>
    <n v="3431"/>
    <s v=" "/>
    <s v=" "/>
    <s v=" "/>
    <n v="3431"/>
    <s v="Possível"/>
    <n v="1715.5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20 Salários"/>
    <s v="Caraguatatuba (SP)"/>
    <s v="São Paulo"/>
    <s v="Chalfin, Goldberg, Vainboim e Fichtner Advogados Associados - São "/>
    <s v="Equipe Cível - Seguros"/>
    <s v="14/09/2017 "/>
    <s v="Procedência Parcial - 1ª Instância"/>
    <n v="0"/>
    <s v="02.02.136.0002438555/17"/>
    <d v="2017-03-28T00:00:00"/>
    <d v="2017-04-18T00:00:00"/>
    <n v="3431"/>
    <d v="2017-04-18T00:00:00"/>
    <s v="14/09/2017 "/>
    <n v="149"/>
    <n v="4.9666666666666668"/>
  </r>
  <r>
    <x v="8"/>
    <s v="02.02.507.0001303492/12"/>
    <x v="1"/>
    <x v="0"/>
    <s v="ACIDENTES PESSOAIS MEN SANTANDER"/>
    <n v="1101"/>
    <s v="Auxilio Funeral"/>
    <s v="AP STD"/>
    <s v="Sim"/>
    <s v="SINISTRO NEGADO"/>
    <s v="Falta de Documentos"/>
    <m/>
    <x v="0"/>
    <n v="49874.44"/>
    <n v="49000"/>
    <n v="874.44000000000233"/>
    <n v="7350"/>
    <m/>
    <s v="ZURICH SANTANDER"/>
    <n v="1553612"/>
    <s v=" 0004788-44.2012.8.16.0025 "/>
    <s v="Eduardo da Luz Campos"/>
    <s v="Santander Seguros S/A"/>
    <s v="1101080/165629"/>
    <s v="2009-82-9179-0"/>
    <s v="30/08/2009 "/>
    <s v=" "/>
    <n v="3000"/>
    <n v="10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Araucária (PR)"/>
    <s v="Paraná"/>
    <s v="Cabanellos Schuh Advogados Associados - PR"/>
    <s v="Equipe Cível - Seguros"/>
    <s v="14/09/2017 "/>
    <s v="Acordos após a Sentença e até Decisão do Tribunal Estadual"/>
    <n v="0"/>
    <s v="02.02.507.0001303492/12"/>
    <d v="2012-11-14T00:00:00"/>
    <d v="2012-12-01T00:00:00"/>
    <n v="3000"/>
    <d v="2012-12-01T00:00:00"/>
    <s v="14/09/2017 "/>
    <n v="1748"/>
    <n v="58.266666666666666"/>
  </r>
  <r>
    <x v="8"/>
    <s v="02.02.507.0001655112/13"/>
    <x v="1"/>
    <x v="0"/>
    <s v="AP MENSAL -  STYLE"/>
    <n v="5071"/>
    <s v="MORTE ACIDENTAL"/>
    <s v="AP STD"/>
    <s v="Sim"/>
    <s v="SINISTRO NEGADO"/>
    <s v="Agravamento de risco / Embriaguez"/>
    <m/>
    <x v="0"/>
    <n v="303392.71999999997"/>
    <n v="220000"/>
    <n v="83392.719999999972"/>
    <m/>
    <m/>
    <s v="ZURICH SANTANDER"/>
    <n v="1665969"/>
    <s v=" 2013.0711.002105 "/>
    <s v="Maria Marineide Bezerra de Lima"/>
    <s v="Santander Seguros S/A"/>
    <s v="2022/2322184"/>
    <s v="2012-82-20821-0"/>
    <s v="12/09/2012 "/>
    <s v=" "/>
    <n v="104027"/>
    <n v="104027"/>
    <s v=" "/>
    <s v=" "/>
    <s v=" "/>
    <n v="104027"/>
    <s v="Possível"/>
    <n v="52013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Caruaru (PE)"/>
    <s v="Pernambuco"/>
    <s v="Costa &amp; Andrade Advogados Associados - RTMVP"/>
    <s v="Equipe Cível - Seguros"/>
    <s v="14/09/2017 "/>
    <s v="Acordo Após Decisão do Tribunal Estadual"/>
    <n v="0"/>
    <s v="02.02.507.0001655112/13"/>
    <d v="2013-06-18T00:00:00"/>
    <d v="2013-06-28T00:00:00"/>
    <n v="104027"/>
    <d v="2013-06-28T00:00:00"/>
    <s v="14/09/2017 "/>
    <n v="1539"/>
    <n v="51.3"/>
  </r>
  <r>
    <x v="8"/>
    <s v="02.02.507.0001141800/11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0"/>
    <n v="117683.32"/>
    <n v="80000"/>
    <n v="37683.320000000007"/>
    <m/>
    <m/>
    <s v="ZURICH SANTANDER"/>
    <n v="1391904"/>
    <s v=" 0129629-12.2011.8.20.0001 "/>
    <s v="João Rebouças de Souza Neto"/>
    <s v="Santander Seguros S/A"/>
    <s v="3197/16795032"/>
    <s v="2011-93-36114-0"/>
    <s v="09/09/2011 "/>
    <s v=" "/>
    <n v="35849"/>
    <n v="35849"/>
    <s v=" "/>
    <s v=" "/>
    <s v=" "/>
    <n v="35849"/>
    <s v="Possível"/>
    <n v="17924.5"/>
    <n v="0"/>
    <s v="Remoto"/>
    <n v="0"/>
    <s v="Condenação"/>
    <s v="Contingência Inicial"/>
    <m/>
    <s v="Encerrado"/>
    <s v="Seguro de Vida"/>
    <s v="Cobertura Negada"/>
    <s v="Cobrança"/>
    <s v="4ª"/>
    <s v="Vara Cível"/>
    <s v="Natal (RN)"/>
    <s v="Rio Grande do Norte"/>
    <s v="Costa &amp; Andrade Advogados Associados - RTMVP"/>
    <s v="Equipe Cível - Seguros"/>
    <s v="14/09/2017 "/>
    <s v="Acordos após a Sentença e até Decisão do Tribunal Estadual"/>
    <n v="0"/>
    <s v="02.02.507.0001141800/11"/>
    <d v="2011-11-07T00:00:00"/>
    <d v="2011-11-24T00:00:00"/>
    <n v="35849"/>
    <d v="2011-11-24T00:00:00"/>
    <s v="14/09/2017 "/>
    <n v="2121"/>
    <n v="70.7"/>
  </r>
  <r>
    <x v="8"/>
    <s v="02.02.507.0001670859/13"/>
    <x v="1"/>
    <x v="0"/>
    <s v="ACID PES MENSAL - PROT MAIS COBERTA"/>
    <n v="1115"/>
    <s v="IPA"/>
    <s v="AP STD"/>
    <s v="Sim"/>
    <s v="SINISTRO LIQUIDADO"/>
    <s v="Sinistro pago parcialmente"/>
    <m/>
    <x v="1"/>
    <n v="209924.48000000001"/>
    <n v="0"/>
    <n v="209924.48000000001"/>
    <m/>
    <m/>
    <s v="ZURICH SANTANDER"/>
    <n v="1689254"/>
    <s v=" 0010291-32.2011.8.19.0014 "/>
    <s v="Silvio Carlos Neto de Carvalho"/>
    <s v="Santander Seguros S/A"/>
    <s v="2004/110971400"/>
    <s v="2009-82-9629-0"/>
    <s v="10/06/2009 "/>
    <s v=" "/>
    <n v="89218.5"/>
    <n v="118958"/>
    <s v=" "/>
    <s v=" "/>
    <s v=" "/>
    <n v="89218.5"/>
    <s v="Possível"/>
    <n v="44609.25"/>
    <n v="0"/>
    <s v="Remoto"/>
    <n v="0"/>
    <s v="Condenação"/>
    <s v="Contingência Inicial"/>
    <m/>
    <s v="Encerrado"/>
    <s v="Seguro de Vida"/>
    <s v="Repasse não efetuado/divergente"/>
    <s v="Ordinária"/>
    <s v="4ª"/>
    <s v="Vara Cível"/>
    <s v="Campos dos Goytacazes (RJ)"/>
    <s v="Rio de Janeiro"/>
    <s v="Chalfin, Goldberg, Vainboim e Fichtner Advogados Associados - São "/>
    <s v="Equipe Cível - Seguros"/>
    <s v="01/09/2017 "/>
    <s v="Improcedência da Ação - 2ª Instância - Recurso do Autor"/>
    <n v="0"/>
    <s v="02.02.507.0001670859/13"/>
    <d v="2013-06-04T00:00:00"/>
    <d v="2013-08-06T00:00:00"/>
    <n v="89218.5"/>
    <d v="2013-08-06T00:00:00"/>
    <s v="01/09/2017 "/>
    <n v="1487"/>
    <n v="49.56666666666667"/>
  </r>
  <r>
    <x v="8"/>
    <s v="02.02.507.0001104203/11"/>
    <x v="0"/>
    <x v="0"/>
    <s v=" VIDA SUPERPROTEÇÃO"/>
    <n v="5031"/>
    <s v="MORTE NATURAL"/>
    <s v="Vida Superproteção"/>
    <s v="Não"/>
    <s v="SINISTRO NEGADO"/>
    <s v="DOENÇA PREEXISTENTE"/>
    <m/>
    <x v="3"/>
    <n v="205213.04"/>
    <n v="205213.04"/>
    <n v="0"/>
    <m/>
    <m/>
    <s v="ESCROW"/>
    <n v="1354303"/>
    <s v=" 405.01.2011.032434-7 "/>
    <s v="Jose Correa Garcia"/>
    <s v="Santander Seguros S/A"/>
    <s v="3423/124196739"/>
    <s v="2010-93-29015-0"/>
    <s v="16/01/2010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Acidentes Pessoais"/>
    <s v="Cobertura Negada"/>
    <s v="Indenizatória"/>
    <s v="6ª"/>
    <s v="Vara Cível"/>
    <s v="Osasco (SP)"/>
    <s v="São Paulo"/>
    <s v="Chalfin, Goldberg, Vainboim e Fichtner Advogados Associados - São "/>
    <s v="Equipe Cível - Seguros"/>
    <s v="26/09/2017 "/>
    <s v="Procedência Total - 2ª Instância - Recurso do Banco"/>
    <n v="0"/>
    <s v="02.02.507.0001104203/11"/>
    <d v="2011-07-28T00:00:00"/>
    <d v="2011-08-12T00:00:00"/>
    <n v="60000"/>
    <d v="2011-08-12T00:00:00"/>
    <s v="26/09/2017 "/>
    <n v="2237"/>
    <n v="74.566666666666663"/>
  </r>
  <r>
    <x v="8"/>
    <s v="02.02.507.0000753407/08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2"/>
    <n v="45595.25"/>
    <n v="45595.25"/>
    <n v="0"/>
    <m/>
    <m/>
    <s v="ESCROW"/>
    <n v="752165"/>
    <s v=" 430/08 "/>
    <s v="Benta Dias de Souza"/>
    <s v="Santander Seguros S/A"/>
    <s v="3197/14026880"/>
    <s v="2008-93-13900-0"/>
    <s v="16/11/2007 "/>
    <s v=" "/>
    <n v="20431.77"/>
    <n v="20431.77"/>
    <s v=" "/>
    <s v=" "/>
    <s v=" "/>
    <n v="20431.77"/>
    <s v="Provável"/>
    <n v="20431.77"/>
    <n v="0"/>
    <s v="Remoto"/>
    <n v="0"/>
    <s v="Sucumbência"/>
    <s v="Revisados"/>
    <s v="Reanalise"/>
    <s v="Encerrado"/>
    <s v="Seguro de Vida"/>
    <s v="Sinistro Negado (Ausência de Invalidez Permanente/Total)"/>
    <s v="Cobrança"/>
    <s v="Vara Cível"/>
    <s v="Vara Cível"/>
    <s v="Tanabi (SP)"/>
    <s v="São Paulo"/>
    <s v="Chalfin, Goldberg, Vainboim e Fichtner Advogados Associados - São "/>
    <s v="Equipe Cível - Seguros"/>
    <s v="26/09/2017 "/>
    <s v="Procedência Parcial - 2ª Instância - Recurso do Banco"/>
    <n v="0"/>
    <s v="02.02.507.0000753407/08"/>
    <d v="2008-04-30T00:00:00"/>
    <d v="2008-05-19T00:00:00"/>
    <n v="20431.77"/>
    <d v="2008-05-19T00:00:00"/>
    <s v="26/09/2017 "/>
    <n v="3417"/>
    <n v="113.9"/>
  </r>
  <r>
    <x v="8"/>
    <s v="02.02.507.0001085701/11"/>
    <x v="0"/>
    <x v="0"/>
    <s v="PRODUTO GENÉRICO"/>
    <n v="9999"/>
    <s v="IFPD"/>
    <s v="Pessoas - Vida  (outros)"/>
    <s v="Não"/>
    <s v="SINISTRO NEGADO"/>
    <s v="Sem caracterização de IFPD / IPA / Doenças Graves / Preexistência"/>
    <m/>
    <x v="3"/>
    <n v="67436.460000000006"/>
    <n v="67436.460000000006"/>
    <n v="0"/>
    <m/>
    <m/>
    <s v="ESCROW"/>
    <n v="1335799"/>
    <s v=" 383.01.2011.001348-0 "/>
    <s v="Odete Thomaz da Silva Gonçalvez"/>
    <s v="Santander Seguros S/A"/>
    <s v="3197/18480892"/>
    <s v="2010-93-35098"/>
    <s v="03/02/2008 "/>
    <s v=" "/>
    <n v="27907.94"/>
    <n v="27907.94"/>
    <s v=" "/>
    <s v=" "/>
    <s v=" "/>
    <n v="27907.94"/>
    <s v="Possível"/>
    <n v="13953.97"/>
    <n v="0"/>
    <s v="Remoto"/>
    <n v="0"/>
    <s v="Condenação"/>
    <s v="Revisados"/>
    <s v="Reanalise"/>
    <s v="Encerrado"/>
    <s v="Seguro de Vida"/>
    <s v="Sinistro Negado (Ausência de Invalidez Permanente/Total)"/>
    <s v="Indenizatória"/>
    <s v="1ª"/>
    <s v="Vara Cível"/>
    <s v="Nhandeara (SP)"/>
    <s v="São Paulo"/>
    <s v="Chalfin, Goldberg, Vainboim e Fichtner Advogados Associados - São "/>
    <s v="Equipe Cível - Seguros"/>
    <s v="18/09/2017 "/>
    <s v="Procedência Total - 1ª Instância"/>
    <n v="0"/>
    <s v="02.02.507.0001085701/11"/>
    <d v="2011-06-13T00:00:00"/>
    <d v="2011-06-21T00:00:00"/>
    <n v="27907.94"/>
    <d v="2011-06-21T00:00:00"/>
    <s v="18/09/2017 "/>
    <n v="2281"/>
    <n v="76.033333333333331"/>
  </r>
  <r>
    <x v="8"/>
    <s v="02.02.507.0000669390/09"/>
    <x v="0"/>
    <x v="0"/>
    <s v="MERIDIONAL CORRENTISTA"/>
    <n v="9000"/>
    <s v="IFPD"/>
    <s v="Vida PF"/>
    <s v="Não"/>
    <s v="SINISTRO NEGADO"/>
    <s v="Sem caracterização de IFPD / IPA / Doenças Graves / Preexistência"/>
    <m/>
    <x v="0"/>
    <n v="120000"/>
    <n v="115000"/>
    <n v="5000"/>
    <m/>
    <m/>
    <s v="ESCROW"/>
    <n v="1225032"/>
    <s v=" 0015735-55.2009.8.19.0066 "/>
    <s v="Heloisa Helena Gouvêa Cappelletti"/>
    <s v="Santander Seguros S/A"/>
    <s v="3030/3250"/>
    <s v="2008-93-18251 E"/>
    <s v="20/06/2008 "/>
    <s v=" "/>
    <n v="275893.83"/>
    <n v="275893.83"/>
    <s v=" "/>
    <s v=" "/>
    <s v=" "/>
    <n v="275893.83"/>
    <s v="Possível"/>
    <n v="137946.92000000001"/>
    <n v="10000"/>
    <s v="Remoto"/>
    <n v="0"/>
    <s v="Condenação"/>
    <s v="Contingência Inicial"/>
    <m/>
    <s v="Encerrado"/>
    <s v="Seguro de Vida"/>
    <s v="Cobertura Negada"/>
    <s v="Obrigação de fazer"/>
    <s v="6ª"/>
    <s v="JEC 40 Salários"/>
    <s v="Volta Redonda (RJ)"/>
    <s v="Rio de Janeiro"/>
    <s v="Chalfin, Goldberg, Vainboim e Fichtner Advogados Associados - São "/>
    <s v="Equipe Cível - Seguros"/>
    <s v="25/09/2017 "/>
    <s v="Acordo Após Decisão do Tribunal Estadual"/>
    <n v="0"/>
    <s v="02.02.507.0000669390/09"/>
    <d v="2009-12-01T00:00:00"/>
    <d v="2010-06-30T00:00:00"/>
    <n v="275893.83"/>
    <d v="2010-06-30T00:00:00"/>
    <s v="25/09/2017 "/>
    <n v="2644"/>
    <n v="88.13333333333334"/>
  </r>
  <r>
    <x v="8"/>
    <s v="02.02.507.0000329061/07"/>
    <x v="0"/>
    <x v="0"/>
    <s v="PRODUTO GENÉRICO"/>
    <n v="9999"/>
    <s v="IFPD"/>
    <s v="Pessoas - Vida  (outros)"/>
    <s v="Não"/>
    <s v="SINISTRO NEGADO"/>
    <s v="Sem caracterização de IFPD / IPA / Doenças Graves / Preexistência"/>
    <m/>
    <x v="0"/>
    <n v="188577.94"/>
    <n v="153178.62"/>
    <n v="35399.320000000007"/>
    <n v="13846.77"/>
    <m/>
    <s v="ESCROW"/>
    <n v="579738"/>
    <s v=" 246.01.2007.000041-0 (9/2007) "/>
    <s v="Daniel de Freitas Baiao"/>
    <s v="Santander Seguros S/A"/>
    <n v="9302171"/>
    <s v="2012-93-47597-0"/>
    <s v="01/08/2002 "/>
    <s v=" "/>
    <n v="30888"/>
    <n v="30888"/>
    <s v=" "/>
    <s v=" "/>
    <s v=" "/>
    <n v="30888"/>
    <s v="Possível"/>
    <n v="15444"/>
    <n v="18000"/>
    <s v="Remoto"/>
    <n v="0"/>
    <s v="Condenação"/>
    <s v="Contingência Inicial"/>
    <m/>
    <s v="Encerrado"/>
    <s v="Seguro de Vida"/>
    <s v="Sinistro Negado (Negativa pagto da Apólice)"/>
    <s v="Cobrança"/>
    <s v="Vara Única"/>
    <s v="Vara Cível"/>
    <s v="Ilha Solteira (SP)"/>
    <s v="São Paulo"/>
    <s v="Chalfin, Goldberg, Vainboim e Fichtner Advogados Associados - São "/>
    <s v="Equipe Cível - Seguros"/>
    <s v="20/09/2017 "/>
    <s v="Acordo Após Decisão do Tribunal Estadual"/>
    <n v="0"/>
    <s v="02.02.507.0000329061/07"/>
    <d v="2007-03-06T00:00:00"/>
    <d v="2007-03-14T00:00:00"/>
    <n v="30888"/>
    <d v="2007-03-14T00:00:00"/>
    <s v="20/09/2017 "/>
    <n v="3843"/>
    <n v="128.1"/>
  </r>
  <r>
    <x v="8"/>
    <s v="02.02.507.0000610409/09"/>
    <x v="1"/>
    <x v="0"/>
    <s v="ACIDENTES PESSOAIS MENSAL SANTANDER"/>
    <n v="5012"/>
    <s v="DIAGNOSTICO DE CANCER"/>
    <s v="AP STD"/>
    <s v="Sim"/>
    <s v="SINISTRO NEGADO"/>
    <s v="Ausência de cobertura"/>
    <m/>
    <x v="1"/>
    <n v="187000"/>
    <n v="0"/>
    <n v="187000"/>
    <m/>
    <m/>
    <s v="ESCROW"/>
    <n v="1165609"/>
    <s v=" 0702.09.660588-7 "/>
    <s v="Niviane Maria Gaspar Franco Ramos"/>
    <s v="Santander Seguros S/A"/>
    <s v="1101080 E 301"/>
    <s v="2012-82-19510 E"/>
    <s v="06/10/2009 "/>
    <s v=" "/>
    <n v="170000"/>
    <n v="170000"/>
    <s v=" "/>
    <s v=" "/>
    <s v=" "/>
    <n v="170000"/>
    <s v="Possível"/>
    <n v="85000"/>
    <n v="0"/>
    <s v="Remoto"/>
    <n v="0"/>
    <s v="Condenação"/>
    <s v="Contingência Inicial"/>
    <m/>
    <s v="Encerrado"/>
    <s v="Seguro de Vida"/>
    <s v="Cobertura Negada"/>
    <s v="Indenizatória"/>
    <s v="8ª"/>
    <s v="Vara Cível"/>
    <s v="Uberlândia (MG)"/>
    <s v="Minas Gerais"/>
    <s v="Chalfin, Goldberg, Vainboim e Fichtner Advogados Associados - São "/>
    <s v="Equipe Cível - Seguros"/>
    <s v="26/09/2017 "/>
    <s v="Extinção Art. 267 - Sem Possibilidade Nova Ação - 2ª Instância - Recurso do Auto"/>
    <n v="0"/>
    <s v="02.02.507.0000610409/09"/>
    <d v="2009-11-24T00:00:00"/>
    <d v="2010-01-28T00:00:00"/>
    <n v="170000"/>
    <d v="2010-01-28T00:00:00"/>
    <s v="26/09/2017 "/>
    <n v="2798"/>
    <n v="93.266666666666666"/>
  </r>
  <r>
    <x v="8"/>
    <s v="02.02.507.0000559393/09"/>
    <x v="0"/>
    <x v="0"/>
    <s v="PRODUTO GENÉRICO"/>
    <n v="9999"/>
    <s v="MORTE NATURAL"/>
    <s v="Pessoas - Vida  (outros)"/>
    <s v="Não"/>
    <s v="SINISTRO NEGADO"/>
    <s v="DOENÇA PREEXISTENTE"/>
    <m/>
    <x v="3"/>
    <n v="263054.92"/>
    <n v="263054.92"/>
    <n v="0"/>
    <m/>
    <m/>
    <s v="ESCROW"/>
    <n v="1109786"/>
    <s v=" 1797/2009 "/>
    <s v="Walter Damenhauer"/>
    <s v="Santander Seguros S/A"/>
    <s v="9300326 / 1"/>
    <s v="2005-93-3083-0"/>
    <s v="15/01/1999 "/>
    <s v=" "/>
    <n v="130713"/>
    <n v="130713"/>
    <s v=" "/>
    <s v=" "/>
    <s v=" "/>
    <n v="130713"/>
    <s v="Provável"/>
    <n v="130713"/>
    <n v="127941.12"/>
    <s v="Remoto"/>
    <n v="0"/>
    <s v="Condenação"/>
    <s v="Contingência Inicial"/>
    <m/>
    <s v="Encerrado"/>
    <s v="Seguro de Vida"/>
    <s v="Cobertura Negada"/>
    <s v="Execução de Título Extrajudicial"/>
    <s v="21ª"/>
    <s v="Vara Cível"/>
    <s v="Curitiba (PR)"/>
    <s v="Paraná"/>
    <s v="Cabanellos Schuh Advogados Associados - PR"/>
    <s v="Equipe Cível - Seguros"/>
    <s v="18/09/2017 "/>
    <s v="Procedência Total - 2ª Instância - Recurso do Autor"/>
    <n v="0"/>
    <s v="02.02.507.0000559393/09"/>
    <d v="2009-09-09T00:00:00"/>
    <d v="2009-10-09T00:00:00"/>
    <n v="130713"/>
    <d v="2009-10-09T00:00:00"/>
    <s v="18/09/2017 "/>
    <n v="2901"/>
    <n v="96.7"/>
  </r>
  <r>
    <x v="8"/>
    <s v="02.02.507.0002261270/16"/>
    <x v="1"/>
    <x v="0"/>
    <s v="ACIDENTES PESSOAIS MENSAL SANTANDER"/>
    <n v="5012"/>
    <s v="IPA"/>
    <s v="AP STD"/>
    <s v="Sim"/>
    <s v="SINISTRO NEGADO"/>
    <s v="Ausência de cobertura"/>
    <m/>
    <x v="1"/>
    <n v="134230"/>
    <n v="0"/>
    <n v="134230"/>
    <m/>
    <m/>
    <s v="ZURICH SANTANDER"/>
    <n v="2261270"/>
    <s v=" 1024707-53.2016.8.26.0002 "/>
    <s v="SANTINO FRANCISCO DE SOUSA"/>
    <s v="Santander Seguros S/A"/>
    <s v="301/3468043"/>
    <s v="2016-82-40434-0"/>
    <s v="17/10/2014 "/>
    <s v=" "/>
    <n v="431935"/>
    <n v="431935"/>
    <s v=" "/>
    <s v=" "/>
    <s v=" "/>
    <n v="431935"/>
    <s v="Possível"/>
    <n v="215967.5"/>
    <n v="0"/>
    <s v="Remoto"/>
    <n v="0"/>
    <s v="Condenação"/>
    <s v="Contingência Inicial"/>
    <m/>
    <s v="Encerrado"/>
    <s v="Acidentes Pessoais"/>
    <s v="Sinistro Negado (Negativa pagto da Apólice)"/>
    <s v="Indenizatória"/>
    <s v="4ª"/>
    <s v="Vara Cível"/>
    <s v="São Paulo (SP)"/>
    <s v="São Paulo"/>
    <s v="Chalfin, Goldberg, Vainboim e Fichtner Advogados Associados - São "/>
    <s v="Equipe Cível - Seguros"/>
    <s v="25/09/2017 "/>
    <s v="Improcedência da Ação - 2ª Instância - Recurso do Autor"/>
    <n v="0"/>
    <s v="02.02.507.0002261270/16"/>
    <d v="2016-05-20T00:00:00"/>
    <d v="2016-06-01T00:00:00"/>
    <n v="431935"/>
    <d v="2016-06-01T00:00:00"/>
    <s v="25/09/2017 "/>
    <n v="481"/>
    <n v="16.033333333333335"/>
  </r>
  <r>
    <x v="8"/>
    <s v="02.02.507.0002427893/17"/>
    <x v="1"/>
    <x v="0"/>
    <s v=" PROTEÇÃO ACIDENTE PESSOAL PREMIADO"/>
    <n v="8115"/>
    <s v="IPA"/>
    <s v="AP Premiado"/>
    <s v="Não"/>
    <s v="SINISTRO NEGADO"/>
    <s v="Sem caracterização de IFPD / IPA / Doenças Graves / Preexistência"/>
    <m/>
    <x v="1"/>
    <n v="61629.88"/>
    <n v="0"/>
    <n v="61629.88"/>
    <m/>
    <m/>
    <s v="ZURICH SANTANDER"/>
    <n v="2427893"/>
    <s v=" 9018830-53.2017.8.13.0024 "/>
    <s v="IZABEL CRISTINA DE SOUZA"/>
    <s v="Santander Seguros S/A"/>
    <s v="2857/6101775"/>
    <s v="2016-82-43477-0"/>
    <s v="03/12/2016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Acidentes Pessoais"/>
    <s v="Pgto/Amortiz/diverg/duplic/não processado/provisão"/>
    <s v="Indenizatória"/>
    <s v="Juizado Especial Cível"/>
    <s v="JEC 20 Salários"/>
    <s v="Belo Horizonte (MG)"/>
    <s v="Minas Gerais"/>
    <s v="Chalfin, Goldberg, Vainboim e Fichtner Advogados Associados - São "/>
    <s v="Equipe Cível - Seguros"/>
    <s v="19/09/2017 "/>
    <s v="Extinção Art. 267 - Com Possibilidade Nova Ação - 1ª Instância"/>
    <n v="0"/>
    <s v="02.02.507.0002427893/17"/>
    <d v="2017-03-16T00:00:00"/>
    <d v="2017-03-22T00:00:00"/>
    <n v="60000"/>
    <d v="2017-03-22T00:00:00"/>
    <s v="19/09/2017 "/>
    <n v="181"/>
    <n v="6.0333333333333332"/>
  </r>
  <r>
    <x v="8"/>
    <s v="02.02.507.0002222805/16"/>
    <x v="1"/>
    <x v="0"/>
    <s v="SANTANDER PROTECAO SOB MEDIDA"/>
    <n v="8065"/>
    <s v="MORTE ACIDENTAL"/>
    <s v="AP Proteção Sob Medida"/>
    <s v="Sim"/>
    <s v="SINISTRO NEGADO"/>
    <s v="Agravamento de risco / Embriaguez"/>
    <m/>
    <x v="0"/>
    <n v="66551.740000000005"/>
    <n v="65000"/>
    <n v="1551.7400000000052"/>
    <n v="6500"/>
    <m/>
    <s v="ZURICH SANTANDER"/>
    <n v="2222805"/>
    <s v=" 0302864-62.2015.8.24.0035 "/>
    <s v="Irene Puehler Maciel"/>
    <s v="Santander Seguros S/A"/>
    <s v="2034 / 8429 E"/>
    <s v="2015-82-32963-E"/>
    <s v="02/02/2015 "/>
    <s v=" "/>
    <n v="48602.83"/>
    <n v="48602.83"/>
    <s v=" "/>
    <s v=" "/>
    <s v=" "/>
    <n v="48602.83"/>
    <s v="Possível"/>
    <n v="24301.42"/>
    <n v="0"/>
    <s v="Remoto"/>
    <n v="0"/>
    <s v="Condenação"/>
    <s v="Contingência Inicial"/>
    <m/>
    <s v="Encerrado"/>
    <s v="Acidentes Pessoais"/>
    <s v="Sinistro Negado (Negativa pagto da Apólice)"/>
    <s v="Indenizatória"/>
    <s v="1ª"/>
    <s v="Vara Cível"/>
    <s v="Ituporanga (SC)"/>
    <s v="Santa Catarina"/>
    <s v="Cabanellos Schuh Advogados Associados - SC"/>
    <s v="Equipe Cível - Seguros"/>
    <s v="29/09/2017 "/>
    <s v="Acordos após a Sentença e até Decisão do Tribunal Estadual"/>
    <n v="0"/>
    <s v="02.02.507.0002222805/16"/>
    <d v="2016-03-03T00:00:00"/>
    <d v="2016-03-17T00:00:00"/>
    <n v="48602.83"/>
    <d v="2016-03-17T00:00:00"/>
    <s v="29/09/2017 "/>
    <n v="561"/>
    <n v="18.7"/>
  </r>
  <r>
    <x v="8"/>
    <s v="02.02.507.0002425536/17"/>
    <x v="1"/>
    <x v="0"/>
    <s v="PROTEÇÃO ACIDENTES PESSOAIS "/>
    <n v="3003"/>
    <s v="IPA"/>
    <s v="AP Cartões"/>
    <s v="Não"/>
    <s v="SINISTRO NEGADO"/>
    <s v="Falta de Documentos"/>
    <m/>
    <x v="0"/>
    <n v="14011.5"/>
    <n v="13500"/>
    <n v="511.5"/>
    <m/>
    <m/>
    <s v="ZURICH SANTANDER"/>
    <n v="2425536"/>
    <s v=" 9016616-89.2017.813.0024 "/>
    <s v="MARIA DE LOURDES RASO LADEIRA"/>
    <s v="Santander Seguros S/A"/>
    <s v="211/1"/>
    <s v="2017-82-44866-0"/>
    <s v="21/01/2017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Acidentes Pessoais"/>
    <s v="Sinistro Negado (Negativa pagto da Apólice)"/>
    <s v="Indenizatória"/>
    <s v="Juizado Especial Cível"/>
    <s v="JEC 20 Salários"/>
    <s v="Belo Horizonte (MG)"/>
    <s v="Minas Gerais"/>
    <s v="Chalfin, Goldberg, Vainboim e Fichtner Advogados Associados - São "/>
    <s v="Equipe Cível - Seguros"/>
    <s v="25/09/2017 "/>
    <s v="Acordos após a Sentença e até Decisão do Tribunal Estadual"/>
    <n v="0"/>
    <s v="02.02.507.0002425536/17"/>
    <d v="2017-03-08T00:00:00"/>
    <d v="2017-03-15T00:00:00"/>
    <n v="25000"/>
    <d v="2017-03-15T00:00:00"/>
    <s v="25/09/2017 "/>
    <n v="194"/>
    <n v="6.4666666666666668"/>
  </r>
  <r>
    <x v="8"/>
    <s v="02.02.136.0002427571/17"/>
    <x v="2"/>
    <x v="1"/>
    <s v="PROTEÇÃO RESIDENCIAL DOSE DUPLA"/>
    <n v="5002"/>
    <s v="ROUBO/FURTO"/>
    <s v="Residencial Dose Dupla"/>
    <s v="Sim"/>
    <s v="SINISTRO NEGADO"/>
    <s v="prejuízo abaixo da franquia"/>
    <m/>
    <x v="1"/>
    <n v="14264.64"/>
    <n v="0"/>
    <n v="14264.64"/>
    <m/>
    <m/>
    <s v="ZURICH SANTANDER"/>
    <n v="2427571"/>
    <s v=" 1003424-29.2017.8.26.0037 "/>
    <s v="Rodrigo Cesar Noguyeira Bastos"/>
    <s v="Santander Brasil Seguros S/A"/>
    <s v="1490320/325297"/>
    <s v="2016-14-111033-"/>
    <s v="10/08/2016 "/>
    <s v=" "/>
    <n v="13792"/>
    <n v="13792"/>
    <s v=" "/>
    <s v=" "/>
    <s v=" "/>
    <n v="13792"/>
    <s v="Possível"/>
    <n v="6896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Araraquara (SP)"/>
    <s v="São Paulo"/>
    <s v="Chalfin, Goldberg, Vainboim e Fichtner Advogados Associados - São "/>
    <s v="Equipe Cível - Seguros"/>
    <s v="28/09/2017 "/>
    <s v="Improcedência da Ação - 2ª Instância - Recurso do Autor"/>
    <n v="0"/>
    <s v="02.02.136.0002427571/17"/>
    <d v="2017-03-15T00:00:00"/>
    <d v="2017-03-21T00:00:00"/>
    <n v="13792"/>
    <d v="2017-03-21T00:00:00"/>
    <s v="28/09/2017 "/>
    <n v="191"/>
    <n v="6.3666666666666663"/>
  </r>
  <r>
    <x v="8"/>
    <s v="02.02.136.0002406468/17"/>
    <x v="2"/>
    <x v="1"/>
    <s v="PROTEÇÃO RESIDENCIAL DOSE DUPLA"/>
    <n v="5002"/>
    <s v="RESPONSABILIDADE CIVIL"/>
    <s v="Residencial Dose Dupla"/>
    <s v="Sim"/>
    <s v="SINISTRO NEGADO"/>
    <s v="Falta de Documentos"/>
    <m/>
    <x v="2"/>
    <n v="6344.94"/>
    <n v="6344.94"/>
    <n v="0"/>
    <m/>
    <m/>
    <s v="ZURICH SANTANDER"/>
    <n v="2406468"/>
    <s v=" 0010932-49.2017.8.19.0001 "/>
    <s v="Irene Tsouroutsoglou"/>
    <s v="Santander Brasil Seguros S/A"/>
    <s v="1490320/323075"/>
    <s v="2016-14-112823-"/>
    <s v="16/09/2016 "/>
    <s v=" "/>
    <n v="165010"/>
    <n v="165010"/>
    <s v=" "/>
    <s v=" "/>
    <s v=" "/>
    <n v="165010"/>
    <s v="Possível"/>
    <n v="82505"/>
    <n v="0"/>
    <s v="Remoto"/>
    <n v="0"/>
    <s v="Condenação"/>
    <s v="Contingência Inicial"/>
    <m/>
    <s v="Encerrado"/>
    <s v="Seguro Residencial"/>
    <s v="Pgto/Amortiz/diverg/duplic/não processado/provisão"/>
    <s v="Indenizatória"/>
    <s v="Juizado Especial Cível"/>
    <s v="JEC 20 Salários"/>
    <s v="Rio de Janeiro (RJ)"/>
    <s v="Rio de Janeiro"/>
    <s v="Chalfin, Goldberg, Vainboim e Fichtner Advogados Associados - São "/>
    <s v="Equipe Cível - Seguros"/>
    <s v="21/09/2017 "/>
    <s v="Procedência Parcial - 2ª Instância - Recurso do Banco"/>
    <n v="0"/>
    <s v="02.02.136.0002406468/17"/>
    <d v="2017-01-16T00:00:00"/>
    <d v="2017-01-18T00:00:00"/>
    <n v="165010"/>
    <d v="2017-01-18T00:00:00"/>
    <s v="21/09/2017 "/>
    <n v="246"/>
    <n v="8.1999999999999993"/>
  </r>
  <r>
    <x v="8"/>
    <s v="02.02.136.0002470423/17"/>
    <x v="2"/>
    <x v="1"/>
    <s v="PROTEÇÃO RESIDENCIAL"/>
    <n v="8106"/>
    <s v="Danos Elétricos"/>
    <s v="Residencial Habitual"/>
    <s v="Sim"/>
    <s v="SINISTRO NEGADO"/>
    <s v="RISCO EXCLUÍDO"/>
    <m/>
    <x v="1"/>
    <n v="50737.32"/>
    <n v="0"/>
    <n v="50737.32"/>
    <m/>
    <m/>
    <s v="ZURICH SANTANDER"/>
    <n v="2470423"/>
    <s v=" 9050216-04.2017.8.13.0024 "/>
    <s v="BRUNA RODRIGUES DA SILVA"/>
    <s v="Santander Brasil Seguros S/A"/>
    <s v="1813162/875217"/>
    <s v="2017-14-124229-"/>
    <s v="16/04/2017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Residencial"/>
    <s v="Sinistro Negado (Negativa pagto da Apólice)"/>
    <s v="Indenizatória"/>
    <s v="1ª"/>
    <s v="JEC 40 Salários"/>
    <s v="Belo Horizonte (MG)"/>
    <s v="Minas Gerais"/>
    <s v="Chalfin, Goldberg, Vainboim e Fichtner Advogados Associados - São "/>
    <s v="Equipe Cível - Seguros"/>
    <s v="28/09/2017 "/>
    <s v="Extinção Art. 267 - Com Possibilidade Nova Ação - 1ª Instância"/>
    <n v="0"/>
    <s v="02.02.136.0002470423/17"/>
    <d v="2017-07-06T00:00:00"/>
    <d v="2017-07-13T00:00:00"/>
    <n v="50000"/>
    <d v="2017-07-13T00:00:00"/>
    <s v="28/09/2017 "/>
    <n v="77"/>
    <n v="2.5666666666666669"/>
  </r>
  <r>
    <x v="8"/>
    <s v="02.02.136.0001762339/13"/>
    <x v="2"/>
    <x v="1"/>
    <s v="PROTEÇÃO RESIDENCIAL DOSE DUPLA"/>
    <n v="5002"/>
    <s v="VENDAVAL"/>
    <s v="Residencial Dose Dupla"/>
    <s v="Sim"/>
    <s v="SINISTRO NEGADO"/>
    <s v="Falta de Documentos"/>
    <m/>
    <x v="2"/>
    <n v="27610.14"/>
    <n v="27610.14"/>
    <n v="0"/>
    <m/>
    <m/>
    <s v="ZURICH SANTANDER"/>
    <n v="1762339"/>
    <s v=" 0013039-49.2013.8.19.0052 "/>
    <s v="Cristine Pereira da Silva"/>
    <s v="Santander Brasil Seguros S/A"/>
    <s v="1490320/402531"/>
    <s v="2012-14-60828-0"/>
    <s v="21/09/2013 "/>
    <s v=" "/>
    <n v="23000"/>
    <n v="23000"/>
    <s v=" "/>
    <s v=" "/>
    <s v=" "/>
    <n v="23000"/>
    <s v="Possível"/>
    <n v="11500"/>
    <n v="0"/>
    <s v="Remoto"/>
    <n v="0"/>
    <s v="Condenação"/>
    <s v="Contingência Inicial"/>
    <m/>
    <s v="Encerrado"/>
    <s v="Seguro Residencial"/>
    <s v="Pgto/Amortiz/diverg/duplic/não processado/provisão"/>
    <s v="Indenizatória"/>
    <s v="Juizado Especial Cível"/>
    <s v="JEC 20 Salários"/>
    <s v="Araruama (RJ)"/>
    <s v="Rio de Janeiro"/>
    <s v="Chalfin, Goldberg, Vainboim e Fichtner Advogados Associados - São "/>
    <s v="Equipe Cível - Seguros"/>
    <s v="26/09/2017 "/>
    <s v="Procedência Parcial - 1ª Instância"/>
    <n v="0"/>
    <s v="02.02.136.0001762339/13"/>
    <d v="2013-11-27T00:00:00"/>
    <d v="2013-12-14T00:00:00"/>
    <n v="23000"/>
    <d v="2013-12-14T00:00:00"/>
    <s v="26/09/2017 "/>
    <n v="1382"/>
    <n v="46.06666666666667"/>
  </r>
  <r>
    <x v="8"/>
    <s v="02.02.136.0002255311/16"/>
    <x v="2"/>
    <x v="1"/>
    <s v="PROTEÇÃO RESIDENCIAL DOSE DUPLA"/>
    <n v="5002"/>
    <s v="VENDAVAL"/>
    <s v="Residencial Dose Dupla"/>
    <s v="Sim"/>
    <s v="SINISTRO NEGADO"/>
    <s v="EVENTO NÃO CARACTERIZADO"/>
    <m/>
    <x v="2"/>
    <n v="16102.48"/>
    <n v="16102.48"/>
    <n v="0"/>
    <m/>
    <m/>
    <s v="ZURICH SANTANDER"/>
    <n v="2255311"/>
    <s v=" 1002071-02.2016.8.26.0291 "/>
    <s v="Marci Terezinha Kairala"/>
    <s v="Santander Brasil Seguros S/A"/>
    <s v="1490320/178811"/>
    <s v="2015-14-100840-"/>
    <s v="25/12/2015 "/>
    <s v=" "/>
    <n v="14813"/>
    <n v="14813"/>
    <s v=" "/>
    <s v=" "/>
    <s v=" "/>
    <n v="14813"/>
    <s v="Possível"/>
    <n v="7406.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Jaboticabal (SP)"/>
    <s v="São Paulo"/>
    <s v="Chalfin, Goldberg, Vainboim e Fichtner Advogados Associados - São "/>
    <s v="Equipe Cível - Seguros"/>
    <s v="25/09/2017 "/>
    <s v="Procedência Parcial - 1ª Instância"/>
    <n v="0"/>
    <s v="02.02.136.0002255311/16"/>
    <d v="2016-04-01T00:00:00"/>
    <d v="2016-05-17T00:00:00"/>
    <n v="14813"/>
    <d v="2016-05-17T00:00:00"/>
    <s v="25/09/2017 "/>
    <n v="496"/>
    <n v="16.533333333333335"/>
  </r>
  <r>
    <x v="8"/>
    <s v="02.02.136.0002432093/17"/>
    <x v="2"/>
    <x v="1"/>
    <s v="PROTEÇÃO RESIDENCIAL SANTANDER"/>
    <n v="5000"/>
    <s v="VENDAVAL"/>
    <s v="Residencial STD"/>
    <s v="Não"/>
    <s v="SINISTRO NEGADO"/>
    <s v="RISCO EXCLUÍDO"/>
    <m/>
    <x v="1"/>
    <n v="4836.9399999999996"/>
    <n v="0"/>
    <n v="4836.9399999999996"/>
    <m/>
    <m/>
    <s v="ZURICH SANTANDER"/>
    <n v="2432093"/>
    <s v=" 0002665-37.2017.8.19.0212 "/>
    <s v="Maria Joaquina da Silva Abreu Guimarães"/>
    <s v="Santander Brasil Seguros S/A"/>
    <s v="1490318/363336"/>
    <s v="2016-14-110417-"/>
    <s v="16/01/2016 "/>
    <s v=" "/>
    <n v="4394"/>
    <n v="4394"/>
    <s v=" "/>
    <s v=" "/>
    <s v=" "/>
    <n v="4394"/>
    <s v="Possível"/>
    <n v="2197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Niteroi (RJ)"/>
    <s v="Rio de Janeiro"/>
    <s v="Chalfin, Goldberg, Vainboim e Fichtner Advogados Associados - São "/>
    <s v="Equipe Cível - Seguros"/>
    <s v="20/09/2017 "/>
    <s v="Extinção Art. 267 - Com Possibilidade Nova Ação - 1ª Instância"/>
    <n v="0"/>
    <s v="02.02.136.0002432093/17"/>
    <d v="2017-03-24T00:00:00"/>
    <d v="2017-03-31T00:00:00"/>
    <n v="4394"/>
    <d v="2017-03-31T00:00:00"/>
    <s v="20/09/2017 "/>
    <n v="173"/>
    <n v="5.7666666666666666"/>
  </r>
  <r>
    <x v="8"/>
    <s v="02.02.136.0002233138/16"/>
    <x v="2"/>
    <x v="1"/>
    <s v="PROTEÇÃO RESIDENCIAL DOSE DUPLA"/>
    <n v="5002"/>
    <s v="ROUBO/FURTO"/>
    <s v="Residencial Dose Dupla"/>
    <s v="Sim"/>
    <s v="SINISTRO LIQUIDADO"/>
    <s v="Sinistro pago parcialmente"/>
    <m/>
    <x v="1"/>
    <n v="19589.79"/>
    <n v="0"/>
    <n v="19589.79"/>
    <m/>
    <m/>
    <s v="ZURICH SANTANDER"/>
    <n v="2233138"/>
    <s v=" 0000701-85.2016.8.26.0620 "/>
    <s v="LADISLAU DE ARRUDA"/>
    <s v="Santander Brasil Seguros S/A"/>
    <s v="1490320/108373"/>
    <s v="2015-14-93776-0"/>
    <s v="06/07/2015 "/>
    <s v=" "/>
    <n v="15176.11"/>
    <n v="16272"/>
    <s v=" "/>
    <s v=" "/>
    <s v=" "/>
    <n v="15176.11"/>
    <s v="Possível"/>
    <n v="7588.06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Taquarituba (SP)"/>
    <s v="São Paulo"/>
    <s v="Chalfin, Goldberg, Vainboim e Fichtner Advogados Associados - São "/>
    <s v="Equipe Cível - Seguros"/>
    <s v="19/09/2017 "/>
    <s v="Improcedência da Ação - 1ª Instância"/>
    <n v="0"/>
    <s v="02.02.136.0002233138/16"/>
    <d v="2016-04-06T00:00:00"/>
    <d v="2016-04-12T00:00:00"/>
    <n v="15176.11"/>
    <d v="2016-04-12T00:00:00"/>
    <s v="19/09/2017 "/>
    <n v="525"/>
    <n v="17.5"/>
  </r>
  <r>
    <x v="8"/>
    <s v="02.02.136.0002409778/17"/>
    <x v="2"/>
    <x v="1"/>
    <s v="PROTEÇÃO RESIDENCIAL"/>
    <n v="8106"/>
    <s v="ROUBO/FURTO"/>
    <s v="Residencial Habitual"/>
    <s v="Sim"/>
    <s v="SINISTRO LIQUIDADO"/>
    <s v="Sinistro pago parcialmente"/>
    <m/>
    <x v="0"/>
    <n v="1703.03"/>
    <n v="1600"/>
    <n v="103.02999999999997"/>
    <m/>
    <m/>
    <s v="ZURICH SANTANDER"/>
    <n v="2409778"/>
    <s v=" 1000402-71.2017.8.26.0292 "/>
    <s v="ROBERTO DE GODOY JUNIOR"/>
    <s v="Santander Brasil Seguros S/A"/>
    <s v="1813162/898700"/>
    <s v="2016-14-114696-"/>
    <s v="11/11/2016 "/>
    <s v=" "/>
    <n v="11742.01"/>
    <n v="14000"/>
    <s v=" "/>
    <s v=" "/>
    <s v=" "/>
    <n v="11742.01"/>
    <s v="Possível"/>
    <n v="5871.01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Jacareí (SP)"/>
    <s v="São Paulo"/>
    <s v="Chalfin, Goldberg, Vainboim e Fichtner Advogados Associados - São "/>
    <s v="Equipe Cível - Seguros"/>
    <s v="25/09/2017 "/>
    <s v="Acordos após a Sentença e até Decisão do Tribunal Estadual"/>
    <n v="0"/>
    <s v="02.02.136.0002409778/17"/>
    <d v="2017-01-19T00:00:00"/>
    <d v="2017-01-27T00:00:00"/>
    <n v="11742.01"/>
    <d v="2017-01-27T00:00:00"/>
    <s v="25/09/2017 "/>
    <n v="241"/>
    <n v="8.0333333333333332"/>
  </r>
  <r>
    <x v="8"/>
    <s v="02.02.136.0002453964/17"/>
    <x v="2"/>
    <x v="1"/>
    <s v="PROTEÇÃO EMPRESARIAL SANTANDER"/>
    <n v="8114"/>
    <s v="ROUBO/FURTO"/>
    <s v="Empresarial"/>
    <s v="Sim"/>
    <s v="SINISTRO NEGADO"/>
    <s v="prejuízo abaixo da franquia"/>
    <m/>
    <x v="0"/>
    <n v="1600.38"/>
    <n v="1569"/>
    <n v="31.380000000000109"/>
    <m/>
    <m/>
    <s v="ZURICH SANTANDER"/>
    <n v="2453964"/>
    <s v=" 0083464-87.2017.8.13.0518 "/>
    <s v="RS FINHOLDT VARIEDADES LTDAS ME"/>
    <s v="Santander Brasil Seguros S/A"/>
    <s v="1850188/0"/>
    <s v="2016-14-112189-"/>
    <s v="12/09/2016 "/>
    <s v=" "/>
    <n v="4859"/>
    <n v="4859"/>
    <s v=" "/>
    <s v=" "/>
    <s v=" "/>
    <n v="4859"/>
    <s v="Possível"/>
    <n v="2429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Poços de Caldas (MG)"/>
    <s v="Minas Gerais"/>
    <s v="Chalfin, Goldberg, Vainboim e Fichtner Advogados Associados - São "/>
    <s v="Equipe Cível - Seguros"/>
    <s v="25/09/2017 "/>
    <s v="Acordos após a Sentença e até Decisão do Tribunal Estadual"/>
    <n v="0"/>
    <s v="02.02.136.0002453964/17"/>
    <d v="2017-05-18T00:00:00"/>
    <d v="2017-05-30T00:00:00"/>
    <n v="4859"/>
    <d v="2017-05-30T00:00:00"/>
    <s v="25/09/2017 "/>
    <n v="118"/>
    <n v="3.9333333333333331"/>
  </r>
  <r>
    <x v="8"/>
    <s v="02.02.136.0002436196/17"/>
    <x v="2"/>
    <x v="1"/>
    <s v="PROTEÇÃO RESIDENCIAL"/>
    <n v="8106"/>
    <s v="ROUBO/FURTO"/>
    <s v="Residencial Habitual"/>
    <s v="Sim"/>
    <s v="SINISTRO NEGADO"/>
    <s v="FURTO SIMPLES"/>
    <m/>
    <x v="0"/>
    <n v="17657.29"/>
    <n v="16000"/>
    <n v="1657.2900000000009"/>
    <m/>
    <m/>
    <s v="ZURICH SANTANDER"/>
    <n v="2436196"/>
    <s v=" 9001905-02.2017.8.21.0010 "/>
    <s v="Marcia de meneses feitosa"/>
    <s v="Santander Brasil Seguros S/A"/>
    <s v="1813162/842492"/>
    <s v="2016-14-116090-"/>
    <s v="07/11/2016 "/>
    <s v=" "/>
    <n v="18740"/>
    <n v="45000"/>
    <s v=" "/>
    <s v=" "/>
    <s v=" "/>
    <n v="18740"/>
    <s v="Possível"/>
    <n v="937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Caxias do Sul (RS)"/>
    <s v="Rio Grande do Sul"/>
    <s v="Cabanellos Schuh Advogados Associados - RS"/>
    <s v="Equipe Cível - Seguros"/>
    <s v="18/09/2017 "/>
    <s v="Acordos após a Sentença e até Decisão do Tribunal Estadual"/>
    <n v="0"/>
    <s v="02.02.136.0002436196/17"/>
    <d v="2017-03-31T00:00:00"/>
    <d v="2017-04-12T00:00:00"/>
    <n v="18740"/>
    <d v="2017-04-12T00:00:00"/>
    <s v="18/09/2017 "/>
    <n v="159"/>
    <n v="5.3"/>
  </r>
  <r>
    <x v="8"/>
    <s v="02.02.136.0002388802/16"/>
    <x v="2"/>
    <x v="1"/>
    <s v="PROTEÇÃO RESIDENCIAL"/>
    <n v="8106"/>
    <s v="ROUBO/FURTO"/>
    <s v="Residencial Habitual"/>
    <s v="Sim"/>
    <s v="SINISTRO NEGADO"/>
    <s v="FURTO SIMPLES"/>
    <m/>
    <x v="0"/>
    <n v="35150.93"/>
    <n v="30000"/>
    <n v="5150.93"/>
    <m/>
    <m/>
    <s v="ZURICH SANTANDER"/>
    <n v="2388802"/>
    <s v=" 0020574-28.2016.8.24.0038 "/>
    <s v="JULIANO LUIZ BUTZKE"/>
    <s v="Santander Brasil Seguros S/A"/>
    <s v="1813162/863383"/>
    <s v="2016-14-112088E"/>
    <s v="11/09/2016 "/>
    <s v=" "/>
    <n v="42000"/>
    <n v="42000"/>
    <s v=" "/>
    <s v=" "/>
    <s v=" "/>
    <n v="42000"/>
    <s v="Possível"/>
    <n v="21000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40 Salários"/>
    <s v="Joinville (SC)"/>
    <s v="Santa Catarina"/>
    <s v="Cabanellos Schuh Advogados Associados - SC"/>
    <s v="Equipe Cível - Seguros"/>
    <s v="18/09/2017 "/>
    <s v="Acordos após a Sentença e até Decisão do Tribunal Estadual"/>
    <n v="0"/>
    <s v="02.02.136.0002388802/16"/>
    <d v="2016-10-31T00:00:00"/>
    <d v="2016-11-19T00:00:00"/>
    <n v="42000"/>
    <d v="2016-11-19T00:00:00"/>
    <s v="18/09/2017 "/>
    <n v="303"/>
    <n v="10.1"/>
  </r>
  <r>
    <x v="8"/>
    <s v="02.02.507.0002304066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48553.95000000001"/>
    <n v="130000"/>
    <n v="18553.950000000012"/>
    <m/>
    <m/>
    <s v="ZURICH SANTANDER"/>
    <n v="2304066"/>
    <s v=" 1005603-97.2016.8.26.0609 "/>
    <s v="Talita Gonçalves da Silva Castro Novais"/>
    <s v="Santander Seguros S/A"/>
    <s v="3419/572230"/>
    <s v="2015-93-68480-0"/>
    <s v="15/11/2014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Taboão da Serra (SP)"/>
    <s v="São Paulo"/>
    <s v="Chalfin, Goldberg, Vainboim e Fichtner Advogados Associados - São "/>
    <s v="Equipe Cível - Seguros"/>
    <s v="19/09/2017 "/>
    <s v="Acordos após a Sentença e até Decisão do Tribunal Estadual"/>
    <n v="0"/>
    <s v="02.02.507.0002304066/16"/>
    <d v="2016-08-13T00:00:00"/>
    <d v="2016-08-18T00:00:00"/>
    <n v="100000"/>
    <d v="2016-08-18T00:00:00"/>
    <s v="19/09/2017 "/>
    <n v="397"/>
    <n v="13.233333333333333"/>
  </r>
  <r>
    <x v="8"/>
    <s v="02.02.507.0002163011/15"/>
    <x v="0"/>
    <x v="0"/>
    <s v=" PROTEÇÃO VIDA EMPRESA - STYLE"/>
    <n v="5081"/>
    <s v="MORTE NATURAL"/>
    <s v="Vida Master"/>
    <s v="Sim"/>
    <s v="SINISTRO NEGADO"/>
    <s v="Limite de idade / Nº mínimo segurados"/>
    <s v="idade"/>
    <x v="3"/>
    <n v="112472.5"/>
    <n v="112472.5"/>
    <n v="0"/>
    <m/>
    <m/>
    <s v="ZURICH SANTANDER"/>
    <n v="2163011"/>
    <s v=" 0020921-65.2015.8.07.0007 "/>
    <s v="Cleusa Resende de Oliveira"/>
    <s v="Santander Seguros S/A"/>
    <s v="3451/202868"/>
    <s v="2014-93-64936-0"/>
    <s v="25/08/2014 "/>
    <s v=" "/>
    <n v="15509"/>
    <n v="15509"/>
    <s v=" "/>
    <s v=" "/>
    <s v=" "/>
    <n v="15509"/>
    <s v="Possível"/>
    <n v="7754.5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Taguatinga (DF)"/>
    <s v="Distrito Federal"/>
    <s v="Mascarenhas Barbosa &amp; Advogados Associados"/>
    <s v="Equipe Cível - Seguros"/>
    <s v="20/09/2017 "/>
    <s v="Procedência Total - 2ª Instância - Recurso do Banco"/>
    <n v="0"/>
    <s v="02.02.507.0002163011/15"/>
    <d v="2015-08-26T00:00:00"/>
    <d v="2015-10-21T00:00:00"/>
    <n v="15509"/>
    <d v="2015-10-21T00:00:00"/>
    <s v="20/09/2017 "/>
    <n v="700"/>
    <n v="23.333333333333332"/>
  </r>
  <r>
    <x v="8"/>
    <s v="02.02.507.0002146060/15"/>
    <x v="0"/>
    <x v="0"/>
    <s v="APÓLICE ESPECÍFICA VG MENSAL"/>
    <n v="7000"/>
    <s v="MORTE NATURAL"/>
    <s v="Vida Específica"/>
    <s v="Não"/>
    <s v="SINISTRO NEGADO"/>
    <s v="RISCO EXCLUÍDO"/>
    <m/>
    <x v="0"/>
    <n v="166880.54"/>
    <n v="137000"/>
    <n v="29880.540000000008"/>
    <n v="16440"/>
    <m/>
    <s v="ZURICH SANTANDER"/>
    <n v="2146060"/>
    <s v=" 0198393-81.2015.8.21.0001 "/>
    <s v="Ademir Carlos Rigoni"/>
    <s v="Santander Seguros S/A"/>
    <s v="2632/1"/>
    <s v="2015-93-72293-0"/>
    <s v="28/12/2014 "/>
    <s v=" "/>
    <n v="29920"/>
    <n v="29920"/>
    <s v=" "/>
    <s v=" "/>
    <s v=" "/>
    <n v="29920"/>
    <s v="Possível"/>
    <n v="14960"/>
    <n v="0"/>
    <s v="Remoto"/>
    <n v="0"/>
    <s v="Condenação"/>
    <s v="Contingência Inicial"/>
    <m/>
    <s v="Encerrado"/>
    <s v="Seguro de Vida"/>
    <s v="Sinistro Negado (Ausência de Cobertura)"/>
    <s v="Indenizatória"/>
    <s v="13ª"/>
    <s v="Vara Cível"/>
    <s v="Porto Alegre (RS)"/>
    <s v="Rio Grande do Sul"/>
    <s v="Cabanellos Schuh Advogados Associados - RS"/>
    <s v="Equipe Cível - Seguros"/>
    <s v="20/09/2017 "/>
    <s v="Acordo Após Decisão do Tribunal Estadual"/>
    <n v="0"/>
    <s v="02.02.507.0002146060/15"/>
    <d v="2015-08-13T00:00:00"/>
    <d v="2015-09-11T00:00:00"/>
    <n v="29920"/>
    <d v="2015-09-11T00:00:00"/>
    <s v="20/09/2017 "/>
    <n v="740"/>
    <n v="24.666666666666668"/>
  </r>
  <r>
    <x v="8"/>
    <s v="02.02.507.0002148913/15"/>
    <x v="1"/>
    <x v="0"/>
    <s v="SANTANDER PROTECAO SOB MEDIDA"/>
    <n v="8065"/>
    <s v="MORTE NATURAL"/>
    <s v="AP Proteção Sob Medida"/>
    <s v="Sim"/>
    <s v="SINISTRO NEGADO"/>
    <s v="DOENÇA PREEXISTENTE"/>
    <m/>
    <x v="0"/>
    <n v="39748.269999999997"/>
    <n v="35000"/>
    <n v="4748.2699999999968"/>
    <n v="7000"/>
    <m/>
    <s v="ZURICH SANTANDER"/>
    <n v="2148913"/>
    <s v=" 0030397-95.2015.8.21.0021 "/>
    <s v="Leopoldina Fortunato Barbosa da Silveira"/>
    <s v="Santander Seguros S/A"/>
    <s v="2034 E 2034"/>
    <s v="2014-82-30089-E"/>
    <s v="14/07/2014 "/>
    <s v=" "/>
    <n v="32440"/>
    <n v="34684"/>
    <s v=" "/>
    <s v=" "/>
    <s v=" "/>
    <n v="32440"/>
    <s v="Possível"/>
    <n v="16220"/>
    <n v="0"/>
    <s v="Remoto"/>
    <n v="0"/>
    <s v="Condenação"/>
    <s v="Contingência Inicial"/>
    <m/>
    <s v="Encerrado"/>
    <s v="Seguro de Vida"/>
    <s v="Cobertura Negada"/>
    <s v="Indenizatória"/>
    <s v="5ª"/>
    <s v="Vara Cível"/>
    <s v="Passo Fundo (RS)"/>
    <s v="Rio Grande do Sul"/>
    <s v="Cabanellos Schuh Advogados Associados - RS"/>
    <s v="Equipe Cível - Seguros"/>
    <s v="20/09/2017 "/>
    <s v="Acordos após a Sentença e até Decisão do Tribunal Estadual"/>
    <n v="0"/>
    <s v="02.02.507.0002148913/15"/>
    <d v="2015-08-27T00:00:00"/>
    <d v="2015-09-17T00:00:00"/>
    <n v="32440"/>
    <d v="2015-09-17T00:00:00"/>
    <s v="20/09/2017 "/>
    <n v="734"/>
    <n v="24.466666666666665"/>
  </r>
  <r>
    <x v="8"/>
    <s v="02.02.507.0002440761/17"/>
    <x v="0"/>
    <x v="0"/>
    <s v="PROTECAO VIDA HOMEM"/>
    <n v="8061"/>
    <s v="DIAGNOSTICO DE CANCER"/>
    <s v="Vida Homem"/>
    <s v="Sim"/>
    <s v="SINISTRO NEGADO"/>
    <s v="Ausência de cobertura"/>
    <m/>
    <x v="0"/>
    <n v="27929.61"/>
    <n v="23000"/>
    <n v="4929.6100000000006"/>
    <m/>
    <m/>
    <s v="ZURICH SANTANDER"/>
    <n v="2440761"/>
    <s v=" 1019022-83.2017.8.26.0114 "/>
    <s v="VAGNER DA SILVA"/>
    <s v="Santander Seguros S/A"/>
    <s v="113303/3661589"/>
    <s v="2016-93-79427-0"/>
    <s v="15/02/2016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Campinas (SP)"/>
    <s v="São Paulo"/>
    <s v="Chalfin, Goldberg, Vainboim e Fichtner Advogados Associados - São "/>
    <s v="Equipe Cível - Seguros"/>
    <s v="20/09/2017 "/>
    <s v="Acordos após a Sentença e até Decisão do Tribunal Estadual"/>
    <n v="0"/>
    <s v="02.02.507.0002440761/17"/>
    <d v="2017-03-09T00:00:00"/>
    <d v="2017-04-25T00:00:00"/>
    <n v="20000"/>
    <d v="2017-04-25T00:00:00"/>
    <s v="20/09/2017 "/>
    <n v="148"/>
    <n v="4.9333333333333336"/>
  </r>
  <r>
    <x v="8"/>
    <s v="02.02.507.0002039495/15"/>
    <x v="0"/>
    <x v="0"/>
    <s v="PROTEÇÃO VIDA EMPRESA SANTANDER"/>
    <n v="5055"/>
    <s v="IFPD"/>
    <s v="Vida Master"/>
    <s v="Sim"/>
    <s v="SINISTRO NEGADO"/>
    <s v="Limite de idade / Nº mínimo segurados"/>
    <s v="segurados"/>
    <x v="0"/>
    <n v="95000"/>
    <n v="63000"/>
    <n v="32000"/>
    <m/>
    <m/>
    <s v="ZURICH SANTANDER"/>
    <n v="2039495"/>
    <s v=" 1003259-71.2015.8.26.0224 "/>
    <s v="Marcia Maria Melgas"/>
    <s v="Santander Seguros S/A"/>
    <s v="3419/297184"/>
    <s v="2014-93-62512-0"/>
    <s v="23/05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9ª"/>
    <s v="Vara Cível"/>
    <s v="Guarulhos (SP)"/>
    <s v="São Paulo"/>
    <s v="Chalfin, Goldberg, Vainboim e Fichtner Advogados Associados - São "/>
    <s v="Equipe Cível - Seguros"/>
    <s v="22/09/2017 "/>
    <s v="Acordos após a Sentença e até Decisão do Tribunal Estadual"/>
    <n v="0"/>
    <s v="02.02.507.0002039495/15"/>
    <d v="2015-02-10T00:00:00"/>
    <d v="2015-02-25T00:00:00"/>
    <n v="60000"/>
    <d v="2015-02-25T00:00:00"/>
    <s v="22/09/2017 "/>
    <n v="940"/>
    <n v="31.333333333333332"/>
  </r>
  <r>
    <x v="8"/>
    <s v="02.02.507.0001907617/14"/>
    <x v="0"/>
    <x v="0"/>
    <s v="PROTECAO VIDA PREMIADA"/>
    <n v="8063"/>
    <s v="MORTE NATURAL"/>
    <s v="Vida Premiada"/>
    <s v="Não"/>
    <s v="SINISTRO NEGADO"/>
    <s v="Falta de Documentos"/>
    <m/>
    <x v="3"/>
    <n v="59288.91"/>
    <n v="59288.91"/>
    <n v="0"/>
    <m/>
    <m/>
    <s v="ZURICH SANTANDER"/>
    <n v="1907617"/>
    <s v=" 0000380-21.2014.8.26.0620 "/>
    <s v="Marcio André Poretto"/>
    <s v="Santander Seguros S/A"/>
    <s v="113307/3155295"/>
    <s v="2014-93-59918-0"/>
    <s v="23/01/2014 "/>
    <s v=" "/>
    <n v="45277"/>
    <n v="45277"/>
    <s v=" "/>
    <s v=" "/>
    <s v=" "/>
    <n v="45277"/>
    <s v="Provável"/>
    <n v="45277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Taquaritinga (SP)"/>
    <s v="São Paulo"/>
    <s v="Chalfin, Goldberg, Vainboim e Fichtner Advogados Associados - São "/>
    <s v="Equipe Cível - Seguros"/>
    <s v="25/09/2017 "/>
    <s v="Procedência Total - 2ª Instância - Recurso do Banco"/>
    <n v="0"/>
    <s v="02.02.507.0001907617/14"/>
    <d v="2014-05-21T00:00:00"/>
    <d v="2014-08-15T00:00:00"/>
    <n v="45277"/>
    <d v="2014-08-15T00:00:00"/>
    <s v="25/09/2017 "/>
    <n v="1137"/>
    <n v="37.9"/>
  </r>
  <r>
    <x v="8"/>
    <s v="02.02.507.0002165945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83085"/>
    <n v="46407.97"/>
    <n v="36677.03"/>
    <m/>
    <m/>
    <s v="ZURICH SANTANDER"/>
    <n v="2165945"/>
    <s v=" 1015326-52.2015.8.26.0003 "/>
    <s v="Marcia Toledo Cecílio"/>
    <s v="Santander Seguros S/A"/>
    <s v="3419/313926"/>
    <s v="2015-93-70142-0"/>
    <s v="26/03/2015 "/>
    <s v=" "/>
    <n v="83085.5"/>
    <n v="83085.5"/>
    <s v=" "/>
    <s v=" "/>
    <s v=" "/>
    <n v="83085.5"/>
    <s v="Possível"/>
    <n v="41542.75"/>
    <n v="0"/>
    <s v="Remoto"/>
    <n v="0"/>
    <s v="Condenação"/>
    <s v="Contingência Inicial"/>
    <m/>
    <s v="Encerrado"/>
    <s v="Seguro de Vida"/>
    <s v="Sinistro Negado (Ausência de Cobertura)"/>
    <s v="Cobrança"/>
    <s v="1ª"/>
    <s v="Vara Cível"/>
    <s v="São Paulo (SP)"/>
    <s v="São Paulo"/>
    <s v="Chalfin, Goldberg, Vainboim e Fichtner Advogados Associados - São "/>
    <s v="Equipe Cível - Seguros"/>
    <s v="25/09/2017 "/>
    <s v="Acordos após a Sentença e até Decisão do Tribunal Estadual"/>
    <n v="0"/>
    <s v="02.02.507.0002165945/15"/>
    <d v="2015-09-10T00:00:00"/>
    <d v="2015-10-29T00:00:00"/>
    <n v="83085.5"/>
    <d v="2015-10-29T00:00:00"/>
    <s v="25/09/2017 "/>
    <n v="697"/>
    <n v="23.233333333333334"/>
  </r>
  <r>
    <x v="8"/>
    <s v="02.02.507.0002149465/15"/>
    <x v="0"/>
    <x v="0"/>
    <s v=" SEGURO DE FUNCIONÁRIOS"/>
    <n v="7001"/>
    <s v="IFPD"/>
    <s v="Vida Funcionários"/>
    <s v="Não"/>
    <s v="SINISTRO NÃO AVISADO"/>
    <s v="SINISTRO NÃO AVISADO"/>
    <m/>
    <x v="0"/>
    <n v="221470.07999999999"/>
    <n v="200000"/>
    <n v="21470.079999999987"/>
    <m/>
    <m/>
    <s v="ZURICH SANTANDER"/>
    <n v="2149465"/>
    <s v=" 2015.01.1.101928-3 "/>
    <s v="Rebeca Gomes Eleutério"/>
    <s v="Santander Seguros S/A"/>
    <s v="3493/1"/>
    <s v="2015-93-74888-0"/>
    <s v="26/06/2013 "/>
    <s v=" "/>
    <n v="61706.7"/>
    <n v="61706.7"/>
    <s v=" "/>
    <s v=" "/>
    <s v=" "/>
    <n v="61706.7"/>
    <s v="Possível"/>
    <n v="30853.35"/>
    <n v="0"/>
    <s v="Remoto"/>
    <n v="0"/>
    <s v="Condenação"/>
    <s v="Contingência Inicial"/>
    <m/>
    <s v="Encerrado"/>
    <s v="Seguro de Vida"/>
    <s v="Sinistro Negado (Negativa pagto da Apólice)"/>
    <s v="Indenizatória"/>
    <s v="18ª"/>
    <s v="Vara Cível"/>
    <s v="Brasília (DF)"/>
    <s v="Distrito Federal"/>
    <s v="Mascarenhas Barbosa &amp; Advogados Associados"/>
    <s v="Equipe Cível - Seguros"/>
    <s v="25/09/2017 "/>
    <s v="Acordo Após Decisão do Tribunal Estadual"/>
    <n v="0"/>
    <s v="02.02.507.0002149465/15"/>
    <d v="2015-08-30T00:00:00"/>
    <d v="2015-09-17T00:00:00"/>
    <n v="61706.7"/>
    <d v="2015-09-17T00:00:00"/>
    <s v="25/09/2017 "/>
    <n v="739"/>
    <n v="24.633333333333333"/>
  </r>
  <r>
    <x v="8"/>
    <s v="02.02.507.0002168137/15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267740"/>
    <n v="246400"/>
    <n v="21340"/>
    <m/>
    <m/>
    <s v="ZURICH SANTANDER"/>
    <n v="2168137"/>
    <s v=" 6109179-27.2015.8.13.0024 "/>
    <s v="leonario nazário dos anjos"/>
    <s v="Santander Seguros S/A"/>
    <s v="3419/489456"/>
    <s v="2015-93-67906-0"/>
    <s v="03/08/2014 "/>
    <s v=" "/>
    <n v="227500"/>
    <n v="227500"/>
    <s v=" "/>
    <s v=" "/>
    <s v=" "/>
    <n v="227500"/>
    <s v="Possível"/>
    <n v="11375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4ª"/>
    <s v="Vara Cível"/>
    <s v="Belo Horizonte (MG)"/>
    <s v="Minas Gerais"/>
    <s v="Chalfin, Goldberg, Vainboim e Fichtner Advogados Associados - São "/>
    <s v="Equipe Cível - Seguros"/>
    <s v="25/09/2017 "/>
    <s v="Acordos após a Sentença e até Decisão do Tribunal Estadual"/>
    <n v="0"/>
    <s v="02.02.507.0002168137/15"/>
    <d v="2015-10-15T00:00:00"/>
    <d v="2015-11-05T00:00:00"/>
    <n v="227500"/>
    <d v="2015-11-05T00:00:00"/>
    <s v="25/09/2017 "/>
    <n v="690"/>
    <n v="23"/>
  </r>
  <r>
    <x v="8"/>
    <s v="02.02.507.0002253006/16"/>
    <x v="0"/>
    <x v="0"/>
    <s v="PROTEÇÃO VIDA EMPRESA SANTANDER"/>
    <n v="5055"/>
    <s v="IFPD"/>
    <s v="Vida Master"/>
    <s v="Sim"/>
    <s v="SINISTRO NEGADO"/>
    <s v="Limite de idade / Nº mínimo segurados"/>
    <s v="segurados"/>
    <x v="0"/>
    <n v="155237"/>
    <n v="105000"/>
    <n v="50237"/>
    <m/>
    <m/>
    <s v="ZURICH SANTANDER"/>
    <n v="2253006"/>
    <s v=" 1000852-42.2015.8.26.0564 "/>
    <s v="Jose valfredo gomes ribeiro"/>
    <s v="Santander Seguros S/A"/>
    <s v="3419/424943"/>
    <s v="2014-93-66504-0"/>
    <s v="17/03/2014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Apólice não recebida"/>
    <s v="Indenizatória"/>
    <s v="1ª"/>
    <s v="Vara Cível"/>
    <s v="São Bernardo do Campo (SP)"/>
    <s v="São Paulo"/>
    <s v="Chalfin, Goldberg, Vainboim e Fichtner Advogados Associados - São "/>
    <s v="Equipe Cível - Seguros"/>
    <s v="25/09/2017 "/>
    <s v="Acordo Após Decisão do Tribunal Estadual"/>
    <n v="0"/>
    <s v="02.02.507.0002253006/16"/>
    <d v="2016-04-07T00:00:00"/>
    <d v="2016-05-12T00:00:00"/>
    <n v="100000"/>
    <d v="2016-05-12T00:00:00"/>
    <s v="25/09/2017 "/>
    <n v="501"/>
    <n v="16.7"/>
  </r>
  <r>
    <x v="8"/>
    <s v="02.02.507.0002260557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66666.66"/>
    <n v="60000"/>
    <n v="6666.6600000000035"/>
    <m/>
    <m/>
    <s v="ZURICH SANTANDER"/>
    <n v="2260557"/>
    <s v=" 1051989-63.2016.8.26.0100 "/>
    <s v="MARCIA CARINA COSTA BATISTA"/>
    <s v="Santander Seguros S/A"/>
    <s v="3419/603692"/>
    <s v="2015-93-71927-0"/>
    <s v="02/06/2015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Cobrança"/>
    <s v="25ª"/>
    <s v="Vara Cível"/>
    <s v="São Paulo (SP)"/>
    <s v="São Paulo"/>
    <s v="Chalfin, Goldberg, Vainboim e Fichtner Advogados Associados - São "/>
    <s v="Equipe Cível - Seguros"/>
    <s v="27/09/2017 "/>
    <s v="Acordos após a Sentença e até Decisão do Tribunal Estadual"/>
    <n v="0"/>
    <s v="02.02.507.0002260557/16"/>
    <d v="2016-05-23T00:00:00"/>
    <d v="2016-05-31T00:00:00"/>
    <n v="100000"/>
    <d v="2016-05-31T00:00:00"/>
    <s v="27/09/2017 "/>
    <n v="484"/>
    <n v="16.133333333333333"/>
  </r>
  <r>
    <x v="8"/>
    <s v="02.02.507.0001954896/14"/>
    <x v="1"/>
    <x v="0"/>
    <s v="ACIDENTES PESSOAIS MENSAL SANTANDER"/>
    <n v="5012"/>
    <s v="Auxilio Funeral"/>
    <s v="AP STD"/>
    <s v="Sim"/>
    <s v="SINISTRO NEGADO"/>
    <s v="Falta de Documentos"/>
    <m/>
    <x v="0"/>
    <n v="6080.29"/>
    <n v="5600"/>
    <n v="480.28999999999996"/>
    <m/>
    <m/>
    <s v="ZURICH SANTANDER"/>
    <n v="1954896"/>
    <s v=" 0034874-80.2014.8.21.0027 "/>
    <s v="EBER DE SOUZA DIAS"/>
    <s v="Santander Seguros S/A"/>
    <s v="301/2418850"/>
    <s v="2014-82-28558-0"/>
    <s v="07/04/2014 "/>
    <s v=" "/>
    <n v="3385"/>
    <n v="3385"/>
    <s v=" "/>
    <s v=" "/>
    <s v=" "/>
    <n v="2032.17"/>
    <s v="Provável"/>
    <n v="2032.17"/>
    <n v="0"/>
    <s v="Remoto"/>
    <n v="0"/>
    <s v="Condenação"/>
    <s v="Contingência Inicial"/>
    <m/>
    <s v="Encerrado"/>
    <s v="Seguro de Vida"/>
    <s v="Cobertura Negada"/>
    <s v="Indenizatória"/>
    <s v="Juizado Especial Cível"/>
    <s v="JEC 20 Salários"/>
    <s v="Santa Maria (RS)"/>
    <s v="Rio Grande do Sul"/>
    <s v="Cabanellos Schuh Advogados Associados - RS"/>
    <s v="Equipe Cível - Seguros"/>
    <s v="29/09/2017 "/>
    <s v="Acordos após a Sentença e até Decisão do Tribunal Estadual"/>
    <n v="0"/>
    <s v="02.02.507.0001954896/14"/>
    <d v="2014-10-02T00:00:00"/>
    <d v="2014-10-16T00:00:00"/>
    <n v="3385"/>
    <d v="2014-10-16T00:00:00"/>
    <s v="29/09/2017 "/>
    <n v="1079"/>
    <n v="35.966666666666669"/>
  </r>
  <r>
    <x v="8"/>
    <s v="02.02.507.0001852950/14"/>
    <x v="1"/>
    <x v="0"/>
    <s v="PROTEÇÃO AP MAIS COBERTURA"/>
    <n v="5013"/>
    <s v="IPA"/>
    <s v="AP STD"/>
    <s v="Sim"/>
    <s v="SINISTRO NEGADO"/>
    <s v="Sem caracterização de IFPD / IPA / Doenças Graves / Preexistência"/>
    <m/>
    <x v="1"/>
    <n v="86337.4"/>
    <n v="0"/>
    <n v="86337.4"/>
    <m/>
    <m/>
    <s v="ZURICH SANTANDER"/>
    <n v="1852950"/>
    <s v=" 0008527-51.2014.8.13.0344 "/>
    <s v="Lucimara Nunes Teodora"/>
    <s v="Santander Seguros S/A"/>
    <s v="287/134536731"/>
    <s v="2012-82-20299-0"/>
    <s v="10/08/2012 "/>
    <s v=" "/>
    <n v="47117"/>
    <n v="47117"/>
    <s v=" "/>
    <s v=" "/>
    <s v=" "/>
    <n v="47117"/>
    <s v="Possível"/>
    <n v="23558.5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Iturama (MG)"/>
    <s v="Minas Gerais"/>
    <s v="Chalfin, Goldberg, Vainboim e Fichtner Advogados Associados - São "/>
    <s v="Equipe Cível - Seguros"/>
    <s v="20/09/2017 "/>
    <s v="Improcedência da Ação - 1ª Instância"/>
    <n v="0"/>
    <s v="02.02.507.0001852950/14"/>
    <d v="2014-02-28T00:00:00"/>
    <d v="2014-05-16T00:00:00"/>
    <n v="47117"/>
    <d v="2014-05-16T00:00:00"/>
    <s v="20/09/2017 "/>
    <n v="1223"/>
    <n v="40.766666666666666"/>
  </r>
  <r>
    <x v="8"/>
    <s v="02.02.507.0002468121/17"/>
    <x v="0"/>
    <x v="0"/>
    <s v="PROTEÇÃO VIDA EMPRESA SANTANDER"/>
    <n v="5055"/>
    <s v="IFPD"/>
    <s v="Vida Master"/>
    <s v="Sim"/>
    <s v="SINISTRO NEGADO"/>
    <s v="DOENÇA PREEXISTENTE"/>
    <m/>
    <x v="1"/>
    <n v="29747.84"/>
    <n v="0"/>
    <n v="29747.84"/>
    <m/>
    <m/>
    <s v="ZURICH SANTANDER"/>
    <n v="2468121"/>
    <s v=" 0027514-43.2017.8.21.0010 "/>
    <s v="Lourenço Angelo Cemin"/>
    <s v="Santander Seguros S/A"/>
    <s v="3419/755980"/>
    <s v="2016-93-86331-0"/>
    <s v="25/10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Caxias do Sul (RS)"/>
    <s v="Rio Grande do Sul"/>
    <s v="Cabanellos Schuh Advogados Associados - RS"/>
    <s v="Equipe Cível - Seguros"/>
    <s v="20/09/2017 "/>
    <s v="Cadastro para Simples Acompanhamento"/>
    <n v="0"/>
    <s v="02.02.507.0002468121/17"/>
    <d v="2017-06-26T00:00:00"/>
    <d v="2017-07-07T00:00:00"/>
    <n v="30000"/>
    <d v="2017-07-07T00:00:00"/>
    <s v="20/09/2017 "/>
    <n v="75"/>
    <n v="2.5"/>
  </r>
  <r>
    <x v="8"/>
    <s v="02.02.507.0002082977/15"/>
    <x v="1"/>
    <x v="0"/>
    <s v=" RIDERS REAL VIDA / AP"/>
    <n v="5101"/>
    <s v="DOENCAS GRAVES"/>
    <s v="AP Riders"/>
    <s v="Não"/>
    <s v="SINISTRO NEGADO"/>
    <s v="Sem caracterização de IFPD / IPA / Doenças Graves / Preexistência"/>
    <s v="sem caracterização de doenças graves"/>
    <x v="1"/>
    <n v="9636.84"/>
    <n v="0"/>
    <n v="9636.84"/>
    <m/>
    <m/>
    <s v="ZURICH SANTANDER"/>
    <n v="2082977"/>
    <s v=" 6023010-37.2015.8.13.0024 "/>
    <s v="Lucia Vieira da Cruz Magalhaes"/>
    <s v="Santander Seguros S/A"/>
    <s v="329/1211697"/>
    <s v="2014-82-28744-0"/>
    <s v="27/12/2013 "/>
    <s v=" "/>
    <n v="6290.24"/>
    <n v="6290.24"/>
    <s v=" "/>
    <s v=" "/>
    <s v=" "/>
    <n v="6290.24"/>
    <s v="Possível"/>
    <n v="3145.12"/>
    <n v="0"/>
    <s v="Remoto"/>
    <n v="0"/>
    <s v="Condenação"/>
    <s v="Contingência Inicial"/>
    <m/>
    <s v="Encerrado"/>
    <s v="Seguro de Vida"/>
    <s v="Cobertura Negada"/>
    <s v="Indenizatória"/>
    <s v="23ª"/>
    <s v="Vara Cível"/>
    <s v="Belo Horizonte (MG)"/>
    <s v="Minas Gerais"/>
    <s v="Chalfin, Goldberg, Vainboim e Fichtner Advogados Associados - São "/>
    <s v="Equipe Cível - Seguros"/>
    <s v="27/09/2017 "/>
    <s v="Improcedência da Ação - 1ª Instância"/>
    <n v="0"/>
    <s v="02.02.507.0002082977/15"/>
    <d v="2015-04-16T00:00:00"/>
    <d v="2015-05-06T00:00:00"/>
    <n v="6290.24"/>
    <d v="2015-05-06T00:00:00"/>
    <s v="27/09/2017 "/>
    <n v="875"/>
    <n v="29.166666666666668"/>
  </r>
  <r>
    <x v="8"/>
    <s v="02.02.507.0002416358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2"/>
    <n v="74022.710000000006"/>
    <n v="74022.710000000006"/>
    <n v="0"/>
    <m/>
    <m/>
    <s v="ZURICH SANTANDER"/>
    <n v="2416358"/>
    <s v=" 5269893-68.2016.8.09.0051 "/>
    <s v="João neto dos santos"/>
    <s v="Santander Seguros S/A"/>
    <s v="3419/209797"/>
    <s v="2017-93-89723-0"/>
    <s v="03/12/2015 "/>
    <s v=" "/>
    <n v="65747"/>
    <n v="65747"/>
    <s v=" "/>
    <s v=" "/>
    <s v=" "/>
    <n v="65747"/>
    <s v="Possível"/>
    <n v="32873.5"/>
    <n v="0"/>
    <s v="Remoto"/>
    <n v="0"/>
    <s v="Condenação"/>
    <s v="Contingência Inicial"/>
    <m/>
    <s v="Encerrado"/>
    <s v="Seguro de Vida"/>
    <s v="Sinistro Negado (Ausência de Cobertura)"/>
    <s v="Indenizatória"/>
    <s v="8ª"/>
    <s v="Vara Cível"/>
    <s v="Goiânia (GO)"/>
    <s v="Goiás"/>
    <s v="Mascarenhas Barbosa &amp; Advogados Associados"/>
    <s v="Equipe Cível - Seguros"/>
    <s v="27/09/2017 "/>
    <s v="Procedência Parcial - 1ª Instância"/>
    <n v="0"/>
    <s v="02.02.507.0002416358/17"/>
    <d v="2017-02-01T00:00:00"/>
    <d v="2017-02-15T00:00:00"/>
    <n v="65747"/>
    <d v="2017-02-15T00:00:00"/>
    <s v="27/09/2017 "/>
    <n v="224"/>
    <n v="7.4666666666666668"/>
  </r>
  <r>
    <x v="8"/>
    <s v="02.02.507.0002480328/17"/>
    <x v="0"/>
    <x v="0"/>
    <s v="VIDA PROTEÇÃO EXCLUSIVA"/>
    <n v="5030"/>
    <s v="IFPD"/>
    <s v="Vida Proteção Exclusiva"/>
    <s v="Sim"/>
    <s v="SINISTRO NEGADO"/>
    <s v="Ausência de cobertura"/>
    <m/>
    <x v="1"/>
    <n v="28952.3"/>
    <n v="0"/>
    <n v="28952.3"/>
    <m/>
    <m/>
    <s v="ZURICH SANTANDER"/>
    <n v="2480328"/>
    <s v=" 1000619-45.2017.8.26.0412 "/>
    <s v="Maria Odete Retuci Garcia"/>
    <s v="Santander Seguros S/A"/>
    <s v="3422/17498430"/>
    <s v="2017-93-94213-0"/>
    <s v="01/01/2016 "/>
    <s v=" "/>
    <n v="27616"/>
    <n v="27616"/>
    <s v=" "/>
    <s v=" "/>
    <s v=" "/>
    <n v="27616"/>
    <s v="Possível"/>
    <n v="13808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Juizado Especial Cível"/>
    <s v="JEC 40 Salários"/>
    <s v="Palestina (SP)"/>
    <s v="São Paulo"/>
    <s v="Chalfin, Goldberg, Vainboim e Fichtner Advogados Associados - São "/>
    <s v="Equipe Cível - Seguros"/>
    <s v="28/09/2017 "/>
    <s v="Extinção Art. 267 - Com Possibilidade Nova Ação - 1ª Instância"/>
    <n v="0"/>
    <s v="02.02.507.0002480328/17"/>
    <d v="2017-08-01T00:00:00"/>
    <d v="2017-08-09T00:00:00"/>
    <n v="27616"/>
    <d v="2017-08-09T00:00:00"/>
    <s v="28/09/2017 "/>
    <n v="50"/>
    <n v="1.6666666666666667"/>
  </r>
  <r>
    <x v="8"/>
    <s v="02.02.507.0002228878/16"/>
    <x v="0"/>
    <x v="0"/>
    <s v=" SEGURO DE FUNCIONÁRIOS"/>
    <n v="7001"/>
    <s v="IFPD"/>
    <s v="Vida Funcionários"/>
    <s v="Não"/>
    <s v="SINISTRO NEGADO"/>
    <s v="Sem caracterização de IFPD / IPA / Doenças Graves / Preexistência"/>
    <m/>
    <x v="1"/>
    <n v="291254.2"/>
    <n v="0"/>
    <n v="291254.2"/>
    <m/>
    <m/>
    <s v="ZURICH SANTANDER"/>
    <n v="2228878"/>
    <s v=" 1030620-13.2016.8.26.0100 "/>
    <s v="Vera Lúcia Fabiano do Amaral"/>
    <s v="Santander Seguros S/A"/>
    <s v="3493/1"/>
    <s v="2015-93-69819-0"/>
    <s v="28/01/2015 "/>
    <s v=" "/>
    <n v="216368.7"/>
    <n v="216368.7"/>
    <s v=" "/>
    <s v=" "/>
    <s v=" "/>
    <n v="216368.7"/>
    <s v="Possível"/>
    <n v="108184.35"/>
    <n v="0"/>
    <s v="Remoto"/>
    <n v="0"/>
    <s v="Condenação"/>
    <s v="Contingência Inicial"/>
    <m/>
    <s v="Encerrado"/>
    <s v="Seguro de Vida"/>
    <s v="Sinistro Negado por Doença Pré-existente"/>
    <s v="Indenizatória"/>
    <s v="24ª"/>
    <s v="Vara Cível"/>
    <s v="São Paulo (SP)"/>
    <s v="São Paulo"/>
    <s v="Chalfin, Goldberg, Vainboim e Fichtner Advogados Associados - São "/>
    <s v="Equipe Cível - Seguros"/>
    <s v="20/09/2017 "/>
    <s v="Improcedência da Ação - 2ª Instância - Recurso do Autor"/>
    <n v="0"/>
    <s v="02.02.507.0002228878/16"/>
    <d v="2016-01-18T00:00:00"/>
    <d v="2016-04-01T00:00:00"/>
    <n v="216368.7"/>
    <d v="2016-04-01T00:00:00"/>
    <s v="20/09/2017 "/>
    <n v="537"/>
    <n v="17.899999999999999"/>
  </r>
  <r>
    <x v="8"/>
    <s v="02.02.507.0001849238/14"/>
    <x v="0"/>
    <x v="0"/>
    <s v=" PROTECAO VIDA VAN GOGH"/>
    <n v="8064"/>
    <s v="MORTE ACIDENTAL"/>
    <s v="Vida Van Gogh"/>
    <s v="Sim"/>
    <s v="SINISTRO NEGADO"/>
    <s v="Agravamento de risco / Embriaguez"/>
    <m/>
    <x v="1"/>
    <n v="695663.36"/>
    <n v="0"/>
    <n v="695663.36"/>
    <m/>
    <m/>
    <s v="ZURICH SANTANDER"/>
    <n v="1849238"/>
    <s v=" 1004573-88.2014.8.26.0482 "/>
    <s v="Iraci da Silva Machado"/>
    <s v="Santander Seguros S/A"/>
    <s v="301 E 113308"/>
    <s v="2013-93-54075-E"/>
    <s v="12/05/2013 "/>
    <s v=" "/>
    <n v="845000"/>
    <n v="845000"/>
    <s v=" "/>
    <s v=" "/>
    <s v=" "/>
    <n v="845000"/>
    <s v="Possível"/>
    <n v="4225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Presidente Prudente (SP)"/>
    <s v="São Paulo"/>
    <s v="Tortoro, Madureira e Ragazzi Sociedade de Advogados"/>
    <s v="Equipe Jurídico Cível Causas Especiais"/>
    <s v="26/09/2017 "/>
    <s v="Improcedência da Ação - 2ª Instância - Recurso do Autor"/>
    <n v="0"/>
    <s v="02.02.507.0001849238/14"/>
    <d v="2014-04-30T00:00:00"/>
    <d v="2014-05-12T00:00:00"/>
    <n v="845000"/>
    <d v="2014-05-12T00:00:00"/>
    <s v="26/09/2017 "/>
    <n v="1233"/>
    <n v="41.1"/>
  </r>
  <r>
    <x v="8"/>
    <s v="02.02.507.0002418189/17"/>
    <x v="0"/>
    <x v="0"/>
    <s v="PROTECAO VIDA HOMEM"/>
    <n v="8061"/>
    <s v="MORTE ACIDENTAL"/>
    <s v="Vida Homem"/>
    <s v="Sim"/>
    <s v="SINISTRO NEGADO"/>
    <s v="Agravamento de risco / Embriaguez"/>
    <m/>
    <x v="2"/>
    <n v="7440.96"/>
    <n v="7440.96"/>
    <n v="0"/>
    <m/>
    <m/>
    <s v="ZURICH SANTANDER"/>
    <n v="2418189"/>
    <s v=" 1000895-80.2017.8.26.0637 "/>
    <s v="JOSÉ RICARDO BARBOSA DE OLIVEIRA"/>
    <s v="Santander Seguros S/A"/>
    <s v="113303/3657707"/>
    <s v="2017-93-89725-0"/>
    <s v="29/09/2016 "/>
    <s v=" "/>
    <n v="7816"/>
    <n v="7816"/>
    <s v=" "/>
    <s v=" "/>
    <s v=" "/>
    <n v="7816"/>
    <s v="Possível"/>
    <n v="3908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Tupã (SP)"/>
    <s v="São Paulo"/>
    <s v="Chalfin, Goldberg, Vainboim e Fichtner Advogados Associados - São "/>
    <s v="Equipe Cível - Seguros"/>
    <s v="25/09/2017 "/>
    <s v="Procedência Parcial - 2ª Instância - Recurso do Autor"/>
    <n v="0"/>
    <s v="02.02.507.0002418189/17"/>
    <d v="2017-02-15T00:00:00"/>
    <d v="2017-02-21T00:00:00"/>
    <n v="7816"/>
    <d v="2017-02-21T00:00:00"/>
    <s v="25/09/2017 "/>
    <n v="216"/>
    <n v="7.2"/>
  </r>
  <r>
    <x v="8"/>
    <s v="02.02.507.0002150597/15"/>
    <x v="0"/>
    <x v="0"/>
    <s v="PROTEÇÃO VIDA EMPRESA SANTANDER"/>
    <n v="5055"/>
    <s v="DIAGNOSTICO DE CANCER"/>
    <s v="Vida Master"/>
    <s v="Sim"/>
    <s v="SINISTRO NEGADO"/>
    <s v="Ausência de cobertura"/>
    <m/>
    <x v="0"/>
    <n v="200000"/>
    <n v="113482.93"/>
    <n v="86517.07"/>
    <m/>
    <m/>
    <s v="ZURICH SANTANDER"/>
    <n v="2150597"/>
    <s v=" 1094356-39.2015.8.26.0100 "/>
    <s v="CAMILA SILVA VITOLO"/>
    <s v="Santander Seguros S/A"/>
    <s v="3419/72443"/>
    <s v="2015-93-68719-E"/>
    <s v="07/02/2015 "/>
    <s v=" "/>
    <n v="168395.5"/>
    <n v="168395.5"/>
    <s v=" "/>
    <s v=" "/>
    <s v=" "/>
    <n v="168395.5"/>
    <s v="Possível"/>
    <n v="84197.75"/>
    <n v="0"/>
    <s v="Remoto"/>
    <n v="0"/>
    <s v="Condenação"/>
    <s v="Contingência Inicial"/>
    <m/>
    <s v="Encerrado"/>
    <s v="Seguro de Vida"/>
    <s v="Cobertura Negada"/>
    <s v="Indenizatória"/>
    <s v="5ª"/>
    <s v="Vara Cível"/>
    <s v="São Paulo (SP)"/>
    <s v="São Paulo"/>
    <s v="Chalfin, Goldberg, Vainboim e Fichtner Advogados Associados - São "/>
    <s v="Equipe Cível - Seguros"/>
    <s v="25/09/2017 "/>
    <s v="Acordo antes da Sentença"/>
    <n v="0"/>
    <s v="02.02.507.0002150597/15"/>
    <d v="2015-09-14T00:00:00"/>
    <d v="2015-09-19T00:00:00"/>
    <n v="168395.5"/>
    <d v="2015-09-19T00:00:00"/>
    <s v="25/09/2017 "/>
    <n v="737"/>
    <n v="24.566666666666666"/>
  </r>
  <r>
    <x v="8"/>
    <s v="02.02.507.0002118728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60000"/>
    <n v="93367.49"/>
    <n v="66632.509999999995"/>
    <m/>
    <m/>
    <s v="ZURICH SANTANDER"/>
    <n v="2118728"/>
    <s v=" 0162967-83.2015.8.13.0145 "/>
    <s v="Davi Pereira Bessa"/>
    <s v="Santander Seguros S/A"/>
    <s v="3419/433662"/>
    <s v="2014-93-65302-0"/>
    <s v="10/08/2014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Sinistro Negado (Negativa pagto da Apólice)"/>
    <s v="Cobrança"/>
    <s v="9ª"/>
    <s v="Vara Cível"/>
    <s v="Juiz de Fora (MG)"/>
    <s v="Minas Gerais"/>
    <s v="Chalfin, Goldberg, Vainboim e Fichtner Advogados Associados - São "/>
    <s v="Equipe Cível - Seguros"/>
    <s v="25/09/2017 "/>
    <s v="Acordo antes da Sentença"/>
    <n v="0"/>
    <s v="02.02.507.0002118728/15"/>
    <d v="2015-03-31T00:00:00"/>
    <d v="2015-07-08T00:00:00"/>
    <n v="80000"/>
    <d v="2015-07-08T00:00:00"/>
    <s v="25/09/2017 "/>
    <n v="810"/>
    <n v="27"/>
  </r>
  <r>
    <x v="8"/>
    <s v="02.02.507.0002133354/14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50000"/>
    <n v="48000"/>
    <n v="2000"/>
    <m/>
    <m/>
    <s v="ZURICH SANTANDER"/>
    <n v="2133354"/>
    <s v=" 1098620-36.2014.8.26.0100 "/>
    <s v="Ordalia porfirio rigueiro"/>
    <s v="Santander Seguros S/A"/>
    <s v="3419/426359"/>
    <s v="2014-93-63970-0"/>
    <s v="22/06/2014 "/>
    <s v=" "/>
    <n v="48000"/>
    <n v="48000"/>
    <s v=" "/>
    <s v=" "/>
    <s v=" "/>
    <n v="48000"/>
    <s v="Possível"/>
    <n v="240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São Paulo (SP)"/>
    <s v="São Paulo"/>
    <s v="Chalfin, Goldberg, Vainboim e Fichtner Advogados Associados - São "/>
    <s v="Equipe Cível - Seguros"/>
    <s v="25/09/2017 "/>
    <s v="Acordo antes da Sentença"/>
    <n v="0"/>
    <s v="02.02.507.0002133354/14"/>
    <d v="2014-10-07T00:00:00"/>
    <d v="2015-08-11T00:00:00"/>
    <n v="48000"/>
    <d v="2015-08-11T00:00:00"/>
    <s v="25/09/2017 "/>
    <n v="776"/>
    <n v="25.866666666666667"/>
  </r>
  <r>
    <x v="8"/>
    <s v="02.02.507.0002134951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03396.67"/>
    <n v="100000"/>
    <n v="103396.67000000001"/>
    <m/>
    <m/>
    <s v="ZURICH SANTANDER"/>
    <n v="2134951"/>
    <s v=" 0312405-65.2015.8.19.0001 "/>
    <s v="Jandyra Jorge Dutra da Silveira"/>
    <s v="Santander Seguros S/A"/>
    <s v="3419/5237573"/>
    <s v="2014-93-65118-0"/>
    <s v="16/08/2014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Rio de Janeiro (RJ)"/>
    <s v="Rio de Janeiro"/>
    <s v="Chalfin, Goldberg, Vainboim e Fichtner Advogados Associados - São "/>
    <s v="Equipe Cível - Seguros"/>
    <s v="25/09/2017 "/>
    <s v="Acordo antes da Sentença"/>
    <n v="0"/>
    <s v="02.02.507.0002134951/15"/>
    <d v="2015-07-27T00:00:00"/>
    <d v="2015-08-13T00:00:00"/>
    <n v="100000"/>
    <d v="2015-08-13T00:00:00"/>
    <s v="25/09/2017 "/>
    <n v="774"/>
    <n v="25.8"/>
  </r>
  <r>
    <x v="8"/>
    <s v="02.02.507.0002278053/16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188000"/>
    <n v="85000"/>
    <n v="103000"/>
    <m/>
    <m/>
    <s v="ZURICH SANTANDER"/>
    <n v="2278053"/>
    <s v=" 0028384-40.2016.8.13.0271 "/>
    <s v="ADANIELA VASCONCELOS DE SOUZA ME"/>
    <s v="Santander Seguros S/A"/>
    <s v="3419/616436"/>
    <s v="2015-93-75469-0"/>
    <s v="17/10/2015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Frutal (MG)"/>
    <s v="Minas Gerais"/>
    <s v="Chalfin, Goldberg, Vainboim e Fichtner Advogados Associados - São "/>
    <s v="Equipe Cível - Seguros"/>
    <s v="25/09/2017 "/>
    <s v="Acordo antes da Sentença"/>
    <n v="0"/>
    <s v="02.02.507.0002278053/16"/>
    <d v="2016-02-10T00:00:00"/>
    <d v="2016-07-05T00:00:00"/>
    <n v="100000"/>
    <d v="2016-07-05T00:00:00"/>
    <s v="25/09/2017 "/>
    <n v="447"/>
    <n v="14.9"/>
  </r>
  <r>
    <x v="8"/>
    <s v="02.02.507.0002399444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220600"/>
    <n v="177000"/>
    <n v="43600"/>
    <m/>
    <m/>
    <s v="ZURICH SANTANDER"/>
    <n v="2399444"/>
    <s v=" 1046493-69.2016.8.26.0224 "/>
    <s v="IRENY DIAS GOMES DOS SANTOS"/>
    <s v="Santander Seguros S/A"/>
    <s v="3419/489322"/>
    <s v="2014-93-66977-0"/>
    <s v="20/11/2014 "/>
    <s v=" "/>
    <n v="203000"/>
    <n v="203000"/>
    <s v=" "/>
    <s v=" "/>
    <s v=" "/>
    <n v="203000"/>
    <s v="Possível"/>
    <n v="101500"/>
    <n v="0"/>
    <s v="Remoto"/>
    <n v="0"/>
    <s v="Condenação"/>
    <s v="Contingência Inicial"/>
    <m/>
    <s v="Encerrado"/>
    <s v="Seguro de Vida"/>
    <s v="Sinistro Negado (Negativa pagto da Apólice)"/>
    <s v="Cobrança"/>
    <s v="7ª"/>
    <s v="Vara Cível"/>
    <s v="Guarulhos (SP)"/>
    <s v="São Paulo"/>
    <s v="Chalfin, Goldberg, Vainboim e Fichtner Advogados Associados - São "/>
    <s v="Equipe Cível - Seguros"/>
    <s v="25/09/2017 "/>
    <s v="Acordo antes da Sentença"/>
    <n v="0"/>
    <s v="02.02.507.0002399444/16"/>
    <d v="2016-11-16T00:00:00"/>
    <d v="2016-12-20T00:00:00"/>
    <n v="203000"/>
    <d v="2016-12-20T00:00:00"/>
    <s v="25/09/2017 "/>
    <n v="279"/>
    <n v="9.3000000000000007"/>
  </r>
  <r>
    <x v="8"/>
    <s v="02.02.507.0002398866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315600"/>
    <n v="170211.25"/>
    <n v="145388.75"/>
    <m/>
    <m/>
    <s v="ZURICH SANTANDER"/>
    <n v="2398866"/>
    <s v=" 0033370-82.2016.8.19.0202 "/>
    <s v="Sergio de Alcantara Reis"/>
    <s v="Santander Seguros S/A"/>
    <s v="3419/771206"/>
    <s v="2016-93-87715-0"/>
    <s v="09/08/2016 "/>
    <s v=" "/>
    <n v="203000"/>
    <n v="203000"/>
    <s v=" "/>
    <s v=" "/>
    <s v=" "/>
    <n v="203000"/>
    <s v="Possível"/>
    <n v="1015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Rio de Janeiro (RJ)"/>
    <s v="Rio de Janeiro"/>
    <s v="Chalfin, Goldberg, Vainboim e Fichtner Advogados Associados - São "/>
    <s v="Equipe Cível - Seguros"/>
    <s v="25/09/2017 "/>
    <s v="Acordo antes da Sentença"/>
    <n v="0"/>
    <s v="02.02.507.0002398866/16"/>
    <d v="2016-12-14T00:00:00"/>
    <d v="2016-12-17T00:00:00"/>
    <n v="203000"/>
    <d v="2016-12-17T00:00:00"/>
    <s v="25/09/2017 "/>
    <n v="282"/>
    <n v="9.4"/>
  </r>
  <r>
    <x v="8"/>
    <s v="02.02.507.0002388621/16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86823"/>
    <n v="24320.880000000001"/>
    <n v="62502.119999999995"/>
    <m/>
    <m/>
    <s v="ZURICH SANTANDER"/>
    <n v="2388621"/>
    <s v=" 0015791-52.2016.8.19.0031 "/>
    <s v="SHOPPING DO REBOBINADOR LTDA"/>
    <s v="Santander Seguros S/A"/>
    <s v="3419/268920"/>
    <s v="2014-93-67057-0"/>
    <s v="22/09/2014 "/>
    <s v=" "/>
    <n v="23752"/>
    <n v="23752"/>
    <s v=" "/>
    <s v=" "/>
    <s v=" "/>
    <n v="23752"/>
    <s v="Possível"/>
    <n v="11876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Maricá (RJ)"/>
    <s v="Rio de Janeiro"/>
    <s v="Chalfin, Goldberg, Vainboim e Fichtner Advogados Associados - São "/>
    <s v="Equipe Cível - Seguros"/>
    <s v="25/09/2017 "/>
    <s v="Acordo antes da Sentença"/>
    <n v="0"/>
    <s v="02.02.507.0002388621/16"/>
    <d v="2016-11-14T00:00:00"/>
    <d v="2016-11-19T00:00:00"/>
    <n v="23752"/>
    <d v="2016-11-19T00:00:00"/>
    <s v="25/09/2017 "/>
    <n v="310"/>
    <n v="10.333333333333334"/>
  </r>
  <r>
    <x v="8"/>
    <s v="02.02.507.0002375214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21934"/>
    <n v="95000"/>
    <n v="26934"/>
    <m/>
    <m/>
    <s v="ZURICH SANTANDER"/>
    <n v="2375214"/>
    <s v=" 1019462-72.2016.8.26.0451 "/>
    <s v="ENEDINA DA CRUZ FURLAN"/>
    <s v="Santander Seguros S/A"/>
    <s v="3419/358374"/>
    <s v="2016-93-79367-0"/>
    <s v="06/03/2016 "/>
    <s v=" "/>
    <n v="109839"/>
    <n v="109839"/>
    <s v=" "/>
    <s v=" "/>
    <s v=" "/>
    <n v="109839"/>
    <s v="Possível"/>
    <n v="54919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6ª"/>
    <s v="Vara Cível"/>
    <s v="Piracicaba (SP)"/>
    <s v="São Paulo"/>
    <s v="Chalfin, Goldberg, Vainboim e Fichtner Advogados Associados - São "/>
    <s v="Equipe Cível - Seguros"/>
    <s v="25/09/2017 "/>
    <s v="Acordo antes da Sentença"/>
    <n v="0"/>
    <s v="02.02.507.0002375214/16"/>
    <d v="2016-10-17T00:00:00"/>
    <d v="2016-11-12T00:00:00"/>
    <n v="109839"/>
    <d v="2016-11-12T00:00:00"/>
    <s v="25/09/2017 "/>
    <n v="317"/>
    <n v="10.566666666666666"/>
  </r>
  <r>
    <x v="8"/>
    <s v="02.02.507.0002251341/16"/>
    <x v="0"/>
    <x v="0"/>
    <s v="PROTEÇÃO VIDA EMPRESA SANTANDER"/>
    <n v="5055"/>
    <s v="MORTE ACIDENTAL"/>
    <s v="Vida Master"/>
    <s v="Sim"/>
    <s v="SINISTRO NEGADO"/>
    <s v="Limite de idade / Nº mínimo segurados"/>
    <s v="segurados"/>
    <x v="0"/>
    <n v="78200"/>
    <n v="21220.35"/>
    <n v="56979.65"/>
    <n v="2122.0300000000002"/>
    <m/>
    <s v="ZURICH SANTANDER"/>
    <n v="2251341"/>
    <s v=" 0005668-79.2016.8.19.0003 "/>
    <s v="JOSE ANTONIO DOS SANTOS"/>
    <s v="Santander Seguros S/A"/>
    <s v="3419/461776"/>
    <s v="2015-93-68559-0"/>
    <s v="01/02/2015 "/>
    <s v=" "/>
    <n v="43088"/>
    <n v="43088"/>
    <s v=" "/>
    <s v=" "/>
    <s v=" "/>
    <n v="43088"/>
    <s v="Possível"/>
    <n v="21544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Angra dos Reis (RJ)"/>
    <s v="Rio de Janeiro"/>
    <s v="Chalfin, Goldberg, Vainboim e Fichtner Advogados Associados - São "/>
    <s v="Equipe Cível - Seguros"/>
    <s v="25/09/2017 "/>
    <s v="Acordo antes da Sentença"/>
    <n v="0"/>
    <s v="02.02.507.0002251341/16"/>
    <d v="2016-05-04T00:00:00"/>
    <d v="2016-05-06T00:00:00"/>
    <n v="43088"/>
    <d v="2016-05-06T00:00:00"/>
    <s v="25/09/2017 "/>
    <n v="507"/>
    <n v="16.899999999999999"/>
  </r>
  <r>
    <x v="8"/>
    <s v="02.02.507.0002252169/16"/>
    <x v="0"/>
    <x v="0"/>
    <s v="PROTEÇÃO VIDA EMPRESA SANTANDER"/>
    <n v="5055"/>
    <s v="IFPD"/>
    <s v="Vida Master"/>
    <s v="Sim"/>
    <s v="SINISTRO NEGADO"/>
    <s v="Limite de idade / Nº mínimo segurados"/>
    <s v="segurados"/>
    <x v="0"/>
    <n v="74853"/>
    <n v="24893.200000000001"/>
    <n v="49959.8"/>
    <m/>
    <m/>
    <s v="ZURICH SANTANDER"/>
    <n v="2252169"/>
    <s v=" 1045035-98.2016.8.26.0100 "/>
    <s v="Gilvaques Barbosa da Silva"/>
    <s v="Santander Seguros S/A"/>
    <s v="3419/488660"/>
    <s v="2015-93-77008-0"/>
    <s v="11/11/2015 "/>
    <s v=" "/>
    <n v="12475.5"/>
    <n v="12475.5"/>
    <s v=" "/>
    <s v=" "/>
    <s v=" "/>
    <n v="12475.5"/>
    <s v="Possível"/>
    <n v="6237.75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São Paulo (SP)"/>
    <s v="São Paulo"/>
    <s v="Chalfin, Goldberg, Vainboim e Fichtner Advogados Associados - São "/>
    <s v="Equipe Cível - Seguros"/>
    <s v="25/09/2017 "/>
    <s v="Acordo antes da Sentença"/>
    <n v="0"/>
    <s v="02.02.507.0002252169/16"/>
    <d v="2016-04-22T00:00:00"/>
    <d v="2016-05-11T00:00:00"/>
    <n v="12475.5"/>
    <d v="2016-05-11T00:00:00"/>
    <s v="25/09/2017 "/>
    <n v="502"/>
    <n v="16.733333333333334"/>
  </r>
  <r>
    <x v="8"/>
    <s v="02.02.507.0002475160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60000"/>
    <n v="50000"/>
    <n v="10000"/>
    <m/>
    <m/>
    <s v="ZURICH SANTANDER"/>
    <n v="2475160"/>
    <s v=" 1012406-51.2017.8.26.0451 "/>
    <s v="VANDA MARIA VISENTIN DEFAVARI"/>
    <s v="Santander Seguros S/A"/>
    <s v="3419/481875"/>
    <s v="2014-93-63604-0"/>
    <s v="29/06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Piracicaba (SP)"/>
    <s v="São Paulo"/>
    <s v="Chalfin, Goldberg, Vainboim e Fichtner Advogados Associados - São "/>
    <s v="Equipe Cível - Seguros"/>
    <s v="25/09/2017 "/>
    <s v="Acordo antes da Sentença"/>
    <n v="0"/>
    <s v="02.02.507.0002475160/17"/>
    <d v="2017-07-18T00:00:00"/>
    <d v="2017-07-26T00:00:00"/>
    <n v="60000"/>
    <d v="2017-07-26T00:00:00"/>
    <s v="25/09/2017 "/>
    <n v="61"/>
    <n v="2.0333333333333332"/>
  </r>
  <r>
    <x v="8"/>
    <s v="02.02.507.0002468437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01500"/>
    <n v="89000"/>
    <n v="12500"/>
    <n v="7900"/>
    <m/>
    <s v="ZURICH SANTANDER"/>
    <n v="2468437"/>
    <s v=" 1060343-43.2017.8.26.0100 "/>
    <s v="AUREDITE LIMA DA CRUZ DE OLIVEIRA"/>
    <s v="Santander Seguros S/A"/>
    <s v="3419/425299"/>
    <s v="2015-93-73111-0"/>
    <s v="05/07/2014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Sinistro Negado (Ausência de Cobertura)"/>
    <s v="Indenizatória"/>
    <s v="39ª"/>
    <s v="Vara Cível"/>
    <s v="São Paulo (SP)"/>
    <s v="São Paulo"/>
    <s v="Chalfin, Goldberg, Vainboim e Fichtner Advogados Associados - São "/>
    <s v="Equipe Cível - Seguros"/>
    <s v="25/09/2017 "/>
    <s v="Acordo antes da Sentença"/>
    <n v="0"/>
    <s v="02.02.507.0002468437/17"/>
    <d v="2017-06-22T00:00:00"/>
    <d v="2017-07-08T00:00:00"/>
    <n v="103000"/>
    <d v="2017-07-08T00:00:00"/>
    <s v="25/09/2017 "/>
    <n v="79"/>
    <n v="2.6333333333333333"/>
  </r>
  <r>
    <x v="8"/>
    <s v="02.02.507.0002463360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68819"/>
    <n v="80900"/>
    <n v="87919"/>
    <m/>
    <m/>
    <s v="ZURICH SANTANDER"/>
    <n v="2463360"/>
    <s v=" 1003316-94.2017.8.26.0038 "/>
    <s v="ALICE GHIRAU FRANCHINI"/>
    <s v="Santander Seguros S/A"/>
    <s v="3419/484500"/>
    <s v="2017-93-93163-E"/>
    <s v="04/09/2016 "/>
    <s v=" "/>
    <n v="218819"/>
    <n v="218819"/>
    <s v=" "/>
    <s v=" "/>
    <s v=" "/>
    <n v="218819"/>
    <s v="Possível"/>
    <n v="109409.5"/>
    <n v="0"/>
    <s v="Remoto"/>
    <n v="0"/>
    <s v="Condenação"/>
    <s v="Contingência Inicial"/>
    <m/>
    <s v="Encerrado"/>
    <s v="Seguro de Vida"/>
    <s v="Sinistro Negado (Negativa pagto da Apólice)"/>
    <s v="Cobrança"/>
    <s v="3ª"/>
    <s v="Vara Cível"/>
    <s v="Araras (SP)"/>
    <s v="São Paulo"/>
    <s v="Chalfin, Goldberg, Vainboim e Fichtner Advogados Associados - São "/>
    <s v="Equipe Cível - Seguros"/>
    <s v="25/09/2017 "/>
    <s v="Acordo antes da Sentença"/>
    <n v="0"/>
    <s v="02.02.507.0002463360/17"/>
    <d v="2017-06-12T00:00:00"/>
    <d v="2017-06-24T00:00:00"/>
    <n v="218819"/>
    <d v="2017-06-24T00:00:00"/>
    <s v="25/09/2017 "/>
    <n v="93"/>
    <n v="3.1"/>
  </r>
  <r>
    <x v="8"/>
    <s v="02.02.507.0002316062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20500"/>
    <n v="19000"/>
    <n v="1500"/>
    <m/>
    <m/>
    <s v="ZURICH SANTANDER"/>
    <n v="2316062"/>
    <s v=" 5129393-22.2016.8.13.0024 "/>
    <s v="Rede engenharia e construções ltda"/>
    <s v="Santander Seguros S/A"/>
    <s v="3419/602436"/>
    <s v="2015-93-70511-0"/>
    <s v="29/03/2015 "/>
    <s v=" "/>
    <n v="43000"/>
    <n v="43000"/>
    <s v=" "/>
    <s v=" "/>
    <s v=" "/>
    <n v="43000"/>
    <s v="Possível"/>
    <n v="21500"/>
    <n v="0"/>
    <s v="Remoto"/>
    <n v="0"/>
    <s v="Condenação"/>
    <s v="Contingência Inicial"/>
    <m/>
    <s v="Encerrado"/>
    <s v="Seguro de Vida"/>
    <s v="Sinistro Negado (Ausência de Cobertura)"/>
    <s v="Cobrança"/>
    <s v="8ª"/>
    <s v="Vara Cível"/>
    <s v="Belo Horizonte (MG)"/>
    <s v="Minas Gerais"/>
    <s v="Chalfin, Goldberg, Vainboim e Fichtner Advogados Associados - São "/>
    <s v="Equipe Cível - Seguros"/>
    <s v="25/09/2017 "/>
    <s v="Acordo antes da Sentença"/>
    <n v="0"/>
    <s v="02.02.507.0002316062/16"/>
    <d v="2016-09-02T00:00:00"/>
    <d v="2016-09-09T00:00:00"/>
    <n v="43000"/>
    <d v="2016-09-09T00:00:00"/>
    <s v="25/09/2017 "/>
    <n v="381"/>
    <n v="12.7"/>
  </r>
  <r>
    <x v="8"/>
    <s v="02.02.507.0002441434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258470.66"/>
    <n v="84729"/>
    <n v="173741.66"/>
    <m/>
    <m/>
    <s v="ZURICH SANTANDER"/>
    <n v="2441434"/>
    <s v=" 1006548-39.2017.8.26.0451 "/>
    <s v="ELENI CUNHA CALDEIRA"/>
    <s v="Santander Seguros S/A"/>
    <s v="3419/784127"/>
    <s v="2016-93-80946-0"/>
    <s v="21/04/2016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Indenizatória"/>
    <s v="6ª"/>
    <s v="Vara Cível"/>
    <s v="Piracicaba (SP)"/>
    <s v="São Paulo"/>
    <s v="Chalfin, Goldberg, Vainboim e Fichtner Advogados Associados - São "/>
    <s v="Equipe Cível - Seguros"/>
    <s v="25/09/2017 "/>
    <s v="Acordo antes da Sentença"/>
    <n v="0"/>
    <s v="02.02.507.0002441434/17"/>
    <d v="2017-04-19T00:00:00"/>
    <d v="2017-04-26T00:00:00"/>
    <n v="100000"/>
    <d v="2017-04-26T00:00:00"/>
    <s v="25/09/2017 "/>
    <n v="152"/>
    <n v="5.0666666666666664"/>
  </r>
  <r>
    <x v="8"/>
    <s v="02.02.507.0002436111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00000"/>
    <n v="75900"/>
    <n v="24100"/>
    <m/>
    <m/>
    <s v="ZURICH SANTANDER"/>
    <n v="2436111"/>
    <s v=" 1001304-57.2017.8.26.0281 "/>
    <s v="Eloisa Cristina Viel"/>
    <s v="Santander Seguros S/A"/>
    <s v="3419/730899"/>
    <s v="2016-93-78483-0"/>
    <s v="02/02/2016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Itatiba (SP)"/>
    <s v="São Paulo"/>
    <s v="Chalfin, Goldberg, Vainboim e Fichtner Advogados Associados - São "/>
    <s v="Equipe Cível - Seguros"/>
    <s v="25/09/2017 "/>
    <s v="Acordo antes da Sentença"/>
    <n v="0"/>
    <s v="02.02.507.0002436111/17"/>
    <d v="2017-03-30T00:00:00"/>
    <d v="2017-04-12T00:00:00"/>
    <n v="100000"/>
    <d v="2017-04-12T00:00:00"/>
    <s v="25/09/2017 "/>
    <n v="166"/>
    <n v="5.5333333333333332"/>
  </r>
  <r>
    <x v="8"/>
    <s v="02.02.507.0002437325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00000"/>
    <n v="24100"/>
    <n v="75900"/>
    <m/>
    <m/>
    <s v="ZURICH SANTANDER"/>
    <n v="2437325"/>
    <s v=" 1030290-79.2017.8.26.0100 "/>
    <s v="Selma Cheffel da Silva Amorim"/>
    <s v="Santander Seguros S/A"/>
    <s v="3419/3510"/>
    <s v="2014-93-63617-0"/>
    <s v="03/07/2014 "/>
    <s v=" "/>
    <n v="28625.75"/>
    <n v="28625.75"/>
    <s v=" "/>
    <s v=" "/>
    <s v=" "/>
    <n v="28625.75"/>
    <s v="Possível"/>
    <n v="14312.88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ão Paulo (SP)"/>
    <s v="São Paulo"/>
    <s v="Chalfin, Goldberg, Vainboim e Fichtner Advogados Associados - São "/>
    <s v="Equipe Cível - Seguros"/>
    <s v="25/09/2017 "/>
    <s v="Acordo antes da Sentença"/>
    <n v="0"/>
    <s v="02.02.507.0002437325/17"/>
    <d v="2017-04-04T00:00:00"/>
    <d v="2017-04-14T00:00:00"/>
    <n v="28625.75"/>
    <d v="2017-04-14T00:00:00"/>
    <s v="25/09/2017 "/>
    <n v="164"/>
    <n v="5.4666666666666668"/>
  </r>
  <r>
    <x v="8"/>
    <s v="02.02.507.0002442441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54568.88"/>
    <n v="84729"/>
    <n v="69839.88"/>
    <n v="15000"/>
    <m/>
    <s v="ZURICH SANTANDER"/>
    <n v="2442441"/>
    <s v=" 1006549-24.2017.8.26.0451 "/>
    <s v="ELENI CUNHA CALDEIRA"/>
    <s v="Santander Seguros S/A"/>
    <s v="3419/784127"/>
    <s v="2016-93-80947-0"/>
    <s v="21/04/2016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Demora no pagamento da apólice"/>
    <s v="Indenizatória"/>
    <s v="6ª"/>
    <s v="Vara Cível"/>
    <s v="Piracicaba (SP)"/>
    <s v="São Paulo"/>
    <s v="Chalfin, Goldberg, Vainboim e Fichtner Advogados Associados - São "/>
    <s v="Equipe Cível - Seguros"/>
    <s v="25/09/2017 "/>
    <s v="Acordo antes da Sentença"/>
    <n v="0"/>
    <s v="02.02.507.0002442441/17"/>
    <d v="2017-04-19T00:00:00"/>
    <d v="2017-04-27T00:00:00"/>
    <n v="100000"/>
    <d v="2017-04-27T00:00:00"/>
    <s v="25/09/2017 "/>
    <n v="151"/>
    <n v="5.0333333333333332"/>
  </r>
  <r>
    <x v="8"/>
    <s v="02.02.507.0002458272/17"/>
    <x v="1"/>
    <x v="0"/>
    <s v="PROTECAO MULHER MEN SANTANDER"/>
    <n v="5043"/>
    <s v="DIAGNOSTICO DE CANCER"/>
    <s v="AP Mulher"/>
    <s v="Sim"/>
    <s v="SINISTRO NEGADO"/>
    <s v="RISCO EXCLUÍDO"/>
    <m/>
    <x v="0"/>
    <n v="45000"/>
    <n v="39743"/>
    <n v="5257"/>
    <m/>
    <m/>
    <s v="ZURICH SANTANDER"/>
    <n v="2458272"/>
    <s v=" 1009317-24.2017.8.26.0482 "/>
    <s v="GERCILIA FREIRE DE OLIVEIRA"/>
    <s v="Santander Seguros S/A"/>
    <s v="286/86828"/>
    <s v="2017-82-44211-0"/>
    <s v="05/10/2016 "/>
    <s v=" "/>
    <n v="39743"/>
    <n v="39743"/>
    <s v=" "/>
    <s v=" "/>
    <s v=" "/>
    <n v="39743"/>
    <s v="Possível"/>
    <n v="19871.5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Presidente Prudente (SP)"/>
    <s v="São Paulo"/>
    <s v="Chalfin, Goldberg, Vainboim e Fichtner Advogados Associados - São "/>
    <s v="Equipe Cível - Seguros"/>
    <s v="25/09/2017 "/>
    <s v="Acordo antes da Sentença"/>
    <n v="0"/>
    <s v="02.02.507.0002458272/17"/>
    <d v="2017-06-05T00:00:00"/>
    <d v="2017-06-10T00:00:00"/>
    <n v="39743"/>
    <d v="2017-06-10T00:00:00"/>
    <s v="25/09/2017 "/>
    <n v="107"/>
    <n v="3.5666666666666669"/>
  </r>
  <r>
    <x v="8"/>
    <s v="02.02.507.0002428393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03000"/>
    <n v="98431.6"/>
    <n v="4568.3999999999942"/>
    <m/>
    <m/>
    <s v="ZURICH SANTANDER"/>
    <n v="2428393"/>
    <s v=" 1001390-08.2017.8.26.0126 "/>
    <s v="VIVIANE PERES POLI"/>
    <s v="Santander Seguros S/A"/>
    <s v="3419/554976"/>
    <s v="2015-93-68403-0"/>
    <s v="25/12/2014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Caraguatatuba (SP)"/>
    <s v="São Paulo"/>
    <s v="Chalfin, Goldberg, Vainboim e Fichtner Advogados Associados - São "/>
    <s v="Equipe Cível - Seguros"/>
    <s v="25/09/2017 "/>
    <s v="Acordo antes da Sentença"/>
    <n v="0"/>
    <s v="02.02.507.0002428393/17"/>
    <d v="2017-03-14T00:00:00"/>
    <d v="2017-03-23T00:00:00"/>
    <n v="103000"/>
    <d v="2017-03-23T00:00:00"/>
    <s v="25/09/2017 "/>
    <n v="186"/>
    <n v="6.2"/>
  </r>
  <r>
    <x v="8"/>
    <s v="02.02.507.0002432936/17"/>
    <x v="0"/>
    <x v="0"/>
    <s v="PROTEÇÃO VIDA EMPRESA SANTANDER"/>
    <n v="5055"/>
    <s v="IFPD"/>
    <s v="Vida Master"/>
    <s v="Sim"/>
    <s v="SINISTRO NEGADO"/>
    <s v="Limite de idade / Nº mínimo segurados"/>
    <s v="segurados"/>
    <x v="0"/>
    <n v="120000"/>
    <n v="89600"/>
    <n v="30400"/>
    <m/>
    <m/>
    <s v="ZURICH SANTANDER"/>
    <n v="2432936"/>
    <s v=" 1014402-73.2017.8.26.0002 "/>
    <s v="Marcelo Alves Lopes"/>
    <s v="Santander Seguros S/A"/>
    <s v="3419/578500"/>
    <s v="2016-93-87443-0"/>
    <s v="29/06/2016 "/>
    <s v=" "/>
    <n v="108358"/>
    <n v="108358"/>
    <s v=" "/>
    <s v=" "/>
    <s v=" "/>
    <n v="108358"/>
    <s v="Possível"/>
    <n v="54179"/>
    <n v="0"/>
    <s v="Remoto"/>
    <n v="0"/>
    <s v="Condenação"/>
    <s v="Contingência Inicial"/>
    <m/>
    <s v="Encerrado"/>
    <s v="Seguro de Vida"/>
    <s v="Sinistro Negado (Negativa pagto da Apólice)"/>
    <s v="Indenizatória"/>
    <s v="11ª"/>
    <s v="Vara Cível"/>
    <s v="São Paulo (SP)"/>
    <s v="São Paulo"/>
    <s v="Chalfin, Goldberg, Vainboim e Fichtner Advogados Associados - São "/>
    <s v="Equipe Cível - Seguros"/>
    <s v="25/09/2017 "/>
    <s v="Acordo antes da Sentença"/>
    <n v="0"/>
    <s v="02.02.507.0002432936/17"/>
    <d v="2017-03-24T00:00:00"/>
    <d v="2017-04-04T00:00:00"/>
    <n v="108358"/>
    <d v="2017-04-04T00:00:00"/>
    <s v="25/09/2017 "/>
    <n v="174"/>
    <n v="5.8"/>
  </r>
  <r>
    <x v="8"/>
    <s v="02.02.507.0002233050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23000"/>
    <n v="98600"/>
    <n v="24400"/>
    <m/>
    <m/>
    <s v="ZURICH SANTANDER"/>
    <n v="2233050"/>
    <s v=" 0114303-63.2016.8.19.0001 "/>
    <s v="SÔNIA MARIA ZILVES ROMÃO"/>
    <s v="Santander Seguros S/A"/>
    <s v="3419/696297"/>
    <s v="2016-93-77763-0"/>
    <s v="13/11/2015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Sinistro Negado (Ausência de Cobertura)"/>
    <s v="Indenizatória"/>
    <s v="49ª"/>
    <s v="Vara Cível"/>
    <s v="Rio de Janeiro (RJ)"/>
    <s v="Rio de Janeiro"/>
    <s v="Chalfin, Goldberg, Vainboim e Fichtner Advogados Associados - São "/>
    <s v="Equipe Cível - Seguros"/>
    <s v="26/09/2017 "/>
    <s v="Acordo antes da Sentença"/>
    <n v="0"/>
    <s v="02.02.507.0002233050/16"/>
    <d v="2016-04-06T00:00:00"/>
    <d v="2016-04-11T00:00:00"/>
    <n v="103000"/>
    <d v="2016-04-11T00:00:00"/>
    <s v="26/09/2017 "/>
    <n v="533"/>
    <n v="17.766666666666666"/>
  </r>
  <r>
    <x v="8"/>
    <s v="02.02.507.0002395610/16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150000"/>
    <n v="89123.02"/>
    <n v="60876.979999999996"/>
    <m/>
    <m/>
    <s v="ZURICH SANTANDER"/>
    <n v="2395610"/>
    <s v=" 1131483-74.2016.8.26.0100 "/>
    <s v="RAUL SILVESTRE MINOTTI"/>
    <s v="Santander Seguros S/A"/>
    <s v="3419/706735"/>
    <s v="2016-93-81523-0"/>
    <s v="02/03/2016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Sinistro Negado (Negativa pagto da Apólice)"/>
    <s v="Indenizatória"/>
    <s v="9ª"/>
    <s v="Vara Cível"/>
    <s v="São Paulo (SP)"/>
    <s v="São Paulo"/>
    <s v="Chalfin, Goldberg, Vainboim e Fichtner Advogados Associados - São "/>
    <s v="Equipe Cível - Seguros"/>
    <s v="27/09/2017 "/>
    <s v="Acordo antes da Sentença"/>
    <n v="0"/>
    <s v="02.02.507.0002395610/16"/>
    <d v="2016-12-05T00:00:00"/>
    <d v="2016-12-09T00:00:00"/>
    <n v="50000"/>
    <d v="2016-12-09T00:00:00"/>
    <s v="27/09/2017 "/>
    <n v="292"/>
    <n v="9.7333333333333325"/>
  </r>
  <r>
    <x v="8"/>
    <s v="02.02.507.0002261144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03000"/>
    <n v="100000"/>
    <n v="3000"/>
    <m/>
    <m/>
    <s v="ZURICH SANTANDER"/>
    <n v="2261144"/>
    <s v=" 5073827-88.2016.8.13.0024 "/>
    <s v="Ronaldo Brito Corgozinho"/>
    <s v="Santander Seguros S/A"/>
    <s v="3419/504933"/>
    <s v="2015-93-76035-0"/>
    <s v="14/10/2015 "/>
    <s v=" "/>
    <n v="103849"/>
    <n v="103849"/>
    <s v=" "/>
    <s v=" "/>
    <s v=" "/>
    <n v="103849"/>
    <s v="Possível"/>
    <n v="51924.5"/>
    <n v="0"/>
    <s v="Remoto"/>
    <n v="0"/>
    <s v="Condenação"/>
    <s v="Contingência Inicial"/>
    <m/>
    <s v="Encerrado"/>
    <s v="Seguro de Vida"/>
    <s v="Pagto prêmio não efetivado/efetivado erroneamente"/>
    <s v="Indenizatória"/>
    <s v="33ª"/>
    <s v="Vara Cível"/>
    <s v="Belo Horizonte (MG)"/>
    <s v="Minas Gerais"/>
    <s v="Chalfin, Goldberg, Vainboim e Fichtner Advogados Associados - São "/>
    <s v="Equipe Cível - Seguros"/>
    <s v="27/09/2017 "/>
    <s v="Acordo antes da Sentença"/>
    <n v="0"/>
    <s v="02.02.507.0002261144/16"/>
    <d v="2016-05-24T00:00:00"/>
    <d v="2016-05-31T00:00:00"/>
    <n v="103849"/>
    <d v="2016-05-31T00:00:00"/>
    <s v="27/09/2017 "/>
    <n v="484"/>
    <n v="16.133333333333333"/>
  </r>
  <r>
    <x v="8"/>
    <s v="02.02.507.0002310406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95000"/>
    <n v="78526.320000000007"/>
    <n v="116473.68"/>
    <m/>
    <m/>
    <s v="ZURICH SANTANDER"/>
    <n v="2310406"/>
    <s v=" 1095755-69.2016.8.26.0100 "/>
    <s v="Espolio de Heitor Almeida de Sousa"/>
    <s v="Santander Seguros S/A"/>
    <s v="3419/656992"/>
    <s v="2015-93-74329-0"/>
    <s v="08/08/2015 "/>
    <s v=" "/>
    <n v="180000"/>
    <n v="180000"/>
    <s v=" "/>
    <s v=" "/>
    <s v=" "/>
    <n v="180000"/>
    <s v="Possível"/>
    <n v="90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São Paulo (SP)"/>
    <s v="São Paulo"/>
    <s v="Chalfin, Goldberg, Vainboim e Fichtner Advogados Associados - São "/>
    <s v="Equipe Cível - Seguros"/>
    <s v="27/09/2017 "/>
    <s v="Acordo antes da Sentença"/>
    <n v="0"/>
    <s v="02.02.507.0002310406/16"/>
    <d v="2016-08-26T00:00:00"/>
    <d v="2016-09-02T00:00:00"/>
    <n v="180000"/>
    <d v="2016-09-02T00:00:00"/>
    <s v="27/09/2017 "/>
    <n v="390"/>
    <n v="13"/>
  </r>
  <r>
    <x v="8"/>
    <s v="02.02.507.0002481512/17"/>
    <x v="6"/>
    <x v="0"/>
    <s v="VIDA MULHER STYLE"/>
    <n v="4004"/>
    <s v="MORTE NATURAL"/>
    <s v="VIDA MULHER STYLE"/>
    <s v="Não"/>
    <s v="SINISTRO NEGADO"/>
    <s v="Falta de Documentos"/>
    <m/>
    <x v="0"/>
    <n v="140000"/>
    <n v="140000"/>
    <n v="0"/>
    <m/>
    <m/>
    <s v="ZURICH SANTANDER"/>
    <n v="2481512"/>
    <s v=" 1041050-45.2017.8.26.0114 "/>
    <s v="Mario Vanin Filho"/>
    <s v="Santander Seguros S/A"/>
    <s v="KIPREV 580187"/>
    <s v="89-10571 E"/>
    <s v="17/03/2017 "/>
    <s v=" "/>
    <n v="134577.88"/>
    <n v="134577.88"/>
    <s v=" "/>
    <s v=" "/>
    <s v=" "/>
    <n v="134577.88"/>
    <s v="Possível"/>
    <n v="67288.94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Campinas (SP)"/>
    <s v="São Paulo"/>
    <s v="Chalfin, Goldberg, Vainboim e Fichtner Advogados Associados - São "/>
    <s v="Equipe Cível - Seguros"/>
    <s v="28/09/2017 "/>
    <s v="Acordo antes da Sentença"/>
    <n v="0"/>
    <s v="02.02.507.0002481512/17"/>
    <d v="2017-07-27T00:00:00"/>
    <d v="2017-08-11T00:00:00"/>
    <n v="134577.88"/>
    <d v="2017-08-11T00:00:00"/>
    <s v="28/09/2017 "/>
    <n v="48"/>
    <n v="1.6"/>
  </r>
  <r>
    <x v="8"/>
    <s v="02.02.507.0002179068/15"/>
    <x v="0"/>
    <x v="0"/>
    <s v="PROTEÇÃO VIDA EMPRESA SANTANDER"/>
    <n v="5055"/>
    <s v="MORTE ACIDENTAL"/>
    <s v="Vida Master"/>
    <s v="Sim"/>
    <s v="SINISTRO NEGADO"/>
    <s v="Falta de Documentos"/>
    <m/>
    <x v="0"/>
    <n v="42077.53"/>
    <n v="40159.519999999997"/>
    <n v="1918.010000000002"/>
    <m/>
    <m/>
    <s v="ZURICH SANTANDER"/>
    <n v="2179068"/>
    <s v=" 0008013-39.2015.8.21.5001 "/>
    <s v="Gabriel Teixeira Sereia"/>
    <s v="Santander Seguros S/A"/>
    <s v="3419/76845"/>
    <s v="2012-93-47966-0"/>
    <s v="22/08/2011 "/>
    <s v=" "/>
    <n v="123000"/>
    <n v="123000"/>
    <s v=" "/>
    <s v=" "/>
    <s v=" "/>
    <n v="123000"/>
    <s v="Possível"/>
    <n v="61500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Porto Alegre (RS)"/>
    <s v="Rio Grande do Sul"/>
    <s v="Cabanellos Schuh Advogados Associados - RS"/>
    <s v="Equipe Cível - Seguros"/>
    <s v="29/09/2017 "/>
    <s v="Acordo antes da Sentença"/>
    <n v="0"/>
    <s v="02.02.507.0002179068/15"/>
    <d v="2015-11-09T00:00:00"/>
    <d v="2015-12-03T00:00:00"/>
    <n v="123000"/>
    <d v="2015-12-03T00:00:00"/>
    <s v="29/09/2017 "/>
    <n v="666"/>
    <n v="22.2"/>
  </r>
  <r>
    <x v="8"/>
    <s v="02.02.507.0002277403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56000"/>
    <n v="90000"/>
    <n v="166000"/>
    <m/>
    <m/>
    <s v="ZURICH SANTANDER"/>
    <n v="2277403"/>
    <s v=" 1005942-72.2016.8.26.0248 "/>
    <s v="Luiz Carlos dos Santos"/>
    <s v="Santander Seguros S/A"/>
    <s v="3419/594600"/>
    <s v="2015-93-69169-0"/>
    <s v="24/02/2015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Indaiatuba (SP)"/>
    <s v="São Paulo"/>
    <s v="Chalfin, Goldberg, Vainboim e Fichtner Advogados Associados - São "/>
    <s v="Equipe Cível - Seguros"/>
    <s v="29/09/2017 "/>
    <s v="Acordo antes da Sentença"/>
    <n v="0"/>
    <s v="02.02.507.0002277403/16"/>
    <d v="2016-06-27T00:00:00"/>
    <d v="2016-07-02T00:00:00"/>
    <n v="103000"/>
    <d v="2016-07-02T00:00:00"/>
    <s v="29/09/2017 "/>
    <n v="454"/>
    <n v="15.133333333333333"/>
  </r>
  <r>
    <x v="8"/>
    <s v="02.02.507.0002282714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01363.47"/>
    <n v="140000"/>
    <n v="61363.47"/>
    <n v="23333"/>
    <m/>
    <s v="ZURICH SANTANDER"/>
    <n v="2282714"/>
    <s v=" 0001854-82.2016.8.21.0042 "/>
    <s v="Inelda gauer schulz"/>
    <s v="Santander Seguros S/A"/>
    <s v="3419 E 3431"/>
    <s v="2015-93-73114-E"/>
    <s v="02/06/2015 "/>
    <s v=" "/>
    <n v="140248.5"/>
    <n v="140248.5"/>
    <s v=" "/>
    <s v=" "/>
    <s v=" "/>
    <n v="140248.5"/>
    <s v="Possível"/>
    <n v="70124.25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Canguçu (RS)"/>
    <s v="Rio Grande do Sul"/>
    <s v="Cabanellos Schuh Advogados Associados - RS"/>
    <s v="Equipe Cível - Seguros"/>
    <s v="29/09/2017 "/>
    <s v="Acordo antes da Sentença"/>
    <n v="0"/>
    <s v="02.02.507.0002282714/16"/>
    <d v="2016-06-15T00:00:00"/>
    <d v="2016-07-15T00:00:00"/>
    <n v="140248.5"/>
    <d v="2016-07-15T00:00:00"/>
    <s v="29/09/2017 "/>
    <n v="441"/>
    <n v="14.7"/>
  </r>
  <r>
    <x v="8"/>
    <s v="02.02.507.0002282790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35000"/>
    <n v="32715.47"/>
    <n v="2284.5299999999988"/>
    <m/>
    <m/>
    <s v="ZURICH SANTANDER"/>
    <n v="2282790"/>
    <s v=" 6145715-37.2015.8.13.0024 "/>
    <s v="Nazareno Leonel de Sa Peixoto"/>
    <s v="Santander Seguros S/A"/>
    <s v="3419/438437"/>
    <s v="2014-93-60112-0"/>
    <s v="10/12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Ausência de Cobertura)"/>
    <s v="Indenizatória"/>
    <s v="21ª"/>
    <s v="Vara Cível"/>
    <s v="Belo Horizonte (MG)"/>
    <s v="Minas Gerais"/>
    <s v="Chalfin, Goldberg, Vainboim e Fichtner Advogados Associados - São "/>
    <s v="Equipe Cível - Seguros"/>
    <s v="29/09/2017 "/>
    <s v="Acordo antes da Sentença"/>
    <n v="0"/>
    <s v="02.02.507.0002282790/16"/>
    <d v="2016-07-05T00:00:00"/>
    <d v="2016-07-15T00:00:00"/>
    <n v="30000"/>
    <d v="2016-07-15T00:00:00"/>
    <s v="29/09/2017 "/>
    <n v="441"/>
    <n v="14.7"/>
  </r>
  <r>
    <x v="8"/>
    <s v="02.02.507.0002272975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10000"/>
    <n v="95000"/>
    <n v="15000"/>
    <m/>
    <m/>
    <s v="ZURICH SANTANDER"/>
    <n v="2272975"/>
    <s v=" 0020424-57.2016.8.19.0209 "/>
    <s v="ANA HALENA CORREA MEYER SILVEIRA"/>
    <s v="Santander Seguros S/A"/>
    <s v="3419 E"/>
    <s v="2016-93-78728-E"/>
    <s v="04/09/2015 "/>
    <s v=" "/>
    <n v="165544.5"/>
    <n v="165544.5"/>
    <s v=" "/>
    <s v=" "/>
    <s v=" "/>
    <n v="165544.5"/>
    <s v="Possível"/>
    <n v="82772.25"/>
    <n v="0"/>
    <s v="Possível"/>
    <n v="0"/>
    <s v="Condenação"/>
    <s v="Contingência Inicial"/>
    <m/>
    <s v="Encerrado"/>
    <s v="Seguro de Vida"/>
    <s v="Sinistro Negado (Negativa pagto da Apólice)"/>
    <s v="Indenizatória"/>
    <s v="4ª"/>
    <s v="Vara Cível"/>
    <s v="Rio de Janeiro (RJ)"/>
    <s v="Rio de Janeiro"/>
    <s v="Chalfin, Goldberg, Vainboim e Fichtner Advogados Associados - São "/>
    <s v="Equipe Cível - Seguros"/>
    <s v="29/09/2017 "/>
    <s v="Acordo antes da Sentença"/>
    <n v="0"/>
    <s v="02.02.507.0002272975/16"/>
    <d v="2016-05-17T00:00:00"/>
    <d v="2016-06-23T00:00:00"/>
    <n v="165544.5"/>
    <d v="2016-06-23T00:00:00"/>
    <s v="29/09/2017 "/>
    <n v="463"/>
    <n v="15.433333333333334"/>
  </r>
  <r>
    <x v="8"/>
    <s v="02.02.507.0002233741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307369.01"/>
    <n v="234106"/>
    <n v="73263.010000000009"/>
    <n v="23410.6"/>
    <m/>
    <s v="ZURICH SANTANDER"/>
    <n v="2233741"/>
    <s v=" 0010749-36.2016.8.16.0021 "/>
    <s v="MARIA IZABEL MARTINS"/>
    <s v="Santander Seguros S/A"/>
    <s v="3419/410503"/>
    <s v="2015-93-69644-0"/>
    <s v="30/07/2014 "/>
    <s v=" "/>
    <n v="215687"/>
    <n v="215687"/>
    <s v=" "/>
    <s v=" "/>
    <s v=" "/>
    <n v="215687"/>
    <s v="Possível"/>
    <n v="107843.5"/>
    <n v="0"/>
    <s v="Remoto"/>
    <n v="0"/>
    <s v="Condenação"/>
    <s v="Contingência Inicial"/>
    <m/>
    <s v="Encerrado"/>
    <s v="Seguro de Vida"/>
    <s v="Sinistro Negado (Negativa pagto da Apólice)"/>
    <s v="Indenizatória"/>
    <s v="5ª"/>
    <s v="Vara Cível"/>
    <s v="Cascavel (PR)"/>
    <s v="Paraná"/>
    <s v="Cabanellos Schuh Advogados Associados - PR"/>
    <s v="Equipe Cível - Seguros"/>
    <s v="29/09/2017 "/>
    <s v="Acordo antes da Sentença"/>
    <n v="0"/>
    <s v="02.02.507.0002233741/16"/>
    <d v="2016-03-11T00:00:00"/>
    <d v="2016-04-12T00:00:00"/>
    <n v="215687"/>
    <d v="2016-04-12T00:00:00"/>
    <s v="29/09/2017 "/>
    <n v="535"/>
    <n v="17.833333333333332"/>
  </r>
  <r>
    <x v="8"/>
    <s v="02.02.507.0002433800/17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125000"/>
    <n v="100500"/>
    <n v="24500"/>
    <m/>
    <m/>
    <s v="ZURICH SANTANDER"/>
    <n v="2433800"/>
    <s v=" 1000485-51.2017.8.26.0595 "/>
    <s v="Francisco Manoel Pereira Bueno"/>
    <s v="Santander Seguros S/A"/>
    <s v="3419/582503"/>
    <s v="2015-93-73524-0"/>
    <s v="06/08/2015 "/>
    <s v=" "/>
    <n v="125000"/>
    <n v="125000"/>
    <s v=" "/>
    <s v=" "/>
    <s v=" "/>
    <n v="125000"/>
    <s v="Possível"/>
    <n v="62500"/>
    <n v="0"/>
    <s v="Remoto"/>
    <n v="0"/>
    <s v="Condenação"/>
    <s v="Contingência Inicial"/>
    <m/>
    <s v="Encerrado"/>
    <s v="Seguro de Vida"/>
    <s v="Apólice não recebida"/>
    <s v="Indenizatória"/>
    <s v="1ª"/>
    <s v="Vara Cível"/>
    <s v="Serra Negra (SP)"/>
    <s v="São Paulo"/>
    <s v="Chalfin, Goldberg, Vainboim e Fichtner Advogados Associados - São "/>
    <s v="Equipe Cível - Seguros"/>
    <s v="29/09/2017 "/>
    <s v="Acordo antes da Sentença"/>
    <n v="0"/>
    <s v="02.02.507.0002433800/17"/>
    <d v="2017-03-27T00:00:00"/>
    <d v="2017-04-06T00:00:00"/>
    <n v="125000"/>
    <d v="2017-04-06T00:00:00"/>
    <s v="29/09/2017 "/>
    <n v="176"/>
    <n v="5.8666666666666663"/>
  </r>
  <r>
    <x v="8"/>
    <s v="02.02.507.0001748436/13"/>
    <x v="0"/>
    <x v="0"/>
    <s v="PRODUTO GENÉRICO"/>
    <n v="9999"/>
    <s v="IPA"/>
    <s v="Pessoas - Vida  (outros)"/>
    <s v="Não"/>
    <s v="SINISTRO NÃO AVISADO"/>
    <s v="SINISTRO NÃO AVISADO"/>
    <m/>
    <x v="0"/>
    <n v="198775.05"/>
    <n v="193875.8"/>
    <n v="4899.25"/>
    <m/>
    <m/>
    <s v="ZURICH SANTANDER"/>
    <n v="1748436"/>
    <s v=" 0000956-14.2013.8.17.0001 "/>
    <s v="Alzira Cavalcanti de Oliveira"/>
    <s v="Santander Seguros S/A"/>
    <s v="3493/1"/>
    <s v="2013-93-58544-0"/>
    <s v="28/08/2006 "/>
    <s v=" "/>
    <n v="119353.2"/>
    <n v="119353.2"/>
    <s v=" "/>
    <s v=" "/>
    <s v=" "/>
    <n v="119353.2"/>
    <s v="Possível"/>
    <n v="59676.6"/>
    <n v="0"/>
    <s v="Remoto"/>
    <n v="0"/>
    <s v="Condenação"/>
    <s v="Contingência Inicial"/>
    <m/>
    <s v="Encerrado"/>
    <s v="Seguro de Vida"/>
    <s v="Cobertura Negada"/>
    <s v="Indenizatória"/>
    <s v="18ª"/>
    <s v="Vara Cível"/>
    <s v="Recife (PE)"/>
    <s v="Pernambuco"/>
    <s v="Costa &amp; Andrade Advogados Associados - RTMVP"/>
    <s v="Equipe Cível - Seguros"/>
    <s v="19/09/2017 "/>
    <s v="Acordos após a Sentença e até Decisão do Tribunal Estadual"/>
    <n v="0"/>
    <s v="02.02.507.0001748436/13"/>
    <d v="2013-10-25T00:00:00"/>
    <d v="2013-11-21T00:00:00"/>
    <n v="119353.2"/>
    <d v="2013-11-21T00:00:00"/>
    <s v="19/09/2017 "/>
    <n v="1398"/>
    <n v="46.6"/>
  </r>
  <r>
    <x v="8"/>
    <s v="02.02.507.0001185859/12"/>
    <x v="1"/>
    <x v="0"/>
    <s v="ACIDENTES PESSOAIS MENSAL SANTANDER"/>
    <n v="5012"/>
    <s v="MORTE NATURAL"/>
    <s v="AP STD"/>
    <s v="Sim"/>
    <s v="SINISTRO LIQUIDADO"/>
    <s v="Sinistro pago parcialmente"/>
    <m/>
    <x v="0"/>
    <n v="54350.13"/>
    <n v="47000"/>
    <n v="7350.1299999999974"/>
    <m/>
    <m/>
    <s v="ZURICH SANTANDER"/>
    <n v="1435970"/>
    <s v=" 627.01.2012.000005-2 "/>
    <s v="Isabel Cristina Menezes da Conceição"/>
    <s v="Santander Seguros S/A"/>
    <s v="301 / 2728993"/>
    <s v="2011-82-15520-0"/>
    <s v="28/08/2011 "/>
    <s v=" "/>
    <n v="25500"/>
    <n v="48000"/>
    <s v=" "/>
    <s v=" "/>
    <s v=" "/>
    <n v="25500"/>
    <s v="Provável"/>
    <n v="255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Teodoro Sampaio (SP)"/>
    <s v="São Paulo"/>
    <s v="Chalfin, Goldberg, Vainboim e Fichtner Advogados Associados - São "/>
    <s v="Equipe Cível - Seguros"/>
    <s v="25/09/2017 "/>
    <s v="Acordos após a Sentença e até Decisão do Tribunal Estadual"/>
    <n v="0"/>
    <s v="02.02.507.0001185859/12"/>
    <d v="2012-01-25T00:00:00"/>
    <d v="2012-03-22T00:00:00"/>
    <n v="25500"/>
    <d v="2012-03-22T00:00:00"/>
    <s v="25/09/2017 "/>
    <n v="2013"/>
    <n v="67.099999999999994"/>
  </r>
  <r>
    <x v="8"/>
    <s v="02.02.507.0001225454/12"/>
    <x v="0"/>
    <x v="0"/>
    <s v="VIDA PROTEÇÃO EXCLUSIVA"/>
    <n v="5030"/>
    <s v="IFPD"/>
    <s v="Vida Proteção Exclusiva"/>
    <s v="Sim"/>
    <s v="SINISTRO NÃO AVISADO"/>
    <s v="SINISTRO NÃO AVISADO"/>
    <m/>
    <x v="0"/>
    <n v="128593.99"/>
    <n v="90000"/>
    <n v="38593.990000000005"/>
    <m/>
    <m/>
    <s v="ZURICH SANTANDER"/>
    <n v="1475558"/>
    <s v=" 539.01.2012.001180-0 "/>
    <s v="Agelton Martins"/>
    <s v="Santander Seguros S/A"/>
    <s v="3422 / 17324355"/>
    <s v="2012-93-47731-0"/>
    <s v="25/08/2011 "/>
    <s v=" "/>
    <n v="48779"/>
    <n v="48779"/>
    <s v=" "/>
    <s v=" "/>
    <s v=" "/>
    <n v="48779"/>
    <s v="Possível"/>
    <n v="24389.5"/>
    <n v="0"/>
    <s v="Remoto"/>
    <n v="0"/>
    <s v="Condenação"/>
    <s v="Contingência Inicial"/>
    <m/>
    <s v="Encerrado"/>
    <s v="Seguro de Vida"/>
    <s v="Cobertura Negada"/>
    <s v="Indenizatória"/>
    <s v="2ª"/>
    <s v="Vara Cível"/>
    <s v="Santa Cruz do Rio Pardo (SP)"/>
    <s v="São Paulo"/>
    <s v="Chalfin, Goldberg, Vainboim e Fichtner Advogados Associados - São "/>
    <s v="Equipe Cível - Seguros"/>
    <s v="25/09/2017 "/>
    <s v="Acordo Após Decisão do Tribunal Estadual"/>
    <n v="0"/>
    <s v="02.02.507.0001225454/12"/>
    <d v="2012-04-16T00:00:00"/>
    <d v="2012-06-20T00:00:00"/>
    <n v="48779"/>
    <d v="2012-06-20T00:00:00"/>
    <s v="25/09/2017 "/>
    <n v="1923"/>
    <n v="64.099999999999994"/>
  </r>
  <r>
    <x v="8"/>
    <s v="02.02.507.0001272045/12"/>
    <x v="6"/>
    <x v="0"/>
    <s v="VIDA VAN GOGH STYLE"/>
    <n v="4005"/>
    <s v="MORTE NATURAL"/>
    <s v="VIDA VAN GOGH STYLE"/>
    <s v="Não"/>
    <s v="SINISTRO NEGADO"/>
    <s v="DOENÇA PREEXISTENTE"/>
    <m/>
    <x v="0"/>
    <n v="536449.06999999995"/>
    <n v="435000"/>
    <n v="101449.06999999995"/>
    <m/>
    <m/>
    <s v="ZURICH SANTANDER"/>
    <n v="1522146"/>
    <s v=" 521680-87.2009.8.09.0051 "/>
    <s v="Matheus Inacio Borges"/>
    <s v="Santander Seguros S/A"/>
    <s v="0 / 983331"/>
    <s v="FUP 8090035"/>
    <s v="04/12/2008 "/>
    <s v=" "/>
    <n v="150000"/>
    <n v="150000"/>
    <s v=" "/>
    <s v=" "/>
    <s v=" "/>
    <n v="150000"/>
    <s v="Possível"/>
    <n v="75000"/>
    <n v="0"/>
    <s v="Remoto"/>
    <n v="0"/>
    <s v="Condenação"/>
    <s v="Contingência Inicial"/>
    <m/>
    <s v="Encerrado"/>
    <s v="Seguro de Vida"/>
    <s v="Pgto/Amortiz/diverg/duplic/não processado/provisão"/>
    <s v="Cobrança"/>
    <s v="19ª"/>
    <s v="Vara Cível"/>
    <s v="Goiânia (GO)"/>
    <s v="Goiás"/>
    <s v="Mascarenhas Barbosa &amp; Advogados Associados"/>
    <s v="Equipe Cível - Seguros"/>
    <s v="26/09/2017 "/>
    <s v="Acordos após a Sentença e até Decisão do Tribunal Estadual"/>
    <n v="0"/>
    <s v="02.02.507.0001272045/12"/>
    <d v="2012-08-28T00:00:00"/>
    <d v="2012-09-24T00:00:00"/>
    <n v="150000"/>
    <d v="2012-09-24T00:00:00"/>
    <s v="26/09/2017 "/>
    <n v="1828"/>
    <n v="60.93333333333333"/>
  </r>
  <r>
    <x v="8"/>
    <s v="02.02.507.0001745750/13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3"/>
    <n v="2172"/>
    <n v="2172"/>
    <n v="0"/>
    <m/>
    <m/>
    <s v="ZURICH SANTANDER"/>
    <n v="1745750"/>
    <s v=" 4002224-80.2013.8.26.0196 "/>
    <s v="José Antônio Zonetti"/>
    <s v="Santander Seguros S/A"/>
    <s v="3422/17254606"/>
    <s v="2013-93-53468-0"/>
    <s v="24/04/2013 "/>
    <s v=" "/>
    <n v="32087"/>
    <n v="32087"/>
    <s v=" "/>
    <s v=" "/>
    <s v=" "/>
    <n v="32087"/>
    <s v="Possível"/>
    <n v="16043.5"/>
    <n v="0"/>
    <s v="Remoto"/>
    <n v="0"/>
    <s v="Condenação"/>
    <s v="Contingência Inicial"/>
    <m/>
    <s v="Encerrado"/>
    <s v="Seguro de Vida"/>
    <s v="Cobertura Negada"/>
    <s v="Indenizatória"/>
    <s v="4ª"/>
    <s v="Vara Cível"/>
    <s v="Franca (SP)"/>
    <s v="São Paulo"/>
    <s v="Chalfin, Goldberg, Vainboim e Fichtner Advogados Associados - São "/>
    <s v="Equipe Cível - Seguros"/>
    <s v="28/09/2017 "/>
    <s v="Procedência Total - 2ª Instância - Recurso do Banco"/>
    <n v="0"/>
    <s v="02.02.507.0001745750/13"/>
    <d v="2013-11-07T00:00:00"/>
    <d v="2013-11-15T00:00:00"/>
    <n v="32087"/>
    <d v="2013-11-15T00:00:00"/>
    <s v="28/09/2017 "/>
    <n v="1413"/>
    <n v="47.1"/>
  </r>
  <r>
    <x v="8"/>
    <s v="02.02.507.0001783378/13"/>
    <x v="0"/>
    <x v="0"/>
    <s v=" SEGURO DE FUNCIONÁRIOS"/>
    <n v="7001"/>
    <s v="IPA"/>
    <s v="Vida Funcionários"/>
    <s v="Não"/>
    <s v="SINISTRO NÃO AVISADO"/>
    <s v="SINISTRO NÃO AVISADO"/>
    <m/>
    <x v="1"/>
    <n v="542394.06000000006"/>
    <n v="0"/>
    <n v="542394.06000000006"/>
    <m/>
    <m/>
    <s v="ZURICH SANTANDER"/>
    <n v="1783378"/>
    <s v=" 4017488-83.2013.8.26.0602 "/>
    <s v="Regina de Fatima Gois Fernandes"/>
    <s v="Santander Seguros S/A"/>
    <s v="3493/1"/>
    <s v="2014-93-59963-0"/>
    <s v="01/08/2013 "/>
    <s v=" "/>
    <n v="417226.2"/>
    <n v="417226.2"/>
    <s v=" "/>
    <s v=" "/>
    <s v=" "/>
    <n v="417226.2"/>
    <s v="Possível"/>
    <n v="208613.1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Sorocaba (SP)"/>
    <s v="São Paulo"/>
    <s v="Tortoro, Madureira e Ragazzi Sociedade de Advogados"/>
    <s v="Equipe Jurídico Cível Causas Especiais"/>
    <s v="29/09/2017 "/>
    <s v="Acordo Integralmente Cumprido"/>
    <n v="0"/>
    <s v="02.02.507.0001783378/13"/>
    <d v="2013-11-25T00:00:00"/>
    <d v="2014-01-30T00:00:00"/>
    <n v="417226.2"/>
    <d v="2014-01-30T00:00:00"/>
    <s v="29/09/2017 "/>
    <n v="1338"/>
    <n v="44.6"/>
  </r>
  <r>
    <x v="8"/>
    <s v="02.02.507.0002328094/16"/>
    <x v="0"/>
    <x v="0"/>
    <s v="REAL VIDA HOMEM "/>
    <n v="4013"/>
    <s v="MORTE NATURAL"/>
    <s v="REAL VIDA HOMEM "/>
    <s v="Não"/>
    <s v="SINISTRO NEGADO"/>
    <s v="Falta de Documentos"/>
    <m/>
    <x v="0"/>
    <n v="109814.94"/>
    <n v="102702.3"/>
    <n v="7112.6399999999994"/>
    <n v="4890"/>
    <m/>
    <s v="ZURICH SANTANDER"/>
    <n v="2328094"/>
    <s v=" 1029236-61.2016.8.26.0602 "/>
    <s v="MARIA ANITA ROSA LESSA"/>
    <s v="Santander Seguros S/A"/>
    <s v="CERT 2373985"/>
    <s v="89-6853"/>
    <s v="05/03/2015 "/>
    <s v=" "/>
    <n v="89814.94"/>
    <n v="89814.94"/>
    <s v=" "/>
    <s v=" "/>
    <s v=" "/>
    <n v="89814.94"/>
    <s v="Possível"/>
    <n v="44907.47"/>
    <n v="0"/>
    <s v="Remoto"/>
    <n v="0"/>
    <s v="Condenação"/>
    <s v="Contingência Inicial"/>
    <m/>
    <s v="Encerrado"/>
    <s v="Previdência Privada"/>
    <s v="Resgate divergente/solicitação não atendida"/>
    <s v="Indenizatória"/>
    <s v="6ª"/>
    <s v="Vara Cível"/>
    <s v="Sorocaba (SP)"/>
    <s v="São Paulo"/>
    <s v="Chalfin, Goldberg, Vainboim e Fichtner Advogados Associados - São "/>
    <s v="Equipe Cível - Seguros"/>
    <s v="25/09/2017 "/>
    <s v="Acordo antes da Sentença"/>
    <n v="0"/>
    <s v="02.02.507.0002328094/16"/>
    <d v="2016-09-16T00:00:00"/>
    <d v="2016-09-23T00:00:00"/>
    <n v="89814.94"/>
    <d v="2016-09-23T00:00:00"/>
    <s v="25/09/2017 "/>
    <n v="367"/>
    <n v="12.233333333333333"/>
  </r>
  <r>
    <x v="8"/>
    <s v="02.02.507.0001761066/13"/>
    <x v="0"/>
    <x v="0"/>
    <s v="PROTEÇÃO VIDA EMPRESA SANTANDER"/>
    <n v="5055"/>
    <s v="MORTE ACIDENTAL"/>
    <s v="Vida Master"/>
    <s v="Sim"/>
    <s v="SINISTRO NEGADO"/>
    <s v="RISCO EXCLUÍDO"/>
    <m/>
    <x v="0"/>
    <n v="181000"/>
    <n v="85000"/>
    <n v="96000"/>
    <m/>
    <m/>
    <s v="ZURICH SANTANDER"/>
    <n v="1761066"/>
    <s v=" 4001656-79.2013.8.26.0482 "/>
    <s v="Elisa Sizue Sugano Kubo"/>
    <s v="Santander Seguros S/A"/>
    <s v="3419/358656"/>
    <s v="2013-93-53794-0"/>
    <s v="10/05/2013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de Vida"/>
    <s v="Cobertura Negada"/>
    <s v="Indenizatória"/>
    <s v="4ª"/>
    <s v="Vara Cível"/>
    <s v="Presidente Prudente (SP)"/>
    <s v="São Paulo"/>
    <s v="Chalfin, Goldberg, Vainboim e Fichtner Advogados Associados - São "/>
    <s v="Equipe Cível - Seguros"/>
    <s v="29/09/2017 "/>
    <s v="Acordo antes da Sentença"/>
    <n v="0"/>
    <s v="02.02.507.0001761066/13"/>
    <d v="2013-11-08T00:00:00"/>
    <d v="2013-12-12T00:00:00"/>
    <n v="120000"/>
    <d v="2013-12-12T00:00:00"/>
    <s v="29/09/2017 "/>
    <n v="1387"/>
    <n v="46.233333333333334"/>
  </r>
  <r>
    <x v="8"/>
    <s v="02.02.507.0001722911/13"/>
    <x v="0"/>
    <x v="0"/>
    <s v="PROTEÇÃO VIDA EMPRESA SANTANDER"/>
    <n v="5055"/>
    <s v="MORTE ACIDENTAL"/>
    <s v="Vida Master"/>
    <s v="Sim"/>
    <s v="SINISTRO NEGADO"/>
    <s v="Limite de idade / Nº mínimo segurados"/>
    <s v="segurados"/>
    <x v="0"/>
    <n v="80000"/>
    <n v="78000"/>
    <n v="2000"/>
    <m/>
    <m/>
    <s v="ZURICH SANTANDER"/>
    <n v="1722911"/>
    <s v=" 0479.13.015630-6 "/>
    <s v="HELEN CHRISTINA BORGES PEDRO"/>
    <s v="Santander Seguros S/A"/>
    <s v="3419/303688"/>
    <s v="2012-93-49894-0"/>
    <s v="29/09/2012 "/>
    <s v=" "/>
    <n v="63000"/>
    <n v="63000"/>
    <s v=" "/>
    <s v=" "/>
    <s v=" "/>
    <n v="63000"/>
    <s v="Possível"/>
    <n v="31500"/>
    <n v="0"/>
    <s v="Remoto"/>
    <n v="0"/>
    <s v="Condenação"/>
    <s v="Contingência Inicial"/>
    <m/>
    <s v="Encerrado"/>
    <s v="Seguro de Vida"/>
    <s v="Pgto/Amortiz/diverg/duplic/não processado/provisão"/>
    <s v="Cobrança"/>
    <s v="3ª"/>
    <s v="Vara Cível"/>
    <s v="Passos (MG)"/>
    <s v="Minas Gerais"/>
    <s v="Chalfin, Goldberg, Vainboim e Fichtner Advogados Associados - São "/>
    <s v="Equipe Cível - Seguros"/>
    <s v="29/09/2017 "/>
    <s v="Acordo antes da Sentença"/>
    <n v="0"/>
    <s v="02.02.507.0001722911/13"/>
    <d v="2013-09-25T00:00:00"/>
    <d v="2013-10-03T00:00:00"/>
    <n v="63000"/>
    <d v="2013-10-03T00:00:00"/>
    <s v="29/09/2017 "/>
    <n v="1457"/>
    <n v="48.56666666666667"/>
  </r>
  <r>
    <x v="9"/>
    <s v="02.02.507.0000764995/08"/>
    <x v="9"/>
    <x v="1"/>
    <s v="SEGURO VIDA EMPRESA"/>
    <n v="8135"/>
    <s v="Incêndio"/>
    <s v="Vida Empresa"/>
    <s v="Sim"/>
    <s v="SINISTRO LIQUIDADO"/>
    <s v="Sinistro pago parcialmente"/>
    <m/>
    <x v="1"/>
    <n v="3299.54"/>
    <n v="0"/>
    <n v="3299.54"/>
    <m/>
    <m/>
    <s v="ESCROW"/>
    <n v="764048"/>
    <s v=" 048.06.006277-8 "/>
    <s v="JCA Abate Indústria e Comércio de Importação e Exportação de Carne "/>
    <s v="Santander Seguros S/A"/>
    <n v="71000079393"/>
    <s v="2005-18-26-0"/>
    <s v="08/09/1996 "/>
    <s v=" "/>
    <n v="139827.78"/>
    <n v="540000"/>
    <s v=" "/>
    <s v=" "/>
    <s v=" "/>
    <n v="139827.78"/>
    <s v="Remoto"/>
    <n v="0"/>
    <n v="0"/>
    <s v="Remoto"/>
    <n v="0"/>
    <s v="Condenação"/>
    <s v="Contingência Inicial"/>
    <m/>
    <s v="Encerrado"/>
    <s v="Seguro Empresarial"/>
    <s v="Indenização Além do Valor da Apólice"/>
    <s v="Indenizatória"/>
    <s v="Vara Única"/>
    <s v="Vara Cível"/>
    <s v="Piçarras (SC)"/>
    <s v="Santa Catarina"/>
    <s v="Rocha Marinho e Sales Sociedade de Advogados"/>
    <s v="Equipe Jurídico Cível Causas Especiais"/>
    <s v="16/10/2017 "/>
    <s v="Improcedência da Ação - 2ª Instância - Recurso do Autor"/>
    <n v="0"/>
    <s v="02.02.507.0000764995/08"/>
    <d v="2008-06-05T00:00:00"/>
    <d v="2008-06-25T00:00:00"/>
    <n v="139827.78"/>
    <d v="2008-06-25T00:00:00"/>
    <s v="16/10/2017 "/>
    <n v="3400"/>
    <n v="113.33333333333333"/>
  </r>
  <r>
    <x v="9"/>
    <s v="02.02.507.0000676920/10"/>
    <x v="0"/>
    <x v="0"/>
    <s v="PROTEÇÃO EMPRESARIAL SANTANDER"/>
    <n v="8114"/>
    <s v="IFPD"/>
    <s v="Empresarial"/>
    <s v="Sim"/>
    <s v="SINISTRO NEGADO"/>
    <s v="Falta de Documentos"/>
    <m/>
    <x v="1"/>
    <n v="34680"/>
    <n v="0"/>
    <n v="34680"/>
    <m/>
    <m/>
    <s v="ESCROW"/>
    <n v="1232564"/>
    <s v=" 482.01.2010.014658-3 "/>
    <s v="Valdeir Aparecido Pereira Costa"/>
    <s v="Santander Seguros S/A"/>
    <s v="3197/19350104"/>
    <s v="2009-93-25040-0"/>
    <s v="03/08/2009 "/>
    <s v=" "/>
    <n v="11885"/>
    <n v="11885"/>
    <s v=" "/>
    <s v=" "/>
    <s v=" "/>
    <n v="11885"/>
    <s v="Possível"/>
    <n v="5942.5"/>
    <n v="0"/>
    <s v="Remoto"/>
    <n v="0"/>
    <s v="Condenação"/>
    <s v="Contingência Inicial"/>
    <m/>
    <s v="Encerrado"/>
    <s v="Seguro de Vida"/>
    <s v="Pgto/Amortiz/diverg/duplic/não processado/provisão"/>
    <s v="Cobrança"/>
    <s v="2ª VF"/>
    <s v="Vara Cível"/>
    <s v="Presidente Prudente (SP)"/>
    <s v="São Paulo"/>
    <s v="Chalfin, Goldberg, Vainboim e Fichtner Advogados Associados - São "/>
    <s v="Equipe Cível - Seguros"/>
    <s v="02/10/2017 "/>
    <s v="Improcedência da Ação - 2ª Instância - Recurso do Banco"/>
    <n v="0"/>
    <s v="02.02.507.0000676920/10"/>
    <d v="2010-06-23T00:00:00"/>
    <d v="2010-07-22T00:00:00"/>
    <n v="11885"/>
    <d v="2010-07-22T00:00:00"/>
    <s v="02/10/2017 "/>
    <n v="2629"/>
    <n v="87.63333333333334"/>
  </r>
  <r>
    <x v="9"/>
    <s v="02.02.507.0000451548/07"/>
    <x v="0"/>
    <x v="0"/>
    <s v="ACIDENTES PESSOAIS AN. SANTANDER"/>
    <n v="1102"/>
    <s v="IPA"/>
    <s v="AP STD"/>
    <s v="Sim"/>
    <s v="SINISTRO NEGADO"/>
    <s v="Sem caracterização de IFPD / IPA / Doenças Graves / Preexistência"/>
    <m/>
    <x v="0"/>
    <n v="276461.68"/>
    <n v="220000"/>
    <n v="56461.679999999993"/>
    <m/>
    <m/>
    <s v="ESCROW"/>
    <n v="705499"/>
    <s v=" 491/2007 "/>
    <s v="Jose Ailton Botelho Andrade"/>
    <s v="Santander Seguros S/A"/>
    <s v="3107/1253"/>
    <s v="2007-93-7477-0"/>
    <s v="03/10/2006 "/>
    <s v=" "/>
    <n v="60000"/>
    <n v="60000"/>
    <s v=" "/>
    <s v=" "/>
    <s v=" "/>
    <n v="60000"/>
    <s v="Remoto"/>
    <n v="0"/>
    <n v="10000"/>
    <s v="Remoto"/>
    <n v="0"/>
    <s v="Condenação"/>
    <s v="Contingência Inicial"/>
    <m/>
    <s v="Encerrado"/>
    <s v="Seguro de Vida"/>
    <s v="Sinistro Negado (Negativa pagto da Apólice)"/>
    <s v="Cobrança"/>
    <s v="Vara Única"/>
    <s v="Vara Cível"/>
    <s v="Curiúva (PR)"/>
    <s v="Paraná"/>
    <s v="Cabanellos Schuh Advogados Associados - PR"/>
    <s v="Equipe Cível - Seguros"/>
    <s v="10/10/2017 "/>
    <s v="Acordos após a Sentença e até Decisão do Tribunal Estadual"/>
    <n v="0"/>
    <s v="02.02.507.0000451548/07"/>
    <d v="2007-09-03T00:00:00"/>
    <d v="2007-11-28T00:00:00"/>
    <n v="60000"/>
    <d v="2007-11-28T00:00:00"/>
    <s v="10/10/2017 "/>
    <n v="3604"/>
    <n v="120.13333333333334"/>
  </r>
  <r>
    <x v="9"/>
    <s v="02.02.507.0000543880/09"/>
    <x v="0"/>
    <x v="0"/>
    <s v="SEGURO VIDA CLUBE MIGR STYLE"/>
    <n v="8033"/>
    <s v="MORTE NATURAL"/>
    <s v="Vida Clube"/>
    <s v="Sim"/>
    <s v="SINISTRO NEGADO"/>
    <s v="DOENÇA PREEXISTENTE"/>
    <m/>
    <x v="1"/>
    <n v="33592.660000000003"/>
    <n v="0"/>
    <n v="33592.660000000003"/>
    <m/>
    <m/>
    <s v="ESCROW"/>
    <n v="1091586"/>
    <s v=" 176.01.2008.02037-7 "/>
    <s v="Maria Luci Correia de Jesus"/>
    <s v="Santander Seguros S/A"/>
    <s v="1151/155886"/>
    <s v="2008-93-13948-0"/>
    <s v="16/01/2008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Cobertura Negada"/>
    <s v="Cobrança"/>
    <s v="2ª"/>
    <s v="Vara Cível"/>
    <s v="Aspásia (SP)"/>
    <s v="São Paulo"/>
    <s v="Chalfin, Goldberg, Vainboim e Fichtner Advogados Associados - São "/>
    <s v="Equipe Cível - Seguros"/>
    <s v="16/10/2017 "/>
    <s v="Acordo Após Decisão do Tribunal Estadual"/>
    <n v="0"/>
    <s v="02.02.507.0000543880/09"/>
    <d v="2009-06-30T00:00:00"/>
    <d v="2009-09-10T00:00:00"/>
    <n v="10000"/>
    <d v="2009-09-10T00:00:00"/>
    <s v="16/10/2017 "/>
    <n v="2958"/>
    <n v="98.6"/>
  </r>
  <r>
    <x v="9"/>
    <s v="02.02.507.0000799392/08"/>
    <x v="0"/>
    <x v="0"/>
    <s v="ACIDENTES PESSOAIS MENSAL SANTANDER"/>
    <n v="5012"/>
    <s v="IPA"/>
    <s v="AP STD"/>
    <s v="Sim"/>
    <s v="SINISTRO LIQUIDADO"/>
    <s v="Sinistro pago parcialmente"/>
    <m/>
    <x v="0"/>
    <n v="75862.78"/>
    <n v="71000"/>
    <n v="4862.7799999999988"/>
    <n v="12780"/>
    <m/>
    <s v="ESCROW"/>
    <n v="799746"/>
    <s v=" 1349/2008 "/>
    <s v="Maria de Lourdes Bittencourt Marinho"/>
    <s v="Santander Seguros S/A"/>
    <s v="3197/17247661"/>
    <s v="2007-93-12407-0"/>
    <s v="29/10/2007 "/>
    <s v=" "/>
    <n v="17621.080000000002"/>
    <n v="17621.080000000002"/>
    <s v=" "/>
    <s v=" "/>
    <s v=" "/>
    <n v="17621.080000000002"/>
    <s v="Possível"/>
    <n v="8810.5400000000009"/>
    <n v="3280.74"/>
    <s v="Remoto"/>
    <n v="0"/>
    <s v="Sucumbência"/>
    <s v="Contingência Inicial"/>
    <m/>
    <s v="Encerrado"/>
    <s v="Seguro de Vida"/>
    <s v="Pgto/Amortiz/diverg/duplic/não processado/provisão"/>
    <s v="Cobrança"/>
    <s v="4ª"/>
    <s v="Vara Cível"/>
    <s v="Londrina (PR)"/>
    <s v="Paraná"/>
    <s v="Cabanellos Schuh Advogados Associados - PR"/>
    <s v="Equipe Cível - Seguros"/>
    <s v="31/10/2017 "/>
    <s v="Acordo Após Decisão do Tribunal Estadual"/>
    <n v="0"/>
    <s v="02.02.507.0000799392/08"/>
    <d v="2008-10-14T00:00:00"/>
    <d v="2008-12-03T00:00:00"/>
    <n v="17621.080000000002"/>
    <d v="2008-12-03T00:00:00"/>
    <s v="31/10/2017 "/>
    <n v="3254"/>
    <n v="108.46666666666667"/>
  </r>
  <r>
    <x v="9"/>
    <s v="02.02.507.0000640481/10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1"/>
    <n v="101336.36"/>
    <n v="0"/>
    <n v="101336.36"/>
    <m/>
    <m/>
    <s v="ESCROW"/>
    <n v="1196105"/>
    <s v=" 108.01.2009.005211-8 "/>
    <s v="Aparecida de Assis Souza"/>
    <s v="Santander Seguros S/A"/>
    <n v="1101080"/>
    <s v="2009-82-8225-0"/>
    <s v="10/07/2005 "/>
    <s v=" "/>
    <n v="28144"/>
    <n v="28144"/>
    <s v=" "/>
    <s v=" "/>
    <s v=" "/>
    <n v="28144"/>
    <s v="Possível"/>
    <n v="14072"/>
    <n v="0"/>
    <s v="Remoto"/>
    <n v="0"/>
    <s v="Condenação"/>
    <s v="Contingência Inicial"/>
    <m/>
    <s v="Encerrado"/>
    <s v="Seguro de Vida"/>
    <s v="Pgto/Amortiz/diverg/duplic/não processado/provisão"/>
    <s v="Cobrança"/>
    <s v="2ª VF"/>
    <s v="Vara Cível"/>
    <s v="Jundiaí (SP)"/>
    <s v="São Paulo"/>
    <s v="Chalfin, Goldberg, Vainboim e Fichtner Advogados Associados - São "/>
    <s v="Equipe Cível - Seguros"/>
    <s v="06/10/2017 "/>
    <s v="Improcedência da Ação - 2ª Instância - Recurso do Banco"/>
    <n v="0"/>
    <s v="02.02.507.0000640481/10"/>
    <d v="2010-04-12T00:00:00"/>
    <d v="2010-04-14T00:00:00"/>
    <n v="28144"/>
    <d v="2010-04-14T00:00:00"/>
    <s v="06/10/2017 "/>
    <n v="2732"/>
    <n v="91.066666666666663"/>
  </r>
  <r>
    <x v="9"/>
    <s v="02.02.507.0001083249/11"/>
    <x v="0"/>
    <x v="0"/>
    <s v="PROTEÇÃO VIDA EMPRESA SANTANDER"/>
    <n v="5055"/>
    <s v="IFPD"/>
    <s v="Vida Master"/>
    <s v="Sim"/>
    <s v="SINISTRO NEGADO"/>
    <s v="Sem caracterização de IFPD / IPA / Doenças Graves / Preexistência"/>
    <m/>
    <x v="3"/>
    <n v="26334.28"/>
    <n v="26334.28"/>
    <n v="0"/>
    <m/>
    <m/>
    <s v="ESCROW"/>
    <n v="1333342"/>
    <s v=" 0009272-14.2011.8.16.0001 "/>
    <s v="Jany Pereira Sales"/>
    <s v="Santander Seguros S/A"/>
    <s v="3525 / 1456"/>
    <s v="2010-93-30889"/>
    <s v="07/04/2010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Curitiba (PR)"/>
    <s v="Paraná"/>
    <s v="Cabanellos Schuh Advogados Associados - PR"/>
    <s v="Equipe Cível - Seguros"/>
    <s v="30/10/2017 "/>
    <s v="Procedência Total - 1ª Instância"/>
    <n v="0"/>
    <s v="02.02.507.0001083249/11"/>
    <d v="2011-05-04T00:00:00"/>
    <d v="2011-06-14T00:00:00"/>
    <n v="10000"/>
    <d v="2011-06-14T00:00:00"/>
    <s v="30/10/2017 "/>
    <n v="2330"/>
    <n v="77.666666666666671"/>
  </r>
  <r>
    <x v="9"/>
    <s v="02.02.507.0001120400/10"/>
    <x v="0"/>
    <x v="0"/>
    <s v="PROTEÇÃO RESIDENCIAL SOB MEDIDA"/>
    <n v="8099"/>
    <s v="MORTE NATURAL"/>
    <s v="Residencial Sob Medida"/>
    <s v="Sim"/>
    <s v="SINISTRO NEGADO"/>
    <s v="Falta de Documentos"/>
    <m/>
    <x v="0"/>
    <n v="15199.37"/>
    <n v="13500"/>
    <n v="1699.3700000000008"/>
    <m/>
    <m/>
    <s v="ESCROW"/>
    <n v="1370501"/>
    <s v=" 0046760-21.2011.8.26.0002 "/>
    <s v="erlando dos santos gonçalo"/>
    <s v="Santander Seguros S/A"/>
    <s v="3419/23935"/>
    <s v="2011-93-36890-0"/>
    <s v="05/12/2010 "/>
    <s v=" "/>
    <n v="23421"/>
    <n v="23421"/>
    <s v=" "/>
    <s v=" "/>
    <s v=" "/>
    <n v="23421"/>
    <s v="Possível"/>
    <n v="11710.5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São Paulo (SP)"/>
    <s v="São Paulo"/>
    <s v="Chalfin, Goldberg, Vainboim e Fichtner Advogados Associados - São "/>
    <s v="Equipe Cível - Seguros"/>
    <s v="19/10/2017 "/>
    <s v="Acordo Após Decisão do Tribunal Estadual"/>
    <n v="0"/>
    <s v="02.02.507.0001120400/10"/>
    <d v="2010-12-05T00:00:00"/>
    <d v="2011-09-20T00:00:00"/>
    <n v="23421"/>
    <d v="2011-09-20T00:00:00"/>
    <s v="19/10/2017 "/>
    <n v="2221"/>
    <n v="74.033333333333331"/>
  </r>
  <r>
    <x v="9"/>
    <s v="02.02.507.0001092959/11"/>
    <x v="0"/>
    <x v="0"/>
    <s v="PROTEÇÃO RESIDENCIAL VAN GOGH"/>
    <n v="8100"/>
    <s v="MORTE NATURAL"/>
    <s v="Residencial Van Gogh"/>
    <s v="Não"/>
    <s v="SINISTRO NEGADO"/>
    <s v="Falta de Documentos"/>
    <m/>
    <x v="0"/>
    <n v="34519.22"/>
    <n v="28000"/>
    <n v="6519.2200000000012"/>
    <m/>
    <m/>
    <s v="ESCROW"/>
    <n v="1343058"/>
    <s v=" 0011286-77.2011.8.26.0005 "/>
    <s v="Euza Aparecida Barbosa Silva"/>
    <s v="Santander Seguros S/A"/>
    <s v="871/33183"/>
    <s v="2010-93-29516-0"/>
    <s v="03/10/2009 "/>
    <s v=" "/>
    <n v="150000"/>
    <n v="150000"/>
    <s v=" "/>
    <s v=" "/>
    <s v=" "/>
    <n v="150000"/>
    <s v="Possível"/>
    <n v="75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São Paulo (SP)"/>
    <s v="São Paulo"/>
    <s v="Chalfin, Goldberg, Vainboim e Fichtner Advogados Associados - São "/>
    <s v="Equipe Cível - Seguros"/>
    <s v="24/10/2017 "/>
    <s v="Acordo Após Decisão do Tribunal Estadual"/>
    <n v="0"/>
    <s v="02.02.507.0001092959/11"/>
    <d v="2011-06-01T00:00:00"/>
    <d v="2011-07-14T00:00:00"/>
    <n v="150000"/>
    <d v="2011-07-14T00:00:00"/>
    <s v="24/10/2017 "/>
    <n v="2294"/>
    <n v="76.466666666666669"/>
  </r>
  <r>
    <x v="9"/>
    <s v="02.02.507.0001073038/11"/>
    <x v="0"/>
    <x v="0"/>
    <s v="PROTEÇÃO RESIDENCIAL DOSE DUPLA"/>
    <n v="5002"/>
    <s v="IFPD"/>
    <s v="Residencial Dose Dupla"/>
    <s v="Sim"/>
    <s v="SINISTRO NEGADO"/>
    <s v="Sem caracterização de IFPD / IPA / Doenças Graves / Preexistência"/>
    <m/>
    <x v="0"/>
    <n v="53340.24"/>
    <n v="30000"/>
    <n v="23340.239999999998"/>
    <m/>
    <m/>
    <s v="ESCROW"/>
    <n v="1323128"/>
    <s v=" 161.01.2010.016137-6 "/>
    <s v="Eduardo Roberto de Oliveira"/>
    <s v="Santander Seguros S/A"/>
    <s v="6000003/103257"/>
    <s v="2010-93-27897-0"/>
    <s v="19/08/2009 "/>
    <s v=" "/>
    <n v="15266.38"/>
    <n v="15266.38"/>
    <s v=" "/>
    <s v=" "/>
    <s v=" "/>
    <n v="15266.38"/>
    <s v="Possível"/>
    <n v="7633.19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Diadema (SP)"/>
    <s v="São Paulo"/>
    <s v="Chalfin, Goldberg, Vainboim e Fichtner Advogados Associados - São "/>
    <s v="Equipe Cível - Seguros"/>
    <s v="16/10/2017 "/>
    <s v="Acordo antes da Sentença"/>
    <n v="0"/>
    <s v="02.02.507.0001073038/11"/>
    <d v="2011-04-20T00:00:00"/>
    <d v="2011-05-18T00:00:00"/>
    <n v="15266.38"/>
    <d v="2011-05-18T00:00:00"/>
    <s v="16/10/2017 "/>
    <n v="2343"/>
    <n v="78.099999999999994"/>
  </r>
  <r>
    <x v="9"/>
    <s v="02.02.507.0002469066/17"/>
    <x v="0"/>
    <x v="0"/>
    <s v="PROTEÇÃO RESIDENCIAL DOSE DUPLA"/>
    <n v="5002"/>
    <s v="MORTE NATURAL"/>
    <s v="Residencial Dose Dupla"/>
    <s v="Sim"/>
    <s v="SINISTRO NEGADO"/>
    <s v="Limite de idade / Nº mínimo segurados"/>
    <s v="segurados"/>
    <x v="0"/>
    <n v="235000"/>
    <n v="94472.5"/>
    <n v="140527.5"/>
    <m/>
    <m/>
    <s v="ZURICH SANTANDER"/>
    <n v="2469066"/>
    <s v=" 5014957-19.2017.8.13.0702 "/>
    <s v="CALÇADOS E CONFECÇÕES ACLIMAÇÃO LTDA ME"/>
    <s v="Santander Seguros S/A"/>
    <s v="114148/835069"/>
    <s v="2016-93-87785-0"/>
    <s v="09/12/2016 "/>
    <s v=" "/>
    <n v="120000"/>
    <n v="120000"/>
    <s v=" "/>
    <s v=" "/>
    <s v=" "/>
    <n v="120000"/>
    <s v="Possível"/>
    <n v="60000"/>
    <n v="0"/>
    <s v="Remoto"/>
    <n v="0"/>
    <s v="Condenação"/>
    <s v="Contingência Inicial"/>
    <m/>
    <s v="Encerrado"/>
    <s v="Seguro Empresarial"/>
    <s v="Sinistro Negado (Negativa pagto da Apólice)"/>
    <s v="Indenizatória"/>
    <s v="1ª"/>
    <s v="Vara Cível"/>
    <s v="Uberlândia (MG)"/>
    <s v="Minas Gerais"/>
    <s v="Chalfin, Goldberg, Vainboim e Fichtner Advogados Associados - São "/>
    <s v="Equipe Cível - Seguros"/>
    <s v="03/10/2017 "/>
    <s v="Acordo antes da Sentença"/>
    <n v="0"/>
    <s v="02.02.507.0002469066/17"/>
    <d v="2017-06-27T00:00:00"/>
    <d v="2017-07-11T00:00:00"/>
    <n v="120000"/>
    <d v="2017-07-11T00:00:00"/>
    <s v="03/10/2017 "/>
    <n v="84"/>
    <n v="2.8"/>
  </r>
  <r>
    <x v="9"/>
    <s v="02.02.136.0002461315/17"/>
    <x v="2"/>
    <x v="1"/>
    <s v="PROTEÇÃO EMPRESARIAL SANTANDER"/>
    <n v="8114"/>
    <s v="VENDAVAL"/>
    <s v="Empresarial"/>
    <s v="Sim"/>
    <s v="SINISTRO NEGADO"/>
    <s v="RISCO EXCLUÍDO"/>
    <m/>
    <x v="1"/>
    <n v="10122.42"/>
    <n v="0"/>
    <n v="10122.42"/>
    <m/>
    <m/>
    <s v="ZURICH SANTANDER"/>
    <n v="2461315"/>
    <s v=" 1000784-82.2017.8.26.0480 "/>
    <s v="MARIA JOSÉ BARRETO MARCHIORI M E"/>
    <s v="Santander Brasil Seguros S/A"/>
    <s v="1831334/0"/>
    <s v="2016-14-114239-"/>
    <s v="14/10/2016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Empresarial"/>
    <s v="Sinistro Negado (Negativa pagto da Apólice)"/>
    <s v="Indenizatória"/>
    <s v="1ª"/>
    <s v="JEC 20 Salários"/>
    <s v="Presidente Bernardes (SP)"/>
    <s v="São Paulo"/>
    <s v="Chalfin, Goldberg, Vainboim e Fichtner Advogados Associados - São "/>
    <s v="Equipe Cível - Seguros"/>
    <s v="10/10/2017 "/>
    <s v="Improcedência da Ação - 1ª Instância"/>
    <n v="0"/>
    <s v="02.02.136.0002461315/17"/>
    <d v="2017-06-08T00:00:00"/>
    <d v="2017-06-20T00:00:00"/>
    <n v="10000"/>
    <d v="2017-06-20T00:00:00"/>
    <s v="10/10/2017 "/>
    <n v="112"/>
    <n v="3.7333333333333334"/>
  </r>
  <r>
    <x v="9"/>
    <s v="02.02.507.0002203388/16"/>
    <x v="0"/>
    <x v="0"/>
    <s v="PROTEÇÃO RESIDENCIAL DOSE DUPLA"/>
    <n v="5002"/>
    <s v="MORTE NATURAL"/>
    <s v="Residencial Dose Dupla"/>
    <s v="Sim"/>
    <s v="SINISTRO NEGADO"/>
    <s v="Limite de idade / Nº mínimo segurados"/>
    <s v="segurados"/>
    <x v="0"/>
    <n v="69678"/>
    <n v="39006.99"/>
    <n v="30671.010000000002"/>
    <m/>
    <m/>
    <s v="ZURICH SANTANDER"/>
    <n v="2203388"/>
    <s v=" 0001007-24.2016.8.19.0014 "/>
    <s v="RENATA PESSANHA FALCÃO"/>
    <s v="Santander Seguros S/A"/>
    <s v="3419/267998"/>
    <s v="2015-93-68606-0"/>
    <s v="03/02/2015 "/>
    <s v=" "/>
    <n v="39412"/>
    <n v="39412"/>
    <s v=" "/>
    <s v=" "/>
    <s v=" "/>
    <n v="39412"/>
    <s v="Possível"/>
    <n v="19706"/>
    <n v="0"/>
    <s v="Remoto"/>
    <n v="0"/>
    <s v="Condenação"/>
    <s v="Contingência Inicial"/>
    <m/>
    <s v="Encerrado"/>
    <s v="Acidentes Pessoais"/>
    <s v="Sinistro Negado (Negativa pagto da Apólice)"/>
    <s v="Indenizatória"/>
    <s v="5ª"/>
    <s v="Vara Cível"/>
    <s v="Campos dos Goytacazes (RJ)"/>
    <s v="Rio de Janeiro"/>
    <s v="Chalfin, Goldberg, Vainboim e Fichtner Advogados Associados - São "/>
    <s v="Equipe Cível - Seguros"/>
    <s v="16/10/2017 "/>
    <s v="Acordo antes da Sentença"/>
    <n v="0"/>
    <s v="02.02.507.0002203388/16"/>
    <d v="2016-01-18T00:00:00"/>
    <d v="2016-02-12T00:00:00"/>
    <n v="39412"/>
    <d v="2016-02-12T00:00:00"/>
    <s v="16/10/2017 "/>
    <n v="612"/>
    <n v="20.399999999999999"/>
  </r>
  <r>
    <x v="9"/>
    <s v="02.02.507.0002300778/16"/>
    <x v="0"/>
    <x v="0"/>
    <s v="PROTEÇÃO RESIDENCIAL DOSE DUPLA"/>
    <n v="5002"/>
    <s v="MORTE NATURAL"/>
    <s v="Residencial Dose Dupla"/>
    <s v="Sim"/>
    <s v="SINISTRO NEGADO"/>
    <s v="Limite de idade / Nº mínimo segurados"/>
    <s v="idade"/>
    <x v="3"/>
    <n v="112102.03"/>
    <n v="112102.03"/>
    <n v="0"/>
    <m/>
    <m/>
    <s v="ZURICH SANTANDER"/>
    <n v="2300778"/>
    <s v=" 1028304-43.2016.8.26.0224 "/>
    <s v="RICARDO ESCALIANTE"/>
    <s v="Santander Seguros S/A"/>
    <s v="3419/365752"/>
    <s v="2015-93-73392-0"/>
    <s v="31/07/2015 "/>
    <s v=" "/>
    <n v="99615"/>
    <n v="99615"/>
    <s v=" "/>
    <s v=" "/>
    <s v=" "/>
    <n v="99615"/>
    <s v="Possível"/>
    <n v="49807.5"/>
    <n v="0"/>
    <s v="Remoto"/>
    <n v="0"/>
    <s v="Condenação"/>
    <s v="Contingência Inicial"/>
    <m/>
    <s v="Encerrado"/>
    <s v="Acidentes Pessoais"/>
    <s v="Sinistro Negado (Negativa pagto da Apólice)"/>
    <s v="Indenizatória"/>
    <s v="3ª"/>
    <s v="Vara Cível"/>
    <s v="Guarulhos (SP)"/>
    <s v="São Paulo"/>
    <s v="Chalfin, Goldberg, Vainboim e Fichtner Advogados Associados - São "/>
    <s v="Equipe Cível - Seguros"/>
    <s v="05/10/2017 "/>
    <s v="Procedência Total - 2ª Instância - Recurso do Banco"/>
    <n v="0"/>
    <s v="02.02.507.0002300778/16"/>
    <d v="2016-08-02T00:00:00"/>
    <d v="2016-08-11T00:00:00"/>
    <n v="99615"/>
    <d v="2016-08-11T00:00:00"/>
    <s v="05/10/2017 "/>
    <n v="420"/>
    <n v="14"/>
  </r>
  <r>
    <x v="9"/>
    <s v="02.02.507.0002434246/17"/>
    <x v="0"/>
    <x v="0"/>
    <s v="ACIDENTES PESSOAIS MENSAL SANTANDER"/>
    <n v="5012"/>
    <s v="DIAGNOSTICO DE CANCER"/>
    <s v="AP STD"/>
    <s v="Sim"/>
    <s v="NOTIFICAÇÃO SEM REGULAÇÃO"/>
    <m/>
    <m/>
    <x v="1"/>
    <n v="12866.3"/>
    <n v="0"/>
    <n v="12866.3"/>
    <m/>
    <m/>
    <s v="ZURICH SANTANDER"/>
    <n v="2434246"/>
    <s v=" 1002510-29.2017.8.26.0048 "/>
    <s v="Izaias Manuel Fernandes"/>
    <s v="Santander Seguros S/A"/>
    <s v="113303/3304289"/>
    <s v="2017-93-90949-0"/>
    <s v="16/07/2014 "/>
    <s v=" "/>
    <n v="10567"/>
    <n v="10567"/>
    <s v=" "/>
    <s v=" "/>
    <s v=" "/>
    <n v="10567"/>
    <s v="Possível"/>
    <n v="5283.5"/>
    <n v="0"/>
    <s v="Remoto"/>
    <n v="0"/>
    <s v="Condenação"/>
    <s v="Contingência Inicial"/>
    <m/>
    <s v="Encerrado"/>
    <s v="Acidentes Pessoais"/>
    <s v="Sinistro Negado (Negativa pagto da Apólice)"/>
    <s v="Indenizatória"/>
    <s v="1ª"/>
    <s v="Vara Cível"/>
    <s v="Atibaia (SP)"/>
    <s v="São Paulo"/>
    <s v="Chalfin, Goldberg, Vainboim e Fichtner Advogados Associados - São "/>
    <s v="Equipe Cível - Seguros"/>
    <s v="30/10/2017 "/>
    <s v="Extinção Art. 267 - Com Possibilidade Nova Ação - 2ª Instância - Recurso do Auto"/>
    <n v="0"/>
    <s v="02.02.507.0002434246/17"/>
    <d v="2017-03-22T00:00:00"/>
    <d v="2017-04-06T00:00:00"/>
    <n v="10567"/>
    <d v="2017-04-06T00:00:00"/>
    <s v="30/10/2017 "/>
    <n v="207"/>
    <n v="6.9"/>
  </r>
  <r>
    <x v="9"/>
    <s v="02.02.507.0001183853/12"/>
    <x v="1"/>
    <x v="0"/>
    <s v=" ACIDENTES PESSOAIS ANUAL SANTANDER"/>
    <n v="5009"/>
    <s v="IPA"/>
    <s v="AP STD"/>
    <s v="Sim"/>
    <s v="SINISTRO NEGADO"/>
    <s v="Sem caracterização de IFPD / IPA / Doenças Graves / Preexistência"/>
    <m/>
    <x v="1"/>
    <n v="371033.1"/>
    <n v="0"/>
    <n v="371033.1"/>
    <m/>
    <m/>
    <s v="ZURICH SANTANDER"/>
    <n v="1433963"/>
    <s v=" 107/12 "/>
    <s v="Otavio camargo"/>
    <s v="Santander Seguros S/A"/>
    <s v="1102080/114583"/>
    <s v="2005-82-2324-0"/>
    <s v="02/04/2005 "/>
    <s v=" "/>
    <n v="116807.64"/>
    <n v="116807.64"/>
    <s v=" "/>
    <s v=" "/>
    <s v=" "/>
    <n v="116807.64"/>
    <s v="Possível"/>
    <n v="58403.82"/>
    <n v="0"/>
    <s v="Remoto"/>
    <n v="0"/>
    <s v="Condenação"/>
    <s v="Contingência Inicial"/>
    <m/>
    <s v="Encerrado"/>
    <s v="Acidentes Pessoais"/>
    <s v="Cobertura Negada"/>
    <s v="Indenizatória"/>
    <s v="5ª"/>
    <s v="Vara Cível"/>
    <s v="Araçatuba (SP)"/>
    <s v="São Paulo"/>
    <s v="Chalfin, Goldberg, Vainboim e Fichtner Advogados Associados - São "/>
    <s v="Equipe Cível - Seguros"/>
    <s v="02/10/2017 "/>
    <s v="Improcedência da Ação - 2ª Instância - Recurso do Autor"/>
    <n v="0"/>
    <s v="02.02.507.0001183853/12"/>
    <d v="2012-01-29T00:00:00"/>
    <d v="2012-03-17T00:00:00"/>
    <n v="116807.64"/>
    <d v="2012-03-17T00:00:00"/>
    <s v="02/10/2017 "/>
    <n v="2025"/>
    <n v="67.5"/>
  </r>
  <r>
    <x v="9"/>
    <s v="02.02.507.0002492857/17"/>
    <x v="1"/>
    <x v="0"/>
    <s v="VIDA PROTEÇÃO EXCLUSIVA"/>
    <n v="1008"/>
    <s v="IPA"/>
    <s v="Vida Proteção Exclusiva"/>
    <s v="Sim"/>
    <s v="SINISTRO LIQUIDADO"/>
    <s v="Sinistro pago parcialmente"/>
    <m/>
    <x v="1"/>
    <n v="55755.35"/>
    <n v="0"/>
    <n v="55755.35"/>
    <m/>
    <m/>
    <s v="ZURICH SANTANDER"/>
    <n v="2492857"/>
    <s v=" 1046679-97.2017.8.26.0114 "/>
    <s v="Diogo de Lima Rodrigues"/>
    <s v="Santander Seguros S/A"/>
    <s v="301/3149403"/>
    <s v="2012-82-19183-0"/>
    <s v="02/02/2012 "/>
    <s v=" "/>
    <n v="15000"/>
    <n v="50000"/>
    <s v=" "/>
    <s v=" "/>
    <s v=" "/>
    <n v="15000"/>
    <s v="Possível"/>
    <n v="7500"/>
    <n v="0"/>
    <s v="Remoto"/>
    <n v="0"/>
    <s v="Condenação"/>
    <s v="Contingência Inicial"/>
    <m/>
    <s v="Encerrado"/>
    <s v="Acidentes Pessoais"/>
    <s v="Repasse não efetuado/divergente"/>
    <s v="Indenizatória"/>
    <s v="2ª"/>
    <s v="JEC 40 Salários"/>
    <s v="Campinas (SP)"/>
    <s v="São Paulo"/>
    <s v="Chalfin, Goldberg, Vainboim e Fichtner Advogados Associados - São "/>
    <s v="Equipe Cível - Seguros"/>
    <s v="10/10/2017 "/>
    <s v="Extinção Art. 267 - Com Possibilidade Nova Ação - 1ª Instância"/>
    <n v="0"/>
    <s v="02.02.507.0002492857/17"/>
    <d v="2017-09-01T00:00:00"/>
    <d v="2017-09-10T00:00:00"/>
    <n v="15000"/>
    <d v="2017-09-10T00:00:00"/>
    <s v="10/10/2017 "/>
    <n v="30"/>
    <n v="1"/>
  </r>
  <r>
    <x v="9"/>
    <s v="02.02.507.0002433499/17"/>
    <x v="0"/>
    <x v="0"/>
    <s v="MERIDIONAL CORRENTISTA"/>
    <n v="5066"/>
    <s v="IFPD"/>
    <s v="Vida PF"/>
    <s v="Não"/>
    <s v="SINISTRO NEGADO"/>
    <s v="Sem caracterização de IFPD / IPA / Doenças Graves / Preexistência"/>
    <m/>
    <x v="1"/>
    <n v="129846"/>
    <n v="0"/>
    <n v="129846"/>
    <m/>
    <m/>
    <s v="ZURICH SANTANDER"/>
    <n v="2433499"/>
    <s v=" 5000588-65.2017.8.13.0687 "/>
    <s v="Angela Maria Gandini Amaral"/>
    <s v="Santander Seguros S/A"/>
    <s v="3543/126652996"/>
    <s v="2014-93-63754-0"/>
    <s v="05/06/2014 "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Acidentes Pessoais"/>
    <s v="Renovação automática ñ Efetuada/Autorizada"/>
    <s v="Indenizatória"/>
    <s v="2ª"/>
    <s v="Vara Cível"/>
    <s v="Timóteo (MG)"/>
    <s v="Minas Gerais"/>
    <s v="Chalfin, Goldberg, Vainboim e Fichtner Advogados Associados - São "/>
    <s v="Equipe Cível - Seguros"/>
    <s v="09/10/2017 "/>
    <s v="Cadastro para Simples Acompanhamento"/>
    <n v="0"/>
    <s v="02.02.507.0002433499/17"/>
    <d v="2017-03-25T00:00:00"/>
    <d v="2017-04-05T00:00:00"/>
    <n v="0"/>
    <d v="2017-04-05T00:00:00"/>
    <s v="09/10/2017 "/>
    <n v="187"/>
    <n v="6.2333333333333334"/>
  </r>
  <r>
    <x v="9"/>
    <s v="02.02.507.0001616227/13"/>
    <x v="1"/>
    <x v="0"/>
    <s v="ACIDENTES PESSOAIS MENSAL SANTANDER"/>
    <n v="5012"/>
    <s v="IPA"/>
    <s v="AP STD"/>
    <s v="Sim"/>
    <s v="SINISTRO NEGADO"/>
    <s v="Falta de Documentos"/>
    <m/>
    <x v="0"/>
    <n v="154387.75"/>
    <n v="136000"/>
    <n v="18387.75"/>
    <n v="13600"/>
    <m/>
    <s v="ZURICH SANTANDER"/>
    <n v="1628330"/>
    <s v=" 0001315-59.2013.8.21.0095 "/>
    <s v="Rosa de Paula Mundin"/>
    <s v="Santander Seguros S/A"/>
    <s v="301 E"/>
    <s v="2012-82-19491 E"/>
    <s v="01/03/2012 "/>
    <s v=" "/>
    <n v="82612"/>
    <n v="82612"/>
    <s v=" "/>
    <s v=" "/>
    <s v=" "/>
    <n v="82612"/>
    <s v="Possível"/>
    <n v="41306"/>
    <n v="0"/>
    <s v="Remoto"/>
    <n v="0"/>
    <s v="Condenação"/>
    <s v="Contingência Inicial"/>
    <m/>
    <s v="Encerrado"/>
    <s v="Acidentes Pessoais"/>
    <s v="Cobertura Negada"/>
    <s v="Cobrança"/>
    <s v="1ª"/>
    <s v="Vara Cível"/>
    <s v="Estância Velha (RS)"/>
    <s v="Rio Grande do Sul"/>
    <s v="Cabanellos Schuh Advogados Associados - RS"/>
    <s v="Equipe Cível - Seguros"/>
    <s v="19/10/2017 "/>
    <s v="Acordo Após Decisão do Tribunal Estadual"/>
    <n v="0"/>
    <s v="02.02.507.0001616227/13"/>
    <d v="2013-03-26T00:00:00"/>
    <d v="2013-04-30T00:00:00"/>
    <n v="82612"/>
    <d v="2013-04-30T00:00:00"/>
    <s v="19/10/2017 "/>
    <n v="1633"/>
    <n v="54.43333333333333"/>
  </r>
  <r>
    <x v="9"/>
    <s v="02.02.507.0002251206/16"/>
    <x v="1"/>
    <x v="0"/>
    <s v="SANTANDER PROTECAO SOB MEDIDA"/>
    <n v="8065"/>
    <s v="IPA"/>
    <s v="AP Proteção Sob Medida"/>
    <s v="Sim"/>
    <s v="SINISTRO NEGADO"/>
    <s v="Sem caracterização de IFPD / IPA / Doenças Graves / Preexistência"/>
    <m/>
    <x v="1"/>
    <n v="116231"/>
    <n v="0"/>
    <n v="116231"/>
    <m/>
    <m/>
    <s v="ZURICH SANTANDER"/>
    <n v="2251206"/>
    <s v=" 0004316-04.2016.8.16.0025 "/>
    <s v="ANDRE LOPES MOREIRA"/>
    <s v="Santander Seguros S/A"/>
    <s v="2034/3903055"/>
    <s v="2013-82-24406-0"/>
    <s v="02/05/2013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Acidentes Pessoais"/>
    <s v="Sinistro Negado (Negativa pagto da Apólice)"/>
    <s v="Cobrança"/>
    <s v="2ª"/>
    <s v="Vara Cível"/>
    <s v="Araucária (PR)"/>
    <s v="Paraná"/>
    <s v="Cabanellos Schuh Advogados Associados - PR"/>
    <s v="Equipe Cível - Seguros"/>
    <s v="04/10/2017 "/>
    <s v="Improcedência da Ação - 1ª Instância"/>
    <n v="0"/>
    <s v="02.02.507.0002251206/16"/>
    <d v="2016-04-30T00:00:00"/>
    <d v="2016-05-06T00:00:00"/>
    <n v="80000"/>
    <d v="2016-05-06T00:00:00"/>
    <s v="04/10/2017 "/>
    <n v="516"/>
    <n v="17.2"/>
  </r>
  <r>
    <x v="9"/>
    <s v="02.02.507.0002331869/16"/>
    <x v="4"/>
    <x v="0"/>
    <s v="CAPITAL DE GIRO PROTEGIDO"/>
    <n v="7015"/>
    <m/>
    <s v="Prestamista K-Giro"/>
    <s v="Sim"/>
    <m/>
    <m/>
    <m/>
    <x v="3"/>
    <n v="224836.78"/>
    <n v="224836.78"/>
    <n v="0"/>
    <m/>
    <m/>
    <s v="ESCROW"/>
    <n v="2331869"/>
    <s v=" 1008315-41.2016.8.26.0292 "/>
    <s v="RANGEL TRANSPORTES LTDA"/>
    <s v="ZURICH SANTANDER BRASIL SEGUROS E PREVIDÊNCIA S.A."/>
    <s v="8446/27504789"/>
    <s v="2016-77-115961-"/>
    <s v="24/06/2016 "/>
    <s v=" "/>
    <n v="184879.98"/>
    <n v="184879.98"/>
    <s v=" "/>
    <s v=" "/>
    <s v=" "/>
    <n v="184879.98"/>
    <s v="Provável"/>
    <n v="184879.98"/>
    <n v="0"/>
    <s v="Remoto"/>
    <n v="0"/>
    <s v="Condenação"/>
    <s v="Contingência Inicial"/>
    <m/>
    <s v="Encerrado"/>
    <s v="Seguro Prestamista"/>
    <s v="Sinistro Negado"/>
    <s v="Indenizatória"/>
    <s v="2ª"/>
    <s v="Vara Cível"/>
    <s v="Jacareí (SP)"/>
    <s v="São Paulo"/>
    <s v="Miceli Sociedade de Advogados"/>
    <s v="Equipe Jurídico Cível Indenizatórias II - Massificados"/>
    <s v="17/10/2017 "/>
    <s v="Procedência Total - 2ª Instância - Recurso do Autor"/>
    <n v="0"/>
    <s v="02.02.507.0002331869/16"/>
    <d v="2016-09-28T00:00:00"/>
    <d v="2016-10-04T00:00:00"/>
    <n v="184879.98"/>
    <d v="2016-10-04T00:00:00"/>
    <s v="17/10/2017 "/>
    <n v="378"/>
    <n v="12.6"/>
  </r>
  <r>
    <x v="9"/>
    <s v="02.02.136.0002412845/16"/>
    <x v="2"/>
    <x v="1"/>
    <s v="PROTEÇÃO RESIDENCIAL"/>
    <n v="8106"/>
    <s v="ROUBO/FURTO"/>
    <s v="Residencial Habitual"/>
    <s v="Sim"/>
    <s v="SINISTRO NEGADO"/>
    <s v="Bens não cobertos / Comprovação preexistência"/>
    <s v="preexist"/>
    <x v="0"/>
    <n v="4155.18"/>
    <n v="4155"/>
    <n v="0.18000000000029104"/>
    <m/>
    <m/>
    <s v="ZURICH SANTANDER"/>
    <n v="2412845"/>
    <s v=" 0324577-50.2016.8.24.0038 "/>
    <s v="João Antonio da Silva Jr."/>
    <s v="Santander Brasil Seguros S/A"/>
    <s v="1813162/817700"/>
    <s v="2016-14-110598-"/>
    <s v="26/07/2016 "/>
    <s v=" "/>
    <n v="4000"/>
    <n v="4000"/>
    <s v=" "/>
    <s v=" "/>
    <s v=" "/>
    <n v="4000"/>
    <s v="Possível"/>
    <n v="2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Joinville (SC)"/>
    <s v="Santa Catarina"/>
    <s v="Cabanellos Schuh Advogados Associados - SC"/>
    <s v="Equipe Cível - Seguros"/>
    <s v="31/10/2017 "/>
    <s v="Acordos após a Sentença e até Decisão do Tribunal Estadual"/>
    <n v="0"/>
    <s v="02.02.136.0002412845/16"/>
    <d v="2016-12-06T00:00:00"/>
    <d v="2017-02-06T00:00:00"/>
    <n v="4000"/>
    <d v="2017-02-06T00:00:00"/>
    <s v="31/10/2017 "/>
    <n v="267"/>
    <n v="8.9"/>
  </r>
  <r>
    <x v="9"/>
    <s v="02.02.136.0002235841/15"/>
    <x v="2"/>
    <x v="1"/>
    <s v="PROTEÇÃO RESIDENCIAL DOSE DUPLA"/>
    <n v="5002"/>
    <s v="VENDAVAL"/>
    <s v="Residencial Dose Dupla"/>
    <s v="Sim"/>
    <s v="SINISTRO NEGADO"/>
    <s v="EVENTO NÃO CARACTERIZADO"/>
    <m/>
    <x v="0"/>
    <n v="20230.22"/>
    <n v="19000"/>
    <n v="1230.2200000000012"/>
    <m/>
    <m/>
    <s v="ESCROW"/>
    <n v="2235841"/>
    <s v=" 0538438-10.2015.8.13.0702 "/>
    <s v="Evandro José da Silva"/>
    <s v="Santander Brasil Seguros S/A"/>
    <s v="1490320/51403"/>
    <s v="2015-14-91515-0"/>
    <s v="05/04/2015 "/>
    <s v=" "/>
    <n v="20320"/>
    <n v="20320"/>
    <s v=" "/>
    <s v=" "/>
    <s v=" "/>
    <n v="20320"/>
    <s v="Possível"/>
    <n v="1016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Uberlândia (MG)"/>
    <s v="Minas Gerais"/>
    <s v="Chalfin, Goldberg, Vainboim e Fichtner Advogados Associados - São "/>
    <s v="Equipe Cível - Seguros"/>
    <s v="26/10/2017 "/>
    <s v="Acordo Após Decisão do Tribunal Estadual"/>
    <n v="0"/>
    <s v="02.02.136.0002235841/15"/>
    <d v="2015-09-08T00:00:00"/>
    <d v="2016-04-15T00:00:00"/>
    <n v="20320"/>
    <d v="2016-04-15T00:00:00"/>
    <s v="26/10/2017 "/>
    <n v="559"/>
    <n v="18.633333333333333"/>
  </r>
  <r>
    <x v="9"/>
    <s v="02.02.136.0002433446/17"/>
    <x v="2"/>
    <x v="1"/>
    <s v="PROTEÇÃO RESIDENCIAL VAN GOGH"/>
    <n v="8100"/>
    <s v="VENDAVAL"/>
    <s v="Residencial Van Gogh"/>
    <s v="Não"/>
    <s v="SINISTRO NEGADO"/>
    <s v="Caracteristica do imóvel ( Veraneio / Comercial / Desabitado / Em reforma) "/>
    <s v="com."/>
    <x v="0"/>
    <n v="10787.53"/>
    <n v="10300"/>
    <n v="487.53000000000065"/>
    <m/>
    <m/>
    <s v="ESCROW"/>
    <n v="2433446"/>
    <s v=" 0004581-52.2017.8.19.0036 "/>
    <s v="JOSÉ RAMOS LANDEIRA"/>
    <s v="Santander Brasil Seguros S/A"/>
    <s v="1782418/440354"/>
    <s v="2017-14-117141-"/>
    <s v="31/12/2016 "/>
    <s v=" "/>
    <n v="10162"/>
    <n v="50354"/>
    <s v=" "/>
    <s v=" "/>
    <s v=" "/>
    <n v="10162"/>
    <s v="Possível"/>
    <n v="5081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20 Salários"/>
    <s v="Nilópolis (RJ)"/>
    <s v="Rio de Janeiro"/>
    <s v="Chalfin, Goldberg, Vainboim e Fichtner Advogados Associados - São "/>
    <s v="Equipe Cível - Seguros"/>
    <s v="25/10/2017 "/>
    <s v="Acordo Após Decisão do Tribunal Estadual"/>
    <n v="0"/>
    <s v="02.02.136.0002433446/17"/>
    <d v="2017-03-28T00:00:00"/>
    <d v="2017-04-05T00:00:00"/>
    <n v="10162"/>
    <d v="2017-04-05T00:00:00"/>
    <s v="25/10/2017 "/>
    <n v="203"/>
    <n v="6.7666666666666666"/>
  </r>
  <r>
    <x v="9"/>
    <s v="02.02.136.0002418556/16"/>
    <x v="2"/>
    <x v="1"/>
    <s v="PROTEÇÃO RESIDENCIAL"/>
    <n v="8106"/>
    <s v="ROUBO/FURTO"/>
    <s v="Residencial Habitual"/>
    <s v="Sim"/>
    <s v="SINISTRO NEGADO"/>
    <s v="FURTO SIMPLES"/>
    <m/>
    <x v="0"/>
    <n v="3037.39"/>
    <n v="3000"/>
    <n v="37.389999999999873"/>
    <m/>
    <m/>
    <s v="ZURICH SANTANDER"/>
    <n v="2418556"/>
    <s v=" 5339030.40.2016.8.09.0051 "/>
    <s v="Jobel de Paula Medanha"/>
    <s v="Santander Brasil Seguros S/A"/>
    <s v="1813162/868358"/>
    <s v="2016-14-109749-"/>
    <s v="02/07/2016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Goiânia (GO)"/>
    <s v="Goiás"/>
    <s v="Mascarenhas Barbosa &amp; Advogados Associados"/>
    <s v="Equipe Cível - Seguros"/>
    <s v="17/10/2017 "/>
    <s v="Acordos após a Sentença e até Decisão do Tribunal Estadual"/>
    <n v="0"/>
    <s v="02.02.136.0002418556/16"/>
    <d v="2016-12-21T00:00:00"/>
    <d v="2017-02-21T00:00:00"/>
    <n v="10000"/>
    <d v="2017-02-21T00:00:00"/>
    <s v="17/10/2017 "/>
    <n v="238"/>
    <n v="7.9333333333333336"/>
  </r>
  <r>
    <x v="9"/>
    <s v="02.02.136.0002461154/17"/>
    <x v="2"/>
    <x v="1"/>
    <s v="PROTEÇÃO RESIDENCIAL DOSE DUPLA"/>
    <n v="5002"/>
    <s v="Danos Elétricos"/>
    <s v="Residencial Dose Dupla"/>
    <s v="Sim"/>
    <s v="SINISTRO NEGADO"/>
    <s v="RISCO EXCLUÍDO"/>
    <m/>
    <x v="0"/>
    <n v="2505.5100000000002"/>
    <n v="2400"/>
    <n v="105.51000000000022"/>
    <m/>
    <m/>
    <s v="ZURICH SANTANDER"/>
    <n v="2461154"/>
    <s v=" 0007435-40.2017.8.26.0451 "/>
    <s v="ANGELO NICOLAU FABER"/>
    <s v="Santander Brasil Seguros S/A"/>
    <s v="1490320/119345"/>
    <s v="2016-14-115070-"/>
    <s v="18/10/2016 "/>
    <s v=" "/>
    <n v="2590"/>
    <n v="2590"/>
    <s v=" "/>
    <s v=" "/>
    <s v=" "/>
    <n v="2590"/>
    <s v="Possível"/>
    <n v="1295"/>
    <n v="0"/>
    <s v="Remoto"/>
    <n v="0"/>
    <s v="Condenação"/>
    <s v="Contingência Inicial"/>
    <m/>
    <s v="Encerrado"/>
    <s v="Seguro Residencial"/>
    <s v="Sinistro Negado"/>
    <s v="Indenizatória"/>
    <s v="1ª"/>
    <s v="JEC 20 Salários"/>
    <s v="Piracicaba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136.0002461154/17"/>
    <d v="2017-06-06T00:00:00"/>
    <d v="2017-06-20T00:00:00"/>
    <n v="2590"/>
    <d v="2017-06-20T00:00:00"/>
    <s v="11/10/2017 "/>
    <n v="113"/>
    <n v="3.7666666666666666"/>
  </r>
  <r>
    <x v="9"/>
    <s v="02.02.136.0002466761/17"/>
    <x v="2"/>
    <x v="1"/>
    <s v="PROTEÇÃO EMPRESARIAL SANTANDER"/>
    <n v="8114"/>
    <s v="ROUBO/FURTO"/>
    <s v="Empresarial"/>
    <s v="Sim"/>
    <s v="SINISTRO NEGADO"/>
    <s v="Bens não cobertos / Comprovação preexistência"/>
    <s v="preexist"/>
    <x v="0"/>
    <n v="2284.84"/>
    <n v="2173.5"/>
    <n v="111.34000000000015"/>
    <m/>
    <m/>
    <s v="ZURICH SANTANDER"/>
    <n v="2466761"/>
    <s v=" 0013540-07.2017.8.26.0007 "/>
    <s v="Ivo Santos Dias"/>
    <s v="Santander Brasil Seguros S/A"/>
    <s v="1846229/0"/>
    <s v="2017-14-120442-"/>
    <s v="22/02/2017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Residencial"/>
    <s v="Sinistro Negado (Negativa pagto da Apólice)"/>
    <s v="Indenizatória"/>
    <s v="1ª"/>
    <s v="JEC 20 Salários"/>
    <s v="São Paulo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136.0002466761/17"/>
    <d v="2017-06-27T00:00:00"/>
    <d v="2017-07-05T00:00:00"/>
    <n v="12000"/>
    <d v="2017-07-05T00:00:00"/>
    <s v="11/10/2017 "/>
    <n v="98"/>
    <n v="3.2666666666666666"/>
  </r>
  <r>
    <x v="9"/>
    <s v="02.02.136.0002375274/16"/>
    <x v="2"/>
    <x v="1"/>
    <s v="PROTEÇÃO RESIDENCIAL DOSE DUPLA"/>
    <n v="5002"/>
    <s v="ROUBO/FURTO"/>
    <s v="Residencial Dose Dupla"/>
    <s v="Sim"/>
    <s v="SINISTRO NÃO AVISADO"/>
    <s v="SINISTRO NÃO AVISADO"/>
    <m/>
    <x v="0"/>
    <n v="6881.68"/>
    <n v="6300"/>
    <n v="581.68000000000029"/>
    <m/>
    <m/>
    <s v="ZURICH SANTANDER"/>
    <n v="2375274"/>
    <s v=" 0031168-45.2016.8.26.0071 "/>
    <s v="Edvaldo Nunes de Souza"/>
    <s v="Santander Brasil Seguros S/A"/>
    <s v="1490320/341220"/>
    <s v="2016-14-114907-"/>
    <s v="08/10/2016 "/>
    <s v=" "/>
    <n v="13759"/>
    <n v="13759"/>
    <s v=" "/>
    <s v=" "/>
    <s v=" "/>
    <n v="13759"/>
    <s v="Possível"/>
    <n v="6879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auru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136.0002375274/16"/>
    <d v="2016-11-08T00:00:00"/>
    <d v="2016-11-12T00:00:00"/>
    <n v="13759"/>
    <d v="2016-11-12T00:00:00"/>
    <s v="11/10/2017 "/>
    <n v="333"/>
    <n v="11.1"/>
  </r>
  <r>
    <x v="9"/>
    <s v="02.02.136.0002157585/15"/>
    <x v="2"/>
    <x v="1"/>
    <s v="PROTEÇÃO RESIDENCIAL DOSE DUPLA"/>
    <n v="5002"/>
    <s v="VENDAVAL"/>
    <s v="Residencial Dose Dupla"/>
    <s v="Sim"/>
    <s v="SINISTRO NEGADO"/>
    <s v="RISCO EXCLUÍDO"/>
    <m/>
    <x v="0"/>
    <n v="12221.25"/>
    <n v="11500"/>
    <n v="721.25"/>
    <m/>
    <m/>
    <s v="ZURICH SANTANDER"/>
    <n v="2157585"/>
    <s v=" 0011362-61.2015.811.0011 "/>
    <s v="Dagoberto Mariano Bernardi"/>
    <s v="Santander Brasil Seguros S/A"/>
    <s v="1490320/539938"/>
    <s v="2014-14-84687-0"/>
    <s v="15/10/2014 "/>
    <s v=" "/>
    <n v="10553"/>
    <n v="10553"/>
    <s v=" "/>
    <s v=" "/>
    <s v=" "/>
    <n v="10553"/>
    <s v="Possível"/>
    <n v="5276.5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Tangara da Serra (MT)"/>
    <s v="Mato Grosso"/>
    <s v="Mascarenhas Barbosa &amp; Advogados Associados"/>
    <s v="Equipe Cível - Seguros"/>
    <s v="09/10/2017 "/>
    <s v="Acordo Após Decisão do Tribunal Estadual"/>
    <n v="0"/>
    <s v="02.02.136.0002157585/15"/>
    <d v="2015-09-25T00:00:00"/>
    <d v="2015-10-06T00:00:00"/>
    <n v="10553"/>
    <d v="2015-10-06T00:00:00"/>
    <s v="09/10/2017 "/>
    <n v="734"/>
    <n v="24.466666666666665"/>
  </r>
  <r>
    <x v="9"/>
    <s v="02.02.136.0002435413/17"/>
    <x v="2"/>
    <x v="1"/>
    <s v="PROTEÇÃO RESIDENCIAL DOSE DUPLA"/>
    <n v="5002"/>
    <s v="ROUBO/FURTO"/>
    <s v="Residencial Dose Dupla"/>
    <s v="Sim"/>
    <s v="SINISTRO NEGADO"/>
    <s v="Falta de Documentos"/>
    <m/>
    <x v="1"/>
    <n v="3748.06"/>
    <n v="0"/>
    <n v="3748.06"/>
    <m/>
    <m/>
    <s v="ZURICH SANTANDER"/>
    <n v="2435413"/>
    <s v=" 0009157-85.2017.8.19.0037 "/>
    <s v="Marcos Antonio Barros da Silva"/>
    <s v="Santander Brasil Seguros S/A"/>
    <s v="1490320/279416"/>
    <s v="2015-14-91688-0"/>
    <s v="08/04/2015 "/>
    <s v=" "/>
    <n v="3124"/>
    <n v="3124"/>
    <s v=" "/>
    <s v=" "/>
    <s v=" "/>
    <n v="3124"/>
    <s v="Possível"/>
    <n v="1562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Nova Friburgo (RJ)"/>
    <s v="Rio de Janeiro"/>
    <s v="Chalfin, Goldberg, Vainboim e Fichtner Advogados Associados - São "/>
    <s v="Equipe Cível - Seguros"/>
    <s v="25/10/2017 "/>
    <s v="Improcedência da Ação - 2ª Instância - Recurso do Autor"/>
    <n v="0"/>
    <s v="02.02.136.0002435413/17"/>
    <d v="2017-04-03T00:00:00"/>
    <d v="2017-04-11T00:00:00"/>
    <n v="3124"/>
    <d v="2017-04-11T00:00:00"/>
    <s v="25/10/2017 "/>
    <n v="197"/>
    <n v="6.5666666666666664"/>
  </r>
  <r>
    <x v="9"/>
    <s v="02.02.136.0002409462/17"/>
    <x v="2"/>
    <x v="1"/>
    <s v="PROTEÇÃO RESIDENCIAL DOSE DUPLA"/>
    <n v="5002"/>
    <s v="ROUBO/FURTO"/>
    <s v="Residencial Dose Dupla"/>
    <s v="Sim"/>
    <s v="SINISTRO LIQUIDADO"/>
    <s v="Sinistro pago parcialmente"/>
    <m/>
    <x v="2"/>
    <n v="3486.64"/>
    <n v="3486.64"/>
    <n v="0"/>
    <m/>
    <m/>
    <s v="ZURICH SANTANDER"/>
    <n v="2409462"/>
    <s v=" 1002092-87.2017.8.26.0114 "/>
    <s v="JULIO CESAR RIBEIRO"/>
    <s v="Santander Brasil Seguros S/A"/>
    <s v="1490320/49432"/>
    <s v="2016-14-110380-"/>
    <s v="19/07/2016 "/>
    <s v=" "/>
    <n v="25559.9"/>
    <n v="28655"/>
    <s v=" "/>
    <s v=" "/>
    <s v=" "/>
    <n v="25559.9"/>
    <s v="Possível"/>
    <n v="12779.95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Campinas (SP)"/>
    <s v="São Paulo"/>
    <s v="Chalfin, Goldberg, Vainboim e Fichtner Advogados Associados - São "/>
    <s v="Equipe Cível - Seguros"/>
    <s v="26/10/2017 "/>
    <s v="Procedência Parcial - 1ª Instância"/>
    <n v="0"/>
    <s v="02.02.136.0002409462/17"/>
    <d v="2017-01-20T00:00:00"/>
    <d v="2017-01-27T00:00:00"/>
    <n v="25559.9"/>
    <d v="2017-01-27T00:00:00"/>
    <s v="26/10/2017 "/>
    <n v="272"/>
    <n v="9.0666666666666664"/>
  </r>
  <r>
    <x v="9"/>
    <s v="02.02.136.0002364868/16"/>
    <x v="2"/>
    <x v="1"/>
    <s v="PROTEÇÃO RESIDENCIAL VAN GOGH"/>
    <n v="8100"/>
    <s v="ROUBO/FURTO"/>
    <s v="Residencial Van Gogh"/>
    <s v="Não"/>
    <s v="SINISTRO LIQUIDADO"/>
    <s v="Sinistro pago parcialmente"/>
    <m/>
    <x v="2"/>
    <n v="7363.07"/>
    <n v="7363.07"/>
    <n v="0"/>
    <m/>
    <m/>
    <s v="ZURICH SANTANDER"/>
    <n v="2364868"/>
    <s v=" 0009595-11.2016.8.16.0044 "/>
    <s v="LORENY BARBOSA SUEKI BRASIL"/>
    <s v="Santander Brasil Seguros S/A"/>
    <s v="1782418/704793"/>
    <s v="2015-14-98249-0"/>
    <s v="28/10/2015 "/>
    <s v=" "/>
    <n v="21847.23"/>
    <n v="21847.23"/>
    <s v=" "/>
    <s v=" "/>
    <s v=" "/>
    <n v="21847.23"/>
    <s v="Possível"/>
    <n v="10923.62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Apucarana (PR)"/>
    <s v="Paraná"/>
    <s v="Cabanellos Schuh Advogados Associados - PR"/>
    <s v="Equipe Cível - Seguros"/>
    <s v="05/10/2017 "/>
    <s v="Procedência Parcial - 1ª Instância"/>
    <n v="0"/>
    <s v="02.02.136.0002364868/16"/>
    <d v="2016-08-17T00:00:00"/>
    <d v="2016-10-21T00:00:00"/>
    <n v="21847.23"/>
    <d v="2016-10-21T00:00:00"/>
    <s v="05/10/2017 "/>
    <n v="349"/>
    <n v="11.633333333333333"/>
  </r>
  <r>
    <x v="9"/>
    <s v="02.02.136.0002325690/16"/>
    <x v="2"/>
    <x v="1"/>
    <s v="PROTEÇÃO RESIDENCIAL SOB MEDIDA"/>
    <n v="8099"/>
    <s v="ROUBO/FURTO"/>
    <s v="Residencial Sob Medida"/>
    <s v="Sim"/>
    <s v="SINISTRO NEGADO"/>
    <s v="Caracteristica do imóvel ( Veraneio / Comercial / Desabitado / Em reforma) "/>
    <s v="desabitado + de 30 dias."/>
    <x v="0"/>
    <n v="14600"/>
    <n v="14600"/>
    <n v="0"/>
    <m/>
    <m/>
    <s v="ZURICH SANTANDER"/>
    <n v="2325690"/>
    <s v=" 1011781-56.2016.8.26.0320 "/>
    <s v="NILCEU ANTONIO FABRIS"/>
    <s v="Santander Brasil Seguros S/A"/>
    <s v="1782419/741182"/>
    <s v="2015-14-94914-0"/>
    <s v="30/08/2015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Residencial"/>
    <s v="Sinistro Negado (Negativa pagto da Apólice)"/>
    <s v="Cobrança"/>
    <s v="1ª"/>
    <s v="Vara Cível"/>
    <s v="Limeira (SP)"/>
    <s v="São Paulo"/>
    <s v="Chalfin, Goldberg, Vainboim e Fichtner Advogados Associados - São "/>
    <s v="Equipe Cível - Seguros"/>
    <s v="26/10/2017 "/>
    <s v="Acordo Após Decisão do Tribunal Estadual"/>
    <n v="0"/>
    <s v="02.02.136.0002325690/16"/>
    <d v="2016-08-31T00:00:00"/>
    <d v="2016-09-17T00:00:00"/>
    <n v="12000"/>
    <d v="2016-09-17T00:00:00"/>
    <s v="26/10/2017 "/>
    <n v="404"/>
    <n v="13.466666666666667"/>
  </r>
  <r>
    <x v="9"/>
    <s v="02.02.136.0002397329/16"/>
    <x v="2"/>
    <x v="1"/>
    <s v="PROTEÇÃO RESIDENCIAL VAN GOGH"/>
    <n v="8100"/>
    <s v="ROUBO/FURTO"/>
    <s v="Residencial Van Gogh"/>
    <s v="Não"/>
    <s v="SINISTRO NEGADO"/>
    <s v="FURTO SIMPLES"/>
    <m/>
    <x v="0"/>
    <n v="10417.93"/>
    <n v="10198"/>
    <n v="219.93000000000029"/>
    <m/>
    <m/>
    <s v="ZURICH SANTANDER"/>
    <n v="2397329"/>
    <s v=" 0044371-18.2016.8.16.0018 "/>
    <s v="LUIZ CARLOS DONATO"/>
    <s v="Santander Brasil Seguros S/A"/>
    <s v="1782418/479466"/>
    <s v="2015-14-98952-0"/>
    <s v="23/11/2015 "/>
    <s v=" "/>
    <n v="6223.2"/>
    <n v="6223.2"/>
    <s v=" "/>
    <s v=" "/>
    <s v=" "/>
    <n v="6223.2"/>
    <s v="Possível"/>
    <n v="3111.6"/>
    <n v="0"/>
    <s v="Remoto"/>
    <n v="0"/>
    <s v="Condenação"/>
    <s v="Contingência Inicial"/>
    <m/>
    <s v="Encerrado"/>
    <s v="Seguro Residencial"/>
    <s v="Sinistro Negado"/>
    <s v="Cobrança"/>
    <s v="Juizado Especial Cível"/>
    <s v="JEC 20 Salários"/>
    <s v="Maringá (PR)"/>
    <s v="Paraná"/>
    <s v="Cabanellos Schuh Advogados Associados - PR"/>
    <s v="Equipe Cível - Seguros"/>
    <s v="18/10/2017 "/>
    <s v="Acordos após a Sentença e até Decisão do Tribunal Estadual"/>
    <n v="0"/>
    <s v="02.02.136.0002397329/16"/>
    <d v="2016-12-11T00:00:00"/>
    <d v="2016-12-14T00:00:00"/>
    <n v="6223.2"/>
    <d v="2016-12-14T00:00:00"/>
    <s v="18/10/2017 "/>
    <n v="308"/>
    <n v="10.266666666666667"/>
  </r>
  <r>
    <x v="9"/>
    <s v="02.02.136.0002458987/16"/>
    <x v="2"/>
    <x v="1"/>
    <s v="PROTEÇÃO RESIDENCIAL VAN GOGH"/>
    <n v="8100"/>
    <s v="ROUBO/FURTO"/>
    <s v="Residencial Van Gogh"/>
    <s v="Não"/>
    <s v="SINISTRO LIQUIDADO"/>
    <s v="Sinistro pago parcialmente"/>
    <m/>
    <x v="0"/>
    <n v="9860.84"/>
    <n v="9770"/>
    <n v="90.840000000000146"/>
    <m/>
    <m/>
    <s v="ZURICH SANTANDER"/>
    <n v="2458987"/>
    <s v=" 0006087-25.2016.8.16.0184 "/>
    <s v="Victor Kwiecien Ruoso"/>
    <s v="Santander Brasil Seguros S/A"/>
    <s v="1782418/632484"/>
    <s v="2016-14-112962-"/>
    <s v="11/10/2016 "/>
    <s v=" "/>
    <n v="9159.17"/>
    <n v="12906"/>
    <s v=" "/>
    <s v=" "/>
    <s v=" "/>
    <n v="9159.57"/>
    <s v="Possível"/>
    <n v="4579.79"/>
    <n v="0"/>
    <s v="Remoto"/>
    <n v="0"/>
    <s v="Condenação"/>
    <s v="Contingência Inicial"/>
    <m/>
    <s v="Encerrado"/>
    <s v="Seguro Residencial"/>
    <s v="Sinistro Negado"/>
    <s v="Cobrança"/>
    <s v="1ª"/>
    <s v="JEC 40 Salários"/>
    <s v="Curitiba (PR)"/>
    <s v="Paraná"/>
    <s v="Cabanellos Schuh Advogados Associados - PR"/>
    <s v="Equipe Cível - Seguros"/>
    <s v="16/10/2017 "/>
    <s v="Acordos após a Sentença e até Decisão do Tribunal Estadual"/>
    <n v="0"/>
    <s v="02.02.136.0002458987/16"/>
    <d v="2016-12-19T00:00:00"/>
    <d v="2017-06-13T00:00:00"/>
    <n v="9159.17"/>
    <d v="2017-06-13T00:00:00"/>
    <s v="16/10/2017 "/>
    <n v="125"/>
    <n v="4.166666666666667"/>
  </r>
  <r>
    <x v="9"/>
    <s v="02.02.136.0002280849/16"/>
    <x v="2"/>
    <x v="1"/>
    <s v="PROTEÇÃO RESIDENCIAL DOSE DUPLA"/>
    <n v="5002"/>
    <s v="DESMORONAMENTO"/>
    <s v="Residencial Dose Dupla"/>
    <s v="Sim"/>
    <s v="SINISTRO NEGADO"/>
    <s v="RISCO EXCLUÍDO"/>
    <m/>
    <x v="0"/>
    <n v="19632.37"/>
    <n v="18500"/>
    <n v="1132.369999999999"/>
    <m/>
    <m/>
    <s v="ZURICH SANTANDER"/>
    <n v="2280849"/>
    <s v=" 1006227-65.2016.8.26.0248 "/>
    <s v="ANTONIO CONSTANTINO DOS SANTOS"/>
    <s v="Santander Brasil Seguros S/A"/>
    <s v="1490320/196220"/>
    <s v="2016-14-103010-"/>
    <s v="05/02/2016 "/>
    <s v=" "/>
    <n v="13754"/>
    <n v="13754"/>
    <s v=" "/>
    <s v=" "/>
    <s v=" "/>
    <n v="13754"/>
    <s v="Possível"/>
    <n v="6877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40 Salários"/>
    <s v="Indaiatuba (SP)"/>
    <s v="São Paulo"/>
    <s v="Chalfin, Goldberg, Vainboim e Fichtner Advogados Associados - São "/>
    <s v="Equipe Cível - Seguros"/>
    <s v="16/10/2017 "/>
    <s v="Acordo Após Decisão do Tribunal Estadual"/>
    <n v="0"/>
    <s v="02.02.136.0002280849/16"/>
    <d v="2016-06-30T00:00:00"/>
    <d v="2016-07-12T00:00:00"/>
    <n v="13754"/>
    <d v="2016-07-12T00:00:00"/>
    <s v="16/10/2017 "/>
    <n v="461"/>
    <n v="15.366666666666667"/>
  </r>
  <r>
    <x v="9"/>
    <s v="02.02.136.0001619417/13"/>
    <x v="2"/>
    <x v="1"/>
    <s v="PROTEÇÃO RESIDENCIAL DOSE DUPLA"/>
    <n v="5002"/>
    <s v="Incêndio"/>
    <s v="Residencial Dose Dupla"/>
    <s v="Sim"/>
    <s v="SINISTRO NEGADO"/>
    <s v="RISCO EXCLUÍDO"/>
    <m/>
    <x v="0"/>
    <n v="464146.73"/>
    <n v="415000"/>
    <n v="49146.729999999981"/>
    <m/>
    <m/>
    <s v="ZURICH SANTANDER"/>
    <n v="1632569"/>
    <s v=" 007.12.004521-0 "/>
    <s v="Amilton Reduzino Furtuoso"/>
    <s v="Santander Brasil Seguros S/A"/>
    <s v="1490320/298098"/>
    <s v="2011-14-51205-0"/>
    <s v="04/10/2011 "/>
    <s v=" "/>
    <n v="200000"/>
    <n v="200000"/>
    <s v=" "/>
    <s v=" "/>
    <s v=" "/>
    <n v="200000"/>
    <s v="Provável"/>
    <n v="200000"/>
    <n v="0"/>
    <s v="Remoto"/>
    <n v="0"/>
    <s v="Condenação"/>
    <s v="Contingência Inicial"/>
    <m/>
    <s v="Encerrado"/>
    <s v="Seguro Residencial"/>
    <s v="Pgto/Amortiz/diverg/duplic/não processado/provisão"/>
    <s v="Cobrança"/>
    <s v="2ª"/>
    <s v="Vara Cível"/>
    <s v="Biguaçu (SC)"/>
    <s v="Santa Catarina"/>
    <s v="Cabanellos Schuh Advogados Associados - SC"/>
    <s v="Equipe Cível - Seguros"/>
    <s v="10/10/2017 "/>
    <s v="Acordo Após Decisão do Tribunal Estadual"/>
    <n v="0"/>
    <s v="02.02.136.0001619417/13"/>
    <d v="2013-04-18T00:00:00"/>
    <d v="2013-05-08T00:00:00"/>
    <n v="200000"/>
    <d v="2013-05-08T00:00:00"/>
    <s v="10/10/2017 "/>
    <n v="1616"/>
    <n v="53.866666666666667"/>
  </r>
  <r>
    <x v="9"/>
    <s v="02.02.136.0002361796/16"/>
    <x v="2"/>
    <x v="1"/>
    <s v="PROTEÇÃO RESIDENCIAL SOB MEDIDA"/>
    <n v="8099"/>
    <s v="Incêndio"/>
    <s v="Residencial Sob Medida"/>
    <s v="Sim"/>
    <s v="SINISTRO NEGADO"/>
    <s v="RISCO EXCLUÍDO"/>
    <m/>
    <x v="1"/>
    <n v="64152"/>
    <n v="0"/>
    <n v="64152"/>
    <m/>
    <m/>
    <s v="ZURICH SANTANDER"/>
    <n v="2361796"/>
    <s v=" 0176683-22.2016.8.13.0056 "/>
    <s v="CONCEIÇÃO APARECIDA CAMPOS"/>
    <s v="Santander Brasil Seguros S/A"/>
    <s v="1782419/367918"/>
    <s v="2016-14-105925-"/>
    <s v="20/02/2016 "/>
    <s v=" "/>
    <n v="55341"/>
    <n v="55341"/>
    <s v=" "/>
    <s v=" "/>
    <s v=" "/>
    <n v="55341"/>
    <s v="Possível"/>
    <n v="27670.5"/>
    <n v="0"/>
    <s v="Remoto"/>
    <n v="0"/>
    <s v="Condenação"/>
    <s v="Contingência Inicial"/>
    <m/>
    <s v="Encerrado"/>
    <s v="Seguro Residencial"/>
    <s v="Sinistro Negado"/>
    <s v="Cobrança"/>
    <s v="Juizado Especial Cível"/>
    <s v="JEC 20 Salários"/>
    <s v="Barbacena (MG)"/>
    <s v="Minas Gerais"/>
    <s v="Chalfin, Goldberg, Vainboim e Fichtner Advogados Associados - São "/>
    <s v="Equipe Cível - Seguros"/>
    <s v="10/10/2017 "/>
    <s v="Improcedência da Ação - 2ª Instância - Recurso do Autor"/>
    <n v="0"/>
    <s v="02.02.136.0002361796/16"/>
    <d v="2016-10-13T00:00:00"/>
    <d v="2016-10-19T00:00:00"/>
    <n v="55341"/>
    <d v="2016-10-19T00:00:00"/>
    <s v="10/10/2017 "/>
    <n v="356"/>
    <n v="11.866666666666667"/>
  </r>
  <r>
    <x v="9"/>
    <s v="02.02.507.0002472544/16"/>
    <x v="4"/>
    <x v="0"/>
    <s v="SANTANDER CDC PROTEGIDO"/>
    <n v="7021"/>
    <m/>
    <s v="Prestamista Financeira"/>
    <s v="Sim"/>
    <m/>
    <m/>
    <m/>
    <x v="1"/>
    <n v="75104.36"/>
    <n v="0"/>
    <n v="75104.36"/>
    <m/>
    <m/>
    <s v="ZURICH SANTANDER"/>
    <n v="2472544"/>
    <s v=" 1017099-56.2016.8.26.0405 "/>
    <s v="Aymoré Crédito, Financiamento e Investimento S/A"/>
    <s v="Santander Seguros S/A"/>
    <s v="8453/28224370"/>
    <s v="2016-77-120916-"/>
    <s v="19/10/2016 "/>
    <s v=" "/>
    <n v="0"/>
    <n v="74923.539999999994"/>
    <s v=" "/>
    <s v=" "/>
    <s v=" "/>
    <n v="0"/>
    <m/>
    <n v="0"/>
    <n v="0"/>
    <s v="Remoto"/>
    <n v="0"/>
    <s v="Condenação"/>
    <s v="Contingência Inicial"/>
    <m/>
    <s v="Encerrado"/>
    <s v="Seguro de Vida"/>
    <s v="Sinistro Negado (Ausência de Cobertura)"/>
    <s v="Busca e Apreensão"/>
    <s v="6ª"/>
    <s v="Vara Cível"/>
    <s v="Osasco (SP)"/>
    <s v="São Paulo"/>
    <s v="Chalfin, Goldberg, Vainboim e Fichtner Advogados Associados - São "/>
    <s v="Equipe Cível - Seguros"/>
    <s v="26/10/2017 "/>
    <s v="Improcedência da Ação - 1ª Instância"/>
    <n v="0"/>
    <s v="02.02.507.0002472544/16"/>
    <d v="2016-07-22T00:00:00"/>
    <d v="2017-07-19T00:00:00"/>
    <n v="0"/>
    <d v="2017-07-19T00:00:00"/>
    <s v="26/10/2017 "/>
    <n v="99"/>
    <n v="3.3"/>
  </r>
  <r>
    <x v="9"/>
    <s v="02.02.507.0002476671/17"/>
    <x v="0"/>
    <x v="0"/>
    <s v="PROTEÇÃO VIDA EMPRESA SANTANDER"/>
    <n v="5055"/>
    <s v="IPA"/>
    <s v="Vida Master"/>
    <s v="Sim"/>
    <s v="SINISTRO LIQUIDADO"/>
    <s v="Sinistro pago parcialmente"/>
    <m/>
    <x v="1"/>
    <n v="13466.28"/>
    <n v="0"/>
    <n v="13466.28"/>
    <m/>
    <m/>
    <s v="ZURICH SANTANDER"/>
    <n v="2476671"/>
    <s v=" 0007979-02.2017.8.16.0194 "/>
    <s v="JOSE CARLOS LOPES MACHADO"/>
    <s v="Santander Seguros S/A"/>
    <s v="3419/448550"/>
    <s v="2017-93-90075-0"/>
    <s v="13/06/2016 "/>
    <s v=" "/>
    <n v="13060"/>
    <n v="13060"/>
    <s v=" "/>
    <s v=" "/>
    <s v=" "/>
    <n v="13060"/>
    <s v="Possível"/>
    <n v="6530"/>
    <n v="0"/>
    <s v="Remoto"/>
    <n v="0"/>
    <s v="Condenação"/>
    <s v="Contingência Inicial"/>
    <m/>
    <s v="Encerrado"/>
    <s v="Seguro de Vida"/>
    <s v="Sinistro Negado (Negativa pagto da Apólice)"/>
    <s v="Cobrança"/>
    <s v="21ª"/>
    <s v="Vara Cível"/>
    <s v="Curitiba (PR)"/>
    <s v="Paraná"/>
    <s v="Cabanellos Schuh Advogados Associados - PR"/>
    <s v="Equipe Cível - Seguros"/>
    <s v="05/10/2017 "/>
    <s v="Cadastro para Simples Acompanhamento"/>
    <n v="0"/>
    <s v="02.02.507.0002476671/17"/>
    <d v="2017-07-21T00:00:00"/>
    <d v="2017-07-29T00:00:00"/>
    <n v="13060"/>
    <d v="2017-07-29T00:00:00"/>
    <s v="05/10/2017 "/>
    <n v="68"/>
    <n v="2.2666666666666666"/>
  </r>
  <r>
    <x v="9"/>
    <s v="02.02.507.0002141955/15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27525.599999999999"/>
    <n v="0"/>
    <n v="27525.599999999999"/>
    <m/>
    <m/>
    <s v="ZURICH SANTANDER"/>
    <n v="2141955"/>
    <s v=" 1006059-61.2015.8.26.0066 "/>
    <s v="CONCEIÇÃO APARECIDA BARBOSA"/>
    <s v="Santander Seguros S/A"/>
    <s v="3422/15752798"/>
    <s v="2014-93-62651-0"/>
    <s v="18/12/2013 "/>
    <s v=" "/>
    <n v="18383"/>
    <n v="18383"/>
    <s v=" "/>
    <s v=" "/>
    <s v=" "/>
    <n v="18383"/>
    <s v="Possível"/>
    <n v="9191.5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Barretos (SP)"/>
    <s v="São Paulo"/>
    <s v="Chalfin, Goldberg, Vainboim e Fichtner Advogados Associados - São "/>
    <s v="Equipe Cível - Seguros"/>
    <s v="17/10/2017 "/>
    <s v="Improcedência da Ação - 1ª Instância"/>
    <n v="0"/>
    <s v="02.02.507.0002141955/15"/>
    <d v="2015-07-27T00:00:00"/>
    <d v="2015-09-01T00:00:00"/>
    <n v="18383"/>
    <d v="2015-09-01T00:00:00"/>
    <s v="17/10/2017 "/>
    <n v="777"/>
    <n v="25.9"/>
  </r>
  <r>
    <x v="9"/>
    <s v="02.02.507.0002109768/15"/>
    <x v="0"/>
    <x v="0"/>
    <s v="VIDA MASTER"/>
    <n v="5011"/>
    <s v="IFPD"/>
    <s v="Vida Master"/>
    <s v="Sim"/>
    <s v="SINISTRO LIQUIDADO"/>
    <s v="Sinistro pago parcialmente"/>
    <m/>
    <x v="1"/>
    <n v="67045.08"/>
    <n v="0"/>
    <n v="67045.08"/>
    <m/>
    <m/>
    <s v="ZURICH SANTANDER"/>
    <n v="2109768"/>
    <s v=" 1013337-91.2014.8.26.0602 "/>
    <s v="Severino Negromonte Nunes Machado"/>
    <s v="Santander Seguros S/A"/>
    <s v="3420/1031233"/>
    <s v="2012-93-50786-0"/>
    <s v="24/11/2010 "/>
    <s v=" "/>
    <n v="35751.9"/>
    <n v="60000"/>
    <s v=" "/>
    <s v=" "/>
    <s v=" "/>
    <n v="35751.9"/>
    <s v="Possível"/>
    <n v="17875.95"/>
    <n v="0"/>
    <s v="Remoto"/>
    <n v="0"/>
    <s v="Condenação"/>
    <s v="Contingência Inicial"/>
    <m/>
    <s v="Encerrado"/>
    <s v="Seguro de Vida"/>
    <s v="Pagto prêmio não efetivado/efetivado erroneamente"/>
    <s v="Cobrança"/>
    <s v="6ª"/>
    <s v="Vara Cível"/>
    <s v="Sorocaba (SP)"/>
    <s v="São Paulo"/>
    <s v="Chalfin, Goldberg, Vainboim e Fichtner Advogados Associados - São "/>
    <s v="Equipe Cível - Seguros"/>
    <s v="05/10/2017 "/>
    <s v="Improcedência da Ação - 2ª Instância - Recurso do Autor"/>
    <n v="0"/>
    <s v="02.02.507.0002109768/15"/>
    <d v="2015-03-12T00:00:00"/>
    <d v="2015-06-17T00:00:00"/>
    <n v="35751.9"/>
    <d v="2015-06-17T00:00:00"/>
    <s v="05/10/2017 "/>
    <n v="841"/>
    <n v="28.033333333333335"/>
  </r>
  <r>
    <x v="9"/>
    <s v="02.02.507.0002324346/16"/>
    <x v="0"/>
    <x v="0"/>
    <s v=" SEGURO DE FUNCIONÁRIOS"/>
    <n v="7001"/>
    <s v="IPA"/>
    <s v="Vida Funcionários"/>
    <s v="Não"/>
    <s v="SINISTRO NÃO AVISADO"/>
    <s v="SINISTRO NÃO AVISADO"/>
    <m/>
    <x v="1"/>
    <n v="129877"/>
    <n v="0"/>
    <n v="129877"/>
    <m/>
    <m/>
    <s v="ZURICH SANTANDER"/>
    <n v="2324346"/>
    <s v=" 0025420-76.2016.8.07.0001 "/>
    <s v="Francislene da Costa Freire"/>
    <s v="Santander Seguros S/A"/>
    <s v="3493/1"/>
    <s v="2016-93-85470-0"/>
    <s v="10/07/2014 "/>
    <s v=" "/>
    <n v="155333.4"/>
    <n v="155333.4"/>
    <s v=" "/>
    <s v=" "/>
    <s v=" "/>
    <n v="155333.4"/>
    <s v="Possível"/>
    <n v="77666.7"/>
    <n v="0"/>
    <s v="Remoto"/>
    <n v="0"/>
    <s v="Condenação"/>
    <s v="Contingência Inicial"/>
    <m/>
    <s v="Encerrado"/>
    <s v="Seguro de Vida"/>
    <s v="Sinistro Negado (Negativa pagto da Apólice)"/>
    <s v="Cobrança"/>
    <s v="10ª"/>
    <s v="Vara Cível"/>
    <s v="Brasília (DF)"/>
    <s v="Distrito Federal"/>
    <s v="Mascarenhas Barbosa &amp; Advogados Associados"/>
    <s v="Equipe Cível - Seguros"/>
    <s v="17/10/2017 "/>
    <s v="Improcedência da Ação - 2ª Instância - Recurso do Autor"/>
    <n v="0"/>
    <s v="02.02.507.0002324346/16"/>
    <d v="2016-08-25T00:00:00"/>
    <d v="2016-09-14T00:00:00"/>
    <n v="155333.4"/>
    <d v="2016-09-14T00:00:00"/>
    <s v="17/10/2017 "/>
    <n v="398"/>
    <n v="13.266666666666667"/>
  </r>
  <r>
    <x v="9"/>
    <s v="02.02.507.0002278232/16"/>
    <x v="1"/>
    <x v="0"/>
    <s v="PROTEÇÃO AP MAIS COBERTURA"/>
    <n v="5013"/>
    <s v="MORTE ACIDENTAL"/>
    <s v="AP STD"/>
    <s v="Sim"/>
    <s v="SINISTRO NEGADO"/>
    <s v="Ausência de cobertura"/>
    <m/>
    <x v="2"/>
    <n v="24868.44"/>
    <n v="24868.44"/>
    <n v="0"/>
    <m/>
    <m/>
    <s v="ZURICH SANTANDER"/>
    <n v="2278232"/>
    <s v=" 1008781-47.2016.8.26.0482 "/>
    <s v="MARCELO OLIVEIRA DOS SANTOS"/>
    <s v="Santander Seguros S/A"/>
    <s v="287/285359115"/>
    <s v="2016-82-41008-E"/>
    <s v="17/05/2016 "/>
    <s v=" "/>
    <n v="75825"/>
    <n v="75825"/>
    <s v=" "/>
    <s v=" "/>
    <s v=" "/>
    <n v="75825"/>
    <s v="Possível"/>
    <n v="37912.5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20 Salários"/>
    <s v="Presidente Prudente (SP)"/>
    <s v="São Paulo"/>
    <s v="Chalfin, Goldberg, Vainboim e Fichtner Advogados Associados - São "/>
    <s v="Equipe Cível - Seguros"/>
    <s v="05/10/2017 "/>
    <s v="Procedência Parcial - 2ª Instância - Recurso do Banco"/>
    <n v="0"/>
    <s v="02.02.507.0002278232/16"/>
    <d v="2016-06-29T00:00:00"/>
    <d v="2016-07-05T00:00:00"/>
    <n v="75825"/>
    <d v="2016-07-05T00:00:00"/>
    <s v="05/10/2017 "/>
    <n v="457"/>
    <n v="15.233333333333333"/>
  </r>
  <r>
    <x v="9"/>
    <s v="02.02.507.0001970475/14"/>
    <x v="1"/>
    <x v="0"/>
    <s v="PROTEÇÃO MULHER SANTANDER"/>
    <n v="165"/>
    <s v="MORTE ACIDENTAL"/>
    <s v="AP Mulher"/>
    <s v="Sim"/>
    <s v="SINISTRO NEGADO"/>
    <s v="Falta de pagamento do prêmio"/>
    <m/>
    <x v="1"/>
    <n v="119272.48"/>
    <n v="0"/>
    <n v="119272.48"/>
    <m/>
    <m/>
    <s v="ZURICH SANTANDER"/>
    <n v="1970475"/>
    <s v=" 0005605-42.2014.8.26.0581 "/>
    <s v="Luiz Carlos Firmino"/>
    <s v="Santander Seguros S/A"/>
    <s v="165/85360"/>
    <s v="2007-82-5068-0"/>
    <s v="25/11/2007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Sinistro Negado (Falta de Pagamento/Cancelamento da Apólice)"/>
    <s v="Cobrança"/>
    <s v="1ª"/>
    <s v="Vara Cível"/>
    <s v="São Manuel (SP)"/>
    <s v="São Paulo"/>
    <s v="Chalfin, Goldberg, Vainboim e Fichtner Advogados Associados - São "/>
    <s v="Equipe Cível - Seguros"/>
    <s v="06/10/2017 "/>
    <s v="Improcedência da Ação - 2ª Instância - Recurso do Banco"/>
    <n v="0"/>
    <s v="02.02.507.0001970475/14"/>
    <d v="2014-10-20T00:00:00"/>
    <d v="2014-11-06T00:00:00"/>
    <n v="50000"/>
    <d v="2014-11-06T00:00:00"/>
    <s v="06/10/2017 "/>
    <n v="1065"/>
    <n v="35.5"/>
  </r>
  <r>
    <x v="9"/>
    <s v="02.02.507.0002109656/15"/>
    <x v="1"/>
    <x v="0"/>
    <s v="ACIDENTES PESSOAIS MENSAL SANTANDER"/>
    <n v="5012"/>
    <s v="IPA"/>
    <s v="AP STD"/>
    <s v="Sim"/>
    <s v="SINISTRO LIQUIDADO"/>
    <s v="Sinistro pago parcialmente"/>
    <m/>
    <x v="1"/>
    <n v="199381.5"/>
    <n v="0"/>
    <n v="199381.5"/>
    <m/>
    <m/>
    <s v="ZURICH SANTANDER"/>
    <n v="2109656"/>
    <s v=" 1011678-52.2015.8.26.0007 "/>
    <s v="José Simões da Silva"/>
    <s v="Santander Seguros S/A"/>
    <s v="301/3180139"/>
    <s v="2013-82-22489-0"/>
    <s v="15/02/2012 "/>
    <s v=" "/>
    <n v="123500"/>
    <n v="130000"/>
    <s v=" "/>
    <s v=" "/>
    <s v=" "/>
    <n v="123500"/>
    <s v="Possível"/>
    <n v="61750"/>
    <n v="0"/>
    <s v="Remoto"/>
    <n v="0"/>
    <s v="Condenação"/>
    <s v="Contingência Inicial"/>
    <m/>
    <s v="Encerrado"/>
    <s v="Seguro de Vida"/>
    <s v="Pagto prêmio não efetivado/efetivado erroneamente"/>
    <s v="Cobrança"/>
    <s v="5ª"/>
    <s v="Vara Cível"/>
    <s v="São Paulo (SP)"/>
    <s v="São Paulo"/>
    <s v="Chalfin, Goldberg, Vainboim e Fichtner Advogados Associados - São "/>
    <s v="Equipe Cível - Seguros"/>
    <s v="06/10/2017 "/>
    <s v="Improcedência da Ação - 2ª Instância - Recurso do Banco"/>
    <n v="0"/>
    <s v="02.02.507.0002109656/15"/>
    <d v="2015-06-01T00:00:00"/>
    <d v="2015-06-17T00:00:00"/>
    <n v="123500"/>
    <d v="2015-06-17T00:00:00"/>
    <s v="06/10/2017 "/>
    <n v="842"/>
    <n v="28.066666666666666"/>
  </r>
  <r>
    <x v="9"/>
    <s v="02.02.507.0002301056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91300"/>
    <n v="89389.41"/>
    <n v="1910.5899999999965"/>
    <n v="17877.88"/>
    <m/>
    <s v="ZURICH SANTANDER"/>
    <n v="2301056"/>
    <s v=" 1014009-96.2016.8.26.0451 "/>
    <s v="Marilda Dala Valle Bueno"/>
    <s v="Santander Seguros S/A"/>
    <s v="3419/368469"/>
    <s v="2016-93-83014-0"/>
    <s v="17/06/2016 "/>
    <s v=" "/>
    <n v="102493"/>
    <n v="102493"/>
    <s v=" "/>
    <s v=" "/>
    <s v=" "/>
    <n v="102493"/>
    <s v="Possível"/>
    <n v="51246.5"/>
    <n v="0"/>
    <s v="Remoto"/>
    <n v="0"/>
    <s v="Condenação"/>
    <s v="Contingência Inicial"/>
    <m/>
    <s v="Encerrado"/>
    <s v="Seguro de Vida"/>
    <s v="Sinistro Negado (Negativa pagto da Apólice)"/>
    <s v="Cobrança"/>
    <s v="5ª"/>
    <s v="Vara Cível"/>
    <s v="Piracicaba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507.0002301056/16"/>
    <d v="2016-08-04T00:00:00"/>
    <d v="2016-08-11T00:00:00"/>
    <n v="102493"/>
    <d v="2016-08-11T00:00:00"/>
    <s v="11/10/2017 "/>
    <n v="426"/>
    <n v="14.2"/>
  </r>
  <r>
    <x v="9"/>
    <s v="02.02.507.0002309479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5000"/>
    <n v="13800"/>
    <n v="1200"/>
    <m/>
    <m/>
    <s v="ZURICH SANTANDER"/>
    <n v="2309479"/>
    <s v=" 1094234-89.2016.8.26.0100 "/>
    <s v="WALTER VILLEGAS ZUAZO"/>
    <s v="Santander Seguros S/A"/>
    <s v="3419/447247"/>
    <s v="2014-93-65141-0"/>
    <s v="05/09/2014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de Vida"/>
    <s v="Sinistro Negado (Negativa pagto da Apólice)"/>
    <s v="Cobrança"/>
    <s v="7ª"/>
    <s v="Vara Cível"/>
    <s v="São Paulo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507.0002309479/16"/>
    <d v="2016-08-23T00:00:00"/>
    <d v="2016-08-31T00:00:00"/>
    <n v="15000"/>
    <d v="2016-08-31T00:00:00"/>
    <s v="11/10/2017 "/>
    <n v="406"/>
    <n v="13.533333333333333"/>
  </r>
  <r>
    <x v="9"/>
    <s v="02.02.507.0002458299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63000"/>
    <n v="75600"/>
    <n v="87400"/>
    <m/>
    <m/>
    <s v="ZURICH SANTANDER"/>
    <n v="2458299"/>
    <s v=" 1028154-15.2017.8.26.0002 "/>
    <s v="CRISTIAM LIMA DA SILVA"/>
    <s v="Santander Seguros S/A"/>
    <s v="3419/543052"/>
    <s v="2016-93-87492-0"/>
    <s v="10/12/2016 "/>
    <s v=" "/>
    <n v="94787"/>
    <n v="94787"/>
    <s v=" "/>
    <s v=" "/>
    <s v=" "/>
    <n v="94787"/>
    <s v="Possível"/>
    <n v="47393.5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São Paulo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507.0002458299/17"/>
    <d v="2017-05-29T00:00:00"/>
    <d v="2017-06-10T00:00:00"/>
    <n v="94787"/>
    <d v="2017-06-10T00:00:00"/>
    <s v="11/10/2017 "/>
    <n v="123"/>
    <n v="4.0999999999999996"/>
  </r>
  <r>
    <x v="9"/>
    <s v="02.02.507.0002022393/14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85924.58"/>
    <n v="70000"/>
    <n v="15924.580000000002"/>
    <n v="10000"/>
    <m/>
    <s v="ZURICH SANTANDER"/>
    <n v="2022393"/>
    <s v=" 1038151-30.2014.8.26.0001 "/>
    <s v="Samir Pereira Ale Ancim"/>
    <s v="Santander Seguros S/A"/>
    <s v="3419/251460"/>
    <s v="2011-93-40524-0"/>
    <s v="17/08/2011 "/>
    <s v=" "/>
    <n v="25000"/>
    <n v="25000"/>
    <s v=" "/>
    <s v=" "/>
    <s v=" "/>
    <n v="25000"/>
    <s v="Possível"/>
    <n v="1250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São Paulo (SP)"/>
    <s v="São Paulo"/>
    <s v="Chalfin, Goldberg, Vainboim e Fichtner Advogados Associados - São "/>
    <s v="Equipe Cível - Seguros"/>
    <s v="24/10/2017 "/>
    <s v="Acordo Após Decisão do Tribunal Estadual"/>
    <n v="0"/>
    <s v="02.02.507.0002022393/14"/>
    <d v="2014-12-18T00:00:00"/>
    <d v="2015-01-27T00:00:00"/>
    <n v="25000"/>
    <d v="2015-01-27T00:00:00"/>
    <s v="24/10/2017 "/>
    <n v="1001"/>
    <n v="33.366666666666667"/>
  </r>
  <r>
    <x v="9"/>
    <s v="02.02.507.0002178989/15"/>
    <x v="1"/>
    <x v="0"/>
    <s v="PROTECAO MULHER MEN SANTANDER"/>
    <n v="5043"/>
    <s v="IPA"/>
    <s v="AP Mulher"/>
    <s v="Sim"/>
    <s v="SINISTRO LIQUIDADO"/>
    <s v="Sinistro pago parcialmente"/>
    <m/>
    <x v="0"/>
    <n v="7054.29"/>
    <n v="6500"/>
    <n v="554.29"/>
    <n v="325"/>
    <m/>
    <s v="ZURICH SANTANDER"/>
    <n v="2178989"/>
    <s v=" 0011460-82.2015.8.21.0006 "/>
    <s v="JAQUELINE ILHA CAMARGO"/>
    <s v="Santander Seguros S/A"/>
    <s v="286/352750"/>
    <s v="2014-82-30469-0"/>
    <s v="21/06/2014 "/>
    <s v=" "/>
    <n v="26591.4"/>
    <n v="33660"/>
    <s v=" "/>
    <s v=" "/>
    <s v=" "/>
    <n v="26591.4"/>
    <s v="Possível"/>
    <n v="13295.7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Cachoeira do Sul (RS)"/>
    <s v="Rio Grande do Sul"/>
    <s v="Cabanellos Schuh Advogados Associados - RS"/>
    <s v="Equipe Cível - Seguros"/>
    <s v="31/10/2017 "/>
    <s v="Acordos após a Sentença e até Decisão do Tribunal Estadual"/>
    <n v="0"/>
    <s v="02.02.507.0002178989/15"/>
    <d v="2015-10-30T00:00:00"/>
    <d v="2015-12-03T00:00:00"/>
    <n v="26591.4"/>
    <d v="2015-12-03T00:00:00"/>
    <s v="31/10/2017 "/>
    <n v="698"/>
    <n v="23.266666666666666"/>
  </r>
  <r>
    <x v="9"/>
    <s v="02.02.507.0002247419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00000"/>
    <n v="65246.03"/>
    <n v="134753.97"/>
    <m/>
    <m/>
    <s v="ZURICH SANTANDER"/>
    <n v="2247419"/>
    <s v=" 1029982-77.2016.8.26.0100 "/>
    <s v="ILICENA FIORUSSI MIGUEL"/>
    <s v="Santander Seguros S/A"/>
    <s v="3419/416591"/>
    <s v="2014-93-67272-0"/>
    <s v="04/12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Invalidez Permanente/Total)"/>
    <s v="Cobrança"/>
    <s v="35ª"/>
    <s v="Vara Cível"/>
    <s v="São Paulo (SP)"/>
    <s v="São Paulo"/>
    <s v="Chalfin, Goldberg, Vainboim e Fichtner Advogados Associados - São "/>
    <s v="Equipe Cível - Seguros"/>
    <s v="04/10/2017 "/>
    <s v="Acordo antes da Sentença"/>
    <n v="0"/>
    <s v="02.02.507.0002247419/16"/>
    <d v="2016-03-22T00:00:00"/>
    <d v="2016-04-28T00:00:00"/>
    <n v="60000"/>
    <d v="2016-04-28T00:00:00"/>
    <s v="04/10/2017 "/>
    <n v="524"/>
    <n v="17.466666666666665"/>
  </r>
  <r>
    <x v="9"/>
    <s v="02.02.507.0002173591/15"/>
    <x v="0"/>
    <x v="0"/>
    <s v="PROTEÇÃO VIDA EMPRESA SANTANDER"/>
    <n v="5055"/>
    <s v="IFPD"/>
    <s v="Vida Master"/>
    <s v="Sim"/>
    <s v="SINISTRO NEGADO"/>
    <s v="Limite de idade / Nº mínimo segurados"/>
    <s v="segurados"/>
    <x v="0"/>
    <n v="131520"/>
    <n v="105600"/>
    <n v="25920"/>
    <m/>
    <m/>
    <s v="ZURICH SANTANDER"/>
    <n v="2173591"/>
    <s v=" 0396490-83.2015.8.13.0701 "/>
    <s v="Rose Mary Cruz Borges"/>
    <s v="Santander Seguros S/A"/>
    <s v="3419/566405"/>
    <s v="2015-93-72695-0"/>
    <s v="17/04/2015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Uberaba (MG)"/>
    <s v="Minas Gerais"/>
    <s v="Chalfin, Goldberg, Vainboim e Fichtner Advogados Associados - São "/>
    <s v="Equipe Cível - Seguros"/>
    <s v="11/10/2017 "/>
    <s v="Acordo antes da Sentença"/>
    <n v="0"/>
    <s v="02.02.507.0002173591/15"/>
    <d v="2015-10-21T00:00:00"/>
    <d v="2015-11-19T00:00:00"/>
    <n v="100000"/>
    <d v="2015-11-19T00:00:00"/>
    <s v="11/10/2017 "/>
    <n v="692"/>
    <n v="23.066666666666666"/>
  </r>
  <r>
    <x v="9"/>
    <s v="02.02.507.0002465938/17"/>
    <x v="0"/>
    <x v="0"/>
    <s v="PROTEÇÃO VIDA EMPRESA SANTANDER"/>
    <n v="5055"/>
    <s v="MORTE NATURAL"/>
    <s v="Vida Master"/>
    <s v="Sim"/>
    <s v="SINISTRO NEGADO"/>
    <s v="ERRO OPERACIONAL"/>
    <m/>
    <x v="0"/>
    <n v="4756.12"/>
    <n v="4323.75"/>
    <n v="432.36999999999989"/>
    <m/>
    <m/>
    <s v="ZURICH SANTANDER"/>
    <n v="2465938"/>
    <s v=" 1014309-20.2017.8.26.0032 "/>
    <s v="PAULO ARRUDA DA SILVA"/>
    <s v="Santander Seguros S/A"/>
    <s v="3419/320413"/>
    <s v="2017-93-93424-0"/>
    <s v="04/04/2015 "/>
    <s v=" "/>
    <n v="4323.75"/>
    <n v="4323.75"/>
    <s v=" "/>
    <s v=" "/>
    <s v=" "/>
    <n v="4323.75"/>
    <s v="Provável"/>
    <n v="4323.75"/>
    <n v="0"/>
    <s v="Remoto"/>
    <n v="0"/>
    <s v="Condenação"/>
    <s v="Contingência Inicial"/>
    <m/>
    <s v="Encerrado"/>
    <s v="Seguro de Vida"/>
    <s v="Sinistro Negado (Negativa pagto da Apólice)"/>
    <s v="Cobrança"/>
    <s v="3ª"/>
    <s v="Vara Cível"/>
    <s v="Araçatuba (SP)"/>
    <s v="São Paulo"/>
    <s v="Chalfin, Goldberg, Vainboim e Fichtner Advogados Associados - São "/>
    <s v="Equipe Cível - Seguros"/>
    <s v="11/10/2017 "/>
    <s v="Acordo antes da Sentença"/>
    <n v="0"/>
    <s v="02.02.507.0002465938/17"/>
    <d v="2017-06-24T00:00:00"/>
    <d v="2017-07-01T00:00:00"/>
    <n v="4323.75"/>
    <d v="2017-07-01T00:00:00"/>
    <s v="11/10/2017 "/>
    <n v="102"/>
    <n v="3.4"/>
  </r>
  <r>
    <x v="9"/>
    <s v="02.02.507.0002399375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62000"/>
    <n v="57000"/>
    <n v="5000"/>
    <m/>
    <m/>
    <s v="ZURICH SANTANDER"/>
    <n v="2399375"/>
    <s v=" 1031262-10.2016.8.26.0577 "/>
    <s v="SIRLEI VIEIRA DE TOLEDO"/>
    <s v="Santander Seguros S/A"/>
    <s v="3419/554075"/>
    <s v="2015-93-74574-0"/>
    <s v="31/08/2015 "/>
    <s v=" "/>
    <n v="62000"/>
    <n v="62000"/>
    <s v=" "/>
    <s v=" "/>
    <s v=" "/>
    <n v="62000"/>
    <s v="Possível"/>
    <n v="3100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São José dos Campos (SP)"/>
    <s v="São Paulo"/>
    <s v="Chalfin, Goldberg, Vainboim e Fichtner Advogados Associados - São "/>
    <s v="Equipe Cível - Seguros"/>
    <s v="16/10/2017 "/>
    <s v="Acordo antes da Sentença"/>
    <n v="0"/>
    <s v="02.02.507.0002399375/16"/>
    <d v="2016-12-13T00:00:00"/>
    <d v="2016-12-20T00:00:00"/>
    <n v="62000"/>
    <d v="2016-12-20T00:00:00"/>
    <s v="16/10/2017 "/>
    <n v="300"/>
    <n v="10"/>
  </r>
  <r>
    <x v="9"/>
    <s v="02.02.507.0002441022/17"/>
    <x v="0"/>
    <x v="0"/>
    <s v="PROTEÇÃO VIDA EMPRESA SANTANDER"/>
    <n v="5055"/>
    <s v="IFPD"/>
    <s v="Vida Master"/>
    <s v="Sim"/>
    <s v="SINISTRO NEGADO"/>
    <s v="Limite de idade / Nº mínimo segurados"/>
    <s v="segurados"/>
    <x v="0"/>
    <n v="76916"/>
    <n v="74000"/>
    <n v="2916"/>
    <m/>
    <m/>
    <s v="ZURICH SANTANDER"/>
    <n v="2441022"/>
    <s v=" 0300910-40.2017.8.24.0025 "/>
    <s v="Wilson Gervásio Bornhausen"/>
    <s v="Santander Seguros S/A"/>
    <s v="3419/426594"/>
    <s v="2016-93-85161-0"/>
    <s v="22/07/2016 "/>
    <s v=" "/>
    <n v="67596.5"/>
    <n v="67596.5"/>
    <s v=" "/>
    <s v=" "/>
    <s v=" "/>
    <n v="67596.5"/>
    <s v="Possível"/>
    <n v="33798.25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Gaspar (SC)"/>
    <s v="Santa Catarina"/>
    <s v="Cabanellos Schuh Advogados Associados - SC"/>
    <s v="Equipe Cível - Seguros"/>
    <s v="17/10/2017 "/>
    <s v="Acordo antes da Sentença"/>
    <n v="0"/>
    <s v="02.02.507.0002441022/17"/>
    <d v="2017-02-02T00:00:00"/>
    <d v="2017-04-25T00:00:00"/>
    <n v="67596.5"/>
    <d v="2017-04-25T00:00:00"/>
    <s v="17/10/2017 "/>
    <n v="175"/>
    <n v="5.833333333333333"/>
  </r>
  <r>
    <x v="9"/>
    <s v="02.02.507.0002413473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36430.19"/>
    <n v="25000"/>
    <n v="11430.190000000002"/>
    <m/>
    <m/>
    <s v="ZURICH SANTANDER"/>
    <n v="2413473"/>
    <s v=" 0282436-20.2016.8.09.0107 "/>
    <s v="S M Jesus Silva Transporte"/>
    <s v="Santander Seguros S/A"/>
    <s v="3419/659760"/>
    <s v="2015-93-76581-0"/>
    <s v="24/11/2015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Cobrança"/>
    <s v="1ª"/>
    <s v="Vara Cível"/>
    <s v="Morrinhos (GO)"/>
    <s v="Goiás"/>
    <s v="Mascarenhas Barbosa &amp; Advogados Associados"/>
    <s v="Equipe Cível - Seguros"/>
    <s v="20/10/2017 "/>
    <s v="Acordo antes da Sentença"/>
    <n v="0"/>
    <s v="02.02.507.0002413473/17"/>
    <d v="2017-01-19T00:00:00"/>
    <d v="2017-02-08T00:00:00"/>
    <n v="30000"/>
    <d v="2017-02-08T00:00:00"/>
    <s v="20/10/2017 "/>
    <n v="254"/>
    <n v="8.4666666666666668"/>
  </r>
  <r>
    <x v="9"/>
    <s v="02.02.507.0002298647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1"/>
    <n v="79750.48"/>
    <n v="0"/>
    <n v="79750.48"/>
    <m/>
    <m/>
    <s v="ZURICH SANTANDER"/>
    <n v="2298647"/>
    <s v=" 5014962-97.2016.8.13.0145 "/>
    <s v="GEISON PACHECO HENRIQUE"/>
    <s v="Santander Seguros S/A"/>
    <s v="3419/547753"/>
    <s v="2015-93-68511-0"/>
    <s v="13/11/2014 "/>
    <s v=" "/>
    <n v="63000"/>
    <n v="63000"/>
    <s v=" "/>
    <s v=" "/>
    <s v=" "/>
    <n v="63000"/>
    <s v="Possível"/>
    <n v="31500"/>
    <n v="0"/>
    <s v="Remoto"/>
    <n v="0"/>
    <s v="Condenação"/>
    <s v="Contingência Inicial"/>
    <m/>
    <s v="Encerrado"/>
    <s v="Seguro de Vida"/>
    <s v="Sinistro Negado (Ausência de Cobertura)"/>
    <s v="Indenizatória"/>
    <s v="8ª"/>
    <s v="Vara Cível"/>
    <s v="Juiz de Fora (MG)"/>
    <s v="Minas Gerais"/>
    <s v="Chalfin, Goldberg, Vainboim e Fichtner Advogados Associados - São "/>
    <s v="Equipe Cível - Seguros"/>
    <s v="02/10/2017 "/>
    <s v="Extinção Art. 267 - Com Possibilidade Nova Ação - 1ª Instância"/>
    <n v="0"/>
    <s v="02.02.507.0002298647/16"/>
    <d v="2016-07-25T00:00:00"/>
    <d v="2016-08-06T00:00:00"/>
    <n v="63000"/>
    <d v="2016-08-06T00:00:00"/>
    <s v="02/10/2017 "/>
    <n v="422"/>
    <n v="14.066666666666666"/>
  </r>
  <r>
    <x v="9"/>
    <s v="02.02.507.0001878711/14"/>
    <x v="1"/>
    <x v="0"/>
    <s v="ACIDENTES PESSOAIS MENSAL SANTANDER"/>
    <n v="5012"/>
    <s v="MORTE NATURAL"/>
    <s v="AP STD"/>
    <s v="Sim"/>
    <s v="SINISTRO NEGADO"/>
    <s v="Ausência de cobertura"/>
    <m/>
    <x v="1"/>
    <n v="465650.56"/>
    <n v="0"/>
    <n v="465650.56"/>
    <m/>
    <m/>
    <s v="ZURICH SANTANDER"/>
    <n v="1878711"/>
    <s v=" 079.14.023.098-2 "/>
    <s v="Marlene Ines de Melo Cunha"/>
    <s v="Santander Seguros S/A"/>
    <s v="301/2869862"/>
    <s v="2014-82-29868-0"/>
    <s v="01/12/2013 "/>
    <s v=" "/>
    <n v="279436"/>
    <n v="279436"/>
    <s v=" "/>
    <s v=" "/>
    <s v=" "/>
    <n v="279436"/>
    <s v="Possível"/>
    <n v="139718"/>
    <n v="0"/>
    <s v="Remoto"/>
    <n v="0"/>
    <s v="Condenação"/>
    <s v="Contingência Inicial"/>
    <m/>
    <s v="Encerrado"/>
    <s v="Seguro de Vida"/>
    <s v="Problemas com a apólice"/>
    <s v="Indenizatória"/>
    <s v="2ª"/>
    <s v="Vara Cível"/>
    <s v="Contagem (MG)"/>
    <s v="Minas Gerais"/>
    <s v="Chalfin, Goldberg, Vainboim e Fichtner Advogados Associados - São "/>
    <s v="Equipe Cível - Seguros"/>
    <s v="05/10/2017 "/>
    <s v="Improcedência da Ação - 1ª Instância"/>
    <n v="0"/>
    <s v="02.02.507.0001878711/14"/>
    <d v="2014-06-11T00:00:00"/>
    <d v="2014-07-02T00:00:00"/>
    <n v="279436"/>
    <d v="2014-07-02T00:00:00"/>
    <s v="05/10/2017 "/>
    <n v="1191"/>
    <n v="39.700000000000003"/>
  </r>
  <r>
    <x v="9"/>
    <s v="02.02.507.0002436081/17"/>
    <x v="0"/>
    <x v="0"/>
    <s v="PROTECAO VIDA HOMEM"/>
    <n v="8061"/>
    <s v="IPA"/>
    <s v="Vida Homem"/>
    <s v="Sim"/>
    <s v="SINISTRO NEGADO"/>
    <s v="Sem caracterização de IFPD / IPA / Doenças Graves / Preexistência"/>
    <m/>
    <x v="1"/>
    <n v="31948.12"/>
    <n v="0"/>
    <n v="31948.12"/>
    <m/>
    <m/>
    <s v="ZURICH SANTANDER"/>
    <n v="2436081"/>
    <s v=" 8018160-55.2017.8.11.0002 "/>
    <s v="LEO JHONE BORGES RODRIGUES"/>
    <s v="Santander Seguros S/A"/>
    <s v="113303/3733392"/>
    <s v="2016-93-83842-0"/>
    <s v="25/05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Varzea Grande (MT)"/>
    <s v="Mato Grosso"/>
    <s v="Mascarenhas Barbosa &amp; Advogados Associados"/>
    <s v="Equipe Cível - Seguros"/>
    <s v="06/10/2017 "/>
    <s v="Extinção Art. 267 - Com Possibilidade Nova Ação - 1ª Instância"/>
    <n v="0"/>
    <s v="02.02.507.0002436081/17"/>
    <d v="2017-03-23T00:00:00"/>
    <d v="2017-04-12T00:00:00"/>
    <n v="30000"/>
    <d v="2017-04-12T00:00:00"/>
    <s v="06/10/2017 "/>
    <n v="177"/>
    <n v="5.9"/>
  </r>
  <r>
    <x v="9"/>
    <s v="02.02.507.0002455727/17"/>
    <x v="0"/>
    <x v="0"/>
    <s v="PROTEÇÃO VIDA EMPRESA SANTANDER"/>
    <n v="5055"/>
    <s v="MORTE NATURAL"/>
    <s v="Vida Master"/>
    <s v="Sim"/>
    <s v="SINISTRO NEGADO"/>
    <s v="Falta de Documentos"/>
    <m/>
    <x v="1"/>
    <n v="12907.78"/>
    <n v="0"/>
    <n v="12907.78"/>
    <m/>
    <m/>
    <s v="ZURICH SANTANDER"/>
    <n v="2455727"/>
    <s v=" 1000843-84.2017.8.26.0346 "/>
    <s v="Neilde dos Santos Vasconcelos"/>
    <s v="Santander Seguros S/A"/>
    <s v="3419/544239"/>
    <s v="2017-93-92530-0"/>
    <s v="04/02/2016 "/>
    <s v=" "/>
    <n v="15167"/>
    <n v="15167"/>
    <s v=" "/>
    <s v=" "/>
    <s v=" "/>
    <n v="15167"/>
    <s v="Possível"/>
    <n v="7583.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Martinópolis (SP)"/>
    <s v="São Paulo"/>
    <s v="Chalfin, Goldberg, Vainboim e Fichtner Advogados Associados - São "/>
    <s v="Equipe Cível - Seguros"/>
    <s v="10/10/2017 "/>
    <s v="Improcedência da Ação - 1ª Instância"/>
    <n v="0"/>
    <s v="02.02.507.0002455727/17"/>
    <d v="2017-05-24T00:00:00"/>
    <d v="2017-06-02T00:00:00"/>
    <n v="15167"/>
    <d v="2017-06-02T00:00:00"/>
    <s v="10/10/2017 "/>
    <n v="130"/>
    <n v="4.333333333333333"/>
  </r>
  <r>
    <x v="9"/>
    <s v="02.02.507.0002249018/16"/>
    <x v="0"/>
    <x v="0"/>
    <s v="PROTEÇÃO VIDA EMPRESA SANTANDER"/>
    <n v="5055"/>
    <s v="MORTE NATURAL"/>
    <s v="Vida Master"/>
    <s v="Sim"/>
    <s v="SINISTRO NEGADO"/>
    <s v="Falta de Documentos"/>
    <m/>
    <x v="2"/>
    <n v="15748.38"/>
    <n v="15748.38"/>
    <n v="0"/>
    <m/>
    <m/>
    <s v="ZURICH SANTANDER"/>
    <n v="2249018"/>
    <s v=" 1001306-76.2016.8.26.0082 "/>
    <s v="MARIA EDUARDA RODRIGUES GABRIEL"/>
    <s v="Santander Seguros S/A"/>
    <s v="3419/353070"/>
    <s v="2014-93-61417-0"/>
    <s v="05/04/2014 "/>
    <s v=" "/>
    <n v="11000"/>
    <n v="11000"/>
    <s v=" "/>
    <s v=" "/>
    <s v=" "/>
    <n v="11000"/>
    <s v="Possível"/>
    <n v="55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Boituva (SP)"/>
    <s v="São Paulo"/>
    <s v="Chalfin, Goldberg, Vainboim e Fichtner Advogados Associados - São "/>
    <s v="Equipe Cível - Seguros"/>
    <s v="11/10/2017 "/>
    <s v="Procedência Parcial - 1ª Instância"/>
    <n v="0"/>
    <s v="02.02.507.0002249018/16"/>
    <d v="2016-04-06T00:00:00"/>
    <d v="2016-05-02T00:00:00"/>
    <n v="11000"/>
    <d v="2016-05-02T00:00:00"/>
    <s v="11/10/2017 "/>
    <n v="527"/>
    <n v="17.566666666666666"/>
  </r>
  <r>
    <x v="9"/>
    <s v="02.02.507.0002468473/17"/>
    <x v="1"/>
    <x v="0"/>
    <s v=" ACIDENTES PESSOAIS ANUAL SANTANDER"/>
    <n v="5009"/>
    <s v="MORTE ACIDENTAL"/>
    <s v="AP STD"/>
    <s v="Sim"/>
    <s v="SINISTRO NEGADO"/>
    <s v="Ausência de cobertura"/>
    <m/>
    <x v="1"/>
    <n v="45921.16"/>
    <n v="0"/>
    <n v="45921.16"/>
    <m/>
    <m/>
    <s v="ZURICH SANTANDER"/>
    <n v="2468473"/>
    <s v=" 1032858-71.2017.8.26.0002 "/>
    <s v="Maria Helena Rodrigues da Luz"/>
    <s v="Santander Seguros S/A"/>
    <s v="285/1385167"/>
    <s v="2017-82-47267-0"/>
    <s v="16/09/2016 "/>
    <s v=" "/>
    <n v="45742"/>
    <n v="45742"/>
    <s v=" "/>
    <s v=" "/>
    <s v=" "/>
    <n v="45742"/>
    <s v="Possível"/>
    <n v="22871"/>
    <n v="0"/>
    <s v="Remoto"/>
    <n v="0"/>
    <s v="Condenação"/>
    <s v="Contingência Inicial"/>
    <m/>
    <s v="Encerrado"/>
    <s v="Seguro de Vida"/>
    <s v="Pagto prêmio não efetivado/efetivado erroneamente"/>
    <s v="Indenizatória"/>
    <s v="14ª"/>
    <s v="Vara Cível"/>
    <s v="São Paulo (SP)"/>
    <s v="São Paulo"/>
    <s v="Chalfin, Goldberg, Vainboim e Fichtner Advogados Associados - São "/>
    <s v="Equipe Cível - Seguros"/>
    <s v="24/10/2017 "/>
    <s v="Improcedência da Ação - 1ª Instância"/>
    <n v="0"/>
    <s v="02.02.507.0002468473/17"/>
    <d v="2017-06-27T00:00:00"/>
    <d v="2017-07-08T00:00:00"/>
    <n v="45742"/>
    <d v="2017-07-08T00:00:00"/>
    <s v="24/10/2017 "/>
    <n v="108"/>
    <n v="3.6"/>
  </r>
  <r>
    <x v="9"/>
    <s v="02.02.507.0002451227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1"/>
    <n v="13053.08"/>
    <n v="0"/>
    <n v="13053.08"/>
    <m/>
    <m/>
    <s v="ZURICH SANTANDER"/>
    <n v="2451227"/>
    <s v=" 1012412-68.2017.8.26.0577 "/>
    <s v="Hilton Pessoa de Oliveira"/>
    <s v="Santander Seguros S/A"/>
    <s v="3419/251720"/>
    <s v="2017-93-92174-0"/>
    <s v="17/05/2016 "/>
    <s v=" "/>
    <n v="12375"/>
    <n v="12375"/>
    <s v=" "/>
    <s v=" "/>
    <s v=" "/>
    <n v="12375"/>
    <s v="Possível"/>
    <n v="6187.5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São José dos Campos (SP)"/>
    <s v="São Paulo"/>
    <s v="Chalfin, Goldberg, Vainboim e Fichtner Advogados Associados - São "/>
    <s v="Equipe Cível - Seguros"/>
    <s v="24/10/2017 "/>
    <s v="Improcedência da Ação - 1ª Instância"/>
    <n v="0"/>
    <s v="02.02.507.0002451227/17"/>
    <d v="2017-05-15T00:00:00"/>
    <d v="2017-05-23T00:00:00"/>
    <n v="12375"/>
    <d v="2017-05-23T00:00:00"/>
    <s v="24/10/2017 "/>
    <n v="154"/>
    <n v="5.1333333333333337"/>
  </r>
  <r>
    <x v="9"/>
    <s v="02.02.507.0002192902/15"/>
    <x v="1"/>
    <x v="0"/>
    <s v="ACIDENTES PESSOAIS MENSAL SANTANDER"/>
    <n v="5012"/>
    <s v="MORTE ACIDENTAL"/>
    <s v="AP STD"/>
    <s v="Sim"/>
    <s v="SINISTRO NEGADO"/>
    <s v="Falta de Documentos"/>
    <m/>
    <x v="1"/>
    <n v="127735.16"/>
    <n v="0"/>
    <n v="127735.16"/>
    <m/>
    <m/>
    <s v="ZURICH SANTANDER"/>
    <n v="2192902"/>
    <s v=" 1002092-60.2015.8.26.0372 "/>
    <s v="MARIA APARECIDA VIANA SILVA"/>
    <s v="Santander Seguros S/A"/>
    <s v="301/3528614"/>
    <s v="2015-82-33059-0"/>
    <s v="29/01/2015 "/>
    <s v=" "/>
    <n v="91638"/>
    <n v="91638"/>
    <s v=" "/>
    <s v=" "/>
    <s v=" "/>
    <n v="91638"/>
    <s v="Possível"/>
    <n v="45819"/>
    <n v="0"/>
    <s v="Remoto"/>
    <n v="0"/>
    <s v="Condenação"/>
    <s v="Contingência Inicial"/>
    <m/>
    <s v="Encerrado"/>
    <s v="Seguro de Vida"/>
    <s v="Sinistro Negado por Doença Pré-existente"/>
    <s v="Indenizatória"/>
    <s v="2ª"/>
    <s v="Vara Cível"/>
    <s v="Monte Mor (SP)"/>
    <s v="São Paulo"/>
    <s v="Chalfin, Goldberg, Vainboim e Fichtner Advogados Associados - São "/>
    <s v="Equipe Cível - Seguros"/>
    <s v="25/10/2017 "/>
    <s v="Improcedência da Ação - 1ª Instância"/>
    <n v="0"/>
    <s v="02.02.507.0002192902/15"/>
    <d v="2015-12-17T00:00:00"/>
    <d v="2016-01-13T00:00:00"/>
    <n v="91638"/>
    <d v="2016-01-13T00:00:00"/>
    <s v="25/10/2017 "/>
    <n v="651"/>
    <n v="21.7"/>
  </r>
  <r>
    <x v="9"/>
    <s v="02.02.507.0002432989/17"/>
    <x v="1"/>
    <x v="0"/>
    <s v="PROTEÇÃO AP MAIS COBERTURA"/>
    <n v="5013"/>
    <s v="MORTE ACIDENTAL"/>
    <s v="AP STD"/>
    <s v="Sim"/>
    <s v="SINISTRO NEGADO"/>
    <s v="Ausência de cobertura"/>
    <m/>
    <x v="2"/>
    <n v="18703.22"/>
    <n v="18703.22"/>
    <n v="0"/>
    <m/>
    <m/>
    <s v="ZURICH SANTANDER"/>
    <n v="2432989"/>
    <s v=" 1004692-44.2017.8.26.0482 "/>
    <s v="Beatriz Oliveira dos Sanrtos"/>
    <s v="Santander Seguros S/A"/>
    <s v="287/285359115"/>
    <s v="2016-82-41008-1"/>
    <s v="17/05/2016 "/>
    <s v=" "/>
    <n v="35913"/>
    <n v="71826"/>
    <s v=" "/>
    <s v=" "/>
    <s v=" "/>
    <n v="35913"/>
    <s v="Possível"/>
    <n v="17956.5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Presidente Prudente (SP)"/>
    <s v="São Paulo"/>
    <s v="Chalfin, Goldberg, Vainboim e Fichtner Advogados Associados - São "/>
    <s v="Equipe Cível - Seguros"/>
    <s v="25/10/2017 "/>
    <s v="Procedência Parcial - 1ª Instância"/>
    <n v="0"/>
    <s v="02.02.507.0002432989/17"/>
    <d v="2017-03-22T00:00:00"/>
    <d v="2017-04-04T00:00:00"/>
    <n v="35913"/>
    <d v="2017-04-04T00:00:00"/>
    <s v="25/10/2017 "/>
    <n v="204"/>
    <n v="6.8"/>
  </r>
  <r>
    <x v="9"/>
    <s v="02.02.507.0002452890/17"/>
    <x v="0"/>
    <x v="0"/>
    <s v="VIDA PROTEÇÃO EXCLUSIVA"/>
    <n v="5030"/>
    <s v="IFPD"/>
    <s v="Vida Proteção Exclusiva"/>
    <s v="Sim"/>
    <s v="SINISTRO NEGADO"/>
    <s v="Falta de Documentos"/>
    <m/>
    <x v="1"/>
    <n v="34761.519999999997"/>
    <n v="0"/>
    <n v="34761.519999999997"/>
    <m/>
    <m/>
    <s v="ZURICH SANTANDER"/>
    <n v="2452890"/>
    <s v=" 1001066-49.2017.8.26.0439 "/>
    <s v="Maria Mirtes Garcia"/>
    <s v="Santander Seguros S/A"/>
    <s v="3422/17338285"/>
    <s v="2014-93-65329-0"/>
    <s v="20/05/2014 "/>
    <s v=" "/>
    <n v="28638"/>
    <n v="28638"/>
    <s v=" "/>
    <s v=" "/>
    <s v=" "/>
    <n v="28638"/>
    <s v="Possível"/>
    <n v="14319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Pereira Barreto (SP)"/>
    <s v="São Paulo"/>
    <s v="Chalfin, Goldberg, Vainboim e Fichtner Advogados Associados - São "/>
    <s v="Equipe Cível - Seguros"/>
    <s v="31/10/2017 "/>
    <s v="Improcedência da Ação - 1ª Instância"/>
    <n v="0"/>
    <s v="02.02.507.0002452890/17"/>
    <d v="2017-05-20T00:00:00"/>
    <d v="2017-05-26T00:00:00"/>
    <n v="28638"/>
    <d v="2017-05-26T00:00:00"/>
    <s v="31/10/2017 "/>
    <n v="158"/>
    <n v="5.2666666666666666"/>
  </r>
  <r>
    <x v="9"/>
    <s v="02.02.507.0001996347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68055.08"/>
    <n v="0"/>
    <n v="68055.08"/>
    <m/>
    <m/>
    <s v="ZURICH SANTANDER"/>
    <n v="1996347"/>
    <s v=" 1015940-12.2014.8.26.0482 "/>
    <s v="Luiz Flor"/>
    <s v="Santander Seguros S/A"/>
    <s v="3422/17433752"/>
    <s v="2014-93-62728-0"/>
    <s v="26/04/2012 "/>
    <s v=" "/>
    <n v="37650"/>
    <n v="37650"/>
    <s v=" "/>
    <s v=" "/>
    <s v=" "/>
    <n v="37650"/>
    <s v="Possível"/>
    <n v="18825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Presidente Prudente (SP)"/>
    <s v="São Paulo"/>
    <s v="Chalfin, Goldberg, Vainboim e Fichtner Advogados Associados - São "/>
    <s v="Equipe Cível - Seguros"/>
    <s v="05/10/2017 "/>
    <s v="Improcedência da Ação - 2ª Instância - Recurso do Autor"/>
    <n v="0"/>
    <s v="02.02.507.0001996347/14"/>
    <d v="2014-11-17T00:00:00"/>
    <d v="2014-12-09T00:00:00"/>
    <n v="37650"/>
    <d v="2014-12-09T00:00:00"/>
    <s v="05/10/2017 "/>
    <n v="1031"/>
    <n v="34.366666666666667"/>
  </r>
  <r>
    <x v="9"/>
    <s v="02.02.507.0001966945/14"/>
    <x v="1"/>
    <x v="0"/>
    <s v="PROTEÇÃO AP MAIS COBERTURA"/>
    <n v="5013"/>
    <s v="IPA"/>
    <s v="AP STD"/>
    <s v="Sim"/>
    <s v="SINISTRO LIQUIDADO"/>
    <s v="Sinistro pago parcialmente"/>
    <m/>
    <x v="1"/>
    <n v="64730.19"/>
    <n v="0"/>
    <n v="64730.19"/>
    <m/>
    <m/>
    <s v="ZURICH SANTANDER"/>
    <n v="1966945"/>
    <s v=" 1000868-42.2014.8.26.0269 "/>
    <s v="Marcelo Augusto dos Santos"/>
    <s v="Santander Seguros S/A"/>
    <s v="287 E 3422"/>
    <s v="2012-82-21685-E"/>
    <s v="28/08/2011 "/>
    <s v=" "/>
    <n v="52758.75"/>
    <n v="70345"/>
    <s v=" "/>
    <s v=" "/>
    <s v=" "/>
    <n v="52758.75"/>
    <s v="Possível"/>
    <n v="26379.38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Itapetininga (SP)"/>
    <s v="São Paulo"/>
    <s v="Chalfin, Goldberg, Vainboim e Fichtner Advogados Associados - São "/>
    <s v="Equipe Cível - Seguros"/>
    <s v="05/10/2017 "/>
    <s v="Improcedência da Ação - 2ª Instância - Recurso do Autor"/>
    <n v="0"/>
    <s v="02.02.507.0001966945/14"/>
    <d v="2014-07-01T00:00:00"/>
    <d v="2014-11-01T00:00:00"/>
    <n v="52758.75"/>
    <d v="2014-11-01T00:00:00"/>
    <s v="05/10/2017 "/>
    <n v="1069"/>
    <n v="35.633333333333333"/>
  </r>
  <r>
    <x v="9"/>
    <s v="02.02.507.0002231765/16"/>
    <x v="0"/>
    <x v="0"/>
    <s v=" SEGURO DE FUNCIONÁRIOS"/>
    <n v="7001"/>
    <s v="IFPD"/>
    <s v="Vida Funcionários"/>
    <s v="Não"/>
    <s v="SINISTRO NEGADO"/>
    <s v="Sem caracterização de IFPD / IPA / Doenças Graves / Preexistência"/>
    <m/>
    <x v="1"/>
    <n v="124836.6"/>
    <n v="0"/>
    <n v="124836.6"/>
    <m/>
    <m/>
    <s v="ZURICH SANTANDER"/>
    <n v="2231765"/>
    <s v=" 0057850-91.2016.8.21.0001 "/>
    <s v="Daiana Costa Dias"/>
    <s v="Santander Seguros S/A"/>
    <s v="3493/1"/>
    <s v="2014-93-66591-0"/>
    <s v="26/03/2014 "/>
    <s v=" "/>
    <n v="89577.600000000006"/>
    <n v="89577.600000000006"/>
    <s v=" "/>
    <s v=" "/>
    <s v=" "/>
    <n v="89577.600000000006"/>
    <s v="Possível"/>
    <n v="44788.800000000003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4ª"/>
    <s v="Vara Cível"/>
    <s v="Porto Alegre (RS)"/>
    <s v="Rio Grande do Sul"/>
    <s v="Cabanellos Schuh Advogados Associados - RS"/>
    <s v="Equipe Cível - Seguros"/>
    <s v="09/10/2017 "/>
    <s v="Improcedência da Ação - 2ª Instância - Recurso do Autor"/>
    <n v="0"/>
    <s v="02.02.507.0002231765/16"/>
    <d v="2016-03-23T00:00:00"/>
    <d v="2016-04-07T00:00:00"/>
    <n v="89577.600000000006"/>
    <d v="2016-04-07T00:00:00"/>
    <s v="09/10/2017 "/>
    <n v="550"/>
    <n v="18.333333333333332"/>
  </r>
  <r>
    <x v="9"/>
    <s v="02.02.507.0002302642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1"/>
    <n v="67777.440000000002"/>
    <n v="0"/>
    <n v="67777.440000000002"/>
    <m/>
    <m/>
    <s v="ZURICH SANTANDER"/>
    <n v="2302642"/>
    <s v=" 1022448-54.2016.8.26.0562 "/>
    <s v="TEDESCO INSTALACOES HIDRAULICAS LTDA"/>
    <s v="Santander Seguros S/A"/>
    <s v="3419/326603"/>
    <s v="2015-93-75737-0"/>
    <s v="25/10/2015 "/>
    <s v=" "/>
    <n v="58018.5"/>
    <n v="58018.5"/>
    <s v=" "/>
    <s v=" "/>
    <s v=" "/>
    <n v="58018.5"/>
    <s v="Possível"/>
    <n v="29009.25"/>
    <n v="0"/>
    <s v="Remoto"/>
    <n v="0"/>
    <s v="Condenação"/>
    <s v="Contingência Inicial"/>
    <m/>
    <s v="Encerrado"/>
    <s v="Seguro de Vida"/>
    <s v="Sinistro Negado por Doença Pré-existente"/>
    <s v="Indenizatória"/>
    <s v="6ª"/>
    <s v="Vara Cível"/>
    <s v="Santos (SP)"/>
    <s v="São Paulo"/>
    <s v="Chalfin, Goldberg, Vainboim e Fichtner Advogados Associados - São "/>
    <s v="Equipe Cível - Seguros"/>
    <s v="17/10/2017 "/>
    <s v="Extinção Art. 267 - Sem Possibilidade Nova Ação - 1ª Instância"/>
    <n v="0"/>
    <s v="02.02.507.0002302642/16"/>
    <d v="2016-07-29T00:00:00"/>
    <d v="2016-08-16T00:00:00"/>
    <n v="58018.5"/>
    <d v="2016-08-16T00:00:00"/>
    <s v="17/10/2017 "/>
    <n v="427"/>
    <n v="14.233333333333333"/>
  </r>
  <r>
    <x v="9"/>
    <s v="02.02.507.0001889861/14"/>
    <x v="1"/>
    <x v="0"/>
    <s v="PROTEÇÃO MAIS MULHER"/>
    <n v="167"/>
    <s v="Diária de internação hospitalar"/>
    <s v="AP Mulher"/>
    <s v="Sim"/>
    <s v="SINISTRO LIQUIDADO"/>
    <s v="Sinistro pago parcialmente"/>
    <m/>
    <x v="1"/>
    <n v="22587"/>
    <n v="0"/>
    <n v="22587"/>
    <m/>
    <m/>
    <s v="ZURICH SANTANDER"/>
    <n v="1889861"/>
    <s v=" 1004561-08.2014.8.26.0019 "/>
    <s v="Maria Torres Justino de Oliveira"/>
    <s v="Santander Seguros S/A"/>
    <s v="2006/286509464"/>
    <s v="2013-82-26291-0"/>
    <s v="06/09/2013 "/>
    <s v=" "/>
    <n v="22153.83"/>
    <n v="22587"/>
    <s v=" "/>
    <s v=" "/>
    <s v=" "/>
    <n v="22153.83"/>
    <s v="Possível"/>
    <n v="11076.92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Americana (SP)"/>
    <s v="São Paulo"/>
    <s v="Chalfin, Goldberg, Vainboim e Fichtner Advogados Associados - São "/>
    <s v="Equipe Cível - Seguros"/>
    <s v="06/10/2017 "/>
    <s v="Improcedência da Ação - 2ª Instância - Recurso do Banco"/>
    <n v="0"/>
    <s v="02.02.507.0001889861/14"/>
    <d v="2014-07-14T00:00:00"/>
    <d v="2014-07-22T00:00:00"/>
    <n v="22153.83"/>
    <d v="2014-07-22T00:00:00"/>
    <s v="06/10/2017 "/>
    <n v="1172"/>
    <n v="39.06666666666667"/>
  </r>
  <r>
    <x v="9"/>
    <s v="02.02.507.0002172985/15"/>
    <x v="0"/>
    <x v="0"/>
    <s v="PROTEÇÃO VIDA EMPRESA SANTANDER"/>
    <n v="5055"/>
    <s v="MORTE ACIDENTAL"/>
    <s v="Vida Master"/>
    <s v="Sim"/>
    <s v="SINISTRO NEGADO"/>
    <s v="Limite de idade / Nº mínimo segurados"/>
    <s v="idade"/>
    <x v="2"/>
    <n v="567866.54"/>
    <n v="567866.54"/>
    <n v="0"/>
    <m/>
    <m/>
    <s v="ZURICH SANTANDER"/>
    <n v="2172985"/>
    <s v=" 6114194-74.2015.8.13.0024 "/>
    <s v="Lamara Agropecuaria Ltda"/>
    <s v="Santander Seguros S/A"/>
    <s v="3419/461593"/>
    <s v="2014-93-67507-0"/>
    <s v="06/09/2014 "/>
    <s v=" "/>
    <n v="203000"/>
    <n v="203000"/>
    <s v=" "/>
    <s v=" "/>
    <s v=" "/>
    <n v="203000"/>
    <s v="Possível"/>
    <n v="101500"/>
    <n v="0"/>
    <s v="Remoto"/>
    <n v="0"/>
    <s v="Condenação"/>
    <s v="Contingência Inicial"/>
    <m/>
    <s v="Encerrado"/>
    <s v="Seguro de Vida"/>
    <s v="Sinistro Negado (Negativa pagto da Apólice)"/>
    <s v="Indenizatória"/>
    <s v="30ª"/>
    <s v="Vara Cível"/>
    <s v="Belo Horizonte (MG)"/>
    <s v="Minas Gerais"/>
    <s v="Chalfin, Goldberg, Vainboim e Fichtner Advogados Associados - São "/>
    <s v="Equipe Cível - Seguros"/>
    <s v="10/10/2017 "/>
    <s v="Procedência Parcial - 2ª Instância - Recurso do Banco"/>
    <n v="0"/>
    <s v="02.02.507.0002172985/15"/>
    <d v="2015-10-29T00:00:00"/>
    <d v="2015-11-18T00:00:00"/>
    <n v="203000"/>
    <d v="2015-11-18T00:00:00"/>
    <s v="10/10/2017 "/>
    <n v="692"/>
    <n v="23.066666666666666"/>
  </r>
  <r>
    <x v="9"/>
    <s v="02.02.507.0002394169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3"/>
    <n v="11766.36"/>
    <n v="11766.36"/>
    <n v="0"/>
    <m/>
    <m/>
    <s v="ZURICH SANTANDER"/>
    <n v="2394169"/>
    <s v=" 1063758-95.2016.8.26.0576 "/>
    <s v="Ismael Dezanetti"/>
    <s v="Santander Seguros S/A"/>
    <s v="3419/812327"/>
    <s v="2016-93-87357-0"/>
    <s v="25/06/2016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São José do Rio Preto (SP)"/>
    <s v="São Paulo"/>
    <s v="Chalfin, Goldberg, Vainboim e Fichtner Advogados Associados - São "/>
    <s v="Equipe Cível - Seguros"/>
    <s v="11/10/2017 "/>
    <s v="Procedência Total - 1ª Instância"/>
    <n v="0"/>
    <s v="02.02.507.0002394169/16"/>
    <d v="2016-10-17T00:00:00"/>
    <d v="2016-12-06T00:00:00"/>
    <n v="10000"/>
    <d v="2016-12-06T00:00:00"/>
    <s v="11/10/2017 "/>
    <n v="309"/>
    <n v="10.3"/>
  </r>
  <r>
    <x v="9"/>
    <s v="02.02.507.0002260255/16"/>
    <x v="0"/>
    <x v="0"/>
    <s v="PROTECAO VIDA HOMEM"/>
    <n v="8061"/>
    <s v="DIAGNOSTICO DE CANCER"/>
    <s v="Vida Homem"/>
    <s v="Sim"/>
    <s v="SINISTRO NEGADO"/>
    <s v="RISCO EXCLUÍDO"/>
    <m/>
    <x v="3"/>
    <n v="9145.5499999999993"/>
    <n v="9145.5499999999993"/>
    <n v="0"/>
    <m/>
    <m/>
    <s v="ZURICH SANTANDER"/>
    <n v="2260255"/>
    <s v=" 0022052-21.2016.8.17.8201 "/>
    <s v="Helio Renato  Strobel"/>
    <s v="Santander Seguros S/A"/>
    <s v="113303/3386512"/>
    <s v="2016-93-80091-0"/>
    <s v="02/09/2014 "/>
    <s v=" "/>
    <n v="5000"/>
    <n v="5000"/>
    <s v=" "/>
    <s v=" "/>
    <s v=" "/>
    <n v="5000"/>
    <s v="Possível"/>
    <n v="25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20 Salários"/>
    <s v="Recife (PE)"/>
    <s v="Pernambuco"/>
    <s v="Costa &amp; Andrade Advogados Associados - RTMVP"/>
    <s v="Equipe Cível - Seguros"/>
    <s v="27/10/2017 "/>
    <s v="Procedência Total - 1ª Instância"/>
    <n v="0"/>
    <s v="02.02.507.0002260255/16"/>
    <d v="2016-05-19T00:00:00"/>
    <d v="2016-05-28T00:00:00"/>
    <n v="5000"/>
    <d v="2016-05-28T00:00:00"/>
    <s v="27/10/2017 "/>
    <n v="517"/>
    <n v="17.233333333333334"/>
  </r>
  <r>
    <x v="9"/>
    <s v="02.02.507.0002264982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51094"/>
    <n v="34000"/>
    <n v="17094"/>
    <m/>
    <m/>
    <s v="ZURICH SANTANDER"/>
    <n v="2264982"/>
    <s v=" 1006782-74.2016.8.26.0477 "/>
    <s v="Adelita  Sobral  Antonio - ME"/>
    <s v="Santander Seguros S/A"/>
    <s v="3419/210074"/>
    <s v="2015-93-76120-0"/>
    <s v="14/03/2015 "/>
    <s v=" "/>
    <n v="33494"/>
    <n v="33494"/>
    <s v=" "/>
    <s v=" "/>
    <s v=" "/>
    <n v="33494"/>
    <s v="Possível"/>
    <n v="16747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Praia Grande (SP)"/>
    <s v="São Paulo"/>
    <s v="Chalfin, Goldberg, Vainboim e Fichtner Advogados Associados - São "/>
    <s v="Equipe Cível - Seguros"/>
    <s v="02/10/2017 "/>
    <s v="Acordos após a Sentença e até Decisão do Tribunal Estadual"/>
    <n v="0"/>
    <s v="02.02.507.0002264982/16"/>
    <d v="2016-05-30T00:00:00"/>
    <d v="2016-06-07T00:00:00"/>
    <n v="33494"/>
    <d v="2016-06-07T00:00:00"/>
    <s v="02/10/2017 "/>
    <n v="482"/>
    <n v="16.066666666666666"/>
  </r>
  <r>
    <x v="9"/>
    <s v="02.02.507.0002247006/16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75000"/>
    <n v="29700"/>
    <n v="45300"/>
    <m/>
    <m/>
    <s v="ZURICH SANTANDER"/>
    <n v="2247006"/>
    <s v=" 1000456-87.2016.8.26.0416 "/>
    <s v="José Luis dos Santos"/>
    <s v="Santander Seguros S/A"/>
    <s v="3419/597410"/>
    <s v="2015-93-71485-0"/>
    <s v="18/05/2015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São Paulo (SP)"/>
    <s v="São Paulo"/>
    <s v="Chalfin, Goldberg, Vainboim e Fichtner Advogados Associados - São "/>
    <s v="Equipe Cível - Seguros"/>
    <s v="02/10/2017 "/>
    <s v="Acordos após a Sentença e até Decisão do Tribunal Estadual"/>
    <n v="0"/>
    <s v="02.02.507.0002247006/16"/>
    <d v="2016-04-08T00:00:00"/>
    <d v="2016-04-27T00:00:00"/>
    <n v="60000"/>
    <d v="2016-04-27T00:00:00"/>
    <s v="02/10/2017 "/>
    <n v="523"/>
    <n v="17.433333333333334"/>
  </r>
  <r>
    <x v="9"/>
    <s v="02.02.507.0001996467/14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20723.16"/>
    <n v="115000"/>
    <n v="5723.1600000000035"/>
    <m/>
    <m/>
    <s v="ZURICH SANTANDER"/>
    <n v="1996467"/>
    <s v=" 1117957-11.2014.8.26.0100 "/>
    <s v="Romes Abdão Amui"/>
    <s v="Santander Seguros S/A"/>
    <s v="3419/314663"/>
    <s v="2013-93-54911-0"/>
    <s v="18/05/2013 "/>
    <s v=" "/>
    <n v="70000"/>
    <n v="70000"/>
    <s v=" "/>
    <s v=" "/>
    <s v=" "/>
    <n v="70000"/>
    <s v="Possível"/>
    <n v="35000"/>
    <n v="0"/>
    <s v="Remoto"/>
    <n v="0"/>
    <s v="Condenação"/>
    <s v="Contingência Inicial"/>
    <m/>
    <s v="Encerrado"/>
    <s v="Seguro de Vida"/>
    <s v="Cobertura Negada"/>
    <s v="Indenizatória"/>
    <s v="8ª"/>
    <s v="Vara Cível"/>
    <s v="São Paulo (SP)"/>
    <s v="São Paulo"/>
    <s v="Chalfin, Goldberg, Vainboim e Fichtner Advogados Associados - São "/>
    <s v="Equipe Cível - Seguros"/>
    <s v="11/10/2017 "/>
    <s v="Acordo Após Decisão do Tribunal Estadual"/>
    <n v="0"/>
    <s v="02.02.507.0001996467/14"/>
    <d v="2014-11-21T00:00:00"/>
    <d v="2014-12-09T00:00:00"/>
    <n v="70000"/>
    <d v="2014-12-09T00:00:00"/>
    <s v="11/10/2017 "/>
    <n v="1037"/>
    <n v="34.56666666666667"/>
  </r>
  <r>
    <x v="9"/>
    <s v="02.02.507.0001954748/14"/>
    <x v="1"/>
    <x v="0"/>
    <s v="ACIDENTES PESSOAIS MENSAL SANTANDER"/>
    <n v="5012"/>
    <s v="MORTE ACIDENTAL"/>
    <s v="AP STD"/>
    <s v="Sim"/>
    <s v="SINISTRO NEGADO"/>
    <s v="Agravamento de risco / Embriaguez"/>
    <m/>
    <x v="0"/>
    <n v="564067.31000000006"/>
    <n v="501413.23"/>
    <n v="62654.080000000075"/>
    <m/>
    <m/>
    <s v="ZURICH SANTANDER"/>
    <n v="1954748"/>
    <s v=" 4016169-89.2013.8.26.0114 "/>
    <s v="Elaine Aparecida da Silva Rolim"/>
    <s v="Santander Seguros S/A"/>
    <s v="301/2739230"/>
    <s v="2011-82-15703-0"/>
    <s v="03/09/2011 "/>
    <s v=" "/>
    <n v="250000"/>
    <n v="250000"/>
    <s v=" "/>
    <s v=" "/>
    <s v=" "/>
    <n v="250000"/>
    <s v="Possível"/>
    <n v="125000"/>
    <n v="0"/>
    <s v="Remoto"/>
    <n v="0"/>
    <s v="Condenação"/>
    <s v="Contingência Inicial"/>
    <m/>
    <s v="Encerrado"/>
    <s v="Seguro de Vida"/>
    <s v="Sinistro Negado (Ausência de Cobertura)"/>
    <s v="Indenizatória"/>
    <s v="10ª"/>
    <s v="Vara Cível"/>
    <s v="Campinas (SP)"/>
    <s v="São Paulo"/>
    <s v="Chalfin, Goldberg, Vainboim e Fichtner Advogados Associados - São "/>
    <s v="Equipe Cível - Seguros"/>
    <s v="11/10/2017 "/>
    <s v="Acordo Após Decisão do Tribunal Estadual"/>
    <n v="0"/>
    <s v="02.02.507.0001954748/14"/>
    <d v="2014-10-02T00:00:00"/>
    <d v="2014-10-16T00:00:00"/>
    <n v="250000"/>
    <d v="2014-10-16T00:00:00"/>
    <s v="11/10/2017 "/>
    <n v="1091"/>
    <n v="36.366666666666667"/>
  </r>
  <r>
    <x v="9"/>
    <s v="02.02.507.0002202231/16"/>
    <x v="0"/>
    <x v="0"/>
    <s v="PROTECAO VIDA PREMIADA"/>
    <n v="8063"/>
    <s v="IPA"/>
    <s v="Vida Premiada"/>
    <s v="Não"/>
    <s v="SINISTRO LIQUIDADO"/>
    <s v="Sinistro pago parcialmente"/>
    <m/>
    <x v="0"/>
    <n v="15037.05"/>
    <n v="11500"/>
    <n v="3537.0499999999993"/>
    <m/>
    <m/>
    <s v="ZURICH SANTANDER"/>
    <n v="2202231"/>
    <s v=" 1001181-39.2016.8.26.0008 "/>
    <s v="MOISÉS NASCIMENTO DA SILVA"/>
    <s v="Santander Seguros S/A"/>
    <s v="113307/3346811"/>
    <s v="2014-93-65757-0"/>
    <s v="29/10/2013 "/>
    <s v=" "/>
    <n v="28000"/>
    <n v="40000"/>
    <s v=" "/>
    <s v=" "/>
    <s v=" "/>
    <n v="28000"/>
    <s v="Possível"/>
    <n v="14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5ª"/>
    <s v="Vara Cível"/>
    <s v="São Paulo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507.0002202231/16"/>
    <d v="2016-02-01T00:00:00"/>
    <d v="2016-02-10T00:00:00"/>
    <n v="28000"/>
    <d v="2016-02-10T00:00:00"/>
    <s v="11/10/2017 "/>
    <n v="609"/>
    <n v="20.3"/>
  </r>
  <r>
    <x v="9"/>
    <s v="02.02.507.0002419093/17"/>
    <x v="1"/>
    <x v="0"/>
    <s v="SANTANDER PROTECAO SOB MEDIDA"/>
    <n v="8065"/>
    <s v="MORTE ACIDENTAL"/>
    <s v="AP Proteção Sob Medida"/>
    <s v="Sim"/>
    <s v="SINISTRO NEGADO"/>
    <s v="Falta de Documentos"/>
    <m/>
    <x v="0"/>
    <n v="21320.7"/>
    <n v="18000"/>
    <n v="3320.7000000000007"/>
    <m/>
    <m/>
    <s v="ZURICH SANTANDER"/>
    <n v="2419093"/>
    <s v=" 0003909-19.2017.8.19.0206 "/>
    <s v="Diana Gomes da Silva"/>
    <s v="Santander Seguros S/A"/>
    <s v="2034/3644208"/>
    <s v="2014-82-28864-0"/>
    <s v="12/08/2013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40 Salários"/>
    <s v="Rio de Janeiro (RJ)"/>
    <s v="Rio de Janeiro"/>
    <s v="Chalfin, Goldberg, Vainboim e Fichtner Advogados Associados - São "/>
    <s v="Equipe Cível - Seguros"/>
    <s v="11/10/2017 "/>
    <s v="Acordos após a Sentença e até Decisão do Tribunal Estadual"/>
    <n v="0"/>
    <s v="02.02.507.0002419093/17"/>
    <d v="2017-02-17T00:00:00"/>
    <d v="2017-02-23T00:00:00"/>
    <n v="40000"/>
    <d v="2017-02-23T00:00:00"/>
    <s v="11/10/2017 "/>
    <n v="230"/>
    <n v="7.666666666666667"/>
  </r>
  <r>
    <x v="9"/>
    <s v="02.02.507.0002428510/17"/>
    <x v="0"/>
    <x v="0"/>
    <s v="VIDA PROTEÇÃO EXCLUSIVA"/>
    <n v="5030"/>
    <s v="MORTE ACIDENTAL"/>
    <s v="Vida Proteção Exclusiva"/>
    <s v="Sim"/>
    <s v="SINISTRO NEGADO"/>
    <s v="RISCO EXCLUÍDO"/>
    <m/>
    <x v="0"/>
    <n v="6448.77"/>
    <n v="6000"/>
    <n v="448.77000000000044"/>
    <m/>
    <m/>
    <s v="ZURICH SANTANDER"/>
    <n v="2428510"/>
    <s v=" 0004455-05.2017.8.26.0554 "/>
    <s v="Idalina de Oliveira Xavier"/>
    <s v="Santander Seguros S/A"/>
    <s v="3422/14964880"/>
    <s v="2016-93-86098-0"/>
    <s v="17/09/2016 "/>
    <s v=" "/>
    <n v="6656"/>
    <n v="6656"/>
    <s v=" "/>
    <s v=" "/>
    <s v=" "/>
    <n v="6656"/>
    <s v="Possível"/>
    <n v="3328"/>
    <n v="0"/>
    <s v="Remoto"/>
    <n v="0"/>
    <s v="Condenação"/>
    <s v="Contingência Inicial"/>
    <m/>
    <s v="Encerrado"/>
    <s v="Seguro de Vida"/>
    <s v="Sinistro Negado (Negativa pagto da Apólice)"/>
    <s v="Indenizatória"/>
    <s v="Juizado Especial Cível"/>
    <s v="JEC 20 Salários"/>
    <s v="Santo André (SP)"/>
    <s v="São Paulo"/>
    <s v="Chalfin, Goldberg, Vainboim e Fichtner Advogados Associados - São "/>
    <s v="Equipe Cível - Seguros"/>
    <s v="11/10/2017 "/>
    <s v="Acordos após a Sentença e até Decisão do Tribunal Estadual"/>
    <n v="0"/>
    <s v="02.02.507.0002428510/17"/>
    <d v="2017-03-15T00:00:00"/>
    <d v="2017-03-23T00:00:00"/>
    <n v="6656"/>
    <d v="2017-03-23T00:00:00"/>
    <s v="11/10/2017 "/>
    <n v="202"/>
    <n v="6.7333333333333334"/>
  </r>
  <r>
    <x v="9"/>
    <s v="02.02.507.0002026998/14"/>
    <x v="0"/>
    <x v="0"/>
    <s v="VIDA PROTEÇÃO EXCLUSIVA"/>
    <n v="5030"/>
    <s v="MORTE NATURAL"/>
    <s v="Vida Proteção Exclusiva"/>
    <s v="Sim"/>
    <s v="SINISTRO NEGADO"/>
    <s v="Prescrição / Carência"/>
    <s v="PRESCRIÇÃO"/>
    <x v="0"/>
    <n v="25121"/>
    <n v="23000"/>
    <n v="2121"/>
    <m/>
    <m/>
    <s v="ZURICH SANTANDER"/>
    <n v="2026998"/>
    <s v=" 0004120-33.2014.8.26.0443 "/>
    <s v="Estevao Jose dos Santos"/>
    <s v="Santander Seguros S/A"/>
    <s v="3422/18527690"/>
    <s v="2014-93-64801-0"/>
    <s v="14/04/2013 "/>
    <s v=" "/>
    <n v="13099.5"/>
    <n v="13099.5"/>
    <s v=" "/>
    <s v=" "/>
    <s v=" "/>
    <n v="13099.5"/>
    <s v="Possível"/>
    <n v="6549.75"/>
    <n v="0"/>
    <s v="Remoto"/>
    <n v="0"/>
    <s v="Condenação"/>
    <s v="Contingência Inicial"/>
    <m/>
    <s v="Encerrado"/>
    <s v="Seguro de Vida"/>
    <s v="Problemas com a apólice"/>
    <s v="Indenizatória"/>
    <s v="2ª"/>
    <s v="Vara Cível"/>
    <s v="Piedade (SP)"/>
    <s v="São Paulo"/>
    <s v="Chalfin, Goldberg, Vainboim e Fichtner Advogados Associados - São "/>
    <s v="Equipe Cível - Seguros"/>
    <s v="16/10/2017 "/>
    <s v="Acordos após a Sentença e até Decisão do Tribunal Estadual"/>
    <n v="0"/>
    <s v="02.02.507.0002026998/14"/>
    <d v="2014-10-17T00:00:00"/>
    <d v="2015-02-03T00:00:00"/>
    <n v="13099.5"/>
    <d v="2015-02-03T00:00:00"/>
    <s v="16/10/2017 "/>
    <n v="986"/>
    <n v="32.866666666666667"/>
  </r>
  <r>
    <x v="9"/>
    <s v="02.02.507.0002013613/14"/>
    <x v="1"/>
    <x v="0"/>
    <s v="AP MENSAL -  STYLE"/>
    <n v="5071"/>
    <s v="MORTE NATURAL"/>
    <s v="AP STD"/>
    <s v="Sim"/>
    <s v="SINISTRO NEGADO"/>
    <s v="Falta de Documentos"/>
    <m/>
    <x v="0"/>
    <n v="63660.62"/>
    <n v="56000"/>
    <n v="7660.6200000000026"/>
    <m/>
    <m/>
    <s v="ZURICH SANTANDER"/>
    <n v="2013613"/>
    <s v=" 1016225-81.2014.8.26.0004 "/>
    <s v="Vanivaldo Gonçalves Tavares"/>
    <s v="Santander Seguros S/A"/>
    <s v="2022/2402231"/>
    <s v="2012-82-17113-0"/>
    <s v="22/12/2011 "/>
    <s v=" "/>
    <n v="37799"/>
    <n v="37799"/>
    <s v=" "/>
    <s v=" "/>
    <s v=" "/>
    <n v="37799"/>
    <s v="Possível"/>
    <n v="18899.5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São Paulo (SP)"/>
    <s v="São Paulo"/>
    <s v="Chalfin, Goldberg, Vainboim e Fichtner Advogados Associados - São "/>
    <s v="Equipe Cível - Seguros"/>
    <s v="16/10/2017 "/>
    <s v="Acordos após a Sentença e até Decisão do Tribunal Estadual"/>
    <n v="0"/>
    <s v="02.02.507.0002013613/14"/>
    <d v="2014-12-17T00:00:00"/>
    <d v="2015-01-13T00:00:00"/>
    <n v="37799"/>
    <d v="2015-01-13T00:00:00"/>
    <s v="16/10/2017 "/>
    <n v="1007"/>
    <n v="33.56666666666667"/>
  </r>
  <r>
    <x v="9"/>
    <s v="02.02.507.0002233939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51400"/>
    <n v="51400"/>
    <n v="0"/>
    <m/>
    <m/>
    <s v="ZURICH SANTANDER"/>
    <n v="2233939"/>
    <s v=" 1001722-60.2016.8.26.0400 "/>
    <s v="Sônia Helena Fernet"/>
    <s v="Santander Seguros S/A"/>
    <s v="3419/414204"/>
    <s v="2015-93-69616-0"/>
    <s v="03/03/2015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Olímpia (SP)"/>
    <s v="São Paulo"/>
    <s v="Chalfin, Goldberg, Vainboim e Fichtner Advogados Associados - São "/>
    <s v="Equipe Cível - Seguros"/>
    <s v="16/10/2017 "/>
    <s v="Acordo Após Decisão do Tribunal Estadual"/>
    <n v="0"/>
    <s v="02.02.507.0002233939/16"/>
    <d v="2016-03-18T00:00:00"/>
    <d v="2016-04-13T00:00:00"/>
    <n v="30000"/>
    <d v="2016-04-13T00:00:00"/>
    <s v="16/10/2017 "/>
    <n v="551"/>
    <n v="18.366666666666667"/>
  </r>
  <r>
    <x v="9"/>
    <s v="02.02.507.0002455355/17"/>
    <x v="0"/>
    <x v="0"/>
    <s v="APÓLICE ESPECÍFICA VG MENSAL"/>
    <n v="7000"/>
    <s v="MORTE NATURAL"/>
    <s v="Vida Específica"/>
    <s v="Não"/>
    <s v="SINISTRO LIQUIDADO"/>
    <m/>
    <m/>
    <x v="0"/>
    <n v="141602.01"/>
    <n v="125000"/>
    <n v="16602.010000000009"/>
    <n v="12500"/>
    <m/>
    <s v="ESCROW"/>
    <n v="2455355"/>
    <s v=" 0047415-24.2017.8.21.0001 "/>
    <s v="Werner Ari Ferle"/>
    <s v="Santander Seguros S/A"/>
    <m/>
    <m/>
    <m/>
    <s v=" "/>
    <n v="0"/>
    <n v="0"/>
    <s v=" "/>
    <s v=" "/>
    <s v=" "/>
    <n v="0"/>
    <m/>
    <n v="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2ª"/>
    <s v="Vara Cível"/>
    <s v="Porto Alegre (RS)"/>
    <s v="Rio Grande do Sul"/>
    <s v="Cabanellos Schuh Advogados Associados - RS"/>
    <s v="Equipe Cível - Seguros"/>
    <s v="17/10/2017 "/>
    <s v="Acordos após a Sentença e até Decisão do Tribunal Estadual"/>
    <n v="0"/>
    <s v="02.02.507.0002455355/17"/>
    <d v="2017-03-22T00:00:00"/>
    <d v="2017-06-01T00:00:00"/>
    <n v="0"/>
    <d v="2017-06-01T00:00:00"/>
    <s v="17/10/2017 "/>
    <n v="138"/>
    <n v="4.5999999999999996"/>
  </r>
  <r>
    <x v="9"/>
    <s v="02.02.507.0002176695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25595.29"/>
    <n v="99000"/>
    <n v="26595.289999999994"/>
    <m/>
    <m/>
    <s v="ZURICH SANTANDER"/>
    <n v="2176695"/>
    <s v=" 2015.09.1.021308-0 "/>
    <s v="Clarinda mendes da costa"/>
    <s v="Santander Seguros S/A"/>
    <s v="3419/390997"/>
    <s v="2014-93-63679-0"/>
    <s v="31/05/2014 "/>
    <s v=" "/>
    <n v="83000"/>
    <n v="83000"/>
    <s v=" "/>
    <s v=" "/>
    <s v=" "/>
    <n v="83000"/>
    <s v="Possível"/>
    <n v="415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Samambaia (DF)"/>
    <s v="Distrito Federal"/>
    <s v="Mascarenhas Barbosa &amp; Advogados Associados"/>
    <s v="Equipe Cível - Seguros"/>
    <s v="20/10/2017 "/>
    <s v="Acordos após a Sentença e até Decisão do Tribunal Estadual"/>
    <n v="0"/>
    <s v="02.02.507.0002176695/15"/>
    <d v="2015-09-29T00:00:00"/>
    <d v="2015-11-27T00:00:00"/>
    <n v="83000"/>
    <d v="2015-11-27T00:00:00"/>
    <s v="20/10/2017 "/>
    <n v="693"/>
    <n v="23.1"/>
  </r>
  <r>
    <x v="9"/>
    <s v="02.02.507.0001910756/14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0"/>
    <n v="44315.59"/>
    <n v="35000"/>
    <n v="9315.5899999999965"/>
    <m/>
    <m/>
    <s v="ZURICH SANTANDER"/>
    <n v="1910756"/>
    <s v=" 1015362-77.2014.8.26.0602 "/>
    <s v="Jonas Xavier Leme"/>
    <s v="Santander Seguros S/A"/>
    <s v="3422/19594504"/>
    <s v="2014-93-60392-0"/>
    <s v="04/03/2013 "/>
    <s v=" "/>
    <n v="28226"/>
    <n v="28226"/>
    <s v=" "/>
    <s v=" "/>
    <s v=" "/>
    <n v="28226"/>
    <s v="Possível"/>
    <n v="14113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3ª"/>
    <s v="Vara Cível"/>
    <s v="Sorocaba (SP)"/>
    <s v="São Paulo"/>
    <s v="Chalfin, Goldberg, Vainboim e Fichtner Advogados Associados - São "/>
    <s v="Equipe Cível - Seguros"/>
    <s v="24/10/2017 "/>
    <s v="Acordos após a Sentença e até Decisão do Tribunal Estadual"/>
    <n v="0"/>
    <s v="02.02.507.0001910756/14"/>
    <d v="2014-07-15T00:00:00"/>
    <d v="2014-08-21T00:00:00"/>
    <n v="28226"/>
    <d v="2014-08-21T00:00:00"/>
    <s v="24/10/2017 "/>
    <n v="1160"/>
    <n v="38.666666666666664"/>
  </r>
  <r>
    <x v="9"/>
    <s v="02.02.507.0002114905/15"/>
    <x v="1"/>
    <x v="0"/>
    <s v="SANTANDER PROTECAO SOB MEDIDA"/>
    <n v="8065"/>
    <s v="IPA"/>
    <s v="AP Proteção Sob Medida"/>
    <s v="Sim"/>
    <s v="SINISTRO NEGADO"/>
    <s v="Falta de Documentos"/>
    <m/>
    <x v="0"/>
    <n v="69679.03"/>
    <n v="65000"/>
    <n v="4679.0299999999988"/>
    <m/>
    <m/>
    <s v="ESCROW"/>
    <n v="2114905"/>
    <s v=" 1001551-61.2015.8.26.0587 "/>
    <s v="Oliveiros gonçalves da silva"/>
    <s v="Santander Seguros S/A"/>
    <s v="2034/3661424"/>
    <s v="2014-82-30559-0"/>
    <s v="27/03/2013 "/>
    <s v=" "/>
    <n v="40000"/>
    <n v="40000"/>
    <s v=" "/>
    <s v=" "/>
    <s v=" "/>
    <n v="40000"/>
    <s v="Possível"/>
    <n v="20000"/>
    <n v="0"/>
    <s v="Remoto"/>
    <n v="0"/>
    <s v="Condenação"/>
    <s v="Contingência Inicial"/>
    <m/>
    <s v="Encerrado"/>
    <s v="Seguro de Vida"/>
    <s v="Cobertura Negada"/>
    <s v="Indenizatória"/>
    <s v="2ª"/>
    <s v="Vara Cível"/>
    <s v="Adamantina (SP)"/>
    <s v="São Paulo"/>
    <s v="Chalfin, Goldberg, Vainboim e Fichtner Advogados Associados - São "/>
    <s v="Equipe Cível - Seguros"/>
    <s v="24/10/2017 "/>
    <s v="Acordo Após Decisão do Tribunal Estadual"/>
    <n v="0"/>
    <s v="02.02.507.0002114905/15"/>
    <d v="2015-06-12T00:00:00"/>
    <d v="2015-06-30T00:00:00"/>
    <n v="40000"/>
    <d v="2015-06-30T00:00:00"/>
    <s v="24/10/2017 "/>
    <n v="847"/>
    <n v="28.233333333333334"/>
  </r>
  <r>
    <x v="9"/>
    <s v="02.02.507.0002030131/15"/>
    <x v="0"/>
    <x v="0"/>
    <s v=" PROTEÇÃO VIDA EMPRESA - STYLE"/>
    <n v="5081"/>
    <s v="MORTE NATURAL"/>
    <s v="Vida Master"/>
    <s v="Sim"/>
    <s v="SINISTRO NEGADO"/>
    <s v="Limite de idade / Nº mínimo segurados"/>
    <s v="idade"/>
    <x v="0"/>
    <n v="177250"/>
    <n v="87000"/>
    <n v="90250"/>
    <m/>
    <m/>
    <s v="ZURICH SANTANDER"/>
    <n v="2030131"/>
    <s v=" 1649195-85.2011.8.19.0004 "/>
    <s v="Celia Regina Bernardino da Silva"/>
    <s v="Santander Seguros S/A"/>
    <s v="3451/79892"/>
    <s v="2011-93-38209-0"/>
    <s v="07/05/2011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São Gonçalo (RJ)"/>
    <s v="Rio de Janeiro"/>
    <s v="Chalfin, Goldberg, Vainboim e Fichtner Advogados Associados - São "/>
    <s v="Equipe Cível - Seguros"/>
    <s v="02/10/2017 "/>
    <s v="Acordo antes da Sentença"/>
    <n v="17725"/>
    <s v="02.02.507.0002030131/15"/>
    <d v="2015-01-20T00:00:00"/>
    <d v="2015-02-06T00:00:00"/>
    <n v="60000"/>
    <d v="2015-02-06T00:00:00"/>
    <s v="02/10/2017 "/>
    <n v="969"/>
    <n v="32.299999999999997"/>
  </r>
  <r>
    <x v="9"/>
    <s v="02.02.507.0002152464/15"/>
    <x v="0"/>
    <x v="0"/>
    <s v="PROTEÇÃO VIDA EMPRESA SANTANDER"/>
    <n v="5055"/>
    <s v="IFPD"/>
    <s v="Vida Master"/>
    <s v="Sim"/>
    <s v="SINISTRO NEGADO"/>
    <s v="Limite de idade / Nº mínimo segurados"/>
    <s v="idade"/>
    <x v="0"/>
    <n v="110000"/>
    <n v="100000"/>
    <n v="10000"/>
    <m/>
    <m/>
    <s v="ZURICH SANTANDER"/>
    <n v="2152464"/>
    <s v=" 1096214-08.2015.8.26.0100 "/>
    <s v="HDT Indústria e Comércio de Máquinas e Equipamentos Industriais LTDA"/>
    <s v="Santander Seguros S/A"/>
    <s v="3419/523909"/>
    <s v="2015-93-70112-0"/>
    <s v="17/06/2014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Ausência de Cobertura)"/>
    <s v="Indenizatória"/>
    <s v="9ª"/>
    <s v="Vara Cível"/>
    <s v="São Paulo (SP)"/>
    <s v="São Paulo"/>
    <s v="Chalfin, Goldberg, Vainboim e Fichtner Advogados Associados - São "/>
    <s v="Equipe Cível - Seguros"/>
    <s v="02/10/2017 "/>
    <s v="Acordo antes da Sentença"/>
    <n v="0"/>
    <s v="02.02.507.0002152464/15"/>
    <d v="2015-09-18T00:00:00"/>
    <d v="2015-09-23T00:00:00"/>
    <n v="100000"/>
    <d v="2015-09-23T00:00:00"/>
    <s v="02/10/2017 "/>
    <n v="740"/>
    <n v="24.666666666666668"/>
  </r>
  <r>
    <x v="9"/>
    <s v="02.02.507.0002391976/16"/>
    <x v="0"/>
    <x v="0"/>
    <s v="PROTEÇÃO VIDA EMPRESA SANTANDER"/>
    <n v="5055"/>
    <s v="MORTE ACIDENTAL"/>
    <s v="Vida Master"/>
    <s v="Sim"/>
    <s v="SINISTRO NEGADO"/>
    <s v="Falta de Documentos"/>
    <m/>
    <x v="0"/>
    <n v="50000"/>
    <n v="50000"/>
    <n v="0"/>
    <m/>
    <m/>
    <s v="ESCROW"/>
    <n v="2391976"/>
    <s v=" 0080787-41.2016.8.13.0188 "/>
    <s v="Cooperativa dos prestadores de serviços de transportes de passageiros "/>
    <s v="Santander Seguros S/A"/>
    <s v="3419/590691"/>
    <s v="2015-93-75575-E"/>
    <s v="03/10/2015 "/>
    <s v=" "/>
    <n v="240000"/>
    <n v="240000"/>
    <s v=" "/>
    <s v=" "/>
    <s v=" "/>
    <n v="240000"/>
    <s v="Possível"/>
    <n v="1200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Nova Lima (MG)"/>
    <s v="Minas Gerais"/>
    <s v="Chalfin, Goldberg, Vainboim e Fichtner Advogados Associados - São "/>
    <s v="Equipe Cível - Seguros"/>
    <s v="02/10/2017 "/>
    <s v="Acordo antes da Sentença"/>
    <n v="0"/>
    <s v="02.02.507.0002391976/16"/>
    <d v="2016-07-06T00:00:00"/>
    <d v="2016-11-30T00:00:00"/>
    <n v="240000"/>
    <d v="2016-11-30T00:00:00"/>
    <s v="02/10/2017 "/>
    <n v="306"/>
    <n v="10.199999999999999"/>
  </r>
  <r>
    <x v="9"/>
    <s v="02.02.507.0002328535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73000"/>
    <n v="31700"/>
    <n v="41300"/>
    <m/>
    <m/>
    <s v="ZURICH SANTANDER"/>
    <n v="2328535"/>
    <s v=" 5003181-44.2016.8.13.0027 "/>
    <s v="Panificadora Roaage"/>
    <s v="Santander Seguros S/A"/>
    <s v="3419/430376"/>
    <s v="2015-93-70897-0"/>
    <s v="04/05/2015 "/>
    <s v=" "/>
    <n v="31598"/>
    <n v="31598"/>
    <s v=" "/>
    <s v=" "/>
    <s v=" "/>
    <n v="31598"/>
    <s v="Possível"/>
    <n v="15799"/>
    <n v="0"/>
    <s v="Remoto"/>
    <n v="0"/>
    <s v="Condenação"/>
    <s v="Contingência Inicial"/>
    <m/>
    <s v="Encerrado"/>
    <s v="Seguro de Vida"/>
    <s v="Sinistro Negado (Negativa pagto da Apólice)"/>
    <s v="Indenizatória"/>
    <s v="4ª"/>
    <s v="Vara Cível"/>
    <s v="Betim (MG)"/>
    <s v="Minas Gerais"/>
    <s v="Chalfin, Goldberg, Vainboim e Fichtner Advogados Associados - São "/>
    <s v="Equipe Cível - Seguros"/>
    <s v="02/10/2017 "/>
    <s v="Acordo antes da Sentença"/>
    <n v="0"/>
    <s v="02.02.507.0002328535/16"/>
    <d v="2016-03-17T00:00:00"/>
    <d v="2016-09-24T00:00:00"/>
    <n v="31598"/>
    <d v="2016-09-24T00:00:00"/>
    <s v="02/10/2017 "/>
    <n v="373"/>
    <n v="12.433333333333334"/>
  </r>
  <r>
    <x v="9"/>
    <s v="02.02.507.0002324901/16"/>
    <x v="0"/>
    <x v="0"/>
    <s v="PROTEÇÃO VIDA EMPRESA SANTANDER"/>
    <n v="5055"/>
    <s v="MORTE ACIDENTAL"/>
    <s v="Vida Master"/>
    <s v="Sim"/>
    <s v="SINISTRO LIQUIDADO"/>
    <s v="Sinistro pago parcialmente"/>
    <m/>
    <x v="2"/>
    <n v="132234.26999999999"/>
    <n v="132234.26999999999"/>
    <n v="0"/>
    <m/>
    <m/>
    <s v="ZURICH SANTANDER"/>
    <n v="2324901"/>
    <s v=" 0802509-45.2016.8.12.0018 "/>
    <s v="José Roberto Pereira da Silva"/>
    <s v="Santander Seguros S/A"/>
    <s v="3419/628617"/>
    <s v="2016-93-77473-0"/>
    <s v="01/01/2016 "/>
    <s v=" "/>
    <n v="80000"/>
    <n v="12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2ª"/>
    <s v="Vara Cível"/>
    <s v="Paranaíba (MS)"/>
    <s v="Mato Grosso do Sul"/>
    <s v="Mascarenhas Barbosa &amp; Advogados Associados"/>
    <s v="Equipe Cível - Seguros"/>
    <s v="03/10/2017 "/>
    <s v="Procedência Parcial - 2ª Instância - Recurso do Autor"/>
    <n v="0"/>
    <s v="02.02.507.0002324901/16"/>
    <d v="2016-08-25T00:00:00"/>
    <d v="2016-09-15T00:00:00"/>
    <n v="80000"/>
    <d v="2016-09-15T00:00:00"/>
    <s v="03/10/2017 "/>
    <n v="383"/>
    <n v="12.766666666666667"/>
  </r>
  <r>
    <x v="9"/>
    <s v="02.02.507.0002465471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02397"/>
    <n v="79825.33"/>
    <n v="22571.67"/>
    <m/>
    <m/>
    <s v="ZURICH SANTANDER"/>
    <n v="2465471"/>
    <s v=" 1058513-42.2017.8.26.0100 "/>
    <s v="ALEXANDRE RICCI PREUS"/>
    <s v="Santander Seguros S/A"/>
    <s v="3419/752531"/>
    <s v="2017-93-93357-0"/>
    <s v="19/12/2016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44ª"/>
    <s v="Vara Cível"/>
    <s v="São Paulo (SP)"/>
    <s v="São Paulo"/>
    <s v="Chalfin, Goldberg, Vainboim e Fichtner Advogados Associados - São "/>
    <s v="Equipe Cível - Seguros"/>
    <s v="03/10/2017 "/>
    <s v="Acordo antes da Sentença"/>
    <n v="0"/>
    <s v="02.02.507.0002465471/17"/>
    <d v="2017-06-12T00:00:00"/>
    <d v="2017-06-30T00:00:00"/>
    <n v="103000"/>
    <d v="2017-06-30T00:00:00"/>
    <s v="03/10/2017 "/>
    <n v="95"/>
    <n v="3.1666666666666665"/>
  </r>
  <r>
    <x v="9"/>
    <s v="02.02.507.0002452144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560000"/>
    <n v="44935.63"/>
    <n v="515064.37"/>
    <m/>
    <m/>
    <s v="ZURICH SANTANDER"/>
    <n v="2452144"/>
    <s v=" 1008566-33.2017.8.26.0451 "/>
    <s v="Espolio de Carlos Augusto Garcia Perez"/>
    <s v="Santander Seguros S/A"/>
    <s v="3419/677108"/>
    <s v="2016-93-84799-0"/>
    <s v="26/06/2016 "/>
    <s v=" "/>
    <n v="54000"/>
    <n v="54000"/>
    <s v=" "/>
    <s v=" "/>
    <s v=" "/>
    <n v="54000"/>
    <s v="Possível"/>
    <n v="27000"/>
    <n v="0"/>
    <s v="Remoto"/>
    <n v="0"/>
    <s v="Condenação"/>
    <s v="Contingência Inicial"/>
    <m/>
    <s v="Encerrado"/>
    <s v="Seguro de Vida"/>
    <s v="Sinistro Negado (Ausência de Cobertura)"/>
    <s v="Indenizatória"/>
    <s v="6ª"/>
    <s v="Vara Cível"/>
    <s v="Piracicaba (SP)"/>
    <s v="São Paulo"/>
    <s v="Chalfin, Goldberg, Vainboim e Fichtner Advogados Associados - São "/>
    <s v="Equipe Cível - Seguros"/>
    <s v="03/10/2017 "/>
    <s v="Acordo antes da Sentença"/>
    <n v="0"/>
    <s v="02.02.507.0002452144/17"/>
    <d v="2017-05-19T00:00:00"/>
    <d v="2017-05-24T00:00:00"/>
    <n v="54000"/>
    <d v="2017-05-24T00:00:00"/>
    <s v="03/10/2017 "/>
    <n v="132"/>
    <n v="4.4000000000000004"/>
  </r>
  <r>
    <x v="9"/>
    <s v="02.02.507.0002457838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62856.66"/>
    <n v="53000"/>
    <n v="9856.6600000000035"/>
    <n v="15000"/>
    <m/>
    <s v="ZURICH SANTANDER"/>
    <n v="2457838"/>
    <s v=" 0036059-31.2017.8.16.0014 "/>
    <s v="Andre Luiz Barraco Maciel"/>
    <s v="Santander Seguros S/A"/>
    <s v="3419/707589"/>
    <s v="2017-93-92698-0"/>
    <s v="25/03/2016 "/>
    <s v=" "/>
    <n v="53000"/>
    <n v="53000"/>
    <s v=" "/>
    <s v=" "/>
    <s v=" "/>
    <n v="53000"/>
    <s v="Possível"/>
    <n v="265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Londrina (PR)"/>
    <s v="Paraná"/>
    <s v="Cabanellos Schuh Advogados Associados - PR"/>
    <s v="Equipe Cível - Seguros"/>
    <s v="04/10/2017 "/>
    <s v="Acordo antes da Sentença"/>
    <n v="0"/>
    <s v="02.02.507.0002457838/17"/>
    <d v="2017-06-02T00:00:00"/>
    <d v="2017-06-09T00:00:00"/>
    <n v="53000"/>
    <d v="2017-06-09T00:00:00"/>
    <s v="04/10/2017 "/>
    <n v="117"/>
    <n v="3.9"/>
  </r>
  <r>
    <x v="9"/>
    <s v="02.02.507.0002209187/16"/>
    <x v="0"/>
    <x v="0"/>
    <s v="PROTEÇÃO VIDA EMPRESA SANTANDER"/>
    <n v="5055"/>
    <s v="MORTE NATURAL"/>
    <s v="Vida Master"/>
    <s v="Sim"/>
    <s v="SINISTRO NÃO AVISADO"/>
    <s v="SINISTRO NÃO AVISADO"/>
    <m/>
    <x v="2"/>
    <n v="30357.25"/>
    <n v="30357.25"/>
    <n v="0"/>
    <m/>
    <m/>
    <s v="ZURICH SANTANDER"/>
    <n v="2209187"/>
    <s v=" 1014508-66.2016.8.26.0100 "/>
    <s v="INES GUEDRES."/>
    <s v="Santander Seguros S/A"/>
    <s v="3419/636951"/>
    <s v="2016-93-79088-0"/>
    <s v="28/12/2015 "/>
    <s v=" "/>
    <n v="63000"/>
    <n v="63000"/>
    <s v=" "/>
    <s v=" "/>
    <s v=" "/>
    <n v="63000"/>
    <s v="Possível"/>
    <n v="315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2ª"/>
    <s v="Vara Cível"/>
    <s v="São Paulo (SP)"/>
    <s v="São Paulo"/>
    <s v="Chalfin, Goldberg, Vainboim e Fichtner Advogados Associados - São "/>
    <s v="Equipe Cível - Seguros"/>
    <s v="06/10/2017 "/>
    <s v="Procedência Parcial - 2ª Instância - Recurso do Autor"/>
    <n v="0"/>
    <s v="02.02.507.0002209187/16"/>
    <d v="2016-02-12T00:00:00"/>
    <d v="2016-02-25T00:00:00"/>
    <n v="63000"/>
    <d v="2016-02-25T00:00:00"/>
    <s v="06/10/2017 "/>
    <n v="589"/>
    <n v="19.633333333333333"/>
  </r>
  <r>
    <x v="9"/>
    <s v="02.02.507.0002083854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92706.68"/>
    <n v="220000"/>
    <n v="72706.679999999993"/>
    <n v="22000"/>
    <m/>
    <s v="ZURICH SANTANDER"/>
    <n v="2083854"/>
    <s v=" 0011776-50.2015.8.21.0021 "/>
    <s v="HELENA DE FATIMA POSSEL"/>
    <s v="Santander Seguros S/A"/>
    <s v="3419/466934"/>
    <s v="2014-93-63398-0"/>
    <s v="25/06/2014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4ª"/>
    <s v="Vara Cível"/>
    <s v="Passo Fundo (RS)"/>
    <s v="Rio Grande do Sul"/>
    <s v="Cabanellos Schuh Advogados Associados - RS"/>
    <s v="Equipe Cível - Seguros"/>
    <s v="09/10/2017 "/>
    <s v="Acordo antes da Sentença"/>
    <n v="0"/>
    <s v="02.02.507.0002083854/15"/>
    <d v="2015-04-13T00:00:00"/>
    <d v="2015-05-07T00:00:00"/>
    <n v="103000"/>
    <d v="2015-05-07T00:00:00"/>
    <s v="09/10/2017 "/>
    <n v="886"/>
    <n v="29.533333333333335"/>
  </r>
  <r>
    <x v="9"/>
    <s v="02.02.507.0002445213/17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231432.68"/>
    <n v="45103.3"/>
    <n v="186329.38"/>
    <n v="4510.3"/>
    <m/>
    <s v="ZURICH SANTANDER"/>
    <n v="2445213"/>
    <s v=" 1021625-32.2017.8.26.0114 "/>
    <s v="Adriana Dolores da Silva Veras"/>
    <s v="Santander Seguros S/A"/>
    <s v="3419/600143"/>
    <s v="2015-93-75482-0"/>
    <s v="20/10/2015 "/>
    <s v=" "/>
    <n v="50000"/>
    <n v="50000"/>
    <s v=" "/>
    <s v=" "/>
    <s v=" "/>
    <n v="50000"/>
    <s v="Possível"/>
    <n v="25000"/>
    <n v="0"/>
    <s v="Remoto"/>
    <n v="0"/>
    <s v="Condenação"/>
    <s v="Contingência Inicial"/>
    <m/>
    <s v="Encerrado"/>
    <s v="Seguro de Vida"/>
    <s v="Sinistro Negado (Negativa pagto da Apólice)"/>
    <s v="Indenizatória"/>
    <s v="7ª"/>
    <s v="Vara Cível"/>
    <s v="Campinas (SP)"/>
    <s v="São Paulo"/>
    <s v="Chalfin, Goldberg, Vainboim e Fichtner Advogados Associados - São "/>
    <s v="Equipe Cível - Seguros"/>
    <s v="11/10/2017 "/>
    <s v="Acordo antes da Sentença"/>
    <n v="0"/>
    <s v="02.02.507.0002445213/17"/>
    <d v="2017-04-28T00:00:00"/>
    <d v="2017-05-06T00:00:00"/>
    <n v="50000"/>
    <d v="2017-05-06T00:00:00"/>
    <s v="11/10/2017 "/>
    <n v="158"/>
    <n v="5.2666666666666666"/>
  </r>
  <r>
    <x v="9"/>
    <s v="02.02.507.0002062908/15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36200"/>
    <n v="112800"/>
    <n v="23400"/>
    <m/>
    <m/>
    <s v="ZURICH SANTANDER"/>
    <n v="2062908"/>
    <s v=" 0135158-13.2014.8.19.0008 "/>
    <s v="CARLOS ROBERTO SILVA REGO"/>
    <s v="Santander Seguros S/A"/>
    <s v="3419/376433"/>
    <s v="2013-93-55524-0"/>
    <s v="14/07/2013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Belford Roxo (RJ)"/>
    <s v="Rio de Janeiro"/>
    <s v="Chalfin, Goldberg, Vainboim e Fichtner Advogados Associados - São "/>
    <s v="Equipe Cível - Seguros"/>
    <s v="11/10/2017 "/>
    <s v="Acordo antes da Sentença"/>
    <n v="0"/>
    <s v="02.02.507.0002062908/15"/>
    <d v="2015-03-10T00:00:00"/>
    <d v="2015-03-31T00:00:00"/>
    <n v="100000"/>
    <d v="2015-03-31T00:00:00"/>
    <s v="11/10/2017 "/>
    <n v="925"/>
    <n v="30.833333333333332"/>
  </r>
  <r>
    <x v="9"/>
    <s v="02.02.507.0002209380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66000"/>
    <n v="64000"/>
    <n v="2000"/>
    <m/>
    <m/>
    <s v="ZURICH SANTANDER"/>
    <n v="2209380"/>
    <s v=" 1000061-73.2016.8.26.0488 "/>
    <s v="Jose Vladimir Silva Guimarães"/>
    <s v="Santander Seguros S/A"/>
    <s v="3419/429672"/>
    <s v="2015-93-72332-0"/>
    <s v="26/05/2015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Queluz (SP)"/>
    <s v="São Paulo"/>
    <s v="Chalfin, Goldberg, Vainboim e Fichtner Advogados Associados - São "/>
    <s v="Equipe Cível - Seguros"/>
    <s v="11/10/2017 "/>
    <s v="Acordo antes da Sentença"/>
    <n v="0"/>
    <s v="02.02.507.0002209380/16"/>
    <d v="2016-02-17T00:00:00"/>
    <d v="2016-02-25T00:00:00"/>
    <n v="60000"/>
    <d v="2016-02-25T00:00:00"/>
    <s v="11/10/2017 "/>
    <n v="594"/>
    <n v="19.8"/>
  </r>
  <r>
    <x v="9"/>
    <s v="02.02.507.0001889450/14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99000"/>
    <n v="90000"/>
    <n v="9000"/>
    <m/>
    <m/>
    <s v="ZURICH SANTANDER"/>
    <n v="1889450"/>
    <s v=" 1008169-17.2014.8.26.0309 "/>
    <s v="Iraci Madalena Rodrigues de Assis Lourençon"/>
    <s v="Santander Seguros S/A"/>
    <s v="3419/288977"/>
    <s v="2012-93-50007-0"/>
    <s v="01/11/2012 "/>
    <s v=" "/>
    <n v="85000"/>
    <n v="85000"/>
    <s v=" "/>
    <s v=" "/>
    <s v=" "/>
    <n v="85000"/>
    <s v="Possível"/>
    <n v="42500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4ª"/>
    <s v="Vara Cível"/>
    <s v="Jundiaí (SP)"/>
    <s v="São Paulo"/>
    <s v="Chalfin, Goldberg, Vainboim e Fichtner Advogados Associados - São "/>
    <s v="Equipe Cível - Seguros"/>
    <s v="11/10/2017 "/>
    <s v="Acordo antes da Sentença"/>
    <n v="0"/>
    <s v="02.02.507.0001889450/14"/>
    <d v="2014-07-08T00:00:00"/>
    <d v="2014-07-21T00:00:00"/>
    <n v="85000"/>
    <d v="2014-07-21T00:00:00"/>
    <s v="11/10/2017 "/>
    <n v="1178"/>
    <n v="39.266666666666666"/>
  </r>
  <r>
    <x v="9"/>
    <s v="02.02.507.0002115392/15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68000"/>
    <n v="66100"/>
    <n v="1900"/>
    <m/>
    <m/>
    <s v="ZURICH SANTANDER"/>
    <n v="2115392"/>
    <s v=" 0257806-79.2015.8.19.0001 "/>
    <s v="Thiago Yuri Martins Galdino"/>
    <s v="Santander Seguros S/A"/>
    <s v="3419/380408"/>
    <s v="2014-93-64839-0"/>
    <s v="19/08/2014 "/>
    <s v=" "/>
    <n v="68030"/>
    <n v="68030"/>
    <s v=" "/>
    <s v=" "/>
    <s v=" "/>
    <n v="68030"/>
    <s v="Possível"/>
    <n v="34015"/>
    <n v="0"/>
    <s v="Remoto"/>
    <n v="0"/>
    <s v="Condenação"/>
    <s v="Contingência Inicial"/>
    <m/>
    <s v="Encerrado"/>
    <s v="Seguro de Vida"/>
    <s v="Sinistro Negado (Negativa pagto da Apólice)"/>
    <s v="Indenizatória"/>
    <s v="27ª"/>
    <s v="Vara Cível"/>
    <s v="Rio de Janeiro (RJ)"/>
    <s v="Rio de Janeiro"/>
    <s v="Chalfin, Goldberg, Vainboim e Fichtner Advogados Associados - São "/>
    <s v="Equipe Cível - Seguros"/>
    <s v="11/10/2017 "/>
    <s v="Acordo antes da Sentença"/>
    <n v="0"/>
    <s v="02.02.507.0002115392/15"/>
    <d v="2015-06-16T00:00:00"/>
    <d v="2015-07-01T00:00:00"/>
    <n v="68030"/>
    <d v="2015-07-01T00:00:00"/>
    <s v="11/10/2017 "/>
    <n v="833"/>
    <n v="27.766666666666666"/>
  </r>
  <r>
    <x v="9"/>
    <s v="02.02.507.0002117646/14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10000"/>
    <n v="105000"/>
    <n v="5000"/>
    <m/>
    <m/>
    <s v="ZURICH SANTANDER"/>
    <n v="2117646"/>
    <s v=" 1013443-58.2015.8.26.0007 "/>
    <s v="Maria Antonia Gama Fath"/>
    <s v="Santander Seguros S/A"/>
    <s v="3419/338342"/>
    <s v="2013-93-57205-0"/>
    <s v="09/10/2013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São Paulo (SP)"/>
    <s v="São Paulo"/>
    <s v="Chalfin, Goldberg, Vainboim e Fichtner Advogados Associados - São "/>
    <s v="Equipe Cível - Seguros"/>
    <s v="11/10/2017 "/>
    <s v="Acordo antes da Sentença"/>
    <n v="0"/>
    <s v="02.02.507.0002117646/14"/>
    <d v="2014-11-15T00:00:00"/>
    <d v="2015-07-06T00:00:00"/>
    <n v="100000"/>
    <d v="2015-07-06T00:00:00"/>
    <s v="11/10/2017 "/>
    <n v="828"/>
    <n v="27.6"/>
  </r>
  <r>
    <x v="9"/>
    <s v="02.02.507.0002130189/15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79145"/>
    <n v="78000"/>
    <n v="1145"/>
    <n v="7800"/>
    <m/>
    <s v="ZURICH SANTANDER"/>
    <n v="2130189"/>
    <s v=" 1004848-83.2015.8.26.0132 "/>
    <s v="Lucileine Azali Siqueira"/>
    <s v="Santander Seguros S/A"/>
    <s v="3419/338760"/>
    <s v="2014-93-62393-0"/>
    <s v="24/04/2014 "/>
    <s v=" "/>
    <n v="79145"/>
    <n v="79145"/>
    <s v=" "/>
    <s v=" "/>
    <s v=" "/>
    <n v="79145"/>
    <s v="Possível"/>
    <n v="39572.5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Catanduva (SP)"/>
    <s v="São Paulo"/>
    <s v="Chalfin, Goldberg, Vainboim e Fichtner Advogados Associados - São "/>
    <s v="Equipe Cível - Seguros"/>
    <s v="11/10/2017 "/>
    <s v="Acordo antes da Sentença"/>
    <n v="0"/>
    <s v="02.02.507.0002130189/15"/>
    <d v="2015-07-23T00:00:00"/>
    <d v="2015-08-04T00:00:00"/>
    <n v="79145"/>
    <d v="2015-08-04T00:00:00"/>
    <s v="11/10/2017 "/>
    <n v="799"/>
    <n v="26.633333333333333"/>
  </r>
  <r>
    <x v="9"/>
    <s v="02.02.507.0002404954/16"/>
    <x v="0"/>
    <x v="0"/>
    <s v="PROTEÇÃO VIDA EMPRESA SANTANDER"/>
    <n v="5055"/>
    <s v="IFPD"/>
    <s v="Vida Master"/>
    <s v="Sim"/>
    <s v="SINISTRO NEGADO"/>
    <s v="Limite de idade / Nº mínimo segurados"/>
    <s v="idade"/>
    <x v="0"/>
    <n v="95257.5"/>
    <n v="52300"/>
    <n v="42957.5"/>
    <n v="5230"/>
    <m/>
    <s v="ZURICH SANTANDER"/>
    <n v="2404954"/>
    <s v=" 0000671-80.2017.8.19.0209 "/>
    <s v="Abrahão Moura Barbosa"/>
    <s v="Santander Seguros S/A"/>
    <s v="3419/767284"/>
    <s v="2017-93-88407-0"/>
    <s v="11/04/2016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Barra da Tijuca (RJ)"/>
    <s v="Rio de Janeiro"/>
    <s v="Chalfin, Goldberg, Vainboim e Fichtner Advogados Associados - São "/>
    <s v="Equipe Cível - Seguros"/>
    <s v="11/10/2017 "/>
    <s v="Acordo antes da Sentença"/>
    <n v="0"/>
    <s v="02.02.507.0002404954/16"/>
    <d v="2016-12-15T00:00:00"/>
    <d v="2017-01-13T00:00:00"/>
    <n v="60000"/>
    <d v="2017-01-13T00:00:00"/>
    <s v="11/10/2017 "/>
    <n v="271"/>
    <n v="9.0333333333333332"/>
  </r>
  <r>
    <x v="9"/>
    <s v="02.02.507.0002408050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60000"/>
    <n v="51400"/>
    <n v="8600"/>
    <m/>
    <m/>
    <s v="ZURICH SANTANDER"/>
    <n v="2408050"/>
    <s v=" 1000107-98.2017.8.26.0400 "/>
    <s v="JOÃO PAULO FERNET DOS SANTOS"/>
    <s v="Santander Seguros S/A"/>
    <s v="3419/414204"/>
    <s v="2015-93-69616"/>
    <s v="03/03/2015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Negativa pagto da Apólice)"/>
    <s v="Indenizatória"/>
    <s v="3ª"/>
    <s v="Vara Cível"/>
    <s v="Olímpia (SP)"/>
    <s v="São Paulo"/>
    <s v="Chalfin, Goldberg, Vainboim e Fichtner Advogados Associados - São "/>
    <s v="Equipe Cível - Seguros"/>
    <s v="11/10/2017 "/>
    <s v="Acordo antes da Sentença"/>
    <n v="0"/>
    <s v="02.02.507.0002408050/17"/>
    <d v="2017-01-20T00:00:00"/>
    <d v="2017-01-24T00:00:00"/>
    <n v="60000"/>
    <d v="2017-01-24T00:00:00"/>
    <s v="11/10/2017 "/>
    <n v="260"/>
    <n v="8.6666666666666661"/>
  </r>
  <r>
    <x v="9"/>
    <s v="02.02.507.0002331565/16"/>
    <x v="0"/>
    <x v="0"/>
    <s v="PROTEÇÃO VIDA EMPRESA SANTANDER"/>
    <n v="5055"/>
    <s v="IFPD"/>
    <s v="Vida Master"/>
    <s v="Sim"/>
    <s v="SINISTRO NEGADO"/>
    <s v="Limite de idade / Nº mínimo segurados"/>
    <s v="idade"/>
    <x v="0"/>
    <n v="114732"/>
    <n v="55085"/>
    <n v="59647"/>
    <m/>
    <m/>
    <s v="ZURICH SANTANDER"/>
    <n v="2331565"/>
    <s v=" 0024825-36.2016.8.13.0090 "/>
    <s v="RUBENS PEREIRA DE SOUZA"/>
    <s v="Santander Seguros S/A"/>
    <s v="3419/655032"/>
    <s v="2016-93-79309-E"/>
    <s v="22/02/2016 "/>
    <s v=" "/>
    <n v="174732"/>
    <n v="174732"/>
    <s v=" "/>
    <s v=" "/>
    <s v=" "/>
    <n v="174732"/>
    <s v="Possível"/>
    <n v="87366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Brumadinho (MG)"/>
    <s v="Minas Gerais"/>
    <s v="Chalfin, Goldberg, Vainboim e Fichtner Advogados Associados - São "/>
    <s v="Equipe Cível - Seguros"/>
    <s v="11/10/2017 "/>
    <s v="Acordo antes da Sentença"/>
    <n v="0"/>
    <s v="02.02.507.0002331565/16"/>
    <d v="2016-08-18T00:00:00"/>
    <d v="2016-10-01T00:00:00"/>
    <n v="174732"/>
    <d v="2016-10-01T00:00:00"/>
    <s v="11/10/2017 "/>
    <n v="375"/>
    <n v="12.5"/>
  </r>
  <r>
    <x v="9"/>
    <s v="02.02.507.0002332681/16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140000"/>
    <n v="50000"/>
    <n v="90000"/>
    <m/>
    <m/>
    <s v="ZURICH SANTANDER"/>
    <n v="2332681"/>
    <s v=" 0428623-56.2016.8.14.0301 "/>
    <s v="Marcilene da silva alves fonseca"/>
    <s v="Santander Seguros S/A"/>
    <s v="3419/529197"/>
    <s v="2015-93-74505-0"/>
    <s v="04/09/2015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7ª"/>
    <s v="Vara Cível"/>
    <s v="Belém (PA)"/>
    <s v="Pará"/>
    <s v="Chalfin, Goldberg, Vainboim e Fichtner Advogados Associados - São "/>
    <s v="Equipe Cível - Seguros"/>
    <s v="11/10/2017 "/>
    <s v="Acordo antes da Sentença"/>
    <n v="0"/>
    <s v="02.02.507.0002332681/16"/>
    <d v="2016-07-05T00:00:00"/>
    <d v="2016-10-05T00:00:00"/>
    <n v="60000"/>
    <d v="2016-10-05T00:00:00"/>
    <s v="11/10/2017 "/>
    <n v="371"/>
    <n v="12.366666666666667"/>
  </r>
  <r>
    <x v="9"/>
    <s v="02.02.507.0002440739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30000"/>
    <n v="90000"/>
    <n v="40000"/>
    <m/>
    <m/>
    <s v="ZURICH SANTANDER"/>
    <n v="2440739"/>
    <s v=" 5005907-92.2017.8.13.0079 "/>
    <s v="MARGARIDA LUIZA LOPES"/>
    <s v="Santander Seguros S/A"/>
    <s v="3419/418267"/>
    <s v="2017-93-91406-E"/>
    <s v="22/08/2016 "/>
    <s v=" "/>
    <n v="125299"/>
    <n v="125299"/>
    <s v=" "/>
    <s v=" "/>
    <s v=" "/>
    <n v="125299"/>
    <s v="Possível"/>
    <n v="62649.5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Contagem (MG)"/>
    <s v="Minas Gerais"/>
    <s v="Chalfin, Goldberg, Vainboim e Fichtner Advogados Associados - São "/>
    <s v="Equipe Cível - Seguros"/>
    <s v="11/10/2017 "/>
    <s v="Acordo antes da Sentença"/>
    <n v="0"/>
    <s v="02.02.507.0002440739/17"/>
    <d v="2017-04-05T00:00:00"/>
    <d v="2017-04-25T00:00:00"/>
    <n v="125299"/>
    <d v="2017-04-25T00:00:00"/>
    <s v="11/10/2017 "/>
    <n v="169"/>
    <n v="5.6333333333333337"/>
  </r>
  <r>
    <x v="9"/>
    <s v="02.02.507.0002253040/16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72680"/>
    <n v="55000"/>
    <n v="17680"/>
    <m/>
    <m/>
    <s v="ZURICH SANTANDER"/>
    <n v="2253040"/>
    <s v=" 1001429-43.2016.8.26.0642 "/>
    <s v="José Luiz Duque Máquinas"/>
    <s v="Santander Seguros S/A"/>
    <s v="3419/359100"/>
    <s v="2015-93-71985-0"/>
    <s v="28/03/2015 "/>
    <s v=" "/>
    <n v="52884"/>
    <n v="52884"/>
    <s v=" "/>
    <s v=" "/>
    <s v=" "/>
    <n v="52884"/>
    <s v="Possível"/>
    <n v="26442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1ª"/>
    <s v="Vara Cível"/>
    <s v="Ubatuba (SP)"/>
    <s v="São Paulo"/>
    <s v="Chalfin, Goldberg, Vainboim e Fichtner Advogados Associados - São "/>
    <s v="Equipe Cível - Seguros"/>
    <s v="16/10/2017 "/>
    <s v="Acordo antes da Sentença"/>
    <n v="0"/>
    <s v="02.02.507.0002253040/16"/>
    <d v="2016-05-04T00:00:00"/>
    <d v="2016-05-12T00:00:00"/>
    <n v="52884"/>
    <d v="2016-05-12T00:00:00"/>
    <s v="16/10/2017 "/>
    <n v="522"/>
    <n v="17.399999999999999"/>
  </r>
  <r>
    <x v="9"/>
    <s v="02.02.507.0002475145/17"/>
    <x v="0"/>
    <x v="0"/>
    <s v="PROTEÇÃO VIDA EMPRESA SANTANDER"/>
    <n v="5055"/>
    <s v="IPA"/>
    <s v="Vida Master"/>
    <s v="Sim"/>
    <s v="SINISTRO NEGADO"/>
    <s v="Limite de idade / Nº mínimo segurados"/>
    <s v="segurados"/>
    <x v="0"/>
    <n v="120000"/>
    <n v="49000"/>
    <n v="71000"/>
    <n v="4900"/>
    <m/>
    <s v="ZURICH SANTANDER"/>
    <n v="2475145"/>
    <s v=" 0019112-43.2017.8.21.0019 "/>
    <s v="Mecanica Pitiquinha Ltda ME"/>
    <s v="Santander Seguros S/A"/>
    <s v="3419/752031"/>
    <s v="2016-93-85755-0"/>
    <s v="01/07/2016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Novo Hamburgo (RS)"/>
    <s v="Rio Grande do Sul"/>
    <s v="Cabanellos Schuh Advogados Associados - RS"/>
    <s v="Equipe Cível - Seguros"/>
    <s v="16/10/2017 "/>
    <s v="Acordo antes da Sentença"/>
    <n v="0"/>
    <s v="02.02.507.0002475145/17"/>
    <d v="2017-06-20T00:00:00"/>
    <d v="2017-07-26T00:00:00"/>
    <n v="60000"/>
    <d v="2017-07-26T00:00:00"/>
    <s v="16/10/2017 "/>
    <n v="82"/>
    <n v="2.7333333333333334"/>
  </r>
  <r>
    <x v="9"/>
    <s v="02.02.507.0002473616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70011"/>
    <n v="30000"/>
    <n v="40011"/>
    <n v="3000"/>
    <m/>
    <s v="ZURICH SANTANDER"/>
    <n v="2473616"/>
    <s v=" 0028218-56.2017.8.21.0010 "/>
    <s v="Rech e Canuto Auto Center Ltda - ME"/>
    <s v="Santander Seguros S/A"/>
    <s v="3419/473365"/>
    <s v="2016-93-87125-0"/>
    <s v="28/11/2016 "/>
    <s v=" "/>
    <n v="27505.5"/>
    <n v="27505.5"/>
    <s v=" "/>
    <s v=" "/>
    <s v=" "/>
    <n v="27505.5"/>
    <s v="Possível"/>
    <n v="13752.75"/>
    <n v="0"/>
    <s v="Remoto"/>
    <n v="0"/>
    <s v="Condenação"/>
    <s v="Contingência Inicial"/>
    <m/>
    <s v="Encerrado"/>
    <s v="Seguro de Vida"/>
    <s v="Sinistro Negado (Negativa pagto da Apólice)"/>
    <s v="Indenizatória"/>
    <s v="5ª"/>
    <s v="Vara Cível"/>
    <s v="Caxias do Sul (RS)"/>
    <s v="Rio Grande do Sul"/>
    <s v="Cabanellos Schuh Advogados Associados - RS"/>
    <s v="Equipe Cível - Seguros"/>
    <s v="16/10/2017 "/>
    <s v="Acordo antes da Sentença"/>
    <n v="0"/>
    <s v="02.02.507.0002473616/17"/>
    <d v="2017-06-27T00:00:00"/>
    <d v="2017-07-21T00:00:00"/>
    <n v="27505.5"/>
    <d v="2017-07-21T00:00:00"/>
    <s v="16/10/2017 "/>
    <n v="87"/>
    <n v="2.9"/>
  </r>
  <r>
    <x v="9"/>
    <s v="02.02.507.0002468124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81591.839999999997"/>
    <n v="40300"/>
    <n v="41291.839999999997"/>
    <n v="4030"/>
    <m/>
    <s v="ZURICH SANTANDER"/>
    <n v="2468124"/>
    <s v=" 0006995-94.2017.8.21.0059 "/>
    <s v="José de Souza Almeida"/>
    <s v="Santander Seguros S/A"/>
    <s v="3419/370520"/>
    <s v="2013-93-57758-0"/>
    <s v="26/10/2013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Osório (RS)"/>
    <s v="Rio Grande do Sul"/>
    <s v="Cabanellos Schuh Advogados Associados - RS"/>
    <s v="Equipe Cível - Seguros"/>
    <s v="16/10/2017 "/>
    <s v="Acordo antes da Sentença"/>
    <n v="0"/>
    <s v="02.02.507.0002468124/17"/>
    <d v="2017-06-19T00:00:00"/>
    <d v="2017-07-08T00:00:00"/>
    <n v="30000"/>
    <d v="2017-07-08T00:00:00"/>
    <s v="16/10/2017 "/>
    <n v="100"/>
    <n v="3.3333333333333335"/>
  </r>
  <r>
    <x v="9"/>
    <s v="02.02.507.0002433966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47838.79"/>
    <n v="137500"/>
    <n v="10338.790000000008"/>
    <n v="13750"/>
    <m/>
    <s v="ZURICH SANTANDER"/>
    <n v="2433966"/>
    <s v=" 0009029-70.2017.8.16.0030 "/>
    <s v="THIAGO RODRIGO DA SILVA"/>
    <s v="Santander Seguros S/A"/>
    <s v="3419/760428"/>
    <s v="2017-93-90910-E"/>
    <s v="02/05/2016 "/>
    <s v=" "/>
    <n v="135000"/>
    <n v="135000"/>
    <s v=" "/>
    <s v=" "/>
    <s v=" "/>
    <n v="135000"/>
    <s v="Possível"/>
    <n v="67500"/>
    <n v="0"/>
    <s v="Remoto"/>
    <n v="0"/>
    <s v="Condenação"/>
    <s v="Contingência Inicial"/>
    <m/>
    <s v="Encerrado"/>
    <s v="Seguro de Vida"/>
    <s v="Cancelamento não solicitado"/>
    <s v="Indenizatória"/>
    <s v="3ª"/>
    <s v="Vara Cível"/>
    <s v="Foz do Iguaçu (PR)"/>
    <s v="Paraná"/>
    <s v="Cabanellos Schuh Advogados Associados - PR"/>
    <s v="Equipe Cível - Seguros"/>
    <s v="16/10/2017 "/>
    <s v="Acordo antes da Sentença"/>
    <n v="0"/>
    <s v="02.02.507.0002433966/17"/>
    <d v="2017-03-30T00:00:00"/>
    <d v="2017-04-06T00:00:00"/>
    <n v="135000"/>
    <d v="2017-04-06T00:00:00"/>
    <s v="16/10/2017 "/>
    <n v="193"/>
    <n v="6.4333333333333336"/>
  </r>
  <r>
    <x v="9"/>
    <s v="02.02.507.0002440792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34235.65"/>
    <n v="160000"/>
    <n v="74235.649999999994"/>
    <n v="48000"/>
    <m/>
    <s v="ZURICH SANTANDER"/>
    <n v="2440792"/>
    <s v=" 0008449-79.2017.8.16.0017 "/>
    <s v="Izidoro Hitner"/>
    <s v="Santander Seguros S/A"/>
    <s v="3419/747303"/>
    <s v="2017-93-91492-E"/>
    <s v="17/04/2016 "/>
    <s v=" "/>
    <n v="206000"/>
    <n v="206000"/>
    <s v=" "/>
    <s v=" "/>
    <s v=" "/>
    <n v="206000"/>
    <s v="Possível"/>
    <n v="103000"/>
    <n v="0"/>
    <s v="Remoto"/>
    <n v="0"/>
    <s v="Condenação"/>
    <s v="Contingência Inicial"/>
    <m/>
    <s v="Encerrado"/>
    <s v="Seguro de Vida"/>
    <s v="Sinistro Negado (Ausência de Cobertura)"/>
    <s v="Indenizatória"/>
    <s v="6ª"/>
    <s v="Vara Cível"/>
    <s v="Maringá (PR)"/>
    <s v="Paraná"/>
    <s v="Cabanellos Schuh Advogados Associados - PR"/>
    <s v="Equipe Cível - Seguros"/>
    <s v="17/10/2017 "/>
    <s v="Acordo antes da Sentença"/>
    <n v="0"/>
    <s v="02.02.507.0002440792/17"/>
    <d v="2017-04-18T00:00:00"/>
    <d v="2017-04-25T00:00:00"/>
    <n v="206000"/>
    <d v="2017-04-25T00:00:00"/>
    <s v="17/10/2017 "/>
    <n v="175"/>
    <n v="5.833333333333333"/>
  </r>
  <r>
    <x v="9"/>
    <s v="02.02.507.0002472309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26969.14"/>
    <n v="115000"/>
    <n v="11969.14"/>
    <n v="11500"/>
    <m/>
    <s v="ZURICH SANTANDER"/>
    <n v="2472309"/>
    <s v=" 0008146-09.2017.8.21.0023 "/>
    <s v="CLÓVIS ANTÔNIO BRAVO DEVINCENZI FILHO"/>
    <s v="Santander Seguros S/A"/>
    <s v="3419/603169"/>
    <s v="2017-93-93959-0"/>
    <s v="21/11/2016 "/>
    <s v=" "/>
    <n v="113860"/>
    <n v="113860"/>
    <s v=" "/>
    <s v=" "/>
    <s v=" "/>
    <n v="113860"/>
    <s v="Possível"/>
    <n v="56930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Rio Grande (RS)"/>
    <s v="Rio Grande do Sul"/>
    <s v="Cabanellos Schuh Advogados Associados - RS"/>
    <s v="Equipe Cível - Seguros"/>
    <s v="18/10/2017 "/>
    <s v="Acordo antes da Sentença"/>
    <n v="0"/>
    <s v="02.02.507.0002472309/17"/>
    <d v="2017-05-18T00:00:00"/>
    <d v="2017-07-19T00:00:00"/>
    <n v="113860"/>
    <d v="2017-07-19T00:00:00"/>
    <s v="18/10/2017 "/>
    <n v="91"/>
    <n v="3.0333333333333332"/>
  </r>
  <r>
    <x v="9"/>
    <s v="02.02.507.0002390558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52800"/>
    <n v="48000"/>
    <n v="4800"/>
    <m/>
    <m/>
    <s v="ZURICH SANTANDER"/>
    <n v="2390558"/>
    <s v=" 1125085-14.2016.8.26.0100 "/>
    <s v="Maria Candida Lima do Nascimento"/>
    <s v="Santander Seguros S/A"/>
    <s v="3419/3791"/>
    <s v="2013-93-58405-0"/>
    <s v="18/11/2013 "/>
    <s v=" "/>
    <n v="49267.17"/>
    <n v="49267.17"/>
    <s v=" "/>
    <s v=" "/>
    <s v=" "/>
    <n v="49267.17"/>
    <s v="Possível"/>
    <n v="24633.59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São Paulo (SP)"/>
    <s v="São Paulo"/>
    <s v="Chalfin, Goldberg, Vainboim e Fichtner Advogados Associados - São "/>
    <s v="Equipe Cível - Seguros"/>
    <s v="24/10/2017 "/>
    <s v="Acordo antes da Sentença"/>
    <n v="0"/>
    <s v="02.02.507.0002390558/16"/>
    <d v="2016-11-17T00:00:00"/>
    <d v="2016-11-25T00:00:00"/>
    <n v="49267.17"/>
    <d v="2016-11-25T00:00:00"/>
    <s v="24/10/2017 "/>
    <n v="333"/>
    <n v="11.1"/>
  </r>
  <r>
    <x v="9"/>
    <s v="02.02.507.0002230783/16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65000"/>
    <n v="60000"/>
    <n v="5000"/>
    <m/>
    <m/>
    <s v="ZURICH SANTANDER"/>
    <n v="2230783"/>
    <s v=" 1001859-31.2016.8.26.0533 "/>
    <s v="ELAINE DE SOUZA PERINI"/>
    <s v="Santander Seguros S/A"/>
    <s v="3419/551420"/>
    <s v="2014-93-66426-0"/>
    <s v="01/11/2014 "/>
    <s v=" "/>
    <n v="63000"/>
    <n v="63000"/>
    <s v=" "/>
    <s v=" "/>
    <s v=" "/>
    <n v="63000"/>
    <s v="Possível"/>
    <n v="31500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3ª"/>
    <s v="Vara Cível"/>
    <s v="Santa Bárbara D¿ Oeste (SP)"/>
    <s v="São Paulo"/>
    <s v="Chalfin, Goldberg, Vainboim e Fichtner Advogados Associados - São "/>
    <s v="Equipe Cível - Seguros"/>
    <s v="26/10/2017 "/>
    <s v="Acordo antes da Sentença"/>
    <n v="0"/>
    <s v="02.02.507.0002230783/16"/>
    <d v="2016-03-31T00:00:00"/>
    <d v="2016-04-06T00:00:00"/>
    <n v="63000"/>
    <d v="2016-04-06T00:00:00"/>
    <s v="26/10/2017 "/>
    <n v="568"/>
    <n v="18.933333333333334"/>
  </r>
  <r>
    <x v="9"/>
    <s v="02.02.507.0002476270/17"/>
    <x v="0"/>
    <x v="0"/>
    <s v=" PROTECAO VIDA VAN GOGH"/>
    <n v="8064"/>
    <s v="DOENCAS GRAVES"/>
    <s v="Vida Van Gogh"/>
    <s v="Sim"/>
    <s v="SINISTRO NEGADO"/>
    <s v="Sem caracterização de IFPD / IPA / Doenças Graves / Preexistência"/>
    <m/>
    <x v="0"/>
    <n v="108623.55"/>
    <n v="91000"/>
    <n v="17623.550000000003"/>
    <m/>
    <m/>
    <s v="ZURICH SANTANDER"/>
    <n v="2476270"/>
    <s v=" 0308731-71.2017.8.24.0033 "/>
    <s v="DIEGO RICHARD RONCONI"/>
    <s v="Santander Seguros S/A"/>
    <s v="113308/3093613"/>
    <s v="2017-93-90317-E"/>
    <s v="23/02/2017 "/>
    <s v=" "/>
    <n v="91326"/>
    <n v="91326"/>
    <s v=" "/>
    <s v=" "/>
    <s v=" "/>
    <n v="91326"/>
    <s v="Possível"/>
    <n v="45663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Itajaí (SC)"/>
    <s v="Santa Catarina"/>
    <s v="Cabanellos Schuh Advogados Associados - SC"/>
    <s v="Equipe Cível - Seguros"/>
    <s v="27/10/2017 "/>
    <s v="Acordo antes da Sentença"/>
    <n v="0"/>
    <s v="02.02.507.0002476270/17"/>
    <d v="2017-07-20T00:00:00"/>
    <d v="2017-07-28T00:00:00"/>
    <n v="91326"/>
    <d v="2017-07-28T00:00:00"/>
    <s v="27/10/2017 "/>
    <n v="91"/>
    <n v="3.0333333333333332"/>
  </r>
  <r>
    <x v="9"/>
    <s v="02.02.507.0002443297/17"/>
    <x v="0"/>
    <x v="0"/>
    <s v="SEGURO VIDA EMPRESA"/>
    <n v="8135"/>
    <s v="MORTE NATURAL"/>
    <s v="Vida Empresa"/>
    <s v="Sim"/>
    <s v="SINISTRO NEGADO"/>
    <s v="Limite de idade / Nº mínimo segurados"/>
    <s v="idade"/>
    <x v="0"/>
    <n v="79898.149999999994"/>
    <n v="63800"/>
    <n v="16098.149999999994"/>
    <m/>
    <m/>
    <s v="ZURICH SANTANDER"/>
    <n v="2443297"/>
    <s v=" 5092569-57.2017.8.09.0051 "/>
    <s v="Maurea Lucia Fontenelles"/>
    <s v="Santander Seguros S/A"/>
    <s v="114148/843802"/>
    <s v="2016-93-86710-0"/>
    <s v="15/10/2016 "/>
    <s v=" "/>
    <n v="75000"/>
    <n v="75000"/>
    <s v=" "/>
    <s v=" "/>
    <s v=" "/>
    <n v="75000"/>
    <s v="Possível"/>
    <n v="37500"/>
    <n v="0"/>
    <s v="Remoto"/>
    <n v="0"/>
    <s v="Condenação"/>
    <s v="Contingência Inicial"/>
    <m/>
    <s v="Encerrado"/>
    <s v="Seguro de Vida"/>
    <s v="Sinistro Negado (Ausência de Cobertura)"/>
    <s v="Indenizatória"/>
    <s v="7ª"/>
    <s v="Vara Cível"/>
    <s v="Ceres (GO)"/>
    <s v="Goiás"/>
    <s v="Mascarenhas Barbosa &amp; Advogados Associados"/>
    <s v="Equipe Cível - Seguros"/>
    <s v="27/10/2017 "/>
    <s v="Acordo antes da Sentença"/>
    <n v="0"/>
    <s v="02.02.507.0002443297/17"/>
    <d v="2017-03-27T00:00:00"/>
    <d v="2017-05-03T00:00:00"/>
    <n v="75000"/>
    <d v="2017-05-03T00:00:00"/>
    <s v="27/10/2017 "/>
    <n v="177"/>
    <n v="5.9"/>
  </r>
  <r>
    <x v="9"/>
    <s v="02.02.507.0002223417/16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50000"/>
    <n v="50000"/>
    <n v="0"/>
    <m/>
    <m/>
    <s v="ZURICH SANTANDER"/>
    <n v="2223417"/>
    <s v=" 0007819-56.2016.8.25.0001 "/>
    <s v="Recanto sergipano ltda me"/>
    <s v="Santander Seguros S/A"/>
    <s v="3419/356071"/>
    <s v="2016-93-77608-0"/>
    <s v="09/12/2015 "/>
    <s v=" "/>
    <n v="47230.5"/>
    <n v="47230.5"/>
    <s v=" "/>
    <s v=" "/>
    <s v=" "/>
    <n v="47230.5"/>
    <s v="Possível"/>
    <n v="23615.25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Aracaju (SE)"/>
    <s v="Sergipe"/>
    <s v="Costa &amp; Andrade Advogados Associados - RTMVP"/>
    <s v="Equipe Cível - Seguros"/>
    <s v="31/10/2017 "/>
    <s v="Acordo antes da Sentença"/>
    <n v="0"/>
    <s v="02.02.507.0002223417/16"/>
    <d v="2016-03-11T00:00:00"/>
    <d v="2016-03-18T00:00:00"/>
    <n v="47230.5"/>
    <d v="2016-03-18T00:00:00"/>
    <s v="31/10/2017 "/>
    <n v="592"/>
    <n v="19.733333333333334"/>
  </r>
  <r>
    <x v="9"/>
    <s v="02.02.507.0002471620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141992.9"/>
    <n v="136000"/>
    <n v="5992.8999999999942"/>
    <n v="12000"/>
    <m/>
    <s v="ZURICH SANTANDER"/>
    <n v="2471620"/>
    <s v=" 0003048-47.2017.8.21.5001 "/>
    <s v="Branca Tonice de Oliveira"/>
    <s v="Santander Seguros S/A"/>
    <s v="3419/322634"/>
    <s v="2014-93-65824-0"/>
    <s v="07/10/2014 "/>
    <s v=" "/>
    <n v="105610"/>
    <n v="105610"/>
    <s v=" "/>
    <s v=" "/>
    <s v=" "/>
    <n v="105610"/>
    <s v="Possível"/>
    <n v="52805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Porto Alegre (RS)"/>
    <s v="Rio Grande do Sul"/>
    <s v="Cabanellos Schuh Advogados Associados - RS"/>
    <s v="Equipe Cível - Seguros"/>
    <s v="31/10/2017 "/>
    <s v="Acordo antes da Sentença"/>
    <n v="0"/>
    <s v="02.02.507.0002471620/17"/>
    <d v="2017-05-29T00:00:00"/>
    <d v="2017-07-18T00:00:00"/>
    <n v="105610"/>
    <d v="2017-07-18T00:00:00"/>
    <s v="31/10/2017 "/>
    <n v="105"/>
    <n v="3.5"/>
  </r>
  <r>
    <x v="9"/>
    <s v="02.02.507.0002468776/17"/>
    <x v="0"/>
    <x v="0"/>
    <s v="PROTEÇÃO VIDA EMPRESA SANTANDER"/>
    <n v="5055"/>
    <s v="MORTE NATURAL"/>
    <s v="Vida Master"/>
    <s v="Sim"/>
    <s v="SINISTRO NEGADO"/>
    <s v="Limite de idade / Nº mínimo segurados"/>
    <s v="idade"/>
    <x v="0"/>
    <n v="21263.87"/>
    <n v="18500"/>
    <n v="2763.869999999999"/>
    <n v="1850"/>
    <m/>
    <s v="ZURICH SANTANDER"/>
    <n v="2468776"/>
    <s v=" 0017783-93.2017.8.21.0019 "/>
    <s v="VIABLE COMERCIO E BENEFICIAMENTO DE PRODUTOS PARA "/>
    <s v="Santander Seguros S/A"/>
    <s v="3419/613388"/>
    <s v="2016-93-80165-0"/>
    <s v="12/08/2015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Novo Hamburgo (RS)"/>
    <s v="Rio Grande do Sul"/>
    <s v="Cabanellos Schuh Advogados Associados - RS"/>
    <s v="Equipe Cível - Seguros"/>
    <s v="31/10/2017 "/>
    <s v="Acordo antes da Sentença"/>
    <n v="0"/>
    <s v="02.02.507.0002468776/17"/>
    <d v="2017-06-21T00:00:00"/>
    <d v="2017-07-11T00:00:00"/>
    <n v="15000"/>
    <d v="2017-07-11T00:00:00"/>
    <s v="31/10/2017 "/>
    <n v="112"/>
    <n v="3.7333333333333334"/>
  </r>
  <r>
    <x v="9"/>
    <s v="02.02.507.0002417630/17"/>
    <x v="0"/>
    <x v="0"/>
    <s v="PROTEÇÃO VIDA EMPRESA SANTANDER"/>
    <n v="5055"/>
    <s v="MORTE NATURAL"/>
    <s v="Vida Master"/>
    <s v="Sim"/>
    <s v="SINISTRO NEGADO"/>
    <s v="Limite de idade / Nº mínimo segurados"/>
    <s v="segurados"/>
    <x v="0"/>
    <n v="141655.31"/>
    <n v="138420.14000000001"/>
    <n v="3235.1699999999837"/>
    <m/>
    <m/>
    <s v="ZURICH SANTANDER"/>
    <n v="2417630"/>
    <s v=" 0193391-96.2016.8.21.0001 "/>
    <s v="Rosane ossosky da silva niffa"/>
    <s v="Santander Seguros S/A"/>
    <s v="3419/444759"/>
    <s v="2016-93-81348-0"/>
    <s v="05/05/2016 "/>
    <s v=" "/>
    <n v="112195"/>
    <n v="112195"/>
    <s v=" "/>
    <s v=" "/>
    <s v=" "/>
    <n v="112195"/>
    <s v="Possível"/>
    <n v="56097.5"/>
    <n v="0"/>
    <s v="Remoto"/>
    <n v="0"/>
    <s v="Condenação"/>
    <s v="Contingência Inicial"/>
    <m/>
    <s v="Encerrado"/>
    <s v="Seguro de Vida"/>
    <s v="Sinistro Negado (Ausência de Cobertura)"/>
    <s v="Indenizatória"/>
    <s v="18ª"/>
    <s v="Vara Cível"/>
    <s v="Porto Alegre (RS)"/>
    <s v="Rio Grande do Sul"/>
    <s v="Cabanellos Schuh Advogados Associados - RS"/>
    <s v="Equipe Cível - Seguros"/>
    <s v="31/10/2017 "/>
    <s v="Acordo antes da Sentença"/>
    <n v="0"/>
    <s v="02.02.507.0002417630/17"/>
    <d v="2017-02-07T00:00:00"/>
    <d v="2017-02-18T00:00:00"/>
    <n v="112195"/>
    <d v="2017-02-18T00:00:00"/>
    <s v="31/10/2017 "/>
    <n v="255"/>
    <n v="8.5"/>
  </r>
  <r>
    <x v="9"/>
    <s v="02.02.507.0002046922/15"/>
    <x v="0"/>
    <x v="0"/>
    <s v="PROTEÇÃO VIDA EMPRESA SANTANDER"/>
    <n v="5055"/>
    <s v="MORTE NATURAL"/>
    <s v="Vida Master"/>
    <s v="Sim"/>
    <s v="SINISTRO NEGADO"/>
    <s v="Limite de idade / Nº mínimo segurados"/>
    <s v="idade"/>
    <x v="3"/>
    <n v="109831.22"/>
    <n v="109831.22"/>
    <n v="0"/>
    <m/>
    <m/>
    <s v="ZURICH SANTANDER"/>
    <n v="2046922"/>
    <s v=" 1001211-86.2015.8.26.0565 "/>
    <s v="Eliza Tuvacek"/>
    <s v="Santander Seguros S/A"/>
    <s v="3419/71397"/>
    <s v="2014-93-65592-0"/>
    <s v="04/12/2013 "/>
    <s v=" "/>
    <n v="57900"/>
    <n v="57900"/>
    <s v=" "/>
    <s v=" "/>
    <s v=" "/>
    <n v="57900"/>
    <s v="Possível"/>
    <n v="28950"/>
    <n v="0"/>
    <s v="Remoto"/>
    <n v="0"/>
    <s v="Condenação"/>
    <s v="Contingência Inicial"/>
    <m/>
    <s v="Encerrado"/>
    <s v="Seguro de Vida"/>
    <s v="Problemas com a apólice"/>
    <s v="Obrigação de fazer"/>
    <s v="1ª"/>
    <s v="Vara Cível"/>
    <s v="São Caetano do Sul (SP)"/>
    <s v="São Paulo"/>
    <s v="Chalfin, Goldberg, Vainboim e Fichtner Advogados Associados - São "/>
    <s v="Equipe Cível - Seguros"/>
    <s v="16/10/2017 "/>
    <s v="Procedência Total - 2ª Instância - Recurso do Autor"/>
    <n v="0"/>
    <s v="02.02.507.0002046922/15"/>
    <d v="2015-02-26T00:00:00"/>
    <d v="2015-03-07T00:00:00"/>
    <n v="57900"/>
    <d v="2015-03-07T00:00:00"/>
    <s v="16/10/2017 "/>
    <n v="954"/>
    <n v="31.8"/>
  </r>
  <r>
    <x v="9"/>
    <s v="02.02.507.0001162442/11"/>
    <x v="1"/>
    <x v="0"/>
    <s v="ACIDENTES PESSOAIS MEN SANTANDER"/>
    <n v="1101"/>
    <s v="IPA"/>
    <s v="AP STD"/>
    <s v="Sim"/>
    <s v="SINISTRO NEGADO"/>
    <s v="Prescrição / Carência"/>
    <s v="PRESCRIÇÃO"/>
    <x v="1"/>
    <n v="266305"/>
    <n v="0"/>
    <n v="266305"/>
    <m/>
    <m/>
    <s v="ZURICH SANTANDER"/>
    <n v="1412550"/>
    <s v=" 0010915-69.2011.8.16.0045 "/>
    <s v="Leopoldino Nogueira Rocha"/>
    <s v="Santander Seguros S/A"/>
    <s v="1101080/151160"/>
    <s v="2008-82-7313-0"/>
    <s v="18/12/2007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Arapongas (PR)"/>
    <s v="Paraná"/>
    <s v="Cabanellos Schuh Advogados Associados - PR"/>
    <s v="Equipe Cível - Seguros"/>
    <s v="02/10/2017 "/>
    <s v="Improcedência da Ação - 1ª Instância"/>
    <n v="0"/>
    <s v="02.02.507.0001162442/11"/>
    <d v="2011-12-12T00:00:00"/>
    <d v="2012-01-16T00:00:00"/>
    <n v="100000"/>
    <d v="2012-01-16T00:00:00"/>
    <s v="02/10/2017 "/>
    <n v="2086"/>
    <n v="69.533333333333331"/>
  </r>
  <r>
    <x v="9"/>
    <s v="02.02.507.0001136197/11"/>
    <x v="0"/>
    <x v="0"/>
    <s v="VIDA PROTEÇÃO EXCLUSIVA"/>
    <n v="1008"/>
    <s v="IFPD"/>
    <s v="Vida Proteção Exclusiva"/>
    <s v="Sim"/>
    <s v="SINISTRO NEGADO"/>
    <s v="Sem caracterização de IFPD / IPA / Doenças Graves / Preexistência"/>
    <m/>
    <x v="1"/>
    <n v="95212.44"/>
    <n v="0"/>
    <n v="95212.44"/>
    <m/>
    <m/>
    <s v="ZURICH SANTANDER"/>
    <n v="1386300"/>
    <s v=" 416.01.2010.001561-5 "/>
    <s v="Arido Pereira da Silva"/>
    <s v="Santander Seguros S/A"/>
    <s v="3197/17658149"/>
    <s v="2009-93-27299"/>
    <s v="22/11/2009 "/>
    <s v=" "/>
    <n v="35195"/>
    <n v="35195"/>
    <s v=" "/>
    <s v=" "/>
    <s v=" "/>
    <n v="35195"/>
    <s v="Possível"/>
    <n v="17597.5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Panorama (SP)"/>
    <s v="São Paulo"/>
    <s v="Chalfin, Goldberg, Vainboim e Fichtner Advogados Associados - São "/>
    <s v="Equipe Cível - Seguros"/>
    <s v="09/10/2017 "/>
    <s v="Improcedência da Ação - 2ª Instância - Recurso do Autor"/>
    <n v="0"/>
    <s v="02.02.507.0001136197/11"/>
    <d v="2011-10-20T00:00:00"/>
    <d v="2011-11-04T00:00:00"/>
    <n v="35195"/>
    <d v="2011-11-04T00:00:00"/>
    <s v="09/10/2017 "/>
    <n v="2166"/>
    <n v="72.2"/>
  </r>
  <r>
    <x v="9"/>
    <s v="02.02.507.0001628519/13"/>
    <x v="1"/>
    <x v="0"/>
    <s v="MERIDIONAL CORRENTISTA"/>
    <n v="5066"/>
    <s v="IFPD"/>
    <s v="Vida PF"/>
    <s v="Não"/>
    <s v="SINISTRO NEGADO"/>
    <s v="Ausência de cobertura"/>
    <m/>
    <x v="1"/>
    <n v="201900"/>
    <n v="0"/>
    <n v="201900"/>
    <m/>
    <m/>
    <s v="ZURICH SANTANDER"/>
    <n v="1644749"/>
    <s v=" 0003729-07.2013.8.16.0083 "/>
    <s v="João Maria Varela"/>
    <s v="Santander Seguros S/A"/>
    <s v="3440/301021069"/>
    <s v="EM REGISTRO"/>
    <s v="25/07/2012 "/>
    <s v=" "/>
    <n v="117671"/>
    <n v="117671"/>
    <s v=" "/>
    <s v=" "/>
    <s v=" "/>
    <n v="117671"/>
    <s v="Possível"/>
    <n v="58835.5"/>
    <n v="0"/>
    <s v="Remoto"/>
    <n v="0"/>
    <s v="Condenação"/>
    <s v="Contingência Inicial"/>
    <m/>
    <s v="Encerrado"/>
    <s v="Seguro de Vida"/>
    <s v="Cobertura Negada"/>
    <s v="Cobrança"/>
    <s v="1ª"/>
    <s v="Vara Cível"/>
    <s v="Francisco Beltrão (PR)"/>
    <s v="Paraná"/>
    <s v="Cabanellos Schuh Advogados Associados - PR"/>
    <s v="Equipe Cível - Seguros"/>
    <s v="09/10/2017 "/>
    <s v="Improcedência da Ação - 2ª Instância - Recurso do Autor"/>
    <n v="0"/>
    <s v="02.02.507.0001628519/13"/>
    <d v="2013-05-14T00:00:00"/>
    <d v="2013-05-25T00:00:00"/>
    <n v="117671"/>
    <d v="2013-05-25T00:00:00"/>
    <s v="09/10/2017 "/>
    <n v="1598"/>
    <n v="53.266666666666666"/>
  </r>
  <r>
    <x v="9"/>
    <s v="02.02.507.0001305495/12"/>
    <x v="0"/>
    <x v="0"/>
    <s v="PROTEÇÃO VIDA EMPRESA SANTANDER"/>
    <n v="5055"/>
    <s v="IFPD"/>
    <s v="Vida Master"/>
    <s v="Sim"/>
    <s v="SINISTRO NÃO AVISADO"/>
    <s v="SINISTRO NÃO AVISADO"/>
    <m/>
    <x v="1"/>
    <n v="154937.19"/>
    <n v="0"/>
    <n v="154937.19"/>
    <m/>
    <m/>
    <s v="ZURICH SANTANDER"/>
    <n v="1555617"/>
    <s v=" 1081/2012 "/>
    <s v="Roberto Ferreira Isidoro"/>
    <s v="Santander Seguros S/A"/>
    <s v="3419/38254"/>
    <s v="2012-93-50625-0"/>
    <s v="06/12/2011 "/>
    <s v=" "/>
    <n v="72201.09"/>
    <n v="72201.09"/>
    <s v=" "/>
    <s v=" "/>
    <s v=" "/>
    <n v="72201.09"/>
    <s v="Possível"/>
    <n v="36100.550000000003"/>
    <n v="0"/>
    <s v="Remoto"/>
    <n v="0"/>
    <s v="Condenação"/>
    <s v="Contingência Inicial"/>
    <m/>
    <s v="Encerrado"/>
    <s v="Seguro de Vida"/>
    <s v="Pgto/Amortiz/diverg/duplic/não processado/provisão"/>
    <s v="Cobrança"/>
    <s v="2ª"/>
    <s v="Vara Cível"/>
    <s v="São Joaquim da Barra (SP)"/>
    <s v="São Paulo"/>
    <s v="Chalfin, Goldberg, Vainboim e Fichtner Advogados Associados - São "/>
    <s v="Equipe Cível - Seguros"/>
    <s v="26/10/2017 "/>
    <s v="Improcedência da Ação - 2ª Instância - Recurso do Autor"/>
    <n v="0"/>
    <s v="02.02.507.0001305495/12"/>
    <d v="2012-10-29T00:00:00"/>
    <d v="2012-12-06T00:00:00"/>
    <n v="72201.09"/>
    <d v="2012-12-06T00:00:00"/>
    <s v="26/10/2017 "/>
    <n v="1785"/>
    <n v="59.5"/>
  </r>
  <r>
    <x v="9"/>
    <s v="02.02.507.0001790320/14"/>
    <x v="1"/>
    <x v="0"/>
    <s v="PROTECAO MULHER MEN SANTANDER"/>
    <n v="5043"/>
    <s v="IPA"/>
    <s v="AP Mulher"/>
    <s v="Sim"/>
    <s v="SINISTRO LIQUIDADO"/>
    <s v="Sinistro pago parcialmente"/>
    <m/>
    <x v="0"/>
    <n v="4165.32"/>
    <n v="3300"/>
    <n v="865.31999999999971"/>
    <m/>
    <m/>
    <s v="ZURICH SANTANDER"/>
    <n v="1790320"/>
    <s v=" 4002127-41.2013.8.26.0597 "/>
    <s v="Martinéia Duarte Belloni"/>
    <s v="Santander Seguros S/A"/>
    <s v="286/126236"/>
    <s v="2013-82-22580-0"/>
    <s v="09/12/2012 "/>
    <s v=" "/>
    <n v="48294.45"/>
    <n v="56817"/>
    <s v=" "/>
    <s v=" "/>
    <s v=" "/>
    <n v="48294.45"/>
    <s v="Possível"/>
    <n v="24147.23"/>
    <n v="0"/>
    <s v="Remoto"/>
    <n v="0"/>
    <s v="Condenação"/>
    <s v="Contingência Inicial"/>
    <m/>
    <s v="Encerrado"/>
    <s v="Seguro de Vida"/>
    <s v="Pgto/Amortiz/diverg/duplic/não processado/provisão"/>
    <s v="Cobrança"/>
    <s v="3ª"/>
    <s v="Vara Cível"/>
    <s v="Sertãozinho (SP)"/>
    <s v="São Paulo"/>
    <s v="Chalfin, Goldberg, Vainboim e Fichtner Advogados Associados - São "/>
    <s v="Equipe Cível - Seguros"/>
    <s v="16/10/2017 "/>
    <s v="Acordos após a Sentença e até Decisão do Tribunal Estadual"/>
    <n v="0"/>
    <s v="02.02.507.0001790320/14"/>
    <d v="2014-01-07T00:00:00"/>
    <d v="2014-02-12T00:00:00"/>
    <n v="48294.45"/>
    <d v="2014-02-12T00:00:00"/>
    <s v="16/10/2017 "/>
    <n v="1342"/>
    <n v="44.733333333333334"/>
  </r>
  <r>
    <x v="9"/>
    <s v="02.02.507.0001276494/12"/>
    <x v="0"/>
    <x v="0"/>
    <s v=" PROTEÇÃO VIDA EMPRESA - STYLE"/>
    <n v="5081"/>
    <s v="MORTE NATURAL"/>
    <s v="Vida Master"/>
    <s v="Sim"/>
    <s v="SINISTRO NEGADO"/>
    <s v="Limite de idade / Nº mínimo segurados"/>
    <s v="idade"/>
    <x v="0"/>
    <n v="135816.41"/>
    <n v="85000"/>
    <n v="50816.41"/>
    <m/>
    <m/>
    <s v="ZURICH SANTANDER"/>
    <n v="1526599"/>
    <s v=" 0005045-57.2012.8.19.0002 "/>
    <s v="Maria das Graças Pinto Vicente"/>
    <s v="Santander Seguros S/A"/>
    <s v="3451/77962"/>
    <s v="2011-93-40365-0"/>
    <s v="05/08/2011 "/>
    <s v=" "/>
    <n v="47599.5"/>
    <n v="47599.5"/>
    <s v=" "/>
    <s v=" "/>
    <s v=" "/>
    <n v="47599.5"/>
    <s v="Possível"/>
    <n v="23799.75"/>
    <n v="0"/>
    <s v="Remoto"/>
    <n v="0"/>
    <s v="Condenação"/>
    <s v="Contingência Inicial"/>
    <m/>
    <s v="Encerrado"/>
    <s v="Seguro de Vida"/>
    <s v="Pgto/Amortiz/diverg/duplic/não processado/provisão"/>
    <s v="Cobrança"/>
    <s v="1ª"/>
    <s v="Vara Cível"/>
    <s v="Niteroi (RJ)"/>
    <s v="Rio de Janeiro"/>
    <s v="Chalfin, Goldberg, Vainboim e Fichtner Advogados Associados - São "/>
    <s v="Equipe Cível - Seguros"/>
    <s v="16/10/2017 "/>
    <s v="Acordo Após Decisão do Tribunal Estadual"/>
    <n v="0"/>
    <s v="02.02.507.0001276494/12"/>
    <d v="2012-02-01T00:00:00"/>
    <d v="2012-10-02T00:00:00"/>
    <n v="47599.5"/>
    <d v="2012-10-02T00:00:00"/>
    <s v="16/10/2017 "/>
    <n v="1840"/>
    <n v="61.333333333333336"/>
  </r>
  <r>
    <x v="9"/>
    <s v="02.02.507.0001615008/13"/>
    <x v="1"/>
    <x v="0"/>
    <s v="ACIDENTES PESSOAIS MENSAL SANTANDER"/>
    <n v="5012"/>
    <s v="MORTE NATURAL"/>
    <s v="AP STD"/>
    <s v="Sim"/>
    <s v="SINISTRO NEGADO"/>
    <s v="Ausência de cobertura"/>
    <m/>
    <x v="1"/>
    <n v="158462.39999999999"/>
    <n v="0"/>
    <n v="158462.39999999999"/>
    <m/>
    <m/>
    <s v="ZURICH SANTANDER"/>
    <n v="1626675"/>
    <s v=" 0000448-66.2013.8.26.0341 "/>
    <s v="Rivanci Andrade dos Santos Silva"/>
    <s v="Santander Seguros S/A"/>
    <s v="301/1923290"/>
    <s v="2013-82-23743-0"/>
    <s v="10/11/2012 "/>
    <s v=" "/>
    <n v="84458"/>
    <n v="84458"/>
    <s v=" "/>
    <s v=" "/>
    <s v=" "/>
    <n v="84458"/>
    <s v="Possível"/>
    <n v="42229"/>
    <n v="0"/>
    <s v="Remoto"/>
    <n v="0"/>
    <s v="Condenação"/>
    <s v="Contingência Inicial"/>
    <m/>
    <s v="Encerrado"/>
    <s v="Seguro de Vida"/>
    <s v="Apólice não recebida"/>
    <s v="Indenizatória"/>
    <s v="1ª"/>
    <s v="Vara Cível"/>
    <s v="Maracaí (SP)"/>
    <s v="São Paulo"/>
    <s v="Chalfin, Goldberg, Vainboim e Fichtner Advogados Associados - São "/>
    <s v="Equipe Cível - Seguros"/>
    <s v="06/10/2017 "/>
    <s v="Improcedência da Ação - 2ª Instância - Recurso do Autor"/>
    <n v="0"/>
    <s v="02.02.507.0001615008/13"/>
    <d v="2013-03-22T00:00:00"/>
    <d v="2013-04-26T00:00:00"/>
    <n v="84458"/>
    <d v="2013-04-26T00:00:00"/>
    <s v="06/10/2017 "/>
    <n v="1624"/>
    <n v="54.133333333333333"/>
  </r>
  <r>
    <x v="9"/>
    <s v="02.02.507.0001327782/13"/>
    <x v="1"/>
    <x v="0"/>
    <s v=" ACIDENTES PESSOAIS ANUAL SANTANDER"/>
    <n v="5009"/>
    <s v="IPA"/>
    <s v="AP STD"/>
    <s v="Sim"/>
    <s v="SINISTRO LIQUIDADO"/>
    <s v="Sinistro pago parcialmente"/>
    <m/>
    <x v="1"/>
    <n v="69039.23"/>
    <n v="0"/>
    <n v="69039.23"/>
    <m/>
    <m/>
    <s v="ZURICH SANTANDER"/>
    <n v="1581945"/>
    <s v=" 048/1.12.0003793-3 "/>
    <s v="Paulo Roberto Rodrigues"/>
    <s v="Santander Seguros S/A"/>
    <s v="285/1196534"/>
    <s v="2010-82-12379-0"/>
    <s v="11/10/2010 "/>
    <s v=" "/>
    <n v="29821.23"/>
    <n v="37045"/>
    <s v=" "/>
    <s v=" "/>
    <s v=" "/>
    <n v="29821.23"/>
    <s v="Possível"/>
    <n v="14910.62"/>
    <n v="0"/>
    <s v="Remoto"/>
    <n v="0"/>
    <s v="Condenação"/>
    <s v="Contingência Inicial"/>
    <m/>
    <s v="Encerrado"/>
    <s v="Seguro de Vida"/>
    <s v="Cobertura Negada"/>
    <s v="Indenizatória"/>
    <s v="3ª"/>
    <s v="Vara Cível"/>
    <s v="Farroupilha (RS)"/>
    <s v="Rio Grande do Sul"/>
    <s v="Cabanellos Schuh Advogados Associados - RS"/>
    <s v="Equipe Cível - Seguros"/>
    <s v="10/10/2017 "/>
    <s v="Improcedência da Ação - 2ª Instância - Recurso do Autor"/>
    <n v="0"/>
    <s v="02.02.507.0001327782/13"/>
    <d v="2013-01-31T00:00:00"/>
    <d v="2013-02-09T00:00:00"/>
    <n v="29821.23"/>
    <d v="2013-02-09T00:00:00"/>
    <s v="10/10/2017 "/>
    <n v="1704"/>
    <n v="56.8"/>
  </r>
  <r>
    <x v="9"/>
    <s v="02.02.507.0001245856/12"/>
    <x v="0"/>
    <x v="0"/>
    <s v=" SEGURO DE FUNCIONÁRIOS"/>
    <n v="7001"/>
    <s v="IFPD"/>
    <s v="Vida Funcionários"/>
    <s v="Não"/>
    <s v="SINISTRO NÃO AVISADO"/>
    <s v="SINISTRO NÃO AVISADO"/>
    <m/>
    <x v="1"/>
    <n v="150010"/>
    <n v="0"/>
    <n v="150010"/>
    <m/>
    <m/>
    <s v="ZURICH SANTANDER"/>
    <n v="1495960"/>
    <s v=" 0037678-22.2012.8.12.0001 "/>
    <s v="Rodrigo Ferreira Arantes"/>
    <s v="Santander Seguros S/A"/>
    <s v="3493/1"/>
    <s v="2012-93-48435-0"/>
    <s v="28/02/2012 "/>
    <s v=" "/>
    <n v="68010"/>
    <n v="68010"/>
    <s v=" "/>
    <s v=" "/>
    <s v=" "/>
    <n v="68010"/>
    <s v="Possível"/>
    <n v="3400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Campo Grande (MS)"/>
    <s v="Mato Grosso do Sul"/>
    <s v="Mascarenhas Barbosa &amp; Advogados Associados"/>
    <s v="Equipe Cível - Seguros"/>
    <s v="25/10/2017 "/>
    <s v="Improcedência da Ação - 2ª Instância - Recurso do Autor"/>
    <n v="0"/>
    <s v="02.02.507.0001245856/12"/>
    <d v="2012-07-20T00:00:00"/>
    <d v="2012-07-31T00:00:00"/>
    <n v="68010"/>
    <d v="2012-07-31T00:00:00"/>
    <s v="25/10/2017 "/>
    <n v="1912"/>
    <n v="63.733333333333334"/>
  </r>
  <r>
    <x v="9"/>
    <s v="02.02.507.0001768499/13"/>
    <x v="0"/>
    <x v="0"/>
    <s v="PROTECAO VIDA HOMEM"/>
    <n v="8061"/>
    <s v="MORTE NATURAL"/>
    <s v="Vida Homem"/>
    <s v="Sim"/>
    <s v="SINISTRO NEGADO"/>
    <s v="DOENÇA PREEXISTENTE"/>
    <m/>
    <x v="1"/>
    <n v="201176"/>
    <n v="0"/>
    <n v="201176"/>
    <m/>
    <m/>
    <s v="ZURICH SANTANDER"/>
    <n v="1768499"/>
    <s v=" 0007354-61.2012.8.16.0058 "/>
    <s v="Aparecida Alves dos Santos"/>
    <s v="Santander Seguros S/A"/>
    <s v="113303/3108186"/>
    <s v="2011-93-41015-0"/>
    <s v="30/08/2011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Campo Mourão (PR)"/>
    <s v="Paraná"/>
    <s v="Cabanellos Schuh Advogados Associados - PR"/>
    <s v="Equipe Cível - Seguros"/>
    <s v="02/10/2017 "/>
    <s v="Improcedência da Ação - 2ª Instância - Recurso do Banco"/>
    <n v="0"/>
    <s v="02.02.507.0001768499/13"/>
    <d v="2013-08-21T00:00:00"/>
    <d v="2013-12-28T00:00:00"/>
    <n v="103000"/>
    <d v="2013-12-28T00:00:00"/>
    <s v="02/10/2017 "/>
    <n v="1374"/>
    <n v="45.8"/>
  </r>
  <r>
    <x v="9"/>
    <s v="02.02.507.0001745076/13"/>
    <x v="0"/>
    <x v="0"/>
    <s v="VIDA PROTEÇÃO EXCLUSIVA"/>
    <n v="1008"/>
    <s v="IPA"/>
    <s v="Vida Proteção Exclusiva"/>
    <s v="Sim"/>
    <s v="SINISTRO NEGADO"/>
    <s v="Sem caracterização de IFPD / IPA / Doenças Graves / Preexistência"/>
    <m/>
    <x v="1"/>
    <n v="99110.52"/>
    <n v="0"/>
    <n v="99110.52"/>
    <m/>
    <m/>
    <s v="ZURICH SANTANDER"/>
    <n v="1745076"/>
    <s v=" 4006661-91.2013.8.26.0576 "/>
    <s v="Carlos Roberto Gonçalves"/>
    <s v="Santander Seguros S/A"/>
    <s v="3197/18167600"/>
    <s v="2008-93-19629-0"/>
    <s v="29/09/2008 "/>
    <s v=" "/>
    <n v="42916.34"/>
    <n v="42916.34"/>
    <s v=" "/>
    <s v=" "/>
    <s v=" "/>
    <n v="42916.34"/>
    <s v="Possível"/>
    <n v="21458.17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São José do Rio Preto (SP)"/>
    <s v="São Paulo"/>
    <s v="Chalfin, Goldberg, Vainboim e Fichtner Advogados Associados - São "/>
    <s v="Equipe Cível - Seguros"/>
    <s v="06/10/2017 "/>
    <s v="Improcedência da Ação - 2ª Instância - Recurso do Banco"/>
    <n v="0"/>
    <s v="02.02.507.0001745076/13"/>
    <d v="2013-10-31T00:00:00"/>
    <d v="2013-11-14T00:00:00"/>
    <n v="42916.34"/>
    <d v="2013-11-14T00:00:00"/>
    <s v="06/10/2017 "/>
    <n v="1422"/>
    <n v="47.4"/>
  </r>
  <r>
    <x v="9"/>
    <s v="02.02.507.0001759243/13"/>
    <x v="6"/>
    <x v="0"/>
    <s v="PRODUTO GENÉRICO"/>
    <n v="9999"/>
    <s v="MORTE NATURAL"/>
    <s v="PRODUTO GENÉRICO"/>
    <s v="Não"/>
    <s v="SINISTRO NÃO AVISADO"/>
    <s v="SINISTRO NÃO AVISADO"/>
    <m/>
    <x v="2"/>
    <n v="699885.24"/>
    <n v="699885.24"/>
    <n v="0"/>
    <m/>
    <m/>
    <s v="ZURICH SANTANDER"/>
    <n v="1759243"/>
    <s v=" 3001077-80.2013.8.26.0246 "/>
    <s v="Lucas de Carvalho Gomes"/>
    <s v="Santander Seguros S/A"/>
    <s v="PPS: 881190"/>
    <s v="SEM REGISTRO"/>
    <s v="15/12/2012 "/>
    <s v=" "/>
    <n v="475133.5"/>
    <n v="475133.5"/>
    <s v=" "/>
    <s v=" "/>
    <s v=" "/>
    <n v="475133.5"/>
    <s v="Provável"/>
    <n v="475133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Ilha Solteira (SP)"/>
    <s v="São Paulo"/>
    <s v="Chalfin, Goldberg, Vainboim e Fichtner Advogados Associados - São "/>
    <s v="Equipe Cível - Seguros"/>
    <s v="09/10/2017 "/>
    <s v="Procedência Parcial - 2ª Instância - Recurso do Banco"/>
    <n v="0"/>
    <s v="02.02.507.0001759243/13"/>
    <d v="2013-11-09T00:00:00"/>
    <d v="2013-12-09T00:00:00"/>
    <n v="475133.5"/>
    <d v="2013-12-09T00:00:00"/>
    <s v="09/10/2017 "/>
    <n v="1400"/>
    <n v="46.666666666666664"/>
  </r>
  <r>
    <x v="9"/>
    <s v="02.02.507.0001251558/12"/>
    <x v="0"/>
    <x v="0"/>
    <s v="VIDA PROTEÇÃO EXCLUSIVA"/>
    <n v="5030"/>
    <s v="IFPD"/>
    <s v="Vida Proteção Exclusiva"/>
    <s v="Sim"/>
    <s v="SINISTRO NEGADO"/>
    <s v="Sem caracterização de IFPD / IPA / Doenças Graves / Preexistência"/>
    <m/>
    <x v="1"/>
    <n v="69212.42"/>
    <n v="0"/>
    <n v="69212.42"/>
    <m/>
    <m/>
    <s v="ZURICH SANTANDER"/>
    <n v="1501662"/>
    <s v=" 108.01.2012.001864-4 "/>
    <s v="Marcos Diegues da Crus"/>
    <s v="Santander Seguros S/A"/>
    <s v="3422/17638771"/>
    <s v="2011-93-40749-0"/>
    <s v="29/08/2011 "/>
    <s v=" "/>
    <n v="30985"/>
    <n v="30985"/>
    <s v=" "/>
    <s v=" "/>
    <s v=" "/>
    <n v="30985"/>
    <s v="Possível"/>
    <n v="15492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Jundiaí (SP)"/>
    <s v="São Paulo"/>
    <s v="Chalfin, Goldberg, Vainboim e Fichtner Advogados Associados - São "/>
    <s v="Equipe Cível - Seguros"/>
    <s v="24/10/2017 "/>
    <s v="Improcedência da Ação - 2ª Instância - Recurso do Banco"/>
    <n v="0"/>
    <s v="02.02.507.0001251558/12"/>
    <d v="2012-03-29T00:00:00"/>
    <d v="2012-08-11T00:00:00"/>
    <n v="30985"/>
    <d v="2012-08-11T00:00:00"/>
    <s v="24/10/2017 "/>
    <n v="1900"/>
    <n v="63.333333333333336"/>
  </r>
  <r>
    <x v="9"/>
    <s v="02.02.507.0001837581/14"/>
    <x v="0"/>
    <x v="0"/>
    <s v=" SEGURO DE FUNCIONÁRIOS"/>
    <n v="7001"/>
    <s v="IFPD"/>
    <s v="Vida Funcionários"/>
    <s v="Não"/>
    <s v="SINISTRO NÃO AVISADO"/>
    <s v="SINISTRO NÃO AVISADO"/>
    <m/>
    <x v="0"/>
    <n v="127354.24000000001"/>
    <n v="120000"/>
    <n v="7354.2400000000052"/>
    <n v="12000"/>
    <m/>
    <s v="ZURICH SANTANDER"/>
    <n v="1837581"/>
    <s v=" 0800968-96.2014.8.12.0001 "/>
    <s v="Claudio Ramão Franco Olmedo"/>
    <s v="Santander Seguros S/A"/>
    <s v="3493/1"/>
    <s v="2014-93-61352-0"/>
    <s v="30/10/2013 "/>
    <s v=" "/>
    <n v="62920.2"/>
    <n v="62950.2"/>
    <s v=" "/>
    <s v=" "/>
    <s v=" "/>
    <n v="62950.2"/>
    <s v="Possível"/>
    <n v="31475.1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ª"/>
    <s v="Vara Cível"/>
    <s v="Campo Grande (MS)"/>
    <s v="Mato Grosso do Sul"/>
    <s v="Mascarenhas Barbosa &amp; Advogados Associados"/>
    <s v="Equipe Cível - Seguros"/>
    <s v="11/10/2017 "/>
    <s v="Acordos após a Sentença e até Decisão do Tribunal Estadual"/>
    <n v="0"/>
    <s v="02.02.507.0001837581/14"/>
    <d v="2014-01-20T00:00:00"/>
    <d v="2014-04-22T00:00:00"/>
    <n v="62920.2"/>
    <d v="2014-04-22T00:00:00"/>
    <s v="11/10/2017 "/>
    <n v="1268"/>
    <n v="42.266666666666666"/>
  </r>
  <r>
    <x v="9"/>
    <s v="02.02.507.0001721872/13"/>
    <x v="1"/>
    <x v="0"/>
    <s v="AP MENSAL -  STYLE"/>
    <n v="5071"/>
    <s v="MORTE NATURAL"/>
    <s v="AP STD"/>
    <s v="Sim"/>
    <s v="SINISTRO NEGADO"/>
    <s v="Ausência de cobertura"/>
    <m/>
    <x v="0"/>
    <n v="6048.99"/>
    <n v="6000"/>
    <n v="48.989999999999782"/>
    <m/>
    <m/>
    <s v="ZURICH SANTANDER"/>
    <n v="1721872"/>
    <s v=" 0224736-26.2013.8.13.0707 "/>
    <s v="Paula Gonzaga"/>
    <s v="Santander Seguros S/A"/>
    <s v="2022/2293560"/>
    <s v="2013-82-26063-0"/>
    <s v="08/11/2012 "/>
    <s v=" "/>
    <n v="228454"/>
    <n v="228454"/>
    <s v=" "/>
    <s v=" "/>
    <s v=" "/>
    <n v="228454"/>
    <s v="Possível"/>
    <n v="114227"/>
    <n v="0"/>
    <s v="Remoto"/>
    <n v="0"/>
    <s v="Condenação"/>
    <s v="Contingência Inicial"/>
    <m/>
    <s v="Encerrado"/>
    <s v="Seguro de Vida"/>
    <s v="Problemas com a apólice"/>
    <s v="Indenizatória"/>
    <s v="1ª"/>
    <s v="Vara Cível"/>
    <s v="Varginha (MG)"/>
    <s v="Minas Gerais"/>
    <s v="Chalfin, Goldberg, Vainboim e Fichtner Advogados Associados - São "/>
    <s v="Equipe Cível - Seguros"/>
    <s v="26/10/2017 "/>
    <s v="Acordos após a Sentença e até Decisão do Tribunal Estadual"/>
    <n v="0"/>
    <s v="02.02.507.0001721872/13"/>
    <d v="2013-08-28T00:00:00"/>
    <d v="2013-10-01T00:00:00"/>
    <n v="228454"/>
    <d v="2013-10-01T00:00:00"/>
    <s v="26/10/2017 "/>
    <n v="1486"/>
    <n v="49.533333333333331"/>
  </r>
  <r>
    <x v="9"/>
    <s v="02.02.507.0001851373/14"/>
    <x v="0"/>
    <x v="0"/>
    <s v="SEGURO SAQUE PROTEGIDO - AP"/>
    <n v="1114"/>
    <s v="IPA"/>
    <s v="Saque AP"/>
    <s v="Não"/>
    <s v="SINISTRO NEGADO"/>
    <s v="Falta de Documentos"/>
    <m/>
    <x v="0"/>
    <n v="56396.35"/>
    <n v="50000"/>
    <n v="6396.3499999999985"/>
    <n v="5000"/>
    <m/>
    <s v="ZURICH SANTANDER"/>
    <n v="1851373"/>
    <s v=" 3966-66.2014.8.16.0031 "/>
    <s v="Ivete Nekatschalow Escobar"/>
    <s v="Santander Seguros S/A"/>
    <s v="3440/301087997"/>
    <s v="2011-93-42426-0"/>
    <s v="06/09/2011 "/>
    <s v=" "/>
    <n v="25291"/>
    <n v="25291"/>
    <s v=" "/>
    <s v=" "/>
    <s v=" "/>
    <n v="25291"/>
    <s v="Possível"/>
    <n v="12645.5"/>
    <n v="0"/>
    <s v="Remoto"/>
    <n v="0"/>
    <s v="Condenação"/>
    <s v="Contingência Inicial"/>
    <m/>
    <s v="Encerrado"/>
    <s v="Seguro de Vida"/>
    <s v="Problemas com a apólice"/>
    <s v="Indenizatória"/>
    <s v="3ª"/>
    <s v="Vara Cível"/>
    <s v="Guarapuava (PR)"/>
    <s v="Paraná"/>
    <s v="Cabanellos Schuh Advogados Associados - PR"/>
    <s v="Equipe Cível - Seguros"/>
    <s v="31/10/2017 "/>
    <s v="Acordo Após Decisão do Tribunal Estadual"/>
    <n v="0"/>
    <s v="02.02.507.0001851373/14"/>
    <d v="2014-04-25T00:00:00"/>
    <d v="2014-05-15T00:00:00"/>
    <n v="25291"/>
    <d v="2014-05-15T00:00:00"/>
    <s v="31/10/2017 "/>
    <n v="1265"/>
    <n v="42.166666666666664"/>
  </r>
  <r>
    <x v="10"/>
    <s v="02.02.507.0001747347/13"/>
    <x v="0"/>
    <x v="0"/>
    <s v="APÓLICE ESPECÍFICA VG MENSAL"/>
    <n v="7000"/>
    <s v="IPA"/>
    <m/>
    <m/>
    <s v="SINISTRO NÃO AVISADO"/>
    <s v="SINISTRO NÃO AVISADO"/>
    <m/>
    <x v="0"/>
    <n v="26718.560000000001"/>
    <n v="26000"/>
    <n v="718.56000000000131"/>
    <n v="3900"/>
    <m/>
    <s v="ZURICH SANTANDER"/>
    <n v="1747347"/>
    <s v=" 0010648-29.2013.8.16.0045 "/>
    <s v="Elizete Amaro dos Santos Pereira"/>
    <s v="Santander Seguros S/A"/>
    <s v="113587/92"/>
    <s v="2013-93-58348-0"/>
    <s v="24/05/2012 "/>
    <s v=" "/>
    <n v="13400"/>
    <n v="13400"/>
    <s v=" "/>
    <s v=" "/>
    <s v=" "/>
    <n v="2010"/>
    <s v="Provável"/>
    <n v="2010"/>
    <n v="0"/>
    <s v="Remoto"/>
    <n v="0"/>
    <s v="Condenação"/>
    <s v="Contingência Inicial"/>
    <m/>
    <s v="Encerrado"/>
    <s v="Seguro de Vida"/>
    <s v="Pgto/Amortiz/diverg/duplic/não processado/provisão"/>
    <s v="Cobrança"/>
    <s v="2ª"/>
    <s v="Vara Cível"/>
    <s v="Arapongas (PR)"/>
    <s v="Paraná"/>
    <s v="Cabanellos Schuh Advogados Associados - PR"/>
    <s v="Equipe Cível - Seguros"/>
    <s v="16/11/2017 "/>
    <s v="Acordo Após Decisão do Tribunal Estadual"/>
    <n v="0"/>
    <s v="02.02.507.0001747347/13"/>
    <d v="2013-11-05T00:00:00"/>
    <d v="2013-11-19T00:00:00"/>
    <n v="13400"/>
    <d v="2013-11-19T00:00:00"/>
    <s v="16/11/2017 "/>
    <n v="1458"/>
    <n v="48.6"/>
  </r>
  <r>
    <x v="10"/>
    <s v="02.02.507.0001265536/12"/>
    <x v="1"/>
    <x v="0"/>
    <s v="ACIDENTES PESSOAIS MEN SANTANDER"/>
    <n v="1101"/>
    <s v="IPA"/>
    <m/>
    <m/>
    <s v="SINISTRO NEGADO"/>
    <s v="Ausência de cobertura"/>
    <s v="PRESCRIÇÃO"/>
    <x v="0"/>
    <n v="341919.98"/>
    <n v="292000"/>
    <n v="49919.979999999981"/>
    <n v="43800"/>
    <m/>
    <s v="ZURICH SANTANDER"/>
    <n v="1515637"/>
    <s v=" 29162-02.2012.8.16.0001 "/>
    <s v="Carmen Koch"/>
    <s v="Santander Seguros S/A"/>
    <s v="1101080/156099"/>
    <s v="2012-82-20497-0"/>
    <s v="20/02/2009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Cobertura Negada"/>
    <s v="Cobrança"/>
    <s v="5ª"/>
    <s v="Vara Cível"/>
    <s v="Curitiba (PR)"/>
    <s v="Paraná"/>
    <s v="Cabanellos Schuh Advogados Associados - PR"/>
    <s v="Equipe Cível - Seguros"/>
    <s v="16/11/2017 "/>
    <s v="Acordo Após Decisão do Tribunal Estadual"/>
    <n v="0"/>
    <s v="02.02.507.0001265536/12"/>
    <d v="2012-08-20T00:00:00"/>
    <d v="2012-09-10T00:00:00"/>
    <n v="100000"/>
    <d v="2012-09-10T00:00:00"/>
    <s v="16/11/2017 "/>
    <n v="1893"/>
    <n v="63.1"/>
  </r>
  <r>
    <x v="10"/>
    <s v="02.02.507.0002447362/17"/>
    <x v="1"/>
    <x v="0"/>
    <s v="SANTANDER PROTECAO SOB MEDIDA"/>
    <n v="8065"/>
    <s v=" MORTE ACIDENTAL"/>
    <m/>
    <m/>
    <s v="SINISTRO NEGADO"/>
    <s v="Ausência de cobertura"/>
    <m/>
    <x v="1"/>
    <n v="85595.32"/>
    <n v="0"/>
    <n v="85595.32"/>
    <m/>
    <m/>
    <s v="ZURICH SANTANDER"/>
    <n v="2447362"/>
    <s v=" 1004053-40.2017.8.26.0348 "/>
    <s v="Rosilaine Souza Santos"/>
    <s v="Santander Seguros S/A"/>
    <s v="2034/5275506"/>
    <s v="2017-82-46085-0"/>
    <s v="04/05/2016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Sinistro Negado (Negativa pagto da Apólice)"/>
    <s v="Indenizatória"/>
    <s v="5ª"/>
    <s v="Vara Cível"/>
    <s v="Mauá (SP)"/>
    <s v="São Paulo"/>
    <s v="Chalfin, Goldberg, Vainboim e Fichtner Advogados Associados - São "/>
    <s v="Equipe Cível - Seguros"/>
    <s v="16/11/2017 "/>
    <s v="Improcedência da Ação - 1ª Instância"/>
    <n v="0"/>
    <s v="02.02.507.0002447362/17"/>
    <d v="2017-05-04T00:00:00"/>
    <d v="2017-05-12T00:00:00"/>
    <n v="80000"/>
    <d v="2017-05-12T00:00:00"/>
    <s v="16/11/2017 "/>
    <n v="188"/>
    <n v="6.2666666666666666"/>
  </r>
  <r>
    <x v="10"/>
    <s v="02.02.507.0001808791/14"/>
    <x v="0"/>
    <x v="0"/>
    <s v=" PROTEÇÃO VIDA EMPRESA - STYLE"/>
    <n v="5081"/>
    <s v="IPA"/>
    <m/>
    <m/>
    <s v="SINISTRO NEGADO"/>
    <s v="Falta de Documentos"/>
    <s v="segurados"/>
    <x v="1"/>
    <n v="116654"/>
    <n v="0"/>
    <n v="116654"/>
    <m/>
    <m/>
    <s v="ZURICH SANTANDER"/>
    <n v="1808791"/>
    <s v=" 2014.01.1.023243-7 "/>
    <s v="Hildo Caetano Ribeiro - ME Ltda."/>
    <s v="Santander Seguros S/A"/>
    <s v="3451/ 197988"/>
    <s v="2012-93-46412-0"/>
    <s v="14/05/2012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roblemas com a apólice"/>
    <s v="Indenizatória"/>
    <s v="22ª"/>
    <s v="Vara Cível"/>
    <s v="Brasília (DF)"/>
    <s v="Distrito Federal"/>
    <s v="Mascarenhas Barbosa &amp; Advogados Associados"/>
    <s v="Equipe Cível - Seguros"/>
    <s v="16/11/2017 "/>
    <s v="Improcedência da Ação - 2ª Instância - Recurso do Autor"/>
    <n v="0"/>
    <s v="02.02.507.0001808791/14"/>
    <d v="2014-02-26T00:00:00"/>
    <d v="2014-03-12T00:00:00"/>
    <n v="60000"/>
    <d v="2014-03-12T00:00:00"/>
    <s v="16/11/2017 "/>
    <n v="1345"/>
    <n v="44.833333333333336"/>
  </r>
  <r>
    <x v="10"/>
    <s v="02.02.507.0001042005/10"/>
    <x v="1"/>
    <x v="0"/>
    <s v="AP MENSAL -  STYLE"/>
    <n v="5071"/>
    <s v="Auxilio Funeral"/>
    <m/>
    <m/>
    <s v="SINISTRO NEGADO"/>
    <s v="Prescrição / Carência"/>
    <m/>
    <x v="1"/>
    <n v="143403.98000000001"/>
    <n v="0"/>
    <n v="143403.98000000001"/>
    <m/>
    <m/>
    <s v="ESCROW"/>
    <n v="1292094"/>
    <s v=" 451.01.2010.033758-7 "/>
    <s v="LUIZ BENEDITO RAFAEL."/>
    <s v="Santander Seguros S/A"/>
    <s v="2022/2248392"/>
    <s v="2010-82-11610-0"/>
    <s v="21/07/2010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m andamento"/>
    <s v="Seguro Prestamista"/>
    <s v="Sinistro Negado"/>
    <s v="Indenizatória"/>
    <s v="5ª"/>
    <s v="Vara Cível"/>
    <s v="Piracicaba (SP)"/>
    <s v="São Paulo"/>
    <s v="Chalfin, Goldberg, Vainboim e Fichtner Advogados Associados - São "/>
    <s v="Equipe Cível - Seguros"/>
    <s v="14/11/2017 "/>
    <s v="Arquivamento"/>
    <n v="0"/>
    <s v="02.02.507.0001042005/10"/>
    <d v="2010-12-14T00:00:00"/>
    <d v="2011-02-15T00:00:00"/>
    <n v="3000"/>
    <d v="2011-02-15T00:00:00"/>
    <s v="14/11/2017 "/>
    <n v="2464"/>
    <n v="82.13333333333334"/>
  </r>
  <r>
    <x v="10"/>
    <s v="02.02.507.0002120148/15"/>
    <x v="0"/>
    <x v="0"/>
    <s v="PROTEÇÃO VIDA EMPRESA SANTANDER"/>
    <n v="5055"/>
    <s v="MORTE NATURAL"/>
    <m/>
    <m/>
    <s v="SINISTRO NEGADO"/>
    <s v="Limite de idade / Nº mínimo segurados"/>
    <s v="segurados"/>
    <x v="0"/>
    <n v="150000"/>
    <n v="102800"/>
    <n v="47200"/>
    <n v="0"/>
    <m/>
    <s v="ZURICH SANTANDER"/>
    <n v="2120148"/>
    <s v=" 0001891-12.2015.8.19.0039 "/>
    <s v="José Lourenço da Silva"/>
    <s v="Santander Seguros S/A"/>
    <s v="3419/515872"/>
    <s v="2014-93-66970-0"/>
    <s v="18/11/2014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de Vida"/>
    <s v="Pagto prêmio não efetivado/efetivado erroneamente"/>
    <s v="Cobrança"/>
    <s v="1ª"/>
    <s v="Vara Cível"/>
    <s v="Paracambi (RJ)"/>
    <s v="Rio de Janeiro"/>
    <s v="Chalfin, Goldberg, Vainboim e Fichtner Advogados Associados - São "/>
    <s v="Equipe Cível - Seguros"/>
    <s v="13/11/2017 "/>
    <s v="Acordo antes da Sentença"/>
    <n v="0"/>
    <s v="02.02.507.0002120148/15"/>
    <d v="2015-06-25T00:00:00"/>
    <d v="2015-07-11T00:00:00"/>
    <n v="100000"/>
    <d v="2015-07-11T00:00:00"/>
    <s v="13/11/2017 "/>
    <n v="856"/>
    <n v="28.533333333333335"/>
  </r>
  <r>
    <x v="10"/>
    <s v="02.02.507.0002475685/17"/>
    <x v="0"/>
    <x v="0"/>
    <s v="PROTEÇÃO VIDA EMPRESA SANTANDER"/>
    <n v="5055"/>
    <s v="MORTE NATURAL"/>
    <m/>
    <m/>
    <s v="SINISTRO NEGADO"/>
    <s v="Limite de idade / Nº mínimo segurados"/>
    <s v="idade"/>
    <x v="0"/>
    <n v="33800.43"/>
    <n v="26000"/>
    <n v="7800.43"/>
    <m/>
    <m/>
    <s v="ZURICH SANTANDER"/>
    <n v="2475685"/>
    <s v=" 0802818-74.2017.8.12.0101 "/>
    <s v="VANETE BASALIA DIAS"/>
    <s v="Santander Seguros S/A"/>
    <s v="3419/816653"/>
    <s v="2017-93-94214-0"/>
    <s v="17/09/2016 "/>
    <s v=" "/>
    <n v="32001.39"/>
    <n v="32001.39"/>
    <s v=" "/>
    <s v=" "/>
    <s v=" "/>
    <n v="32001.39"/>
    <s v="Possível"/>
    <n v="16000.7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JEC 40 Salários"/>
    <s v="Dourados (MS)"/>
    <s v="Mato Grosso do Sul"/>
    <s v="Mascarenhas Barbosa &amp; Advogados Associados"/>
    <s v="Equipe Cível - Seguros"/>
    <s v="10/11/2017 "/>
    <s v="Acordo antes da Sentença"/>
    <n v="0"/>
    <s v="02.02.507.0002475685/17"/>
    <d v="2017-07-14T00:00:00"/>
    <d v="2017-07-27T00:00:00"/>
    <n v="32001.39"/>
    <d v="2017-07-27T00:00:00"/>
    <s v="10/11/2017 "/>
    <n v="106"/>
    <n v="3.5333333333333332"/>
  </r>
  <r>
    <x v="10"/>
    <s v="02.02.507.0002245522/16"/>
    <x v="1"/>
    <x v="0"/>
    <s v="SANTANDER PROTECAO SOB MEDIDA"/>
    <n v="8065"/>
    <s v="Auxilio Funeral"/>
    <m/>
    <m/>
    <s v="SINISTRO NEGADO"/>
    <s v="Falta de Documentos"/>
    <m/>
    <x v="0"/>
    <n v="3130.53"/>
    <n v="3000"/>
    <n v="130.5300000000002"/>
    <m/>
    <m/>
    <s v="ZURICH SANTANDER"/>
    <n v="2245522"/>
    <s v=" 1002761-83.2016.8.26.0597 "/>
    <s v="EVA DE SOUZA MEIRELES"/>
    <s v="Santander Seguros S/A"/>
    <s v="2034/5363456"/>
    <s v="2015-82-37641-0"/>
    <s v="20/11/2015 "/>
    <s v=" "/>
    <n v="2000"/>
    <n v="2000"/>
    <s v=" "/>
    <s v=" "/>
    <s v=" "/>
    <n v="2000"/>
    <s v="Possível"/>
    <n v="1000"/>
    <n v="0"/>
    <s v="Remoto"/>
    <n v="0"/>
    <s v="Condenação"/>
    <s v="Contingência Inicial"/>
    <m/>
    <s v="Encerrado"/>
    <s v="Acidentes Pessoais"/>
    <s v="Pgto/Amortiz/diverg/duplic/não processado/provisão"/>
    <s v="Indenizatória"/>
    <s v="1ª"/>
    <s v="Vara Cível"/>
    <s v="Sertãozinho (SP)"/>
    <s v="São Paulo"/>
    <s v="Chalfin, Goldberg, Vainboim e Fichtner Advogados Associados - São "/>
    <s v="Equipe Cível - Seguros"/>
    <s v="10/11/2017 "/>
    <s v="Acordo Após Decisão do Tribunal Estadual"/>
    <n v="0"/>
    <s v="02.02.507.0002245522/16"/>
    <d v="2016-04-07T00:00:00"/>
    <d v="2016-04-21T00:00:00"/>
    <n v="2000"/>
    <d v="2016-04-21T00:00:00"/>
    <s v="10/11/2017 "/>
    <n v="568"/>
    <n v="18.933333333333334"/>
  </r>
  <r>
    <x v="10"/>
    <s v="02.02.507.0002490708/17"/>
    <x v="0"/>
    <x v="0"/>
    <s v="PROTEÇÃO VIDA EMPRESA SANTANDER"/>
    <n v="5055"/>
    <s v="MORTE NATURAL"/>
    <m/>
    <m/>
    <s v="SINISTRO NEGADO"/>
    <s v="Limite de idade / Nº mínimo segurados"/>
    <s v="segurados"/>
    <x v="0"/>
    <n v="107186.32"/>
    <n v="100000"/>
    <n v="7186.32"/>
    <m/>
    <m/>
    <s v="ZURICH SANTANDER"/>
    <n v="2490708"/>
    <s v=" 0022610-52.2017.8.19.0004 "/>
    <s v="ANDERSON VALERIO LEAL"/>
    <s v="Santander Seguros S/A"/>
    <s v="3419-323875"/>
    <s v="2013-93-57116-0"/>
    <s v="03/10/2013 "/>
    <s v=" "/>
    <n v="83000"/>
    <n v="83000"/>
    <s v=" "/>
    <s v=" "/>
    <s v=" "/>
    <n v="83000"/>
    <s v="Possível"/>
    <n v="41500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São Gonçalo (RJ)"/>
    <s v="Rio de Janeiro"/>
    <s v="Chalfin, Goldberg, Vainboim e Fichtner Advogados Associados - São "/>
    <s v="Equipe Cível - Seguros"/>
    <s v="10/11/2017 "/>
    <s v="Acordo antes da Sentença"/>
    <n v="0"/>
    <s v="02.02.507.0002490708/17"/>
    <d v="2017-08-18T00:00:00"/>
    <d v="2017-09-05T00:00:00"/>
    <n v="83000"/>
    <d v="2017-09-05T00:00:00"/>
    <s v="10/11/2017 "/>
    <n v="66"/>
    <n v="2.2000000000000002"/>
  </r>
  <r>
    <x v="10"/>
    <s v="02.02.507.0002398476/16"/>
    <x v="0"/>
    <x v="0"/>
    <s v="PROTEÇÃO VIDA EMPRESA SANTANDER"/>
    <n v="5055"/>
    <s v="MORTE NATURAL"/>
    <m/>
    <m/>
    <s v="SINISTRO NEGADO"/>
    <s v="Limite de idade / Nº mínimo segurados"/>
    <s v="idade"/>
    <x v="0"/>
    <n v="176059"/>
    <n v="75800"/>
    <n v="100259"/>
    <m/>
    <m/>
    <s v="ZURICH SANTANDER"/>
    <n v="2398476"/>
    <s v=" 5180926-20.2016.8.13.0024 "/>
    <s v="JUMI TRANSPORTE LTDA"/>
    <s v="Santander Seguros S/A"/>
    <s v="3419/358733"/>
    <s v="2016-93-87683-0"/>
    <s v="17/04/2016 "/>
    <s v=" "/>
    <n v="89876"/>
    <n v="89876"/>
    <s v=" "/>
    <s v=" "/>
    <s v=" "/>
    <n v="89876"/>
    <s v="Possível"/>
    <n v="44938"/>
    <n v="0"/>
    <s v="Remoto"/>
    <n v="0"/>
    <s v="Condenação"/>
    <s v="Contingência Inicial"/>
    <m/>
    <s v="Encerrado"/>
    <s v="Seguro de Vida"/>
    <s v="Sinistro Negado (Negativa pagto da Apólice)"/>
    <s v="Indenizatória"/>
    <s v="15ª"/>
    <s v="Vara Cível"/>
    <s v="Belo Horizonte (MG)"/>
    <s v="Minas Gerais"/>
    <s v="Chalfin, Goldberg, Vainboim e Fichtner Advogados Associados - São "/>
    <s v="Equipe Cível - Seguros"/>
    <s v="10/11/2017 "/>
    <s v="Acordo antes da Sentença"/>
    <n v="0"/>
    <s v="02.02.507.0002398476/16"/>
    <d v="2016-11-25T00:00:00"/>
    <d v="2016-12-16T00:00:00"/>
    <n v="89876"/>
    <d v="2016-12-16T00:00:00"/>
    <s v="10/11/2017 "/>
    <n v="329"/>
    <n v="10.966666666666667"/>
  </r>
  <r>
    <x v="10"/>
    <s v="02.02.507.0002398293/16"/>
    <x v="0"/>
    <x v="0"/>
    <s v="PROTEÇÃO VIDA EMPRESA SANTANDER"/>
    <n v="5055"/>
    <s v="IFPD"/>
    <m/>
    <m/>
    <s v="SINISTRO NEGADO"/>
    <s v="Limite de idade / Nº mínimo segurados"/>
    <s v="segurados"/>
    <x v="0"/>
    <n v="90000"/>
    <n v="50000"/>
    <n v="40000"/>
    <n v="12000"/>
    <m/>
    <s v="ZURICH SANTANDER"/>
    <n v="2398293"/>
    <s v=" 1001885-28.2016.8.26.0695 "/>
    <s v="Joaquim Carlos Fonseca"/>
    <s v="Santander Seguros S/A"/>
    <s v="3419/389844"/>
    <s v="2016-93-80517-0"/>
    <s v="15/01/2016 "/>
    <s v=" "/>
    <n v="67086"/>
    <n v="67086"/>
    <s v=" "/>
    <s v=" "/>
    <s v=" "/>
    <n v="67086"/>
    <s v="Possível"/>
    <n v="33543"/>
    <n v="0"/>
    <s v="Remoto"/>
    <n v="0"/>
    <s v="Condenação"/>
    <s v="Contingência Inicial"/>
    <m/>
    <s v="Encerrado"/>
    <s v="Seguro de Vida"/>
    <s v="Sinistro Negado (Ausência de Cobertura)"/>
    <s v="Indenizatória"/>
    <s v="1ª"/>
    <s v="Vara Cível"/>
    <s v="Nazaré Paulista (SP)"/>
    <s v="São Paulo"/>
    <s v="Chalfin, Goldberg, Vainboim e Fichtner Advogados Associados - São "/>
    <s v="Equipe Cível - Seguros"/>
    <s v="10/11/2017 "/>
    <s v="Acordo antes da Sentença"/>
    <n v="0"/>
    <s v="02.02.507.0002398293/16"/>
    <d v="2016-12-13T00:00:00"/>
    <d v="2016-12-16T00:00:00"/>
    <n v="67086"/>
    <d v="2016-12-16T00:00:00"/>
    <s v="10/11/2017 "/>
    <n v="329"/>
    <n v="10.966666666666667"/>
  </r>
  <r>
    <x v="10"/>
    <s v="02.02.507.0002229559/16"/>
    <x v="0"/>
    <x v="0"/>
    <s v="PROTEÇÃO VIDA EMPRESA SANTANDER"/>
    <n v="5055"/>
    <s v="MORTE NATURAL"/>
    <m/>
    <m/>
    <s v="SINISTRO NEGADO"/>
    <s v="Limite de idade / Nº mínimo segurados"/>
    <s v="idade"/>
    <x v="0"/>
    <n v="60000"/>
    <n v="50000"/>
    <n v="10000"/>
    <m/>
    <m/>
    <s v="ZURICH SANTANDER"/>
    <n v="2229559"/>
    <s v=" 0700910-23.2016.8.01.0001 "/>
    <s v="Joseildo da Silva Alves"/>
    <s v="Santander Seguros S/A"/>
    <s v="3419/455888"/>
    <s v="2014-93-66214-0"/>
    <s v="21/10/2014 "/>
    <s v=" "/>
    <n v="53000"/>
    <n v="53000"/>
    <s v=" "/>
    <s v=" "/>
    <s v=" "/>
    <n v="53000"/>
    <s v="Possível"/>
    <n v="26500"/>
    <n v="0"/>
    <s v="Remoto"/>
    <n v="0"/>
    <s v="Condenação"/>
    <s v="Contingência Inicial"/>
    <m/>
    <s v="Encerrado"/>
    <s v="Seguro de Vida"/>
    <s v="Sinistro Negado (Negativa pagto da Apólice)"/>
    <s v="Indenizatória"/>
    <s v="5ª"/>
    <s v="Vara Cível"/>
    <s v="Rio Branco (AC)"/>
    <s v="Acre"/>
    <s v="Chalfin, Goldberg, Vainboim e Fichtner Advogados Associados - São "/>
    <s v="Equipe Cível - Seguros"/>
    <s v="10/11/2017 "/>
    <s v="Acordo antes da Sentença"/>
    <n v="0"/>
    <s v="02.02.507.0002229559/16"/>
    <d v="2016-03-17T00:00:00"/>
    <d v="2016-04-02T00:00:00"/>
    <n v="53000"/>
    <d v="2016-04-02T00:00:00"/>
    <s v="10/11/2017 "/>
    <n v="587"/>
    <n v="19.566666666666666"/>
  </r>
  <r>
    <x v="10"/>
    <s v="02.02.507.0001932574/14"/>
    <x v="0"/>
    <x v="0"/>
    <s v="PROTEÇÃO VIDA EMPRESA SANTANDER"/>
    <n v="5055"/>
    <s v="IFPD"/>
    <m/>
    <m/>
    <s v="SINISTRO NEGADO"/>
    <s v="Limite de idade / Nº mínimo segurados"/>
    <s v="segurados"/>
    <x v="0"/>
    <n v="330000"/>
    <n v="73700"/>
    <n v="256300"/>
    <m/>
    <m/>
    <s v="ZURICH SANTANDER"/>
    <n v="1932574"/>
    <s v=" 0020828-03.2014.8.19.0008 "/>
    <s v="Eli Belarmino da Rocha"/>
    <s v="Santander Seguros S/A"/>
    <s v="3419/311816"/>
    <s v="2014-93-61139-0"/>
    <s v="24/03/2014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Belford Roxo (RJ)"/>
    <s v="Rio de Janeiro"/>
    <s v="Chalfin, Goldberg, Vainboim e Fichtner Advogados Associados - São "/>
    <s v="Equipe Cível - Seguros"/>
    <s v="10/11/2017 "/>
    <s v="Acordo antes da Sentença"/>
    <n v="0"/>
    <s v="02.02.507.0001932574/14"/>
    <d v="2014-09-01T00:00:00"/>
    <d v="2014-09-13T00:00:00"/>
    <n v="60000"/>
    <d v="2014-09-13T00:00:00"/>
    <s v="10/11/2017 "/>
    <n v="1154"/>
    <n v="38.466666666666669"/>
  </r>
  <r>
    <x v="10"/>
    <s v="02.02.507.0002072670/15"/>
    <x v="0"/>
    <x v="0"/>
    <s v="PROTEÇÃO VIDA EMPRESA SANTANDER"/>
    <n v="5055"/>
    <s v="MORTE ACIDENTAL"/>
    <m/>
    <m/>
    <s v="SINISTRO NEGADO"/>
    <s v="Agravamento de risco / Embriaguez"/>
    <s v="segurados"/>
    <x v="0"/>
    <n v="84807.56"/>
    <n v="75000"/>
    <n v="9807.5599999999977"/>
    <n v="8000"/>
    <m/>
    <s v="ZURICH SANTANDER"/>
    <n v="2072670"/>
    <s v=" 0008166-15.2015.8.16.0021 "/>
    <s v="Ivone Adrieli Batista dos Santos"/>
    <s v="Santander Seguros S/A"/>
    <s v="3419/259941"/>
    <s v="2014-93-63684-0"/>
    <s v="06/06/2014 "/>
    <s v=" "/>
    <n v="123591.91"/>
    <n v="123591.91"/>
    <s v=" "/>
    <s v=" "/>
    <s v=" "/>
    <n v="123591.91"/>
    <s v="Possível"/>
    <n v="61795.96"/>
    <n v="0"/>
    <s v="Remoto"/>
    <n v="0"/>
    <s v="Condenação"/>
    <s v="Contingência Inicial"/>
    <m/>
    <s v="Encerrado"/>
    <s v="Seguro de Vida"/>
    <s v="Sinistro Negado (Negativa pagto da Apólice)"/>
    <s v="Indenizatória"/>
    <s v="4ª"/>
    <s v="Vara Cível"/>
    <s v="Cascavel (PR)"/>
    <s v="Paraná"/>
    <s v="Cabanellos Schuh Advogados Associados - PR"/>
    <s v="Equipe Cível - Seguros"/>
    <s v="10/11/2017 "/>
    <s v="Acordo Após Decisão do Tribunal Estadual"/>
    <n v="0"/>
    <s v="02.02.507.0002072670/15"/>
    <d v="2015-03-16T00:00:00"/>
    <d v="2015-04-16T00:00:00"/>
    <n v="123591.91"/>
    <d v="2015-04-16T00:00:00"/>
    <s v="10/11/2017 "/>
    <n v="939"/>
    <n v="31.3"/>
  </r>
  <r>
    <x v="10"/>
    <s v="02.02.507.0001170993/12"/>
    <x v="0"/>
    <x v="0"/>
    <s v="VIDA PROTEÇÃO EXCLUSIVA"/>
    <n v="5030"/>
    <s v="IPA"/>
    <m/>
    <m/>
    <s v="SINISTRO NEGADO"/>
    <s v="Falta de Documentos"/>
    <m/>
    <x v="2"/>
    <n v="64349.13"/>
    <n v="64349.13"/>
    <n v="0"/>
    <m/>
    <m/>
    <s v="ZURICH SANTANDER"/>
    <n v="1421102"/>
    <s v=" 201.01.2012.000009-8 "/>
    <s v="aNTONIA MARIA DE CASTRO BONATO"/>
    <s v="Santander Seguros S/A"/>
    <s v="3422 / 18211034"/>
    <s v="2010-93-28816-0"/>
    <s v="10/01/2010 "/>
    <s v=" "/>
    <n v="22445"/>
    <n v="22445"/>
    <s v=" "/>
    <s v=" "/>
    <s v=" "/>
    <n v="22445"/>
    <s v="Possível"/>
    <n v="11222.5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Garça (SP)"/>
    <s v="São Paulo"/>
    <s v="Chalfin, Goldberg, Vainboim e Fichtner Advogados Associados - São "/>
    <s v="Equipe Cível - Seguros"/>
    <s v="10/11/2017 "/>
    <s v="Procedência Parcial - 2ª Instância - Recurso do Banco"/>
    <n v="0"/>
    <s v="02.02.507.0001170993/12"/>
    <d v="2012-01-13T00:00:00"/>
    <d v="2012-02-11T00:00:00"/>
    <n v="22445"/>
    <d v="2012-02-11T00:00:00"/>
    <s v="10/11/2017 "/>
    <n v="2099"/>
    <n v="69.966666666666669"/>
  </r>
  <r>
    <x v="10"/>
    <s v="02.02.507.0002485634/17"/>
    <x v="1"/>
    <x v="0"/>
    <s v="ACIDENTES PESSOAIS MENSAL SANTANDER"/>
    <n v="5012"/>
    <s v="IPA"/>
    <m/>
    <m/>
    <s v="SINISTRO NEGADO"/>
    <s v="Ausência de cobertura"/>
    <m/>
    <x v="1"/>
    <n v="104250"/>
    <n v="0"/>
    <n v="104250"/>
    <m/>
    <m/>
    <s v="ZURICH SANTANDER"/>
    <n v="2485634"/>
    <s v=" 1017320-35.2017.8.26.0007 "/>
    <s v="JOSÉ JOAQUIM DE ALEXANDRIA"/>
    <s v="Santander Seguros S/A"/>
    <s v="301/3842460"/>
    <s v="2014-82-29178-0"/>
    <s v="25/01/2013 "/>
    <s v=" "/>
    <n v="80000"/>
    <n v="80000"/>
    <s v=" "/>
    <s v=" "/>
    <s v=" "/>
    <n v="80000"/>
    <s v="Possível"/>
    <n v="40000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São Paulo (SP)"/>
    <s v="São Paulo"/>
    <s v="Chalfin, Goldberg, Vainboim e Fichtner Advogados Associados - São "/>
    <s v="Equipe Cível - Seguros"/>
    <s v="10/11/2017 "/>
    <s v="Extinção Art. 267 - Com Possibilidade Nova Ação - 1ª Instância"/>
    <n v="0"/>
    <s v="02.02.507.0002485634/17"/>
    <d v="2017-08-15T00:00:00"/>
    <d v="2017-08-22T00:00:00"/>
    <n v="80000"/>
    <d v="2017-08-22T00:00:00"/>
    <s v="10/11/2017 "/>
    <n v="80"/>
    <n v="2.6666666666666665"/>
  </r>
  <r>
    <x v="10"/>
    <s v="02.02.507.0002286682/16"/>
    <x v="1"/>
    <x v="0"/>
    <s v="SANTANDER PROTECAO SOB MEDIDA"/>
    <n v="8065"/>
    <s v="MORTE ACIDENTAL"/>
    <m/>
    <m/>
    <s v="SINISTRO NEGADO"/>
    <s v="Ausência de cobertura"/>
    <m/>
    <x v="1"/>
    <n v="16729"/>
    <n v="0"/>
    <n v="16729"/>
    <m/>
    <m/>
    <s v="ZURICH SANTANDER"/>
    <n v="2286682"/>
    <s v=" 0015169-62.2016.8.19.0066 "/>
    <s v="ALINE MARIA DA SILVA"/>
    <s v="Santander Seguros S/A"/>
    <s v="2034/5091466"/>
    <s v="2016-82-41394-E"/>
    <s v="30/07/2015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de Vida"/>
    <s v="Sinistro Negado (Negativa pagto da Apólice)"/>
    <s v="Cobrança"/>
    <s v="2ª"/>
    <s v="Vara Cível"/>
    <s v="Volta Redonda (RJ)"/>
    <s v="Rio de Janeiro"/>
    <s v="Chalfin, Goldberg, Vainboim e Fichtner Advogados Associados - São "/>
    <s v="Equipe Cível - Seguros"/>
    <s v="10/11/2017 "/>
    <s v="Improcedência da Ação - 1ª Instância"/>
    <n v="0"/>
    <s v="02.02.507.0002286682/16"/>
    <d v="2016-07-22T00:00:00"/>
    <d v="2016-07-26T00:00:00"/>
    <n v="15000"/>
    <d v="2016-07-26T00:00:00"/>
    <s v="10/11/2017 "/>
    <n v="472"/>
    <n v="15.733333333333333"/>
  </r>
  <r>
    <x v="10"/>
    <s v="02.02.507.0001676475/13"/>
    <x v="0"/>
    <x v="0"/>
    <s v="APÓLICE ESPECÍFICA VG MENSAL"/>
    <n v="7000"/>
    <s v="IPA"/>
    <m/>
    <m/>
    <s v="SINISTRO NÃO AVISADO"/>
    <s v="SINISTRO NÃO AVISADO"/>
    <m/>
    <x v="0"/>
    <n v="158415.10999999999"/>
    <n v="150000"/>
    <n v="8415.109999999986"/>
    <n v="30000"/>
    <m/>
    <s v="ZURICH SANTANDER"/>
    <n v="1697114"/>
    <s v=" 0055110-54.2012.8.12.0001 "/>
    <s v="Angela Paula Maia Antonucci"/>
    <s v="Santander Seguros S/A"/>
    <s v="2309/01"/>
    <s v="2013-93-56260-0"/>
    <s v="01/04/2008 "/>
    <s v=" "/>
    <n v="44952.480000000003"/>
    <n v="44952.480000000003"/>
    <s v=" "/>
    <s v=" "/>
    <s v=" "/>
    <n v="44952.480000000003"/>
    <s v="Possível"/>
    <n v="22476.240000000002"/>
    <n v="0"/>
    <s v="Remoto"/>
    <n v="0"/>
    <s v="Condenação"/>
    <s v="Contingência Inicial"/>
    <m/>
    <s v="Encerrado"/>
    <s v="Seguro de Vida"/>
    <s v="Pgto/Amortiz/diverg/duplic/não processado/provisão"/>
    <s v="Cobrança"/>
    <s v="16ª"/>
    <s v="Vara Cível"/>
    <s v="Campo Grande (MS)"/>
    <s v="Mato Grosso do Sul"/>
    <s v="Mascarenhas Barbosa &amp; Advogados Associados"/>
    <s v="Equipe Cível - Seguros"/>
    <s v="09/11/2017 "/>
    <s v="Acordo Após Decisão do Tribunal Estadual"/>
    <n v="0"/>
    <s v="02.02.507.0001676475/13"/>
    <d v="2013-08-06T00:00:00"/>
    <d v="2013-08-20T00:00:00"/>
    <n v="44952.480000000003"/>
    <d v="2013-08-20T00:00:00"/>
    <s v="09/11/2017 "/>
    <n v="1542"/>
    <n v="51.4"/>
  </r>
  <r>
    <x v="10"/>
    <s v="02.02.507.0002449689/17"/>
    <x v="0"/>
    <x v="0"/>
    <s v="PROTEÇÃO VIDA EMPRESA SANTANDER"/>
    <n v="5055"/>
    <s v="Auxilio Funeral"/>
    <m/>
    <m/>
    <s v="SINISTRO NEGADO"/>
    <s v="RISCO EXCLUÍDO"/>
    <m/>
    <x v="2"/>
    <n v="8839.61"/>
    <n v="8839.61"/>
    <n v="0"/>
    <m/>
    <m/>
    <s v="ZURICH SANTANDER"/>
    <n v="2449689"/>
    <s v=" 8021043-72.2017.8.11.0002 "/>
    <s v="CAMILA DA SILVA FONSECA RODRIGUES"/>
    <s v="Santander Seguros S/A"/>
    <s v="3419/726218"/>
    <s v="2016-93-79465-0"/>
    <s v="05/03/2016 "/>
    <s v=" "/>
    <n v="3000"/>
    <n v="3000"/>
    <s v=" "/>
    <s v=" "/>
    <s v=" "/>
    <n v="3000"/>
    <s v="Possível"/>
    <n v="1500"/>
    <n v="0"/>
    <s v="Remoto"/>
    <n v="0"/>
    <s v="Condenação"/>
    <s v="Contingência Inicial"/>
    <m/>
    <s v="Encerrado"/>
    <s v="Seguro de Vida"/>
    <s v="Sinistro Negado (Ausência de Cobertura)"/>
    <s v="Indenizatória"/>
    <s v="Juizado Especial Cível"/>
    <s v="JEC 40 Salários"/>
    <s v="Varzea Grande (MT)"/>
    <s v="Mato Grosso"/>
    <s v="Mascarenhas Barbosa &amp; Advogados Associados"/>
    <s v="Equipe Cível - Seguros"/>
    <s v="09/11/2017 "/>
    <s v="Procedência Parcial - 1ª Instância"/>
    <n v="0"/>
    <s v="02.02.507.0002449689/17"/>
    <d v="2017-05-10T00:00:00"/>
    <d v="2017-05-18T00:00:00"/>
    <n v="3000"/>
    <d v="2017-05-18T00:00:00"/>
    <s v="09/11/2017 "/>
    <n v="175"/>
    <n v="5.833333333333333"/>
  </r>
  <r>
    <x v="10"/>
    <s v="02.02.507.0002436078/17"/>
    <x v="0"/>
    <x v="0"/>
    <s v="PROTEÇÃO VIDA EMPRESA SANTANDER"/>
    <n v="5055"/>
    <s v="MORTE NATURAL"/>
    <m/>
    <m/>
    <s v="SINISTRO NEGADO"/>
    <s v="Falta de Documentos"/>
    <m/>
    <x v="1"/>
    <n v="11616.84"/>
    <n v="0"/>
    <n v="11616.84"/>
    <m/>
    <m/>
    <s v="ZURICH SANTANDER"/>
    <n v="2436078"/>
    <s v=" 0002426-49.2017.8.17.1130 "/>
    <s v="FABIO ARAUJO DE OLIVEIRA"/>
    <s v="Santander Seguros S/A"/>
    <s v="3419/566031"/>
    <s v="2016-93-81502-0"/>
    <s v="05/05/2016 "/>
    <s v=" "/>
    <n v="10755"/>
    <n v="10755"/>
    <s v=" "/>
    <s v=" "/>
    <s v=" "/>
    <n v="10755"/>
    <s v="Possível"/>
    <n v="5377.5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Petrolina (PE)"/>
    <s v="Pernambuco"/>
    <s v="Costa &amp; Andrade Advogados Associados - RTMVP"/>
    <s v="Equipe Cível - Seguros"/>
    <s v="09/11/2017 "/>
    <s v="Extinção Art. 267 - Com Possibilidade Nova Ação - 1ª Instância"/>
    <n v="0"/>
    <s v="02.02.507.0002436078/17"/>
    <d v="2017-04-11T00:00:00"/>
    <d v="2017-04-12T00:00:00"/>
    <n v="10755"/>
    <d v="2017-04-12T00:00:00"/>
    <s v="09/11/2017 "/>
    <n v="211"/>
    <n v="7.0333333333333332"/>
  </r>
  <r>
    <x v="10"/>
    <s v="02.02.507.0002331044/16"/>
    <x v="0"/>
    <x v="0"/>
    <s v="PROTEÇÃO VIDA EMPRESA SANTANDER"/>
    <n v="5055"/>
    <s v="MORTE NATURAL"/>
    <m/>
    <m/>
    <s v="SINISTRO NEGADO"/>
    <s v="Limite de idade / Nº mínimo segurados"/>
    <s v="segurados"/>
    <x v="0"/>
    <n v="144972.6"/>
    <n v="134200"/>
    <n v="10772.600000000006"/>
    <n v="13420"/>
    <m/>
    <s v="ZURICH SANTANDER"/>
    <n v="2331044"/>
    <s v=" 0002694-56.2016.8.21.5001 "/>
    <s v="ALEXANDRE ARAUJO PROCHNOW"/>
    <s v="Santander Seguros S/A"/>
    <s v="3419/571626"/>
    <s v="2015-93-73410-0"/>
    <s v="23/07/2015 "/>
    <s v=" "/>
    <n v="63000"/>
    <n v="63000"/>
    <s v=" "/>
    <s v=" "/>
    <s v=" "/>
    <n v="63000"/>
    <s v="Possível"/>
    <n v="315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Porto Alegre (RS)"/>
    <s v="Rio Grande do Sul"/>
    <s v="Cabanellos Schuh Advogados Associados - RS"/>
    <s v="Equipe Cível - Seguros"/>
    <s v="08/11/2017 "/>
    <s v="Acordos após a Sentença e até Decisão do Tribunal Estadual"/>
    <n v="0"/>
    <s v="02.02.507.0002331044/16"/>
    <d v="2016-05-04T00:00:00"/>
    <d v="2016-09-30T00:00:00"/>
    <n v="63000"/>
    <d v="2016-09-30T00:00:00"/>
    <s v="08/11/2017 "/>
    <n v="404"/>
    <n v="13.466666666666667"/>
  </r>
  <r>
    <x v="10"/>
    <s v="02.02.507.0000786813/08"/>
    <x v="0"/>
    <x v="0"/>
    <s v="VIDA MASTER SANTANDER"/>
    <n v="6004"/>
    <s v="MORTE NATURAL"/>
    <m/>
    <m/>
    <s v="SINISTRO NEGADO"/>
    <s v="Limite de idade / Nº mínimo segurados"/>
    <s v="idade"/>
    <x v="2"/>
    <n v="50248.639999999999"/>
    <n v="50248.639999999999"/>
    <n v="0"/>
    <m/>
    <m/>
    <s v="ESCROW"/>
    <n v="786623"/>
    <s v=" 000.08.189023-4 "/>
    <s v="Sandra Regina de Barros Rossi"/>
    <s v="Santander Seguros S/A"/>
    <s v="1134/15712 E"/>
    <s v="2007-93-13523 E"/>
    <s v="16/12/2007 "/>
    <s v=" "/>
    <n v="185739.16"/>
    <n v="185739.16"/>
    <s v=" "/>
    <s v=" "/>
    <s v=" "/>
    <n v="185739.16"/>
    <s v="Remoto"/>
    <n v="0"/>
    <n v="0"/>
    <s v="Remoto"/>
    <n v="0"/>
    <s v="Condenação"/>
    <s v="Contingência Inicial"/>
    <m/>
    <s v="Encerrado"/>
    <s v="Seguro de Vida"/>
    <s v="Sinistro Negado (Ausência de Cobertura)"/>
    <s v="Execução de Título Extrajudicial"/>
    <s v="36ª"/>
    <s v="Vara Cível"/>
    <s v="São Paulo (SP)"/>
    <s v="São Paulo"/>
    <s v="Chalfin, Goldberg, Vainboim e Fichtner Advogados Associados - São "/>
    <s v="Equipe Cível - Seguros"/>
    <s v="07/11/2017 "/>
    <s v="Procedência Parcial - 2ª Instância - Recurso do Banco"/>
    <n v="0"/>
    <s v="02.02.507.0000786813/08"/>
    <d v="2008-08-29T00:00:00"/>
    <d v="2008-10-15T00:00:00"/>
    <n v="185739.16"/>
    <d v="2008-10-15T00:00:00"/>
    <s v="07/11/2017 "/>
    <n v="3310"/>
    <n v="110.33333333333333"/>
  </r>
  <r>
    <x v="10"/>
    <s v="02.02.507.0001774625/13"/>
    <x v="1"/>
    <x v="0"/>
    <s v=" ACIDENTES PESSOAIS ANUAL SANTANDER"/>
    <n v="5009"/>
    <s v="IPA"/>
    <m/>
    <m/>
    <s v="SINISTRO NEGADO"/>
    <s v="Ausência de cobertura"/>
    <m/>
    <x v="1"/>
    <n v="66402.22"/>
    <n v="0"/>
    <n v="66402.22"/>
    <m/>
    <m/>
    <s v="ZURICH SANTANDER"/>
    <n v="1774625"/>
    <s v=" 4005508-14.2013.8.26.0482 "/>
    <s v="Maria Lúcia Mendes"/>
    <s v="Santander Seguros S/A"/>
    <s v="285/1341215"/>
    <s v="2014-82-27493-0"/>
    <s v="13/07/2010 "/>
    <s v=" "/>
    <n v="29984"/>
    <n v="29984"/>
    <s v=" "/>
    <s v=" "/>
    <s v=" "/>
    <n v="29984"/>
    <s v="Possível"/>
    <n v="14992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Presidente Prudente (SP)"/>
    <s v="São Paulo"/>
    <s v="Chalfin, Goldberg, Vainboim e Fichtner Advogados Associados - São "/>
    <s v="Equipe Cível - Seguros"/>
    <s v="07/11/2017 "/>
    <s v="Improcedência da Ação - 2ª Instância - Recurso do Autor"/>
    <n v="0"/>
    <s v="02.02.507.0001774625/13"/>
    <d v="2013-12-04T00:00:00"/>
    <d v="2014-01-16T00:00:00"/>
    <n v="29984"/>
    <d v="2014-01-16T00:00:00"/>
    <s v="07/11/2017 "/>
    <n v="1391"/>
    <n v="46.366666666666667"/>
  </r>
  <r>
    <x v="10"/>
    <s v="02.01.507.0000040611/00"/>
    <x v="0"/>
    <x v="0"/>
    <s v="PRODUTO GENÉRICO"/>
    <n v="9999"/>
    <s v="MORTE NATURAL"/>
    <m/>
    <m/>
    <s v="SINISTRO NEGADO"/>
    <s v="Falta de pagamento do prêmio"/>
    <m/>
    <x v="1"/>
    <n v="8494871"/>
    <n v="0"/>
    <n v="8494871"/>
    <m/>
    <m/>
    <s v="ESCROW"/>
    <n v="246252"/>
    <s v=" 00200013456-4  "/>
    <s v="Hedylamar Quirino Laselva"/>
    <s v="Santander Seguros S/A"/>
    <s v="7110151/720156"/>
    <s v="2005-93-2565-0"/>
    <s v="01/08/1999 "/>
    <s v=" "/>
    <n v="22369"/>
    <n v="22369"/>
    <s v=" "/>
    <s v=" "/>
    <s v=" "/>
    <n v="22369"/>
    <s v="Provável"/>
    <n v="22369"/>
    <n v="365.08"/>
    <s v="Remoto"/>
    <n v="0"/>
    <s v="Sucumbência"/>
    <s v="Reclassificados"/>
    <s v="Sentença Parcialmente Procedente"/>
    <s v="Encerrado"/>
    <s v="Seguro de Vida"/>
    <s v="Pgto/Amortiz/diverg/duplic/não processado/provisão"/>
    <s v="Execução de Título Extrajudicial"/>
    <s v="3ª"/>
    <s v="Vara Cível"/>
    <s v="São Paulo (SP)"/>
    <s v="São Paulo"/>
    <s v="Chalfin, Goldberg, Vainboim e Fichtner Advogados Associados - São "/>
    <s v="Equipe Cível - Seguros"/>
    <s v="08/11/2017 "/>
    <s v="Arquivamento"/>
    <n v="0"/>
    <s v="02.01.507.0000040611/00"/>
    <d v="2000-03-29T00:00:00"/>
    <d v="2002-12-27T00:00:00"/>
    <n v="22369"/>
    <d v="2002-12-27T00:00:00"/>
    <s v="08/11/2017 "/>
    <n v="5430"/>
    <n v="181"/>
  </r>
  <r>
    <x v="10"/>
    <s v="02.02.136.0002428043/17"/>
    <x v="2"/>
    <x v="1"/>
    <s v="PROTEÇÃO RESIDENCIAL"/>
    <n v="8106"/>
    <s v="ROUBO/FURTO"/>
    <m/>
    <m/>
    <s v="SINISTRO NEGADO"/>
    <s v="Falta de Documentos"/>
    <m/>
    <x v="0"/>
    <n v="5363.34"/>
    <n v="5000"/>
    <n v="363.34000000000015"/>
    <m/>
    <m/>
    <s v="ZURICH SANTANDER"/>
    <n v="2428043"/>
    <s v=" 0000568-79.2017.8.16.0137 "/>
    <s v="GILIALDO AURELIANO GODOI"/>
    <s v="Santander Brasil Seguros S/A"/>
    <s v="1813162/938834"/>
    <s v="2016-14-114733-"/>
    <s v="14/11/2016 "/>
    <s v=" "/>
    <n v="4953.34"/>
    <n v="4953.34"/>
    <s v=" "/>
    <s v=" "/>
    <s v=" "/>
    <n v="4953.34"/>
    <s v="Possível"/>
    <n v="2476.67"/>
    <n v="0"/>
    <s v="Remoto"/>
    <n v="0"/>
    <s v="Condenação"/>
    <s v="Contingência Inicial"/>
    <m/>
    <s v="Encerrado"/>
    <s v="Seguro Residencial"/>
    <s v="Sinistro Negado"/>
    <s v="Cobrança"/>
    <s v="Juizado Especial Cível"/>
    <s v="JEC 20 Salários"/>
    <s v="Porecatu (PR)"/>
    <s v="Paraná"/>
    <s v="Cabanellos Schuh Advogados Associados - PR"/>
    <s v="Equipe Cível - Seguros"/>
    <s v="16/11/2017 "/>
    <s v="Acordos após a Sentença e até Decisão do Tribunal Estadual"/>
    <n v="0"/>
    <s v="02.02.136.0002428043/17"/>
    <d v="2017-03-13T00:00:00"/>
    <d v="2017-03-22T00:00:00"/>
    <n v="4953.34"/>
    <d v="2017-03-22T00:00:00"/>
    <s v="16/11/2017 "/>
    <n v="239"/>
    <n v="7.9666666666666668"/>
  </r>
  <r>
    <x v="10"/>
    <s v="02.02.136.0002425796/17"/>
    <x v="2"/>
    <x v="1"/>
    <s v="PROTEÇÃO EMPRESARIAL SANTANDER"/>
    <n v="8114"/>
    <s v="ROUBO/FURTO"/>
    <m/>
    <m/>
    <s v="SINISTRO NEGADO"/>
    <s v="RISCO EXCLUÍDO"/>
    <m/>
    <x v="0"/>
    <n v="16048.63"/>
    <n v="14000"/>
    <n v="2048.6299999999992"/>
    <m/>
    <m/>
    <s v="ZURICH SANTANDER"/>
    <n v="2425796"/>
    <s v=" 0002359-28.2017.8.16.0026 "/>
    <s v="Marinise Delinski ME"/>
    <s v="Santander Brasil Seguros S/A"/>
    <s v="1842402/0"/>
    <s v="2016-14-112661-"/>
    <s v="28/09/2016 "/>
    <s v=" "/>
    <n v="15000"/>
    <n v="15000"/>
    <s v=" "/>
    <s v=" "/>
    <s v=" "/>
    <n v="15000"/>
    <s v="Possível"/>
    <n v="7500"/>
    <n v="0"/>
    <s v="Remoto"/>
    <n v="0"/>
    <s v="Condenação"/>
    <s v="Contingência Inicial"/>
    <m/>
    <s v="Encerrado"/>
    <s v="Seguro Empresarial"/>
    <s v="Sinistro Negado (Negativa pagto da Apólice)"/>
    <s v="Indenizatória"/>
    <s v="Juizado Especial Cível"/>
    <s v="JEC 40 Salários"/>
    <s v="Campo Largo (PR)"/>
    <s v="Paraná"/>
    <s v="Cabanellos Schuh Advogados Associados - PR"/>
    <s v="Equipe Cível - Seguros"/>
    <s v="16/11/2017 "/>
    <s v="Acordos após a Sentença e até Decisão do Tribunal Estadual"/>
    <n v="0"/>
    <s v="02.02.136.0002425796/17"/>
    <d v="2017-03-08T00:00:00"/>
    <d v="2017-03-16T00:00:00"/>
    <n v="15000"/>
    <d v="2017-03-16T00:00:00"/>
    <s v="16/11/2017 "/>
    <n v="245"/>
    <n v="8.1666666666666661"/>
  </r>
  <r>
    <x v="10"/>
    <s v="02.02.136.0002436918/17"/>
    <x v="2"/>
    <x v="1"/>
    <s v="PROTEÇÃO RESIDENCIAL DOSE DUPLA"/>
    <n v="5002"/>
    <s v="DESMORONAMENTO"/>
    <m/>
    <m/>
    <s v="SINISTRO NEGADO"/>
    <s v="EVENTO NÃO CARACTERIZADO"/>
    <m/>
    <x v="0"/>
    <n v="12889.67"/>
    <n v="12500"/>
    <n v="389.67000000000007"/>
    <m/>
    <m/>
    <s v="ZURICH SANTANDER"/>
    <n v="2436918"/>
    <s v=" 1000418-56.2017.8.26.0411 "/>
    <s v="CLODOALDO MICALI"/>
    <s v="Santander Brasil Seguros S/A"/>
    <s v="1490320/341773"/>
    <s v="2017-14-117990-"/>
    <s v="16/01/2017 "/>
    <s v=" "/>
    <n v="17866"/>
    <n v="17866"/>
    <s v=" "/>
    <s v=" "/>
    <s v=" "/>
    <n v="17866"/>
    <s v="Possível"/>
    <n v="8933"/>
    <n v="0"/>
    <s v="Remoto"/>
    <n v="0"/>
    <s v="Condenação"/>
    <s v="Contingência Inicial"/>
    <m/>
    <s v="Encerrado"/>
    <s v="Seguro Residencial"/>
    <s v="Sinistro Negado (Negativa pagto da Apólice)"/>
    <s v="Cobrança"/>
    <s v="Juizado Especial Cível"/>
    <s v="JEC 20 Salários"/>
    <s v="Pacaembu (SP)"/>
    <s v="São Paulo"/>
    <s v="Chalfin, Goldberg, Vainboim e Fichtner Advogados Associados - São "/>
    <s v="Equipe Cível - Seguros"/>
    <s v="16/11/2017 "/>
    <s v="Acordo Após Decisão do Tribunal Estadual"/>
    <n v="0"/>
    <s v="02.02.136.0002436918/17"/>
    <d v="2017-03-30T00:00:00"/>
    <d v="2017-04-13T00:00:00"/>
    <n v="17866"/>
    <d v="2017-04-13T00:00:00"/>
    <s v="16/11/2017 "/>
    <n v="217"/>
    <n v="7.2333333333333334"/>
  </r>
  <r>
    <x v="10"/>
    <s v="02.02.136.0002435995/17"/>
    <x v="2"/>
    <x v="1"/>
    <s v="RESIDENCIAL SAN DD PROT M COB"/>
    <n v="5008"/>
    <s v="ROUBO/FURTO"/>
    <m/>
    <m/>
    <s v="SINISTRO NEGADO"/>
    <s v="FURTO SIMPLES"/>
    <m/>
    <x v="0"/>
    <n v="13926.85"/>
    <n v="13000"/>
    <n v="926.85000000000036"/>
    <m/>
    <m/>
    <s v="ZURICH SANTANDER"/>
    <n v="2435995"/>
    <s v=" 9000578-41.2016.8.21.0112 "/>
    <s v="Irineu Schmitt"/>
    <s v="Santander Brasil Seguros S/A"/>
    <s v="1490325/2654"/>
    <s v="2016-14-109890-"/>
    <s v="06/07/2016 "/>
    <s v=" "/>
    <n v="14000"/>
    <n v="14000"/>
    <s v=" "/>
    <s v=" "/>
    <s v=" "/>
    <n v="14000"/>
    <s v="Possível"/>
    <n v="7000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Não-Me-Toque (RS)"/>
    <s v="Rio Grande do Sul"/>
    <s v="Cabanellos Schuh Advogados Associados - RS"/>
    <s v="Equipe Cível - Seguros"/>
    <s v="16/11/2017 "/>
    <s v="Acordos após a Sentença e até Decisão do Tribunal Estadual"/>
    <n v="0"/>
    <s v="02.02.136.0002435995/17"/>
    <d v="2017-04-06T00:00:00"/>
    <d v="2017-04-12T00:00:00"/>
    <n v="14000"/>
    <d v="2017-04-12T00:00:00"/>
    <s v="16/11/2017 "/>
    <n v="218"/>
    <n v="7.2666666666666666"/>
  </r>
  <r>
    <x v="10"/>
    <s v="02.02.136.0002451245/17"/>
    <x v="2"/>
    <x v="1"/>
    <s v="PROTEÇÃO RESIDENCIAL"/>
    <n v="8106"/>
    <s v="ROUBO/FURTO"/>
    <m/>
    <m/>
    <s v="SINISTRO NEGADO"/>
    <s v="EVENTO NÃO CARACTERIZADO"/>
    <m/>
    <x v="0"/>
    <n v="6150.73"/>
    <n v="6098"/>
    <n v="52.729999999999563"/>
    <m/>
    <m/>
    <s v="ZURICH SANTANDER"/>
    <n v="2451245"/>
    <s v=" 0006096-89.2017.8.12.0110 "/>
    <s v="Sandra de Fátima Teixeira Roncatti"/>
    <s v="Santander Brasil Seguros S/A"/>
    <s v="1813162/939267"/>
    <s v="2017-14-120703-"/>
    <s v="15/02/2017 "/>
    <s v=" "/>
    <n v="35000"/>
    <n v="35000"/>
    <s v=" "/>
    <s v=" "/>
    <s v=" "/>
    <n v="35000"/>
    <s v="Possível"/>
    <n v="17500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40 Salários"/>
    <s v="Campo Grande (MS)"/>
    <s v="Mato Grosso do Sul"/>
    <s v="Mascarenhas Barbosa &amp; Advogados Associados"/>
    <s v="Equipe Cível - Seguros"/>
    <s v="13/11/2017 "/>
    <s v="Acordos após a Sentença e até Decisão do Tribunal Estadual"/>
    <n v="0"/>
    <s v="02.02.136.0002451245/17"/>
    <d v="2017-05-16T00:00:00"/>
    <d v="2017-05-23T00:00:00"/>
    <n v="35000"/>
    <d v="2017-05-23T00:00:00"/>
    <s v="13/11/2017 "/>
    <n v="174"/>
    <n v="5.8"/>
  </r>
  <r>
    <x v="10"/>
    <s v="02.02.136.0002404366/17"/>
    <x v="2"/>
    <x v="1"/>
    <s v="PROTEÇÃO EMPRESARIAL SANTANDER"/>
    <n v="8114"/>
    <s v="Danos Elétricos"/>
    <m/>
    <m/>
    <s v="SINISTRO NEGADO"/>
    <s v="Falta de Documentos"/>
    <m/>
    <x v="0"/>
    <n v="19717.990000000002"/>
    <n v="18500"/>
    <n v="1217.9900000000016"/>
    <m/>
    <m/>
    <s v="ZURICH SANTANDER"/>
    <n v="2404366"/>
    <s v=" 1000003-58.2017.8.26.0416 "/>
    <s v="Rodrigo Martins Torresan"/>
    <s v="Santander Brasil Seguros S/A"/>
    <s v="1832187/0"/>
    <s v="2016-14-111482-"/>
    <s v="19/08/2016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Panorama (SP)"/>
    <s v="São Paulo"/>
    <s v="Chalfin, Goldberg, Vainboim e Fichtner Advogados Associados - São "/>
    <s v="Equipe Cível - Seguros"/>
    <s v="13/11/2017 "/>
    <s v="Acordo Após Decisão do Tribunal Estadual"/>
    <n v="0"/>
    <s v="02.02.136.0002404366/17"/>
    <d v="2017-01-09T00:00:00"/>
    <d v="2017-01-12T00:00:00"/>
    <n v="20000"/>
    <d v="2017-01-12T00:00:00"/>
    <s v="13/11/2017 "/>
    <n v="305"/>
    <n v="10.166666666666666"/>
  </r>
  <r>
    <x v="10"/>
    <s v="02.02.136.0002404791/17"/>
    <x v="2"/>
    <x v="1"/>
    <s v="PROTEÇÃO EMPRESARIAL SANTANDER"/>
    <n v="8114"/>
    <s v="RESPONSABILIDADE CIVIL"/>
    <m/>
    <m/>
    <s v="SINISTRO NEGADO"/>
    <s v="RISCO EXCLUÍDO"/>
    <m/>
    <x v="2"/>
    <n v="2904.18"/>
    <n v="2904.18"/>
    <n v="0"/>
    <m/>
    <m/>
    <s v="ZURICH SANTANDER"/>
    <n v="2404791"/>
    <s v=" 0700169-33.2017.8.07.0016 "/>
    <s v="LAVA JATO E ESTACIONAMENTO CEASA BR 13 LTDA ME"/>
    <s v="Santander Brasil Seguros S/A"/>
    <s v="1839232/0"/>
    <s v="2016-14-111824-"/>
    <s v="31/08/2016 "/>
    <s v=" "/>
    <n v="100000"/>
    <n v="100000"/>
    <s v=" "/>
    <s v=" "/>
    <s v=" "/>
    <n v="100000"/>
    <s v="Possível"/>
    <n v="50000"/>
    <n v="0"/>
    <s v="Remoto"/>
    <n v="0"/>
    <s v="Condenação"/>
    <s v="Contingência Inicial"/>
    <m/>
    <s v="Encerrado"/>
    <s v="Seguro Residencial"/>
    <s v="Sinistro Negado (Negativa pagto da Apólice)"/>
    <s v="Indenizatória"/>
    <s v="Juizado Especial Cível"/>
    <s v="JEC 40 Salários"/>
    <s v="Brasília (DF)"/>
    <s v="Distrito Federal"/>
    <s v="Mascarenhas Barbosa &amp; Advogados Associados"/>
    <s v="Equipe Cível - Seguros"/>
    <s v="13/11/2017 "/>
    <s v="Procedência Parcial - 1ª Instância"/>
    <n v="0"/>
    <s v="02.02.136.0002404791/17"/>
    <d v="2017-01-10T00:00:00"/>
    <d v="2017-01-13T00:00:00"/>
    <n v="100000"/>
    <d v="2017-01-13T00:00:00"/>
    <s v="13/11/2017 "/>
    <n v="304"/>
    <n v="10.133333333333333"/>
  </r>
  <r>
    <x v="10"/>
    <s v="02.02.136.0002444552/17"/>
    <x v="2"/>
    <x v="1"/>
    <s v="PROTEÇÃO RESIDENCIAL SOB MEDIDA"/>
    <n v="8099"/>
    <s v="Danos Elétricos"/>
    <m/>
    <m/>
    <s v="SINISTRO NEGADO"/>
    <s v="Ausência de cobertura"/>
    <m/>
    <x v="1"/>
    <n v="4910.76"/>
    <n v="0"/>
    <n v="4910.76"/>
    <m/>
    <m/>
    <s v="ZURICH SANTANDER"/>
    <n v="2444552"/>
    <s v=" 1000837-64.2017.8.26.0415 "/>
    <s v="JOÃO JOSÉ MOREIRA GONÇALVES"/>
    <s v="Santander Brasil Seguros S/A"/>
    <s v="1782419 / 61600"/>
    <s v="2017-14-124036-"/>
    <s v="14/02/2017 "/>
    <s v=" "/>
    <n v="4778"/>
    <n v="4778"/>
    <s v=" "/>
    <s v=" "/>
    <s v=" "/>
    <n v="4778"/>
    <s v="Possível"/>
    <n v="2389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Palmital (SP)"/>
    <s v="São Paulo"/>
    <s v="Chalfin, Goldberg, Vainboim e Fichtner Advogados Associados - São "/>
    <s v="Equipe Cível - Seguros"/>
    <s v="13/11/2017 "/>
    <s v="Improcedência da Ação - 1ª Instância"/>
    <n v="0"/>
    <s v="02.02.136.0002444552/17"/>
    <d v="2017-04-27T00:00:00"/>
    <d v="2017-05-05T00:00:00"/>
    <n v="4778"/>
    <d v="2017-05-05T00:00:00"/>
    <s v="13/11/2017 "/>
    <n v="192"/>
    <n v="6.4"/>
  </r>
  <r>
    <x v="10"/>
    <s v="02.02.136.0002181138/15"/>
    <x v="2"/>
    <x v="1"/>
    <s v=" PROTEÇÃO RESIDENCIAL SELECT"/>
    <n v="8101"/>
    <s v="QUEBRA DE VIDROS"/>
    <m/>
    <m/>
    <s v="SINISTRO NEGADO"/>
    <s v="RISCO EXCLUÍDO"/>
    <m/>
    <x v="0"/>
    <n v="16365.23"/>
    <n v="15400"/>
    <n v="965.22999999999956"/>
    <m/>
    <m/>
    <s v="ZURICH SANTANDER"/>
    <n v="2181138"/>
    <s v=" 1123388-89.2015.8.26.0100 "/>
    <s v="Ricardo Franceschi"/>
    <s v="Santander Brasil Seguros S/A"/>
    <s v="1782293/584606"/>
    <s v="2015-14-90060-0"/>
    <s v="15/02/2015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Residencial"/>
    <s v="Demora/diverg/não efetivação da alteraç solicitada"/>
    <s v="Indenizatória"/>
    <s v="9ª"/>
    <s v="Vara Cível"/>
    <s v="São Paulo (SP)"/>
    <s v="São Paulo"/>
    <s v="Chalfin, Goldberg, Vainboim e Fichtner Advogados Associados - São "/>
    <s v="Equipe Cível - Seguros"/>
    <s v="10/11/2017 "/>
    <s v="Acordos após a Sentença e até Decisão do Tribunal Estadual"/>
    <n v="0"/>
    <s v="02.02.136.0002181138/15"/>
    <d v="2015-12-01T00:00:00"/>
    <d v="2015-12-08T00:00:00"/>
    <n v="10000"/>
    <d v="2015-12-08T00:00:00"/>
    <s v="10/11/2017 "/>
    <n v="703"/>
    <n v="23.433333333333334"/>
  </r>
  <r>
    <x v="10"/>
    <s v="02.02.136.0002327973/16"/>
    <x v="2"/>
    <x v="1"/>
    <s v="PROTEÇÃO RESIDENCIAL VAN GOGH"/>
    <n v="8100"/>
    <s v="ROUBO/FURTO"/>
    <m/>
    <m/>
    <s v="SINISTRO NEGADO"/>
    <s v="Ausência de cobertura"/>
    <m/>
    <x v="1"/>
    <n v="18829.82"/>
    <n v="0"/>
    <n v="18829.82"/>
    <m/>
    <m/>
    <s v="ZURICH SANTANDER"/>
    <n v="2327973"/>
    <s v=" 9079394-32.2016.8.13.0024 "/>
    <s v="EDSON JOSE DOS SANTOS"/>
    <s v="Santander Brasil Seguros S/A"/>
    <s v="1782418/462417"/>
    <s v="2016-14-110897-"/>
    <s v="07/08/2016 "/>
    <s v=" "/>
    <n v="16821"/>
    <n v="16921"/>
    <s v=" "/>
    <s v=" "/>
    <s v=" "/>
    <n v="16821"/>
    <s v="Possível"/>
    <n v="8410.5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Belo Horizonte (MG)"/>
    <s v="Minas Gerais"/>
    <s v="Chalfin, Goldberg, Vainboim e Fichtner Advogados Associados - São "/>
    <s v="Equipe Cível - Seguros"/>
    <s v="10/11/2017 "/>
    <s v="Improcedência da Ação - 1ª Instância"/>
    <n v="0"/>
    <s v="02.02.136.0002327973/16"/>
    <d v="2016-09-20T00:00:00"/>
    <d v="2016-09-23T00:00:00"/>
    <n v="16821"/>
    <d v="2016-09-23T00:00:00"/>
    <s v="10/11/2017 "/>
    <n v="413"/>
    <n v="13.766666666666667"/>
  </r>
  <r>
    <x v="10"/>
    <s v="02.02.507.0001088147/10"/>
    <x v="0"/>
    <x v="0"/>
    <s v="APÓLICE ESPECÍFICA VG MENSAL"/>
    <n v="7000"/>
    <s v="IPA"/>
    <m/>
    <m/>
    <s v="SINISTRO LIQUIDADO"/>
    <s v="Sinistro pago parcialmente"/>
    <m/>
    <x v="0"/>
    <n v="87108.2"/>
    <n v="84500"/>
    <n v="2608.1999999999998"/>
    <n v="8450"/>
    <m/>
    <s v="ESCROW"/>
    <n v="1338245"/>
    <s v=" 0038539-80.2010.8.13.0702 "/>
    <s v="Iranildo Felix de Melo"/>
    <s v="Santander Seguros S/A"/>
    <n v="3252"/>
    <s v="2009-93-21901"/>
    <s v="08/09/2008 "/>
    <s v=" "/>
    <n v="30819.75"/>
    <n v="56550"/>
    <s v=" "/>
    <s v=" "/>
    <s v=" "/>
    <n v="27673.75"/>
    <s v="Possível"/>
    <n v="13836.88"/>
    <n v="0"/>
    <s v="Remoto"/>
    <n v="0"/>
    <s v="Condenação"/>
    <s v="Contingência Inicial"/>
    <m/>
    <s v="Encerrado"/>
    <s v="Seguro de Vida"/>
    <s v="Cobertura Negada"/>
    <s v="Indenizatória"/>
    <s v="10ª"/>
    <s v="Vara Cível"/>
    <s v="Uberlândia (MG)"/>
    <s v="Minas Gerais"/>
    <s v="Chalfin, Goldberg, Vainboim e Fichtner Advogados Associados - São "/>
    <s v="Equipe Cível - Seguros"/>
    <s v="18/11/2017 "/>
    <s v="Acordo Após Decisão do Tribunal Estadual"/>
    <n v="0"/>
    <s v="02.02.507.0001088147/10"/>
    <d v="2010-05-21T00:00:00"/>
    <d v="2011-06-30T00:00:00"/>
    <n v="30819.75"/>
    <d v="2011-06-30T00:00:00"/>
    <s v="18/11/2017 "/>
    <n v="2333"/>
    <n v="77.766666666666666"/>
  </r>
  <r>
    <x v="10"/>
    <s v="02.02.507.0001118027/11"/>
    <x v="1"/>
    <x v="0"/>
    <s v="AP MENSAL -  STYLE"/>
    <n v="5071"/>
    <s v="IPA"/>
    <m/>
    <m/>
    <s v="SINISTRO LIQUIDADO"/>
    <s v="Sinistro pago parcialmente"/>
    <m/>
    <x v="0"/>
    <n v="287499.28999999998"/>
    <n v="225000"/>
    <n v="62499.29"/>
    <n v="25000"/>
    <m/>
    <s v="ESCROW"/>
    <n v="1368128"/>
    <s v=" 583.00.2011.181759-4 "/>
    <s v="Claudio Santos de Oliveira"/>
    <s v="Santander Seguros S/A"/>
    <s v="2022/2239876 E"/>
    <s v="2011-82-13478"/>
    <s v="29/01/2011 "/>
    <s v=" "/>
    <n v="98550"/>
    <n v="135000"/>
    <s v=" "/>
    <s v=" "/>
    <s v=" "/>
    <n v="98550"/>
    <s v="Possível"/>
    <n v="49275"/>
    <n v="0"/>
    <s v="Remoto"/>
    <n v="0"/>
    <s v="Condenação"/>
    <s v="Contingência Inicial"/>
    <m/>
    <s v="Encerrado"/>
    <s v="Acidentes Pessoais"/>
    <s v="Cobertura Negada"/>
    <s v="Indenizatória"/>
    <s v="14ª"/>
    <s v="Vara Cível"/>
    <s v="São Paulo (SP)"/>
    <s v="São Paulo"/>
    <s v="Chalfin, Goldberg, Vainboim e Fichtner Advogados Associados - São "/>
    <s v="Equipe Cível - Seguros"/>
    <s v="28/11/2017 "/>
    <s v="Acordo Após Decisão do Tribunal Estadual"/>
    <n v="0"/>
    <s v="02.02.507.0001118027/11"/>
    <d v="2011-08-29T00:00:00"/>
    <d v="2011-09-13T00:00:00"/>
    <n v="98550"/>
    <d v="2011-09-13T00:00:00"/>
    <s v="28/11/2017 "/>
    <n v="2268"/>
    <n v="75.599999999999994"/>
  </r>
  <r>
    <x v="10"/>
    <s v="02.02.507.0001236446/12"/>
    <x v="0"/>
    <x v="0"/>
    <s v="PROTEÇÃO VIDA EMPRESA SANTANDER"/>
    <n v="5055"/>
    <s v="IFPD"/>
    <m/>
    <m/>
    <s v="SINISTRO NEGADO"/>
    <s v="Sem caracterização de IFPD / IPA / Doenças Graves / Preexistência"/>
    <m/>
    <x v="1"/>
    <n v="29920.84"/>
    <n v="0"/>
    <n v="29920.84"/>
    <m/>
    <m/>
    <s v="ZURICH SANTANDER"/>
    <n v="1486550"/>
    <s v=" 087.01.2012.000002-9 "/>
    <s v="Isaura Maria dos Santos"/>
    <s v="Santander Seguros S/A"/>
    <s v="3419 / 20963"/>
    <s v="2011-93-38979-0"/>
    <s v="15/05/2011 "/>
    <s v=" "/>
    <n v="13077.1"/>
    <n v="13077.1"/>
    <s v=" "/>
    <s v=" "/>
    <s v=" "/>
    <n v="13077.1"/>
    <s v="Possível"/>
    <n v="6538.55"/>
    <n v="0"/>
    <s v="Remoto"/>
    <n v="0"/>
    <s v="Condenação"/>
    <s v="Contingência Inicial"/>
    <m/>
    <s v="Encerrado"/>
    <s v="Acidentes Pessoais"/>
    <s v="Cobertura Negada"/>
    <s v="Indenizatória"/>
    <s v="1ª"/>
    <s v="Vara Cível"/>
    <s v="Borborema (PB)"/>
    <s v="São Paulo"/>
    <s v="Chalfin, Goldberg, Vainboim e Fichtner Advogados Associados - São "/>
    <s v="Equipe Cível - Seguros"/>
    <s v="18/11/2017 "/>
    <s v="Improcedência da Ação - 1ª Instância"/>
    <n v="0"/>
    <s v="02.02.507.0001236446/12"/>
    <d v="2012-03-27T00:00:00"/>
    <d v="2012-07-12T00:00:00"/>
    <n v="13077.1"/>
    <d v="2012-07-12T00:00:00"/>
    <s v="18/11/2017 "/>
    <n v="1955"/>
    <n v="65.166666666666671"/>
  </r>
  <r>
    <x v="10"/>
    <s v="02.02.507.0002286758/16"/>
    <x v="1"/>
    <x v="0"/>
    <s v="PROTECAO MULHER MEN SANTANDER"/>
    <n v="5043"/>
    <s v="IPA"/>
    <m/>
    <m/>
    <s v="SINISTRO LIQUIDADO"/>
    <s v="Sinistro pago parcialmente"/>
    <m/>
    <x v="0"/>
    <n v="34041.31"/>
    <n v="32500"/>
    <n v="1541.31"/>
    <n v="0"/>
    <m/>
    <s v="ZURICH SANTANDER"/>
    <n v="2286758"/>
    <s v=" 1002668-94.2016.8.26.0541 "/>
    <s v="MARIA PRADO BARBATO"/>
    <s v="Santander Seguros S/A"/>
    <s v="286/180369 E"/>
    <s v="2015-82-35227E"/>
    <s v="04/04/2015 "/>
    <s v=" "/>
    <n v="63328.6"/>
    <n v="77230"/>
    <s v=" "/>
    <s v=" "/>
    <s v=" "/>
    <n v="63328.6"/>
    <s v="Possível"/>
    <n v="31664.3"/>
    <n v="0"/>
    <s v="Remoto"/>
    <n v="0"/>
    <s v="Condenação"/>
    <s v="Contingência Inicial"/>
    <m/>
    <s v="Encerrado"/>
    <s v="Acidentes Pessoais"/>
    <s v="Sinistro Negado (Negativa pagto da Apólice)"/>
    <s v="Indenizatória"/>
    <s v="3ª"/>
    <s v="Vara Cível"/>
    <s v="Santa Fé do Sul (SP)"/>
    <s v="São Paulo"/>
    <s v="Chalfin, Goldberg, Vainboim e Fichtner Advogados Associados - São "/>
    <s v="Equipe Cível - Seguros"/>
    <s v="18/11/2017 "/>
    <s v="Acordos após a Sentença e até Decisão do Tribunal Estadual"/>
    <n v="0"/>
    <s v="02.02.507.0002286758/16"/>
    <d v="2016-07-12T00:00:00"/>
    <d v="2016-07-26T00:00:00"/>
    <n v="63328.6"/>
    <d v="2016-07-26T00:00:00"/>
    <s v="18/11/2017 "/>
    <n v="480"/>
    <n v="16"/>
  </r>
  <r>
    <x v="10"/>
    <s v="02.02.136.0002429883/17"/>
    <x v="2"/>
    <x v="1"/>
    <s v="PROTEÇÃO RESIDENCIAL VAN GOGH"/>
    <n v="8100"/>
    <s v="VENDAVAL"/>
    <m/>
    <m/>
    <s v="SINISTRO NEGADO"/>
    <s v="EVENTO NÃO CARACTERIZADO"/>
    <m/>
    <x v="0"/>
    <n v="8605.2800000000007"/>
    <n v="8100"/>
    <n v="505.28"/>
    <m/>
    <m/>
    <s v="ZURICH SANTANDER"/>
    <n v="2429883"/>
    <s v=" 1000922-64.2017.8.26.0572 "/>
    <s v="Augusto Aparecido Mazier"/>
    <s v="Santander Brasil Seguros S/A"/>
    <s v="1782418/813880"/>
    <s v="2016-14-112822-"/>
    <s v="03/10/2016 "/>
    <s v=" "/>
    <n v="30000"/>
    <n v="30000"/>
    <s v=" "/>
    <s v=" "/>
    <s v=" "/>
    <n v="30000"/>
    <s v="Possível"/>
    <n v="15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40 Salários"/>
    <s v="São Joaquim da Barra (SP)"/>
    <s v="São Paulo"/>
    <s v="Chalfin, Goldberg, Vainboim e Fichtner Advogados Associados - São "/>
    <s v="Equipe Cível - Seguros"/>
    <s v="27/11/2017 "/>
    <s v="Acordo antes da Sentença"/>
    <n v="0"/>
    <s v="02.02.136.0002429883/17"/>
    <d v="2017-03-21T00:00:00"/>
    <d v="2017-03-28T00:00:00"/>
    <n v="30000"/>
    <d v="2017-03-28T00:00:00"/>
    <s v="27/11/2017 "/>
    <n v="244"/>
    <n v="8.1333333333333329"/>
  </r>
  <r>
    <x v="10"/>
    <s v="02.02.136.0002440535/17"/>
    <x v="2"/>
    <x v="1"/>
    <s v="PROTEÇÃO RESIDENCIAL DOSE DUPLA"/>
    <n v="5002"/>
    <s v="ROUBO/FURTO"/>
    <m/>
    <m/>
    <s v="SINISTRO NEGADO"/>
    <s v="Caracteristica do imóvel ( Veraneio / Comercial / Desabitado / Em reforma) "/>
    <s v="veraneio"/>
    <x v="0"/>
    <n v="3661.52"/>
    <n v="3661.52"/>
    <n v="0"/>
    <n v="0"/>
    <m/>
    <s v="ZURICH SANTANDER"/>
    <n v="2440535"/>
    <s v=" 0001647-97.2017.8.26.0272 "/>
    <s v="Vilma Ferian Silva"/>
    <s v="Santander Brasil Seguros S/A"/>
    <s v="1490320/550752"/>
    <s v="2016-14-109632-"/>
    <s v="14/01/2016 "/>
    <s v=" "/>
    <n v="5000"/>
    <n v="21973"/>
    <s v=" "/>
    <s v=" "/>
    <s v=" "/>
    <n v="5000"/>
    <s v="Possível"/>
    <n v="25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Itapira (SP)"/>
    <s v="São Paulo"/>
    <s v="Chalfin, Goldberg, Vainboim e Fichtner Advogados Associados - São "/>
    <s v="Equipe Cível - Seguros"/>
    <s v="15/11/2017 "/>
    <s v="Acordo antes da Sentença"/>
    <n v="0"/>
    <s v="02.02.136.0002440535/17"/>
    <d v="2017-04-03T00:00:00"/>
    <d v="2017-04-24T00:00:00"/>
    <n v="5000"/>
    <d v="2017-04-24T00:00:00"/>
    <s v="15/11/2017 "/>
    <n v="205"/>
    <n v="6.833333333333333"/>
  </r>
  <r>
    <x v="10"/>
    <s v="02.02.136.0002453047/17"/>
    <x v="2"/>
    <x v="1"/>
    <s v="PROTEÇÃO RESIDENCIAL VAN GOGH"/>
    <n v="8100"/>
    <s v="ROUBO/FURTO"/>
    <m/>
    <m/>
    <s v="SINISTRO LIQUIDADO"/>
    <s v="Sinistro pago parcialmente"/>
    <m/>
    <x v="0"/>
    <n v="3512.28"/>
    <n v="3500"/>
    <n v="12.28"/>
    <n v="0"/>
    <m/>
    <s v="ZURICH SANTANDER"/>
    <n v="2453047"/>
    <s v=" 0303378-14.2017.8.24.0045 "/>
    <s v="Claucia Matias"/>
    <s v="Santander Brasil Seguros S/A"/>
    <s v="1782418/600714"/>
    <s v="2017-14-120440-"/>
    <s v="22/02/2017 "/>
    <s v=" "/>
    <n v="3817.07"/>
    <n v="3817.07"/>
    <s v=" "/>
    <s v=" "/>
    <s v=" "/>
    <n v="3817.07"/>
    <s v="Possível"/>
    <n v="1908.54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Palhoça (SC)"/>
    <s v="Santa Catarina"/>
    <s v="Cabanellos Schuh Advogados Associados - SC"/>
    <s v="Equipe Cível - Seguros"/>
    <s v="27/11/2017 "/>
    <s v="Acordos após a Sentença e até Decisão do Tribunal Estadual"/>
    <n v="0"/>
    <s v="02.02.136.0002453047/17"/>
    <d v="2017-05-22T00:00:00"/>
    <d v="2017-05-26T00:00:00"/>
    <n v="3817.07"/>
    <d v="2017-05-26T00:00:00"/>
    <s v="27/11/2017 "/>
    <n v="185"/>
    <n v="6.166666666666667"/>
  </r>
  <r>
    <x v="10"/>
    <s v="02.02.136.0002479025/17"/>
    <x v="2"/>
    <x v="1"/>
    <s v="PROTEÇÃO RESIDENCIAL"/>
    <n v="8106"/>
    <s v="ROUBO/FURTO"/>
    <m/>
    <m/>
    <s v="SINISTRO LIQUIDADO"/>
    <s v="Sinistro pago parcialmente"/>
    <m/>
    <x v="0"/>
    <n v="2232.88"/>
    <n v="2184"/>
    <n v="48.880000000000109"/>
    <n v="0"/>
    <m/>
    <s v="ZURICH SANTANDER"/>
    <n v="2479025"/>
    <s v=" 1002322-07.2017.8.26.0575 "/>
    <s v="Nilson da Silva Ferreira"/>
    <s v="Santander Brasil Seguros S/A"/>
    <s v="1813162/964705"/>
    <s v="2017-14-120527-"/>
    <s v="23/02/2017 "/>
    <s v=" "/>
    <n v="3026"/>
    <n v="4500"/>
    <s v=" "/>
    <s v=" "/>
    <s v=" "/>
    <n v="3026"/>
    <s v="Possível"/>
    <n v="1513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São José do Rio Pardo (SP)"/>
    <s v="São Paulo"/>
    <s v="Chalfin, Goldberg, Vainboim e Fichtner Advogados Associados - São "/>
    <s v="Equipe Cível - Seguros"/>
    <s v="27/11/2017 "/>
    <s v="Acordos após a Sentença e até Decisão do Tribunal Estadual"/>
    <n v="0"/>
    <s v="02.02.136.0002479025/17"/>
    <d v="2017-07-28T00:00:00"/>
    <d v="2017-08-04T00:00:00"/>
    <n v="3026"/>
    <d v="2017-08-04T00:00:00"/>
    <s v="27/11/2017 "/>
    <n v="115"/>
    <n v="3.8333333333333335"/>
  </r>
  <r>
    <x v="10"/>
    <s v="02.02.136.0002476283/17"/>
    <x v="2"/>
    <x v="1"/>
    <s v="PROTEÇÃO RESIDENCIAL"/>
    <n v="8106"/>
    <s v="ROUBO/FURTO"/>
    <m/>
    <m/>
    <s v="SINISTRO LIQUIDADO"/>
    <s v="Sinistro pago parcialmente"/>
    <m/>
    <x v="0"/>
    <n v="3218.81"/>
    <n v="3141"/>
    <n v="77.81"/>
    <m/>
    <m/>
    <s v="ZURICH SANTANDER"/>
    <n v="2476283"/>
    <s v=" 1007558-91.2017.8.26.0072 "/>
    <s v="MARCOS FRANCISCO PEREIRA"/>
    <s v="Santander Brasil Seguros S/A"/>
    <s v="1813162/923800"/>
    <s v="2017-14-117890E"/>
    <s v="02/12/2016 "/>
    <s v=" "/>
    <n v="12779.58"/>
    <n v="18000"/>
    <s v=" "/>
    <s v=" "/>
    <s v=" "/>
    <n v="12779.58"/>
    <s v="Possível"/>
    <n v="6389.79"/>
    <n v="0"/>
    <s v="Remoto"/>
    <n v="0"/>
    <s v="Condenação"/>
    <s v="Contingência Inicial"/>
    <m/>
    <s v="Encerrado"/>
    <s v="Seguro Residencial"/>
    <s v="Pagto prêmio não efetivado/efetivado erroneamente"/>
    <s v="Indenizatória"/>
    <s v="Juizado Especial Cível"/>
    <s v="JEC 20 Salários"/>
    <s v="Bebedouro (SP)"/>
    <s v="São Paulo"/>
    <s v="Chalfin, Goldberg, Vainboim e Fichtner Advogados Associados - São "/>
    <s v="Equipe Cível - Seguros"/>
    <s v="27/11/2017 "/>
    <s v="Acordos após a Sentença e até Decisão do Tribunal Estadual"/>
    <n v="0"/>
    <s v="02.02.136.0002476283/17"/>
    <d v="2017-07-17T00:00:00"/>
    <d v="2017-07-28T00:00:00"/>
    <n v="12779.58"/>
    <d v="2017-07-28T00:00:00"/>
    <s v="27/11/2017 "/>
    <n v="122"/>
    <n v="4.0666666666666664"/>
  </r>
  <r>
    <x v="10"/>
    <s v="02.02.136.0002491891/17"/>
    <x v="2"/>
    <x v="1"/>
    <s v="PROTEÇÃO EMPRESARIAL SANTANDER"/>
    <n v="8114"/>
    <s v="Danos Elétricos"/>
    <m/>
    <m/>
    <s v="SINISTRO NEGADO"/>
    <s v="Bens não cobertos / Comprovação preexistência"/>
    <s v="preexist"/>
    <x v="0"/>
    <n v="5878.3"/>
    <n v="5778"/>
    <n v="100.3"/>
    <m/>
    <m/>
    <s v="ZURICH SANTANDER"/>
    <n v="2491891"/>
    <s v=" 0001168-17.2017.8.26.0204 "/>
    <s v="J M FANTINI SORVETERIA ME"/>
    <s v="Santander Brasil Seguros S/A"/>
    <s v="1829939/0"/>
    <s v="2017-14-120293-"/>
    <s v="11/02/2017 "/>
    <s v=" "/>
    <n v="12000"/>
    <n v="12000"/>
    <s v=" "/>
    <s v=" "/>
    <s v=" "/>
    <n v="12000"/>
    <s v="Possível"/>
    <n v="6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General Salgado (SP)"/>
    <s v="São Paulo"/>
    <s v="Chalfin, Goldberg, Vainboim e Fichtner Advogados Associados - São "/>
    <s v="Equipe Cível - Seguros"/>
    <s v="24/11/2017 "/>
    <s v="Acordos após a Sentença e até Decisão do Tribunal Estadual"/>
    <n v="0"/>
    <s v="02.02.136.0002491891/17"/>
    <d v="2017-08-21T00:00:00"/>
    <d v="2017-09-07T00:00:00"/>
    <n v="12000"/>
    <d v="2017-09-07T00:00:00"/>
    <s v="24/11/2017 "/>
    <n v="78"/>
    <n v="2.6"/>
  </r>
  <r>
    <x v="10"/>
    <s v="02.02.136.0002269929/16"/>
    <x v="2"/>
    <x v="1"/>
    <s v="PROTEÇÃO RESIDENCIAL VAN GOGH"/>
    <n v="8100"/>
    <s v="ROUBO/FURTO"/>
    <m/>
    <m/>
    <s v="SINISTRO NEGADO"/>
    <s v="Caracteristica do imóvel ( Veraneio / Comercial / Desabitado / Em reforma) "/>
    <s v="veraneio"/>
    <x v="0"/>
    <n v="6512.17"/>
    <n v="6000"/>
    <n v="512.16999999999996"/>
    <n v="0"/>
    <m/>
    <s v="ZURICH SANTANDER"/>
    <n v="2269929"/>
    <s v=" 0002830-89.2016.8.16.0184 "/>
    <s v="Marcos Roberto de Moura"/>
    <s v="Santander Brasil Seguros S/A"/>
    <s v="1782418/732223"/>
    <s v="2016-14-105276-"/>
    <s v="23/03/2016 "/>
    <s v=" "/>
    <n v="6000"/>
    <n v="6000"/>
    <s v=" "/>
    <s v=" "/>
    <s v=" "/>
    <n v="6000"/>
    <s v="Possível"/>
    <n v="3000"/>
    <n v="0"/>
    <s v="Remoto"/>
    <n v="0"/>
    <s v="Condenação"/>
    <s v="Contingência Inicial"/>
    <m/>
    <s v="Encerrado"/>
    <s v="Seguro Residencial"/>
    <s v="Sinistro Negado"/>
    <s v="Indenizatória"/>
    <s v="Juizado Especial Cível"/>
    <s v="JEC 20 Salários"/>
    <s v="Curitiba (PR)"/>
    <s v="Paraná"/>
    <s v="Cabanellos Schuh Advogados Associados - PR"/>
    <s v="Equipe Cível - Seguros"/>
    <s v="24/11/2017 "/>
    <s v="Acordos após a Sentença e até Decisão do Tribunal Estadual"/>
    <n v="0"/>
    <s v="02.02.136.0002269929/16"/>
    <d v="2016-06-06T00:00:00"/>
    <d v="2016-06-17T00:00:00"/>
    <n v="6000"/>
    <d v="2016-06-17T00:00:00"/>
    <s v="24/11/2017 "/>
    <n v="525"/>
    <n v="17.5"/>
  </r>
  <r>
    <x v="10"/>
    <s v="02.02.136.0002425434/17"/>
    <x v="2"/>
    <x v="1"/>
    <s v="PROTEÇÃO EMPRESARIAL SANTANDER"/>
    <n v="8114"/>
    <s v="ROUBO/FURTO"/>
    <m/>
    <m/>
    <s v="SINISTRO LIQUIDADO"/>
    <s v="Sinistro pago parcialmente"/>
    <m/>
    <x v="0"/>
    <n v="5713.81"/>
    <n v="5393.35"/>
    <n v="320.45999999999998"/>
    <n v="0"/>
    <m/>
    <s v="ZURICH SANTANDER"/>
    <n v="2425434"/>
    <s v=" 1020344-83.2017.8.26.0100 "/>
    <s v="SUSHI KIGA DELIVERY FOOD EIRELI ME"/>
    <s v="Santander Brasil Seguros S/A"/>
    <s v="1851186/0"/>
    <s v="2016-14-112964-"/>
    <s v="11/10/2016 "/>
    <s v=" "/>
    <n v="23590"/>
    <n v="26000"/>
    <s v=" "/>
    <s v=" "/>
    <s v=" "/>
    <n v="23590"/>
    <s v="Possível"/>
    <n v="11795"/>
    <n v="0"/>
    <s v="Remoto"/>
    <n v="0"/>
    <s v="Condenação"/>
    <s v="Contingência Inicial"/>
    <m/>
    <s v="Encerrado"/>
    <s v="Seguro Residencial"/>
    <s v="Sinistro Negado"/>
    <s v="Indenizatória"/>
    <s v="6ª"/>
    <s v="Vara Cível"/>
    <s v="São Paulo (SP)"/>
    <s v="São Paulo"/>
    <s v="Chalfin, Goldberg, Vainboim e Fichtner Advogados Associados - São "/>
    <s v="Equipe Cível - Seguros"/>
    <s v="18/11/2017 "/>
    <s v="Acordos após a Sentença e até Decisão do Tribunal Estadual"/>
    <n v="0"/>
    <s v="02.02.136.0002425434/17"/>
    <d v="2017-02-22T00:00:00"/>
    <d v="2017-03-15T00:00:00"/>
    <n v="23590"/>
    <d v="2017-03-15T00:00:00"/>
    <s v="18/11/2017 "/>
    <n v="248"/>
    <n v="8.2666666666666675"/>
  </r>
  <r>
    <x v="10"/>
    <s v="02.02.136.0002481887/17"/>
    <x v="2"/>
    <x v="1"/>
    <s v="PROTEÇÃO EMPRESARIAL SANTANDER"/>
    <n v="8114"/>
    <s v="ROUBO/FURTO"/>
    <m/>
    <m/>
    <s v="SINISTRO NEGADO"/>
    <s v="Bens não cobertos / Comprovação preexistência"/>
    <s v="preexist"/>
    <x v="0"/>
    <n v="7727.49"/>
    <n v="7420"/>
    <n v="307.49"/>
    <m/>
    <m/>
    <s v="ZURICH SANTANDER"/>
    <n v="2481887"/>
    <s v=" 0022007-64.2017.8.19.0202 "/>
    <s v="Wagner de Souza Fernandes de Oliveira"/>
    <s v="Santander Brasil Seguros S/A"/>
    <s v="1849808/0"/>
    <s v="2017-14-123066-"/>
    <s v="14/04/2017 "/>
    <s v=" "/>
    <n v="20000"/>
    <n v="20000"/>
    <s v=" "/>
    <s v=" "/>
    <s v=" "/>
    <n v="20000"/>
    <s v="Possível"/>
    <n v="10000"/>
    <n v="0"/>
    <s v="Remoto"/>
    <n v="0"/>
    <s v="Condenação"/>
    <s v="Contingência Inicial"/>
    <m/>
    <s v="Encerrado"/>
    <s v="Seguro Residencial"/>
    <s v="Sinistro Negado"/>
    <s v="Indenizatória"/>
    <s v="15ª"/>
    <s v="JEC 20 Salários"/>
    <s v="Rio de Janeiro (RJ)"/>
    <s v="Rio de Janeiro"/>
    <s v="Chalfin, Goldberg, Vainboim e Fichtner Advogados Associados - São "/>
    <s v="Equipe Cível - Seguros"/>
    <s v="18/11/2017 "/>
    <s v="Acordos após a Sentença e até Decisão do Tribunal Estadual"/>
    <n v="0"/>
    <s v="02.02.136.0002481887/17"/>
    <d v="2017-08-04T00:00:00"/>
    <d v="2017-08-12T00:00:00"/>
    <n v="20000"/>
    <d v="2017-08-12T00:00:00"/>
    <s v="18/11/2017 "/>
    <n v="98"/>
    <n v="3.2666666666666666"/>
  </r>
  <r>
    <x v="10"/>
    <s v="02.02.507.0002454142/17"/>
    <x v="0"/>
    <x v="0"/>
    <s v="PROTEÇÃO VIDA EMPRESA SANTANDER"/>
    <n v="5055"/>
    <s v="MORTE NATURAL"/>
    <m/>
    <m/>
    <s v="SINISTRO NEGADO"/>
    <s v="Limite de idade / Nº mínimo segurados"/>
    <s v="idade"/>
    <x v="0"/>
    <n v="226444.59"/>
    <n v="210000"/>
    <n v="16444.59"/>
    <n v="9000"/>
    <m/>
    <s v="ZURICH SANTANDER"/>
    <n v="2454142"/>
    <s v=" 0300501-16.2017.8.24.0235 "/>
    <s v="AMABILE SALETE MACULAN"/>
    <s v="Santander Seguros S/A"/>
    <s v="3419/789038"/>
    <s v="2016-93-87029-0"/>
    <s v="10/11/2016 "/>
    <s v=" "/>
    <n v="117559.22"/>
    <n v="117559.22"/>
    <s v=" "/>
    <s v=" "/>
    <s v=" "/>
    <n v="117559.22"/>
    <s v="Possível"/>
    <n v="58779.61"/>
    <n v="0"/>
    <s v="Remoto"/>
    <n v="0"/>
    <s v="Condenação"/>
    <s v="Contingência Inicial"/>
    <m/>
    <s v="Encerrado"/>
    <s v="Seguro de Vida"/>
    <s v="Sinistro Negado (Negativa pagto da Apólice)"/>
    <s v="Cobrança"/>
    <s v="1ª"/>
    <s v="Vara Cível"/>
    <s v="Herval DOeste (SC)"/>
    <s v="Santa Catarina"/>
    <s v="Cabanellos Schuh Advogados Associados - SC"/>
    <s v="Equipe Cível - Seguros"/>
    <s v="27/11/2017 "/>
    <s v="Acordo antes da Sentença"/>
    <n v="0"/>
    <s v="02.02.507.0002454142/17"/>
    <d v="2017-05-22T00:00:00"/>
    <d v="2017-05-30T00:00:00"/>
    <n v="117559.22"/>
    <d v="2017-05-30T00:00:00"/>
    <s v="27/11/2017 "/>
    <n v="181"/>
    <n v="6.0333333333333332"/>
  </r>
  <r>
    <x v="10"/>
    <s v="02.02.507.0002480556/17"/>
    <x v="0"/>
    <x v="0"/>
    <s v="PROTEÇÃO VIDA EMPRESA SANTANDER"/>
    <n v="5055"/>
    <s v="MORTE NATURAL"/>
    <m/>
    <m/>
    <s v="SINISTRO NEGADO"/>
    <s v="Limite de idade / Nº mínimo segurados"/>
    <s v="idade"/>
    <x v="1"/>
    <n v="5630.76"/>
    <n v="0"/>
    <n v="5630.76"/>
    <m/>
    <m/>
    <s v="ZURICH SANTANDER"/>
    <n v="2480556"/>
    <s v=" 1011877-51.2017.8.26.0477 "/>
    <s v="ELIANE CRISTYNE DE MELO"/>
    <s v="Santander Seguros S/A"/>
    <s v="3419/435142 E"/>
    <s v="2015-93-75060-E"/>
    <s v="25/09/2015 "/>
    <s v=" "/>
    <n v="33000"/>
    <n v="33000"/>
    <s v=" "/>
    <s v=" "/>
    <s v=" "/>
    <n v="33000"/>
    <s v="Possível"/>
    <n v="16500"/>
    <n v="0"/>
    <s v="Remoto"/>
    <n v="0"/>
    <s v="Condenação"/>
    <s v="Contingência Inicial"/>
    <m/>
    <s v="Encerrado"/>
    <s v="Seguro de Vida"/>
    <s v="Apólice não recebida"/>
    <s v="Cobrança"/>
    <s v="2ª"/>
    <s v="Vara Cível"/>
    <s v="Praia Grande (SP)"/>
    <s v="São Paulo"/>
    <s v="Chalfin, Goldberg, Vainboim e Fichtner Advogados Associados - São "/>
    <s v="Equipe Cível - Seguros"/>
    <s v="18/11/2017 "/>
    <s v="Cadastro para Simples Acompanhamento"/>
    <n v="0"/>
    <s v="02.02.507.0002480556/17"/>
    <d v="2017-07-19T00:00:00"/>
    <d v="2017-08-09T00:00:00"/>
    <n v="33000"/>
    <d v="2017-08-09T00:00:00"/>
    <s v="18/11/2017 "/>
    <n v="101"/>
    <n v="3.3666666666666667"/>
  </r>
  <r>
    <x v="10"/>
    <s v="02.02.507.0002316021/16"/>
    <x v="0"/>
    <x v="0"/>
    <s v="PROTEÇÃO VIDA EMPRESA SANTANDER"/>
    <n v="5055"/>
    <s v="MORTE NATURAL"/>
    <m/>
    <m/>
    <s v="SINISTRO NEGADO"/>
    <s v="Limite de idade / Nº mínimo segurados"/>
    <s v="idade"/>
    <x v="0"/>
    <n v="16846.29"/>
    <n v="16000"/>
    <n v="846.29"/>
    <n v="0"/>
    <m/>
    <s v="ZURICH SANTANDER"/>
    <n v="2316021"/>
    <s v=" 0023197-47.2016.8.16.0019 "/>
    <s v="ROSANI MARIA VENDRAMI VELASCO"/>
    <s v="Santander Seguros S/A"/>
    <s v="3419/445602"/>
    <s v="2015-93-75411-0"/>
    <s v="12/10/2015 "/>
    <s v=" "/>
    <n v="10008.66"/>
    <n v="10008.66"/>
    <s v=" "/>
    <s v=" "/>
    <s v=" "/>
    <n v="10008.66"/>
    <s v="Possível"/>
    <n v="5004.33"/>
    <n v="0"/>
    <s v="Remoto"/>
    <n v="0"/>
    <s v="Condenação"/>
    <s v="Contingência Inicial"/>
    <m/>
    <s v="Encerrado"/>
    <s v="Seguro de Vida"/>
    <s v="Sinistro Negado (Negativa pagto da Apólice)"/>
    <s v="Cobrança"/>
    <s v="Juizado Especial Cível"/>
    <s v="JEC 40 Salários"/>
    <s v="Ponta Grossa (PR)"/>
    <s v="Paraná"/>
    <s v="Cabanellos Schuh Advogados Associados - PR"/>
    <s v="Equipe Cível - Seguros"/>
    <s v="18/11/2017 "/>
    <s v="Acordos após a Sentença e até Decisão do Tribunal Estadual"/>
    <n v="0"/>
    <s v="02.02.507.0002316021/16"/>
    <d v="2016-09-02T00:00:00"/>
    <d v="2016-09-09T00:00:00"/>
    <n v="10008.66"/>
    <d v="2016-09-09T00:00:00"/>
    <s v="18/11/2017 "/>
    <n v="435"/>
    <n v="14.5"/>
  </r>
  <r>
    <x v="10"/>
    <s v="02.02.507.0002113481/15"/>
    <x v="0"/>
    <x v="0"/>
    <s v="PROTEÇÃO VIDA EMPRESA SANTANDER"/>
    <n v="5055"/>
    <s v="MORTE ACIDENTAL"/>
    <m/>
    <m/>
    <s v="SINISTRO NEGADO"/>
    <s v="Limite de idade / Nº mínimo segurados"/>
    <s v="segurados"/>
    <x v="0"/>
    <n v="122069.53"/>
    <n v="122000"/>
    <n v="69.529999999998836"/>
    <m/>
    <m/>
    <s v="ZURICH SANTANDER"/>
    <n v="2113481"/>
    <s v=" 1056719-54.2015.8.26.0100 "/>
    <s v="Lusia Cavalcanti Alves Severiano"/>
    <s v="Santander Seguros S/A"/>
    <s v="3419/315590"/>
    <s v="2014-93-65462-0"/>
    <s v="24/06/2014 "/>
    <s v=" "/>
    <n v="123155"/>
    <n v="123155"/>
    <s v=" "/>
    <s v=" "/>
    <s v=" "/>
    <n v="123155"/>
    <s v="Possível"/>
    <n v="61577.5"/>
    <n v="0"/>
    <s v="Remoto"/>
    <n v="0"/>
    <s v="Condenação"/>
    <s v="Contingência Inicial"/>
    <m/>
    <s v="Encerrado"/>
    <s v="Seguro de Vida"/>
    <s v="Pagto prêmio não efetivado/efetivado erroneamente"/>
    <s v="Cobrança"/>
    <s v="13ª"/>
    <s v="Vara Cível"/>
    <s v="São Paulo (SP)"/>
    <s v="São Paulo"/>
    <s v="Chalfin, Goldberg, Vainboim e Fichtner Advogados Associados - São "/>
    <s v="Equipe Cível - Seguros"/>
    <s v="18/11/2017 "/>
    <s v="Acordo Após Decisão do Tribunal Estadual"/>
    <n v="0"/>
    <s v="02.02.507.0002113481/15"/>
    <d v="2015-06-09T00:00:00"/>
    <d v="2015-06-26T00:00:00"/>
    <n v="123155"/>
    <d v="2015-06-26T00:00:00"/>
    <s v="18/11/2017 "/>
    <n v="876"/>
    <n v="29.2"/>
  </r>
  <r>
    <x v="10"/>
    <s v="02.02.507.0002388291/16"/>
    <x v="0"/>
    <x v="0"/>
    <s v="PROTEÇÃO VIDA EMPRESA SANTANDER"/>
    <n v="5055"/>
    <s v="IFPD"/>
    <m/>
    <m/>
    <s v="SINISTRO NEGADO"/>
    <s v="Limite de idade / Nº mínimo segurados"/>
    <s v="idade"/>
    <x v="0"/>
    <n v="140115.66"/>
    <n v="125000"/>
    <n v="15115.66"/>
    <n v="0"/>
    <m/>
    <s v="ZURICH SANTANDER"/>
    <n v="2388291"/>
    <s v=" 1013611-82.2016.8.26.0344 "/>
    <s v="Ofelia Aparecida Stigliano Menin"/>
    <s v="Santander Seguros S/A"/>
    <s v="3419/404801"/>
    <s v="2015-93-75935-0"/>
    <s v="27/08/2015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Sinistro Negado (Ausência de Cobertura)"/>
    <s v="Indenizatória"/>
    <s v="4ª"/>
    <s v="Vara Cível"/>
    <s v="Marília (SP)"/>
    <s v="São Paulo"/>
    <s v="Chalfin, Goldberg, Vainboim e Fichtner Advogados Associados - São "/>
    <s v="Equipe Cível - Seguros"/>
    <s v="18/11/2017 "/>
    <s v="Acordos após a Sentença e até Decisão do Tribunal Estadual"/>
    <n v="0"/>
    <s v="02.02.507.0002388291/16"/>
    <d v="2016-10-22T00:00:00"/>
    <d v="2016-11-18T00:00:00"/>
    <n v="60000"/>
    <d v="2016-11-18T00:00:00"/>
    <s v="18/11/2017 "/>
    <n v="365"/>
    <n v="12.166666666666666"/>
  </r>
  <r>
    <x v="10"/>
    <s v="02.02.507.0002396205/16"/>
    <x v="0"/>
    <x v="0"/>
    <s v="PROTECAO VIDA HOMEM"/>
    <n v="8061"/>
    <s v="MORTE NATURAL"/>
    <m/>
    <m/>
    <s v="SINISTRO NEGADO"/>
    <s v="Falta de pagamento do prêmio"/>
    <m/>
    <x v="0"/>
    <n v="482264.3"/>
    <n v="420000"/>
    <n v="62264.3"/>
    <m/>
    <m/>
    <s v="ZURICH SANTANDER"/>
    <n v="2396205"/>
    <s v=" 1014793-50.2016.8.26.0006 "/>
    <s v="Roberval de Sousa Silva"/>
    <s v="Santander Seguros S/A"/>
    <s v="113303/3660157"/>
    <s v="2016-93-79352-0"/>
    <s v="03/03/2016 "/>
    <s v=" "/>
    <n v="400000"/>
    <n v="400000"/>
    <s v=" "/>
    <s v=" "/>
    <s v=" "/>
    <n v="400000"/>
    <s v="Possível"/>
    <n v="200000"/>
    <n v="0"/>
    <s v="Remoto"/>
    <n v="0"/>
    <s v="Condenação"/>
    <s v="Contingência Inicial"/>
    <m/>
    <s v="Encerrado"/>
    <s v="Seguro de Vida"/>
    <s v="Sinistro Negado (Negativa pagto da Apólice)"/>
    <s v="Indenizatória"/>
    <s v="2ª"/>
    <s v="Vara Cível"/>
    <s v="São Paulo (SP)"/>
    <s v="São Paulo"/>
    <s v="Chalfin, Goldberg, Vainboim e Fichtner Advogados Associados - São "/>
    <s v="Equipe Cível - Seguros"/>
    <s v="18/11/2017 "/>
    <s v="Acordos após a Sentença e até Decisão do Tribunal Estadual"/>
    <n v="0"/>
    <s v="02.02.507.0002396205/16"/>
    <d v="2016-12-06T00:00:00"/>
    <d v="2016-12-10T00:00:00"/>
    <n v="400000"/>
    <d v="2016-12-10T00:00:00"/>
    <s v="18/11/2017 "/>
    <n v="343"/>
    <n v="11.433333333333334"/>
  </r>
  <r>
    <x v="10"/>
    <s v="02.02.507.0002047684/15"/>
    <x v="0"/>
    <x v="0"/>
    <s v="PROTEÇÃO VIDA EMPRESA SANTANDER"/>
    <n v="5055"/>
    <s v="MORTE ACIDENTAL"/>
    <m/>
    <m/>
    <s v="SINISTRO NEGADO"/>
    <s v="Falta de Documentos"/>
    <m/>
    <x v="0"/>
    <n v="47658.400000000001"/>
    <n v="46000"/>
    <n v="1658.4"/>
    <n v="2500"/>
    <m/>
    <s v="ZURICH SANTANDER"/>
    <n v="2047684"/>
    <s v=" 0306275-39.2014.8.21.0001 "/>
    <s v="Fabiana Maneco Evaldte"/>
    <s v="Santander Seguros S/A"/>
    <s v="3419/315089"/>
    <s v="2014-93-61705-0"/>
    <s v="21/04/2014 "/>
    <s v=" "/>
    <n v="63155"/>
    <n v="63155"/>
    <s v=" "/>
    <s v=" "/>
    <s v=" "/>
    <n v="63155"/>
    <s v="Possível"/>
    <n v="31577.5"/>
    <n v="0"/>
    <s v="Remoto"/>
    <n v="0"/>
    <s v="Condenação"/>
    <s v="Contingência Inicial"/>
    <m/>
    <s v="Encerrado"/>
    <s v="Seguro de Vida"/>
    <s v="Auxílio/Assistência Funeral"/>
    <s v="Indenizatória"/>
    <s v="15ª"/>
    <s v="Vara Cível"/>
    <s v="Porto Alegre (RS)"/>
    <s v="Rio Grande do Sul"/>
    <s v="Cabanellos Schuh Advogados Associados - RS"/>
    <s v="Equipe Cível - Seguros"/>
    <s v="27/11/2017 "/>
    <s v="Acordo Após Decisão do Tribunal Estadual"/>
    <n v="0"/>
    <s v="02.02.507.0002047684/15"/>
    <d v="2015-01-16T00:00:00"/>
    <d v="2015-03-10T00:00:00"/>
    <n v="63155"/>
    <d v="2015-03-10T00:00:00"/>
    <s v="27/11/2017 "/>
    <n v="993"/>
    <n v="33.1"/>
  </r>
  <r>
    <x v="10"/>
    <s v="02.02.507.0002472521/17"/>
    <x v="0"/>
    <x v="0"/>
    <s v="PROTEÇÃO VIDA EMPRESA SANTANDER"/>
    <n v="5055"/>
    <s v="MORTE NATURAL"/>
    <m/>
    <m/>
    <s v="SINISTRO NEGADO"/>
    <s v="Limite de idade / Nº mínimo segurados"/>
    <s v="idade"/>
    <x v="0"/>
    <n v="62176.89"/>
    <n v="49000"/>
    <n v="13176.89"/>
    <m/>
    <m/>
    <s v="ZURICH SANTANDER"/>
    <n v="2472521"/>
    <s v=" 1005699-38.2017.8.26.0590 "/>
    <s v="MARCONE DE SOUZA"/>
    <s v="Santander Seguros S/A"/>
    <s v="3419/388871"/>
    <s v="2017-93-93963-E"/>
    <s v="19/05/2016 "/>
    <s v=" "/>
    <n v="59616"/>
    <n v="59616"/>
    <s v=" "/>
    <s v=" "/>
    <s v=" "/>
    <n v="59616"/>
    <s v="Possível"/>
    <n v="29808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São Vicente (SP)"/>
    <s v="São Paulo"/>
    <s v="Chalfin, Goldberg, Vainboim e Fichtner Advogados Associados - São "/>
    <s v="Equipe Cível - Seguros"/>
    <s v="30/11/2017 "/>
    <s v="Acordo Após Decisão do Tribunal Estadual"/>
    <n v="0"/>
    <s v="02.02.507.0002472521/17"/>
    <d v="2017-05-18T00:00:00"/>
    <d v="2017-07-19T00:00:00"/>
    <n v="59616"/>
    <d v="2017-07-19T00:00:00"/>
    <s v="30/11/2017 "/>
    <n v="134"/>
    <n v="4.4666666666666668"/>
  </r>
  <r>
    <x v="10"/>
    <s v="02.02.507.0002226647/16"/>
    <x v="0"/>
    <x v="0"/>
    <s v="PROTEÇÃO VIDA EMPRESA SANTANDER"/>
    <n v="5055"/>
    <s v="MORTE NATURAL"/>
    <m/>
    <m/>
    <s v="SINISTRO NEGADO"/>
    <s v="Limite de idade / Nº mínimo segurados"/>
    <s v="idade"/>
    <x v="1"/>
    <n v="91217.72"/>
    <n v="0"/>
    <n v="91217.72"/>
    <m/>
    <m/>
    <s v="ZURICH SANTANDER"/>
    <n v="2226647"/>
    <s v=" 1000731-10.2016.8.26.0360 "/>
    <s v="Aloisio Paulo Agostinho dos Santos"/>
    <s v="Santander Seguros S/A"/>
    <s v="3419/286876"/>
    <s v="2014-93-62747-0"/>
    <s v="01/01/2013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roblemas com a apólice"/>
    <s v="Indenizatória"/>
    <s v="2ª"/>
    <s v="Vara Cível"/>
    <s v="Mococa (SP)"/>
    <s v="São Paulo"/>
    <s v="Chalfin, Goldberg, Vainboim e Fichtner Advogados Associados - São "/>
    <s v="Equipe Cível - Seguros"/>
    <s v="17/11/2017 "/>
    <s v="Improcedência da Ação - 1ª Instância"/>
    <n v="0"/>
    <s v="02.02.507.0002226647/16"/>
    <d v="2016-03-10T00:00:00"/>
    <d v="2016-03-25T00:00:00"/>
    <n v="60000"/>
    <d v="2016-03-25T00:00:00"/>
    <s v="17/11/2017 "/>
    <n v="602"/>
    <n v="20.066666666666666"/>
  </r>
  <r>
    <x v="10"/>
    <s v="02.02.507.0002373659/16"/>
    <x v="0"/>
    <x v="0"/>
    <s v="VIDA MASTER SANTANDER"/>
    <n v="6003"/>
    <s v="MORTE NATURAL"/>
    <m/>
    <m/>
    <s v="SINISTRO NEGADO"/>
    <s v="Falta de Documentos"/>
    <m/>
    <x v="1"/>
    <n v="113813.00000000001"/>
    <n v="0"/>
    <n v="113813.00000000001"/>
    <m/>
    <m/>
    <s v="ZURICH SANTANDER"/>
    <n v="2373659"/>
    <s v=" 0012410-20.2016.8.16.0031 "/>
    <s v="Rosimeri Espirito Santo"/>
    <s v="Santander Seguros S/A"/>
    <s v="1133/10863"/>
    <s v="2013-93-55654-0"/>
    <s v="08/03/2008 "/>
    <s v=" "/>
    <n v="60000"/>
    <n v="60000"/>
    <s v=" "/>
    <s v=" "/>
    <s v=" "/>
    <n v="60000"/>
    <s v="Possível"/>
    <n v="300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3ª"/>
    <s v="Vara Cível"/>
    <s v="Guarapuava (PR)"/>
    <s v="Paraná"/>
    <s v="Cabanellos Schuh Advogados Associados - PR"/>
    <s v="Equipe Cível - Seguros"/>
    <s v="17/11/2017 "/>
    <s v="Extinção Art. 267 - Com Possibilidade Nova Ação - 1ª Instância"/>
    <n v="0"/>
    <s v="02.02.507.0002373659/16"/>
    <d v="2016-08-09T00:00:00"/>
    <d v="2016-11-10T00:00:00"/>
    <n v="60000"/>
    <d v="2016-11-10T00:00:00"/>
    <s v="17/11/2017 "/>
    <n v="372"/>
    <n v="12.4"/>
  </r>
  <r>
    <x v="10"/>
    <s v="02.02.507.0002498384/16"/>
    <x v="0"/>
    <x v="0"/>
    <s v="VIDA PROTEÇÃO EXCLUSIVA"/>
    <n v="5030"/>
    <s v="IFPD"/>
    <m/>
    <m/>
    <s v="SINISTRO NEGADO"/>
    <s v="Sem caracterização de IFPD / IPA / Doenças Graves / Preexistência"/>
    <m/>
    <x v="1"/>
    <n v="60633.919999999998"/>
    <n v="0"/>
    <n v="60633.919999999998"/>
    <m/>
    <m/>
    <s v="ZURICH SANTANDER"/>
    <n v="2498384"/>
    <s v=" 1003719-67.2016.8.26.0533 "/>
    <s v="Marcia Neri Pereira dos Santos"/>
    <s v="Santander Seguros S/A"/>
    <s v="3422/17338179"/>
    <s v="2016-93-77796-0"/>
    <s v="14/11/2011 "/>
    <s v=" "/>
    <n v="43486"/>
    <n v="43486"/>
    <s v=" "/>
    <s v=" "/>
    <s v=" "/>
    <n v="43486"/>
    <s v="Possível"/>
    <n v="21743"/>
    <n v="0"/>
    <s v="Remoto"/>
    <n v="0"/>
    <s v="Condenação"/>
    <s v="Contingência Inicial"/>
    <m/>
    <s v="Encerrado"/>
    <s v="Seguro de Vida"/>
    <s v="Sinistro Negado (Ausência de Invalidez Permanente/Total)"/>
    <s v="Indenizatória"/>
    <s v="3ª"/>
    <s v="Vara Cível"/>
    <s v="Santa Bárbara D¿ Oeste (SP)"/>
    <s v="São Paulo"/>
    <s v="Chalfin, Goldberg, Vainboim e Fichtner Advogados Associados - São "/>
    <s v="Equipe Cível - Seguros"/>
    <s v="22/11/2017 "/>
    <s v="Cadastro para Simples Acompanhamento"/>
    <n v="0"/>
    <s v="02.02.507.0002498384/16"/>
    <d v="2016-06-28T00:00:00"/>
    <d v="2017-09-26T00:00:00"/>
    <n v="43486"/>
    <d v="2017-09-26T00:00:00"/>
    <s v="22/11/2017 "/>
    <n v="57"/>
    <n v="1.9"/>
  </r>
  <r>
    <x v="10"/>
    <s v="02.02.507.0002477831/17"/>
    <x v="0"/>
    <x v="0"/>
    <s v="MERIDIONAL CORRENTISTA"/>
    <n v="5066"/>
    <s v="IPA"/>
    <m/>
    <m/>
    <s v="SINISTRO NEGADO"/>
    <s v="Falta de Documentos"/>
    <m/>
    <x v="1"/>
    <n v="109918.9"/>
    <n v="0"/>
    <n v="109918.9"/>
    <m/>
    <m/>
    <s v="ZURICH SANTANDER"/>
    <n v="2477831"/>
    <s v=" 0007734-67.2017.8.21.0059 "/>
    <s v="ZILMAR JOSE VARGAS MARQUES"/>
    <s v="Santander Seguros S/A"/>
    <s v="3440/301132640"/>
    <s v="2015-93-76886-0"/>
    <s v="04/11/2015 "/>
    <s v=" "/>
    <n v="98809"/>
    <n v="98809"/>
    <s v=" "/>
    <s v=" "/>
    <s v=" "/>
    <n v="98809"/>
    <s v="Possível"/>
    <n v="49404.5"/>
    <n v="0"/>
    <s v="Remoto"/>
    <n v="0"/>
    <s v="Condenação"/>
    <s v="Contingência Inicial"/>
    <m/>
    <s v="Encerrado"/>
    <s v="Seguro de Vida"/>
    <s v="Sinistro Negado (Ausência de Cobertura)"/>
    <s v="Indenizatória"/>
    <s v="2ª"/>
    <s v="Vara Cível"/>
    <s v="Osório (RS)"/>
    <s v="Rio Grande do Sul"/>
    <s v="Cabanellos Schuh Advogados Associados - RS"/>
    <s v="Equipe Cível - Seguros"/>
    <s v="27/11/2017 "/>
    <s v="Extinção Art. 267 - Com Possibilidade Nova Ação - 1ª Instância"/>
    <n v="0"/>
    <s v="02.02.507.0002477831/17"/>
    <d v="2017-07-18T00:00:00"/>
    <d v="2017-08-02T00:00:00"/>
    <n v="98809"/>
    <d v="2017-08-02T00:00:00"/>
    <s v="27/11/2017 "/>
    <n v="117"/>
    <n v="3.9"/>
  </r>
  <r>
    <x v="10"/>
    <s v="02.02.136.0001257127/12"/>
    <x v="7"/>
    <x v="1"/>
    <s v="HABITACIONAL SANTANDER SFH - MIP"/>
    <n v="1389"/>
    <s v="MORTE NATURAL"/>
    <m/>
    <m/>
    <s v="SINISTRO NEGADO"/>
    <s v="Sem caracterização de IFPD / IPA / Doenças Graves / Preexistência"/>
    <s v="preexist"/>
    <x v="1"/>
    <n v="147371.78"/>
    <n v="0"/>
    <n v="147371.78"/>
    <m/>
    <m/>
    <s v="ZURICH SANTANDER"/>
    <n v="1507231"/>
    <s v=" 0004027-83.2012.8.19.0007 "/>
    <s v="Eliane Torres Cruz"/>
    <s v="Santander Brasil Seguros S/A"/>
    <s v="16 / 1"/>
    <s v="2011-68-526-0"/>
    <s v="09/07/2011 "/>
    <s v=" "/>
    <n v="65379.040000000001"/>
    <n v="65379.040000000001"/>
    <s v=" "/>
    <s v=" "/>
    <s v=" "/>
    <n v="65379.040000000001"/>
    <s v="Possível"/>
    <n v="32689.52"/>
    <n v="0"/>
    <s v="Remoto"/>
    <n v="0"/>
    <s v="Condenação"/>
    <s v="Contingência Inicial"/>
    <m/>
    <s v="Encerrado"/>
    <s v="Seguro de Vida"/>
    <s v="Sinistro Negado (Ausência de Cobertura)"/>
    <s v="Indenizatória"/>
    <s v="3ª"/>
    <s v="Vara Cível"/>
    <s v="Barra Mansa (RJ)"/>
    <s v="Rio de Janeiro"/>
    <s v="Chalfin, Goldberg, Vainboim e Fichtner Advogados Associados - São "/>
    <s v="Equipe Cível - Seguros"/>
    <s v="17/11/2017 "/>
    <s v="Improcedência da Ação - 2ª Instância - Recurso do Autor"/>
    <n v="0"/>
    <s v="02.02.136.0001257127/12"/>
    <d v="2012-07-18T00:00:00"/>
    <d v="2012-08-22T00:00:00"/>
    <n v="65379.040000000001"/>
    <d v="2012-08-22T00:00:00"/>
    <s v="17/11/2017 "/>
    <n v="1913"/>
    <n v="63.766666666666666"/>
  </r>
  <r>
    <x v="10"/>
    <s v="02.02.507.0001987879/14"/>
    <x v="1"/>
    <x v="0"/>
    <s v="ACIDENTES PESSOAIS MENSAL SANTANDER"/>
    <n v="5012"/>
    <s v="IPA"/>
    <m/>
    <m/>
    <s v="SINISTRO NEGADO"/>
    <s v="Falta de Documentos"/>
    <m/>
    <x v="1"/>
    <n v="136499"/>
    <n v="0"/>
    <n v="136499"/>
    <m/>
    <m/>
    <s v="ZURICH SANTANDER"/>
    <n v="1987879"/>
    <s v=" 0052484-41.2014.8.16.0014 "/>
    <s v="William Nunes dos Santos"/>
    <s v="Santander Seguros S/A"/>
    <s v="301/3840296"/>
    <s v="2014-82-30004-0"/>
    <s v="15/03/2014 "/>
    <s v=" "/>
    <n v="84488"/>
    <n v="84488"/>
    <s v=" "/>
    <s v=" "/>
    <s v=" "/>
    <n v="84488"/>
    <s v="Possível"/>
    <n v="42244"/>
    <n v="0"/>
    <s v="Remoto"/>
    <n v="0"/>
    <s v="Condenação"/>
    <s v="Contingência Inicial"/>
    <m/>
    <s v="Encerrado"/>
    <s v="Seguro de Vida"/>
    <s v="Pagto prêmio não efetivado/efetivado erroneamente"/>
    <s v="Indenizatória"/>
    <s v="4ª"/>
    <s v="Vara Cível"/>
    <s v="Londrina (PR)"/>
    <s v="Paraná"/>
    <s v="Cabanellos Schuh Advogados Associados - PR"/>
    <s v="Equipe Cível - Seguros"/>
    <s v="27/11/2017 "/>
    <s v="Improcedência da Ação - 2ª Instância - Recurso do Autor"/>
    <n v="0"/>
    <s v="02.02.507.0001987879/14"/>
    <d v="2014-08-05T00:00:00"/>
    <d v="2014-11-27T00:00:00"/>
    <n v="84488"/>
    <d v="2014-11-27T00:00:00"/>
    <s v="27/11/2017 "/>
    <n v="1096"/>
    <n v="36.533333333333331"/>
  </r>
  <r>
    <x v="10"/>
    <s v="02.02.507.0001913957/14"/>
    <x v="0"/>
    <x v="0"/>
    <s v="APÓLICE ESPECÍFICA VG MENSAL"/>
    <n v="7000"/>
    <s v="IFPD"/>
    <m/>
    <m/>
    <s v="SINISTRO NEGADO"/>
    <s v="Sem caracterização de IFPD / IPA / Doenças Graves / Preexistência"/>
    <m/>
    <x v="1"/>
    <n v="24931"/>
    <n v="0"/>
    <n v="24931"/>
    <m/>
    <m/>
    <s v="ZURICH SANTANDER"/>
    <n v="1913957"/>
    <s v=" 0006788-83.2014.8.16.0045 "/>
    <s v="Camila de Cassia Rebello Lourenço"/>
    <s v="Santander Seguros S/A"/>
    <s v="113587/45"/>
    <s v="2013-93-56880-0"/>
    <s v="05/06/2012 "/>
    <s v=" "/>
    <n v="13400"/>
    <n v="13400"/>
    <s v=" "/>
    <s v=" "/>
    <s v=" "/>
    <n v="13400"/>
    <s v="Possível"/>
    <n v="6700"/>
    <n v="0"/>
    <s v="Remoto"/>
    <n v="0"/>
    <s v="Condenação"/>
    <s v="Contingência Inicial"/>
    <m/>
    <s v="Encerrado"/>
    <s v="Seguro de Vida"/>
    <s v="Pagto prêmio não efetivado/efetivado erroneamente"/>
    <s v="Indenizatória"/>
    <s v="1ª"/>
    <s v="Vara Cível"/>
    <s v="Arapongas (PR)"/>
    <s v="Paraná"/>
    <s v="Cabanellos Schuh Advogados Associados - PR"/>
    <s v="Equipe Cível - Seguros"/>
    <s v="29/11/2017 "/>
    <s v="Improcedência da Ação - 2ª Instância - Recurso do Autor"/>
    <n v="0"/>
    <s v="02.02.507.0001913957/14"/>
    <d v="2014-07-30T00:00:00"/>
    <d v="2014-08-23T00:00:00"/>
    <n v="13400"/>
    <d v="2014-08-23T00:00:00"/>
    <s v="29/11/2017 "/>
    <n v="1194"/>
    <n v="39.799999999999997"/>
  </r>
  <r>
    <x v="10"/>
    <s v="02.02.507.0002156854/15"/>
    <x v="0"/>
    <x v="0"/>
    <s v="PROTEÇÃO VIDA EMPRESA SANTANDER"/>
    <n v="5055"/>
    <s v="MORTE ACIDENTAL"/>
    <m/>
    <m/>
    <s v="SINISTRO NEGADO"/>
    <s v="Limite de idade / Nº mínimo segurados"/>
    <s v="segurados"/>
    <x v="0"/>
    <n v="296150"/>
    <n v="148075"/>
    <n v="148075"/>
    <n v="0"/>
    <m/>
    <s v="ZURICH SANTANDER"/>
    <n v="2156854"/>
    <s v=" 0060638-52.2015.8.13.0384 "/>
    <s v="Maria Cristina Branquinho Fernandes"/>
    <s v="Santander Seguros S/A"/>
    <s v="3419/356721"/>
    <s v="2015-93-69528-0"/>
    <s v="08/03/2015 "/>
    <s v=" "/>
    <n v="296150"/>
    <n v="296150"/>
    <s v=" "/>
    <s v=" "/>
    <s v=" "/>
    <n v="296150"/>
    <s v="Possível"/>
    <n v="148075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Leopoldina (MG)"/>
    <s v="Minas Gerais"/>
    <s v="Chalfin, Goldberg, Vainboim e Fichtner Advogados Associados - São "/>
    <s v="Equipe Cível - Seguros"/>
    <s v="18/11/2017 "/>
    <s v="Acordo antes da Sentença"/>
    <n v="0"/>
    <s v="02.02.507.0002156854/15"/>
    <d v="2015-09-04T00:00:00"/>
    <d v="2015-10-02T00:00:00"/>
    <n v="296150"/>
    <d v="2015-10-02T00:00:00"/>
    <s v="18/11/2017 "/>
    <n v="778"/>
    <n v="25.933333333333334"/>
  </r>
  <r>
    <x v="10"/>
    <s v="02.02.507.0002254464/16"/>
    <x v="0"/>
    <x v="0"/>
    <s v="PROTEÇÃO VIDA EMPRESA SANTANDER"/>
    <n v="5055"/>
    <s v="MORTE NATURAL"/>
    <m/>
    <m/>
    <s v="SINISTRO NEGADO"/>
    <s v="Limite de idade / Nº mínimo segurados"/>
    <s v="idade"/>
    <x v="0"/>
    <n v="58214.5"/>
    <n v="46123.42"/>
    <n v="12091.08"/>
    <n v="0"/>
    <m/>
    <s v="ZURICH SANTANDER"/>
    <n v="2254464"/>
    <s v=" 0041997-93.2016.8.19.0002 "/>
    <s v="Carla Petterson Delgado"/>
    <s v="Santander Seguros S/A"/>
    <s v="3419/360634"/>
    <s v="2016-93-78884-0"/>
    <s v="20/02/2016 "/>
    <s v=" "/>
    <n v="58214.5"/>
    <n v="58214.5"/>
    <s v=" "/>
    <s v=" "/>
    <s v=" "/>
    <n v="58214.5"/>
    <s v="Possível"/>
    <n v="29107.25"/>
    <n v="0"/>
    <s v="Remoto"/>
    <n v="0"/>
    <s v="Condenação"/>
    <s v="Contingência Inicial"/>
    <m/>
    <s v="Encerrado"/>
    <s v="Seguro de Vida"/>
    <s v="Sinistro Negado (Falta de Pagamento/Cancelamento da Apólice)"/>
    <s v="Indenizatória"/>
    <s v="1ª"/>
    <s v="Vara Cível"/>
    <s v="Niteroi (RJ)"/>
    <s v="Rio de Janeiro"/>
    <s v="Chalfin, Goldberg, Vainboim e Fichtner Advogados Associados - São "/>
    <s v="Equipe Cível - Seguros"/>
    <s v="18/11/2017 "/>
    <s v="Acordo antes da Sentença"/>
    <n v="0"/>
    <s v="02.02.507.0002254464/16"/>
    <d v="2016-05-04T00:00:00"/>
    <d v="2016-05-14T00:00:00"/>
    <n v="58214.5"/>
    <d v="2016-05-14T00:00:00"/>
    <s v="18/11/2017 "/>
    <n v="553"/>
    <n v="18.433333333333334"/>
  </r>
  <r>
    <x v="10"/>
    <s v="02.02.507.0002181736/15"/>
    <x v="0"/>
    <x v="0"/>
    <s v="PROTEÇÃO VIDA EMPRESA SANTANDER"/>
    <n v="5055"/>
    <s v="IFPD"/>
    <m/>
    <m/>
    <s v="SINISTRO NEGADO"/>
    <s v="Falta de Documentos"/>
    <m/>
    <x v="0"/>
    <n v="68386.89"/>
    <n v="36000"/>
    <n v="32386.89"/>
    <n v="3600"/>
    <m/>
    <s v="ZURICH SANTANDER"/>
    <n v="2181736"/>
    <s v=" 0014356-32.2015.8.16.0170 "/>
    <s v="Francisco Helio da Silva"/>
    <s v="Santander Seguros S/A"/>
    <s v="3419/326799"/>
    <s v="2015-93-69898-0"/>
    <s v="13/10/2014 "/>
    <s v=" "/>
    <n v="25000"/>
    <n v="25000"/>
    <s v=" "/>
    <s v=" "/>
    <s v=" "/>
    <n v="25000"/>
    <s v="Provável"/>
    <n v="25000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Toledo (PR)"/>
    <s v="Paraná"/>
    <s v="Cabanellos Schuh Advogados Associados - PR"/>
    <s v="Equipe Cível - Seguros"/>
    <s v="27/11/2017 "/>
    <s v="Acordo antes da Sentença"/>
    <n v="0"/>
    <s v="02.02.507.0002181736/15"/>
    <d v="2015-11-27T00:00:00"/>
    <d v="2015-12-08T00:00:00"/>
    <n v="25000"/>
    <d v="2015-12-08T00:00:00"/>
    <s v="27/11/2017 "/>
    <n v="720"/>
    <n v="24"/>
  </r>
  <r>
    <x v="10"/>
    <s v="02.02.507.0002443969/17"/>
    <x v="0"/>
    <x v="0"/>
    <s v="PROTEÇÃO VIDA EMPRESA SANTANDER"/>
    <n v="5055"/>
    <s v="MORTE NATURAL"/>
    <m/>
    <m/>
    <s v="SINISTRO NEGADO"/>
    <s v="Limite de idade / Nº mínimo segurados"/>
    <s v="idade"/>
    <x v="0"/>
    <n v="241915.78"/>
    <n v="220000"/>
    <n v="21915.78"/>
    <n v="20000"/>
    <m/>
    <s v="ZURICH SANTANDER"/>
    <n v="2443969"/>
    <s v=" 1005637-08.2017.8.26.0037 "/>
    <s v="DENISE DELOMODARME FERREIRA ROSA"/>
    <s v="Santander Seguros S/A"/>
    <s v="3419/675690"/>
    <s v="2016-93-79366-0"/>
    <s v="06/03/2016 "/>
    <s v=" "/>
    <n v="103000"/>
    <n v="103000"/>
    <s v=" "/>
    <s v=" "/>
    <s v=" "/>
    <n v="103000"/>
    <s v="Possível"/>
    <n v="51500"/>
    <n v="0"/>
    <s v="Remoto"/>
    <n v="0"/>
    <s v="Condenação"/>
    <s v="Contingência Inicial"/>
    <m/>
    <s v="Encerrado"/>
    <s v="Seguro de Vida"/>
    <s v="Sinistro Negado (Negativa pagto da Apólice)"/>
    <s v="Indenizatória"/>
    <s v="1ª"/>
    <s v="Vara Cível"/>
    <s v="Araraquara (SP)"/>
    <s v="São Paulo"/>
    <s v="Chalfin, Goldberg, Vainboim e Fichtner Advogados Associados - São "/>
    <s v="Equipe Cível - Seguros"/>
    <s v="28/11/2017 "/>
    <s v="Acordo antes da Sentença"/>
    <n v="0"/>
    <s v="02.02.507.0002443969/17"/>
    <d v="2017-04-27T00:00:00"/>
    <d v="2017-05-04T00:00:00"/>
    <n v="103000"/>
    <d v="2017-05-04T00:00:00"/>
    <s v="28/11/2017 "/>
    <n v="208"/>
    <n v="6.9333333333333336"/>
  </r>
  <r>
    <x v="10"/>
    <s v="02.02.507.0001827762/14"/>
    <x v="0"/>
    <x v="0"/>
    <s v=" VIDA SUPERPROTEÇÃO"/>
    <n v="5031"/>
    <s v="MORTE NATURAL"/>
    <m/>
    <m/>
    <s v="SINISTRO NEGADO"/>
    <s v="DOENÇA PREEXISTENTE"/>
    <s v="omissão na dps. "/>
    <x v="0"/>
    <n v="26533.599999999999"/>
    <n v="19600"/>
    <n v="6933.6"/>
    <n v="1600"/>
    <m/>
    <s v="ZURICH SANTANDER"/>
    <n v="1827762"/>
    <s v=" 0084375-63.2012.8.26.0114 "/>
    <s v="Maycon Kennedy da Silva Honorio"/>
    <s v="Santander Seguros S/A"/>
    <s v="3423/126150494"/>
    <s v="2011-93-40394-0"/>
    <s v="13/01/2011 "/>
    <s v=" "/>
    <n v="10000"/>
    <n v="10000"/>
    <s v=" "/>
    <s v=" "/>
    <s v=" "/>
    <n v="10000"/>
    <s v="Possível"/>
    <n v="5000"/>
    <n v="0"/>
    <s v="Remoto"/>
    <n v="0"/>
    <s v="Condenação"/>
    <s v="Contingência Inicial"/>
    <m/>
    <s v="Encerrado"/>
    <s v="Seguro de Vida"/>
    <s v="Pgto/Amortiz/diverg/duplic/não processado/provisão"/>
    <s v="Indenizatória"/>
    <s v="10ª"/>
    <s v="Vara Cível"/>
    <s v="Campinas (SP)"/>
    <s v="São Paulo"/>
    <s v="Chalfin, Goldberg, Vainboim e Fichtner Advogados Associados - São "/>
    <s v="Equipe Cível - Seguros"/>
    <s v="18/11/2017 "/>
    <s v="Acordo Após Decisão do Tribunal Estadual"/>
    <n v="0"/>
    <s v="02.02.507.0001827762/14"/>
    <d v="2014-03-18T00:00:00"/>
    <d v="2014-04-03T00:00:00"/>
    <n v="10000"/>
    <d v="2014-04-03T00:00:00"/>
    <s v="18/11/2017 "/>
    <n v="1325"/>
    <n v="44.166666666666664"/>
  </r>
  <r>
    <x v="10"/>
    <s v="02.02.507.0001744222/13"/>
    <x v="0"/>
    <x v="0"/>
    <s v="VIDA PROTEÇÃO EXCLUSIVA"/>
    <n v="5030"/>
    <s v="IFPD"/>
    <s v="SINISTRO NEGADO"/>
    <s v="ausência de cobertura"/>
    <s v="SINISTRO NEGADO"/>
    <s v="Ausência de cobertura"/>
    <m/>
    <x v="0"/>
    <n v="60910.52"/>
    <n v="55000"/>
    <n v="5910.5199999999968"/>
    <m/>
    <m/>
    <s v="ZURICH SANTANDER"/>
    <n v="1744222"/>
    <s v=" 3004457-07.2013.8.26.0022 "/>
    <s v="João Felipe de Oliveira"/>
    <s v="Santander Seguros S/A"/>
    <s v="3422/19683047"/>
    <s v="2013-93-52321-0"/>
    <s v="04/03/2013 "/>
    <s v=" "/>
    <n v="27653"/>
    <n v="27653"/>
    <s v=" "/>
    <s v=" "/>
    <s v=" "/>
    <n v="27653"/>
    <s v="Possível"/>
    <n v="13826.5"/>
    <n v="0"/>
    <s v="Remoto"/>
    <n v="0"/>
    <s v="Condenação"/>
    <s v="Contingência Inicial"/>
    <m/>
    <s v="Encerrado"/>
    <s v="Seguro de Vida"/>
    <s v="Pgto/Amortiz/diverg/duplic/não processado/provisão"/>
    <s v="Indenizatória"/>
    <s v="2ª"/>
    <s v="Vara Cível"/>
    <s v="Amparo (SP)"/>
    <s v="São Paulo"/>
    <s v="Chalfin, Goldberg, Vainboim e Fichtner Advogados Associados - São "/>
    <s v="Equipe Cível - Seguros"/>
    <s v="18/11/2017 "/>
    <s v="Acordo Após Decisão do Tribunal Estadual"/>
    <n v="0"/>
    <s v="02.02.507.0001744222/13"/>
    <d v="2013-09-23T00:00:00"/>
    <d v="2013-11-12T00:00:00"/>
    <n v="27653"/>
    <d v="2013-11-12T00:00:00"/>
    <s v="18/11/2017 "/>
    <n v="1467"/>
    <n v="48.9"/>
  </r>
  <r>
    <x v="10"/>
    <s v="02.02.507.0001266563/12"/>
    <x v="0"/>
    <x v="0"/>
    <s v="PROTEÇÃO VIDA EMPRESA SANTANDER"/>
    <n v="5055"/>
    <s v="MORTE ACIDENTAL"/>
    <s v="SINISTRO NEGADO"/>
    <s v="Prescrição / Carência"/>
    <s v="SINISTRO NEGADO"/>
    <s v="Suicídio - Art. 798, CC"/>
    <m/>
    <x v="1"/>
    <n v="55877.279999999999"/>
    <n v="0"/>
    <n v="55877.279999999999"/>
    <m/>
    <m/>
    <s v="ZURICH SANTANDER"/>
    <n v="1516664"/>
    <s v=" 150.01.2012.004905-1 "/>
    <s v="Maria eduarda Batista Fricensaft"/>
    <s v="Santander Seguros S/A"/>
    <s v="3419/10580"/>
    <s v="2010-93-35428-0"/>
    <s v="24/12/2010 "/>
    <s v=" "/>
    <n v="47265.599999999999"/>
    <n v="47265.599999999999"/>
    <s v=" "/>
    <s v=" "/>
    <s v=" "/>
    <n v="47265.599999999999"/>
    <s v="Possível"/>
    <n v="23632.799999999999"/>
    <n v="0"/>
    <s v="Remoto"/>
    <n v="0"/>
    <s v="Condenação"/>
    <s v="Contingência Inicial"/>
    <m/>
    <s v="Encerrado"/>
    <s v="Seguro de Vida"/>
    <s v="Cobertura Negada"/>
    <s v="Indenizatória"/>
    <s v="1ª"/>
    <s v="Vara Cível"/>
    <s v="Cosmopolis (SP)"/>
    <s v="São Paulo"/>
    <s v="Chalfin, Goldberg, Vainboim e Fichtner Advogados Associados - São "/>
    <s v="Equipe Cível - Seguros"/>
    <s v="18/11/2017 "/>
    <s v="Improcedência da Ação - 2ª Instância - Recurso do Banco"/>
    <n v="0"/>
    <s v="02.02.507.0001266563/12"/>
    <d v="2012-08-24T00:00:00"/>
    <d v="2012-09-11T00:00:00"/>
    <n v="47265.599999999999"/>
    <d v="2012-09-11T00:00:00"/>
    <s v="18/11/2017 "/>
    <n v="1894"/>
    <n v="63.133333333333333"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x v="8"/>
    <x v="3"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chartFormat="3">
  <location ref="A25:M31" firstHeaderRow="1" firstDataRow="2" firstDataCol="1" rowPageCount="1" colPageCount="1"/>
  <pivotFields count="62">
    <pivotField axis="axisCol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  <item x="11"/>
        <item t="default"/>
      </items>
    </pivotField>
    <pivotField dataField="1" showAll="0"/>
    <pivotField showAll="0"/>
    <pivotField axis="axisRow" showAll="0" defaultSubtotal="0">
      <items count="4">
        <item x="1"/>
        <item x="0"/>
        <item x="2"/>
        <item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numFmtId="167" showAll="0"/>
    <pivotField numFmtId="167" showAll="0"/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numFmtId="165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</colItems>
  <pageFields count="1">
    <pageField fld="12" hier="-1"/>
  </pageFields>
  <dataFields count="1">
    <dataField name="Contagem de Nº do Dossiê" fld="1" subtotal="count" baseField="0" baseItem="0"/>
  </dataFields>
  <formats count="1">
    <format dxfId="231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chartFormat="3">
  <location ref="A13:C21" firstHeaderRow="0" firstDataRow="1" firstDataCol="1" rowPageCount="1" colPageCount="1"/>
  <pivotFields count="62">
    <pivotField showAll="0"/>
    <pivotField dataField="1" showAll="0"/>
    <pivotField axis="axisRow" showAll="0">
      <items count="13">
        <item x="2"/>
        <item x="9"/>
        <item x="7"/>
        <item x="4"/>
        <item x="1"/>
        <item x="5"/>
        <item x="0"/>
        <item x="6"/>
        <item x="3"/>
        <item x="8"/>
        <item x="10"/>
        <item x="11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dataField="1" numFmtId="167" showAll="0"/>
    <pivotField numFmtId="167" showAll="0"/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numFmtId="165" showAll="0"/>
  </pivotFields>
  <rowFields count="1">
    <field x="2"/>
  </rowFields>
  <rowItems count="8">
    <i>
      <x/>
    </i>
    <i>
      <x v="3"/>
    </i>
    <i>
      <x v="4"/>
    </i>
    <i>
      <x v="6"/>
    </i>
    <i>
      <x v="7"/>
    </i>
    <i>
      <x v="8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1">
    <pageField fld="12" item="3" hier="-1"/>
  </pageFields>
  <dataFields count="2">
    <dataField name="Contagem de Nº do Dossiê" fld="1" subtotal="count" baseField="0" baseItem="0"/>
    <dataField name="Soma de Vlr. em risco" fld="13" baseField="0" baseItem="0"/>
  </dataFields>
  <formats count="1">
    <format dxfId="232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>
  <location ref="A1:E7" firstHeaderRow="1" firstDataRow="3" firstDataCol="1"/>
  <pivotFields count="62">
    <pivotField axis="axisCol" showAll="0">
      <items count="14">
        <item h="1" x="0"/>
        <item h="1" x="1"/>
        <item h="1" x="2"/>
        <item h="1" x="3"/>
        <item h="1" x="11"/>
        <item h="1" m="1" x="12"/>
        <item h="1" x="5"/>
        <item h="1" x="4"/>
        <item h="1" x="6"/>
        <item h="1" x="7"/>
        <item h="1" x="8"/>
        <item h="1" x="9"/>
        <item x="10"/>
        <item t="default"/>
      </items>
    </pivotField>
    <pivotField dataField="1"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numFmtId="167" showAll="0"/>
    <pivotField dataField="1" numFmtId="167" showAll="0"/>
    <pivotField dataField="1"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numFmtId="165"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2">
    <field x="0"/>
    <field x="-2"/>
  </colFields>
  <colItems count="4">
    <i>
      <x v="12"/>
      <x/>
    </i>
    <i r="1" i="1">
      <x v="1"/>
    </i>
    <i r="1" i="2">
      <x v="2"/>
    </i>
    <i r="1" i="3">
      <x v="3"/>
    </i>
  </colItems>
  <dataFields count="4">
    <dataField name="Contagem de Nº do Dossiê" fld="1" subtotal="count" baseField="0" baseItem="0"/>
    <dataField name="Soma de Vlr. em risco" fld="13" baseField="0" baseItem="0"/>
    <dataField name="Soma de Valor Encerramento" fld="14" baseField="0" baseItem="0"/>
    <dataField name="Soma de Economia" fld="15" baseField="0" baseItem="0"/>
  </dataFields>
  <formats count="4">
    <format dxfId="236">
      <pivotArea outline="0" collapsedLevelsAreSubtotals="1" fieldPosition="0"/>
    </format>
    <format dxfId="235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0" count="0" selected="0"/>
        </references>
      </pivotArea>
    </format>
    <format dxfId="234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0" count="0" selected="0"/>
        </references>
      </pivotArea>
    </format>
    <format dxfId="233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0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8.bin"/><Relationship Id="rId5" Type="http://schemas.openxmlformats.org/officeDocument/2006/relationships/printerSettings" Target="../printerSettings/printerSettings7.bin"/><Relationship Id="rId4" Type="http://schemas.openxmlformats.org/officeDocument/2006/relationships/printerSettings" Target="../printerSettings/printerSettings6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7" Type="http://schemas.openxmlformats.org/officeDocument/2006/relationships/comments" Target="../comments2.x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Relationship Id="rId6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15.bin"/><Relationship Id="rId4" Type="http://schemas.openxmlformats.org/officeDocument/2006/relationships/printerSettings" Target="../printerSettings/printerSettings1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"/>
  <dimension ref="A1:BL1278"/>
  <sheetViews>
    <sheetView showGridLines="0" tabSelected="1" zoomScale="60" zoomScaleNormal="60" workbookViewId="0">
      <pane xSplit="1" ySplit="1" topLeftCell="B1254" activePane="bottomRight" state="frozen"/>
      <selection pane="topRight" activeCell="B1" sqref="B1"/>
      <selection pane="bottomLeft" activeCell="A2" sqref="A2"/>
      <selection pane="bottomRight" activeCell="D1259" sqref="D1259"/>
    </sheetView>
  </sheetViews>
  <sheetFormatPr defaultRowHeight="16.5" customHeight="1" x14ac:dyDescent="0.25"/>
  <cols>
    <col min="1" max="1" width="32.7109375" style="16" bestFit="1" customWidth="1"/>
    <col min="2" max="2" width="27" style="16" bestFit="1" customWidth="1"/>
    <col min="3" max="3" width="17" style="19" bestFit="1" customWidth="1"/>
    <col min="4" max="4" width="21.85546875" style="16" bestFit="1" customWidth="1"/>
    <col min="5" max="5" width="53.28515625" style="16" bestFit="1" customWidth="1"/>
    <col min="6" max="6" width="19.7109375" style="19" bestFit="1" customWidth="1"/>
    <col min="7" max="7" width="36.5703125" style="19" customWidth="1"/>
    <col min="8" max="8" width="34.140625" style="19" hidden="1" customWidth="1"/>
    <col min="9" max="9" width="37.5703125" style="19" hidden="1" customWidth="1"/>
    <col min="10" max="10" width="37.7109375" style="16" bestFit="1" customWidth="1"/>
    <col min="11" max="11" width="43.28515625" style="16" customWidth="1"/>
    <col min="12" max="12" width="51.85546875" style="16" customWidth="1"/>
    <col min="13" max="13" width="35.85546875" style="88" bestFit="1" customWidth="1"/>
    <col min="14" max="14" width="25.140625" style="32" bestFit="1" customWidth="1"/>
    <col min="15" max="15" width="34.42578125" style="32" bestFit="1" customWidth="1"/>
    <col min="16" max="16" width="21.85546875" style="16" bestFit="1" customWidth="1"/>
    <col min="17" max="17" width="30.85546875" style="32" bestFit="1" customWidth="1"/>
    <col min="18" max="18" width="34.42578125" style="16" bestFit="1" customWidth="1"/>
    <col min="19" max="19" width="31.5703125" style="16" bestFit="1" customWidth="1"/>
    <col min="20" max="20" width="25.140625" style="16" bestFit="1" customWidth="1"/>
    <col min="21" max="21" width="36.28515625" style="16" bestFit="1" customWidth="1"/>
    <col min="22" max="22" width="72.28515625" style="16" bestFit="1" customWidth="1"/>
    <col min="23" max="23" width="74.7109375" style="16" bestFit="1" customWidth="1"/>
    <col min="24" max="24" width="26.140625" style="16" bestFit="1" customWidth="1"/>
    <col min="25" max="25" width="26.5703125" style="16" bestFit="1" customWidth="1"/>
    <col min="26" max="26" width="29.85546875" style="16" bestFit="1" customWidth="1"/>
    <col min="27" max="27" width="21.140625" style="16" bestFit="1" customWidth="1"/>
    <col min="28" max="28" width="30.85546875" style="27" bestFit="1" customWidth="1"/>
    <col min="29" max="29" width="36.28515625" style="27" bestFit="1" customWidth="1"/>
    <col min="30" max="30" width="47.28515625" style="16" bestFit="1" customWidth="1"/>
    <col min="31" max="31" width="36.28515625" style="16" bestFit="1" customWidth="1"/>
    <col min="32" max="32" width="29.140625" style="16" bestFit="1" customWidth="1"/>
    <col min="33" max="33" width="39.7109375" style="27" bestFit="1" customWidth="1"/>
    <col min="34" max="34" width="31.140625" style="16" bestFit="1" customWidth="1"/>
    <col min="35" max="35" width="35.140625" style="27" bestFit="1" customWidth="1"/>
    <col min="36" max="36" width="25.5703125" style="27" bestFit="1" customWidth="1"/>
    <col min="37" max="37" width="33.42578125" style="16" bestFit="1" customWidth="1"/>
    <col min="38" max="38" width="34.42578125" style="27" bestFit="1" customWidth="1"/>
    <col min="39" max="39" width="30.42578125" style="16" bestFit="1" customWidth="1"/>
    <col min="40" max="40" width="43.42578125" style="16" bestFit="1" customWidth="1"/>
    <col min="41" max="41" width="57.28515625" style="16" bestFit="1" customWidth="1"/>
    <col min="42" max="42" width="27.5703125" style="16" bestFit="1" customWidth="1"/>
    <col min="43" max="43" width="23.7109375" style="16" bestFit="1" customWidth="1"/>
    <col min="44" max="44" width="68.28515625" style="16" bestFit="1" customWidth="1"/>
    <col min="45" max="45" width="33.7109375" style="16" bestFit="1" customWidth="1"/>
    <col min="46" max="46" width="24.140625" style="16" bestFit="1" customWidth="1"/>
    <col min="47" max="47" width="17.5703125" style="16" bestFit="1" customWidth="1"/>
    <col min="48" max="48" width="35.140625" style="16" bestFit="1" customWidth="1"/>
    <col min="49" max="49" width="22.5703125" style="16" bestFit="1" customWidth="1"/>
    <col min="50" max="50" width="72.7109375" style="16" bestFit="1" customWidth="1"/>
    <col min="51" max="51" width="55.140625" style="16" bestFit="1" customWidth="1"/>
    <col min="52" max="52" width="35.85546875" style="30" bestFit="1" customWidth="1"/>
    <col min="53" max="53" width="86.140625" style="16" bestFit="1" customWidth="1"/>
    <col min="54" max="54" width="38.28515625" style="16" bestFit="1" customWidth="1"/>
    <col min="55" max="55" width="27" style="16" bestFit="1" customWidth="1"/>
    <col min="56" max="56" width="31.140625" style="30" bestFit="1" customWidth="1"/>
    <col min="57" max="57" width="22.7109375" style="16" bestFit="1" customWidth="1"/>
    <col min="58" max="58" width="48.42578125" style="16" bestFit="1" customWidth="1"/>
    <col min="59" max="59" width="25.5703125" style="16" bestFit="1" customWidth="1"/>
    <col min="60" max="60" width="37.28515625" style="16" bestFit="1" customWidth="1"/>
    <col min="61" max="61" width="34.42578125" style="16" bestFit="1" customWidth="1"/>
    <col min="62" max="62" width="37.28515625" style="16" bestFit="1" customWidth="1"/>
    <col min="63" max="63" width="29" bestFit="1" customWidth="1"/>
    <col min="64" max="64" width="7.7109375" bestFit="1" customWidth="1"/>
  </cols>
  <sheetData>
    <row r="1" spans="1:64" s="45" customFormat="1" ht="33.75" customHeight="1" x14ac:dyDescent="0.25">
      <c r="A1" s="44" t="s">
        <v>75</v>
      </c>
      <c r="B1" s="44" t="s">
        <v>0</v>
      </c>
      <c r="C1" s="44" t="s">
        <v>1</v>
      </c>
      <c r="D1" s="44" t="s">
        <v>3666</v>
      </c>
      <c r="E1" s="44" t="s">
        <v>2</v>
      </c>
      <c r="F1" s="44" t="s">
        <v>73</v>
      </c>
      <c r="G1" s="44" t="s">
        <v>74</v>
      </c>
      <c r="H1" s="46" t="s">
        <v>966</v>
      </c>
      <c r="I1" s="46" t="s">
        <v>967</v>
      </c>
      <c r="J1" s="44" t="s">
        <v>76</v>
      </c>
      <c r="K1" s="44" t="s">
        <v>77</v>
      </c>
      <c r="L1" s="44" t="s">
        <v>78</v>
      </c>
      <c r="M1" s="89" t="s">
        <v>3</v>
      </c>
      <c r="N1" s="44" t="s">
        <v>79</v>
      </c>
      <c r="O1" s="44" t="s">
        <v>80</v>
      </c>
      <c r="P1" s="44" t="s">
        <v>4</v>
      </c>
      <c r="Q1" s="44" t="s">
        <v>5</v>
      </c>
      <c r="R1" s="44" t="s">
        <v>6</v>
      </c>
      <c r="S1" s="44" t="s">
        <v>7</v>
      </c>
      <c r="T1" s="44" t="s">
        <v>8</v>
      </c>
      <c r="U1" s="44" t="s">
        <v>9</v>
      </c>
      <c r="V1" s="44" t="s">
        <v>10</v>
      </c>
      <c r="W1" s="44" t="s">
        <v>11</v>
      </c>
      <c r="X1" s="44" t="s">
        <v>12</v>
      </c>
      <c r="Y1" s="44" t="s">
        <v>13</v>
      </c>
      <c r="Z1" s="44" t="s">
        <v>14</v>
      </c>
      <c r="AA1" s="44" t="s">
        <v>15</v>
      </c>
      <c r="AB1" s="44" t="s">
        <v>16</v>
      </c>
      <c r="AC1" s="44" t="s">
        <v>17</v>
      </c>
      <c r="AD1" s="44" t="s">
        <v>18</v>
      </c>
      <c r="AE1" s="44" t="s">
        <v>19</v>
      </c>
      <c r="AF1" s="44" t="s">
        <v>20</v>
      </c>
      <c r="AG1" s="44" t="s">
        <v>21</v>
      </c>
      <c r="AH1" s="44" t="s">
        <v>22</v>
      </c>
      <c r="AI1" s="44" t="s">
        <v>23</v>
      </c>
      <c r="AJ1" s="44" t="s">
        <v>24</v>
      </c>
      <c r="AK1" s="44" t="s">
        <v>25</v>
      </c>
      <c r="AL1" s="44" t="s">
        <v>26</v>
      </c>
      <c r="AM1" s="44" t="s">
        <v>27</v>
      </c>
      <c r="AN1" s="44" t="s">
        <v>28</v>
      </c>
      <c r="AO1" s="44" t="s">
        <v>29</v>
      </c>
      <c r="AP1" s="44" t="s">
        <v>30</v>
      </c>
      <c r="AQ1" s="44" t="s">
        <v>31</v>
      </c>
      <c r="AR1" s="44" t="s">
        <v>32</v>
      </c>
      <c r="AS1" s="44" t="s">
        <v>33</v>
      </c>
      <c r="AT1" s="44" t="s">
        <v>34</v>
      </c>
      <c r="AU1" s="44" t="s">
        <v>35</v>
      </c>
      <c r="AV1" s="44" t="s">
        <v>36</v>
      </c>
      <c r="AW1" s="44" t="s">
        <v>37</v>
      </c>
      <c r="AX1" s="44" t="s">
        <v>38</v>
      </c>
      <c r="AY1" s="44" t="s">
        <v>39</v>
      </c>
      <c r="AZ1" s="44" t="s">
        <v>366</v>
      </c>
      <c r="BA1" s="44" t="s">
        <v>41</v>
      </c>
      <c r="BB1" s="44" t="s">
        <v>42</v>
      </c>
      <c r="BC1" s="44" t="s">
        <v>0</v>
      </c>
      <c r="BD1" s="44" t="s">
        <v>965</v>
      </c>
      <c r="BE1" s="44" t="s">
        <v>368</v>
      </c>
      <c r="BF1" s="44" t="s">
        <v>19</v>
      </c>
      <c r="BG1" s="44" t="s">
        <v>72</v>
      </c>
      <c r="BH1" s="44" t="s">
        <v>40</v>
      </c>
      <c r="BI1" s="44" t="s">
        <v>81</v>
      </c>
      <c r="BJ1" s="44" t="s">
        <v>82</v>
      </c>
      <c r="BK1" s="44" t="s">
        <v>7179</v>
      </c>
    </row>
    <row r="2" spans="1:64" ht="16.5" customHeight="1" x14ac:dyDescent="0.25">
      <c r="A2" s="20" t="s">
        <v>44</v>
      </c>
      <c r="B2" s="1" t="s">
        <v>43</v>
      </c>
      <c r="C2" s="3">
        <v>93</v>
      </c>
      <c r="D2" s="20" t="s">
        <v>3333</v>
      </c>
      <c r="E2" s="4" t="s">
        <v>45</v>
      </c>
      <c r="F2" s="3">
        <v>7000</v>
      </c>
      <c r="G2" s="21" t="s">
        <v>46</v>
      </c>
      <c r="H2" s="24" t="str">
        <f>IFERROR(IF(F2*1=9999,VLOOKUP(99&amp;C2*1,[4]Depara_Prod_Oficial!$A$2:$F$1048576,6,FALSE),VLOOKUP(F2*1,[4]Depara_Prod_Oficial!$A$2:$F$1048576,6,FALSE)),E2)</f>
        <v>Vida Específica</v>
      </c>
      <c r="I2" s="24" t="str">
        <f>IFERROR(VLOOKUP(H2,'[5]Principais Produtos'!$C$1:$D$42,2,0),"Não")</f>
        <v>Não</v>
      </c>
      <c r="J2" s="17" t="s">
        <v>387</v>
      </c>
      <c r="K2" s="4" t="s">
        <v>47</v>
      </c>
      <c r="L2" s="23"/>
      <c r="M2" s="5" t="s">
        <v>48</v>
      </c>
      <c r="N2" s="6">
        <v>176415</v>
      </c>
      <c r="O2" s="7">
        <v>123000</v>
      </c>
      <c r="P2" s="6">
        <v>53415</v>
      </c>
      <c r="Q2" s="8">
        <v>20850</v>
      </c>
      <c r="R2" s="9"/>
      <c r="S2" s="33" t="s">
        <v>49</v>
      </c>
      <c r="T2" s="1">
        <v>831719</v>
      </c>
      <c r="U2" s="1" t="s">
        <v>50</v>
      </c>
      <c r="V2" s="1" t="s">
        <v>51</v>
      </c>
      <c r="W2" s="4" t="s">
        <v>52</v>
      </c>
      <c r="X2" s="1" t="s">
        <v>53</v>
      </c>
      <c r="Y2" s="4" t="s">
        <v>54</v>
      </c>
      <c r="Z2" s="1" t="s">
        <v>55</v>
      </c>
      <c r="AA2" s="10" t="s">
        <v>56</v>
      </c>
      <c r="AB2" s="25">
        <v>21560</v>
      </c>
      <c r="AC2" s="25">
        <v>21560</v>
      </c>
      <c r="AD2" s="10" t="s">
        <v>56</v>
      </c>
      <c r="AE2" s="10" t="s">
        <v>56</v>
      </c>
      <c r="AF2" s="11" t="s">
        <v>56</v>
      </c>
      <c r="AG2" s="25">
        <v>21560</v>
      </c>
      <c r="AH2" s="4" t="s">
        <v>57</v>
      </c>
      <c r="AI2" s="25">
        <v>21560</v>
      </c>
      <c r="AJ2" s="25">
        <v>5328</v>
      </c>
      <c r="AK2" s="1" t="s">
        <v>58</v>
      </c>
      <c r="AL2" s="28">
        <v>0</v>
      </c>
      <c r="AM2" s="4" t="s">
        <v>59</v>
      </c>
      <c r="AN2" s="1" t="s">
        <v>60</v>
      </c>
      <c r="AO2" s="2"/>
      <c r="AP2" s="1" t="s">
        <v>61</v>
      </c>
      <c r="AQ2" s="1" t="s">
        <v>62</v>
      </c>
      <c r="AR2" s="1" t="s">
        <v>63</v>
      </c>
      <c r="AS2" s="4" t="s">
        <v>64</v>
      </c>
      <c r="AT2" s="1"/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5">
        <v>42340</v>
      </c>
      <c r="BA2" s="1" t="s">
        <v>70</v>
      </c>
      <c r="BB2" s="12">
        <v>0</v>
      </c>
      <c r="BC2" s="1" t="s">
        <v>43</v>
      </c>
      <c r="BD2" s="15" t="s">
        <v>71</v>
      </c>
      <c r="BE2" s="13">
        <v>39876</v>
      </c>
      <c r="BF2" s="14">
        <v>21560</v>
      </c>
      <c r="BG2" s="29">
        <f>BE2</f>
        <v>39876</v>
      </c>
      <c r="BH2" s="108">
        <f>AZ2</f>
        <v>42340</v>
      </c>
      <c r="BI2" s="42">
        <f>BH2-BG2</f>
        <v>2464</v>
      </c>
      <c r="BJ2" s="43">
        <f>BI2/30</f>
        <v>82.13333333333334</v>
      </c>
      <c r="BK2" s="27">
        <f>DATEDIF(BG2,BH2,"m")</f>
        <v>80</v>
      </c>
      <c r="BL2" s="110">
        <f>BK2/12</f>
        <v>6.666666666666667</v>
      </c>
    </row>
    <row r="3" spans="1:64" ht="16.5" customHeight="1" x14ac:dyDescent="0.25">
      <c r="A3" s="22" t="s">
        <v>44</v>
      </c>
      <c r="B3" s="23" t="s">
        <v>107</v>
      </c>
      <c r="C3" s="18">
        <v>82</v>
      </c>
      <c r="D3" s="22" t="s">
        <v>3333</v>
      </c>
      <c r="E3" s="17" t="s">
        <v>373</v>
      </c>
      <c r="F3" s="18">
        <v>3003</v>
      </c>
      <c r="G3" s="18" t="s">
        <v>374</v>
      </c>
      <c r="H3" s="24" t="str">
        <f>IFERROR(IF(F3*1=9999,VLOOKUP(99&amp;C3*1,[4]Depara_Prod_Oficial!$A$2:$F$1048576,6,FALSE),VLOOKUP(F3*1,[4]Depara_Prod_Oficial!$A$2:$F$1048576,6,FALSE)),E3)</f>
        <v>AP Cartões</v>
      </c>
      <c r="I3" s="24" t="str">
        <f>IFERROR(VLOOKUP(H3,'[5]Principais Produtos'!$C$1:$D$42,2,0),"Não")</f>
        <v>Não</v>
      </c>
      <c r="J3" s="17" t="s">
        <v>387</v>
      </c>
      <c r="K3" s="4" t="s">
        <v>47</v>
      </c>
      <c r="L3" s="23"/>
      <c r="M3" s="5" t="s">
        <v>48</v>
      </c>
      <c r="N3" s="31">
        <v>2217.86</v>
      </c>
      <c r="O3" s="31">
        <v>2000</v>
      </c>
      <c r="P3" s="35">
        <v>217.86000000000013</v>
      </c>
      <c r="Q3" s="31">
        <v>0</v>
      </c>
      <c r="R3" s="17"/>
      <c r="S3" s="34" t="s">
        <v>375</v>
      </c>
      <c r="T3" s="23">
        <v>2146555</v>
      </c>
      <c r="U3" s="23" t="s">
        <v>97</v>
      </c>
      <c r="V3" s="23" t="s">
        <v>98</v>
      </c>
      <c r="W3" s="23" t="s">
        <v>52</v>
      </c>
      <c r="X3" s="23" t="s">
        <v>99</v>
      </c>
      <c r="Y3" s="23" t="s">
        <v>100</v>
      </c>
      <c r="Z3" s="23" t="s">
        <v>101</v>
      </c>
      <c r="AA3" s="23" t="s">
        <v>56</v>
      </c>
      <c r="AB3" s="26">
        <v>25000</v>
      </c>
      <c r="AC3" s="26">
        <v>25000</v>
      </c>
      <c r="AD3" s="23" t="s">
        <v>56</v>
      </c>
      <c r="AE3" s="23" t="s">
        <v>56</v>
      </c>
      <c r="AF3" s="23" t="s">
        <v>56</v>
      </c>
      <c r="AG3" s="26">
        <v>25000</v>
      </c>
      <c r="AH3" s="23" t="s">
        <v>102</v>
      </c>
      <c r="AI3" s="26">
        <v>12500</v>
      </c>
      <c r="AJ3" s="26">
        <v>0</v>
      </c>
      <c r="AK3" s="23" t="s">
        <v>58</v>
      </c>
      <c r="AL3" s="26">
        <v>0</v>
      </c>
      <c r="AM3" s="23" t="s">
        <v>59</v>
      </c>
      <c r="AN3" s="23" t="s">
        <v>60</v>
      </c>
      <c r="AO3" s="24"/>
      <c r="AP3" s="23" t="s">
        <v>61</v>
      </c>
      <c r="AQ3" s="23" t="s">
        <v>86</v>
      </c>
      <c r="AR3" s="23" t="s">
        <v>87</v>
      </c>
      <c r="AS3" s="23" t="s">
        <v>88</v>
      </c>
      <c r="AT3" s="23" t="s">
        <v>89</v>
      </c>
      <c r="AU3" s="23" t="s">
        <v>103</v>
      </c>
      <c r="AV3" s="23" t="s">
        <v>104</v>
      </c>
      <c r="AW3" s="23" t="s">
        <v>105</v>
      </c>
      <c r="AX3" s="23" t="s">
        <v>68</v>
      </c>
      <c r="AY3" s="23" t="s">
        <v>93</v>
      </c>
      <c r="AZ3" s="29">
        <v>42738</v>
      </c>
      <c r="BA3" s="23" t="s">
        <v>106</v>
      </c>
      <c r="BB3" s="23">
        <v>0</v>
      </c>
      <c r="BC3" s="23" t="s">
        <v>107</v>
      </c>
      <c r="BD3" s="29" t="s">
        <v>108</v>
      </c>
      <c r="BE3" s="29">
        <v>42258</v>
      </c>
      <c r="BF3" s="26">
        <v>25000</v>
      </c>
      <c r="BG3" s="29">
        <f>BE3</f>
        <v>42258</v>
      </c>
      <c r="BH3" s="108">
        <f>AZ3</f>
        <v>42738</v>
      </c>
      <c r="BI3" s="42">
        <f>BH3-BG3</f>
        <v>480</v>
      </c>
      <c r="BJ3" s="43">
        <f>BI3/30</f>
        <v>16</v>
      </c>
      <c r="BK3" s="27">
        <f t="shared" ref="BK3:BK8" si="0">DATEDIF(BG3,BH3,"m")</f>
        <v>15</v>
      </c>
      <c r="BL3" s="110">
        <f t="shared" ref="BL3:BL8" si="1">BK3/12</f>
        <v>1.25</v>
      </c>
    </row>
    <row r="4" spans="1:64" ht="16.5" customHeight="1" x14ac:dyDescent="0.25">
      <c r="A4" s="22" t="s">
        <v>44</v>
      </c>
      <c r="B4" s="23" t="s">
        <v>116</v>
      </c>
      <c r="C4" s="36">
        <v>93</v>
      </c>
      <c r="D4" s="22" t="s">
        <v>3333</v>
      </c>
      <c r="E4" s="17" t="s">
        <v>377</v>
      </c>
      <c r="F4" s="18">
        <v>5030</v>
      </c>
      <c r="G4" s="21" t="s">
        <v>374</v>
      </c>
      <c r="H4" s="24" t="str">
        <f>IFERROR(IF(F4*1=9999,VLOOKUP(99&amp;C4*1,[4]Depara_Prod_Oficial!$A$2:$F$1048576,6,FALSE),VLOOKUP(F4*1,[4]Depara_Prod_Oficial!$A$2:$F$1048576,6,FALSE)),E4)</f>
        <v>Vida Proteção Exclusiva</v>
      </c>
      <c r="I4" s="24" t="str">
        <f>IFERROR(VLOOKUP(H4,'[5]Principais Produtos'!$C$1:$D$42,2,0),"Não")</f>
        <v>Sim</v>
      </c>
      <c r="J4" s="17" t="s">
        <v>925</v>
      </c>
      <c r="K4" s="17" t="s">
        <v>378</v>
      </c>
      <c r="L4" s="23" t="s">
        <v>952</v>
      </c>
      <c r="M4" s="86" t="s">
        <v>369</v>
      </c>
      <c r="N4" s="31">
        <v>10806</v>
      </c>
      <c r="O4" s="31">
        <v>0</v>
      </c>
      <c r="P4" s="6">
        <v>10806</v>
      </c>
      <c r="Q4" s="31">
        <v>0</v>
      </c>
      <c r="R4" s="17"/>
      <c r="S4" s="34" t="s">
        <v>375</v>
      </c>
      <c r="T4" s="23">
        <v>2222425</v>
      </c>
      <c r="U4" s="23" t="s">
        <v>109</v>
      </c>
      <c r="V4" s="23" t="s">
        <v>110</v>
      </c>
      <c r="W4" s="23" t="s">
        <v>52</v>
      </c>
      <c r="X4" s="23" t="s">
        <v>111</v>
      </c>
      <c r="Y4" s="23" t="s">
        <v>112</v>
      </c>
      <c r="Z4" s="23" t="s">
        <v>113</v>
      </c>
      <c r="AA4" s="23" t="s">
        <v>56</v>
      </c>
      <c r="AB4" s="26">
        <v>7926.6</v>
      </c>
      <c r="AC4" s="26">
        <v>26422</v>
      </c>
      <c r="AD4" s="23" t="s">
        <v>56</v>
      </c>
      <c r="AE4" s="23" t="s">
        <v>56</v>
      </c>
      <c r="AF4" s="23" t="s">
        <v>56</v>
      </c>
      <c r="AG4" s="26">
        <v>7926.6</v>
      </c>
      <c r="AH4" s="23" t="s">
        <v>102</v>
      </c>
      <c r="AI4" s="26">
        <v>3963.3</v>
      </c>
      <c r="AJ4" s="26">
        <v>0</v>
      </c>
      <c r="AK4" s="23" t="s">
        <v>58</v>
      </c>
      <c r="AL4" s="26">
        <v>0</v>
      </c>
      <c r="AM4" s="23" t="s">
        <v>59</v>
      </c>
      <c r="AN4" s="23" t="s">
        <v>60</v>
      </c>
      <c r="AO4" s="24"/>
      <c r="AP4" s="23" t="s">
        <v>61</v>
      </c>
      <c r="AQ4" s="23" t="s">
        <v>86</v>
      </c>
      <c r="AR4" s="23" t="s">
        <v>63</v>
      </c>
      <c r="AS4" s="23" t="s">
        <v>88</v>
      </c>
      <c r="AT4" s="23" t="s">
        <v>89</v>
      </c>
      <c r="AU4" s="23" t="s">
        <v>103</v>
      </c>
      <c r="AV4" s="23" t="s">
        <v>114</v>
      </c>
      <c r="AW4" s="23" t="s">
        <v>92</v>
      </c>
      <c r="AX4" s="23" t="s">
        <v>68</v>
      </c>
      <c r="AY4" s="23" t="s">
        <v>93</v>
      </c>
      <c r="AZ4" s="29">
        <v>42739</v>
      </c>
      <c r="BA4" s="23" t="s">
        <v>115</v>
      </c>
      <c r="BB4" s="23">
        <v>0</v>
      </c>
      <c r="BC4" s="23" t="s">
        <v>116</v>
      </c>
      <c r="BD4" s="29" t="s">
        <v>117</v>
      </c>
      <c r="BE4" s="29">
        <v>42445</v>
      </c>
      <c r="BF4" s="26">
        <v>7926.6</v>
      </c>
      <c r="BG4" s="29">
        <f t="shared" ref="BG4:BG67" si="2">BE4</f>
        <v>42445</v>
      </c>
      <c r="BH4" s="108">
        <f t="shared" ref="BH4:BH67" si="3">AZ4</f>
        <v>42739</v>
      </c>
      <c r="BI4" s="42">
        <f t="shared" ref="BI4:BI67" si="4">BH4-BG4</f>
        <v>294</v>
      </c>
      <c r="BJ4" s="43">
        <f t="shared" ref="BJ4:BJ67" si="5">BI4/30</f>
        <v>9.8000000000000007</v>
      </c>
      <c r="BK4" s="27">
        <f t="shared" si="0"/>
        <v>9</v>
      </c>
      <c r="BL4" s="110">
        <f t="shared" si="1"/>
        <v>0.75</v>
      </c>
    </row>
    <row r="5" spans="1:64" ht="16.5" customHeight="1" x14ac:dyDescent="0.25">
      <c r="A5" s="22" t="s">
        <v>44</v>
      </c>
      <c r="B5" s="23" t="s">
        <v>125</v>
      </c>
      <c r="C5" s="36">
        <v>82</v>
      </c>
      <c r="D5" s="22" t="s">
        <v>3333</v>
      </c>
      <c r="E5" s="17" t="s">
        <v>379</v>
      </c>
      <c r="F5" s="18">
        <v>5043</v>
      </c>
      <c r="G5" s="21" t="s">
        <v>374</v>
      </c>
      <c r="H5" s="24" t="str">
        <f>IFERROR(IF(F5*1=9999,VLOOKUP(99&amp;C5*1,[4]Depara_Prod_Oficial!$A$2:$F$1048576,6,FALSE),VLOOKUP(F5*1,[4]Depara_Prod_Oficial!$A$2:$F$1048576,6,FALSE)),E5)</f>
        <v>AP Mulher</v>
      </c>
      <c r="I5" s="24" t="str">
        <f>IFERROR(VLOOKUP(H5,'[5]Principais Produtos'!$C$1:$D$42,2,0),"Não")</f>
        <v>Sim</v>
      </c>
      <c r="J5" s="17" t="s">
        <v>387</v>
      </c>
      <c r="K5" s="23" t="s">
        <v>955</v>
      </c>
      <c r="L5" s="17"/>
      <c r="M5" s="86" t="s">
        <v>369</v>
      </c>
      <c r="N5" s="31">
        <v>39042</v>
      </c>
      <c r="O5" s="31">
        <v>0</v>
      </c>
      <c r="P5" s="6">
        <v>39042</v>
      </c>
      <c r="Q5" s="31">
        <v>0</v>
      </c>
      <c r="R5" s="17"/>
      <c r="S5" s="34" t="s">
        <v>375</v>
      </c>
      <c r="T5" s="23">
        <v>2298793</v>
      </c>
      <c r="U5" s="23" t="s">
        <v>118</v>
      </c>
      <c r="V5" s="23" t="s">
        <v>119</v>
      </c>
      <c r="W5" s="23" t="s">
        <v>52</v>
      </c>
      <c r="X5" s="23" t="s">
        <v>120</v>
      </c>
      <c r="Y5" s="23" t="s">
        <v>121</v>
      </c>
      <c r="Z5" s="23" t="s">
        <v>122</v>
      </c>
      <c r="AA5" s="23" t="s">
        <v>56</v>
      </c>
      <c r="AB5" s="26">
        <v>30000</v>
      </c>
      <c r="AC5" s="26">
        <v>30000</v>
      </c>
      <c r="AD5" s="23" t="s">
        <v>56</v>
      </c>
      <c r="AE5" s="23" t="s">
        <v>56</v>
      </c>
      <c r="AF5" s="23" t="s">
        <v>56</v>
      </c>
      <c r="AG5" s="26">
        <v>30000</v>
      </c>
      <c r="AH5" s="23" t="s">
        <v>102</v>
      </c>
      <c r="AI5" s="26">
        <v>15000</v>
      </c>
      <c r="AJ5" s="26">
        <v>0</v>
      </c>
      <c r="AK5" s="23" t="s">
        <v>58</v>
      </c>
      <c r="AL5" s="26">
        <v>0</v>
      </c>
      <c r="AM5" s="23" t="s">
        <v>59</v>
      </c>
      <c r="AN5" s="23" t="s">
        <v>60</v>
      </c>
      <c r="AO5" s="24"/>
      <c r="AP5" s="23" t="s">
        <v>61</v>
      </c>
      <c r="AQ5" s="23" t="s">
        <v>86</v>
      </c>
      <c r="AR5" s="23" t="s">
        <v>87</v>
      </c>
      <c r="AS5" s="23" t="s">
        <v>88</v>
      </c>
      <c r="AT5" s="23" t="s">
        <v>89</v>
      </c>
      <c r="AU5" s="23" t="s">
        <v>103</v>
      </c>
      <c r="AV5" s="23" t="s">
        <v>123</v>
      </c>
      <c r="AW5" s="23" t="s">
        <v>105</v>
      </c>
      <c r="AX5" s="23" t="s">
        <v>68</v>
      </c>
      <c r="AY5" s="23" t="s">
        <v>93</v>
      </c>
      <c r="AZ5" s="29">
        <v>42747</v>
      </c>
      <c r="BA5" s="23" t="s">
        <v>124</v>
      </c>
      <c r="BB5" s="23">
        <v>0</v>
      </c>
      <c r="BC5" s="23" t="s">
        <v>125</v>
      </c>
      <c r="BD5" s="29" t="s">
        <v>126</v>
      </c>
      <c r="BE5" s="29">
        <v>42588</v>
      </c>
      <c r="BF5" s="26">
        <v>30000</v>
      </c>
      <c r="BG5" s="29">
        <f t="shared" si="2"/>
        <v>42588</v>
      </c>
      <c r="BH5" s="108">
        <f t="shared" si="3"/>
        <v>42747</v>
      </c>
      <c r="BI5" s="42">
        <f t="shared" si="4"/>
        <v>159</v>
      </c>
      <c r="BJ5" s="43">
        <f t="shared" si="5"/>
        <v>5.3</v>
      </c>
      <c r="BK5" s="27">
        <f t="shared" si="0"/>
        <v>5</v>
      </c>
      <c r="BL5" s="110">
        <f t="shared" si="1"/>
        <v>0.41666666666666669</v>
      </c>
    </row>
    <row r="6" spans="1:64" ht="16.5" customHeight="1" x14ac:dyDescent="0.25">
      <c r="A6" s="22" t="s">
        <v>44</v>
      </c>
      <c r="B6" s="23" t="s">
        <v>135</v>
      </c>
      <c r="C6" s="36">
        <v>14</v>
      </c>
      <c r="D6" s="22" t="s">
        <v>3274</v>
      </c>
      <c r="E6" s="17" t="s">
        <v>380</v>
      </c>
      <c r="F6" s="18">
        <v>8100</v>
      </c>
      <c r="G6" s="18" t="s">
        <v>381</v>
      </c>
      <c r="H6" s="24" t="str">
        <f>IFERROR(IF(F6*1=9999,VLOOKUP(99&amp;C6*1,[4]Depara_Prod_Oficial!$A$2:$F$1048576,6,FALSE),VLOOKUP(F6*1,[4]Depara_Prod_Oficial!$A$2:$F$1048576,6,FALSE)),E6)</f>
        <v>Residencial Van Gogh</v>
      </c>
      <c r="I6" s="24" t="str">
        <f>IFERROR(VLOOKUP(H6,'[5]Principais Produtos'!$C$1:$D$42,2,0),"Não")</f>
        <v>Não</v>
      </c>
      <c r="J6" s="17" t="s">
        <v>387</v>
      </c>
      <c r="K6" s="17" t="s">
        <v>956</v>
      </c>
      <c r="L6" s="17"/>
      <c r="M6" s="86" t="s">
        <v>369</v>
      </c>
      <c r="N6" s="31">
        <v>10655.1</v>
      </c>
      <c r="O6" s="31">
        <v>0</v>
      </c>
      <c r="P6" s="6">
        <v>10655.1</v>
      </c>
      <c r="Q6" s="31">
        <v>0</v>
      </c>
      <c r="R6" s="17"/>
      <c r="S6" s="34" t="s">
        <v>375</v>
      </c>
      <c r="T6" s="23">
        <v>2324137</v>
      </c>
      <c r="U6" s="23" t="s">
        <v>127</v>
      </c>
      <c r="V6" s="23" t="s">
        <v>128</v>
      </c>
      <c r="W6" s="23" t="s">
        <v>129</v>
      </c>
      <c r="X6" s="23" t="s">
        <v>130</v>
      </c>
      <c r="Y6" s="23" t="s">
        <v>131</v>
      </c>
      <c r="Z6" s="23" t="s">
        <v>132</v>
      </c>
      <c r="AA6" s="23" t="s">
        <v>56</v>
      </c>
      <c r="AB6" s="26">
        <v>9369</v>
      </c>
      <c r="AC6" s="26">
        <v>9369</v>
      </c>
      <c r="AD6" s="23" t="s">
        <v>56</v>
      </c>
      <c r="AE6" s="23" t="s">
        <v>56</v>
      </c>
      <c r="AF6" s="23" t="s">
        <v>56</v>
      </c>
      <c r="AG6" s="26">
        <v>9369</v>
      </c>
      <c r="AH6" s="23" t="s">
        <v>102</v>
      </c>
      <c r="AI6" s="26">
        <v>4684.5</v>
      </c>
      <c r="AJ6" s="26">
        <v>0</v>
      </c>
      <c r="AK6" s="23" t="s">
        <v>58</v>
      </c>
      <c r="AL6" s="26">
        <v>0</v>
      </c>
      <c r="AM6" s="23" t="s">
        <v>59</v>
      </c>
      <c r="AN6" s="23" t="s">
        <v>60</v>
      </c>
      <c r="AO6" s="24"/>
      <c r="AP6" s="23" t="s">
        <v>61</v>
      </c>
      <c r="AQ6" s="23" t="s">
        <v>133</v>
      </c>
      <c r="AR6" s="23" t="s">
        <v>87</v>
      </c>
      <c r="AS6" s="23" t="s">
        <v>88</v>
      </c>
      <c r="AT6" s="23" t="s">
        <v>89</v>
      </c>
      <c r="AU6" s="23" t="s">
        <v>90</v>
      </c>
      <c r="AV6" s="23" t="s">
        <v>134</v>
      </c>
      <c r="AW6" s="23" t="s">
        <v>92</v>
      </c>
      <c r="AX6" s="23" t="s">
        <v>68</v>
      </c>
      <c r="AY6" s="23" t="s">
        <v>93</v>
      </c>
      <c r="AZ6" s="29">
        <v>42744</v>
      </c>
      <c r="BA6" s="23" t="s">
        <v>124</v>
      </c>
      <c r="BB6" s="23">
        <v>0</v>
      </c>
      <c r="BC6" s="23" t="s">
        <v>135</v>
      </c>
      <c r="BD6" s="29" t="s">
        <v>136</v>
      </c>
      <c r="BE6" s="29">
        <v>42627</v>
      </c>
      <c r="BF6" s="26">
        <v>9369</v>
      </c>
      <c r="BG6" s="29">
        <f t="shared" si="2"/>
        <v>42627</v>
      </c>
      <c r="BH6" s="108">
        <f t="shared" si="3"/>
        <v>42744</v>
      </c>
      <c r="BI6" s="42">
        <f t="shared" si="4"/>
        <v>117</v>
      </c>
      <c r="BJ6" s="43">
        <f t="shared" si="5"/>
        <v>3.9</v>
      </c>
      <c r="BK6" s="27">
        <f t="shared" si="0"/>
        <v>3</v>
      </c>
      <c r="BL6" s="110">
        <f t="shared" si="1"/>
        <v>0.25</v>
      </c>
    </row>
    <row r="7" spans="1:64" ht="16.5" customHeight="1" x14ac:dyDescent="0.25">
      <c r="A7" s="22" t="s">
        <v>44</v>
      </c>
      <c r="B7" s="23" t="s">
        <v>145</v>
      </c>
      <c r="C7" s="36">
        <v>14</v>
      </c>
      <c r="D7" s="22" t="s">
        <v>3274</v>
      </c>
      <c r="E7" s="17" t="s">
        <v>382</v>
      </c>
      <c r="F7" s="18">
        <v>5002</v>
      </c>
      <c r="G7" s="18" t="s">
        <v>381</v>
      </c>
      <c r="H7" s="24" t="str">
        <f>IFERROR(IF(F7*1=9999,VLOOKUP(99&amp;C7*1,[4]Depara_Prod_Oficial!$A$2:$F$1048576,6,FALSE),VLOOKUP(F7*1,[4]Depara_Prod_Oficial!$A$2:$F$1048576,6,FALSE)),E7)</f>
        <v>Residencial Dose Dupla</v>
      </c>
      <c r="I7" s="24" t="str">
        <f>IFERROR(VLOOKUP(H7,'[5]Principais Produtos'!$C$1:$D$42,2,0),"Não")</f>
        <v>Sim</v>
      </c>
      <c r="J7" s="17" t="s">
        <v>387</v>
      </c>
      <c r="K7" s="51" t="s">
        <v>5509</v>
      </c>
      <c r="L7" s="17" t="s">
        <v>961</v>
      </c>
      <c r="M7" s="86" t="s">
        <v>369</v>
      </c>
      <c r="N7" s="31">
        <v>15648.42</v>
      </c>
      <c r="O7" s="31">
        <v>0</v>
      </c>
      <c r="P7" s="6">
        <v>15648.42</v>
      </c>
      <c r="Q7" s="31">
        <v>0</v>
      </c>
      <c r="R7" s="17"/>
      <c r="S7" s="34" t="s">
        <v>375</v>
      </c>
      <c r="T7" s="23">
        <v>2138881</v>
      </c>
      <c r="U7" s="23" t="s">
        <v>137</v>
      </c>
      <c r="V7" s="23" t="s">
        <v>138</v>
      </c>
      <c r="W7" s="23" t="s">
        <v>129</v>
      </c>
      <c r="X7" s="23" t="s">
        <v>139</v>
      </c>
      <c r="Y7" s="23" t="s">
        <v>140</v>
      </c>
      <c r="Z7" s="23" t="s">
        <v>141</v>
      </c>
      <c r="AA7" s="23" t="s">
        <v>56</v>
      </c>
      <c r="AB7" s="26">
        <v>10791</v>
      </c>
      <c r="AC7" s="26">
        <v>10791</v>
      </c>
      <c r="AD7" s="23" t="s">
        <v>56</v>
      </c>
      <c r="AE7" s="23" t="s">
        <v>56</v>
      </c>
      <c r="AF7" s="23" t="s">
        <v>56</v>
      </c>
      <c r="AG7" s="26">
        <v>10791</v>
      </c>
      <c r="AH7" s="23" t="s">
        <v>102</v>
      </c>
      <c r="AI7" s="26">
        <v>5395.5</v>
      </c>
      <c r="AJ7" s="26">
        <v>0</v>
      </c>
      <c r="AK7" s="23" t="s">
        <v>58</v>
      </c>
      <c r="AL7" s="26">
        <v>0</v>
      </c>
      <c r="AM7" s="23" t="s">
        <v>59</v>
      </c>
      <c r="AN7" s="23" t="s">
        <v>60</v>
      </c>
      <c r="AO7" s="24"/>
      <c r="AP7" s="23" t="s">
        <v>61</v>
      </c>
      <c r="AQ7" s="23" t="s">
        <v>133</v>
      </c>
      <c r="AR7" s="23" t="s">
        <v>142</v>
      </c>
      <c r="AS7" s="23" t="s">
        <v>64</v>
      </c>
      <c r="AT7" s="23" t="s">
        <v>89</v>
      </c>
      <c r="AU7" s="23" t="s">
        <v>103</v>
      </c>
      <c r="AV7" s="23" t="s">
        <v>143</v>
      </c>
      <c r="AW7" s="23" t="s">
        <v>67</v>
      </c>
      <c r="AX7" s="23" t="s">
        <v>68</v>
      </c>
      <c r="AY7" s="23" t="s">
        <v>93</v>
      </c>
      <c r="AZ7" s="29">
        <v>42738</v>
      </c>
      <c r="BA7" s="23" t="s">
        <v>144</v>
      </c>
      <c r="BB7" s="23">
        <v>0</v>
      </c>
      <c r="BC7" s="23" t="s">
        <v>145</v>
      </c>
      <c r="BD7" s="29" t="s">
        <v>146</v>
      </c>
      <c r="BE7" s="29">
        <v>42238</v>
      </c>
      <c r="BF7" s="26">
        <v>10791</v>
      </c>
      <c r="BG7" s="29">
        <f t="shared" si="2"/>
        <v>42238</v>
      </c>
      <c r="BH7" s="108">
        <f t="shared" si="3"/>
        <v>42738</v>
      </c>
      <c r="BI7" s="42">
        <f t="shared" si="4"/>
        <v>500</v>
      </c>
      <c r="BJ7" s="43">
        <f t="shared" si="5"/>
        <v>16.666666666666668</v>
      </c>
      <c r="BK7" s="27">
        <f t="shared" si="0"/>
        <v>16</v>
      </c>
      <c r="BL7" s="110">
        <f t="shared" si="1"/>
        <v>1.3333333333333333</v>
      </c>
    </row>
    <row r="8" spans="1:64" ht="16.5" customHeight="1" x14ac:dyDescent="0.25">
      <c r="A8" s="22" t="s">
        <v>44</v>
      </c>
      <c r="B8" s="23" t="s">
        <v>180</v>
      </c>
      <c r="C8" s="36">
        <v>82</v>
      </c>
      <c r="D8" s="22" t="s">
        <v>3333</v>
      </c>
      <c r="E8" s="17" t="s">
        <v>394</v>
      </c>
      <c r="F8" s="18">
        <v>8065</v>
      </c>
      <c r="G8" s="18" t="s">
        <v>389</v>
      </c>
      <c r="H8" s="24" t="str">
        <f>IFERROR(IF(F8*1=9999,VLOOKUP(99&amp;C8*1,[4]Depara_Prod_Oficial!$A$2:$F$1048576,6,FALSE),VLOOKUP(F8*1,[4]Depara_Prod_Oficial!$A$2:$F$1048576,6,FALSE)),E8)</f>
        <v>AP Proteção Sob Medida</v>
      </c>
      <c r="I8" s="24" t="str">
        <f>IFERROR(VLOOKUP(H8,'[5]Principais Produtos'!$C$1:$D$42,2,0),"Não")</f>
        <v>Sim</v>
      </c>
      <c r="J8" s="17" t="s">
        <v>387</v>
      </c>
      <c r="K8" s="17" t="s">
        <v>960</v>
      </c>
      <c r="L8" s="17"/>
      <c r="M8" s="87" t="s">
        <v>903</v>
      </c>
      <c r="N8" s="31">
        <v>2038.78</v>
      </c>
      <c r="O8" s="31">
        <v>2038.78</v>
      </c>
      <c r="P8" s="6">
        <v>0</v>
      </c>
      <c r="Q8" s="31"/>
      <c r="R8" s="17"/>
      <c r="S8" s="34" t="s">
        <v>375</v>
      </c>
      <c r="T8" s="23">
        <v>2267236</v>
      </c>
      <c r="U8" s="23" t="s">
        <v>173</v>
      </c>
      <c r="V8" s="23" t="s">
        <v>174</v>
      </c>
      <c r="W8" s="23" t="s">
        <v>52</v>
      </c>
      <c r="X8" s="23" t="s">
        <v>175</v>
      </c>
      <c r="Y8" s="23" t="s">
        <v>176</v>
      </c>
      <c r="Z8" s="23" t="s">
        <v>177</v>
      </c>
      <c r="AA8" s="23" t="s">
        <v>56</v>
      </c>
      <c r="AB8" s="26">
        <v>5947.6</v>
      </c>
      <c r="AC8" s="26">
        <v>5947.6</v>
      </c>
      <c r="AD8" s="23" t="s">
        <v>56</v>
      </c>
      <c r="AE8" s="23" t="s">
        <v>56</v>
      </c>
      <c r="AF8" s="23" t="s">
        <v>56</v>
      </c>
      <c r="AG8" s="26">
        <v>5947.6</v>
      </c>
      <c r="AH8" s="23" t="s">
        <v>102</v>
      </c>
      <c r="AI8" s="26">
        <v>2973.8</v>
      </c>
      <c r="AJ8" s="26">
        <v>0</v>
      </c>
      <c r="AK8" s="23" t="s">
        <v>58</v>
      </c>
      <c r="AL8" s="26">
        <v>0</v>
      </c>
      <c r="AM8" s="23" t="s">
        <v>59</v>
      </c>
      <c r="AN8" s="23" t="s">
        <v>60</v>
      </c>
      <c r="AO8" s="24"/>
      <c r="AP8" s="23" t="s">
        <v>61</v>
      </c>
      <c r="AQ8" s="23" t="s">
        <v>62</v>
      </c>
      <c r="AR8" s="23" t="s">
        <v>178</v>
      </c>
      <c r="AS8" s="23" t="s">
        <v>88</v>
      </c>
      <c r="AT8" s="23" t="s">
        <v>89</v>
      </c>
      <c r="AU8" s="23" t="s">
        <v>103</v>
      </c>
      <c r="AV8" s="23" t="s">
        <v>179</v>
      </c>
      <c r="AW8" s="23" t="s">
        <v>92</v>
      </c>
      <c r="AX8" s="23" t="s">
        <v>68</v>
      </c>
      <c r="AY8" s="23" t="s">
        <v>93</v>
      </c>
      <c r="AZ8" s="29">
        <v>42748</v>
      </c>
      <c r="BA8" s="23" t="s">
        <v>94</v>
      </c>
      <c r="BB8" s="23">
        <v>0</v>
      </c>
      <c r="BC8" s="23" t="s">
        <v>180</v>
      </c>
      <c r="BD8" s="29" t="s">
        <v>181</v>
      </c>
      <c r="BE8" s="29">
        <v>42531</v>
      </c>
      <c r="BF8" s="26">
        <v>5947.6</v>
      </c>
      <c r="BG8" s="29">
        <f t="shared" si="2"/>
        <v>42531</v>
      </c>
      <c r="BH8" s="108">
        <f t="shared" si="3"/>
        <v>42748</v>
      </c>
      <c r="BI8" s="42">
        <f t="shared" si="4"/>
        <v>217</v>
      </c>
      <c r="BJ8" s="43">
        <f t="shared" si="5"/>
        <v>7.2333333333333334</v>
      </c>
      <c r="BK8" s="27">
        <f t="shared" si="0"/>
        <v>7</v>
      </c>
      <c r="BL8" s="110">
        <f t="shared" si="1"/>
        <v>0.58333333333333337</v>
      </c>
    </row>
    <row r="9" spans="1:64" ht="16.5" customHeight="1" x14ac:dyDescent="0.25">
      <c r="A9" s="22" t="s">
        <v>44</v>
      </c>
      <c r="B9" s="23" t="s">
        <v>192</v>
      </c>
      <c r="C9" s="36" t="s">
        <v>376</v>
      </c>
      <c r="D9" s="22" t="s">
        <v>3333</v>
      </c>
      <c r="E9" s="17" t="s">
        <v>395</v>
      </c>
      <c r="F9" s="18"/>
      <c r="G9" s="18" t="s">
        <v>389</v>
      </c>
      <c r="H9" s="24">
        <f>IFERROR(IF(F9*1=9999,VLOOKUP(99&amp;C9*1,[4]Depara_Prod_Oficial!$A$2:$F$1048576,6,FALSE),VLOOKUP(F9*1,[4]Depara_Prod_Oficial!$A$2:$F$1048576,6,FALSE)),E9)</f>
        <v>0</v>
      </c>
      <c r="I9" s="24" t="str">
        <f>IFERROR(VLOOKUP(H9,'[5]Principais Produtos'!$C$1:$D$42,2,0),"Não")</f>
        <v>Não</v>
      </c>
      <c r="J9" s="17" t="s">
        <v>387</v>
      </c>
      <c r="K9" s="17" t="s">
        <v>960</v>
      </c>
      <c r="L9" s="17"/>
      <c r="M9" s="87" t="s">
        <v>902</v>
      </c>
      <c r="N9" s="31">
        <v>53625.51</v>
      </c>
      <c r="O9" s="31">
        <v>53625.51</v>
      </c>
      <c r="P9" s="6">
        <v>0</v>
      </c>
      <c r="Q9" s="31"/>
      <c r="R9" s="17"/>
      <c r="S9" s="34" t="s">
        <v>375</v>
      </c>
      <c r="T9" s="23">
        <v>2182485</v>
      </c>
      <c r="U9" s="23" t="s">
        <v>182</v>
      </c>
      <c r="V9" s="23" t="s">
        <v>183</v>
      </c>
      <c r="W9" s="23" t="s">
        <v>52</v>
      </c>
      <c r="X9" s="23" t="s">
        <v>184</v>
      </c>
      <c r="Y9" s="23" t="s">
        <v>185</v>
      </c>
      <c r="Z9" s="23" t="s">
        <v>186</v>
      </c>
      <c r="AA9" s="23" t="s">
        <v>56</v>
      </c>
      <c r="AB9" s="26">
        <v>50000</v>
      </c>
      <c r="AC9" s="26">
        <v>50000</v>
      </c>
      <c r="AD9" s="23" t="s">
        <v>56</v>
      </c>
      <c r="AE9" s="23" t="s">
        <v>56</v>
      </c>
      <c r="AF9" s="23" t="s">
        <v>56</v>
      </c>
      <c r="AG9" s="26">
        <v>50000</v>
      </c>
      <c r="AH9" s="23" t="s">
        <v>57</v>
      </c>
      <c r="AI9" s="26">
        <v>50000</v>
      </c>
      <c r="AJ9" s="26">
        <v>0</v>
      </c>
      <c r="AK9" s="23" t="s">
        <v>58</v>
      </c>
      <c r="AL9" s="26">
        <v>0</v>
      </c>
      <c r="AM9" s="23" t="s">
        <v>59</v>
      </c>
      <c r="AN9" s="23" t="s">
        <v>60</v>
      </c>
      <c r="AO9" s="24"/>
      <c r="AP9" s="23" t="s">
        <v>61</v>
      </c>
      <c r="AQ9" s="23" t="s">
        <v>62</v>
      </c>
      <c r="AR9" s="23" t="s">
        <v>168</v>
      </c>
      <c r="AS9" s="23" t="s">
        <v>88</v>
      </c>
      <c r="AT9" s="23" t="s">
        <v>187</v>
      </c>
      <c r="AU9" s="23" t="s">
        <v>65</v>
      </c>
      <c r="AV9" s="23" t="s">
        <v>188</v>
      </c>
      <c r="AW9" s="23" t="s">
        <v>189</v>
      </c>
      <c r="AX9" s="23" t="s">
        <v>190</v>
      </c>
      <c r="AY9" s="23" t="s">
        <v>93</v>
      </c>
      <c r="AZ9" s="29">
        <v>42748</v>
      </c>
      <c r="BA9" s="23" t="s">
        <v>191</v>
      </c>
      <c r="BB9" s="23">
        <v>0</v>
      </c>
      <c r="BC9" s="23" t="s">
        <v>192</v>
      </c>
      <c r="BD9" s="29" t="s">
        <v>193</v>
      </c>
      <c r="BE9" s="29">
        <v>42347</v>
      </c>
      <c r="BF9" s="26">
        <v>50000</v>
      </c>
      <c r="BG9" s="29">
        <f t="shared" si="2"/>
        <v>42347</v>
      </c>
      <c r="BH9" s="41">
        <f t="shared" si="3"/>
        <v>42748</v>
      </c>
      <c r="BI9" s="42">
        <f t="shared" si="4"/>
        <v>401</v>
      </c>
      <c r="BJ9" s="43">
        <f t="shared" si="5"/>
        <v>13.366666666666667</v>
      </c>
    </row>
    <row r="10" spans="1:64" ht="16.5" customHeight="1" x14ac:dyDescent="0.25">
      <c r="A10" s="22" t="s">
        <v>44</v>
      </c>
      <c r="B10" s="23" t="s">
        <v>203</v>
      </c>
      <c r="C10" s="36">
        <v>93</v>
      </c>
      <c r="D10" s="22" t="s">
        <v>3333</v>
      </c>
      <c r="E10" s="17" t="s">
        <v>384</v>
      </c>
      <c r="F10" s="18">
        <v>5055</v>
      </c>
      <c r="G10" s="18" t="s">
        <v>374</v>
      </c>
      <c r="H10" s="24" t="str">
        <f>IFERROR(IF(F10*1=9999,VLOOKUP(99&amp;C10*1,[4]Depara_Prod_Oficial!$A$2:$F$1048576,6,FALSE),VLOOKUP(F10*1,[4]Depara_Prod_Oficial!$A$2:$F$1048576,6,FALSE)),E10)</f>
        <v>Vida Master</v>
      </c>
      <c r="I10" s="24" t="str">
        <f>IFERROR(VLOOKUP(H10,'[5]Principais Produtos'!$C$1:$D$42,2,0),"Não")</f>
        <v>Sim</v>
      </c>
      <c r="J10" s="17" t="s">
        <v>925</v>
      </c>
      <c r="K10" s="17" t="s">
        <v>378</v>
      </c>
      <c r="L10" s="23" t="s">
        <v>952</v>
      </c>
      <c r="M10" s="86" t="s">
        <v>369</v>
      </c>
      <c r="N10" s="31">
        <v>3418.1</v>
      </c>
      <c r="O10" s="31">
        <v>0</v>
      </c>
      <c r="P10" s="6">
        <v>3418.1</v>
      </c>
      <c r="Q10" s="31">
        <v>0</v>
      </c>
      <c r="R10" s="17"/>
      <c r="S10" s="34" t="s">
        <v>375</v>
      </c>
      <c r="T10" s="23">
        <v>2150692</v>
      </c>
      <c r="U10" s="23" t="s">
        <v>194</v>
      </c>
      <c r="V10" s="23" t="s">
        <v>195</v>
      </c>
      <c r="W10" s="23" t="s">
        <v>52</v>
      </c>
      <c r="X10" s="23" t="s">
        <v>196</v>
      </c>
      <c r="Y10" s="23" t="s">
        <v>197</v>
      </c>
      <c r="Z10" s="23" t="s">
        <v>198</v>
      </c>
      <c r="AA10" s="23" t="s">
        <v>56</v>
      </c>
      <c r="AB10" s="26">
        <v>2419.36</v>
      </c>
      <c r="AC10" s="26">
        <v>3225.81</v>
      </c>
      <c r="AD10" s="23" t="s">
        <v>56</v>
      </c>
      <c r="AE10" s="23" t="s">
        <v>56</v>
      </c>
      <c r="AF10" s="23" t="s">
        <v>56</v>
      </c>
      <c r="AG10" s="26">
        <v>2419.36</v>
      </c>
      <c r="AH10" s="23" t="s">
        <v>102</v>
      </c>
      <c r="AI10" s="26">
        <v>1209.68</v>
      </c>
      <c r="AJ10" s="26">
        <v>0</v>
      </c>
      <c r="AK10" s="23" t="s">
        <v>58</v>
      </c>
      <c r="AL10" s="26">
        <v>0</v>
      </c>
      <c r="AM10" s="23" t="s">
        <v>59</v>
      </c>
      <c r="AN10" s="23" t="s">
        <v>60</v>
      </c>
      <c r="AO10" s="24"/>
      <c r="AP10" s="23" t="s">
        <v>61</v>
      </c>
      <c r="AQ10" s="23" t="s">
        <v>62</v>
      </c>
      <c r="AR10" s="23" t="s">
        <v>199</v>
      </c>
      <c r="AS10" s="23" t="s">
        <v>88</v>
      </c>
      <c r="AT10" s="23" t="s">
        <v>200</v>
      </c>
      <c r="AU10" s="23" t="s">
        <v>65</v>
      </c>
      <c r="AV10" s="23" t="s">
        <v>201</v>
      </c>
      <c r="AW10" s="23" t="s">
        <v>92</v>
      </c>
      <c r="AX10" s="23" t="s">
        <v>68</v>
      </c>
      <c r="AY10" s="23" t="s">
        <v>93</v>
      </c>
      <c r="AZ10" s="29">
        <v>42748</v>
      </c>
      <c r="BA10" s="23" t="s">
        <v>202</v>
      </c>
      <c r="BB10" s="23">
        <v>0</v>
      </c>
      <c r="BC10" s="23" t="s">
        <v>203</v>
      </c>
      <c r="BD10" s="29" t="s">
        <v>204</v>
      </c>
      <c r="BE10" s="29">
        <v>42266</v>
      </c>
      <c r="BF10" s="26">
        <v>2419.36</v>
      </c>
      <c r="BG10" s="29">
        <f t="shared" si="2"/>
        <v>42266</v>
      </c>
      <c r="BH10" s="108">
        <f t="shared" si="3"/>
        <v>42748</v>
      </c>
      <c r="BI10" s="42">
        <f t="shared" si="4"/>
        <v>482</v>
      </c>
      <c r="BJ10" s="43">
        <f t="shared" si="5"/>
        <v>16.066666666666666</v>
      </c>
      <c r="BK10" s="27">
        <f t="shared" ref="BK10:BK18" si="6">DATEDIF(BG10,BH10,"m")</f>
        <v>15</v>
      </c>
      <c r="BL10" s="110">
        <f t="shared" ref="BL10:BL18" si="7">BK10/12</f>
        <v>1.25</v>
      </c>
    </row>
    <row r="11" spans="1:64" ht="16.5" customHeight="1" x14ac:dyDescent="0.25">
      <c r="A11" s="22" t="s">
        <v>44</v>
      </c>
      <c r="B11" s="23" t="s">
        <v>211</v>
      </c>
      <c r="C11" s="36">
        <v>82</v>
      </c>
      <c r="D11" s="22" t="s">
        <v>3333</v>
      </c>
      <c r="E11" s="17" t="s">
        <v>944</v>
      </c>
      <c r="F11" s="18">
        <v>1102</v>
      </c>
      <c r="G11" s="18" t="s">
        <v>374</v>
      </c>
      <c r="H11" s="24" t="str">
        <f>IFERROR(IF(F11*1=9999,VLOOKUP(99&amp;C11*1,[4]Depara_Prod_Oficial!$A$2:$F$1048576,6,FALSE),VLOOKUP(F11*1,[4]Depara_Prod_Oficial!$A$2:$F$1048576,6,FALSE)),E11)</f>
        <v>AP STD</v>
      </c>
      <c r="I11" s="24" t="str">
        <f>IFERROR(VLOOKUP(H11,'[5]Principais Produtos'!$C$1:$D$42,2,0),"Não")</f>
        <v>Sim</v>
      </c>
      <c r="J11" s="17" t="s">
        <v>925</v>
      </c>
      <c r="K11" s="17" t="s">
        <v>378</v>
      </c>
      <c r="L11" s="23" t="s">
        <v>952</v>
      </c>
      <c r="M11" s="87" t="s">
        <v>902</v>
      </c>
      <c r="N11" s="31">
        <v>44377.9</v>
      </c>
      <c r="O11" s="31">
        <v>44377.9</v>
      </c>
      <c r="P11" s="6">
        <v>0</v>
      </c>
      <c r="Q11" s="31"/>
      <c r="R11" s="17"/>
      <c r="S11" s="33" t="s">
        <v>49</v>
      </c>
      <c r="T11" s="23">
        <v>480426</v>
      </c>
      <c r="U11" s="23" t="s">
        <v>205</v>
      </c>
      <c r="V11" s="23" t="s">
        <v>206</v>
      </c>
      <c r="W11" s="23" t="s">
        <v>52</v>
      </c>
      <c r="X11" s="23" t="s">
        <v>207</v>
      </c>
      <c r="Y11" s="23" t="s">
        <v>208</v>
      </c>
      <c r="Z11" s="23" t="s">
        <v>209</v>
      </c>
      <c r="AA11" s="23" t="s">
        <v>56</v>
      </c>
      <c r="AB11" s="26">
        <v>7881.22</v>
      </c>
      <c r="AC11" s="26">
        <v>15985.95</v>
      </c>
      <c r="AD11" s="23" t="s">
        <v>56</v>
      </c>
      <c r="AE11" s="23" t="s">
        <v>56</v>
      </c>
      <c r="AF11" s="23" t="s">
        <v>56</v>
      </c>
      <c r="AG11" s="26">
        <v>7881.22</v>
      </c>
      <c r="AH11" s="23" t="s">
        <v>102</v>
      </c>
      <c r="AI11" s="26">
        <v>3940.61</v>
      </c>
      <c r="AJ11" s="26">
        <v>9854.2099999999991</v>
      </c>
      <c r="AK11" s="23" t="s">
        <v>58</v>
      </c>
      <c r="AL11" s="26">
        <v>0</v>
      </c>
      <c r="AM11" s="23" t="s">
        <v>59</v>
      </c>
      <c r="AN11" s="23" t="s">
        <v>60</v>
      </c>
      <c r="AO11" s="24"/>
      <c r="AP11" s="23" t="s">
        <v>61</v>
      </c>
      <c r="AQ11" s="23" t="s">
        <v>62</v>
      </c>
      <c r="AR11" s="23" t="s">
        <v>63</v>
      </c>
      <c r="AS11" s="23" t="s">
        <v>88</v>
      </c>
      <c r="AT11" s="23" t="s">
        <v>187</v>
      </c>
      <c r="AU11" s="23" t="s">
        <v>65</v>
      </c>
      <c r="AV11" s="23" t="s">
        <v>210</v>
      </c>
      <c r="AW11" s="23" t="s">
        <v>92</v>
      </c>
      <c r="AX11" s="23" t="s">
        <v>68</v>
      </c>
      <c r="AY11" s="23" t="s">
        <v>93</v>
      </c>
      <c r="AZ11" s="29">
        <v>42747</v>
      </c>
      <c r="BA11" s="23" t="s">
        <v>191</v>
      </c>
      <c r="BB11" s="23">
        <v>0</v>
      </c>
      <c r="BC11" s="23" t="s">
        <v>211</v>
      </c>
      <c r="BD11" s="29" t="s">
        <v>212</v>
      </c>
      <c r="BE11" s="29">
        <v>38685</v>
      </c>
      <c r="BF11" s="26">
        <v>7881.22</v>
      </c>
      <c r="BG11" s="29">
        <f t="shared" si="2"/>
        <v>38685</v>
      </c>
      <c r="BH11" s="108">
        <f t="shared" si="3"/>
        <v>42747</v>
      </c>
      <c r="BI11" s="42">
        <f t="shared" si="4"/>
        <v>4062</v>
      </c>
      <c r="BJ11" s="43">
        <f t="shared" si="5"/>
        <v>135.4</v>
      </c>
      <c r="BK11" s="27">
        <f t="shared" si="6"/>
        <v>133</v>
      </c>
      <c r="BL11" s="110">
        <f t="shared" si="7"/>
        <v>11.083333333333334</v>
      </c>
    </row>
    <row r="12" spans="1:64" ht="16.5" customHeight="1" x14ac:dyDescent="0.25">
      <c r="A12" s="22" t="s">
        <v>44</v>
      </c>
      <c r="B12" s="23" t="s">
        <v>232</v>
      </c>
      <c r="C12" s="36">
        <v>93</v>
      </c>
      <c r="D12" s="22" t="s">
        <v>3333</v>
      </c>
      <c r="E12" s="17" t="s">
        <v>377</v>
      </c>
      <c r="F12" s="18">
        <v>5030</v>
      </c>
      <c r="G12" s="18" t="s">
        <v>389</v>
      </c>
      <c r="H12" s="24" t="str">
        <f>IFERROR(IF(F12*1=9999,VLOOKUP(99&amp;C12*1,[4]Depara_Prod_Oficial!$A$2:$F$1048576,6,FALSE),VLOOKUP(F12*1,[4]Depara_Prod_Oficial!$A$2:$F$1048576,6,FALSE)),E12)</f>
        <v>Vida Proteção Exclusiva</v>
      </c>
      <c r="I12" s="24" t="str">
        <f>IFERROR(VLOOKUP(H12,'[5]Principais Produtos'!$C$1:$D$42,2,0),"Não")</f>
        <v>Sim</v>
      </c>
      <c r="J12" s="17" t="s">
        <v>387</v>
      </c>
      <c r="K12" s="23" t="s">
        <v>954</v>
      </c>
      <c r="L12" s="17" t="s">
        <v>397</v>
      </c>
      <c r="M12" s="87" t="s">
        <v>902</v>
      </c>
      <c r="N12" s="31">
        <v>27120.400000000001</v>
      </c>
      <c r="O12" s="31">
        <v>27120.400000000001</v>
      </c>
      <c r="P12" s="6">
        <v>0</v>
      </c>
      <c r="Q12" s="31"/>
      <c r="R12" s="17"/>
      <c r="S12" s="34" t="s">
        <v>375</v>
      </c>
      <c r="T12" s="23">
        <v>2047739</v>
      </c>
      <c r="U12" s="23" t="s">
        <v>226</v>
      </c>
      <c r="V12" s="23" t="s">
        <v>227</v>
      </c>
      <c r="W12" s="23" t="s">
        <v>52</v>
      </c>
      <c r="X12" s="23" t="s">
        <v>228</v>
      </c>
      <c r="Y12" s="23" t="s">
        <v>229</v>
      </c>
      <c r="Z12" s="23" t="s">
        <v>230</v>
      </c>
      <c r="AA12" s="23" t="s">
        <v>56</v>
      </c>
      <c r="AB12" s="26">
        <v>17114.5</v>
      </c>
      <c r="AC12" s="26">
        <v>17114.5</v>
      </c>
      <c r="AD12" s="23" t="s">
        <v>56</v>
      </c>
      <c r="AE12" s="23" t="s">
        <v>56</v>
      </c>
      <c r="AF12" s="23" t="s">
        <v>56</v>
      </c>
      <c r="AG12" s="26">
        <v>17114.5</v>
      </c>
      <c r="AH12" s="23" t="s">
        <v>57</v>
      </c>
      <c r="AI12" s="26">
        <v>17114.5</v>
      </c>
      <c r="AJ12" s="26">
        <v>0</v>
      </c>
      <c r="AK12" s="23" t="s">
        <v>58</v>
      </c>
      <c r="AL12" s="26">
        <v>0</v>
      </c>
      <c r="AM12" s="23" t="s">
        <v>59</v>
      </c>
      <c r="AN12" s="23" t="s">
        <v>60</v>
      </c>
      <c r="AO12" s="24"/>
      <c r="AP12" s="23" t="s">
        <v>61</v>
      </c>
      <c r="AQ12" s="23" t="s">
        <v>62</v>
      </c>
      <c r="AR12" s="23" t="s">
        <v>142</v>
      </c>
      <c r="AS12" s="23" t="s">
        <v>88</v>
      </c>
      <c r="AT12" s="23" t="s">
        <v>89</v>
      </c>
      <c r="AU12" s="23" t="s">
        <v>103</v>
      </c>
      <c r="AV12" s="23" t="s">
        <v>201</v>
      </c>
      <c r="AW12" s="23" t="s">
        <v>92</v>
      </c>
      <c r="AX12" s="23" t="s">
        <v>68</v>
      </c>
      <c r="AY12" s="23" t="s">
        <v>93</v>
      </c>
      <c r="AZ12" s="29">
        <v>42738</v>
      </c>
      <c r="BA12" s="23" t="s">
        <v>231</v>
      </c>
      <c r="BB12" s="23">
        <v>0</v>
      </c>
      <c r="BC12" s="23" t="s">
        <v>232</v>
      </c>
      <c r="BD12" s="29" t="s">
        <v>233</v>
      </c>
      <c r="BE12" s="29">
        <v>42073</v>
      </c>
      <c r="BF12" s="26">
        <v>17114.5</v>
      </c>
      <c r="BG12" s="29">
        <f t="shared" si="2"/>
        <v>42073</v>
      </c>
      <c r="BH12" s="108">
        <f t="shared" si="3"/>
        <v>42738</v>
      </c>
      <c r="BI12" s="42">
        <f t="shared" si="4"/>
        <v>665</v>
      </c>
      <c r="BJ12" s="43">
        <f t="shared" si="5"/>
        <v>22.166666666666668</v>
      </c>
      <c r="BK12" s="27">
        <f t="shared" si="6"/>
        <v>21</v>
      </c>
      <c r="BL12" s="110">
        <f t="shared" si="7"/>
        <v>1.75</v>
      </c>
    </row>
    <row r="13" spans="1:64" ht="16.5" customHeight="1" x14ac:dyDescent="0.25">
      <c r="A13" s="22" t="s">
        <v>44</v>
      </c>
      <c r="B13" s="23" t="s">
        <v>240</v>
      </c>
      <c r="C13" s="36">
        <v>93</v>
      </c>
      <c r="D13" s="22" t="s">
        <v>3333</v>
      </c>
      <c r="E13" s="17" t="s">
        <v>385</v>
      </c>
      <c r="F13" s="18">
        <v>5030</v>
      </c>
      <c r="G13" s="18" t="s">
        <v>386</v>
      </c>
      <c r="H13" s="24" t="str">
        <f>IFERROR(IF(F13*1=9999,VLOOKUP(99&amp;C13*1,[4]Depara_Prod_Oficial!$A$2:$F$1048576,6,FALSE),VLOOKUP(F13*1,[4]Depara_Prod_Oficial!$A$2:$F$1048576,6,FALSE)),E13)</f>
        <v>Vida Proteção Exclusiva</v>
      </c>
      <c r="I13" s="24" t="str">
        <f>IFERROR(VLOOKUP(H13,'[5]Principais Produtos'!$C$1:$D$42,2,0),"Não")</f>
        <v>Sim</v>
      </c>
      <c r="J13" s="17" t="s">
        <v>387</v>
      </c>
      <c r="K13" s="23" t="s">
        <v>953</v>
      </c>
      <c r="L13" s="17"/>
      <c r="M13" s="86" t="s">
        <v>369</v>
      </c>
      <c r="N13" s="31">
        <v>12607.6</v>
      </c>
      <c r="O13" s="31">
        <v>0</v>
      </c>
      <c r="P13" s="6">
        <v>12607.6</v>
      </c>
      <c r="Q13" s="31">
        <v>0</v>
      </c>
      <c r="R13" s="17"/>
      <c r="S13" s="34" t="s">
        <v>375</v>
      </c>
      <c r="T13" s="23">
        <v>1940249</v>
      </c>
      <c r="U13" s="23" t="s">
        <v>234</v>
      </c>
      <c r="V13" s="23" t="s">
        <v>235</v>
      </c>
      <c r="W13" s="23" t="s">
        <v>52</v>
      </c>
      <c r="X13" s="23" t="s">
        <v>236</v>
      </c>
      <c r="Y13" s="23" t="s">
        <v>237</v>
      </c>
      <c r="Z13" s="23" t="s">
        <v>238</v>
      </c>
      <c r="AA13" s="23" t="s">
        <v>56</v>
      </c>
      <c r="AB13" s="26">
        <v>7731</v>
      </c>
      <c r="AC13" s="26">
        <v>7731</v>
      </c>
      <c r="AD13" s="23" t="s">
        <v>56</v>
      </c>
      <c r="AE13" s="23" t="s">
        <v>56</v>
      </c>
      <c r="AF13" s="23" t="s">
        <v>56</v>
      </c>
      <c r="AG13" s="26">
        <v>7731</v>
      </c>
      <c r="AH13" s="23" t="s">
        <v>102</v>
      </c>
      <c r="AI13" s="26">
        <v>3865.5</v>
      </c>
      <c r="AJ13" s="26">
        <v>0</v>
      </c>
      <c r="AK13" s="23" t="s">
        <v>58</v>
      </c>
      <c r="AL13" s="26">
        <v>0</v>
      </c>
      <c r="AM13" s="23" t="s">
        <v>59</v>
      </c>
      <c r="AN13" s="23" t="s">
        <v>60</v>
      </c>
      <c r="AO13" s="24"/>
      <c r="AP13" s="23" t="s">
        <v>61</v>
      </c>
      <c r="AQ13" s="23" t="s">
        <v>62</v>
      </c>
      <c r="AR13" s="23" t="s">
        <v>142</v>
      </c>
      <c r="AS13" s="23" t="s">
        <v>88</v>
      </c>
      <c r="AT13" s="23" t="s">
        <v>187</v>
      </c>
      <c r="AU13" s="23" t="s">
        <v>65</v>
      </c>
      <c r="AV13" s="23" t="s">
        <v>239</v>
      </c>
      <c r="AW13" s="23" t="s">
        <v>92</v>
      </c>
      <c r="AX13" s="23" t="s">
        <v>68</v>
      </c>
      <c r="AY13" s="23" t="s">
        <v>93</v>
      </c>
      <c r="AZ13" s="29">
        <v>42738</v>
      </c>
      <c r="BA13" s="23" t="s">
        <v>155</v>
      </c>
      <c r="BB13" s="23">
        <v>0</v>
      </c>
      <c r="BC13" s="23" t="s">
        <v>240</v>
      </c>
      <c r="BD13" s="29" t="s">
        <v>241</v>
      </c>
      <c r="BE13" s="29">
        <v>41906</v>
      </c>
      <c r="BF13" s="26">
        <v>7731</v>
      </c>
      <c r="BG13" s="29">
        <f t="shared" si="2"/>
        <v>41906</v>
      </c>
      <c r="BH13" s="108">
        <f t="shared" si="3"/>
        <v>42738</v>
      </c>
      <c r="BI13" s="42">
        <f t="shared" si="4"/>
        <v>832</v>
      </c>
      <c r="BJ13" s="43">
        <f t="shared" si="5"/>
        <v>27.733333333333334</v>
      </c>
      <c r="BK13" s="27">
        <f t="shared" si="6"/>
        <v>27</v>
      </c>
      <c r="BL13" s="110">
        <f t="shared" si="7"/>
        <v>2.25</v>
      </c>
    </row>
    <row r="14" spans="1:64" ht="16.5" customHeight="1" x14ac:dyDescent="0.25">
      <c r="A14" s="22" t="s">
        <v>44</v>
      </c>
      <c r="B14" s="23" t="s">
        <v>255</v>
      </c>
      <c r="C14" s="36">
        <v>93</v>
      </c>
      <c r="D14" s="22" t="s">
        <v>3333</v>
      </c>
      <c r="E14" s="17" t="s">
        <v>398</v>
      </c>
      <c r="F14" s="18">
        <v>8061</v>
      </c>
      <c r="G14" s="18" t="s">
        <v>399</v>
      </c>
      <c r="H14" s="24" t="str">
        <f>IFERROR(IF(F14*1=9999,VLOOKUP(99&amp;C14*1,[4]Depara_Prod_Oficial!$A$2:$F$1048576,6,FALSE),VLOOKUP(F14*1,[4]Depara_Prod_Oficial!$A$2:$F$1048576,6,FALSE)),E14)</f>
        <v>Vida Homem</v>
      </c>
      <c r="I14" s="24" t="str">
        <f>IFERROR(VLOOKUP(H14,'[5]Principais Produtos'!$C$1:$D$42,2,0),"Não")</f>
        <v>Sim</v>
      </c>
      <c r="J14" s="17" t="s">
        <v>400</v>
      </c>
      <c r="K14" s="17" t="s">
        <v>400</v>
      </c>
      <c r="L14" s="17"/>
      <c r="M14" s="87" t="s">
        <v>903</v>
      </c>
      <c r="N14" s="31">
        <v>19931.64</v>
      </c>
      <c r="O14" s="31">
        <v>19931.64</v>
      </c>
      <c r="P14" s="6">
        <v>0</v>
      </c>
      <c r="Q14" s="31"/>
      <c r="R14" s="17"/>
      <c r="S14" s="34" t="s">
        <v>375</v>
      </c>
      <c r="T14" s="23">
        <v>2178157</v>
      </c>
      <c r="U14" s="23" t="s">
        <v>250</v>
      </c>
      <c r="V14" s="23" t="s">
        <v>251</v>
      </c>
      <c r="W14" s="23" t="s">
        <v>52</v>
      </c>
      <c r="X14" s="23" t="s">
        <v>252</v>
      </c>
      <c r="Y14" s="23" t="s">
        <v>253</v>
      </c>
      <c r="Z14" s="23" t="s">
        <v>254</v>
      </c>
      <c r="AA14" s="23" t="s">
        <v>56</v>
      </c>
      <c r="AB14" s="26">
        <v>13462</v>
      </c>
      <c r="AC14" s="26">
        <v>13462</v>
      </c>
      <c r="AD14" s="23" t="s">
        <v>56</v>
      </c>
      <c r="AE14" s="23" t="s">
        <v>56</v>
      </c>
      <c r="AF14" s="23" t="s">
        <v>56</v>
      </c>
      <c r="AG14" s="26">
        <v>13462</v>
      </c>
      <c r="AH14" s="23" t="s">
        <v>57</v>
      </c>
      <c r="AI14" s="26">
        <v>13462</v>
      </c>
      <c r="AJ14" s="26">
        <v>0</v>
      </c>
      <c r="AK14" s="23" t="s">
        <v>58</v>
      </c>
      <c r="AL14" s="26">
        <v>0</v>
      </c>
      <c r="AM14" s="23" t="s">
        <v>59</v>
      </c>
      <c r="AN14" s="23" t="s">
        <v>60</v>
      </c>
      <c r="AO14" s="24"/>
      <c r="AP14" s="23" t="s">
        <v>61</v>
      </c>
      <c r="AQ14" s="23" t="s">
        <v>62</v>
      </c>
      <c r="AR14" s="23" t="s">
        <v>168</v>
      </c>
      <c r="AS14" s="23" t="s">
        <v>245</v>
      </c>
      <c r="AT14" s="23" t="s">
        <v>89</v>
      </c>
      <c r="AU14" s="23" t="s">
        <v>103</v>
      </c>
      <c r="AV14" s="23" t="s">
        <v>123</v>
      </c>
      <c r="AW14" s="23" t="s">
        <v>105</v>
      </c>
      <c r="AX14" s="23" t="s">
        <v>68</v>
      </c>
      <c r="AY14" s="23" t="s">
        <v>93</v>
      </c>
      <c r="AZ14" s="29">
        <v>42740</v>
      </c>
      <c r="BA14" s="23" t="s">
        <v>163</v>
      </c>
      <c r="BB14" s="23">
        <v>0</v>
      </c>
      <c r="BC14" s="23" t="s">
        <v>255</v>
      </c>
      <c r="BD14" s="29" t="s">
        <v>256</v>
      </c>
      <c r="BE14" s="29">
        <v>42340</v>
      </c>
      <c r="BF14" s="26">
        <v>13462</v>
      </c>
      <c r="BG14" s="29">
        <f t="shared" si="2"/>
        <v>42340</v>
      </c>
      <c r="BH14" s="108">
        <f t="shared" si="3"/>
        <v>42740</v>
      </c>
      <c r="BI14" s="42">
        <f t="shared" si="4"/>
        <v>400</v>
      </c>
      <c r="BJ14" s="43">
        <f t="shared" si="5"/>
        <v>13.333333333333334</v>
      </c>
      <c r="BK14" s="27">
        <f t="shared" si="6"/>
        <v>13</v>
      </c>
      <c r="BL14" s="110">
        <f t="shared" si="7"/>
        <v>1.0833333333333333</v>
      </c>
    </row>
    <row r="15" spans="1:64" ht="16.5" customHeight="1" x14ac:dyDescent="0.25">
      <c r="A15" s="22" t="s">
        <v>44</v>
      </c>
      <c r="B15" s="23" t="s">
        <v>275</v>
      </c>
      <c r="C15" s="36">
        <v>82</v>
      </c>
      <c r="D15" s="22" t="s">
        <v>3333</v>
      </c>
      <c r="E15" s="17" t="s">
        <v>945</v>
      </c>
      <c r="F15" s="18">
        <v>1101</v>
      </c>
      <c r="G15" s="18" t="s">
        <v>386</v>
      </c>
      <c r="H15" s="24" t="str">
        <f>IFERROR(IF(F15*1=9999,VLOOKUP(99&amp;C15*1,[4]Depara_Prod_Oficial!$A$2:$F$1048576,6,FALSE),VLOOKUP(F15*1,[4]Depara_Prod_Oficial!$A$2:$F$1048576,6,FALSE)),E15)</f>
        <v>AP STD</v>
      </c>
      <c r="I15" s="24" t="str">
        <f>IFERROR(VLOOKUP(H15,'[5]Principais Produtos'!$C$1:$D$42,2,0),"Não")</f>
        <v>Sim</v>
      </c>
      <c r="J15" s="17" t="s">
        <v>387</v>
      </c>
      <c r="K15" s="23" t="s">
        <v>953</v>
      </c>
      <c r="L15" s="17"/>
      <c r="M15" s="86" t="s">
        <v>369</v>
      </c>
      <c r="N15" s="31">
        <v>196861.88</v>
      </c>
      <c r="O15" s="31">
        <v>0</v>
      </c>
      <c r="P15" s="6">
        <v>196861.88</v>
      </c>
      <c r="Q15" s="31">
        <v>0</v>
      </c>
      <c r="R15" s="17"/>
      <c r="S15" s="33" t="s">
        <v>49</v>
      </c>
      <c r="T15" s="23">
        <v>1340441</v>
      </c>
      <c r="U15" s="23" t="s">
        <v>265</v>
      </c>
      <c r="V15" s="23" t="s">
        <v>266</v>
      </c>
      <c r="W15" s="23" t="s">
        <v>52</v>
      </c>
      <c r="X15" s="23" t="s">
        <v>267</v>
      </c>
      <c r="Y15" s="23" t="s">
        <v>268</v>
      </c>
      <c r="Z15" s="23" t="s">
        <v>269</v>
      </c>
      <c r="AA15" s="23" t="s">
        <v>56</v>
      </c>
      <c r="AB15" s="26">
        <v>73000</v>
      </c>
      <c r="AC15" s="26">
        <v>73000</v>
      </c>
      <c r="AD15" s="23" t="s">
        <v>56</v>
      </c>
      <c r="AE15" s="23" t="s">
        <v>56</v>
      </c>
      <c r="AF15" s="23" t="s">
        <v>56</v>
      </c>
      <c r="AG15" s="26">
        <v>73000</v>
      </c>
      <c r="AH15" s="23" t="s">
        <v>102</v>
      </c>
      <c r="AI15" s="26">
        <v>36500</v>
      </c>
      <c r="AJ15" s="26">
        <v>0</v>
      </c>
      <c r="AK15" s="23" t="s">
        <v>58</v>
      </c>
      <c r="AL15" s="26">
        <v>0</v>
      </c>
      <c r="AM15" s="23" t="s">
        <v>59</v>
      </c>
      <c r="AN15" s="23" t="s">
        <v>60</v>
      </c>
      <c r="AO15" s="24"/>
      <c r="AP15" s="23" t="s">
        <v>61</v>
      </c>
      <c r="AQ15" s="23" t="s">
        <v>270</v>
      </c>
      <c r="AR15" s="23" t="s">
        <v>199</v>
      </c>
      <c r="AS15" s="23" t="s">
        <v>64</v>
      </c>
      <c r="AT15" s="23" t="s">
        <v>169</v>
      </c>
      <c r="AU15" s="23" t="s">
        <v>65</v>
      </c>
      <c r="AV15" s="23" t="s">
        <v>271</v>
      </c>
      <c r="AW15" s="23" t="s">
        <v>272</v>
      </c>
      <c r="AX15" s="23" t="s">
        <v>273</v>
      </c>
      <c r="AY15" s="23" t="s">
        <v>93</v>
      </c>
      <c r="AZ15" s="29">
        <v>42747</v>
      </c>
      <c r="BA15" s="23" t="s">
        <v>274</v>
      </c>
      <c r="BB15" s="23">
        <v>0</v>
      </c>
      <c r="BC15" s="23" t="s">
        <v>275</v>
      </c>
      <c r="BD15" s="29" t="s">
        <v>276</v>
      </c>
      <c r="BE15" s="29">
        <v>40731</v>
      </c>
      <c r="BF15" s="26">
        <v>73000</v>
      </c>
      <c r="BG15" s="29">
        <f t="shared" si="2"/>
        <v>40731</v>
      </c>
      <c r="BH15" s="108">
        <f t="shared" si="3"/>
        <v>42747</v>
      </c>
      <c r="BI15" s="42">
        <f t="shared" si="4"/>
        <v>2016</v>
      </c>
      <c r="BJ15" s="43">
        <f t="shared" si="5"/>
        <v>67.2</v>
      </c>
      <c r="BK15" s="27">
        <f t="shared" si="6"/>
        <v>66</v>
      </c>
      <c r="BL15" s="110">
        <f t="shared" si="7"/>
        <v>5.5</v>
      </c>
    </row>
    <row r="16" spans="1:64" ht="16.5" customHeight="1" x14ac:dyDescent="0.25">
      <c r="A16" s="22" t="s">
        <v>44</v>
      </c>
      <c r="B16" s="23" t="s">
        <v>285</v>
      </c>
      <c r="C16" s="36">
        <v>93</v>
      </c>
      <c r="D16" s="22" t="s">
        <v>3333</v>
      </c>
      <c r="E16" s="17" t="s">
        <v>946</v>
      </c>
      <c r="F16" s="18">
        <v>6007</v>
      </c>
      <c r="G16" s="18" t="s">
        <v>389</v>
      </c>
      <c r="H16" s="24" t="str">
        <f>IFERROR(IF(F16*1=9999,VLOOKUP(99&amp;C16*1,[4]Depara_Prod_Oficial!$A$2:$F$1048576,6,FALSE),VLOOKUP(F16*1,[4]Depara_Prod_Oficial!$A$2:$F$1048576,6,FALSE)),E16)</f>
        <v>Vida Master</v>
      </c>
      <c r="I16" s="24" t="str">
        <f>IFERROR(VLOOKUP(H16,'[5]Principais Produtos'!$C$1:$D$42,2,0),"Não")</f>
        <v>Sim</v>
      </c>
      <c r="J16" s="17" t="s">
        <v>387</v>
      </c>
      <c r="K16" s="17" t="s">
        <v>960</v>
      </c>
      <c r="L16" s="17"/>
      <c r="M16" s="37" t="s">
        <v>48</v>
      </c>
      <c r="N16" s="31">
        <v>20768.39</v>
      </c>
      <c r="O16" s="31">
        <v>18000</v>
      </c>
      <c r="P16" s="35">
        <v>2768.3899999999994</v>
      </c>
      <c r="Q16" s="31">
        <v>0</v>
      </c>
      <c r="R16" s="17"/>
      <c r="S16" s="34" t="s">
        <v>375</v>
      </c>
      <c r="T16" s="23">
        <v>1628368</v>
      </c>
      <c r="U16" s="23" t="s">
        <v>277</v>
      </c>
      <c r="V16" s="23" t="s">
        <v>278</v>
      </c>
      <c r="W16" s="23" t="s">
        <v>52</v>
      </c>
      <c r="X16" s="23" t="s">
        <v>279</v>
      </c>
      <c r="Y16" s="23" t="s">
        <v>280</v>
      </c>
      <c r="Z16" s="23" t="s">
        <v>281</v>
      </c>
      <c r="AA16" s="23" t="s">
        <v>56</v>
      </c>
      <c r="AB16" s="26">
        <v>60000</v>
      </c>
      <c r="AC16" s="26">
        <v>60000</v>
      </c>
      <c r="AD16" s="23" t="s">
        <v>56</v>
      </c>
      <c r="AE16" s="23" t="s">
        <v>56</v>
      </c>
      <c r="AF16" s="23" t="s">
        <v>56</v>
      </c>
      <c r="AG16" s="26">
        <v>60000</v>
      </c>
      <c r="AH16" s="23" t="s">
        <v>102</v>
      </c>
      <c r="AI16" s="26">
        <v>30000</v>
      </c>
      <c r="AJ16" s="26">
        <v>0</v>
      </c>
      <c r="AK16" s="23" t="s">
        <v>58</v>
      </c>
      <c r="AL16" s="26">
        <v>0</v>
      </c>
      <c r="AM16" s="23" t="s">
        <v>59</v>
      </c>
      <c r="AN16" s="23" t="s">
        <v>60</v>
      </c>
      <c r="AO16" s="24"/>
      <c r="AP16" s="23" t="s">
        <v>61</v>
      </c>
      <c r="AQ16" s="23" t="s">
        <v>270</v>
      </c>
      <c r="AR16" s="23" t="s">
        <v>199</v>
      </c>
      <c r="AS16" s="23" t="s">
        <v>64</v>
      </c>
      <c r="AT16" s="23" t="s">
        <v>187</v>
      </c>
      <c r="AU16" s="23" t="s">
        <v>65</v>
      </c>
      <c r="AV16" s="23" t="s">
        <v>282</v>
      </c>
      <c r="AW16" s="23" t="s">
        <v>283</v>
      </c>
      <c r="AX16" s="23" t="s">
        <v>284</v>
      </c>
      <c r="AY16" s="23" t="s">
        <v>93</v>
      </c>
      <c r="AZ16" s="29">
        <v>42744</v>
      </c>
      <c r="BA16" s="23" t="s">
        <v>70</v>
      </c>
      <c r="BB16" s="23">
        <v>0</v>
      </c>
      <c r="BC16" s="23" t="s">
        <v>285</v>
      </c>
      <c r="BD16" s="29" t="s">
        <v>286</v>
      </c>
      <c r="BE16" s="29">
        <v>41394</v>
      </c>
      <c r="BF16" s="26">
        <v>60000</v>
      </c>
      <c r="BG16" s="29">
        <f t="shared" si="2"/>
        <v>41394</v>
      </c>
      <c r="BH16" s="108">
        <f t="shared" si="3"/>
        <v>42744</v>
      </c>
      <c r="BI16" s="42">
        <f t="shared" si="4"/>
        <v>1350</v>
      </c>
      <c r="BJ16" s="43">
        <f t="shared" si="5"/>
        <v>45</v>
      </c>
      <c r="BK16" s="27">
        <f t="shared" si="6"/>
        <v>44</v>
      </c>
      <c r="BL16" s="110">
        <f t="shared" si="7"/>
        <v>3.6666666666666665</v>
      </c>
    </row>
    <row r="17" spans="1:64" ht="16.5" customHeight="1" x14ac:dyDescent="0.25">
      <c r="A17" s="22" t="s">
        <v>44</v>
      </c>
      <c r="B17" s="23" t="s">
        <v>301</v>
      </c>
      <c r="C17" s="36">
        <v>93</v>
      </c>
      <c r="D17" s="22" t="s">
        <v>3333</v>
      </c>
      <c r="E17" s="17" t="s">
        <v>947</v>
      </c>
      <c r="F17" s="18">
        <v>7000</v>
      </c>
      <c r="G17" s="18" t="s">
        <v>46</v>
      </c>
      <c r="H17" s="24" t="str">
        <f>IFERROR(IF(F17*1=9999,VLOOKUP(99&amp;C17*1,[4]Depara_Prod_Oficial!$A$2:$F$1048576,6,FALSE),VLOOKUP(F17*1,[4]Depara_Prod_Oficial!$A$2:$F$1048576,6,FALSE)),E17)</f>
        <v>Vida Específica</v>
      </c>
      <c r="I17" s="24" t="str">
        <f>IFERROR(VLOOKUP(H17,'[5]Principais Produtos'!$C$1:$D$42,2,0),"Não")</f>
        <v>Não</v>
      </c>
      <c r="J17" s="17" t="s">
        <v>387</v>
      </c>
      <c r="K17" s="4" t="s">
        <v>47</v>
      </c>
      <c r="L17" s="17" t="s">
        <v>401</v>
      </c>
      <c r="M17" s="87" t="s">
        <v>903</v>
      </c>
      <c r="N17" s="31">
        <v>172492.46</v>
      </c>
      <c r="O17" s="31">
        <v>172492.46</v>
      </c>
      <c r="P17" s="6">
        <v>0</v>
      </c>
      <c r="Q17" s="31"/>
      <c r="R17" s="17"/>
      <c r="S17" s="34" t="s">
        <v>375</v>
      </c>
      <c r="T17" s="23">
        <v>1477536</v>
      </c>
      <c r="U17" s="23" t="s">
        <v>296</v>
      </c>
      <c r="V17" s="23" t="s">
        <v>297</v>
      </c>
      <c r="W17" s="23" t="s">
        <v>52</v>
      </c>
      <c r="X17" s="23" t="s">
        <v>298</v>
      </c>
      <c r="Y17" s="23" t="s">
        <v>299</v>
      </c>
      <c r="Z17" s="23" t="s">
        <v>300</v>
      </c>
      <c r="AA17" s="23" t="s">
        <v>56</v>
      </c>
      <c r="AB17" s="26">
        <v>50000</v>
      </c>
      <c r="AC17" s="26">
        <v>50000</v>
      </c>
      <c r="AD17" s="23" t="s">
        <v>56</v>
      </c>
      <c r="AE17" s="23" t="s">
        <v>56</v>
      </c>
      <c r="AF17" s="23" t="s">
        <v>56</v>
      </c>
      <c r="AG17" s="26">
        <v>50000</v>
      </c>
      <c r="AH17" s="23" t="s">
        <v>102</v>
      </c>
      <c r="AI17" s="26">
        <v>25000</v>
      </c>
      <c r="AJ17" s="26">
        <v>0</v>
      </c>
      <c r="AK17" s="23" t="s">
        <v>58</v>
      </c>
      <c r="AL17" s="26">
        <v>0</v>
      </c>
      <c r="AM17" s="23" t="s">
        <v>59</v>
      </c>
      <c r="AN17" s="23" t="s">
        <v>60</v>
      </c>
      <c r="AO17" s="24"/>
      <c r="AP17" s="23" t="s">
        <v>61</v>
      </c>
      <c r="AQ17" s="23" t="s">
        <v>270</v>
      </c>
      <c r="AR17" s="23" t="s">
        <v>63</v>
      </c>
      <c r="AS17" s="23" t="s">
        <v>64</v>
      </c>
      <c r="AT17" s="23" t="s">
        <v>169</v>
      </c>
      <c r="AU17" s="23" t="s">
        <v>65</v>
      </c>
      <c r="AV17" s="23" t="s">
        <v>123</v>
      </c>
      <c r="AW17" s="23" t="s">
        <v>105</v>
      </c>
      <c r="AX17" s="23" t="s">
        <v>68</v>
      </c>
      <c r="AY17" s="23" t="s">
        <v>93</v>
      </c>
      <c r="AZ17" s="29">
        <v>42741</v>
      </c>
      <c r="BA17" s="23" t="s">
        <v>163</v>
      </c>
      <c r="BB17" s="23">
        <v>0</v>
      </c>
      <c r="BC17" s="23" t="s">
        <v>301</v>
      </c>
      <c r="BD17" s="29" t="s">
        <v>302</v>
      </c>
      <c r="BE17" s="29">
        <v>41085</v>
      </c>
      <c r="BF17" s="26">
        <v>50000</v>
      </c>
      <c r="BG17" s="29">
        <f t="shared" si="2"/>
        <v>41085</v>
      </c>
      <c r="BH17" s="108">
        <f t="shared" si="3"/>
        <v>42741</v>
      </c>
      <c r="BI17" s="42">
        <f t="shared" si="4"/>
        <v>1656</v>
      </c>
      <c r="BJ17" s="43">
        <f t="shared" si="5"/>
        <v>55.2</v>
      </c>
      <c r="BK17" s="27">
        <f t="shared" si="6"/>
        <v>54</v>
      </c>
      <c r="BL17" s="110">
        <f t="shared" si="7"/>
        <v>4.5</v>
      </c>
    </row>
    <row r="18" spans="1:64" ht="16.5" customHeight="1" x14ac:dyDescent="0.25">
      <c r="A18" s="22" t="s">
        <v>44</v>
      </c>
      <c r="B18" s="23" t="s">
        <v>309</v>
      </c>
      <c r="C18" s="36">
        <v>93</v>
      </c>
      <c r="D18" s="22" t="s">
        <v>3333</v>
      </c>
      <c r="E18" s="17" t="s">
        <v>948</v>
      </c>
      <c r="F18" s="18">
        <v>5081</v>
      </c>
      <c r="G18" s="18" t="s">
        <v>374</v>
      </c>
      <c r="H18" s="24" t="str">
        <f>IFERROR(IF(F18*1=9999,VLOOKUP(99&amp;C18*1,[4]Depara_Prod_Oficial!$A$2:$F$1048576,6,FALSE),VLOOKUP(F18*1,[4]Depara_Prod_Oficial!$A$2:$F$1048576,6,FALSE)),E18)</f>
        <v>Vida Master</v>
      </c>
      <c r="I18" s="24" t="str">
        <f>IFERROR(VLOOKUP(H18,'[5]Principais Produtos'!$C$1:$D$42,2,0),"Não")</f>
        <v>Sim</v>
      </c>
      <c r="J18" s="17" t="s">
        <v>387</v>
      </c>
      <c r="K18" s="4" t="s">
        <v>47</v>
      </c>
      <c r="L18" s="17" t="s">
        <v>402</v>
      </c>
      <c r="M18" s="87" t="s">
        <v>903</v>
      </c>
      <c r="N18" s="31">
        <v>8931.17</v>
      </c>
      <c r="O18" s="31">
        <v>8931.17</v>
      </c>
      <c r="P18" s="6">
        <v>0</v>
      </c>
      <c r="Q18" s="31"/>
      <c r="R18" s="17"/>
      <c r="S18" s="34" t="s">
        <v>375</v>
      </c>
      <c r="T18" s="23">
        <v>1445427</v>
      </c>
      <c r="U18" s="23" t="s">
        <v>303</v>
      </c>
      <c r="V18" s="23" t="s">
        <v>304</v>
      </c>
      <c r="W18" s="23" t="s">
        <v>52</v>
      </c>
      <c r="X18" s="23" t="s">
        <v>305</v>
      </c>
      <c r="Y18" s="23" t="s">
        <v>306</v>
      </c>
      <c r="Z18" s="23" t="s">
        <v>307</v>
      </c>
      <c r="AA18" s="23" t="s">
        <v>56</v>
      </c>
      <c r="AB18" s="26">
        <v>20000</v>
      </c>
      <c r="AC18" s="26">
        <v>20000</v>
      </c>
      <c r="AD18" s="23" t="s">
        <v>56</v>
      </c>
      <c r="AE18" s="23" t="s">
        <v>56</v>
      </c>
      <c r="AF18" s="23" t="s">
        <v>56</v>
      </c>
      <c r="AG18" s="26">
        <v>20000</v>
      </c>
      <c r="AH18" s="23" t="s">
        <v>102</v>
      </c>
      <c r="AI18" s="26">
        <v>10000</v>
      </c>
      <c r="AJ18" s="26">
        <v>0</v>
      </c>
      <c r="AK18" s="23" t="s">
        <v>58</v>
      </c>
      <c r="AL18" s="26">
        <v>0</v>
      </c>
      <c r="AM18" s="23" t="s">
        <v>59</v>
      </c>
      <c r="AN18" s="23" t="s">
        <v>60</v>
      </c>
      <c r="AO18" s="24"/>
      <c r="AP18" s="23" t="s">
        <v>61</v>
      </c>
      <c r="AQ18" s="23" t="s">
        <v>270</v>
      </c>
      <c r="AR18" s="23" t="s">
        <v>199</v>
      </c>
      <c r="AS18" s="23" t="s">
        <v>64</v>
      </c>
      <c r="AT18" s="23" t="s">
        <v>169</v>
      </c>
      <c r="AU18" s="23" t="s">
        <v>65</v>
      </c>
      <c r="AV18" s="23" t="s">
        <v>308</v>
      </c>
      <c r="AW18" s="23" t="s">
        <v>67</v>
      </c>
      <c r="AX18" s="23" t="s">
        <v>68</v>
      </c>
      <c r="AY18" s="23" t="s">
        <v>93</v>
      </c>
      <c r="AZ18" s="29">
        <v>42741</v>
      </c>
      <c r="BA18" s="23" t="s">
        <v>163</v>
      </c>
      <c r="BB18" s="23">
        <v>0</v>
      </c>
      <c r="BC18" s="23" t="s">
        <v>309</v>
      </c>
      <c r="BD18" s="29" t="s">
        <v>310</v>
      </c>
      <c r="BE18" s="29">
        <v>41011</v>
      </c>
      <c r="BF18" s="26">
        <v>20000</v>
      </c>
      <c r="BG18" s="29">
        <f t="shared" si="2"/>
        <v>41011</v>
      </c>
      <c r="BH18" s="108">
        <f t="shared" si="3"/>
        <v>42741</v>
      </c>
      <c r="BI18" s="42">
        <f t="shared" si="4"/>
        <v>1730</v>
      </c>
      <c r="BJ18" s="43">
        <f t="shared" si="5"/>
        <v>57.666666666666664</v>
      </c>
      <c r="BK18" s="27">
        <f t="shared" si="6"/>
        <v>56</v>
      </c>
      <c r="BL18" s="110">
        <f t="shared" si="7"/>
        <v>4.666666666666667</v>
      </c>
    </row>
    <row r="19" spans="1:64" ht="16.5" customHeight="1" x14ac:dyDescent="0.25">
      <c r="A19" s="22" t="s">
        <v>44</v>
      </c>
      <c r="B19" s="23" t="s">
        <v>324</v>
      </c>
      <c r="C19" s="36" t="s">
        <v>376</v>
      </c>
      <c r="D19" s="22" t="s">
        <v>3333</v>
      </c>
      <c r="E19" s="17" t="s">
        <v>949</v>
      </c>
      <c r="F19" s="18"/>
      <c r="G19" s="18" t="s">
        <v>389</v>
      </c>
      <c r="H19" s="24">
        <f>IFERROR(IF(F19*1=9999,VLOOKUP(99&amp;C19*1,[4]Depara_Prod_Oficial!$A$2:$F$1048576,6,FALSE),VLOOKUP(F19*1,[4]Depara_Prod_Oficial!$A$2:$F$1048576,6,FALSE)),E19)</f>
        <v>0</v>
      </c>
      <c r="I19" s="24" t="str">
        <f>IFERROR(VLOOKUP(H19,'[5]Principais Produtos'!$C$1:$D$42,2,0),"Não")</f>
        <v>Não</v>
      </c>
      <c r="J19" s="17" t="s">
        <v>387</v>
      </c>
      <c r="K19" s="23" t="s">
        <v>955</v>
      </c>
      <c r="L19" s="17"/>
      <c r="M19" s="37" t="s">
        <v>48</v>
      </c>
      <c r="N19" s="31">
        <v>62000</v>
      </c>
      <c r="O19" s="31">
        <v>33000</v>
      </c>
      <c r="P19" s="35">
        <v>29000</v>
      </c>
      <c r="Q19" s="31">
        <v>0</v>
      </c>
      <c r="R19" s="17"/>
      <c r="S19" s="34" t="s">
        <v>375</v>
      </c>
      <c r="T19" s="23">
        <v>1448625</v>
      </c>
      <c r="U19" s="23" t="s">
        <v>317</v>
      </c>
      <c r="V19" s="23" t="s">
        <v>318</v>
      </c>
      <c r="W19" s="23" t="s">
        <v>52</v>
      </c>
      <c r="X19" s="23">
        <v>1098183</v>
      </c>
      <c r="Y19" s="23">
        <v>110003850501</v>
      </c>
      <c r="Z19" s="23" t="s">
        <v>319</v>
      </c>
      <c r="AA19" s="23" t="s">
        <v>56</v>
      </c>
      <c r="AB19" s="26">
        <v>21416.14</v>
      </c>
      <c r="AC19" s="26">
        <v>21416.14</v>
      </c>
      <c r="AD19" s="23" t="s">
        <v>56</v>
      </c>
      <c r="AE19" s="23" t="s">
        <v>56</v>
      </c>
      <c r="AF19" s="23" t="s">
        <v>56</v>
      </c>
      <c r="AG19" s="26">
        <v>21416.14</v>
      </c>
      <c r="AH19" s="23" t="s">
        <v>57</v>
      </c>
      <c r="AI19" s="26">
        <v>21416.14</v>
      </c>
      <c r="AJ19" s="26">
        <v>0</v>
      </c>
      <c r="AK19" s="23" t="s">
        <v>58</v>
      </c>
      <c r="AL19" s="26">
        <v>0</v>
      </c>
      <c r="AM19" s="23" t="s">
        <v>59</v>
      </c>
      <c r="AN19" s="23" t="s">
        <v>60</v>
      </c>
      <c r="AO19" s="24"/>
      <c r="AP19" s="23" t="s">
        <v>61</v>
      </c>
      <c r="AQ19" s="23" t="s">
        <v>270</v>
      </c>
      <c r="AR19" s="23" t="s">
        <v>63</v>
      </c>
      <c r="AS19" s="23" t="s">
        <v>320</v>
      </c>
      <c r="AT19" s="23" t="s">
        <v>321</v>
      </c>
      <c r="AU19" s="23" t="s">
        <v>65</v>
      </c>
      <c r="AV19" s="23" t="s">
        <v>322</v>
      </c>
      <c r="AW19" s="23" t="s">
        <v>323</v>
      </c>
      <c r="AX19" s="23" t="s">
        <v>190</v>
      </c>
      <c r="AY19" s="23" t="s">
        <v>93</v>
      </c>
      <c r="AZ19" s="29">
        <v>42740</v>
      </c>
      <c r="BA19" s="23" t="s">
        <v>223</v>
      </c>
      <c r="BB19" s="23">
        <v>0</v>
      </c>
      <c r="BC19" s="23" t="s">
        <v>324</v>
      </c>
      <c r="BD19" s="29" t="s">
        <v>325</v>
      </c>
      <c r="BE19" s="29">
        <v>41018</v>
      </c>
      <c r="BF19" s="26">
        <v>21416.14</v>
      </c>
      <c r="BG19" s="29">
        <f t="shared" si="2"/>
        <v>41018</v>
      </c>
      <c r="BH19" s="41">
        <f t="shared" si="3"/>
        <v>42740</v>
      </c>
      <c r="BI19" s="42">
        <f t="shared" si="4"/>
        <v>1722</v>
      </c>
      <c r="BJ19" s="43">
        <f t="shared" si="5"/>
        <v>57.4</v>
      </c>
    </row>
    <row r="20" spans="1:64" ht="16.5" customHeight="1" x14ac:dyDescent="0.25">
      <c r="A20" s="22" t="s">
        <v>44</v>
      </c>
      <c r="B20" s="23" t="s">
        <v>333</v>
      </c>
      <c r="C20" s="36">
        <v>93</v>
      </c>
      <c r="D20" s="22" t="s">
        <v>3333</v>
      </c>
      <c r="E20" s="17" t="s">
        <v>396</v>
      </c>
      <c r="F20" s="18">
        <v>5030</v>
      </c>
      <c r="G20" s="18" t="s">
        <v>374</v>
      </c>
      <c r="H20" s="24" t="str">
        <f>IFERROR(IF(F20*1=9999,VLOOKUP(99&amp;C20*1,[4]Depara_Prod_Oficial!$A$2:$F$1048576,6,FALSE),VLOOKUP(F20*1,[4]Depara_Prod_Oficial!$A$2:$F$1048576,6,FALSE)),E20)</f>
        <v>Vida Proteção Exclusiva</v>
      </c>
      <c r="I20" s="24" t="str">
        <f>IFERROR(VLOOKUP(H20,'[5]Principais Produtos'!$C$1:$D$42,2,0),"Não")</f>
        <v>Sim</v>
      </c>
      <c r="J20" s="17" t="s">
        <v>387</v>
      </c>
      <c r="K20" s="17" t="s">
        <v>960</v>
      </c>
      <c r="L20" s="17"/>
      <c r="M20" s="87" t="s">
        <v>903</v>
      </c>
      <c r="N20" s="31">
        <v>2000</v>
      </c>
      <c r="O20" s="31">
        <v>2000</v>
      </c>
      <c r="P20" s="6">
        <v>0</v>
      </c>
      <c r="Q20" s="31"/>
      <c r="R20" s="17"/>
      <c r="S20" s="33" t="s">
        <v>49</v>
      </c>
      <c r="T20" s="23">
        <v>1372085</v>
      </c>
      <c r="U20" s="23" t="s">
        <v>326</v>
      </c>
      <c r="V20" s="23" t="s">
        <v>327</v>
      </c>
      <c r="W20" s="23" t="s">
        <v>52</v>
      </c>
      <c r="X20" s="23" t="s">
        <v>328</v>
      </c>
      <c r="Y20" s="23" t="s">
        <v>329</v>
      </c>
      <c r="Z20" s="23" t="s">
        <v>330</v>
      </c>
      <c r="AA20" s="23" t="s">
        <v>56</v>
      </c>
      <c r="AB20" s="26">
        <v>49351</v>
      </c>
      <c r="AC20" s="26">
        <v>49351</v>
      </c>
      <c r="AD20" s="23" t="s">
        <v>56</v>
      </c>
      <c r="AE20" s="23" t="s">
        <v>56</v>
      </c>
      <c r="AF20" s="23" t="s">
        <v>56</v>
      </c>
      <c r="AG20" s="26">
        <v>49351</v>
      </c>
      <c r="AH20" s="23" t="s">
        <v>102</v>
      </c>
      <c r="AI20" s="26">
        <v>24675.5</v>
      </c>
      <c r="AJ20" s="26">
        <v>0</v>
      </c>
      <c r="AK20" s="23" t="s">
        <v>58</v>
      </c>
      <c r="AL20" s="26">
        <v>0</v>
      </c>
      <c r="AM20" s="23" t="s">
        <v>59</v>
      </c>
      <c r="AN20" s="23" t="s">
        <v>60</v>
      </c>
      <c r="AO20" s="24"/>
      <c r="AP20" s="23" t="s">
        <v>61</v>
      </c>
      <c r="AQ20" s="23" t="s">
        <v>270</v>
      </c>
      <c r="AR20" s="23" t="s">
        <v>199</v>
      </c>
      <c r="AS20" s="23" t="s">
        <v>320</v>
      </c>
      <c r="AT20" s="23" t="s">
        <v>187</v>
      </c>
      <c r="AU20" s="23" t="s">
        <v>65</v>
      </c>
      <c r="AV20" s="23" t="s">
        <v>331</v>
      </c>
      <c r="AW20" s="23" t="s">
        <v>92</v>
      </c>
      <c r="AX20" s="23" t="s">
        <v>68</v>
      </c>
      <c r="AY20" s="23" t="s">
        <v>93</v>
      </c>
      <c r="AZ20" s="29">
        <v>42748</v>
      </c>
      <c r="BA20" s="23" t="s">
        <v>332</v>
      </c>
      <c r="BB20" s="23">
        <v>0</v>
      </c>
      <c r="BC20" s="23" t="s">
        <v>333</v>
      </c>
      <c r="BD20" s="29" t="s">
        <v>334</v>
      </c>
      <c r="BE20" s="29">
        <v>40809</v>
      </c>
      <c r="BF20" s="26">
        <v>49351</v>
      </c>
      <c r="BG20" s="29">
        <f t="shared" si="2"/>
        <v>40809</v>
      </c>
      <c r="BH20" s="108">
        <f t="shared" si="3"/>
        <v>42748</v>
      </c>
      <c r="BI20" s="42">
        <f t="shared" si="4"/>
        <v>1939</v>
      </c>
      <c r="BJ20" s="43">
        <f t="shared" si="5"/>
        <v>64.63333333333334</v>
      </c>
      <c r="BK20" s="27">
        <f t="shared" ref="BK20:BK41" si="8">DATEDIF(BG20,BH20,"m")</f>
        <v>63</v>
      </c>
      <c r="BL20" s="110">
        <f t="shared" ref="BL20:BL41" si="9">BK20/12</f>
        <v>5.25</v>
      </c>
    </row>
    <row r="21" spans="1:64" ht="16.5" customHeight="1" x14ac:dyDescent="0.25">
      <c r="A21" s="22" t="s">
        <v>44</v>
      </c>
      <c r="B21" s="23" t="s">
        <v>341</v>
      </c>
      <c r="C21" s="36">
        <v>93</v>
      </c>
      <c r="D21" s="22" t="s">
        <v>3333</v>
      </c>
      <c r="E21" s="17" t="s">
        <v>911</v>
      </c>
      <c r="F21" s="18">
        <v>9999</v>
      </c>
      <c r="G21" s="18" t="s">
        <v>389</v>
      </c>
      <c r="H21" s="24" t="str">
        <f>IFERROR(IF(F21*1=9999,VLOOKUP(99&amp;C21*1,[4]Depara_Prod_Oficial!$A$2:$F$1048576,6,FALSE),VLOOKUP(F21*1,[4]Depara_Prod_Oficial!$A$2:$F$1048576,6,FALSE)),E21)</f>
        <v>Pessoas - Vida  (outros)</v>
      </c>
      <c r="I21" s="24" t="str">
        <f>IFERROR(VLOOKUP(H21,'[5]Principais Produtos'!$C$1:$D$42,2,0),"Não")</f>
        <v>Não</v>
      </c>
      <c r="J21" s="17" t="s">
        <v>387</v>
      </c>
      <c r="K21" s="17" t="s">
        <v>921</v>
      </c>
      <c r="L21" s="17"/>
      <c r="M21" s="37" t="s">
        <v>48</v>
      </c>
      <c r="N21" s="31">
        <v>380983.02</v>
      </c>
      <c r="O21" s="31">
        <v>320000</v>
      </c>
      <c r="P21" s="35">
        <v>60983.020000000019</v>
      </c>
      <c r="Q21" s="31">
        <v>0</v>
      </c>
      <c r="R21" s="17"/>
      <c r="S21" s="38" t="s">
        <v>49</v>
      </c>
      <c r="T21" s="23">
        <v>1149329</v>
      </c>
      <c r="U21" s="23" t="s">
        <v>335</v>
      </c>
      <c r="V21" s="23" t="s">
        <v>336</v>
      </c>
      <c r="W21" s="23" t="s">
        <v>52</v>
      </c>
      <c r="X21" s="23">
        <v>9301753</v>
      </c>
      <c r="Y21" s="23" t="s">
        <v>337</v>
      </c>
      <c r="Z21" s="23" t="s">
        <v>338</v>
      </c>
      <c r="AA21" s="23" t="s">
        <v>56</v>
      </c>
      <c r="AB21" s="26">
        <v>90861.47</v>
      </c>
      <c r="AC21" s="26">
        <v>90861.47</v>
      </c>
      <c r="AD21" s="23" t="s">
        <v>56</v>
      </c>
      <c r="AE21" s="23" t="s">
        <v>56</v>
      </c>
      <c r="AF21" s="23" t="s">
        <v>56</v>
      </c>
      <c r="AG21" s="26">
        <v>90861.47</v>
      </c>
      <c r="AH21" s="23" t="s">
        <v>102</v>
      </c>
      <c r="AI21" s="26">
        <v>45430.74</v>
      </c>
      <c r="AJ21" s="26">
        <v>0</v>
      </c>
      <c r="AK21" s="23" t="s">
        <v>58</v>
      </c>
      <c r="AL21" s="26">
        <v>0</v>
      </c>
      <c r="AM21" s="24"/>
      <c r="AN21" s="24"/>
      <c r="AO21" s="24"/>
      <c r="AP21" s="23" t="s">
        <v>61</v>
      </c>
      <c r="AQ21" s="23" t="s">
        <v>270</v>
      </c>
      <c r="AR21" s="23" t="s">
        <v>199</v>
      </c>
      <c r="AS21" s="23" t="s">
        <v>88</v>
      </c>
      <c r="AT21" s="23" t="s">
        <v>169</v>
      </c>
      <c r="AU21" s="23" t="s">
        <v>65</v>
      </c>
      <c r="AV21" s="23" t="s">
        <v>339</v>
      </c>
      <c r="AW21" s="23" t="s">
        <v>340</v>
      </c>
      <c r="AX21" s="23" t="s">
        <v>190</v>
      </c>
      <c r="AY21" s="23" t="s">
        <v>93</v>
      </c>
      <c r="AZ21" s="29">
        <v>42747</v>
      </c>
      <c r="BA21" s="23" t="s">
        <v>223</v>
      </c>
      <c r="BB21" s="23">
        <v>0</v>
      </c>
      <c r="BC21" s="23" t="s">
        <v>341</v>
      </c>
      <c r="BD21" s="29" t="s">
        <v>342</v>
      </c>
      <c r="BE21" s="29">
        <v>40164</v>
      </c>
      <c r="BF21" s="26">
        <v>90861.47</v>
      </c>
      <c r="BG21" s="29">
        <f t="shared" si="2"/>
        <v>40164</v>
      </c>
      <c r="BH21" s="108">
        <f t="shared" si="3"/>
        <v>42747</v>
      </c>
      <c r="BI21" s="42">
        <f t="shared" si="4"/>
        <v>2583</v>
      </c>
      <c r="BJ21" s="43">
        <f t="shared" si="5"/>
        <v>86.1</v>
      </c>
      <c r="BK21" s="27">
        <f t="shared" si="8"/>
        <v>84</v>
      </c>
      <c r="BL21" s="110">
        <f t="shared" si="9"/>
        <v>7</v>
      </c>
    </row>
    <row r="22" spans="1:64" ht="16.5" customHeight="1" x14ac:dyDescent="0.25">
      <c r="A22" s="22" t="s">
        <v>44</v>
      </c>
      <c r="B22" s="23" t="s">
        <v>356</v>
      </c>
      <c r="C22" s="36">
        <v>82</v>
      </c>
      <c r="D22" s="22" t="s">
        <v>3333</v>
      </c>
      <c r="E22" s="17" t="s">
        <v>950</v>
      </c>
      <c r="F22" s="18">
        <v>5012</v>
      </c>
      <c r="G22" s="18" t="s">
        <v>386</v>
      </c>
      <c r="H22" s="24" t="str">
        <f>IFERROR(IF(F22*1=9999,VLOOKUP(99&amp;C22*1,[4]Depara_Prod_Oficial!$A$2:$F$1048576,6,FALSE),VLOOKUP(F22*1,[4]Depara_Prod_Oficial!$A$2:$F$1048576,6,FALSE)),E22)</f>
        <v>AP STD</v>
      </c>
      <c r="I22" s="24" t="str">
        <f>IFERROR(VLOOKUP(H22,'[5]Principais Produtos'!$C$1:$D$42,2,0),"Não")</f>
        <v>Sim</v>
      </c>
      <c r="J22" s="17" t="s">
        <v>387</v>
      </c>
      <c r="K22" s="17" t="s">
        <v>960</v>
      </c>
      <c r="L22" s="17"/>
      <c r="M22" s="87" t="s">
        <v>902</v>
      </c>
      <c r="N22" s="31">
        <v>169056.31</v>
      </c>
      <c r="O22" s="31">
        <v>169056.31</v>
      </c>
      <c r="P22" s="35">
        <v>0</v>
      </c>
      <c r="Q22" s="31"/>
      <c r="R22" s="17"/>
      <c r="S22" s="34" t="s">
        <v>375</v>
      </c>
      <c r="T22" s="23">
        <v>1417834</v>
      </c>
      <c r="U22" s="23" t="s">
        <v>350</v>
      </c>
      <c r="V22" s="23" t="s">
        <v>351</v>
      </c>
      <c r="W22" s="23" t="s">
        <v>52</v>
      </c>
      <c r="X22" s="23" t="s">
        <v>352</v>
      </c>
      <c r="Y22" s="23" t="s">
        <v>353</v>
      </c>
      <c r="Z22" s="23" t="s">
        <v>354</v>
      </c>
      <c r="AA22" s="23" t="s">
        <v>56</v>
      </c>
      <c r="AB22" s="26">
        <v>73000</v>
      </c>
      <c r="AC22" s="26">
        <v>73000</v>
      </c>
      <c r="AD22" s="23" t="s">
        <v>56</v>
      </c>
      <c r="AE22" s="23" t="s">
        <v>56</v>
      </c>
      <c r="AF22" s="23" t="s">
        <v>56</v>
      </c>
      <c r="AG22" s="26">
        <v>73000</v>
      </c>
      <c r="AH22" s="23" t="s">
        <v>57</v>
      </c>
      <c r="AI22" s="26">
        <v>73000</v>
      </c>
      <c r="AJ22" s="26">
        <v>10000</v>
      </c>
      <c r="AK22" s="23" t="s">
        <v>58</v>
      </c>
      <c r="AL22" s="26">
        <v>0</v>
      </c>
      <c r="AM22" s="23" t="s">
        <v>59</v>
      </c>
      <c r="AN22" s="23" t="s">
        <v>60</v>
      </c>
      <c r="AO22" s="24"/>
      <c r="AP22" s="23" t="s">
        <v>61</v>
      </c>
      <c r="AQ22" s="23" t="s">
        <v>270</v>
      </c>
      <c r="AR22" s="23" t="s">
        <v>63</v>
      </c>
      <c r="AS22" s="23" t="s">
        <v>88</v>
      </c>
      <c r="AT22" s="23" t="s">
        <v>347</v>
      </c>
      <c r="AU22" s="23" t="s">
        <v>65</v>
      </c>
      <c r="AV22" s="23" t="s">
        <v>355</v>
      </c>
      <c r="AW22" s="23" t="s">
        <v>92</v>
      </c>
      <c r="AX22" s="23" t="s">
        <v>68</v>
      </c>
      <c r="AY22" s="23" t="s">
        <v>93</v>
      </c>
      <c r="AZ22" s="29">
        <v>42738</v>
      </c>
      <c r="BA22" s="23" t="s">
        <v>191</v>
      </c>
      <c r="BB22" s="23">
        <v>0</v>
      </c>
      <c r="BC22" s="23" t="s">
        <v>356</v>
      </c>
      <c r="BD22" s="29" t="s">
        <v>357</v>
      </c>
      <c r="BE22" s="29">
        <v>40941</v>
      </c>
      <c r="BF22" s="26">
        <v>73000</v>
      </c>
      <c r="BG22" s="29">
        <f t="shared" si="2"/>
        <v>40941</v>
      </c>
      <c r="BH22" s="108">
        <f t="shared" si="3"/>
        <v>42738</v>
      </c>
      <c r="BI22" s="42">
        <f t="shared" si="4"/>
        <v>1797</v>
      </c>
      <c r="BJ22" s="43">
        <f t="shared" si="5"/>
        <v>59.9</v>
      </c>
      <c r="BK22" s="27">
        <f t="shared" si="8"/>
        <v>59</v>
      </c>
      <c r="BL22" s="110">
        <f t="shared" si="9"/>
        <v>4.916666666666667</v>
      </c>
    </row>
    <row r="23" spans="1:64" ht="16.5" customHeight="1" x14ac:dyDescent="0.25">
      <c r="A23" s="22" t="s">
        <v>44</v>
      </c>
      <c r="B23" s="23" t="s">
        <v>364</v>
      </c>
      <c r="C23" s="36">
        <v>93</v>
      </c>
      <c r="D23" s="22" t="s">
        <v>3333</v>
      </c>
      <c r="E23" s="17" t="s">
        <v>377</v>
      </c>
      <c r="F23" s="18">
        <v>5030</v>
      </c>
      <c r="G23" s="18" t="s">
        <v>374</v>
      </c>
      <c r="H23" s="24" t="str">
        <f>IFERROR(IF(F23*1=9999,VLOOKUP(99&amp;C23*1,[4]Depara_Prod_Oficial!$A$2:$F$1048576,6,FALSE),VLOOKUP(F23*1,[4]Depara_Prod_Oficial!$A$2:$F$1048576,6,FALSE)),E23)</f>
        <v>Vida Proteção Exclusiva</v>
      </c>
      <c r="I23" s="24" t="str">
        <f>IFERROR(VLOOKUP(H23,'[5]Principais Produtos'!$C$1:$D$42,2,0),"Não")</f>
        <v>Sim</v>
      </c>
      <c r="J23" s="17" t="s">
        <v>387</v>
      </c>
      <c r="K23" s="17" t="s">
        <v>47</v>
      </c>
      <c r="L23" s="17" t="s">
        <v>388</v>
      </c>
      <c r="M23" s="86" t="s">
        <v>369</v>
      </c>
      <c r="N23" s="31">
        <v>78995.08</v>
      </c>
      <c r="O23" s="31">
        <v>0</v>
      </c>
      <c r="P23" s="35">
        <v>78995.08</v>
      </c>
      <c r="Q23" s="31">
        <v>0</v>
      </c>
      <c r="R23" s="17"/>
      <c r="S23" s="38" t="s">
        <v>49</v>
      </c>
      <c r="T23" s="23">
        <v>1342487</v>
      </c>
      <c r="U23" s="23" t="s">
        <v>358</v>
      </c>
      <c r="V23" s="23" t="s">
        <v>359</v>
      </c>
      <c r="W23" s="23" t="s">
        <v>52</v>
      </c>
      <c r="X23" s="23" t="s">
        <v>360</v>
      </c>
      <c r="Y23" s="23" t="s">
        <v>361</v>
      </c>
      <c r="Z23" s="23" t="s">
        <v>362</v>
      </c>
      <c r="AA23" s="23" t="s">
        <v>56</v>
      </c>
      <c r="AB23" s="26">
        <v>29178</v>
      </c>
      <c r="AC23" s="26">
        <v>29178</v>
      </c>
      <c r="AD23" s="23" t="s">
        <v>56</v>
      </c>
      <c r="AE23" s="23" t="s">
        <v>56</v>
      </c>
      <c r="AF23" s="23" t="s">
        <v>56</v>
      </c>
      <c r="AG23" s="26">
        <v>29178</v>
      </c>
      <c r="AH23" s="23" t="s">
        <v>102</v>
      </c>
      <c r="AI23" s="26">
        <v>14589</v>
      </c>
      <c r="AJ23" s="26">
        <v>0</v>
      </c>
      <c r="AK23" s="23" t="s">
        <v>102</v>
      </c>
      <c r="AL23" s="26">
        <v>0</v>
      </c>
      <c r="AM23" s="23" t="s">
        <v>59</v>
      </c>
      <c r="AN23" s="23" t="s">
        <v>60</v>
      </c>
      <c r="AO23" s="24"/>
      <c r="AP23" s="23" t="s">
        <v>61</v>
      </c>
      <c r="AQ23" s="23" t="s">
        <v>270</v>
      </c>
      <c r="AR23" s="23" t="s">
        <v>199</v>
      </c>
      <c r="AS23" s="23" t="s">
        <v>88</v>
      </c>
      <c r="AT23" s="23" t="s">
        <v>89</v>
      </c>
      <c r="AU23" s="23" t="s">
        <v>103</v>
      </c>
      <c r="AV23" s="23" t="s">
        <v>363</v>
      </c>
      <c r="AW23" s="23" t="s">
        <v>92</v>
      </c>
      <c r="AX23" s="23" t="s">
        <v>68</v>
      </c>
      <c r="AY23" s="23" t="s">
        <v>93</v>
      </c>
      <c r="AZ23" s="29">
        <v>42747</v>
      </c>
      <c r="BA23" s="23" t="s">
        <v>274</v>
      </c>
      <c r="BB23" s="23">
        <v>0</v>
      </c>
      <c r="BC23" s="23" t="s">
        <v>364</v>
      </c>
      <c r="BD23" s="29" t="s">
        <v>365</v>
      </c>
      <c r="BE23" s="29">
        <v>40737</v>
      </c>
      <c r="BF23" s="26">
        <v>29178</v>
      </c>
      <c r="BG23" s="29">
        <f t="shared" si="2"/>
        <v>40737</v>
      </c>
      <c r="BH23" s="108">
        <f t="shared" si="3"/>
        <v>42747</v>
      </c>
      <c r="BI23" s="42">
        <f t="shared" si="4"/>
        <v>2010</v>
      </c>
      <c r="BJ23" s="43">
        <f t="shared" si="5"/>
        <v>67</v>
      </c>
      <c r="BK23" s="27">
        <f t="shared" si="8"/>
        <v>65</v>
      </c>
      <c r="BL23" s="110">
        <f t="shared" si="9"/>
        <v>5.416666666666667</v>
      </c>
    </row>
    <row r="24" spans="1:64" ht="16.5" customHeight="1" x14ac:dyDescent="0.25">
      <c r="A24" s="22" t="s">
        <v>44</v>
      </c>
      <c r="B24" s="17" t="s">
        <v>539</v>
      </c>
      <c r="C24" s="18">
        <v>14</v>
      </c>
      <c r="D24" s="22" t="s">
        <v>3274</v>
      </c>
      <c r="E24" s="17" t="s">
        <v>904</v>
      </c>
      <c r="F24" s="18">
        <v>381</v>
      </c>
      <c r="G24" s="18" t="s">
        <v>381</v>
      </c>
      <c r="H24" s="24" t="str">
        <f>IFERROR(IF(F24*1=9999,VLOOKUP(99&amp;C24*1,[4]Depara_Prod_Oficial!$A$2:$F$1048576,6,FALSE),VLOOKUP(F24*1,[4]Depara_Prod_Oficial!$A$2:$F$1048576,6,FALSE)),E24)</f>
        <v>Residencial Dose Dupla</v>
      </c>
      <c r="I24" s="24" t="str">
        <f>IFERROR(VLOOKUP(H24,'[5]Principais Produtos'!$C$1:$D$42,2,0),"Não")</f>
        <v>Sim</v>
      </c>
      <c r="J24" s="17" t="s">
        <v>925</v>
      </c>
      <c r="K24" s="17" t="s">
        <v>925</v>
      </c>
      <c r="L24" s="17" t="s">
        <v>925</v>
      </c>
      <c r="M24" s="37" t="s">
        <v>48</v>
      </c>
      <c r="N24" s="31">
        <v>29476.400000000001</v>
      </c>
      <c r="O24" s="31">
        <v>20000</v>
      </c>
      <c r="P24" s="35">
        <v>9476.4000000000015</v>
      </c>
      <c r="Q24" s="31"/>
      <c r="R24" s="17"/>
      <c r="S24" s="38" t="s">
        <v>49</v>
      </c>
      <c r="T24" s="23">
        <v>1222036</v>
      </c>
      <c r="U24" s="23" t="s">
        <v>534</v>
      </c>
      <c r="V24" s="23" t="s">
        <v>535</v>
      </c>
      <c r="W24" s="23" t="s">
        <v>52</v>
      </c>
      <c r="X24" s="23">
        <v>1388810</v>
      </c>
      <c r="Y24" s="23" t="s">
        <v>536</v>
      </c>
      <c r="Z24" s="23" t="s">
        <v>537</v>
      </c>
      <c r="AA24" s="23" t="s">
        <v>56</v>
      </c>
      <c r="AB24" s="23">
        <v>20000</v>
      </c>
      <c r="AC24" s="23">
        <v>20000</v>
      </c>
      <c r="AD24" s="23" t="s">
        <v>56</v>
      </c>
      <c r="AE24" s="23" t="s">
        <v>56</v>
      </c>
      <c r="AF24" s="23" t="s">
        <v>56</v>
      </c>
      <c r="AG24" s="23">
        <v>20000</v>
      </c>
      <c r="AH24" s="23" t="s">
        <v>57</v>
      </c>
      <c r="AI24" s="23">
        <v>20000</v>
      </c>
      <c r="AJ24" s="23">
        <v>2000</v>
      </c>
      <c r="AK24" s="23" t="s">
        <v>58</v>
      </c>
      <c r="AL24" s="23">
        <v>0</v>
      </c>
      <c r="AM24" s="23" t="s">
        <v>59</v>
      </c>
      <c r="AN24" s="23" t="s">
        <v>60</v>
      </c>
      <c r="AO24" s="24"/>
      <c r="AP24" s="23" t="s">
        <v>61</v>
      </c>
      <c r="AQ24" s="23" t="s">
        <v>133</v>
      </c>
      <c r="AR24" s="23" t="s">
        <v>538</v>
      </c>
      <c r="AS24" s="23" t="s">
        <v>88</v>
      </c>
      <c r="AT24" s="23" t="s">
        <v>218</v>
      </c>
      <c r="AU24" s="23" t="s">
        <v>65</v>
      </c>
      <c r="AV24" s="23" t="s">
        <v>201</v>
      </c>
      <c r="AW24" s="23" t="s">
        <v>92</v>
      </c>
      <c r="AX24" s="23" t="s">
        <v>68</v>
      </c>
      <c r="AY24" s="23" t="s">
        <v>93</v>
      </c>
      <c r="AZ24" s="23" t="s">
        <v>452</v>
      </c>
      <c r="BA24" s="23" t="s">
        <v>223</v>
      </c>
      <c r="BB24" s="23">
        <v>0</v>
      </c>
      <c r="BC24" s="23" t="s">
        <v>539</v>
      </c>
      <c r="BD24" s="23" t="s">
        <v>540</v>
      </c>
      <c r="BE24" s="29">
        <v>40348</v>
      </c>
      <c r="BF24" s="23">
        <v>20000</v>
      </c>
      <c r="BG24" s="29">
        <f t="shared" si="2"/>
        <v>40348</v>
      </c>
      <c r="BH24" s="108" t="str">
        <f t="shared" si="3"/>
        <v xml:space="preserve">19/01/2017 </v>
      </c>
      <c r="BI24" s="42">
        <f t="shared" si="4"/>
        <v>2406</v>
      </c>
      <c r="BJ24" s="43">
        <f t="shared" si="5"/>
        <v>80.2</v>
      </c>
      <c r="BK24" s="27">
        <f t="shared" si="8"/>
        <v>79</v>
      </c>
      <c r="BL24" s="110">
        <f t="shared" si="9"/>
        <v>6.583333333333333</v>
      </c>
    </row>
    <row r="25" spans="1:64" ht="16.5" customHeight="1" x14ac:dyDescent="0.25">
      <c r="A25" s="22" t="s">
        <v>44</v>
      </c>
      <c r="B25" s="17" t="s">
        <v>546</v>
      </c>
      <c r="C25" s="18">
        <v>14</v>
      </c>
      <c r="D25" s="22" t="s">
        <v>3274</v>
      </c>
      <c r="E25" s="17" t="s">
        <v>904</v>
      </c>
      <c r="F25" s="18">
        <v>381</v>
      </c>
      <c r="G25" s="18" t="s">
        <v>951</v>
      </c>
      <c r="H25" s="24" t="str">
        <f>IFERROR(IF(F25*1=9999,VLOOKUP(99&amp;C25*1,[4]Depara_Prod_Oficial!$A$2:$F$1048576,6,FALSE),VLOOKUP(F25*1,[4]Depara_Prod_Oficial!$A$2:$F$1048576,6,FALSE)),E25)</f>
        <v>Residencial Dose Dupla</v>
      </c>
      <c r="I25" s="24" t="str">
        <f>IFERROR(VLOOKUP(H25,'[5]Principais Produtos'!$C$1:$D$42,2,0),"Não")</f>
        <v>Sim</v>
      </c>
      <c r="J25" s="17" t="s">
        <v>387</v>
      </c>
      <c r="K25" s="17" t="s">
        <v>905</v>
      </c>
      <c r="L25" s="17"/>
      <c r="M25" s="37" t="s">
        <v>48</v>
      </c>
      <c r="N25" s="31">
        <v>19458.64</v>
      </c>
      <c r="O25" s="31">
        <v>17000</v>
      </c>
      <c r="P25" s="35">
        <v>2458.6399999999994</v>
      </c>
      <c r="Q25" s="31">
        <v>3400</v>
      </c>
      <c r="R25" s="17"/>
      <c r="S25" s="38" t="s">
        <v>49</v>
      </c>
      <c r="T25" s="23">
        <v>1214939</v>
      </c>
      <c r="U25" s="23" t="s">
        <v>541</v>
      </c>
      <c r="V25" s="23" t="s">
        <v>542</v>
      </c>
      <c r="W25" s="23" t="s">
        <v>52</v>
      </c>
      <c r="X25" s="23">
        <v>1451715</v>
      </c>
      <c r="Y25" s="23" t="s">
        <v>543</v>
      </c>
      <c r="Z25" s="23" t="s">
        <v>544</v>
      </c>
      <c r="AA25" s="23" t="s">
        <v>56</v>
      </c>
      <c r="AB25" s="23">
        <v>30000</v>
      </c>
      <c r="AC25" s="23">
        <v>30000</v>
      </c>
      <c r="AD25" s="23" t="s">
        <v>56</v>
      </c>
      <c r="AE25" s="23" t="s">
        <v>56</v>
      </c>
      <c r="AF25" s="23" t="s">
        <v>56</v>
      </c>
      <c r="AG25" s="23">
        <v>30000</v>
      </c>
      <c r="AH25" s="23" t="s">
        <v>57</v>
      </c>
      <c r="AI25" s="23">
        <v>30000</v>
      </c>
      <c r="AJ25" s="23">
        <v>4941.6099999999997</v>
      </c>
      <c r="AK25" s="23" t="s">
        <v>58</v>
      </c>
      <c r="AL25" s="23">
        <v>0</v>
      </c>
      <c r="AM25" s="23" t="s">
        <v>59</v>
      </c>
      <c r="AN25" s="23" t="s">
        <v>60</v>
      </c>
      <c r="AO25" s="24"/>
      <c r="AP25" s="23" t="s">
        <v>61</v>
      </c>
      <c r="AQ25" s="23" t="s">
        <v>133</v>
      </c>
      <c r="AR25" s="23" t="s">
        <v>538</v>
      </c>
      <c r="AS25" s="23" t="s">
        <v>64</v>
      </c>
      <c r="AT25" s="24"/>
      <c r="AU25" s="23" t="s">
        <v>103</v>
      </c>
      <c r="AV25" s="23" t="s">
        <v>545</v>
      </c>
      <c r="AW25" s="23" t="s">
        <v>292</v>
      </c>
      <c r="AX25" s="23" t="s">
        <v>293</v>
      </c>
      <c r="AY25" s="23" t="s">
        <v>93</v>
      </c>
      <c r="AZ25" s="23" t="s">
        <v>407</v>
      </c>
      <c r="BA25" s="23" t="s">
        <v>223</v>
      </c>
      <c r="BB25" s="23">
        <v>0</v>
      </c>
      <c r="BC25" s="23" t="s">
        <v>546</v>
      </c>
      <c r="BD25" s="23" t="s">
        <v>547</v>
      </c>
      <c r="BE25" s="29">
        <v>40329</v>
      </c>
      <c r="BF25" s="23">
        <v>30000</v>
      </c>
      <c r="BG25" s="29">
        <f t="shared" si="2"/>
        <v>40329</v>
      </c>
      <c r="BH25" s="108" t="str">
        <f t="shared" si="3"/>
        <v xml:space="preserve">24/01/2017 </v>
      </c>
      <c r="BI25" s="42">
        <f t="shared" si="4"/>
        <v>2430</v>
      </c>
      <c r="BJ25" s="43">
        <f t="shared" si="5"/>
        <v>81</v>
      </c>
      <c r="BK25" s="27">
        <f t="shared" si="8"/>
        <v>79</v>
      </c>
      <c r="BL25" s="110">
        <f t="shared" si="9"/>
        <v>6.583333333333333</v>
      </c>
    </row>
    <row r="26" spans="1:64" ht="16.5" customHeight="1" x14ac:dyDescent="0.25">
      <c r="A26" s="22" t="s">
        <v>44</v>
      </c>
      <c r="B26" s="17" t="s">
        <v>555</v>
      </c>
      <c r="C26" s="18">
        <v>82</v>
      </c>
      <c r="D26" s="22" t="s">
        <v>3333</v>
      </c>
      <c r="E26" s="17" t="s">
        <v>373</v>
      </c>
      <c r="F26" s="18">
        <v>5012</v>
      </c>
      <c r="G26" s="18" t="s">
        <v>386</v>
      </c>
      <c r="H26" s="24" t="str">
        <f>IFERROR(IF(F26*1=9999,VLOOKUP(99&amp;C26*1,[4]Depara_Prod_Oficial!$A$2:$F$1048576,6,FALSE),VLOOKUP(F26*1,[4]Depara_Prod_Oficial!$A$2:$F$1048576,6,FALSE)),E26)</f>
        <v>AP STD</v>
      </c>
      <c r="I26" s="24" t="str">
        <f>IFERROR(VLOOKUP(H26,'[5]Principais Produtos'!$C$1:$D$42,2,0),"Não")</f>
        <v>Sim</v>
      </c>
      <c r="J26" s="17" t="s">
        <v>387</v>
      </c>
      <c r="K26" s="40" t="s">
        <v>962</v>
      </c>
      <c r="L26" s="17"/>
      <c r="M26" s="87" t="s">
        <v>369</v>
      </c>
      <c r="N26" s="31">
        <v>209810.46000000002</v>
      </c>
      <c r="O26" s="31">
        <v>0</v>
      </c>
      <c r="P26" s="35">
        <v>209810.46000000002</v>
      </c>
      <c r="Q26" s="31">
        <v>0</v>
      </c>
      <c r="R26" s="17"/>
      <c r="S26" s="38" t="s">
        <v>49</v>
      </c>
      <c r="T26" s="23">
        <v>1229434</v>
      </c>
      <c r="U26" s="23" t="s">
        <v>548</v>
      </c>
      <c r="V26" s="23" t="s">
        <v>549</v>
      </c>
      <c r="W26" s="23" t="s">
        <v>52</v>
      </c>
      <c r="X26" s="23" t="s">
        <v>550</v>
      </c>
      <c r="Y26" s="23" t="s">
        <v>551</v>
      </c>
      <c r="Z26" s="23" t="s">
        <v>552</v>
      </c>
      <c r="AA26" s="23" t="s">
        <v>56</v>
      </c>
      <c r="AB26" s="23">
        <v>73000</v>
      </c>
      <c r="AC26" s="23">
        <v>73000</v>
      </c>
      <c r="AD26" s="23" t="s">
        <v>56</v>
      </c>
      <c r="AE26" s="23" t="s">
        <v>56</v>
      </c>
      <c r="AF26" s="23" t="s">
        <v>56</v>
      </c>
      <c r="AG26" s="23">
        <v>73000</v>
      </c>
      <c r="AH26" s="23" t="s">
        <v>102</v>
      </c>
      <c r="AI26" s="23">
        <v>36500</v>
      </c>
      <c r="AJ26" s="23">
        <v>5000</v>
      </c>
      <c r="AK26" s="23" t="s">
        <v>58</v>
      </c>
      <c r="AL26" s="23">
        <v>0</v>
      </c>
      <c r="AM26" s="23" t="s">
        <v>59</v>
      </c>
      <c r="AN26" s="23" t="s">
        <v>60</v>
      </c>
      <c r="AO26" s="24"/>
      <c r="AP26" s="23" t="s">
        <v>61</v>
      </c>
      <c r="AQ26" s="23" t="s">
        <v>270</v>
      </c>
      <c r="AR26" s="23" t="s">
        <v>199</v>
      </c>
      <c r="AS26" s="23" t="s">
        <v>88</v>
      </c>
      <c r="AT26" s="23" t="s">
        <v>65</v>
      </c>
      <c r="AU26" s="23" t="s">
        <v>65</v>
      </c>
      <c r="AV26" s="23" t="s">
        <v>553</v>
      </c>
      <c r="AW26" s="23" t="s">
        <v>67</v>
      </c>
      <c r="AX26" s="23" t="s">
        <v>68</v>
      </c>
      <c r="AY26" s="23" t="s">
        <v>93</v>
      </c>
      <c r="AZ26" s="23" t="s">
        <v>452</v>
      </c>
      <c r="BA26" s="23" t="s">
        <v>554</v>
      </c>
      <c r="BB26" s="23">
        <v>0</v>
      </c>
      <c r="BC26" s="23" t="s">
        <v>555</v>
      </c>
      <c r="BD26" s="23" t="s">
        <v>556</v>
      </c>
      <c r="BE26" s="29">
        <v>40372</v>
      </c>
      <c r="BF26" s="23">
        <v>73000</v>
      </c>
      <c r="BG26" s="29">
        <f t="shared" si="2"/>
        <v>40372</v>
      </c>
      <c r="BH26" s="108" t="str">
        <f t="shared" si="3"/>
        <v xml:space="preserve">19/01/2017 </v>
      </c>
      <c r="BI26" s="42">
        <f t="shared" si="4"/>
        <v>2382</v>
      </c>
      <c r="BJ26" s="43">
        <f t="shared" si="5"/>
        <v>79.400000000000006</v>
      </c>
      <c r="BK26" s="27">
        <f t="shared" si="8"/>
        <v>78</v>
      </c>
      <c r="BL26" s="110">
        <f t="shared" si="9"/>
        <v>6.5</v>
      </c>
    </row>
    <row r="27" spans="1:64" ht="16.5" customHeight="1" x14ac:dyDescent="0.25">
      <c r="A27" s="22" t="s">
        <v>44</v>
      </c>
      <c r="B27" s="17" t="s">
        <v>566</v>
      </c>
      <c r="C27" s="18">
        <v>82</v>
      </c>
      <c r="D27" s="22" t="s">
        <v>3333</v>
      </c>
      <c r="E27" s="17" t="s">
        <v>950</v>
      </c>
      <c r="F27" s="18">
        <v>1101</v>
      </c>
      <c r="G27" s="18" t="s">
        <v>374</v>
      </c>
      <c r="H27" s="24" t="str">
        <f>IFERROR(IF(F27*1=9999,VLOOKUP(99&amp;C27*1,[4]Depara_Prod_Oficial!$A$2:$F$1048576,6,FALSE),VLOOKUP(F27*1,[4]Depara_Prod_Oficial!$A$2:$F$1048576,6,FALSE)),E27)</f>
        <v>AP STD</v>
      </c>
      <c r="I27" s="24" t="str">
        <f>IFERROR(VLOOKUP(H27,'[5]Principais Produtos'!$C$1:$D$42,2,0),"Não")</f>
        <v>Sim</v>
      </c>
      <c r="J27" s="17" t="s">
        <v>925</v>
      </c>
      <c r="K27" s="17" t="s">
        <v>378</v>
      </c>
      <c r="L27" s="23" t="s">
        <v>952</v>
      </c>
      <c r="M27" s="87" t="s">
        <v>902</v>
      </c>
      <c r="N27" s="31">
        <v>177189.63</v>
      </c>
      <c r="O27" s="31">
        <v>177189.63</v>
      </c>
      <c r="P27" s="6">
        <v>0</v>
      </c>
      <c r="Q27" s="31"/>
      <c r="R27" s="17"/>
      <c r="S27" s="38" t="s">
        <v>49</v>
      </c>
      <c r="T27" s="23">
        <v>1233691</v>
      </c>
      <c r="U27" s="23" t="s">
        <v>557</v>
      </c>
      <c r="V27" s="23" t="s">
        <v>558</v>
      </c>
      <c r="W27" s="23" t="s">
        <v>52</v>
      </c>
      <c r="X27" s="23" t="s">
        <v>559</v>
      </c>
      <c r="Y27" s="23" t="s">
        <v>560</v>
      </c>
      <c r="Z27" s="23" t="s">
        <v>561</v>
      </c>
      <c r="AA27" s="23" t="s">
        <v>56</v>
      </c>
      <c r="AB27" s="23">
        <v>65650.39</v>
      </c>
      <c r="AC27" s="23">
        <v>88716.74</v>
      </c>
      <c r="AD27" s="23" t="s">
        <v>56</v>
      </c>
      <c r="AE27" s="23" t="s">
        <v>56</v>
      </c>
      <c r="AF27" s="23" t="s">
        <v>56</v>
      </c>
      <c r="AG27" s="23">
        <v>65650.39</v>
      </c>
      <c r="AH27" s="23" t="s">
        <v>57</v>
      </c>
      <c r="AI27" s="23">
        <v>65650.39</v>
      </c>
      <c r="AJ27" s="23">
        <v>4941.6099999999997</v>
      </c>
      <c r="AK27" s="23" t="s">
        <v>58</v>
      </c>
      <c r="AL27" s="23">
        <v>0</v>
      </c>
      <c r="AM27" s="23" t="s">
        <v>59</v>
      </c>
      <c r="AN27" s="23" t="s">
        <v>562</v>
      </c>
      <c r="AO27" s="23" t="s">
        <v>563</v>
      </c>
      <c r="AP27" s="23" t="s">
        <v>61</v>
      </c>
      <c r="AQ27" s="23" t="s">
        <v>270</v>
      </c>
      <c r="AR27" s="23" t="s">
        <v>199</v>
      </c>
      <c r="AS27" s="23" t="s">
        <v>88</v>
      </c>
      <c r="AT27" s="23" t="s">
        <v>564</v>
      </c>
      <c r="AU27" s="23" t="s">
        <v>65</v>
      </c>
      <c r="AV27" s="23" t="s">
        <v>565</v>
      </c>
      <c r="AW27" s="23" t="s">
        <v>92</v>
      </c>
      <c r="AX27" s="23" t="s">
        <v>68</v>
      </c>
      <c r="AY27" s="23" t="s">
        <v>93</v>
      </c>
      <c r="AZ27" s="23" t="s">
        <v>452</v>
      </c>
      <c r="BA27" s="23" t="s">
        <v>191</v>
      </c>
      <c r="BB27" s="23">
        <v>0</v>
      </c>
      <c r="BC27" s="23" t="s">
        <v>566</v>
      </c>
      <c r="BD27" s="23" t="s">
        <v>567</v>
      </c>
      <c r="BE27" s="29">
        <v>40386</v>
      </c>
      <c r="BF27" s="23">
        <v>65650.39</v>
      </c>
      <c r="BG27" s="29">
        <f t="shared" si="2"/>
        <v>40386</v>
      </c>
      <c r="BH27" s="108" t="str">
        <f t="shared" si="3"/>
        <v xml:space="preserve">19/01/2017 </v>
      </c>
      <c r="BI27" s="42">
        <f t="shared" si="4"/>
        <v>2368</v>
      </c>
      <c r="BJ27" s="43">
        <f t="shared" si="5"/>
        <v>78.933333333333337</v>
      </c>
      <c r="BK27" s="27">
        <f t="shared" si="8"/>
        <v>77</v>
      </c>
      <c r="BL27" s="110">
        <f t="shared" si="9"/>
        <v>6.416666666666667</v>
      </c>
    </row>
    <row r="28" spans="1:64" ht="16.5" customHeight="1" x14ac:dyDescent="0.25">
      <c r="A28" s="22" t="s">
        <v>44</v>
      </c>
      <c r="B28" s="17" t="s">
        <v>576</v>
      </c>
      <c r="C28" s="18">
        <v>82</v>
      </c>
      <c r="D28" s="22" t="s">
        <v>3333</v>
      </c>
      <c r="E28" s="17" t="s">
        <v>906</v>
      </c>
      <c r="F28" s="18">
        <v>165</v>
      </c>
      <c r="G28" s="18" t="s">
        <v>399</v>
      </c>
      <c r="H28" s="24" t="str">
        <f>IFERROR(IF(F28*1=9999,VLOOKUP(99&amp;C28*1,[4]Depara_Prod_Oficial!$A$2:$F$1048576,6,FALSE),VLOOKUP(F28*1,[4]Depara_Prod_Oficial!$A$2:$F$1048576,6,FALSE)),E28)</f>
        <v>AP Mulher</v>
      </c>
      <c r="I28" s="24" t="str">
        <f>IFERROR(VLOOKUP(H28,'[5]Principais Produtos'!$C$1:$D$42,2,0),"Não")</f>
        <v>Sim</v>
      </c>
      <c r="J28" s="17" t="s">
        <v>387</v>
      </c>
      <c r="K28" s="23" t="s">
        <v>957</v>
      </c>
      <c r="L28" s="17" t="s">
        <v>907</v>
      </c>
      <c r="M28" s="87" t="s">
        <v>902</v>
      </c>
      <c r="N28" s="31">
        <v>32027.65</v>
      </c>
      <c r="O28" s="31">
        <v>32027.65</v>
      </c>
      <c r="P28" s="6">
        <v>0</v>
      </c>
      <c r="Q28" s="31"/>
      <c r="R28" s="17"/>
      <c r="S28" s="38" t="s">
        <v>49</v>
      </c>
      <c r="T28" s="23">
        <v>552140</v>
      </c>
      <c r="U28" s="23" t="s">
        <v>568</v>
      </c>
      <c r="V28" s="23" t="s">
        <v>569</v>
      </c>
      <c r="W28" s="23" t="s">
        <v>52</v>
      </c>
      <c r="X28" s="23" t="s">
        <v>570</v>
      </c>
      <c r="Y28" s="23" t="s">
        <v>571</v>
      </c>
      <c r="Z28" s="23" t="s">
        <v>572</v>
      </c>
      <c r="AA28" s="23" t="s">
        <v>56</v>
      </c>
      <c r="AB28" s="23">
        <v>27065</v>
      </c>
      <c r="AC28" s="23">
        <v>27065</v>
      </c>
      <c r="AD28" s="23" t="s">
        <v>56</v>
      </c>
      <c r="AE28" s="23" t="s">
        <v>56</v>
      </c>
      <c r="AF28" s="23" t="s">
        <v>56</v>
      </c>
      <c r="AG28" s="23">
        <v>27065</v>
      </c>
      <c r="AH28" s="23" t="s">
        <v>57</v>
      </c>
      <c r="AI28" s="23">
        <v>27065</v>
      </c>
      <c r="AJ28" s="23">
        <v>100</v>
      </c>
      <c r="AK28" s="23" t="s">
        <v>58</v>
      </c>
      <c r="AL28" s="23">
        <v>0</v>
      </c>
      <c r="AM28" s="23" t="s">
        <v>150</v>
      </c>
      <c r="AN28" s="23" t="s">
        <v>562</v>
      </c>
      <c r="AO28" s="23" t="s">
        <v>563</v>
      </c>
      <c r="AP28" s="23" t="s">
        <v>61</v>
      </c>
      <c r="AQ28" s="23" t="s">
        <v>62</v>
      </c>
      <c r="AR28" s="23" t="s">
        <v>168</v>
      </c>
      <c r="AS28" s="23" t="s">
        <v>88</v>
      </c>
      <c r="AT28" s="23" t="s">
        <v>313</v>
      </c>
      <c r="AU28" s="23" t="s">
        <v>65</v>
      </c>
      <c r="AV28" s="23" t="s">
        <v>573</v>
      </c>
      <c r="AW28" s="23" t="s">
        <v>574</v>
      </c>
      <c r="AX28" s="23" t="s">
        <v>190</v>
      </c>
      <c r="AY28" s="23" t="s">
        <v>93</v>
      </c>
      <c r="AZ28" s="23" t="s">
        <v>575</v>
      </c>
      <c r="BA28" s="23" t="s">
        <v>191</v>
      </c>
      <c r="BB28" s="23">
        <v>0</v>
      </c>
      <c r="BC28" s="23" t="s">
        <v>576</v>
      </c>
      <c r="BD28" s="23" t="s">
        <v>577</v>
      </c>
      <c r="BE28" s="29">
        <v>39035</v>
      </c>
      <c r="BF28" s="23">
        <v>27065</v>
      </c>
      <c r="BG28" s="29">
        <f t="shared" si="2"/>
        <v>39035</v>
      </c>
      <c r="BH28" s="108" t="str">
        <f t="shared" si="3"/>
        <v xml:space="preserve">17/01/2017 </v>
      </c>
      <c r="BI28" s="42">
        <f t="shared" si="4"/>
        <v>3717</v>
      </c>
      <c r="BJ28" s="43">
        <f t="shared" si="5"/>
        <v>123.9</v>
      </c>
      <c r="BK28" s="27">
        <f t="shared" si="8"/>
        <v>122</v>
      </c>
      <c r="BL28" s="110">
        <f t="shared" si="9"/>
        <v>10.166666666666666</v>
      </c>
    </row>
    <row r="29" spans="1:64" ht="16.5" customHeight="1" x14ac:dyDescent="0.25">
      <c r="A29" s="22" t="s">
        <v>44</v>
      </c>
      <c r="B29" s="17" t="s">
        <v>583</v>
      </c>
      <c r="C29" s="18">
        <v>93</v>
      </c>
      <c r="D29" s="22" t="s">
        <v>3333</v>
      </c>
      <c r="E29" s="17" t="s">
        <v>377</v>
      </c>
      <c r="F29" s="18">
        <v>5030</v>
      </c>
      <c r="G29" s="18" t="s">
        <v>46</v>
      </c>
      <c r="H29" s="24" t="str">
        <f>IFERROR(IF(F29*1=9999,VLOOKUP(99&amp;C29*1,[4]Depara_Prod_Oficial!$A$2:$F$1048576,6,FALSE),VLOOKUP(F29*1,[4]Depara_Prod_Oficial!$A$2:$F$1048576,6,FALSE)),E29)</f>
        <v>Vida Proteção Exclusiva</v>
      </c>
      <c r="I29" s="24" t="str">
        <f>IFERROR(VLOOKUP(H29,'[5]Principais Produtos'!$C$1:$D$42,2,0),"Não")</f>
        <v>Sim</v>
      </c>
      <c r="J29" s="17" t="s">
        <v>387</v>
      </c>
      <c r="K29" s="17" t="s">
        <v>47</v>
      </c>
      <c r="L29" s="17" t="s">
        <v>908</v>
      </c>
      <c r="M29" s="87" t="s">
        <v>369</v>
      </c>
      <c r="N29" s="31">
        <v>126806</v>
      </c>
      <c r="O29" s="31">
        <v>0</v>
      </c>
      <c r="P29" s="35">
        <v>126806</v>
      </c>
      <c r="Q29" s="31">
        <v>0</v>
      </c>
      <c r="R29" s="17"/>
      <c r="S29" s="38" t="s">
        <v>49</v>
      </c>
      <c r="T29" s="23">
        <v>1308167</v>
      </c>
      <c r="U29" s="23" t="s">
        <v>578</v>
      </c>
      <c r="V29" s="23" t="s">
        <v>579</v>
      </c>
      <c r="W29" s="23" t="s">
        <v>52</v>
      </c>
      <c r="X29" s="23" t="s">
        <v>580</v>
      </c>
      <c r="Y29" s="23" t="s">
        <v>581</v>
      </c>
      <c r="Z29" s="23" t="s">
        <v>582</v>
      </c>
      <c r="AA29" s="23" t="s">
        <v>56</v>
      </c>
      <c r="AB29" s="23">
        <v>49343</v>
      </c>
      <c r="AC29" s="23">
        <v>49343</v>
      </c>
      <c r="AD29" s="23" t="s">
        <v>56</v>
      </c>
      <c r="AE29" s="23" t="s">
        <v>56</v>
      </c>
      <c r="AF29" s="23" t="s">
        <v>56</v>
      </c>
      <c r="AG29" s="23">
        <v>49343</v>
      </c>
      <c r="AH29" s="23" t="s">
        <v>102</v>
      </c>
      <c r="AI29" s="23">
        <v>24671.5</v>
      </c>
      <c r="AJ29" s="23">
        <v>0</v>
      </c>
      <c r="AK29" s="23" t="s">
        <v>58</v>
      </c>
      <c r="AL29" s="23">
        <v>0</v>
      </c>
      <c r="AM29" s="23" t="s">
        <v>59</v>
      </c>
      <c r="AN29" s="23" t="s">
        <v>60</v>
      </c>
      <c r="AO29" s="24"/>
      <c r="AP29" s="23" t="s">
        <v>61</v>
      </c>
      <c r="AQ29" s="23" t="s">
        <v>270</v>
      </c>
      <c r="AR29" s="23" t="s">
        <v>199</v>
      </c>
      <c r="AS29" s="23" t="s">
        <v>64</v>
      </c>
      <c r="AT29" s="23" t="s">
        <v>187</v>
      </c>
      <c r="AU29" s="23" t="s">
        <v>65</v>
      </c>
      <c r="AV29" s="23" t="s">
        <v>201</v>
      </c>
      <c r="AW29" s="23" t="s">
        <v>92</v>
      </c>
      <c r="AX29" s="23" t="s">
        <v>68</v>
      </c>
      <c r="AY29" s="23" t="s">
        <v>93</v>
      </c>
      <c r="AZ29" s="23" t="s">
        <v>407</v>
      </c>
      <c r="BA29" s="23" t="s">
        <v>155</v>
      </c>
      <c r="BB29" s="23">
        <v>0</v>
      </c>
      <c r="BC29" s="23" t="s">
        <v>583</v>
      </c>
      <c r="BD29" s="23" t="s">
        <v>584</v>
      </c>
      <c r="BE29" s="29">
        <v>40641</v>
      </c>
      <c r="BF29" s="23">
        <v>49343</v>
      </c>
      <c r="BG29" s="29">
        <f t="shared" si="2"/>
        <v>40641</v>
      </c>
      <c r="BH29" s="108" t="str">
        <f t="shared" si="3"/>
        <v xml:space="preserve">24/01/2017 </v>
      </c>
      <c r="BI29" s="42">
        <f t="shared" si="4"/>
        <v>2118</v>
      </c>
      <c r="BJ29" s="43">
        <f t="shared" si="5"/>
        <v>70.599999999999994</v>
      </c>
      <c r="BK29" s="27">
        <f t="shared" si="8"/>
        <v>69</v>
      </c>
      <c r="BL29" s="110">
        <f t="shared" si="9"/>
        <v>5.75</v>
      </c>
    </row>
    <row r="30" spans="1:64" ht="16.5" customHeight="1" x14ac:dyDescent="0.25">
      <c r="A30" s="22" t="s">
        <v>44</v>
      </c>
      <c r="B30" s="17" t="s">
        <v>592</v>
      </c>
      <c r="C30" s="18">
        <v>93</v>
      </c>
      <c r="D30" s="22" t="s">
        <v>3333</v>
      </c>
      <c r="E30" s="17" t="s">
        <v>909</v>
      </c>
      <c r="F30" s="18">
        <v>7012</v>
      </c>
      <c r="G30" s="18" t="s">
        <v>46</v>
      </c>
      <c r="H30" s="24" t="str">
        <f>IFERROR(IF(F30*1=9999,VLOOKUP(99&amp;C30*1,[4]Depara_Prod_Oficial!$A$2:$F$1048576,6,FALSE),VLOOKUP(F30*1,[4]Depara_Prod_Oficial!$A$2:$F$1048576,6,FALSE)),E30)</f>
        <v>Vida Específica</v>
      </c>
      <c r="I30" s="24" t="str">
        <f>IFERROR(VLOOKUP(H30,'[5]Principais Produtos'!$C$1:$D$42,2,0),"Não")</f>
        <v>Não</v>
      </c>
      <c r="J30" s="17" t="s">
        <v>400</v>
      </c>
      <c r="K30" s="17" t="s">
        <v>400</v>
      </c>
      <c r="L30" s="17"/>
      <c r="M30" s="87" t="s">
        <v>902</v>
      </c>
      <c r="N30" s="31">
        <v>37070.339999999997</v>
      </c>
      <c r="O30" s="31">
        <v>37070.339999999997</v>
      </c>
      <c r="P30" s="6">
        <v>0</v>
      </c>
      <c r="Q30" s="31"/>
      <c r="R30" s="17"/>
      <c r="S30" s="38" t="s">
        <v>49</v>
      </c>
      <c r="T30" s="23">
        <v>1148873</v>
      </c>
      <c r="U30" s="23" t="s">
        <v>585</v>
      </c>
      <c r="V30" s="23" t="s">
        <v>586</v>
      </c>
      <c r="W30" s="23" t="s">
        <v>52</v>
      </c>
      <c r="X30" s="23" t="s">
        <v>587</v>
      </c>
      <c r="Y30" s="23" t="s">
        <v>588</v>
      </c>
      <c r="Z30" s="23" t="s">
        <v>589</v>
      </c>
      <c r="AA30" s="23" t="s">
        <v>56</v>
      </c>
      <c r="AB30" s="23">
        <v>15013.5</v>
      </c>
      <c r="AC30" s="23">
        <v>15013.5</v>
      </c>
      <c r="AD30" s="23" t="s">
        <v>56</v>
      </c>
      <c r="AE30" s="23" t="s">
        <v>56</v>
      </c>
      <c r="AF30" s="23" t="s">
        <v>56</v>
      </c>
      <c r="AG30" s="23">
        <v>15013.5</v>
      </c>
      <c r="AH30" s="23" t="s">
        <v>57</v>
      </c>
      <c r="AI30" s="23">
        <v>15013.5</v>
      </c>
      <c r="AJ30" s="23">
        <v>36375.160000000003</v>
      </c>
      <c r="AK30" s="23" t="s">
        <v>58</v>
      </c>
      <c r="AL30" s="23">
        <v>0</v>
      </c>
      <c r="AM30" s="24"/>
      <c r="AN30" s="24"/>
      <c r="AO30" s="24"/>
      <c r="AP30" s="23" t="s">
        <v>61</v>
      </c>
      <c r="AQ30" s="23" t="s">
        <v>270</v>
      </c>
      <c r="AR30" s="23" t="s">
        <v>199</v>
      </c>
      <c r="AS30" s="23" t="s">
        <v>88</v>
      </c>
      <c r="AT30" s="23" t="s">
        <v>590</v>
      </c>
      <c r="AU30" s="23" t="s">
        <v>65</v>
      </c>
      <c r="AV30" s="23" t="s">
        <v>591</v>
      </c>
      <c r="AW30" s="23" t="s">
        <v>67</v>
      </c>
      <c r="AX30" s="23" t="s">
        <v>68</v>
      </c>
      <c r="AY30" s="23" t="s">
        <v>93</v>
      </c>
      <c r="AZ30" s="23" t="s">
        <v>407</v>
      </c>
      <c r="BA30" s="23" t="s">
        <v>163</v>
      </c>
      <c r="BB30" s="23">
        <v>0</v>
      </c>
      <c r="BC30" s="23" t="s">
        <v>592</v>
      </c>
      <c r="BD30" s="23" t="s">
        <v>593</v>
      </c>
      <c r="BE30" s="29">
        <v>40164</v>
      </c>
      <c r="BF30" s="23">
        <v>15013.5</v>
      </c>
      <c r="BG30" s="29">
        <f t="shared" si="2"/>
        <v>40164</v>
      </c>
      <c r="BH30" s="108" t="str">
        <f t="shared" si="3"/>
        <v xml:space="preserve">24/01/2017 </v>
      </c>
      <c r="BI30" s="42">
        <f t="shared" si="4"/>
        <v>2595</v>
      </c>
      <c r="BJ30" s="43">
        <f t="shared" si="5"/>
        <v>86.5</v>
      </c>
      <c r="BK30" s="27">
        <f t="shared" si="8"/>
        <v>85</v>
      </c>
      <c r="BL30" s="110">
        <f t="shared" si="9"/>
        <v>7.083333333333333</v>
      </c>
    </row>
    <row r="31" spans="1:64" ht="16.5" customHeight="1" x14ac:dyDescent="0.25">
      <c r="A31" s="22" t="s">
        <v>44</v>
      </c>
      <c r="B31" s="17" t="s">
        <v>600</v>
      </c>
      <c r="C31" s="18">
        <v>77</v>
      </c>
      <c r="D31" s="22" t="s">
        <v>3333</v>
      </c>
      <c r="E31" s="17" t="s">
        <v>910</v>
      </c>
      <c r="F31" s="18">
        <v>8022</v>
      </c>
      <c r="G31" s="18" t="s">
        <v>386</v>
      </c>
      <c r="H31" s="24" t="str">
        <f>IFERROR(IF(F31*1=9999,VLOOKUP(99&amp;C31*1,[4]Depara_Prod_Oficial!$A$2:$F$1048576,6,FALSE),VLOOKUP(F31*1,[4]Depara_Prod_Oficial!$A$2:$F$1048576,6,FALSE)),E31)</f>
        <v>Prestamista CP</v>
      </c>
      <c r="I31" s="24" t="str">
        <f>IFERROR(VLOOKUP(H31,'[5]Principais Produtos'!$C$1:$D$42,2,0),"Não")</f>
        <v>Não</v>
      </c>
      <c r="J31" s="17" t="s">
        <v>400</v>
      </c>
      <c r="K31" s="17" t="s">
        <v>400</v>
      </c>
      <c r="L31" s="17"/>
      <c r="M31" s="87" t="s">
        <v>903</v>
      </c>
      <c r="N31" s="31">
        <v>41713.75</v>
      </c>
      <c r="O31" s="31">
        <v>41713.75</v>
      </c>
      <c r="P31" s="6">
        <v>0</v>
      </c>
      <c r="Q31" s="31"/>
      <c r="R31" s="17"/>
      <c r="S31" s="38" t="s">
        <v>49</v>
      </c>
      <c r="T31" s="23">
        <v>1149125</v>
      </c>
      <c r="U31" s="23" t="s">
        <v>594</v>
      </c>
      <c r="V31" s="23" t="s">
        <v>595</v>
      </c>
      <c r="W31" s="23" t="s">
        <v>52</v>
      </c>
      <c r="X31" s="23" t="s">
        <v>596</v>
      </c>
      <c r="Y31" s="23" t="s">
        <v>597</v>
      </c>
      <c r="Z31" s="23" t="s">
        <v>598</v>
      </c>
      <c r="AA31" s="23" t="s">
        <v>56</v>
      </c>
      <c r="AB31" s="23">
        <v>4933.76</v>
      </c>
      <c r="AC31" s="23">
        <v>4933.76</v>
      </c>
      <c r="AD31" s="23" t="s">
        <v>56</v>
      </c>
      <c r="AE31" s="23" t="s">
        <v>56</v>
      </c>
      <c r="AF31" s="23" t="s">
        <v>56</v>
      </c>
      <c r="AG31" s="23">
        <v>4933.76</v>
      </c>
      <c r="AH31" s="23" t="s">
        <v>57</v>
      </c>
      <c r="AI31" s="23">
        <v>4933.76</v>
      </c>
      <c r="AJ31" s="23">
        <v>27913.25</v>
      </c>
      <c r="AK31" s="23" t="s">
        <v>58</v>
      </c>
      <c r="AL31" s="23">
        <v>0</v>
      </c>
      <c r="AM31" s="24"/>
      <c r="AN31" s="24"/>
      <c r="AO31" s="24"/>
      <c r="AP31" s="23" t="s">
        <v>61</v>
      </c>
      <c r="AQ31" s="23" t="s">
        <v>270</v>
      </c>
      <c r="AR31" s="23" t="s">
        <v>199</v>
      </c>
      <c r="AS31" s="23" t="s">
        <v>88</v>
      </c>
      <c r="AT31" s="23" t="s">
        <v>169</v>
      </c>
      <c r="AU31" s="23" t="s">
        <v>65</v>
      </c>
      <c r="AV31" s="23" t="s">
        <v>599</v>
      </c>
      <c r="AW31" s="23" t="s">
        <v>67</v>
      </c>
      <c r="AX31" s="23" t="s">
        <v>68</v>
      </c>
      <c r="AY31" s="23" t="s">
        <v>93</v>
      </c>
      <c r="AZ31" s="23" t="s">
        <v>521</v>
      </c>
      <c r="BA31" s="23" t="s">
        <v>163</v>
      </c>
      <c r="BB31" s="23">
        <v>0</v>
      </c>
      <c r="BC31" s="23" t="s">
        <v>600</v>
      </c>
      <c r="BD31" s="23" t="s">
        <v>601</v>
      </c>
      <c r="BE31" s="29">
        <v>40164</v>
      </c>
      <c r="BF31" s="23">
        <v>4933.76</v>
      </c>
      <c r="BG31" s="29">
        <f t="shared" si="2"/>
        <v>40164</v>
      </c>
      <c r="BH31" s="108" t="str">
        <f t="shared" si="3"/>
        <v xml:space="preserve">26/01/2017 </v>
      </c>
      <c r="BI31" s="42">
        <f t="shared" si="4"/>
        <v>2597</v>
      </c>
      <c r="BJ31" s="43">
        <f t="shared" si="5"/>
        <v>86.566666666666663</v>
      </c>
      <c r="BK31" s="27">
        <f t="shared" si="8"/>
        <v>85</v>
      </c>
      <c r="BL31" s="110">
        <f t="shared" si="9"/>
        <v>7.083333333333333</v>
      </c>
    </row>
    <row r="32" spans="1:64" ht="16.5" customHeight="1" x14ac:dyDescent="0.25">
      <c r="A32" s="22" t="s">
        <v>44</v>
      </c>
      <c r="B32" s="17" t="s">
        <v>606</v>
      </c>
      <c r="C32" s="18">
        <v>93</v>
      </c>
      <c r="D32" s="22" t="s">
        <v>3333</v>
      </c>
      <c r="E32" s="17" t="s">
        <v>377</v>
      </c>
      <c r="F32" s="18">
        <v>1008</v>
      </c>
      <c r="G32" s="18" t="s">
        <v>386</v>
      </c>
      <c r="H32" s="24" t="str">
        <f>IFERROR(IF(F32*1=9999,VLOOKUP(99&amp;C32*1,[4]Depara_Prod_Oficial!$A$2:$F$1048576,6,FALSE),VLOOKUP(F32*1,[4]Depara_Prod_Oficial!$A$2:$F$1048576,6,FALSE)),E32)</f>
        <v>Vida Proteção Exclusiva</v>
      </c>
      <c r="I32" s="24" t="str">
        <f>IFERROR(VLOOKUP(H32,'[5]Principais Produtos'!$C$1:$D$42,2,0),"Não")</f>
        <v>Sim</v>
      </c>
      <c r="J32" s="17" t="s">
        <v>400</v>
      </c>
      <c r="K32" s="17" t="s">
        <v>400</v>
      </c>
      <c r="L32" s="17"/>
      <c r="M32" s="87" t="s">
        <v>902</v>
      </c>
      <c r="N32" s="31">
        <v>2393.5500000000002</v>
      </c>
      <c r="O32" s="31">
        <v>2393.5500000000002</v>
      </c>
      <c r="P32" s="6">
        <v>0</v>
      </c>
      <c r="Q32" s="31"/>
      <c r="R32" s="17"/>
      <c r="S32" s="38" t="s">
        <v>49</v>
      </c>
      <c r="T32" s="23">
        <v>775022</v>
      </c>
      <c r="U32" s="23" t="s">
        <v>602</v>
      </c>
      <c r="V32" s="23" t="s">
        <v>603</v>
      </c>
      <c r="W32" s="23" t="s">
        <v>52</v>
      </c>
      <c r="X32" s="23" t="s">
        <v>604</v>
      </c>
      <c r="Y32" s="23" t="s">
        <v>605</v>
      </c>
      <c r="Z32" s="23" t="s">
        <v>55</v>
      </c>
      <c r="AA32" s="23" t="s">
        <v>56</v>
      </c>
      <c r="AB32" s="23">
        <v>18715.53</v>
      </c>
      <c r="AC32" s="23">
        <v>18715.53</v>
      </c>
      <c r="AD32" s="23" t="s">
        <v>56</v>
      </c>
      <c r="AE32" s="23" t="s">
        <v>56</v>
      </c>
      <c r="AF32" s="23" t="s">
        <v>56</v>
      </c>
      <c r="AG32" s="23">
        <v>18715.53</v>
      </c>
      <c r="AH32" s="23" t="s">
        <v>102</v>
      </c>
      <c r="AI32" s="23">
        <v>9357.77</v>
      </c>
      <c r="AJ32" s="23">
        <v>100</v>
      </c>
      <c r="AK32" s="23" t="s">
        <v>58</v>
      </c>
      <c r="AL32" s="23">
        <v>0</v>
      </c>
      <c r="AM32" s="23" t="s">
        <v>150</v>
      </c>
      <c r="AN32" s="23" t="s">
        <v>60</v>
      </c>
      <c r="AO32" s="24"/>
      <c r="AP32" s="23" t="s">
        <v>61</v>
      </c>
      <c r="AQ32" s="23" t="s">
        <v>270</v>
      </c>
      <c r="AR32" s="23" t="s">
        <v>151</v>
      </c>
      <c r="AS32" s="23" t="s">
        <v>260</v>
      </c>
      <c r="AT32" s="23" t="s">
        <v>153</v>
      </c>
      <c r="AU32" s="23" t="s">
        <v>65</v>
      </c>
      <c r="AV32" s="23" t="s">
        <v>114</v>
      </c>
      <c r="AW32" s="23" t="s">
        <v>92</v>
      </c>
      <c r="AX32" s="23" t="s">
        <v>68</v>
      </c>
      <c r="AY32" s="23" t="s">
        <v>93</v>
      </c>
      <c r="AZ32" s="23" t="s">
        <v>452</v>
      </c>
      <c r="BA32" s="23" t="s">
        <v>191</v>
      </c>
      <c r="BB32" s="23">
        <v>0</v>
      </c>
      <c r="BC32" s="23" t="s">
        <v>606</v>
      </c>
      <c r="BD32" s="23" t="s">
        <v>607</v>
      </c>
      <c r="BE32" s="29">
        <v>39679</v>
      </c>
      <c r="BF32" s="23">
        <v>18715.53</v>
      </c>
      <c r="BG32" s="29">
        <f t="shared" si="2"/>
        <v>39679</v>
      </c>
      <c r="BH32" s="108" t="str">
        <f t="shared" si="3"/>
        <v xml:space="preserve">19/01/2017 </v>
      </c>
      <c r="BI32" s="42">
        <f t="shared" si="4"/>
        <v>3075</v>
      </c>
      <c r="BJ32" s="43">
        <f t="shared" si="5"/>
        <v>102.5</v>
      </c>
      <c r="BK32" s="27">
        <f t="shared" si="8"/>
        <v>101</v>
      </c>
      <c r="BL32" s="110">
        <f t="shared" si="9"/>
        <v>8.4166666666666661</v>
      </c>
    </row>
    <row r="33" spans="1:64" ht="16.5" customHeight="1" x14ac:dyDescent="0.25">
      <c r="A33" s="22" t="s">
        <v>44</v>
      </c>
      <c r="B33" s="17" t="s">
        <v>615</v>
      </c>
      <c r="C33" s="18">
        <v>93</v>
      </c>
      <c r="D33" s="22" t="s">
        <v>3333</v>
      </c>
      <c r="E33" s="17" t="s">
        <v>911</v>
      </c>
      <c r="F33" s="18">
        <v>9999</v>
      </c>
      <c r="G33" s="18" t="s">
        <v>46</v>
      </c>
      <c r="H33" s="24" t="str">
        <f>IFERROR(IF(F33*1=9999,VLOOKUP(99&amp;C33*1,[4]Depara_Prod_Oficial!$A$2:$F$1048576,6,FALSE),VLOOKUP(F33*1,[4]Depara_Prod_Oficial!$A$2:$F$1048576,6,FALSE)),E33)</f>
        <v>Pessoas - Vida  (outros)</v>
      </c>
      <c r="I33" s="24" t="str">
        <f>IFERROR(VLOOKUP(H33,'[5]Principais Produtos'!$C$1:$D$42,2,0),"Não")</f>
        <v>Não</v>
      </c>
      <c r="J33" s="17" t="s">
        <v>387</v>
      </c>
      <c r="K33" s="17" t="s">
        <v>47</v>
      </c>
      <c r="L33" s="17"/>
      <c r="M33" s="37" t="s">
        <v>48</v>
      </c>
      <c r="N33" s="31">
        <v>37892.67</v>
      </c>
      <c r="O33" s="31">
        <v>36000</v>
      </c>
      <c r="P33" s="35">
        <v>1892.6699999999983</v>
      </c>
      <c r="Q33" s="31"/>
      <c r="R33" s="17"/>
      <c r="S33" s="38" t="s">
        <v>49</v>
      </c>
      <c r="T33" s="23">
        <v>497111</v>
      </c>
      <c r="U33" s="23" t="s">
        <v>608</v>
      </c>
      <c r="V33" s="23" t="s">
        <v>609</v>
      </c>
      <c r="W33" s="23" t="s">
        <v>52</v>
      </c>
      <c r="X33" s="23">
        <v>7110473</v>
      </c>
      <c r="Y33" s="23" t="s">
        <v>610</v>
      </c>
      <c r="Z33" s="23" t="s">
        <v>611</v>
      </c>
      <c r="AA33" s="23" t="s">
        <v>56</v>
      </c>
      <c r="AB33" s="23">
        <v>34176.449999999997</v>
      </c>
      <c r="AC33" s="23">
        <v>34176.449999999997</v>
      </c>
      <c r="AD33" s="23" t="s">
        <v>56</v>
      </c>
      <c r="AE33" s="23" t="s">
        <v>56</v>
      </c>
      <c r="AF33" s="23" t="s">
        <v>56</v>
      </c>
      <c r="AG33" s="23">
        <v>34176.449999999997</v>
      </c>
      <c r="AH33" s="23" t="s">
        <v>102</v>
      </c>
      <c r="AI33" s="23">
        <v>17088.23</v>
      </c>
      <c r="AJ33" s="23">
        <v>100</v>
      </c>
      <c r="AK33" s="23" t="s">
        <v>58</v>
      </c>
      <c r="AL33" s="23">
        <v>0</v>
      </c>
      <c r="AM33" s="23" t="s">
        <v>150</v>
      </c>
      <c r="AN33" s="23" t="s">
        <v>60</v>
      </c>
      <c r="AO33" s="24"/>
      <c r="AP33" s="23" t="s">
        <v>61</v>
      </c>
      <c r="AQ33" s="23" t="s">
        <v>270</v>
      </c>
      <c r="AR33" s="23" t="s">
        <v>87</v>
      </c>
      <c r="AS33" s="23" t="s">
        <v>64</v>
      </c>
      <c r="AT33" s="23" t="s">
        <v>169</v>
      </c>
      <c r="AU33" s="23" t="s">
        <v>65</v>
      </c>
      <c r="AV33" s="23" t="s">
        <v>612</v>
      </c>
      <c r="AW33" s="23" t="s">
        <v>613</v>
      </c>
      <c r="AX33" s="23" t="s">
        <v>68</v>
      </c>
      <c r="AY33" s="23" t="s">
        <v>93</v>
      </c>
      <c r="AZ33" s="23" t="s">
        <v>614</v>
      </c>
      <c r="BA33" s="23" t="s">
        <v>106</v>
      </c>
      <c r="BB33" s="23">
        <v>0</v>
      </c>
      <c r="BC33" s="23" t="s">
        <v>615</v>
      </c>
      <c r="BD33" s="23" t="s">
        <v>616</v>
      </c>
      <c r="BE33" s="29">
        <v>38819</v>
      </c>
      <c r="BF33" s="23">
        <v>34176.449999999997</v>
      </c>
      <c r="BG33" s="29">
        <f t="shared" si="2"/>
        <v>38819</v>
      </c>
      <c r="BH33" s="108" t="str">
        <f t="shared" si="3"/>
        <v xml:space="preserve">20/01/2017 </v>
      </c>
      <c r="BI33" s="42">
        <f t="shared" si="4"/>
        <v>3936</v>
      </c>
      <c r="BJ33" s="43">
        <f t="shared" si="5"/>
        <v>131.19999999999999</v>
      </c>
      <c r="BK33" s="27">
        <f t="shared" si="8"/>
        <v>129</v>
      </c>
      <c r="BL33" s="110">
        <f t="shared" si="9"/>
        <v>10.75</v>
      </c>
    </row>
    <row r="34" spans="1:64" ht="16.5" customHeight="1" x14ac:dyDescent="0.25">
      <c r="A34" s="22" t="s">
        <v>44</v>
      </c>
      <c r="B34" s="17" t="s">
        <v>624</v>
      </c>
      <c r="C34" s="18">
        <v>93</v>
      </c>
      <c r="D34" s="22" t="s">
        <v>3333</v>
      </c>
      <c r="E34" s="17" t="s">
        <v>912</v>
      </c>
      <c r="F34" s="18">
        <v>6007</v>
      </c>
      <c r="G34" s="18" t="s">
        <v>389</v>
      </c>
      <c r="H34" s="24" t="str">
        <f>IFERROR(IF(F34*1=9999,VLOOKUP(99&amp;C34*1,[4]Depara_Prod_Oficial!$A$2:$F$1048576,6,FALSE),VLOOKUP(F34*1,[4]Depara_Prod_Oficial!$A$2:$F$1048576,6,FALSE)),E34)</f>
        <v>Vida Master</v>
      </c>
      <c r="I34" s="24" t="str">
        <f>IFERROR(VLOOKUP(H34,'[5]Principais Produtos'!$C$1:$D$42,2,0),"Não")</f>
        <v>Sim</v>
      </c>
      <c r="J34" s="17" t="s">
        <v>400</v>
      </c>
      <c r="K34" s="17" t="s">
        <v>400</v>
      </c>
      <c r="L34" s="17"/>
      <c r="M34" s="37" t="s">
        <v>48</v>
      </c>
      <c r="N34" s="31">
        <v>300277.86</v>
      </c>
      <c r="O34" s="31">
        <v>275000</v>
      </c>
      <c r="P34" s="35">
        <v>25277.859999999986</v>
      </c>
      <c r="Q34" s="31"/>
      <c r="R34" s="17"/>
      <c r="S34" s="38" t="s">
        <v>49</v>
      </c>
      <c r="T34" s="23">
        <v>1291238</v>
      </c>
      <c r="U34" s="23" t="s">
        <v>617</v>
      </c>
      <c r="V34" s="23" t="s">
        <v>618</v>
      </c>
      <c r="W34" s="23" t="s">
        <v>52</v>
      </c>
      <c r="X34" s="23" t="s">
        <v>619</v>
      </c>
      <c r="Y34" s="23" t="s">
        <v>620</v>
      </c>
      <c r="Z34" s="23" t="s">
        <v>621</v>
      </c>
      <c r="AA34" s="23" t="s">
        <v>56</v>
      </c>
      <c r="AB34" s="23">
        <v>22471.89</v>
      </c>
      <c r="AC34" s="23">
        <v>22471.89</v>
      </c>
      <c r="AD34" s="23" t="s">
        <v>56</v>
      </c>
      <c r="AE34" s="23" t="s">
        <v>56</v>
      </c>
      <c r="AF34" s="23" t="s">
        <v>56</v>
      </c>
      <c r="AG34" s="23">
        <v>22471.89</v>
      </c>
      <c r="AH34" s="23" t="s">
        <v>102</v>
      </c>
      <c r="AI34" s="23">
        <v>11235.95</v>
      </c>
      <c r="AJ34" s="23">
        <v>0</v>
      </c>
      <c r="AK34" s="23" t="s">
        <v>58</v>
      </c>
      <c r="AL34" s="23">
        <v>0</v>
      </c>
      <c r="AM34" s="23" t="s">
        <v>59</v>
      </c>
      <c r="AN34" s="23" t="s">
        <v>60</v>
      </c>
      <c r="AO34" s="24"/>
      <c r="AP34" s="23" t="s">
        <v>61</v>
      </c>
      <c r="AQ34" s="23" t="s">
        <v>270</v>
      </c>
      <c r="AR34" s="23" t="s">
        <v>199</v>
      </c>
      <c r="AS34" s="23" t="s">
        <v>88</v>
      </c>
      <c r="AT34" s="23" t="s">
        <v>622</v>
      </c>
      <c r="AU34" s="23" t="s">
        <v>65</v>
      </c>
      <c r="AV34" s="23" t="s">
        <v>623</v>
      </c>
      <c r="AW34" s="23" t="s">
        <v>67</v>
      </c>
      <c r="AX34" s="23" t="s">
        <v>68</v>
      </c>
      <c r="AY34" s="23" t="s">
        <v>93</v>
      </c>
      <c r="AZ34" s="23" t="s">
        <v>521</v>
      </c>
      <c r="BA34" s="23" t="s">
        <v>223</v>
      </c>
      <c r="BB34" s="23">
        <v>0</v>
      </c>
      <c r="BC34" s="23" t="s">
        <v>624</v>
      </c>
      <c r="BD34" s="23" t="s">
        <v>625</v>
      </c>
      <c r="BE34" s="29">
        <v>40585</v>
      </c>
      <c r="BF34" s="23">
        <v>22471.89</v>
      </c>
      <c r="BG34" s="29">
        <f t="shared" si="2"/>
        <v>40585</v>
      </c>
      <c r="BH34" s="108" t="str">
        <f t="shared" si="3"/>
        <v xml:space="preserve">26/01/2017 </v>
      </c>
      <c r="BI34" s="42">
        <f t="shared" si="4"/>
        <v>2176</v>
      </c>
      <c r="BJ34" s="43">
        <f t="shared" si="5"/>
        <v>72.533333333333331</v>
      </c>
      <c r="BK34" s="27">
        <f t="shared" si="8"/>
        <v>71</v>
      </c>
      <c r="BL34" s="110">
        <f t="shared" si="9"/>
        <v>5.916666666666667</v>
      </c>
    </row>
    <row r="35" spans="1:64" ht="16.5" customHeight="1" x14ac:dyDescent="0.25">
      <c r="A35" s="22" t="s">
        <v>44</v>
      </c>
      <c r="B35" s="17" t="s">
        <v>631</v>
      </c>
      <c r="C35" s="18">
        <v>93</v>
      </c>
      <c r="D35" s="22" t="s">
        <v>3333</v>
      </c>
      <c r="E35" s="17" t="s">
        <v>913</v>
      </c>
      <c r="F35" s="18">
        <v>8033</v>
      </c>
      <c r="G35" s="18" t="s">
        <v>914</v>
      </c>
      <c r="H35" s="24" t="str">
        <f>IFERROR(IF(F35*1=9999,VLOOKUP(99&amp;C35*1,[4]Depara_Prod_Oficial!$A$2:$F$1048576,6,FALSE),VLOOKUP(F35*1,[4]Depara_Prod_Oficial!$A$2:$F$1048576,6,FALSE)),E35)</f>
        <v>Vida Clube</v>
      </c>
      <c r="I35" s="24" t="str">
        <f>IFERROR(VLOOKUP(H35,'[5]Principais Produtos'!$C$1:$D$42,2,0),"Não")</f>
        <v>Sim</v>
      </c>
      <c r="J35" s="17" t="s">
        <v>387</v>
      </c>
      <c r="K35" s="23" t="s">
        <v>954</v>
      </c>
      <c r="L35" s="17" t="s">
        <v>397</v>
      </c>
      <c r="M35" s="87" t="s">
        <v>369</v>
      </c>
      <c r="N35" s="31">
        <v>12464</v>
      </c>
      <c r="O35" s="31">
        <v>0</v>
      </c>
      <c r="P35" s="35">
        <v>12464</v>
      </c>
      <c r="Q35" s="31">
        <v>0</v>
      </c>
      <c r="R35" s="17"/>
      <c r="S35" s="34" t="s">
        <v>375</v>
      </c>
      <c r="T35" s="23">
        <v>2258788</v>
      </c>
      <c r="U35" s="23" t="s">
        <v>626</v>
      </c>
      <c r="V35" s="23" t="s">
        <v>627</v>
      </c>
      <c r="W35" s="23" t="s">
        <v>52</v>
      </c>
      <c r="X35" s="23" t="s">
        <v>628</v>
      </c>
      <c r="Y35" s="23" t="s">
        <v>629</v>
      </c>
      <c r="Z35" s="23" t="s">
        <v>630</v>
      </c>
      <c r="AA35" s="23" t="s">
        <v>56</v>
      </c>
      <c r="AB35" s="23">
        <v>8889</v>
      </c>
      <c r="AC35" s="23">
        <v>8889</v>
      </c>
      <c r="AD35" s="23" t="s">
        <v>56</v>
      </c>
      <c r="AE35" s="23" t="s">
        <v>56</v>
      </c>
      <c r="AF35" s="23" t="s">
        <v>56</v>
      </c>
      <c r="AG35" s="23">
        <v>8889</v>
      </c>
      <c r="AH35" s="23" t="s">
        <v>102</v>
      </c>
      <c r="AI35" s="23">
        <v>4444.5</v>
      </c>
      <c r="AJ35" s="23">
        <v>0</v>
      </c>
      <c r="AK35" s="23" t="s">
        <v>58</v>
      </c>
      <c r="AL35" s="23">
        <v>0</v>
      </c>
      <c r="AM35" s="23" t="s">
        <v>59</v>
      </c>
      <c r="AN35" s="23" t="s">
        <v>60</v>
      </c>
      <c r="AO35" s="24"/>
      <c r="AP35" s="23" t="s">
        <v>61</v>
      </c>
      <c r="AQ35" s="23" t="s">
        <v>62</v>
      </c>
      <c r="AR35" s="23" t="s">
        <v>168</v>
      </c>
      <c r="AS35" s="23" t="s">
        <v>88</v>
      </c>
      <c r="AT35" s="23" t="s">
        <v>89</v>
      </c>
      <c r="AU35" s="23" t="s">
        <v>90</v>
      </c>
      <c r="AV35" s="23" t="s">
        <v>505</v>
      </c>
      <c r="AW35" s="23" t="s">
        <v>105</v>
      </c>
      <c r="AX35" s="23" t="s">
        <v>68</v>
      </c>
      <c r="AY35" s="23" t="s">
        <v>93</v>
      </c>
      <c r="AZ35" s="23" t="s">
        <v>452</v>
      </c>
      <c r="BA35" s="23" t="s">
        <v>202</v>
      </c>
      <c r="BB35" s="23">
        <v>0</v>
      </c>
      <c r="BC35" s="23" t="s">
        <v>631</v>
      </c>
      <c r="BD35" s="23" t="s">
        <v>632</v>
      </c>
      <c r="BE35" s="29">
        <v>42515</v>
      </c>
      <c r="BF35" s="23">
        <v>8889</v>
      </c>
      <c r="BG35" s="29">
        <f t="shared" si="2"/>
        <v>42515</v>
      </c>
      <c r="BH35" s="108" t="str">
        <f t="shared" si="3"/>
        <v xml:space="preserve">19/01/2017 </v>
      </c>
      <c r="BI35" s="42">
        <f t="shared" si="4"/>
        <v>239</v>
      </c>
      <c r="BJ35" s="43">
        <f t="shared" si="5"/>
        <v>7.9666666666666668</v>
      </c>
      <c r="BK35" s="27">
        <f t="shared" si="8"/>
        <v>7</v>
      </c>
      <c r="BL35" s="110">
        <f t="shared" si="9"/>
        <v>0.58333333333333337</v>
      </c>
    </row>
    <row r="36" spans="1:64" ht="16.5" customHeight="1" x14ac:dyDescent="0.25">
      <c r="A36" s="22" t="s">
        <v>44</v>
      </c>
      <c r="B36" s="17" t="s">
        <v>638</v>
      </c>
      <c r="C36" s="18">
        <v>82</v>
      </c>
      <c r="D36" s="22" t="s">
        <v>3333</v>
      </c>
      <c r="E36" s="17" t="s">
        <v>373</v>
      </c>
      <c r="F36" s="18">
        <v>5012</v>
      </c>
      <c r="G36" s="18" t="s">
        <v>374</v>
      </c>
      <c r="H36" s="24" t="str">
        <f>IFERROR(IF(F36*1=9999,VLOOKUP(99&amp;C36*1,[4]Depara_Prod_Oficial!$A$2:$F$1048576,6,FALSE),VLOOKUP(F36*1,[4]Depara_Prod_Oficial!$A$2:$F$1048576,6,FALSE)),E36)</f>
        <v>AP STD</v>
      </c>
      <c r="I36" s="24" t="str">
        <f>IFERROR(VLOOKUP(H36,'[5]Principais Produtos'!$C$1:$D$42,2,0),"Não")</f>
        <v>Sim</v>
      </c>
      <c r="J36" s="17" t="s">
        <v>925</v>
      </c>
      <c r="K36" s="17" t="s">
        <v>378</v>
      </c>
      <c r="L36" s="23" t="s">
        <v>952</v>
      </c>
      <c r="M36" s="87" t="s">
        <v>903</v>
      </c>
      <c r="N36" s="31">
        <v>3615.03</v>
      </c>
      <c r="O36" s="31">
        <v>3615.03</v>
      </c>
      <c r="P36" s="6">
        <v>0</v>
      </c>
      <c r="Q36" s="31"/>
      <c r="R36" s="17"/>
      <c r="S36" s="34" t="s">
        <v>375</v>
      </c>
      <c r="T36" s="23">
        <v>2158714</v>
      </c>
      <c r="U36" s="23" t="s">
        <v>633</v>
      </c>
      <c r="V36" s="23" t="s">
        <v>634</v>
      </c>
      <c r="W36" s="23" t="s">
        <v>52</v>
      </c>
      <c r="X36" s="23" t="s">
        <v>635</v>
      </c>
      <c r="Y36" s="23" t="s">
        <v>636</v>
      </c>
      <c r="Z36" s="23" t="s">
        <v>637</v>
      </c>
      <c r="AA36" s="23" t="s">
        <v>56</v>
      </c>
      <c r="AB36" s="23">
        <v>46487.69</v>
      </c>
      <c r="AC36" s="23">
        <v>53743</v>
      </c>
      <c r="AD36" s="23" t="s">
        <v>56</v>
      </c>
      <c r="AE36" s="23" t="s">
        <v>56</v>
      </c>
      <c r="AF36" s="23" t="s">
        <v>56</v>
      </c>
      <c r="AG36" s="23">
        <v>46487.69</v>
      </c>
      <c r="AH36" s="23" t="s">
        <v>102</v>
      </c>
      <c r="AI36" s="23">
        <v>23243.85</v>
      </c>
      <c r="AJ36" s="23">
        <v>0</v>
      </c>
      <c r="AK36" s="23" t="s">
        <v>58</v>
      </c>
      <c r="AL36" s="23">
        <v>0</v>
      </c>
      <c r="AM36" s="23" t="s">
        <v>59</v>
      </c>
      <c r="AN36" s="23" t="s">
        <v>60</v>
      </c>
      <c r="AO36" s="24"/>
      <c r="AP36" s="23" t="s">
        <v>61</v>
      </c>
      <c r="AQ36" s="23" t="s">
        <v>62</v>
      </c>
      <c r="AR36" s="23" t="s">
        <v>63</v>
      </c>
      <c r="AS36" s="23" t="s">
        <v>88</v>
      </c>
      <c r="AT36" s="23" t="s">
        <v>169</v>
      </c>
      <c r="AU36" s="23" t="s">
        <v>65</v>
      </c>
      <c r="AV36" s="23" t="s">
        <v>466</v>
      </c>
      <c r="AW36" s="23" t="s">
        <v>272</v>
      </c>
      <c r="AX36" s="23" t="s">
        <v>273</v>
      </c>
      <c r="AY36" s="23" t="s">
        <v>93</v>
      </c>
      <c r="AZ36" s="23" t="s">
        <v>614</v>
      </c>
      <c r="BA36" s="23" t="s">
        <v>94</v>
      </c>
      <c r="BB36" s="23">
        <v>0</v>
      </c>
      <c r="BC36" s="23" t="s">
        <v>638</v>
      </c>
      <c r="BD36" s="23" t="s">
        <v>639</v>
      </c>
      <c r="BE36" s="29">
        <v>42285</v>
      </c>
      <c r="BF36" s="23">
        <v>46487.69</v>
      </c>
      <c r="BG36" s="29">
        <f t="shared" si="2"/>
        <v>42285</v>
      </c>
      <c r="BH36" s="108" t="str">
        <f t="shared" si="3"/>
        <v xml:space="preserve">20/01/2017 </v>
      </c>
      <c r="BI36" s="42">
        <f t="shared" si="4"/>
        <v>470</v>
      </c>
      <c r="BJ36" s="43">
        <f t="shared" si="5"/>
        <v>15.666666666666666</v>
      </c>
      <c r="BK36" s="27">
        <f t="shared" si="8"/>
        <v>15</v>
      </c>
      <c r="BL36" s="110">
        <f t="shared" si="9"/>
        <v>1.25</v>
      </c>
    </row>
    <row r="37" spans="1:64" ht="16.5" customHeight="1" x14ac:dyDescent="0.25">
      <c r="A37" s="22" t="s">
        <v>44</v>
      </c>
      <c r="B37" s="17" t="s">
        <v>647</v>
      </c>
      <c r="C37" s="18">
        <v>82</v>
      </c>
      <c r="D37" s="22" t="s">
        <v>3333</v>
      </c>
      <c r="E37" s="17" t="s">
        <v>373</v>
      </c>
      <c r="F37" s="18">
        <v>5009</v>
      </c>
      <c r="G37" s="18" t="s">
        <v>374</v>
      </c>
      <c r="H37" s="24" t="str">
        <f>IFERROR(IF(F37*1=9999,VLOOKUP(99&amp;C37*1,[4]Depara_Prod_Oficial!$A$2:$F$1048576,6,FALSE),VLOOKUP(F37*1,[4]Depara_Prod_Oficial!$A$2:$F$1048576,6,FALSE)),E37)</f>
        <v>AP STD</v>
      </c>
      <c r="I37" s="24" t="str">
        <f>IFERROR(VLOOKUP(H37,'[5]Principais Produtos'!$C$1:$D$42,2,0),"Não")</f>
        <v>Sim</v>
      </c>
      <c r="J37" s="17" t="s">
        <v>925</v>
      </c>
      <c r="K37" s="17" t="s">
        <v>378</v>
      </c>
      <c r="L37" s="23" t="s">
        <v>952</v>
      </c>
      <c r="M37" s="87" t="s">
        <v>902</v>
      </c>
      <c r="N37" s="31">
        <v>10182.56</v>
      </c>
      <c r="O37" s="31">
        <v>10182.56</v>
      </c>
      <c r="P37" s="6">
        <v>0</v>
      </c>
      <c r="Q37" s="31"/>
      <c r="R37" s="17"/>
      <c r="S37" s="34" t="s">
        <v>375</v>
      </c>
      <c r="T37" s="23">
        <v>2099142</v>
      </c>
      <c r="U37" s="23" t="s">
        <v>640</v>
      </c>
      <c r="V37" s="23" t="s">
        <v>641</v>
      </c>
      <c r="W37" s="23" t="s">
        <v>52</v>
      </c>
      <c r="X37" s="23" t="s">
        <v>642</v>
      </c>
      <c r="Y37" s="23" t="s">
        <v>643</v>
      </c>
      <c r="Z37" s="23" t="s">
        <v>644</v>
      </c>
      <c r="AA37" s="23" t="s">
        <v>56</v>
      </c>
      <c r="AB37" s="23">
        <v>3000</v>
      </c>
      <c r="AC37" s="23">
        <v>10000</v>
      </c>
      <c r="AD37" s="23" t="s">
        <v>56</v>
      </c>
      <c r="AE37" s="23" t="s">
        <v>56</v>
      </c>
      <c r="AF37" s="23" t="s">
        <v>56</v>
      </c>
      <c r="AG37" s="23">
        <v>3000</v>
      </c>
      <c r="AH37" s="23" t="s">
        <v>102</v>
      </c>
      <c r="AI37" s="23">
        <v>1500</v>
      </c>
      <c r="AJ37" s="23">
        <v>0</v>
      </c>
      <c r="AK37" s="23" t="s">
        <v>58</v>
      </c>
      <c r="AL37" s="23">
        <v>0</v>
      </c>
      <c r="AM37" s="23" t="s">
        <v>59</v>
      </c>
      <c r="AN37" s="23" t="s">
        <v>60</v>
      </c>
      <c r="AO37" s="24"/>
      <c r="AP37" s="23" t="s">
        <v>61</v>
      </c>
      <c r="AQ37" s="23" t="s">
        <v>62</v>
      </c>
      <c r="AR37" s="23" t="s">
        <v>142</v>
      </c>
      <c r="AS37" s="23" t="s">
        <v>64</v>
      </c>
      <c r="AT37" s="23" t="s">
        <v>153</v>
      </c>
      <c r="AU37" s="23" t="s">
        <v>65</v>
      </c>
      <c r="AV37" s="23" t="s">
        <v>645</v>
      </c>
      <c r="AW37" s="23" t="s">
        <v>646</v>
      </c>
      <c r="AX37" s="23" t="s">
        <v>190</v>
      </c>
      <c r="AY37" s="23" t="s">
        <v>93</v>
      </c>
      <c r="AZ37" s="23" t="s">
        <v>614</v>
      </c>
      <c r="BA37" s="23" t="s">
        <v>94</v>
      </c>
      <c r="BB37" s="23">
        <v>0</v>
      </c>
      <c r="BC37" s="23" t="s">
        <v>647</v>
      </c>
      <c r="BD37" s="23" t="s">
        <v>648</v>
      </c>
      <c r="BE37" s="29">
        <v>42153</v>
      </c>
      <c r="BF37" s="23">
        <v>3000</v>
      </c>
      <c r="BG37" s="29">
        <f t="shared" si="2"/>
        <v>42153</v>
      </c>
      <c r="BH37" s="108" t="str">
        <f t="shared" si="3"/>
        <v xml:space="preserve">20/01/2017 </v>
      </c>
      <c r="BI37" s="42">
        <f t="shared" si="4"/>
        <v>602</v>
      </c>
      <c r="BJ37" s="43">
        <f t="shared" si="5"/>
        <v>20.066666666666666</v>
      </c>
      <c r="BK37" s="27">
        <f t="shared" si="8"/>
        <v>19</v>
      </c>
      <c r="BL37" s="110">
        <f t="shared" si="9"/>
        <v>1.5833333333333333</v>
      </c>
    </row>
    <row r="38" spans="1:64" ht="16.5" customHeight="1" x14ac:dyDescent="0.25">
      <c r="A38" s="22" t="s">
        <v>44</v>
      </c>
      <c r="B38" s="17" t="s">
        <v>655</v>
      </c>
      <c r="C38" s="18">
        <v>82</v>
      </c>
      <c r="D38" s="22" t="s">
        <v>3333</v>
      </c>
      <c r="E38" s="17" t="s">
        <v>394</v>
      </c>
      <c r="F38" s="18">
        <v>8065</v>
      </c>
      <c r="G38" s="18" t="s">
        <v>386</v>
      </c>
      <c r="H38" s="24" t="str">
        <f>IFERROR(IF(F38*1=9999,VLOOKUP(99&amp;C38*1,[4]Depara_Prod_Oficial!$A$2:$F$1048576,6,FALSE),VLOOKUP(F38*1,[4]Depara_Prod_Oficial!$A$2:$F$1048576,6,FALSE)),E38)</f>
        <v>AP Proteção Sob Medida</v>
      </c>
      <c r="I38" s="24" t="str">
        <f>IFERROR(VLOOKUP(H38,'[5]Principais Produtos'!$C$1:$D$42,2,0),"Não")</f>
        <v>Sim</v>
      </c>
      <c r="J38" s="17" t="s">
        <v>387</v>
      </c>
      <c r="K38" s="23" t="s">
        <v>954</v>
      </c>
      <c r="L38" s="17"/>
      <c r="M38" s="87" t="s">
        <v>369</v>
      </c>
      <c r="N38" s="31">
        <v>35140.300000000003</v>
      </c>
      <c r="O38" s="31">
        <v>0</v>
      </c>
      <c r="P38" s="35">
        <v>35140.300000000003</v>
      </c>
      <c r="Q38" s="31">
        <v>0</v>
      </c>
      <c r="R38" s="17"/>
      <c r="S38" s="34" t="s">
        <v>375</v>
      </c>
      <c r="T38" s="23">
        <v>2310230</v>
      </c>
      <c r="U38" s="23" t="s">
        <v>649</v>
      </c>
      <c r="V38" s="23" t="s">
        <v>650</v>
      </c>
      <c r="W38" s="23" t="s">
        <v>52</v>
      </c>
      <c r="X38" s="23" t="s">
        <v>651</v>
      </c>
      <c r="Y38" s="23" t="s">
        <v>652</v>
      </c>
      <c r="Z38" s="23" t="s">
        <v>653</v>
      </c>
      <c r="AA38" s="23" t="s">
        <v>56</v>
      </c>
      <c r="AB38" s="23">
        <v>32000</v>
      </c>
      <c r="AC38" s="23">
        <v>32000</v>
      </c>
      <c r="AD38" s="23" t="s">
        <v>56</v>
      </c>
      <c r="AE38" s="23" t="s">
        <v>56</v>
      </c>
      <c r="AF38" s="23" t="s">
        <v>56</v>
      </c>
      <c r="AG38" s="23">
        <v>32000</v>
      </c>
      <c r="AH38" s="23" t="s">
        <v>102</v>
      </c>
      <c r="AI38" s="23">
        <v>16000</v>
      </c>
      <c r="AJ38" s="23">
        <v>0</v>
      </c>
      <c r="AK38" s="23" t="s">
        <v>58</v>
      </c>
      <c r="AL38" s="23">
        <v>0</v>
      </c>
      <c r="AM38" s="23" t="s">
        <v>59</v>
      </c>
      <c r="AN38" s="23" t="s">
        <v>60</v>
      </c>
      <c r="AO38" s="24"/>
      <c r="AP38" s="23" t="s">
        <v>61</v>
      </c>
      <c r="AQ38" s="23" t="s">
        <v>62</v>
      </c>
      <c r="AR38" s="23" t="s">
        <v>87</v>
      </c>
      <c r="AS38" s="23" t="s">
        <v>88</v>
      </c>
      <c r="AT38" s="23" t="s">
        <v>187</v>
      </c>
      <c r="AU38" s="23" t="s">
        <v>65</v>
      </c>
      <c r="AV38" s="23" t="s">
        <v>654</v>
      </c>
      <c r="AW38" s="23" t="s">
        <v>67</v>
      </c>
      <c r="AX38" s="23" t="s">
        <v>68</v>
      </c>
      <c r="AY38" s="23" t="s">
        <v>93</v>
      </c>
      <c r="AZ38" s="23" t="s">
        <v>521</v>
      </c>
      <c r="BA38" s="23" t="s">
        <v>124</v>
      </c>
      <c r="BB38" s="23">
        <v>0</v>
      </c>
      <c r="BC38" s="23" t="s">
        <v>655</v>
      </c>
      <c r="BD38" s="23" t="s">
        <v>656</v>
      </c>
      <c r="BE38" s="29">
        <v>42615</v>
      </c>
      <c r="BF38" s="23">
        <v>32000</v>
      </c>
      <c r="BG38" s="29">
        <f t="shared" si="2"/>
        <v>42615</v>
      </c>
      <c r="BH38" s="108" t="str">
        <f t="shared" si="3"/>
        <v xml:space="preserve">26/01/2017 </v>
      </c>
      <c r="BI38" s="42">
        <f t="shared" si="4"/>
        <v>146</v>
      </c>
      <c r="BJ38" s="43">
        <f t="shared" si="5"/>
        <v>4.8666666666666663</v>
      </c>
      <c r="BK38" s="27">
        <f t="shared" si="8"/>
        <v>4</v>
      </c>
      <c r="BL38" s="110">
        <f t="shared" si="9"/>
        <v>0.33333333333333331</v>
      </c>
    </row>
    <row r="39" spans="1:64" ht="16.5" customHeight="1" x14ac:dyDescent="0.25">
      <c r="A39" s="22" t="s">
        <v>44</v>
      </c>
      <c r="B39" s="17" t="s">
        <v>663</v>
      </c>
      <c r="C39" s="18">
        <v>82</v>
      </c>
      <c r="D39" s="22" t="s">
        <v>3333</v>
      </c>
      <c r="E39" s="17" t="s">
        <v>915</v>
      </c>
      <c r="F39" s="18">
        <v>8065</v>
      </c>
      <c r="G39" s="18" t="s">
        <v>386</v>
      </c>
      <c r="H39" s="24" t="str">
        <f>IFERROR(IF(F39*1=9999,VLOOKUP(99&amp;C39*1,[4]Depara_Prod_Oficial!$A$2:$F$1048576,6,FALSE),VLOOKUP(F39*1,[4]Depara_Prod_Oficial!$A$2:$F$1048576,6,FALSE)),E39)</f>
        <v>AP Proteção Sob Medida</v>
      </c>
      <c r="I39" s="24" t="str">
        <f>IFERROR(VLOOKUP(H39,'[5]Principais Produtos'!$C$1:$D$42,2,0),"Não")</f>
        <v>Sim</v>
      </c>
      <c r="J39" s="17" t="s">
        <v>387</v>
      </c>
      <c r="K39" s="23" t="s">
        <v>953</v>
      </c>
      <c r="L39" s="17"/>
      <c r="M39" s="87" t="s">
        <v>369</v>
      </c>
      <c r="N39" s="31">
        <v>41180.58</v>
      </c>
      <c r="O39" s="31">
        <v>0</v>
      </c>
      <c r="P39" s="35">
        <v>41180.58</v>
      </c>
      <c r="Q39" s="31">
        <v>0</v>
      </c>
      <c r="R39" s="17"/>
      <c r="S39" s="34" t="s">
        <v>375</v>
      </c>
      <c r="T39" s="23">
        <v>2235155</v>
      </c>
      <c r="U39" s="23" t="s">
        <v>657</v>
      </c>
      <c r="V39" s="23" t="s">
        <v>658</v>
      </c>
      <c r="W39" s="23" t="s">
        <v>52</v>
      </c>
      <c r="X39" s="23" t="s">
        <v>659</v>
      </c>
      <c r="Y39" s="23" t="s">
        <v>660</v>
      </c>
      <c r="Z39" s="23" t="s">
        <v>661</v>
      </c>
      <c r="AA39" s="23" t="s">
        <v>56</v>
      </c>
      <c r="AB39" s="23">
        <v>32353</v>
      </c>
      <c r="AC39" s="23">
        <v>32353</v>
      </c>
      <c r="AD39" s="23" t="s">
        <v>56</v>
      </c>
      <c r="AE39" s="23" t="s">
        <v>56</v>
      </c>
      <c r="AF39" s="23" t="s">
        <v>56</v>
      </c>
      <c r="AG39" s="23">
        <v>32353</v>
      </c>
      <c r="AH39" s="23" t="s">
        <v>102</v>
      </c>
      <c r="AI39" s="23">
        <v>16176.5</v>
      </c>
      <c r="AJ39" s="23">
        <v>0</v>
      </c>
      <c r="AK39" s="23" t="s">
        <v>58</v>
      </c>
      <c r="AL39" s="23">
        <v>0</v>
      </c>
      <c r="AM39" s="23" t="s">
        <v>59</v>
      </c>
      <c r="AN39" s="23" t="s">
        <v>60</v>
      </c>
      <c r="AO39" s="24"/>
      <c r="AP39" s="23" t="s">
        <v>61</v>
      </c>
      <c r="AQ39" s="23" t="s">
        <v>62</v>
      </c>
      <c r="AR39" s="23" t="s">
        <v>168</v>
      </c>
      <c r="AS39" s="23" t="s">
        <v>88</v>
      </c>
      <c r="AT39" s="23" t="s">
        <v>153</v>
      </c>
      <c r="AU39" s="23" t="s">
        <v>65</v>
      </c>
      <c r="AV39" s="23" t="s">
        <v>662</v>
      </c>
      <c r="AW39" s="23" t="s">
        <v>105</v>
      </c>
      <c r="AX39" s="23" t="s">
        <v>68</v>
      </c>
      <c r="AY39" s="23" t="s">
        <v>93</v>
      </c>
      <c r="AZ39" s="23" t="s">
        <v>473</v>
      </c>
      <c r="BA39" s="23" t="s">
        <v>554</v>
      </c>
      <c r="BB39" s="23">
        <v>0</v>
      </c>
      <c r="BC39" s="23" t="s">
        <v>663</v>
      </c>
      <c r="BD39" s="23" t="s">
        <v>664</v>
      </c>
      <c r="BE39" s="29">
        <v>42474</v>
      </c>
      <c r="BF39" s="23">
        <v>32353</v>
      </c>
      <c r="BG39" s="29">
        <f t="shared" si="2"/>
        <v>42474</v>
      </c>
      <c r="BH39" s="108" t="str">
        <f t="shared" si="3"/>
        <v xml:space="preserve">30/01/2017 </v>
      </c>
      <c r="BI39" s="42">
        <f t="shared" si="4"/>
        <v>291</v>
      </c>
      <c r="BJ39" s="43">
        <f t="shared" si="5"/>
        <v>9.6999999999999993</v>
      </c>
      <c r="BK39" s="27">
        <f t="shared" si="8"/>
        <v>9</v>
      </c>
      <c r="BL39" s="110">
        <f t="shared" si="9"/>
        <v>0.75</v>
      </c>
    </row>
    <row r="40" spans="1:64" ht="16.5" customHeight="1" x14ac:dyDescent="0.25">
      <c r="A40" s="22" t="s">
        <v>44</v>
      </c>
      <c r="B40" s="17" t="s">
        <v>670</v>
      </c>
      <c r="C40" s="18">
        <v>93</v>
      </c>
      <c r="D40" s="22" t="s">
        <v>3333</v>
      </c>
      <c r="E40" s="17" t="s">
        <v>384</v>
      </c>
      <c r="F40" s="18">
        <v>5055</v>
      </c>
      <c r="G40" s="18" t="s">
        <v>389</v>
      </c>
      <c r="H40" s="24" t="str">
        <f>IFERROR(IF(F40*1=9999,VLOOKUP(99&amp;C40*1,[4]Depara_Prod_Oficial!$A$2:$F$1048576,6,FALSE),VLOOKUP(F40*1,[4]Depara_Prod_Oficial!$A$2:$F$1048576,6,FALSE)),E40)</f>
        <v>Vida Master</v>
      </c>
      <c r="I40" s="24" t="str">
        <f>IFERROR(VLOOKUP(H40,'[5]Principais Produtos'!$C$1:$D$42,2,0),"Não")</f>
        <v>Sim</v>
      </c>
      <c r="J40" s="17" t="s">
        <v>387</v>
      </c>
      <c r="K40" s="23" t="s">
        <v>958</v>
      </c>
      <c r="L40" s="17" t="s">
        <v>916</v>
      </c>
      <c r="M40" s="87" t="s">
        <v>903</v>
      </c>
      <c r="N40" s="31">
        <v>42756.36</v>
      </c>
      <c r="O40" s="31">
        <v>42756.36</v>
      </c>
      <c r="P40" s="6">
        <v>0</v>
      </c>
      <c r="Q40" s="31"/>
      <c r="R40" s="17"/>
      <c r="S40" s="34" t="s">
        <v>375</v>
      </c>
      <c r="T40" s="23">
        <v>1963114</v>
      </c>
      <c r="U40" s="23" t="s">
        <v>665</v>
      </c>
      <c r="V40" s="23" t="s">
        <v>666</v>
      </c>
      <c r="W40" s="23" t="s">
        <v>52</v>
      </c>
      <c r="X40" s="23" t="s">
        <v>667</v>
      </c>
      <c r="Y40" s="23" t="s">
        <v>668</v>
      </c>
      <c r="Z40" s="23" t="s">
        <v>669</v>
      </c>
      <c r="AA40" s="23" t="s">
        <v>56</v>
      </c>
      <c r="AB40" s="23">
        <v>10098</v>
      </c>
      <c r="AC40" s="23">
        <v>10098</v>
      </c>
      <c r="AD40" s="23" t="s">
        <v>56</v>
      </c>
      <c r="AE40" s="23" t="s">
        <v>56</v>
      </c>
      <c r="AF40" s="23" t="s">
        <v>56</v>
      </c>
      <c r="AG40" s="23">
        <v>10098</v>
      </c>
      <c r="AH40" s="23" t="s">
        <v>102</v>
      </c>
      <c r="AI40" s="23">
        <v>5049</v>
      </c>
      <c r="AJ40" s="23">
        <v>0</v>
      </c>
      <c r="AK40" s="23" t="s">
        <v>58</v>
      </c>
      <c r="AL40" s="23">
        <v>0</v>
      </c>
      <c r="AM40" s="23" t="s">
        <v>59</v>
      </c>
      <c r="AN40" s="23" t="s">
        <v>60</v>
      </c>
      <c r="AO40" s="24"/>
      <c r="AP40" s="23" t="s">
        <v>61</v>
      </c>
      <c r="AQ40" s="23" t="s">
        <v>62</v>
      </c>
      <c r="AR40" s="23" t="s">
        <v>87</v>
      </c>
      <c r="AS40" s="23" t="s">
        <v>64</v>
      </c>
      <c r="AT40" s="23" t="s">
        <v>89</v>
      </c>
      <c r="AU40" s="23" t="s">
        <v>103</v>
      </c>
      <c r="AV40" s="23" t="s">
        <v>143</v>
      </c>
      <c r="AW40" s="23" t="s">
        <v>67</v>
      </c>
      <c r="AX40" s="23" t="s">
        <v>68</v>
      </c>
      <c r="AY40" s="23" t="s">
        <v>93</v>
      </c>
      <c r="AZ40" s="23" t="s">
        <v>473</v>
      </c>
      <c r="BA40" s="23" t="s">
        <v>163</v>
      </c>
      <c r="BB40" s="23">
        <v>0</v>
      </c>
      <c r="BC40" s="23" t="s">
        <v>670</v>
      </c>
      <c r="BD40" s="23" t="s">
        <v>671</v>
      </c>
      <c r="BE40" s="29">
        <v>41940</v>
      </c>
      <c r="BF40" s="23">
        <v>10098</v>
      </c>
      <c r="BG40" s="29">
        <f t="shared" si="2"/>
        <v>41940</v>
      </c>
      <c r="BH40" s="108" t="str">
        <f t="shared" si="3"/>
        <v xml:space="preserve">30/01/2017 </v>
      </c>
      <c r="BI40" s="42">
        <f t="shared" si="4"/>
        <v>825</v>
      </c>
      <c r="BJ40" s="43">
        <f t="shared" si="5"/>
        <v>27.5</v>
      </c>
      <c r="BK40" s="27">
        <f t="shared" si="8"/>
        <v>27</v>
      </c>
      <c r="BL40" s="110">
        <f t="shared" si="9"/>
        <v>2.25</v>
      </c>
    </row>
    <row r="41" spans="1:64" ht="16.5" customHeight="1" x14ac:dyDescent="0.25">
      <c r="A41" s="22" t="s">
        <v>44</v>
      </c>
      <c r="B41" s="17" t="s">
        <v>678</v>
      </c>
      <c r="C41" s="18">
        <v>82</v>
      </c>
      <c r="D41" s="22" t="s">
        <v>3333</v>
      </c>
      <c r="E41" s="17" t="s">
        <v>917</v>
      </c>
      <c r="F41" s="18">
        <v>1101</v>
      </c>
      <c r="G41" s="18" t="s">
        <v>374</v>
      </c>
      <c r="H41" s="24" t="str">
        <f>IFERROR(IF(F41*1=9999,VLOOKUP(99&amp;C41*1,[4]Depara_Prod_Oficial!$A$2:$F$1048576,6,FALSE),VLOOKUP(F41*1,[4]Depara_Prod_Oficial!$A$2:$F$1048576,6,FALSE)),E41)</f>
        <v>AP STD</v>
      </c>
      <c r="I41" s="24" t="str">
        <f>IFERROR(VLOOKUP(H41,'[5]Principais Produtos'!$C$1:$D$42,2,0),"Não")</f>
        <v>Sim</v>
      </c>
      <c r="J41" s="17" t="s">
        <v>925</v>
      </c>
      <c r="K41" s="17" t="s">
        <v>378</v>
      </c>
      <c r="L41" s="23" t="s">
        <v>952</v>
      </c>
      <c r="M41" s="87" t="s">
        <v>369</v>
      </c>
      <c r="N41" s="31">
        <v>113108.82</v>
      </c>
      <c r="O41" s="31">
        <v>0</v>
      </c>
      <c r="P41" s="35">
        <v>113108.82</v>
      </c>
      <c r="Q41" s="31">
        <v>0</v>
      </c>
      <c r="R41" s="17"/>
      <c r="S41" s="34" t="s">
        <v>375</v>
      </c>
      <c r="T41" s="23">
        <v>2032109</v>
      </c>
      <c r="U41" s="23" t="s">
        <v>672</v>
      </c>
      <c r="V41" s="23" t="s">
        <v>673</v>
      </c>
      <c r="W41" s="23" t="s">
        <v>52</v>
      </c>
      <c r="X41" s="23" t="s">
        <v>674</v>
      </c>
      <c r="Y41" s="23" t="s">
        <v>675</v>
      </c>
      <c r="Z41" s="23" t="s">
        <v>676</v>
      </c>
      <c r="AA41" s="23" t="s">
        <v>56</v>
      </c>
      <c r="AB41" s="23">
        <v>65000</v>
      </c>
      <c r="AC41" s="23">
        <v>100000</v>
      </c>
      <c r="AD41" s="23" t="s">
        <v>56</v>
      </c>
      <c r="AE41" s="23" t="s">
        <v>56</v>
      </c>
      <c r="AF41" s="23" t="s">
        <v>56</v>
      </c>
      <c r="AG41" s="23">
        <v>65000</v>
      </c>
      <c r="AH41" s="23" t="s">
        <v>102</v>
      </c>
      <c r="AI41" s="23">
        <v>32500</v>
      </c>
      <c r="AJ41" s="23">
        <v>0</v>
      </c>
      <c r="AK41" s="23" t="s">
        <v>58</v>
      </c>
      <c r="AL41" s="23">
        <v>0</v>
      </c>
      <c r="AM41" s="23" t="s">
        <v>59</v>
      </c>
      <c r="AN41" s="23" t="s">
        <v>60</v>
      </c>
      <c r="AO41" s="24"/>
      <c r="AP41" s="23" t="s">
        <v>61</v>
      </c>
      <c r="AQ41" s="23" t="s">
        <v>62</v>
      </c>
      <c r="AR41" s="23" t="s">
        <v>142</v>
      </c>
      <c r="AS41" s="23" t="s">
        <v>64</v>
      </c>
      <c r="AT41" s="23" t="s">
        <v>153</v>
      </c>
      <c r="AU41" s="23" t="s">
        <v>65</v>
      </c>
      <c r="AV41" s="23" t="s">
        <v>677</v>
      </c>
      <c r="AW41" s="23" t="s">
        <v>92</v>
      </c>
      <c r="AX41" s="23" t="s">
        <v>68</v>
      </c>
      <c r="AY41" s="23" t="s">
        <v>93</v>
      </c>
      <c r="AZ41" s="23" t="s">
        <v>452</v>
      </c>
      <c r="BA41" s="23" t="s">
        <v>144</v>
      </c>
      <c r="BB41" s="23">
        <v>0</v>
      </c>
      <c r="BC41" s="23" t="s">
        <v>678</v>
      </c>
      <c r="BD41" s="23" t="s">
        <v>679</v>
      </c>
      <c r="BE41" s="29">
        <v>42046</v>
      </c>
      <c r="BF41" s="23">
        <v>65000</v>
      </c>
      <c r="BG41" s="29">
        <f t="shared" si="2"/>
        <v>42046</v>
      </c>
      <c r="BH41" s="108" t="str">
        <f t="shared" si="3"/>
        <v xml:space="preserve">19/01/2017 </v>
      </c>
      <c r="BI41" s="42">
        <f t="shared" si="4"/>
        <v>708</v>
      </c>
      <c r="BJ41" s="43">
        <f t="shared" si="5"/>
        <v>23.6</v>
      </c>
      <c r="BK41" s="27">
        <f t="shared" si="8"/>
        <v>23</v>
      </c>
      <c r="BL41" s="110">
        <f t="shared" si="9"/>
        <v>1.9166666666666667</v>
      </c>
    </row>
    <row r="42" spans="1:64" ht="16.5" customHeight="1" x14ac:dyDescent="0.25">
      <c r="A42" s="22" t="s">
        <v>44</v>
      </c>
      <c r="B42" s="17" t="s">
        <v>686</v>
      </c>
      <c r="C42" s="36" t="s">
        <v>376</v>
      </c>
      <c r="D42" s="22" t="s">
        <v>3333</v>
      </c>
      <c r="E42" s="17" t="s">
        <v>918</v>
      </c>
      <c r="F42" s="18"/>
      <c r="G42" s="18" t="s">
        <v>389</v>
      </c>
      <c r="H42" s="24">
        <f>IFERROR(IF(F42*1=9999,VLOOKUP(99&amp;C42*1,[4]Depara_Prod_Oficial!$A$2:$F$1048576,6,FALSE),VLOOKUP(F42*1,[4]Depara_Prod_Oficial!$A$2:$F$1048576,6,FALSE)),E42)</f>
        <v>0</v>
      </c>
      <c r="I42" s="24" t="str">
        <f>IFERROR(VLOOKUP(H42,'[5]Principais Produtos'!$C$1:$D$42,2,0),"Não")</f>
        <v>Não</v>
      </c>
      <c r="J42" s="17" t="s">
        <v>387</v>
      </c>
      <c r="K42" s="17" t="s">
        <v>960</v>
      </c>
      <c r="L42" s="17"/>
      <c r="M42" s="37" t="s">
        <v>48</v>
      </c>
      <c r="N42" s="31">
        <v>19371.78</v>
      </c>
      <c r="O42" s="31">
        <v>16600</v>
      </c>
      <c r="P42" s="35">
        <v>2771.7799999999988</v>
      </c>
      <c r="Q42" s="31"/>
      <c r="R42" s="17"/>
      <c r="S42" s="34" t="s">
        <v>375</v>
      </c>
      <c r="T42" s="23">
        <v>2226539</v>
      </c>
      <c r="U42" s="23" t="s">
        <v>680</v>
      </c>
      <c r="V42" s="23" t="s">
        <v>681</v>
      </c>
      <c r="W42" s="23" t="s">
        <v>52</v>
      </c>
      <c r="X42" s="23" t="s">
        <v>682</v>
      </c>
      <c r="Y42" s="23" t="s">
        <v>683</v>
      </c>
      <c r="Z42" s="23" t="s">
        <v>684</v>
      </c>
      <c r="AA42" s="23" t="s">
        <v>56</v>
      </c>
      <c r="AB42" s="23">
        <v>0</v>
      </c>
      <c r="AC42" s="23">
        <v>0</v>
      </c>
      <c r="AD42" s="23" t="s">
        <v>56</v>
      </c>
      <c r="AE42" s="23" t="s">
        <v>56</v>
      </c>
      <c r="AF42" s="23" t="s">
        <v>56</v>
      </c>
      <c r="AG42" s="23">
        <v>0</v>
      </c>
      <c r="AH42" s="24"/>
      <c r="AI42" s="23">
        <v>0</v>
      </c>
      <c r="AJ42" s="23">
        <v>0</v>
      </c>
      <c r="AK42" s="23" t="s">
        <v>58</v>
      </c>
      <c r="AL42" s="23">
        <v>0</v>
      </c>
      <c r="AM42" s="23" t="s">
        <v>59</v>
      </c>
      <c r="AN42" s="23" t="s">
        <v>60</v>
      </c>
      <c r="AO42" s="24"/>
      <c r="AP42" s="23" t="s">
        <v>61</v>
      </c>
      <c r="AQ42" s="23" t="s">
        <v>62</v>
      </c>
      <c r="AR42" s="23" t="s">
        <v>168</v>
      </c>
      <c r="AS42" s="23" t="s">
        <v>88</v>
      </c>
      <c r="AT42" s="23" t="s">
        <v>347</v>
      </c>
      <c r="AU42" s="23" t="s">
        <v>65</v>
      </c>
      <c r="AV42" s="23" t="s">
        <v>685</v>
      </c>
      <c r="AW42" s="23" t="s">
        <v>92</v>
      </c>
      <c r="AX42" s="23" t="s">
        <v>68</v>
      </c>
      <c r="AY42" s="23" t="s">
        <v>93</v>
      </c>
      <c r="AZ42" s="23" t="s">
        <v>452</v>
      </c>
      <c r="BA42" s="23" t="s">
        <v>106</v>
      </c>
      <c r="BB42" s="23">
        <v>0</v>
      </c>
      <c r="BC42" s="23" t="s">
        <v>686</v>
      </c>
      <c r="BD42" s="23" t="s">
        <v>687</v>
      </c>
      <c r="BE42" s="29">
        <v>42454</v>
      </c>
      <c r="BF42" s="23">
        <v>0</v>
      </c>
      <c r="BG42" s="29">
        <f t="shared" si="2"/>
        <v>42454</v>
      </c>
      <c r="BH42" s="41" t="str">
        <f t="shared" si="3"/>
        <v xml:space="preserve">19/01/2017 </v>
      </c>
      <c r="BI42" s="42">
        <f t="shared" si="4"/>
        <v>300</v>
      </c>
      <c r="BJ42" s="43">
        <f t="shared" si="5"/>
        <v>10</v>
      </c>
    </row>
    <row r="43" spans="1:64" ht="16.5" customHeight="1" x14ac:dyDescent="0.25">
      <c r="A43" s="22" t="s">
        <v>44</v>
      </c>
      <c r="B43" s="17" t="s">
        <v>694</v>
      </c>
      <c r="C43" s="18">
        <v>93</v>
      </c>
      <c r="D43" s="22" t="s">
        <v>3333</v>
      </c>
      <c r="E43" s="17" t="s">
        <v>377</v>
      </c>
      <c r="F43" s="18">
        <v>5030</v>
      </c>
      <c r="G43" s="18" t="s">
        <v>389</v>
      </c>
      <c r="H43" s="24" t="str">
        <f>IFERROR(IF(F43*1=9999,VLOOKUP(99&amp;C43*1,[4]Depara_Prod_Oficial!$A$2:$F$1048576,6,FALSE),VLOOKUP(F43*1,[4]Depara_Prod_Oficial!$A$2:$F$1048576,6,FALSE)),E43)</f>
        <v>Vida Proteção Exclusiva</v>
      </c>
      <c r="I43" s="24" t="str">
        <f>IFERROR(VLOOKUP(H43,'[5]Principais Produtos'!$C$1:$D$42,2,0),"Não")</f>
        <v>Sim</v>
      </c>
      <c r="J43" s="17" t="s">
        <v>387</v>
      </c>
      <c r="K43" s="23" t="s">
        <v>958</v>
      </c>
      <c r="L43" s="17" t="s">
        <v>919</v>
      </c>
      <c r="M43" s="37" t="s">
        <v>48</v>
      </c>
      <c r="N43" s="31">
        <v>20549</v>
      </c>
      <c r="O43" s="31">
        <v>18680.91</v>
      </c>
      <c r="P43" s="35">
        <v>1868.0900000000001</v>
      </c>
      <c r="Q43" s="31"/>
      <c r="R43" s="17"/>
      <c r="S43" s="34" t="s">
        <v>375</v>
      </c>
      <c r="T43" s="23">
        <v>2280840</v>
      </c>
      <c r="U43" s="23" t="s">
        <v>688</v>
      </c>
      <c r="V43" s="23" t="s">
        <v>689</v>
      </c>
      <c r="W43" s="23" t="s">
        <v>52</v>
      </c>
      <c r="X43" s="23" t="s">
        <v>690</v>
      </c>
      <c r="Y43" s="23" t="s">
        <v>691</v>
      </c>
      <c r="Z43" s="23" t="s">
        <v>692</v>
      </c>
      <c r="AA43" s="23" t="s">
        <v>56</v>
      </c>
      <c r="AB43" s="23">
        <v>18402</v>
      </c>
      <c r="AC43" s="23">
        <v>18402</v>
      </c>
      <c r="AD43" s="23" t="s">
        <v>56</v>
      </c>
      <c r="AE43" s="23" t="s">
        <v>56</v>
      </c>
      <c r="AF43" s="23" t="s">
        <v>56</v>
      </c>
      <c r="AG43" s="23">
        <v>18402</v>
      </c>
      <c r="AH43" s="23" t="s">
        <v>102</v>
      </c>
      <c r="AI43" s="23">
        <v>9201</v>
      </c>
      <c r="AJ43" s="23">
        <v>0</v>
      </c>
      <c r="AK43" s="23" t="s">
        <v>58</v>
      </c>
      <c r="AL43" s="23">
        <v>0</v>
      </c>
      <c r="AM43" s="23" t="s">
        <v>59</v>
      </c>
      <c r="AN43" s="23" t="s">
        <v>60</v>
      </c>
      <c r="AO43" s="24"/>
      <c r="AP43" s="23" t="s">
        <v>61</v>
      </c>
      <c r="AQ43" s="23" t="s">
        <v>62</v>
      </c>
      <c r="AR43" s="23" t="s">
        <v>87</v>
      </c>
      <c r="AS43" s="23" t="s">
        <v>64</v>
      </c>
      <c r="AT43" s="23" t="s">
        <v>89</v>
      </c>
      <c r="AU43" s="23" t="s">
        <v>103</v>
      </c>
      <c r="AV43" s="23" t="s">
        <v>693</v>
      </c>
      <c r="AW43" s="23" t="s">
        <v>92</v>
      </c>
      <c r="AX43" s="23" t="s">
        <v>68</v>
      </c>
      <c r="AY43" s="23" t="s">
        <v>93</v>
      </c>
      <c r="AZ43" s="23" t="s">
        <v>452</v>
      </c>
      <c r="BA43" s="23" t="s">
        <v>106</v>
      </c>
      <c r="BB43" s="23">
        <v>0</v>
      </c>
      <c r="BC43" s="23" t="s">
        <v>694</v>
      </c>
      <c r="BD43" s="23" t="s">
        <v>504</v>
      </c>
      <c r="BE43" s="29">
        <v>42563</v>
      </c>
      <c r="BF43" s="23">
        <v>18402</v>
      </c>
      <c r="BG43" s="29">
        <f t="shared" si="2"/>
        <v>42563</v>
      </c>
      <c r="BH43" s="108" t="str">
        <f t="shared" si="3"/>
        <v xml:space="preserve">19/01/2017 </v>
      </c>
      <c r="BI43" s="42">
        <f t="shared" si="4"/>
        <v>191</v>
      </c>
      <c r="BJ43" s="43">
        <f t="shared" si="5"/>
        <v>6.3666666666666663</v>
      </c>
      <c r="BK43" s="27">
        <f t="shared" ref="BK43:BK106" si="10">DATEDIF(BG43,BH43,"m")</f>
        <v>6</v>
      </c>
      <c r="BL43" s="110">
        <f t="shared" ref="BL43:BL106" si="11">BK43/12</f>
        <v>0.5</v>
      </c>
    </row>
    <row r="44" spans="1:64" ht="16.5" customHeight="1" x14ac:dyDescent="0.25">
      <c r="A44" s="22" t="s">
        <v>44</v>
      </c>
      <c r="B44" s="17" t="s">
        <v>701</v>
      </c>
      <c r="C44" s="18">
        <v>93</v>
      </c>
      <c r="D44" s="22" t="s">
        <v>3333</v>
      </c>
      <c r="E44" s="17" t="s">
        <v>377</v>
      </c>
      <c r="F44" s="18">
        <v>5030</v>
      </c>
      <c r="G44" s="18" t="s">
        <v>46</v>
      </c>
      <c r="H44" s="24" t="str">
        <f>IFERROR(IF(F44*1=9999,VLOOKUP(99&amp;C44*1,[4]Depara_Prod_Oficial!$A$2:$F$1048576,6,FALSE),VLOOKUP(F44*1,[4]Depara_Prod_Oficial!$A$2:$F$1048576,6,FALSE)),E44)</f>
        <v>Vida Proteção Exclusiva</v>
      </c>
      <c r="I44" s="24" t="str">
        <f>IFERROR(VLOOKUP(H44,'[5]Principais Produtos'!$C$1:$D$42,2,0),"Não")</f>
        <v>Sim</v>
      </c>
      <c r="J44" s="17" t="s">
        <v>387</v>
      </c>
      <c r="K44" s="17" t="s">
        <v>47</v>
      </c>
      <c r="L44" s="17"/>
      <c r="M44" s="37" t="s">
        <v>48</v>
      </c>
      <c r="N44" s="31">
        <v>36478.620000000003</v>
      </c>
      <c r="O44" s="31">
        <v>35000</v>
      </c>
      <c r="P44" s="35">
        <v>1478.6200000000026</v>
      </c>
      <c r="Q44" s="31"/>
      <c r="R44" s="17"/>
      <c r="S44" s="34" t="s">
        <v>375</v>
      </c>
      <c r="T44" s="23">
        <v>2277146</v>
      </c>
      <c r="U44" s="23" t="s">
        <v>695</v>
      </c>
      <c r="V44" s="23" t="s">
        <v>696</v>
      </c>
      <c r="W44" s="23" t="s">
        <v>52</v>
      </c>
      <c r="X44" s="23" t="s">
        <v>697</v>
      </c>
      <c r="Y44" s="23" t="s">
        <v>698</v>
      </c>
      <c r="Z44" s="23" t="s">
        <v>699</v>
      </c>
      <c r="AA44" s="23" t="s">
        <v>56</v>
      </c>
      <c r="AB44" s="23">
        <v>23195</v>
      </c>
      <c r="AC44" s="23">
        <v>23195</v>
      </c>
      <c r="AD44" s="23" t="s">
        <v>56</v>
      </c>
      <c r="AE44" s="23" t="s">
        <v>56</v>
      </c>
      <c r="AF44" s="23" t="s">
        <v>56</v>
      </c>
      <c r="AG44" s="23">
        <v>23195</v>
      </c>
      <c r="AH44" s="23" t="s">
        <v>102</v>
      </c>
      <c r="AI44" s="23">
        <v>11597.5</v>
      </c>
      <c r="AJ44" s="23">
        <v>0</v>
      </c>
      <c r="AK44" s="23" t="s">
        <v>58</v>
      </c>
      <c r="AL44" s="23">
        <v>0</v>
      </c>
      <c r="AM44" s="23" t="s">
        <v>59</v>
      </c>
      <c r="AN44" s="23" t="s">
        <v>60</v>
      </c>
      <c r="AO44" s="24"/>
      <c r="AP44" s="23" t="s">
        <v>61</v>
      </c>
      <c r="AQ44" s="23" t="s">
        <v>62</v>
      </c>
      <c r="AR44" s="23" t="s">
        <v>87</v>
      </c>
      <c r="AS44" s="23" t="s">
        <v>64</v>
      </c>
      <c r="AT44" s="23" t="s">
        <v>169</v>
      </c>
      <c r="AU44" s="23" t="s">
        <v>65</v>
      </c>
      <c r="AV44" s="23" t="s">
        <v>700</v>
      </c>
      <c r="AW44" s="23" t="s">
        <v>92</v>
      </c>
      <c r="AX44" s="23" t="s">
        <v>68</v>
      </c>
      <c r="AY44" s="23" t="s">
        <v>93</v>
      </c>
      <c r="AZ44" s="23" t="s">
        <v>452</v>
      </c>
      <c r="BA44" s="23" t="s">
        <v>106</v>
      </c>
      <c r="BB44" s="23">
        <v>0</v>
      </c>
      <c r="BC44" s="23" t="s">
        <v>701</v>
      </c>
      <c r="BD44" s="23" t="s">
        <v>702</v>
      </c>
      <c r="BE44" s="29">
        <v>42553</v>
      </c>
      <c r="BF44" s="23">
        <v>23195</v>
      </c>
      <c r="BG44" s="29">
        <f t="shared" si="2"/>
        <v>42553</v>
      </c>
      <c r="BH44" s="108" t="str">
        <f t="shared" si="3"/>
        <v xml:space="preserve">19/01/2017 </v>
      </c>
      <c r="BI44" s="42">
        <f t="shared" si="4"/>
        <v>201</v>
      </c>
      <c r="BJ44" s="43">
        <f t="shared" si="5"/>
        <v>6.7</v>
      </c>
      <c r="BK44" s="27">
        <f t="shared" si="10"/>
        <v>6</v>
      </c>
      <c r="BL44" s="110">
        <f t="shared" si="11"/>
        <v>0.5</v>
      </c>
    </row>
    <row r="45" spans="1:64" ht="16.5" customHeight="1" x14ac:dyDescent="0.25">
      <c r="A45" s="22" t="s">
        <v>44</v>
      </c>
      <c r="B45" s="17" t="s">
        <v>708</v>
      </c>
      <c r="C45" s="18">
        <v>77</v>
      </c>
      <c r="D45" s="22" t="s">
        <v>3333</v>
      </c>
      <c r="E45" s="17" t="s">
        <v>920</v>
      </c>
      <c r="F45" s="18">
        <v>8023</v>
      </c>
      <c r="G45" s="18" t="s">
        <v>389</v>
      </c>
      <c r="H45" s="24" t="str">
        <f>IFERROR(IF(F45*1=9999,VLOOKUP(99&amp;C45*1,[4]Depara_Prod_Oficial!$A$2:$F$1048576,6,FALSE),VLOOKUP(F45*1,[4]Depara_Prod_Oficial!$A$2:$F$1048576,6,FALSE)),E45)</f>
        <v>Prestamista Consignado</v>
      </c>
      <c r="I45" s="24" t="str">
        <f>IFERROR(VLOOKUP(H45,'[5]Principais Produtos'!$C$1:$D$42,2,0),"Não")</f>
        <v>Não</v>
      </c>
      <c r="J45" s="17" t="s">
        <v>387</v>
      </c>
      <c r="K45" s="17" t="s">
        <v>921</v>
      </c>
      <c r="L45" s="17"/>
      <c r="M45" s="37" t="s">
        <v>48</v>
      </c>
      <c r="N45" s="31">
        <v>24190.46</v>
      </c>
      <c r="O45" s="31">
        <v>20000</v>
      </c>
      <c r="P45" s="35">
        <v>4190.4599999999991</v>
      </c>
      <c r="Q45" s="31"/>
      <c r="R45" s="17"/>
      <c r="S45" s="34" t="s">
        <v>375</v>
      </c>
      <c r="T45" s="23">
        <v>1561176</v>
      </c>
      <c r="U45" s="23" t="s">
        <v>703</v>
      </c>
      <c r="V45" s="23" t="s">
        <v>704</v>
      </c>
      <c r="W45" s="23" t="s">
        <v>52</v>
      </c>
      <c r="X45" s="23" t="s">
        <v>705</v>
      </c>
      <c r="Y45" s="23" t="s">
        <v>706</v>
      </c>
      <c r="Z45" s="23" t="s">
        <v>707</v>
      </c>
      <c r="AA45" s="23" t="s">
        <v>56</v>
      </c>
      <c r="AB45" s="23">
        <v>135337.07</v>
      </c>
      <c r="AC45" s="23">
        <v>135337.07</v>
      </c>
      <c r="AD45" s="23" t="s">
        <v>56</v>
      </c>
      <c r="AE45" s="23" t="s">
        <v>56</v>
      </c>
      <c r="AF45" s="23" t="s">
        <v>56</v>
      </c>
      <c r="AG45" s="23">
        <v>135337.07</v>
      </c>
      <c r="AH45" s="23" t="s">
        <v>57</v>
      </c>
      <c r="AI45" s="23">
        <v>135337.07</v>
      </c>
      <c r="AJ45" s="23">
        <v>0</v>
      </c>
      <c r="AK45" s="23" t="s">
        <v>58</v>
      </c>
      <c r="AL45" s="23">
        <v>0</v>
      </c>
      <c r="AM45" s="23" t="s">
        <v>59</v>
      </c>
      <c r="AN45" s="23" t="s">
        <v>60</v>
      </c>
      <c r="AO45" s="24"/>
      <c r="AP45" s="23" t="s">
        <v>61</v>
      </c>
      <c r="AQ45" s="23" t="s">
        <v>62</v>
      </c>
      <c r="AR45" s="23" t="s">
        <v>87</v>
      </c>
      <c r="AS45" s="23" t="s">
        <v>88</v>
      </c>
      <c r="AT45" s="23" t="s">
        <v>500</v>
      </c>
      <c r="AU45" s="23" t="s">
        <v>65</v>
      </c>
      <c r="AV45" s="23" t="s">
        <v>466</v>
      </c>
      <c r="AW45" s="23" t="s">
        <v>272</v>
      </c>
      <c r="AX45" s="23" t="s">
        <v>273</v>
      </c>
      <c r="AY45" s="23" t="s">
        <v>93</v>
      </c>
      <c r="AZ45" s="23" t="s">
        <v>407</v>
      </c>
      <c r="BA45" s="23" t="s">
        <v>223</v>
      </c>
      <c r="BB45" s="23">
        <v>0</v>
      </c>
      <c r="BC45" s="23" t="s">
        <v>708</v>
      </c>
      <c r="BD45" s="23" t="s">
        <v>709</v>
      </c>
      <c r="BE45" s="29">
        <v>41263</v>
      </c>
      <c r="BF45" s="23">
        <v>135337.07</v>
      </c>
      <c r="BG45" s="29">
        <f t="shared" si="2"/>
        <v>41263</v>
      </c>
      <c r="BH45" s="108" t="str">
        <f t="shared" si="3"/>
        <v xml:space="preserve">24/01/2017 </v>
      </c>
      <c r="BI45" s="42">
        <f t="shared" si="4"/>
        <v>1496</v>
      </c>
      <c r="BJ45" s="43">
        <f t="shared" si="5"/>
        <v>49.866666666666667</v>
      </c>
      <c r="BK45" s="27">
        <f t="shared" si="10"/>
        <v>49</v>
      </c>
      <c r="BL45" s="110">
        <f t="shared" si="11"/>
        <v>4.083333333333333</v>
      </c>
    </row>
    <row r="46" spans="1:64" ht="16.5" customHeight="1" x14ac:dyDescent="0.25">
      <c r="A46" s="22" t="s">
        <v>44</v>
      </c>
      <c r="B46" s="17" t="s">
        <v>716</v>
      </c>
      <c r="C46" s="18">
        <v>93</v>
      </c>
      <c r="D46" s="22" t="s">
        <v>3333</v>
      </c>
      <c r="E46" s="17" t="s">
        <v>922</v>
      </c>
      <c r="F46" s="18">
        <v>5055</v>
      </c>
      <c r="G46" s="18" t="s">
        <v>389</v>
      </c>
      <c r="H46" s="24" t="str">
        <f>IFERROR(IF(F46*1=9999,VLOOKUP(99&amp;C46*1,[4]Depara_Prod_Oficial!$A$2:$F$1048576,6,FALSE),VLOOKUP(F46*1,[4]Depara_Prod_Oficial!$A$2:$F$1048576,6,FALSE)),E46)</f>
        <v>Vida Master</v>
      </c>
      <c r="I46" s="24" t="str">
        <f>IFERROR(VLOOKUP(H46,'[5]Principais Produtos'!$C$1:$D$42,2,0),"Não")</f>
        <v>Sim</v>
      </c>
      <c r="J46" s="17" t="s">
        <v>387</v>
      </c>
      <c r="K46" s="17" t="s">
        <v>960</v>
      </c>
      <c r="L46" s="17"/>
      <c r="M46" s="37" t="s">
        <v>48</v>
      </c>
      <c r="N46" s="31">
        <v>92459.5</v>
      </c>
      <c r="O46" s="31">
        <v>85000</v>
      </c>
      <c r="P46" s="35">
        <v>7459.5</v>
      </c>
      <c r="Q46" s="31">
        <v>14000</v>
      </c>
      <c r="R46" s="17"/>
      <c r="S46" s="34" t="s">
        <v>375</v>
      </c>
      <c r="T46" s="23">
        <v>1965272</v>
      </c>
      <c r="U46" s="23" t="s">
        <v>710</v>
      </c>
      <c r="V46" s="23" t="s">
        <v>711</v>
      </c>
      <c r="W46" s="23" t="s">
        <v>52</v>
      </c>
      <c r="X46" s="23" t="s">
        <v>712</v>
      </c>
      <c r="Y46" s="23" t="s">
        <v>713</v>
      </c>
      <c r="Z46" s="23" t="s">
        <v>714</v>
      </c>
      <c r="AA46" s="23" t="s">
        <v>56</v>
      </c>
      <c r="AB46" s="23">
        <v>60000</v>
      </c>
      <c r="AC46" s="23">
        <v>60000</v>
      </c>
      <c r="AD46" s="23" t="s">
        <v>56</v>
      </c>
      <c r="AE46" s="23" t="s">
        <v>56</v>
      </c>
      <c r="AF46" s="23" t="s">
        <v>56</v>
      </c>
      <c r="AG46" s="23">
        <v>60000</v>
      </c>
      <c r="AH46" s="23" t="s">
        <v>102</v>
      </c>
      <c r="AI46" s="23">
        <v>30000</v>
      </c>
      <c r="AJ46" s="23">
        <v>0</v>
      </c>
      <c r="AK46" s="23" t="s">
        <v>58</v>
      </c>
      <c r="AL46" s="23">
        <v>0</v>
      </c>
      <c r="AM46" s="23" t="s">
        <v>59</v>
      </c>
      <c r="AN46" s="23" t="s">
        <v>60</v>
      </c>
      <c r="AO46" s="24"/>
      <c r="AP46" s="23" t="s">
        <v>61</v>
      </c>
      <c r="AQ46" s="23" t="s">
        <v>62</v>
      </c>
      <c r="AR46" s="23" t="s">
        <v>451</v>
      </c>
      <c r="AS46" s="23" t="s">
        <v>88</v>
      </c>
      <c r="AT46" s="23" t="s">
        <v>169</v>
      </c>
      <c r="AU46" s="23" t="s">
        <v>65</v>
      </c>
      <c r="AV46" s="23" t="s">
        <v>715</v>
      </c>
      <c r="AW46" s="23" t="s">
        <v>272</v>
      </c>
      <c r="AX46" s="23" t="s">
        <v>273</v>
      </c>
      <c r="AY46" s="23" t="s">
        <v>93</v>
      </c>
      <c r="AZ46" s="23" t="s">
        <v>407</v>
      </c>
      <c r="BA46" s="23" t="s">
        <v>223</v>
      </c>
      <c r="BB46" s="23">
        <v>0</v>
      </c>
      <c r="BC46" s="23" t="s">
        <v>716</v>
      </c>
      <c r="BD46" s="23" t="s">
        <v>717</v>
      </c>
      <c r="BE46" s="29">
        <v>41942</v>
      </c>
      <c r="BF46" s="23">
        <v>60000</v>
      </c>
      <c r="BG46" s="29">
        <f t="shared" si="2"/>
        <v>41942</v>
      </c>
      <c r="BH46" s="108" t="str">
        <f t="shared" si="3"/>
        <v xml:space="preserve">24/01/2017 </v>
      </c>
      <c r="BI46" s="42">
        <f t="shared" si="4"/>
        <v>817</v>
      </c>
      <c r="BJ46" s="43">
        <f t="shared" si="5"/>
        <v>27.233333333333334</v>
      </c>
      <c r="BK46" s="27">
        <f t="shared" si="10"/>
        <v>26</v>
      </c>
      <c r="BL46" s="110">
        <f t="shared" si="11"/>
        <v>2.1666666666666665</v>
      </c>
    </row>
    <row r="47" spans="1:64" ht="16.5" customHeight="1" x14ac:dyDescent="0.25">
      <c r="A47" s="22" t="s">
        <v>44</v>
      </c>
      <c r="B47" s="17" t="s">
        <v>723</v>
      </c>
      <c r="C47" s="18">
        <v>93</v>
      </c>
      <c r="D47" s="22" t="s">
        <v>3333</v>
      </c>
      <c r="E47" s="17" t="s">
        <v>923</v>
      </c>
      <c r="F47" s="18">
        <v>5055</v>
      </c>
      <c r="G47" s="18" t="s">
        <v>389</v>
      </c>
      <c r="H47" s="24" t="str">
        <f>IFERROR(IF(F47*1=9999,VLOOKUP(99&amp;C47*1,[4]Depara_Prod_Oficial!$A$2:$F$1048576,6,FALSE),VLOOKUP(F47*1,[4]Depara_Prod_Oficial!$A$2:$F$1048576,6,FALSE)),E47)</f>
        <v>Vida Master</v>
      </c>
      <c r="I47" s="24" t="str">
        <f>IFERROR(VLOOKUP(H47,'[5]Principais Produtos'!$C$1:$D$42,2,0),"Não")</f>
        <v>Sim</v>
      </c>
      <c r="J47" s="17" t="s">
        <v>387</v>
      </c>
      <c r="K47" s="23" t="s">
        <v>958</v>
      </c>
      <c r="L47" s="17" t="s">
        <v>916</v>
      </c>
      <c r="M47" s="37" t="s">
        <v>48</v>
      </c>
      <c r="N47" s="31">
        <v>3901.27</v>
      </c>
      <c r="O47" s="31">
        <v>3857.49</v>
      </c>
      <c r="P47" s="35">
        <v>43.7800000000002</v>
      </c>
      <c r="Q47" s="31"/>
      <c r="R47" s="17"/>
      <c r="S47" s="34" t="s">
        <v>375</v>
      </c>
      <c r="T47" s="23">
        <v>1968303</v>
      </c>
      <c r="U47" s="23" t="s">
        <v>718</v>
      </c>
      <c r="V47" s="23" t="s">
        <v>719</v>
      </c>
      <c r="W47" s="23" t="s">
        <v>52</v>
      </c>
      <c r="X47" s="23" t="s">
        <v>720</v>
      </c>
      <c r="Y47" s="23" t="s">
        <v>721</v>
      </c>
      <c r="Z47" s="23" t="s">
        <v>722</v>
      </c>
      <c r="AA47" s="23" t="s">
        <v>56</v>
      </c>
      <c r="AB47" s="23">
        <v>38000</v>
      </c>
      <c r="AC47" s="23">
        <v>38000</v>
      </c>
      <c r="AD47" s="23" t="s">
        <v>56</v>
      </c>
      <c r="AE47" s="23" t="s">
        <v>56</v>
      </c>
      <c r="AF47" s="23" t="s">
        <v>56</v>
      </c>
      <c r="AG47" s="23">
        <v>38000</v>
      </c>
      <c r="AH47" s="23" t="s">
        <v>57</v>
      </c>
      <c r="AI47" s="23">
        <v>38000</v>
      </c>
      <c r="AJ47" s="23">
        <v>0</v>
      </c>
      <c r="AK47" s="23" t="s">
        <v>58</v>
      </c>
      <c r="AL47" s="23">
        <v>0</v>
      </c>
      <c r="AM47" s="23" t="s">
        <v>59</v>
      </c>
      <c r="AN47" s="23" t="s">
        <v>60</v>
      </c>
      <c r="AO47" s="24"/>
      <c r="AP47" s="23" t="s">
        <v>61</v>
      </c>
      <c r="AQ47" s="23" t="s">
        <v>62</v>
      </c>
      <c r="AR47" s="23" t="s">
        <v>168</v>
      </c>
      <c r="AS47" s="23" t="s">
        <v>88</v>
      </c>
      <c r="AT47" s="23" t="s">
        <v>153</v>
      </c>
      <c r="AU47" s="23" t="s">
        <v>65</v>
      </c>
      <c r="AV47" s="23" t="s">
        <v>406</v>
      </c>
      <c r="AW47" s="23" t="s">
        <v>283</v>
      </c>
      <c r="AX47" s="23" t="s">
        <v>284</v>
      </c>
      <c r="AY47" s="23" t="s">
        <v>93</v>
      </c>
      <c r="AZ47" s="23" t="s">
        <v>407</v>
      </c>
      <c r="BA47" s="23" t="s">
        <v>106</v>
      </c>
      <c r="BB47" s="23">
        <v>0</v>
      </c>
      <c r="BC47" s="23" t="s">
        <v>723</v>
      </c>
      <c r="BD47" s="23" t="s">
        <v>724</v>
      </c>
      <c r="BE47" s="29">
        <v>41947</v>
      </c>
      <c r="BF47" s="23">
        <v>38000</v>
      </c>
      <c r="BG47" s="29">
        <f t="shared" si="2"/>
        <v>41947</v>
      </c>
      <c r="BH47" s="108" t="str">
        <f t="shared" si="3"/>
        <v xml:space="preserve">24/01/2017 </v>
      </c>
      <c r="BI47" s="42">
        <f t="shared" si="4"/>
        <v>812</v>
      </c>
      <c r="BJ47" s="43">
        <f t="shared" si="5"/>
        <v>27.066666666666666</v>
      </c>
      <c r="BK47" s="27">
        <f t="shared" si="10"/>
        <v>26</v>
      </c>
      <c r="BL47" s="110">
        <f t="shared" si="11"/>
        <v>2.1666666666666665</v>
      </c>
    </row>
    <row r="48" spans="1:64" ht="16.5" customHeight="1" x14ac:dyDescent="0.25">
      <c r="A48" s="22" t="s">
        <v>44</v>
      </c>
      <c r="B48" s="17" t="s">
        <v>730</v>
      </c>
      <c r="C48" s="18">
        <v>93</v>
      </c>
      <c r="D48" s="22" t="s">
        <v>3333</v>
      </c>
      <c r="E48" s="17" t="s">
        <v>924</v>
      </c>
      <c r="F48" s="18">
        <v>5066</v>
      </c>
      <c r="G48" s="18" t="s">
        <v>389</v>
      </c>
      <c r="H48" s="24" t="str">
        <f>IFERROR(IF(F48*1=9999,VLOOKUP(99&amp;C48*1,[4]Depara_Prod_Oficial!$A$2:$F$1048576,6,FALSE),VLOOKUP(F48*1,[4]Depara_Prod_Oficial!$A$2:$F$1048576,6,FALSE)),E48)</f>
        <v>Vida PF</v>
      </c>
      <c r="I48" s="24" t="str">
        <f>IFERROR(VLOOKUP(H48,'[5]Principais Produtos'!$C$1:$D$42,2,0),"Não")</f>
        <v>Não</v>
      </c>
      <c r="J48" s="17" t="s">
        <v>925</v>
      </c>
      <c r="K48" s="17" t="s">
        <v>925</v>
      </c>
      <c r="L48" s="17" t="s">
        <v>925</v>
      </c>
      <c r="M48" s="37" t="s">
        <v>48</v>
      </c>
      <c r="N48" s="31">
        <v>649.45000000000005</v>
      </c>
      <c r="O48" s="31">
        <v>649.45000000000005</v>
      </c>
      <c r="P48" s="35">
        <v>0</v>
      </c>
      <c r="Q48" s="31"/>
      <c r="R48" s="17"/>
      <c r="S48" s="34" t="s">
        <v>375</v>
      </c>
      <c r="T48" s="23">
        <v>2219544</v>
      </c>
      <c r="U48" s="23" t="s">
        <v>725</v>
      </c>
      <c r="V48" s="23" t="s">
        <v>726</v>
      </c>
      <c r="W48" s="23" t="s">
        <v>52</v>
      </c>
      <c r="X48" s="23">
        <v>3440</v>
      </c>
      <c r="Y48" s="23" t="s">
        <v>727</v>
      </c>
      <c r="Z48" s="24"/>
      <c r="AA48" s="23" t="s">
        <v>56</v>
      </c>
      <c r="AB48" s="23">
        <v>0</v>
      </c>
      <c r="AC48" s="23">
        <v>0</v>
      </c>
      <c r="AD48" s="23" t="s">
        <v>56</v>
      </c>
      <c r="AE48" s="23" t="s">
        <v>56</v>
      </c>
      <c r="AF48" s="23" t="s">
        <v>56</v>
      </c>
      <c r="AG48" s="23">
        <v>0</v>
      </c>
      <c r="AH48" s="24"/>
      <c r="AI48" s="23">
        <v>0</v>
      </c>
      <c r="AJ48" s="23">
        <v>0</v>
      </c>
      <c r="AK48" s="23" t="s">
        <v>58</v>
      </c>
      <c r="AL48" s="23">
        <v>0</v>
      </c>
      <c r="AM48" s="23" t="s">
        <v>59</v>
      </c>
      <c r="AN48" s="23" t="s">
        <v>60</v>
      </c>
      <c r="AO48" s="24"/>
      <c r="AP48" s="23" t="s">
        <v>61</v>
      </c>
      <c r="AQ48" s="23" t="s">
        <v>62</v>
      </c>
      <c r="AR48" s="23" t="s">
        <v>728</v>
      </c>
      <c r="AS48" s="23" t="s">
        <v>88</v>
      </c>
      <c r="AT48" s="23" t="s">
        <v>89</v>
      </c>
      <c r="AU48" s="23" t="s">
        <v>103</v>
      </c>
      <c r="AV48" s="23" t="s">
        <v>729</v>
      </c>
      <c r="AW48" s="23" t="s">
        <v>292</v>
      </c>
      <c r="AX48" s="23" t="s">
        <v>293</v>
      </c>
      <c r="AY48" s="23" t="s">
        <v>93</v>
      </c>
      <c r="AZ48" s="23" t="s">
        <v>521</v>
      </c>
      <c r="BA48" s="23" t="s">
        <v>106</v>
      </c>
      <c r="BB48" s="23">
        <v>0</v>
      </c>
      <c r="BC48" s="23" t="s">
        <v>730</v>
      </c>
      <c r="BD48" s="23" t="s">
        <v>731</v>
      </c>
      <c r="BE48" s="29">
        <v>42439</v>
      </c>
      <c r="BF48" s="23">
        <v>0</v>
      </c>
      <c r="BG48" s="29">
        <f t="shared" si="2"/>
        <v>42439</v>
      </c>
      <c r="BH48" s="108" t="str">
        <f t="shared" si="3"/>
        <v xml:space="preserve">26/01/2017 </v>
      </c>
      <c r="BI48" s="42">
        <f t="shared" si="4"/>
        <v>322</v>
      </c>
      <c r="BJ48" s="43">
        <f t="shared" si="5"/>
        <v>10.733333333333333</v>
      </c>
      <c r="BK48" s="27">
        <f t="shared" si="10"/>
        <v>10</v>
      </c>
      <c r="BL48" s="110">
        <f t="shared" si="11"/>
        <v>0.83333333333333337</v>
      </c>
    </row>
    <row r="49" spans="1:64" ht="16.5" customHeight="1" x14ac:dyDescent="0.25">
      <c r="A49" s="22" t="s">
        <v>44</v>
      </c>
      <c r="B49" s="17" t="s">
        <v>739</v>
      </c>
      <c r="C49" s="18">
        <v>93</v>
      </c>
      <c r="D49" s="22" t="s">
        <v>3333</v>
      </c>
      <c r="E49" s="17" t="s">
        <v>926</v>
      </c>
      <c r="F49" s="18">
        <v>8064</v>
      </c>
      <c r="G49" s="18" t="s">
        <v>927</v>
      </c>
      <c r="H49" s="24" t="str">
        <f>IFERROR(IF(F49*1=9999,VLOOKUP(99&amp;C49*1,[4]Depara_Prod_Oficial!$A$2:$F$1048576,6,FALSE),VLOOKUP(F49*1,[4]Depara_Prod_Oficial!$A$2:$F$1048576,6,FALSE)),E49)</f>
        <v>Vida Van Gogh</v>
      </c>
      <c r="I49" s="24" t="str">
        <f>IFERROR(VLOOKUP(H49,'[5]Principais Produtos'!$C$1:$D$42,2,0),"Não")</f>
        <v>Sim</v>
      </c>
      <c r="J49" s="17" t="s">
        <v>387</v>
      </c>
      <c r="K49" s="17" t="s">
        <v>47</v>
      </c>
      <c r="L49" s="17" t="s">
        <v>921</v>
      </c>
      <c r="M49" s="37" t="s">
        <v>48</v>
      </c>
      <c r="N49" s="31">
        <v>137500</v>
      </c>
      <c r="O49" s="31">
        <v>125000</v>
      </c>
      <c r="P49" s="35">
        <v>12500</v>
      </c>
      <c r="Q49" s="31"/>
      <c r="R49" s="17"/>
      <c r="S49" s="34" t="s">
        <v>375</v>
      </c>
      <c r="T49" s="23">
        <v>2179446</v>
      </c>
      <c r="U49" s="23" t="s">
        <v>732</v>
      </c>
      <c r="V49" s="23" t="s">
        <v>733</v>
      </c>
      <c r="W49" s="23" t="s">
        <v>52</v>
      </c>
      <c r="X49" s="23" t="s">
        <v>734</v>
      </c>
      <c r="Y49" s="23" t="s">
        <v>735</v>
      </c>
      <c r="Z49" s="23" t="s">
        <v>736</v>
      </c>
      <c r="AA49" s="23" t="s">
        <v>56</v>
      </c>
      <c r="AB49" s="23">
        <v>12500</v>
      </c>
      <c r="AC49" s="23">
        <v>12500</v>
      </c>
      <c r="AD49" s="23" t="s">
        <v>56</v>
      </c>
      <c r="AE49" s="23" t="s">
        <v>56</v>
      </c>
      <c r="AF49" s="23" t="s">
        <v>56</v>
      </c>
      <c r="AG49" s="23">
        <v>12500</v>
      </c>
      <c r="AH49" s="23" t="s">
        <v>102</v>
      </c>
      <c r="AI49" s="23">
        <v>6250</v>
      </c>
      <c r="AJ49" s="23">
        <v>0</v>
      </c>
      <c r="AK49" s="23" t="s">
        <v>58</v>
      </c>
      <c r="AL49" s="23">
        <v>0</v>
      </c>
      <c r="AM49" s="23" t="s">
        <v>59</v>
      </c>
      <c r="AN49" s="23" t="s">
        <v>60</v>
      </c>
      <c r="AO49" s="24"/>
      <c r="AP49" s="23" t="s">
        <v>61</v>
      </c>
      <c r="AQ49" s="23" t="s">
        <v>62</v>
      </c>
      <c r="AR49" s="23" t="s">
        <v>737</v>
      </c>
      <c r="AS49" s="23" t="s">
        <v>64</v>
      </c>
      <c r="AT49" s="23" t="s">
        <v>347</v>
      </c>
      <c r="AU49" s="23" t="s">
        <v>65</v>
      </c>
      <c r="AV49" s="23" t="s">
        <v>738</v>
      </c>
      <c r="AW49" s="23" t="s">
        <v>92</v>
      </c>
      <c r="AX49" s="23" t="s">
        <v>68</v>
      </c>
      <c r="AY49" s="23" t="s">
        <v>93</v>
      </c>
      <c r="AZ49" s="23" t="s">
        <v>452</v>
      </c>
      <c r="BA49" s="23" t="s">
        <v>70</v>
      </c>
      <c r="BB49" s="23">
        <v>0</v>
      </c>
      <c r="BC49" s="23" t="s">
        <v>739</v>
      </c>
      <c r="BD49" s="23" t="s">
        <v>256</v>
      </c>
      <c r="BE49" s="29">
        <v>42341</v>
      </c>
      <c r="BF49" s="23">
        <v>12500</v>
      </c>
      <c r="BG49" s="29">
        <f t="shared" si="2"/>
        <v>42341</v>
      </c>
      <c r="BH49" s="108" t="str">
        <f t="shared" si="3"/>
        <v xml:space="preserve">19/01/2017 </v>
      </c>
      <c r="BI49" s="42">
        <f t="shared" si="4"/>
        <v>413</v>
      </c>
      <c r="BJ49" s="43">
        <f t="shared" si="5"/>
        <v>13.766666666666667</v>
      </c>
      <c r="BK49" s="27">
        <f t="shared" si="10"/>
        <v>13</v>
      </c>
      <c r="BL49" s="110">
        <f t="shared" si="11"/>
        <v>1.0833333333333333</v>
      </c>
    </row>
    <row r="50" spans="1:64" ht="16.5" customHeight="1" x14ac:dyDescent="0.25">
      <c r="A50" s="22" t="s">
        <v>44</v>
      </c>
      <c r="B50" s="17" t="s">
        <v>744</v>
      </c>
      <c r="C50" s="18">
        <v>93</v>
      </c>
      <c r="D50" s="22" t="s">
        <v>3333</v>
      </c>
      <c r="E50" s="17" t="s">
        <v>928</v>
      </c>
      <c r="F50" s="18">
        <v>7000</v>
      </c>
      <c r="G50" s="18" t="s">
        <v>389</v>
      </c>
      <c r="H50" s="24" t="str">
        <f>IFERROR(IF(F50*1=9999,VLOOKUP(99&amp;C50*1,[4]Depara_Prod_Oficial!$A$2:$F$1048576,6,FALSE),VLOOKUP(F50*1,[4]Depara_Prod_Oficial!$A$2:$F$1048576,6,FALSE)),E50)</f>
        <v>Vida Específica</v>
      </c>
      <c r="I50" s="24" t="str">
        <f>IFERROR(VLOOKUP(H50,'[5]Principais Produtos'!$C$1:$D$42,2,0),"Não")</f>
        <v>Não</v>
      </c>
      <c r="J50" s="17" t="s">
        <v>925</v>
      </c>
      <c r="K50" s="17" t="s">
        <v>925</v>
      </c>
      <c r="L50" s="17" t="s">
        <v>925</v>
      </c>
      <c r="M50" s="37" t="s">
        <v>48</v>
      </c>
      <c r="N50" s="31">
        <v>40449.46</v>
      </c>
      <c r="O50" s="31">
        <v>36300</v>
      </c>
      <c r="P50" s="35">
        <v>4149.4599999999991</v>
      </c>
      <c r="Q50" s="31">
        <v>3630</v>
      </c>
      <c r="R50" s="17"/>
      <c r="S50" s="34" t="s">
        <v>375</v>
      </c>
      <c r="T50" s="23">
        <v>2387607</v>
      </c>
      <c r="U50" s="23" t="s">
        <v>740</v>
      </c>
      <c r="V50" s="23" t="s">
        <v>741</v>
      </c>
      <c r="W50" s="23" t="s">
        <v>52</v>
      </c>
      <c r="X50" s="23" t="s">
        <v>527</v>
      </c>
      <c r="Y50" s="23" t="s">
        <v>742</v>
      </c>
      <c r="Z50" s="23" t="s">
        <v>743</v>
      </c>
      <c r="AA50" s="23" t="s">
        <v>56</v>
      </c>
      <c r="AB50" s="23">
        <v>0</v>
      </c>
      <c r="AC50" s="23">
        <v>12144</v>
      </c>
      <c r="AD50" s="23" t="s">
        <v>56</v>
      </c>
      <c r="AE50" s="23" t="s">
        <v>56</v>
      </c>
      <c r="AF50" s="23" t="s">
        <v>56</v>
      </c>
      <c r="AG50" s="23">
        <v>0</v>
      </c>
      <c r="AH50" s="24"/>
      <c r="AI50" s="23">
        <v>0</v>
      </c>
      <c r="AJ50" s="23">
        <v>0</v>
      </c>
      <c r="AK50" s="23" t="s">
        <v>58</v>
      </c>
      <c r="AL50" s="23">
        <v>0</v>
      </c>
      <c r="AM50" s="23" t="s">
        <v>59</v>
      </c>
      <c r="AN50" s="23" t="s">
        <v>60</v>
      </c>
      <c r="AO50" s="24"/>
      <c r="AP50" s="23" t="s">
        <v>61</v>
      </c>
      <c r="AQ50" s="23" t="s">
        <v>62</v>
      </c>
      <c r="AR50" s="23" t="s">
        <v>142</v>
      </c>
      <c r="AS50" s="23" t="s">
        <v>88</v>
      </c>
      <c r="AT50" s="23" t="s">
        <v>169</v>
      </c>
      <c r="AU50" s="23" t="s">
        <v>65</v>
      </c>
      <c r="AV50" s="23" t="s">
        <v>406</v>
      </c>
      <c r="AW50" s="23" t="s">
        <v>283</v>
      </c>
      <c r="AX50" s="23" t="s">
        <v>284</v>
      </c>
      <c r="AY50" s="23" t="s">
        <v>93</v>
      </c>
      <c r="AZ50" s="23" t="s">
        <v>459</v>
      </c>
      <c r="BA50" s="23" t="s">
        <v>70</v>
      </c>
      <c r="BB50" s="23">
        <v>0</v>
      </c>
      <c r="BC50" s="23" t="s">
        <v>744</v>
      </c>
      <c r="BD50" s="23" t="s">
        <v>745</v>
      </c>
      <c r="BE50" s="29">
        <v>42691</v>
      </c>
      <c r="BF50" s="23">
        <v>0</v>
      </c>
      <c r="BG50" s="29">
        <f t="shared" si="2"/>
        <v>42691</v>
      </c>
      <c r="BH50" s="108" t="str">
        <f t="shared" si="3"/>
        <v xml:space="preserve">23/01/2017 </v>
      </c>
      <c r="BI50" s="42">
        <f t="shared" si="4"/>
        <v>67</v>
      </c>
      <c r="BJ50" s="43">
        <f t="shared" si="5"/>
        <v>2.2333333333333334</v>
      </c>
      <c r="BK50" s="27">
        <f t="shared" si="10"/>
        <v>2</v>
      </c>
      <c r="BL50" s="110">
        <f t="shared" si="11"/>
        <v>0.16666666666666666</v>
      </c>
    </row>
    <row r="51" spans="1:64" ht="16.5" customHeight="1" x14ac:dyDescent="0.25">
      <c r="A51" s="22" t="s">
        <v>44</v>
      </c>
      <c r="B51" s="17" t="s">
        <v>751</v>
      </c>
      <c r="C51" s="18">
        <v>82</v>
      </c>
      <c r="D51" s="22" t="s">
        <v>3333</v>
      </c>
      <c r="E51" s="17" t="s">
        <v>929</v>
      </c>
      <c r="F51" s="18">
        <v>5030</v>
      </c>
      <c r="G51" s="18" t="s">
        <v>389</v>
      </c>
      <c r="H51" s="24" t="str">
        <f>IFERROR(IF(F51*1=9999,VLOOKUP(99&amp;C51*1,[4]Depara_Prod_Oficial!$A$2:$F$1048576,6,FALSE),VLOOKUP(F51*1,[4]Depara_Prod_Oficial!$A$2:$F$1048576,6,FALSE)),E51)</f>
        <v>Vida Proteção Exclusiva</v>
      </c>
      <c r="I51" s="24" t="str">
        <f>IFERROR(VLOOKUP(H51,'[5]Principais Produtos'!$C$1:$D$42,2,0),"Não")</f>
        <v>Sim</v>
      </c>
      <c r="J51" s="17" t="s">
        <v>387</v>
      </c>
      <c r="K51" s="17" t="s">
        <v>960</v>
      </c>
      <c r="L51" s="17"/>
      <c r="M51" s="37" t="s">
        <v>48</v>
      </c>
      <c r="N51" s="31">
        <v>20549</v>
      </c>
      <c r="O51" s="31">
        <v>18680.91</v>
      </c>
      <c r="P51" s="35">
        <v>1868.0900000000001</v>
      </c>
      <c r="Q51" s="31"/>
      <c r="R51" s="17"/>
      <c r="S51" s="34" t="s">
        <v>375</v>
      </c>
      <c r="T51" s="23">
        <v>2368506</v>
      </c>
      <c r="U51" s="23" t="s">
        <v>746</v>
      </c>
      <c r="V51" s="23" t="s">
        <v>747</v>
      </c>
      <c r="W51" s="23" t="s">
        <v>52</v>
      </c>
      <c r="X51" s="23" t="s">
        <v>748</v>
      </c>
      <c r="Y51" s="23" t="s">
        <v>749</v>
      </c>
      <c r="Z51" s="23" t="s">
        <v>750</v>
      </c>
      <c r="AA51" s="23" t="s">
        <v>56</v>
      </c>
      <c r="AB51" s="23">
        <v>73115</v>
      </c>
      <c r="AC51" s="23">
        <v>73115</v>
      </c>
      <c r="AD51" s="23" t="s">
        <v>56</v>
      </c>
      <c r="AE51" s="23" t="s">
        <v>56</v>
      </c>
      <c r="AF51" s="23" t="s">
        <v>56</v>
      </c>
      <c r="AG51" s="23">
        <v>73115</v>
      </c>
      <c r="AH51" s="23" t="s">
        <v>102</v>
      </c>
      <c r="AI51" s="23">
        <v>36557.5</v>
      </c>
      <c r="AJ51" s="23">
        <v>0</v>
      </c>
      <c r="AK51" s="23" t="s">
        <v>58</v>
      </c>
      <c r="AL51" s="23">
        <v>0</v>
      </c>
      <c r="AM51" s="23" t="s">
        <v>59</v>
      </c>
      <c r="AN51" s="23" t="s">
        <v>60</v>
      </c>
      <c r="AO51" s="24"/>
      <c r="AP51" s="23" t="s">
        <v>61</v>
      </c>
      <c r="AQ51" s="23" t="s">
        <v>62</v>
      </c>
      <c r="AR51" s="23" t="s">
        <v>87</v>
      </c>
      <c r="AS51" s="23" t="s">
        <v>88</v>
      </c>
      <c r="AT51" s="23" t="s">
        <v>153</v>
      </c>
      <c r="AU51" s="23" t="s">
        <v>65</v>
      </c>
      <c r="AV51" s="23" t="s">
        <v>201</v>
      </c>
      <c r="AW51" s="23" t="s">
        <v>92</v>
      </c>
      <c r="AX51" s="23" t="s">
        <v>68</v>
      </c>
      <c r="AY51" s="23" t="s">
        <v>93</v>
      </c>
      <c r="AZ51" s="23" t="s">
        <v>459</v>
      </c>
      <c r="BA51" s="23" t="s">
        <v>70</v>
      </c>
      <c r="BB51" s="23">
        <v>0</v>
      </c>
      <c r="BC51" s="23" t="s">
        <v>751</v>
      </c>
      <c r="BD51" s="23" t="s">
        <v>752</v>
      </c>
      <c r="BE51" s="29">
        <v>42670</v>
      </c>
      <c r="BF51" s="23">
        <v>73115</v>
      </c>
      <c r="BG51" s="29">
        <f t="shared" si="2"/>
        <v>42670</v>
      </c>
      <c r="BH51" s="108" t="str">
        <f t="shared" si="3"/>
        <v xml:space="preserve">23/01/2017 </v>
      </c>
      <c r="BI51" s="42">
        <f t="shared" si="4"/>
        <v>88</v>
      </c>
      <c r="BJ51" s="43">
        <f t="shared" si="5"/>
        <v>2.9333333333333331</v>
      </c>
      <c r="BK51" s="27">
        <f t="shared" si="10"/>
        <v>2</v>
      </c>
      <c r="BL51" s="110">
        <f t="shared" si="11"/>
        <v>0.16666666666666666</v>
      </c>
    </row>
    <row r="52" spans="1:64" ht="16.5" customHeight="1" x14ac:dyDescent="0.25">
      <c r="A52" s="22" t="s">
        <v>44</v>
      </c>
      <c r="B52" s="17" t="s">
        <v>758</v>
      </c>
      <c r="C52" s="18">
        <v>82</v>
      </c>
      <c r="D52" s="22" t="s">
        <v>3333</v>
      </c>
      <c r="E52" s="17" t="s">
        <v>930</v>
      </c>
      <c r="F52" s="18">
        <v>1113</v>
      </c>
      <c r="G52" s="18" t="s">
        <v>386</v>
      </c>
      <c r="H52" s="24" t="str">
        <f>IFERROR(IF(F52*1=9999,VLOOKUP(99&amp;C52*1,[4]Depara_Prod_Oficial!$A$2:$F$1048576,6,FALSE),VLOOKUP(F52*1,[4]Depara_Prod_Oficial!$A$2:$F$1048576,6,FALSE)),E52)</f>
        <v>AP Proteção Especial</v>
      </c>
      <c r="I52" s="24" t="str">
        <f>IFERROR(VLOOKUP(H52,'[5]Principais Produtos'!$C$1:$D$42,2,0),"Não")</f>
        <v>Não</v>
      </c>
      <c r="J52" s="17" t="s">
        <v>387</v>
      </c>
      <c r="K52" s="17" t="s">
        <v>960</v>
      </c>
      <c r="L52" s="17"/>
      <c r="M52" s="37" t="s">
        <v>48</v>
      </c>
      <c r="N52" s="31">
        <v>268000</v>
      </c>
      <c r="O52" s="31">
        <v>268000</v>
      </c>
      <c r="P52" s="35">
        <v>0</v>
      </c>
      <c r="Q52" s="31"/>
      <c r="R52" s="17"/>
      <c r="S52" s="34" t="s">
        <v>375</v>
      </c>
      <c r="T52" s="23">
        <v>2369703</v>
      </c>
      <c r="U52" s="23" t="s">
        <v>753</v>
      </c>
      <c r="V52" s="23" t="s">
        <v>754</v>
      </c>
      <c r="W52" s="23" t="s">
        <v>52</v>
      </c>
      <c r="X52" s="23" t="s">
        <v>755</v>
      </c>
      <c r="Y52" s="23" t="s">
        <v>756</v>
      </c>
      <c r="Z52" s="23" t="s">
        <v>757</v>
      </c>
      <c r="AA52" s="23" t="s">
        <v>56</v>
      </c>
      <c r="AB52" s="23">
        <v>268077</v>
      </c>
      <c r="AC52" s="23">
        <v>268077</v>
      </c>
      <c r="AD52" s="23" t="s">
        <v>56</v>
      </c>
      <c r="AE52" s="23" t="s">
        <v>56</v>
      </c>
      <c r="AF52" s="23" t="s">
        <v>56</v>
      </c>
      <c r="AG52" s="23">
        <v>268077</v>
      </c>
      <c r="AH52" s="23" t="s">
        <v>57</v>
      </c>
      <c r="AI52" s="23">
        <v>268077</v>
      </c>
      <c r="AJ52" s="23">
        <v>0</v>
      </c>
      <c r="AK52" s="23" t="s">
        <v>58</v>
      </c>
      <c r="AL52" s="23">
        <v>0</v>
      </c>
      <c r="AM52" s="23" t="s">
        <v>59</v>
      </c>
      <c r="AN52" s="23" t="s">
        <v>60</v>
      </c>
      <c r="AO52" s="24"/>
      <c r="AP52" s="23" t="s">
        <v>61</v>
      </c>
      <c r="AQ52" s="23" t="s">
        <v>62</v>
      </c>
      <c r="AR52" s="23" t="s">
        <v>87</v>
      </c>
      <c r="AS52" s="23" t="s">
        <v>88</v>
      </c>
      <c r="AT52" s="23" t="s">
        <v>169</v>
      </c>
      <c r="AU52" s="23" t="s">
        <v>65</v>
      </c>
      <c r="AV52" s="23" t="s">
        <v>123</v>
      </c>
      <c r="AW52" s="23" t="s">
        <v>105</v>
      </c>
      <c r="AX52" s="23" t="s">
        <v>68</v>
      </c>
      <c r="AY52" s="23" t="s">
        <v>93</v>
      </c>
      <c r="AZ52" s="23" t="s">
        <v>530</v>
      </c>
      <c r="BA52" s="23" t="s">
        <v>70</v>
      </c>
      <c r="BB52" s="23">
        <v>0</v>
      </c>
      <c r="BC52" s="23" t="s">
        <v>758</v>
      </c>
      <c r="BD52" s="23" t="s">
        <v>759</v>
      </c>
      <c r="BE52" s="29">
        <v>42672</v>
      </c>
      <c r="BF52" s="23">
        <v>268077</v>
      </c>
      <c r="BG52" s="29">
        <f t="shared" si="2"/>
        <v>42672</v>
      </c>
      <c r="BH52" s="108" t="str">
        <f t="shared" si="3"/>
        <v xml:space="preserve">31/01/2017 </v>
      </c>
      <c r="BI52" s="42">
        <f t="shared" si="4"/>
        <v>94</v>
      </c>
      <c r="BJ52" s="43">
        <f t="shared" si="5"/>
        <v>3.1333333333333333</v>
      </c>
      <c r="BK52" s="27">
        <f t="shared" si="10"/>
        <v>3</v>
      </c>
      <c r="BL52" s="110">
        <f t="shared" si="11"/>
        <v>0.25</v>
      </c>
    </row>
    <row r="53" spans="1:64" ht="16.5" customHeight="1" x14ac:dyDescent="0.25">
      <c r="A53" s="22" t="s">
        <v>44</v>
      </c>
      <c r="B53" s="17" t="s">
        <v>766</v>
      </c>
      <c r="C53" s="18">
        <v>82</v>
      </c>
      <c r="D53" s="22" t="s">
        <v>3333</v>
      </c>
      <c r="E53" s="17" t="s">
        <v>373</v>
      </c>
      <c r="F53" s="18">
        <v>3003</v>
      </c>
      <c r="G53" s="18" t="s">
        <v>374</v>
      </c>
      <c r="H53" s="24" t="str">
        <f>IFERROR(IF(F53*1=9999,VLOOKUP(99&amp;C53*1,[4]Depara_Prod_Oficial!$A$2:$F$1048576,6,FALSE),VLOOKUP(F53*1,[4]Depara_Prod_Oficial!$A$2:$F$1048576,6,FALSE)),E53)</f>
        <v>AP Cartões</v>
      </c>
      <c r="I53" s="24" t="str">
        <f>IFERROR(VLOOKUP(H53,'[5]Principais Produtos'!$C$1:$D$42,2,0),"Não")</f>
        <v>Não</v>
      </c>
      <c r="J53" s="17" t="s">
        <v>387</v>
      </c>
      <c r="K53" s="17" t="s">
        <v>960</v>
      </c>
      <c r="L53" s="17"/>
      <c r="M53" s="87" t="s">
        <v>369</v>
      </c>
      <c r="N53" s="31">
        <v>30514.75</v>
      </c>
      <c r="O53" s="31">
        <v>0</v>
      </c>
      <c r="P53" s="35">
        <v>30514.75</v>
      </c>
      <c r="Q53" s="31">
        <v>0</v>
      </c>
      <c r="R53" s="17"/>
      <c r="S53" s="34" t="s">
        <v>375</v>
      </c>
      <c r="T53" s="23">
        <v>2288643</v>
      </c>
      <c r="U53" s="23" t="s">
        <v>760</v>
      </c>
      <c r="V53" s="23" t="s">
        <v>761</v>
      </c>
      <c r="W53" s="23" t="s">
        <v>52</v>
      </c>
      <c r="X53" s="23" t="s">
        <v>762</v>
      </c>
      <c r="Y53" s="23" t="s">
        <v>763</v>
      </c>
      <c r="Z53" s="23" t="s">
        <v>764</v>
      </c>
      <c r="AA53" s="23" t="s">
        <v>56</v>
      </c>
      <c r="AB53" s="23">
        <v>28067.33</v>
      </c>
      <c r="AC53" s="23">
        <v>28067.33</v>
      </c>
      <c r="AD53" s="23" t="s">
        <v>56</v>
      </c>
      <c r="AE53" s="23" t="s">
        <v>56</v>
      </c>
      <c r="AF53" s="23" t="s">
        <v>56</v>
      </c>
      <c r="AG53" s="23">
        <v>28067.33</v>
      </c>
      <c r="AH53" s="23" t="s">
        <v>102</v>
      </c>
      <c r="AI53" s="23">
        <v>14033.67</v>
      </c>
      <c r="AJ53" s="23">
        <v>0</v>
      </c>
      <c r="AK53" s="23" t="s">
        <v>58</v>
      </c>
      <c r="AL53" s="23">
        <v>0</v>
      </c>
      <c r="AM53" s="23" t="s">
        <v>59</v>
      </c>
      <c r="AN53" s="23" t="s">
        <v>60</v>
      </c>
      <c r="AO53" s="24"/>
      <c r="AP53" s="23" t="s">
        <v>61</v>
      </c>
      <c r="AQ53" s="23" t="s">
        <v>86</v>
      </c>
      <c r="AR53" s="23" t="s">
        <v>87</v>
      </c>
      <c r="AS53" s="23" t="s">
        <v>88</v>
      </c>
      <c r="AT53" s="23" t="s">
        <v>89</v>
      </c>
      <c r="AU53" s="23" t="s">
        <v>103</v>
      </c>
      <c r="AV53" s="23" t="s">
        <v>765</v>
      </c>
      <c r="AW53" s="23" t="s">
        <v>105</v>
      </c>
      <c r="AX53" s="23" t="s">
        <v>68</v>
      </c>
      <c r="AY53" s="23" t="s">
        <v>93</v>
      </c>
      <c r="AZ53" s="23" t="s">
        <v>425</v>
      </c>
      <c r="BA53" s="23" t="s">
        <v>124</v>
      </c>
      <c r="BB53" s="23">
        <v>0</v>
      </c>
      <c r="BC53" s="23" t="s">
        <v>766</v>
      </c>
      <c r="BD53" s="23" t="s">
        <v>767</v>
      </c>
      <c r="BE53" s="29">
        <v>42580</v>
      </c>
      <c r="BF53" s="23">
        <v>28067.33</v>
      </c>
      <c r="BG53" s="29">
        <f t="shared" si="2"/>
        <v>42580</v>
      </c>
      <c r="BH53" s="108" t="str">
        <f t="shared" si="3"/>
        <v xml:space="preserve">16/01/2017 </v>
      </c>
      <c r="BI53" s="42">
        <f t="shared" si="4"/>
        <v>171</v>
      </c>
      <c r="BJ53" s="43">
        <f t="shared" si="5"/>
        <v>5.7</v>
      </c>
      <c r="BK53" s="27">
        <f t="shared" si="10"/>
        <v>5</v>
      </c>
      <c r="BL53" s="110">
        <f t="shared" si="11"/>
        <v>0.41666666666666669</v>
      </c>
    </row>
    <row r="54" spans="1:64" ht="16.5" customHeight="1" x14ac:dyDescent="0.25">
      <c r="A54" s="22" t="s">
        <v>44</v>
      </c>
      <c r="B54" s="17" t="s">
        <v>777</v>
      </c>
      <c r="C54" s="18">
        <v>14</v>
      </c>
      <c r="D54" s="22" t="s">
        <v>3274</v>
      </c>
      <c r="E54" s="17" t="s">
        <v>931</v>
      </c>
      <c r="F54" s="18">
        <v>5000</v>
      </c>
      <c r="G54" s="18" t="s">
        <v>381</v>
      </c>
      <c r="H54" s="24" t="str">
        <f>IFERROR(IF(F54*1=9999,VLOOKUP(99&amp;C54*1,[4]Depara_Prod_Oficial!$A$2:$F$1048576,6,FALSE),VLOOKUP(F54*1,[4]Depara_Prod_Oficial!$A$2:$F$1048576,6,FALSE)),E54)</f>
        <v>Residencial STD</v>
      </c>
      <c r="I54" s="24" t="str">
        <f>IFERROR(VLOOKUP(H54,'[5]Principais Produtos'!$C$1:$D$42,2,0),"Não")</f>
        <v>Não</v>
      </c>
      <c r="J54" s="17" t="s">
        <v>925</v>
      </c>
      <c r="K54" s="17" t="s">
        <v>378</v>
      </c>
      <c r="L54" s="23" t="s">
        <v>952</v>
      </c>
      <c r="M54" s="87" t="s">
        <v>369</v>
      </c>
      <c r="N54" s="31">
        <v>4546.78</v>
      </c>
      <c r="O54" s="31">
        <v>0</v>
      </c>
      <c r="P54" s="35">
        <v>4546.78</v>
      </c>
      <c r="Q54" s="31">
        <v>0</v>
      </c>
      <c r="R54" s="17"/>
      <c r="S54" s="34" t="s">
        <v>375</v>
      </c>
      <c r="T54" s="23">
        <v>2285742</v>
      </c>
      <c r="U54" s="23" t="s">
        <v>768</v>
      </c>
      <c r="V54" s="23" t="s">
        <v>769</v>
      </c>
      <c r="W54" s="23" t="s">
        <v>129</v>
      </c>
      <c r="X54" s="23" t="s">
        <v>770</v>
      </c>
      <c r="Y54" s="23" t="s">
        <v>771</v>
      </c>
      <c r="Z54" s="23" t="s">
        <v>772</v>
      </c>
      <c r="AA54" s="23" t="s">
        <v>56</v>
      </c>
      <c r="AB54" s="23">
        <v>4041.78</v>
      </c>
      <c r="AC54" s="23">
        <v>6520</v>
      </c>
      <c r="AD54" s="23" t="s">
        <v>56</v>
      </c>
      <c r="AE54" s="23" t="s">
        <v>56</v>
      </c>
      <c r="AF54" s="23" t="s">
        <v>56</v>
      </c>
      <c r="AG54" s="23">
        <v>4041.78</v>
      </c>
      <c r="AH54" s="23" t="s">
        <v>102</v>
      </c>
      <c r="AI54" s="23">
        <v>2020.89</v>
      </c>
      <c r="AJ54" s="23">
        <v>0</v>
      </c>
      <c r="AK54" s="23" t="s">
        <v>58</v>
      </c>
      <c r="AL54" s="23">
        <v>0</v>
      </c>
      <c r="AM54" s="23" t="s">
        <v>59</v>
      </c>
      <c r="AN54" s="23" t="s">
        <v>60</v>
      </c>
      <c r="AO54" s="24"/>
      <c r="AP54" s="23" t="s">
        <v>61</v>
      </c>
      <c r="AQ54" s="23" t="s">
        <v>133</v>
      </c>
      <c r="AR54" s="23" t="s">
        <v>538</v>
      </c>
      <c r="AS54" s="23" t="s">
        <v>88</v>
      </c>
      <c r="AT54" s="23" t="s">
        <v>89</v>
      </c>
      <c r="AU54" s="23" t="s">
        <v>90</v>
      </c>
      <c r="AV54" s="23" t="s">
        <v>773</v>
      </c>
      <c r="AW54" s="23" t="s">
        <v>774</v>
      </c>
      <c r="AX54" s="23" t="s">
        <v>775</v>
      </c>
      <c r="AY54" s="23" t="s">
        <v>93</v>
      </c>
      <c r="AZ54" s="23" t="s">
        <v>776</v>
      </c>
      <c r="BA54" s="23" t="s">
        <v>202</v>
      </c>
      <c r="BB54" s="23">
        <v>0</v>
      </c>
      <c r="BC54" s="23" t="s">
        <v>777</v>
      </c>
      <c r="BD54" s="23" t="s">
        <v>778</v>
      </c>
      <c r="BE54" s="29">
        <v>42573</v>
      </c>
      <c r="BF54" s="23">
        <v>4041.78</v>
      </c>
      <c r="BG54" s="29">
        <f t="shared" si="2"/>
        <v>42573</v>
      </c>
      <c r="BH54" s="108" t="str">
        <f t="shared" si="3"/>
        <v xml:space="preserve">18/01/2017 </v>
      </c>
      <c r="BI54" s="42">
        <f t="shared" si="4"/>
        <v>180</v>
      </c>
      <c r="BJ54" s="43">
        <f t="shared" si="5"/>
        <v>6</v>
      </c>
      <c r="BK54" s="27">
        <f t="shared" si="10"/>
        <v>5</v>
      </c>
      <c r="BL54" s="110">
        <f t="shared" si="11"/>
        <v>0.41666666666666669</v>
      </c>
    </row>
    <row r="55" spans="1:64" ht="16.5" customHeight="1" x14ac:dyDescent="0.25">
      <c r="A55" s="22" t="s">
        <v>44</v>
      </c>
      <c r="B55" s="17" t="s">
        <v>784</v>
      </c>
      <c r="C55" s="18">
        <v>14</v>
      </c>
      <c r="D55" s="22" t="s">
        <v>3274</v>
      </c>
      <c r="E55" s="17" t="s">
        <v>932</v>
      </c>
      <c r="F55" s="18">
        <v>8100</v>
      </c>
      <c r="G55" s="18" t="s">
        <v>934</v>
      </c>
      <c r="H55" s="24" t="str">
        <f>IFERROR(IF(F55*1=9999,VLOOKUP(99&amp;C55*1,[4]Depara_Prod_Oficial!$A$2:$F$1048576,6,FALSE),VLOOKUP(F55*1,[4]Depara_Prod_Oficial!$A$2:$F$1048576,6,FALSE)),E55)</f>
        <v>Residencial Van Gogh</v>
      </c>
      <c r="I55" s="24" t="str">
        <f>IFERROR(VLOOKUP(H55,'[5]Principais Produtos'!$C$1:$D$42,2,0),"Não")</f>
        <v>Não</v>
      </c>
      <c r="J55" s="17" t="s">
        <v>387</v>
      </c>
      <c r="K55" s="17" t="s">
        <v>963</v>
      </c>
      <c r="L55" s="17" t="s">
        <v>964</v>
      </c>
      <c r="M55" s="87" t="s">
        <v>903</v>
      </c>
      <c r="N55" s="31">
        <v>35037.29</v>
      </c>
      <c r="O55" s="31">
        <v>35037.29</v>
      </c>
      <c r="P55" s="6">
        <v>0</v>
      </c>
      <c r="Q55" s="31"/>
      <c r="R55" s="17"/>
      <c r="S55" s="34" t="s">
        <v>375</v>
      </c>
      <c r="T55" s="23">
        <v>2043094</v>
      </c>
      <c r="U55" s="23" t="s">
        <v>779</v>
      </c>
      <c r="V55" s="23" t="s">
        <v>780</v>
      </c>
      <c r="W55" s="23" t="s">
        <v>129</v>
      </c>
      <c r="X55" s="23" t="s">
        <v>781</v>
      </c>
      <c r="Y55" s="23" t="s">
        <v>782</v>
      </c>
      <c r="Z55" s="23" t="s">
        <v>783</v>
      </c>
      <c r="AA55" s="23" t="s">
        <v>56</v>
      </c>
      <c r="AB55" s="23">
        <v>40000</v>
      </c>
      <c r="AC55" s="23">
        <v>40000</v>
      </c>
      <c r="AD55" s="23" t="s">
        <v>56</v>
      </c>
      <c r="AE55" s="23" t="s">
        <v>56</v>
      </c>
      <c r="AF55" s="23" t="s">
        <v>56</v>
      </c>
      <c r="AG55" s="23">
        <v>40000</v>
      </c>
      <c r="AH55" s="23" t="s">
        <v>102</v>
      </c>
      <c r="AI55" s="23">
        <v>20000</v>
      </c>
      <c r="AJ55" s="23">
        <v>0</v>
      </c>
      <c r="AK55" s="23" t="s">
        <v>58</v>
      </c>
      <c r="AL55" s="23">
        <v>0</v>
      </c>
      <c r="AM55" s="23" t="s">
        <v>59</v>
      </c>
      <c r="AN55" s="23" t="s">
        <v>60</v>
      </c>
      <c r="AO55" s="24"/>
      <c r="AP55" s="23" t="s">
        <v>61</v>
      </c>
      <c r="AQ55" s="23" t="s">
        <v>133</v>
      </c>
      <c r="AR55" s="23" t="s">
        <v>538</v>
      </c>
      <c r="AS55" s="23" t="s">
        <v>88</v>
      </c>
      <c r="AT55" s="23" t="s">
        <v>89</v>
      </c>
      <c r="AU55" s="23" t="s">
        <v>103</v>
      </c>
      <c r="AV55" s="23" t="s">
        <v>239</v>
      </c>
      <c r="AW55" s="23" t="s">
        <v>92</v>
      </c>
      <c r="AX55" s="23" t="s">
        <v>68</v>
      </c>
      <c r="AY55" s="23" t="s">
        <v>93</v>
      </c>
      <c r="AZ55" s="23" t="s">
        <v>459</v>
      </c>
      <c r="BA55" s="23" t="s">
        <v>94</v>
      </c>
      <c r="BB55" s="23">
        <v>0</v>
      </c>
      <c r="BC55" s="23" t="s">
        <v>784</v>
      </c>
      <c r="BD55" s="23" t="s">
        <v>785</v>
      </c>
      <c r="BE55" s="29">
        <v>42066</v>
      </c>
      <c r="BF55" s="23">
        <v>40000</v>
      </c>
      <c r="BG55" s="29">
        <f t="shared" si="2"/>
        <v>42066</v>
      </c>
      <c r="BH55" s="108" t="str">
        <f t="shared" si="3"/>
        <v xml:space="preserve">23/01/2017 </v>
      </c>
      <c r="BI55" s="42">
        <f t="shared" si="4"/>
        <v>692</v>
      </c>
      <c r="BJ55" s="43">
        <f t="shared" si="5"/>
        <v>23.066666666666666</v>
      </c>
      <c r="BK55" s="27">
        <f t="shared" si="10"/>
        <v>22</v>
      </c>
      <c r="BL55" s="110">
        <f t="shared" si="11"/>
        <v>1.8333333333333333</v>
      </c>
    </row>
    <row r="56" spans="1:64" ht="16.5" customHeight="1" x14ac:dyDescent="0.25">
      <c r="A56" s="22" t="s">
        <v>44</v>
      </c>
      <c r="B56" s="17" t="s">
        <v>792</v>
      </c>
      <c r="C56" s="18">
        <v>14</v>
      </c>
      <c r="D56" s="22" t="s">
        <v>3274</v>
      </c>
      <c r="E56" s="17" t="s">
        <v>933</v>
      </c>
      <c r="F56" s="18">
        <v>8099</v>
      </c>
      <c r="G56" s="18" t="s">
        <v>381</v>
      </c>
      <c r="H56" s="24" t="str">
        <f>IFERROR(IF(F56*1=9999,VLOOKUP(99&amp;C56*1,[4]Depara_Prod_Oficial!$A$2:$F$1048576,6,FALSE),VLOOKUP(F56*1,[4]Depara_Prod_Oficial!$A$2:$F$1048576,6,FALSE)),E56)</f>
        <v>Residencial Sob Medida</v>
      </c>
      <c r="I56" s="24" t="str">
        <f>IFERROR(VLOOKUP(H56,'[5]Principais Produtos'!$C$1:$D$42,2,0),"Não")</f>
        <v>Sim</v>
      </c>
      <c r="J56" s="17" t="s">
        <v>387</v>
      </c>
      <c r="K56" s="23" t="s">
        <v>959</v>
      </c>
      <c r="L56" s="17"/>
      <c r="M56" s="87" t="s">
        <v>369</v>
      </c>
      <c r="N56" s="31">
        <v>3759.06</v>
      </c>
      <c r="O56" s="31">
        <v>0</v>
      </c>
      <c r="P56" s="35">
        <v>3759.06</v>
      </c>
      <c r="Q56" s="31">
        <v>0</v>
      </c>
      <c r="R56" s="17"/>
      <c r="S56" s="34" t="s">
        <v>375</v>
      </c>
      <c r="T56" s="23">
        <v>2268127</v>
      </c>
      <c r="U56" s="23" t="s">
        <v>786</v>
      </c>
      <c r="V56" s="23" t="s">
        <v>787</v>
      </c>
      <c r="W56" s="23" t="s">
        <v>129</v>
      </c>
      <c r="X56" s="23" t="s">
        <v>788</v>
      </c>
      <c r="Y56" s="23" t="s">
        <v>789</v>
      </c>
      <c r="Z56" s="23" t="s">
        <v>790</v>
      </c>
      <c r="AA56" s="23" t="s">
        <v>56</v>
      </c>
      <c r="AB56" s="23">
        <v>3200</v>
      </c>
      <c r="AC56" s="23">
        <v>3200</v>
      </c>
      <c r="AD56" s="23" t="s">
        <v>56</v>
      </c>
      <c r="AE56" s="23" t="s">
        <v>56</v>
      </c>
      <c r="AF56" s="23" t="s">
        <v>56</v>
      </c>
      <c r="AG56" s="23">
        <v>3200</v>
      </c>
      <c r="AH56" s="23" t="s">
        <v>102</v>
      </c>
      <c r="AI56" s="23">
        <v>1600</v>
      </c>
      <c r="AJ56" s="23">
        <v>0</v>
      </c>
      <c r="AK56" s="23" t="s">
        <v>58</v>
      </c>
      <c r="AL56" s="23">
        <v>0</v>
      </c>
      <c r="AM56" s="23" t="s">
        <v>59</v>
      </c>
      <c r="AN56" s="23" t="s">
        <v>60</v>
      </c>
      <c r="AO56" s="24"/>
      <c r="AP56" s="23" t="s">
        <v>61</v>
      </c>
      <c r="AQ56" s="23" t="s">
        <v>133</v>
      </c>
      <c r="AR56" s="23" t="s">
        <v>538</v>
      </c>
      <c r="AS56" s="23" t="s">
        <v>88</v>
      </c>
      <c r="AT56" s="23" t="s">
        <v>89</v>
      </c>
      <c r="AU56" s="23" t="s">
        <v>90</v>
      </c>
      <c r="AV56" s="23" t="s">
        <v>791</v>
      </c>
      <c r="AW56" s="23" t="s">
        <v>67</v>
      </c>
      <c r="AX56" s="23" t="s">
        <v>68</v>
      </c>
      <c r="AY56" s="23" t="s">
        <v>93</v>
      </c>
      <c r="AZ56" s="23" t="s">
        <v>473</v>
      </c>
      <c r="BA56" s="23" t="s">
        <v>202</v>
      </c>
      <c r="BB56" s="23">
        <v>0</v>
      </c>
      <c r="BC56" s="23" t="s">
        <v>792</v>
      </c>
      <c r="BD56" s="23" t="s">
        <v>793</v>
      </c>
      <c r="BE56" s="29">
        <v>42535</v>
      </c>
      <c r="BF56" s="23">
        <v>3200</v>
      </c>
      <c r="BG56" s="29">
        <f t="shared" si="2"/>
        <v>42535</v>
      </c>
      <c r="BH56" s="108" t="str">
        <f t="shared" si="3"/>
        <v xml:space="preserve">30/01/2017 </v>
      </c>
      <c r="BI56" s="42">
        <f t="shared" si="4"/>
        <v>230</v>
      </c>
      <c r="BJ56" s="43">
        <f t="shared" si="5"/>
        <v>7.666666666666667</v>
      </c>
      <c r="BK56" s="27">
        <f t="shared" si="10"/>
        <v>7</v>
      </c>
      <c r="BL56" s="110">
        <f t="shared" si="11"/>
        <v>0.58333333333333337</v>
      </c>
    </row>
    <row r="57" spans="1:64" ht="16.5" customHeight="1" x14ac:dyDescent="0.25">
      <c r="A57" s="22" t="s">
        <v>44</v>
      </c>
      <c r="B57" s="17" t="s">
        <v>800</v>
      </c>
      <c r="C57" s="18">
        <v>14</v>
      </c>
      <c r="D57" s="22" t="s">
        <v>3274</v>
      </c>
      <c r="E57" s="17" t="s">
        <v>382</v>
      </c>
      <c r="F57" s="18">
        <v>5002</v>
      </c>
      <c r="G57" s="18" t="s">
        <v>381</v>
      </c>
      <c r="H57" s="24" t="str">
        <f>IFERROR(IF(F57*1=9999,VLOOKUP(99&amp;C57*1,[4]Depara_Prod_Oficial!$A$2:$F$1048576,6,FALSE),VLOOKUP(F57*1,[4]Depara_Prod_Oficial!$A$2:$F$1048576,6,FALSE)),E57)</f>
        <v>Residencial Dose Dupla</v>
      </c>
      <c r="I57" s="24" t="str">
        <f>IFERROR(VLOOKUP(H57,'[5]Principais Produtos'!$C$1:$D$42,2,0),"Não")</f>
        <v>Sim</v>
      </c>
      <c r="J57" s="17" t="s">
        <v>387</v>
      </c>
      <c r="K57" s="23" t="s">
        <v>956</v>
      </c>
      <c r="L57" s="17"/>
      <c r="M57" s="87" t="s">
        <v>903</v>
      </c>
      <c r="N57" s="31">
        <v>16550.580000000002</v>
      </c>
      <c r="O57" s="31">
        <v>16550.580000000002</v>
      </c>
      <c r="P57" s="6">
        <v>0</v>
      </c>
      <c r="Q57" s="31"/>
      <c r="R57" s="17"/>
      <c r="S57" s="34" t="s">
        <v>375</v>
      </c>
      <c r="T57" s="23">
        <v>2225052</v>
      </c>
      <c r="U57" s="23" t="s">
        <v>794</v>
      </c>
      <c r="V57" s="23" t="s">
        <v>795</v>
      </c>
      <c r="W57" s="23" t="s">
        <v>129</v>
      </c>
      <c r="X57" s="23" t="s">
        <v>796</v>
      </c>
      <c r="Y57" s="23" t="s">
        <v>797</v>
      </c>
      <c r="Z57" s="23" t="s">
        <v>798</v>
      </c>
      <c r="AA57" s="23" t="s">
        <v>56</v>
      </c>
      <c r="AB57" s="23">
        <v>13529</v>
      </c>
      <c r="AC57" s="23">
        <v>13529</v>
      </c>
      <c r="AD57" s="23" t="s">
        <v>56</v>
      </c>
      <c r="AE57" s="23" t="s">
        <v>56</v>
      </c>
      <c r="AF57" s="23" t="s">
        <v>56</v>
      </c>
      <c r="AG57" s="23">
        <v>13529</v>
      </c>
      <c r="AH57" s="23" t="s">
        <v>102</v>
      </c>
      <c r="AI57" s="23">
        <v>6764.5</v>
      </c>
      <c r="AJ57" s="23">
        <v>0</v>
      </c>
      <c r="AK57" s="23" t="s">
        <v>58</v>
      </c>
      <c r="AL57" s="23">
        <v>0</v>
      </c>
      <c r="AM57" s="23" t="s">
        <v>59</v>
      </c>
      <c r="AN57" s="23" t="s">
        <v>60</v>
      </c>
      <c r="AO57" s="24"/>
      <c r="AP57" s="23" t="s">
        <v>61</v>
      </c>
      <c r="AQ57" s="23" t="s">
        <v>133</v>
      </c>
      <c r="AR57" s="23" t="s">
        <v>87</v>
      </c>
      <c r="AS57" s="23" t="s">
        <v>64</v>
      </c>
      <c r="AT57" s="23" t="s">
        <v>169</v>
      </c>
      <c r="AU57" s="23" t="s">
        <v>65</v>
      </c>
      <c r="AV57" s="23" t="s">
        <v>799</v>
      </c>
      <c r="AW57" s="23" t="s">
        <v>92</v>
      </c>
      <c r="AX57" s="23" t="s">
        <v>68</v>
      </c>
      <c r="AY57" s="23" t="s">
        <v>93</v>
      </c>
      <c r="AZ57" s="23" t="s">
        <v>530</v>
      </c>
      <c r="BA57" s="23" t="s">
        <v>94</v>
      </c>
      <c r="BB57" s="23">
        <v>0</v>
      </c>
      <c r="BC57" s="23" t="s">
        <v>800</v>
      </c>
      <c r="BD57" s="23" t="s">
        <v>801</v>
      </c>
      <c r="BE57" s="29">
        <v>42451</v>
      </c>
      <c r="BF57" s="23">
        <v>13529</v>
      </c>
      <c r="BG57" s="29">
        <f t="shared" si="2"/>
        <v>42451</v>
      </c>
      <c r="BH57" s="108" t="str">
        <f t="shared" si="3"/>
        <v xml:space="preserve">31/01/2017 </v>
      </c>
      <c r="BI57" s="42">
        <f t="shared" si="4"/>
        <v>315</v>
      </c>
      <c r="BJ57" s="43">
        <f t="shared" si="5"/>
        <v>10.5</v>
      </c>
      <c r="BK57" s="27">
        <f t="shared" si="10"/>
        <v>10</v>
      </c>
      <c r="BL57" s="110">
        <f t="shared" si="11"/>
        <v>0.83333333333333337</v>
      </c>
    </row>
    <row r="58" spans="1:64" ht="16.5" customHeight="1" x14ac:dyDescent="0.25">
      <c r="A58" s="22" t="s">
        <v>44</v>
      </c>
      <c r="B58" s="17" t="s">
        <v>808</v>
      </c>
      <c r="C58" s="18">
        <v>82</v>
      </c>
      <c r="D58" s="22" t="s">
        <v>3333</v>
      </c>
      <c r="E58" s="17" t="s">
        <v>373</v>
      </c>
      <c r="F58" s="18">
        <v>5012</v>
      </c>
      <c r="G58" s="18" t="s">
        <v>374</v>
      </c>
      <c r="H58" s="24" t="str">
        <f>IFERROR(IF(F58*1=9999,VLOOKUP(99&amp;C58*1,[4]Depara_Prod_Oficial!$A$2:$F$1048576,6,FALSE),VLOOKUP(F58*1,[4]Depara_Prod_Oficial!$A$2:$F$1048576,6,FALSE)),E58)</f>
        <v>AP STD</v>
      </c>
      <c r="I58" s="24" t="str">
        <f>IFERROR(VLOOKUP(H58,'[5]Principais Produtos'!$C$1:$D$42,2,0),"Não")</f>
        <v>Sim</v>
      </c>
      <c r="J58" s="17" t="s">
        <v>400</v>
      </c>
      <c r="K58" s="17" t="s">
        <v>400</v>
      </c>
      <c r="L58" s="17"/>
      <c r="M58" s="37" t="s">
        <v>48</v>
      </c>
      <c r="N58" s="31">
        <v>45501.15</v>
      </c>
      <c r="O58" s="31">
        <v>40000</v>
      </c>
      <c r="P58" s="35">
        <v>5501.1500000000015</v>
      </c>
      <c r="Q58" s="31"/>
      <c r="R58" s="17"/>
      <c r="S58" s="34" t="s">
        <v>375</v>
      </c>
      <c r="T58" s="23">
        <v>1379518</v>
      </c>
      <c r="U58" s="23" t="s">
        <v>802</v>
      </c>
      <c r="V58" s="23" t="s">
        <v>803</v>
      </c>
      <c r="W58" s="23" t="s">
        <v>52</v>
      </c>
      <c r="X58" s="23" t="s">
        <v>804</v>
      </c>
      <c r="Y58" s="23" t="s">
        <v>805</v>
      </c>
      <c r="Z58" s="23" t="s">
        <v>806</v>
      </c>
      <c r="AA58" s="23" t="s">
        <v>56</v>
      </c>
      <c r="AB58" s="23">
        <v>200000</v>
      </c>
      <c r="AC58" s="23">
        <v>200000</v>
      </c>
      <c r="AD58" s="23" t="s">
        <v>56</v>
      </c>
      <c r="AE58" s="23" t="s">
        <v>56</v>
      </c>
      <c r="AF58" s="23" t="s">
        <v>56</v>
      </c>
      <c r="AG58" s="23">
        <v>200000</v>
      </c>
      <c r="AH58" s="23" t="s">
        <v>102</v>
      </c>
      <c r="AI58" s="23">
        <v>100000</v>
      </c>
      <c r="AJ58" s="23">
        <v>0</v>
      </c>
      <c r="AK58" s="23" t="s">
        <v>58</v>
      </c>
      <c r="AL58" s="23">
        <v>0</v>
      </c>
      <c r="AM58" s="23" t="s">
        <v>59</v>
      </c>
      <c r="AN58" s="23" t="s">
        <v>60</v>
      </c>
      <c r="AO58" s="24"/>
      <c r="AP58" s="23" t="s">
        <v>61</v>
      </c>
      <c r="AQ58" s="23" t="s">
        <v>86</v>
      </c>
      <c r="AR58" s="23" t="s">
        <v>63</v>
      </c>
      <c r="AS58" s="23" t="s">
        <v>88</v>
      </c>
      <c r="AT58" s="23" t="s">
        <v>169</v>
      </c>
      <c r="AU58" s="23" t="s">
        <v>65</v>
      </c>
      <c r="AV58" s="23" t="s">
        <v>807</v>
      </c>
      <c r="AW58" s="23" t="s">
        <v>67</v>
      </c>
      <c r="AX58" s="23" t="s">
        <v>68</v>
      </c>
      <c r="AY58" s="23" t="s">
        <v>93</v>
      </c>
      <c r="AZ58" s="23" t="s">
        <v>452</v>
      </c>
      <c r="BA58" s="23" t="s">
        <v>223</v>
      </c>
      <c r="BB58" s="23">
        <v>0</v>
      </c>
      <c r="BC58" s="23" t="s">
        <v>808</v>
      </c>
      <c r="BD58" s="23" t="s">
        <v>809</v>
      </c>
      <c r="BE58" s="29">
        <v>40830</v>
      </c>
      <c r="BF58" s="23">
        <v>200000</v>
      </c>
      <c r="BG58" s="29">
        <f t="shared" si="2"/>
        <v>40830</v>
      </c>
      <c r="BH58" s="108" t="str">
        <f t="shared" si="3"/>
        <v xml:space="preserve">19/01/2017 </v>
      </c>
      <c r="BI58" s="42">
        <f t="shared" si="4"/>
        <v>1924</v>
      </c>
      <c r="BJ58" s="43">
        <f t="shared" si="5"/>
        <v>64.13333333333334</v>
      </c>
      <c r="BK58" s="27">
        <f t="shared" si="10"/>
        <v>63</v>
      </c>
      <c r="BL58" s="110">
        <f t="shared" si="11"/>
        <v>5.25</v>
      </c>
    </row>
    <row r="59" spans="1:64" ht="16.5" customHeight="1" x14ac:dyDescent="0.25">
      <c r="A59" s="22" t="s">
        <v>44</v>
      </c>
      <c r="B59" s="17" t="s">
        <v>815</v>
      </c>
      <c r="C59" s="18">
        <v>14</v>
      </c>
      <c r="D59" s="22" t="s">
        <v>3274</v>
      </c>
      <c r="E59" s="17" t="s">
        <v>935</v>
      </c>
      <c r="F59" s="18">
        <v>5000</v>
      </c>
      <c r="G59" s="18" t="s">
        <v>936</v>
      </c>
      <c r="H59" s="24" t="str">
        <f>IFERROR(IF(F59*1=9999,VLOOKUP(99&amp;C59*1,[4]Depara_Prod_Oficial!$A$2:$F$1048576,6,FALSE),VLOOKUP(F59*1,[4]Depara_Prod_Oficial!$A$2:$F$1048576,6,FALSE)),E59)</f>
        <v>Residencial STD</v>
      </c>
      <c r="I59" s="24" t="str">
        <f>IFERROR(VLOOKUP(H59,'[5]Principais Produtos'!$C$1:$D$42,2,0),"Não")</f>
        <v>Não</v>
      </c>
      <c r="J59" s="17" t="s">
        <v>387</v>
      </c>
      <c r="K59" s="17" t="s">
        <v>905</v>
      </c>
      <c r="L59" s="17"/>
      <c r="M59" s="37" t="s">
        <v>48</v>
      </c>
      <c r="N59" s="31">
        <v>4542.47</v>
      </c>
      <c r="O59" s="31">
        <v>3600</v>
      </c>
      <c r="P59" s="35">
        <v>942.47000000000025</v>
      </c>
      <c r="Q59" s="31"/>
      <c r="R59" s="17"/>
      <c r="S59" s="34" t="s">
        <v>375</v>
      </c>
      <c r="T59" s="23">
        <v>2092120</v>
      </c>
      <c r="U59" s="23" t="s">
        <v>810</v>
      </c>
      <c r="V59" s="23" t="s">
        <v>811</v>
      </c>
      <c r="W59" s="23" t="s">
        <v>129</v>
      </c>
      <c r="X59" s="23" t="s">
        <v>812</v>
      </c>
      <c r="Y59" s="23" t="s">
        <v>813</v>
      </c>
      <c r="Z59" s="23" t="s">
        <v>814</v>
      </c>
      <c r="AA59" s="23" t="s">
        <v>56</v>
      </c>
      <c r="AB59" s="23">
        <v>3299</v>
      </c>
      <c r="AC59" s="23">
        <v>3299</v>
      </c>
      <c r="AD59" s="23" t="s">
        <v>56</v>
      </c>
      <c r="AE59" s="23" t="s">
        <v>56</v>
      </c>
      <c r="AF59" s="23" t="s">
        <v>56</v>
      </c>
      <c r="AG59" s="23">
        <v>3299</v>
      </c>
      <c r="AH59" s="23" t="s">
        <v>102</v>
      </c>
      <c r="AI59" s="23">
        <v>1649.5</v>
      </c>
      <c r="AJ59" s="23">
        <v>0</v>
      </c>
      <c r="AK59" s="23" t="s">
        <v>58</v>
      </c>
      <c r="AL59" s="23">
        <v>0</v>
      </c>
      <c r="AM59" s="23" t="s">
        <v>59</v>
      </c>
      <c r="AN59" s="23" t="s">
        <v>60</v>
      </c>
      <c r="AO59" s="24"/>
      <c r="AP59" s="23" t="s">
        <v>61</v>
      </c>
      <c r="AQ59" s="23" t="s">
        <v>133</v>
      </c>
      <c r="AR59" s="23" t="s">
        <v>538</v>
      </c>
      <c r="AS59" s="23" t="s">
        <v>88</v>
      </c>
      <c r="AT59" s="23" t="s">
        <v>590</v>
      </c>
      <c r="AU59" s="23" t="s">
        <v>65</v>
      </c>
      <c r="AV59" s="23" t="s">
        <v>738</v>
      </c>
      <c r="AW59" s="23" t="s">
        <v>92</v>
      </c>
      <c r="AX59" s="23" t="s">
        <v>68</v>
      </c>
      <c r="AY59" s="23" t="s">
        <v>93</v>
      </c>
      <c r="AZ59" s="23" t="s">
        <v>459</v>
      </c>
      <c r="BA59" s="23" t="s">
        <v>106</v>
      </c>
      <c r="BB59" s="23">
        <v>0</v>
      </c>
      <c r="BC59" s="23" t="s">
        <v>815</v>
      </c>
      <c r="BD59" s="23" t="s">
        <v>816</v>
      </c>
      <c r="BE59" s="29">
        <v>42144</v>
      </c>
      <c r="BF59" s="23">
        <v>3299</v>
      </c>
      <c r="BG59" s="29">
        <f t="shared" si="2"/>
        <v>42144</v>
      </c>
      <c r="BH59" s="108" t="str">
        <f t="shared" si="3"/>
        <v xml:space="preserve">23/01/2017 </v>
      </c>
      <c r="BI59" s="42">
        <f t="shared" si="4"/>
        <v>614</v>
      </c>
      <c r="BJ59" s="43">
        <f t="shared" si="5"/>
        <v>20.466666666666665</v>
      </c>
      <c r="BK59" s="27">
        <f t="shared" si="10"/>
        <v>20</v>
      </c>
      <c r="BL59" s="110">
        <f t="shared" si="11"/>
        <v>1.6666666666666667</v>
      </c>
    </row>
    <row r="60" spans="1:64" ht="16.5" customHeight="1" x14ac:dyDescent="0.25">
      <c r="A60" s="22" t="s">
        <v>44</v>
      </c>
      <c r="B60" s="17" t="s">
        <v>823</v>
      </c>
      <c r="C60" s="18">
        <v>14</v>
      </c>
      <c r="D60" s="22" t="s">
        <v>3274</v>
      </c>
      <c r="E60" s="17" t="s">
        <v>382</v>
      </c>
      <c r="F60" s="18">
        <v>5002</v>
      </c>
      <c r="G60" s="18" t="s">
        <v>936</v>
      </c>
      <c r="H60" s="24" t="str">
        <f>IFERROR(IF(F60*1=9999,VLOOKUP(99&amp;C60*1,[4]Depara_Prod_Oficial!$A$2:$F$1048576,6,FALSE),VLOOKUP(F60*1,[4]Depara_Prod_Oficial!$A$2:$F$1048576,6,FALSE)),E60)</f>
        <v>Residencial Dose Dupla</v>
      </c>
      <c r="I60" s="24" t="str">
        <f>IFERROR(VLOOKUP(H60,'[5]Principais Produtos'!$C$1:$D$42,2,0),"Não")</f>
        <v>Sim</v>
      </c>
      <c r="J60" s="17" t="s">
        <v>387</v>
      </c>
      <c r="K60" s="23" t="s">
        <v>957</v>
      </c>
      <c r="L60" s="17"/>
      <c r="M60" s="87" t="s">
        <v>902</v>
      </c>
      <c r="N60" s="31">
        <v>18139.09</v>
      </c>
      <c r="O60" s="31">
        <v>18139.09</v>
      </c>
      <c r="P60" s="6">
        <v>0</v>
      </c>
      <c r="Q60" s="31"/>
      <c r="R60" s="17"/>
      <c r="S60" s="34" t="s">
        <v>375</v>
      </c>
      <c r="T60" s="23">
        <v>2258016</v>
      </c>
      <c r="U60" s="23" t="s">
        <v>817</v>
      </c>
      <c r="V60" s="23" t="s">
        <v>818</v>
      </c>
      <c r="W60" s="23" t="s">
        <v>129</v>
      </c>
      <c r="X60" s="23" t="s">
        <v>819</v>
      </c>
      <c r="Y60" s="23" t="s">
        <v>820</v>
      </c>
      <c r="Z60" s="23" t="s">
        <v>821</v>
      </c>
      <c r="AA60" s="23" t="s">
        <v>56</v>
      </c>
      <c r="AB60" s="23">
        <v>22328</v>
      </c>
      <c r="AC60" s="23">
        <v>22328</v>
      </c>
      <c r="AD60" s="23" t="s">
        <v>56</v>
      </c>
      <c r="AE60" s="23" t="s">
        <v>56</v>
      </c>
      <c r="AF60" s="23" t="s">
        <v>56</v>
      </c>
      <c r="AG60" s="23">
        <v>22328</v>
      </c>
      <c r="AH60" s="23" t="s">
        <v>102</v>
      </c>
      <c r="AI60" s="23">
        <v>11164</v>
      </c>
      <c r="AJ60" s="23">
        <v>0</v>
      </c>
      <c r="AK60" s="23" t="s">
        <v>58</v>
      </c>
      <c r="AL60" s="23">
        <v>0</v>
      </c>
      <c r="AM60" s="23" t="s">
        <v>59</v>
      </c>
      <c r="AN60" s="23" t="s">
        <v>60</v>
      </c>
      <c r="AO60" s="24"/>
      <c r="AP60" s="23" t="s">
        <v>61</v>
      </c>
      <c r="AQ60" s="23" t="s">
        <v>133</v>
      </c>
      <c r="AR60" s="23" t="s">
        <v>87</v>
      </c>
      <c r="AS60" s="23" t="s">
        <v>88</v>
      </c>
      <c r="AT60" s="23" t="s">
        <v>89</v>
      </c>
      <c r="AU60" s="23" t="s">
        <v>103</v>
      </c>
      <c r="AV60" s="23" t="s">
        <v>822</v>
      </c>
      <c r="AW60" s="23" t="s">
        <v>105</v>
      </c>
      <c r="AX60" s="23" t="s">
        <v>68</v>
      </c>
      <c r="AY60" s="23" t="s">
        <v>93</v>
      </c>
      <c r="AZ60" s="23" t="s">
        <v>473</v>
      </c>
      <c r="BA60" s="23" t="s">
        <v>191</v>
      </c>
      <c r="BB60" s="23">
        <v>0</v>
      </c>
      <c r="BC60" s="23" t="s">
        <v>823</v>
      </c>
      <c r="BD60" s="23" t="s">
        <v>824</v>
      </c>
      <c r="BE60" s="29">
        <v>42514</v>
      </c>
      <c r="BF60" s="23">
        <v>22328</v>
      </c>
      <c r="BG60" s="29">
        <f t="shared" si="2"/>
        <v>42514</v>
      </c>
      <c r="BH60" s="108" t="str">
        <f t="shared" si="3"/>
        <v xml:space="preserve">30/01/2017 </v>
      </c>
      <c r="BI60" s="42">
        <f t="shared" si="4"/>
        <v>251</v>
      </c>
      <c r="BJ60" s="43">
        <f t="shared" si="5"/>
        <v>8.3666666666666671</v>
      </c>
      <c r="BK60" s="27">
        <f t="shared" si="10"/>
        <v>8</v>
      </c>
      <c r="BL60" s="110">
        <f t="shared" si="11"/>
        <v>0.66666666666666663</v>
      </c>
    </row>
    <row r="61" spans="1:64" ht="16.5" customHeight="1" x14ac:dyDescent="0.25">
      <c r="A61" s="22" t="s">
        <v>44</v>
      </c>
      <c r="B61" s="17" t="s">
        <v>830</v>
      </c>
      <c r="C61" s="18">
        <v>82</v>
      </c>
      <c r="D61" s="22" t="s">
        <v>3333</v>
      </c>
      <c r="E61" s="17" t="s">
        <v>937</v>
      </c>
      <c r="F61" s="18">
        <v>9999</v>
      </c>
      <c r="G61" s="18" t="s">
        <v>374</v>
      </c>
      <c r="H61" s="24" t="str">
        <f>IFERROR(IF(F61*1=9999,VLOOKUP(99&amp;C61*1,[4]Depara_Prod_Oficial!$A$2:$F$1048576,6,FALSE),VLOOKUP(F61*1,[4]Depara_Prod_Oficial!$A$2:$F$1048576,6,FALSE)),E61)</f>
        <v>Pessoas - Acidentes Pessoais</v>
      </c>
      <c r="I61" s="24" t="str">
        <f>IFERROR(VLOOKUP(H61,'[5]Principais Produtos'!$C$1:$D$42,2,0),"Não")</f>
        <v>Não</v>
      </c>
      <c r="J61" s="17" t="s">
        <v>387</v>
      </c>
      <c r="K61" s="17" t="s">
        <v>47</v>
      </c>
      <c r="L61" s="17" t="s">
        <v>938</v>
      </c>
      <c r="M61" s="37" t="s">
        <v>48</v>
      </c>
      <c r="N61" s="31">
        <v>166592.62</v>
      </c>
      <c r="O61" s="31">
        <v>145000</v>
      </c>
      <c r="P61" s="35">
        <v>21592.619999999995</v>
      </c>
      <c r="Q61" s="31"/>
      <c r="R61" s="17"/>
      <c r="S61" s="34" t="s">
        <v>375</v>
      </c>
      <c r="T61" s="23">
        <v>1707351</v>
      </c>
      <c r="U61" s="23" t="s">
        <v>825</v>
      </c>
      <c r="V61" s="23" t="s">
        <v>826</v>
      </c>
      <c r="W61" s="23" t="s">
        <v>52</v>
      </c>
      <c r="X61" s="23" t="s">
        <v>827</v>
      </c>
      <c r="Y61" s="23" t="s">
        <v>828</v>
      </c>
      <c r="Z61" s="23" t="s">
        <v>829</v>
      </c>
      <c r="AA61" s="23" t="s">
        <v>56</v>
      </c>
      <c r="AB61" s="23">
        <v>70000</v>
      </c>
      <c r="AC61" s="23">
        <v>70000</v>
      </c>
      <c r="AD61" s="23" t="s">
        <v>56</v>
      </c>
      <c r="AE61" s="23" t="s">
        <v>56</v>
      </c>
      <c r="AF61" s="23" t="s">
        <v>56</v>
      </c>
      <c r="AG61" s="23">
        <v>70000</v>
      </c>
      <c r="AH61" s="23" t="s">
        <v>102</v>
      </c>
      <c r="AI61" s="23">
        <v>35000</v>
      </c>
      <c r="AJ61" s="23">
        <v>0</v>
      </c>
      <c r="AK61" s="23" t="s">
        <v>58</v>
      </c>
      <c r="AL61" s="23">
        <v>0</v>
      </c>
      <c r="AM61" s="23" t="s">
        <v>59</v>
      </c>
      <c r="AN61" s="23" t="s">
        <v>60</v>
      </c>
      <c r="AO61" s="24"/>
      <c r="AP61" s="23" t="s">
        <v>61</v>
      </c>
      <c r="AQ61" s="23" t="s">
        <v>86</v>
      </c>
      <c r="AR61" s="23" t="s">
        <v>63</v>
      </c>
      <c r="AS61" s="23" t="s">
        <v>64</v>
      </c>
      <c r="AT61" s="23" t="s">
        <v>506</v>
      </c>
      <c r="AU61" s="23" t="s">
        <v>65</v>
      </c>
      <c r="AV61" s="23" t="s">
        <v>123</v>
      </c>
      <c r="AW61" s="23" t="s">
        <v>105</v>
      </c>
      <c r="AX61" s="23" t="s">
        <v>68</v>
      </c>
      <c r="AY61" s="23" t="s">
        <v>93</v>
      </c>
      <c r="AZ61" s="23" t="s">
        <v>473</v>
      </c>
      <c r="BA61" s="23" t="s">
        <v>106</v>
      </c>
      <c r="BB61" s="23">
        <v>0</v>
      </c>
      <c r="BC61" s="23" t="s">
        <v>830</v>
      </c>
      <c r="BD61" s="23" t="s">
        <v>831</v>
      </c>
      <c r="BE61" s="29">
        <v>41522</v>
      </c>
      <c r="BF61" s="23">
        <v>70000</v>
      </c>
      <c r="BG61" s="29">
        <f t="shared" si="2"/>
        <v>41522</v>
      </c>
      <c r="BH61" s="108" t="str">
        <f t="shared" si="3"/>
        <v xml:space="preserve">30/01/2017 </v>
      </c>
      <c r="BI61" s="42">
        <f t="shared" si="4"/>
        <v>1243</v>
      </c>
      <c r="BJ61" s="43">
        <f t="shared" si="5"/>
        <v>41.43333333333333</v>
      </c>
      <c r="BK61" s="27">
        <f t="shared" si="10"/>
        <v>40</v>
      </c>
      <c r="BL61" s="110">
        <f t="shared" si="11"/>
        <v>3.3333333333333335</v>
      </c>
    </row>
    <row r="62" spans="1:64" ht="16.5" customHeight="1" x14ac:dyDescent="0.25">
      <c r="A62" s="22" t="s">
        <v>44</v>
      </c>
      <c r="B62" s="17" t="s">
        <v>838</v>
      </c>
      <c r="C62" s="18">
        <v>93</v>
      </c>
      <c r="D62" s="22" t="s">
        <v>3333</v>
      </c>
      <c r="E62" s="17" t="s">
        <v>939</v>
      </c>
      <c r="F62" s="18">
        <v>8062</v>
      </c>
      <c r="G62" s="18" t="s">
        <v>399</v>
      </c>
      <c r="H62" s="24" t="str">
        <f>IFERROR(IF(F62*1=9999,VLOOKUP(99&amp;C62*1,[4]Depara_Prod_Oficial!$A$2:$F$1048576,6,FALSE),VLOOKUP(F62*1,[4]Depara_Prod_Oficial!$A$2:$F$1048576,6,FALSE)),E62)</f>
        <v>Vida Mulher</v>
      </c>
      <c r="I62" s="24" t="str">
        <f>IFERROR(VLOOKUP(H62,'[5]Principais Produtos'!$C$1:$D$42,2,0),"Não")</f>
        <v>Não</v>
      </c>
      <c r="J62" s="17" t="s">
        <v>387</v>
      </c>
      <c r="K62" s="17" t="s">
        <v>957</v>
      </c>
      <c r="L62" s="17" t="s">
        <v>940</v>
      </c>
      <c r="M62" s="37" t="s">
        <v>48</v>
      </c>
      <c r="N62" s="31">
        <v>23393</v>
      </c>
      <c r="O62" s="31">
        <v>19000</v>
      </c>
      <c r="P62" s="35">
        <v>4393</v>
      </c>
      <c r="Q62" s="31"/>
      <c r="R62" s="17"/>
      <c r="S62" s="34" t="s">
        <v>375</v>
      </c>
      <c r="T62" s="23">
        <v>2290081</v>
      </c>
      <c r="U62" s="23" t="s">
        <v>832</v>
      </c>
      <c r="V62" s="23" t="s">
        <v>833</v>
      </c>
      <c r="W62" s="23" t="s">
        <v>52</v>
      </c>
      <c r="X62" s="23" t="s">
        <v>834</v>
      </c>
      <c r="Y62" s="23" t="s">
        <v>835</v>
      </c>
      <c r="Z62" s="23" t="s">
        <v>836</v>
      </c>
      <c r="AA62" s="23" t="s">
        <v>56</v>
      </c>
      <c r="AB62" s="23">
        <v>21393</v>
      </c>
      <c r="AC62" s="23">
        <v>21393</v>
      </c>
      <c r="AD62" s="23" t="s">
        <v>56</v>
      </c>
      <c r="AE62" s="23" t="s">
        <v>56</v>
      </c>
      <c r="AF62" s="23" t="s">
        <v>56</v>
      </c>
      <c r="AG62" s="23">
        <v>21393</v>
      </c>
      <c r="AH62" s="23" t="s">
        <v>102</v>
      </c>
      <c r="AI62" s="23">
        <v>10696.5</v>
      </c>
      <c r="AJ62" s="23">
        <v>0</v>
      </c>
      <c r="AK62" s="23" t="s">
        <v>58</v>
      </c>
      <c r="AL62" s="23">
        <v>0</v>
      </c>
      <c r="AM62" s="23" t="s">
        <v>59</v>
      </c>
      <c r="AN62" s="23" t="s">
        <v>60</v>
      </c>
      <c r="AO62" s="24"/>
      <c r="AP62" s="23" t="s">
        <v>61</v>
      </c>
      <c r="AQ62" s="23" t="s">
        <v>86</v>
      </c>
      <c r="AR62" s="23" t="s">
        <v>87</v>
      </c>
      <c r="AS62" s="23" t="s">
        <v>88</v>
      </c>
      <c r="AT62" s="23" t="s">
        <v>89</v>
      </c>
      <c r="AU62" s="23" t="s">
        <v>103</v>
      </c>
      <c r="AV62" s="23" t="s">
        <v>837</v>
      </c>
      <c r="AW62" s="23" t="s">
        <v>340</v>
      </c>
      <c r="AX62" s="23" t="s">
        <v>190</v>
      </c>
      <c r="AY62" s="23" t="s">
        <v>93</v>
      </c>
      <c r="AZ62" s="23" t="s">
        <v>530</v>
      </c>
      <c r="BA62" s="23" t="s">
        <v>106</v>
      </c>
      <c r="BB62" s="23">
        <v>0</v>
      </c>
      <c r="BC62" s="23" t="s">
        <v>838</v>
      </c>
      <c r="BD62" s="23" t="s">
        <v>839</v>
      </c>
      <c r="BE62" s="29">
        <v>42584</v>
      </c>
      <c r="BF62" s="23">
        <v>21393</v>
      </c>
      <c r="BG62" s="29">
        <f t="shared" si="2"/>
        <v>42584</v>
      </c>
      <c r="BH62" s="108" t="str">
        <f t="shared" si="3"/>
        <v xml:space="preserve">31/01/2017 </v>
      </c>
      <c r="BI62" s="42">
        <f t="shared" si="4"/>
        <v>182</v>
      </c>
      <c r="BJ62" s="43">
        <f t="shared" si="5"/>
        <v>6.0666666666666664</v>
      </c>
      <c r="BK62" s="27">
        <f t="shared" si="10"/>
        <v>5</v>
      </c>
      <c r="BL62" s="110">
        <f t="shared" si="11"/>
        <v>0.41666666666666669</v>
      </c>
    </row>
    <row r="63" spans="1:64" ht="16.5" customHeight="1" x14ac:dyDescent="0.25">
      <c r="A63" s="22" t="s">
        <v>44</v>
      </c>
      <c r="B63" s="17" t="s">
        <v>846</v>
      </c>
      <c r="C63" s="18">
        <v>14</v>
      </c>
      <c r="D63" s="22" t="s">
        <v>3274</v>
      </c>
      <c r="E63" s="17" t="s">
        <v>380</v>
      </c>
      <c r="F63" s="18">
        <v>8100</v>
      </c>
      <c r="G63" s="18" t="s">
        <v>936</v>
      </c>
      <c r="H63" s="24" t="str">
        <f>IFERROR(IF(F63*1=9999,VLOOKUP(99&amp;C63*1,[4]Depara_Prod_Oficial!$A$2:$F$1048576,6,FALSE),VLOOKUP(F63*1,[4]Depara_Prod_Oficial!$A$2:$F$1048576,6,FALSE)),E63)</f>
        <v>Residencial Van Gogh</v>
      </c>
      <c r="I63" s="24" t="str">
        <f>IFERROR(VLOOKUP(H63,'[5]Principais Produtos'!$C$1:$D$42,2,0),"Não")</f>
        <v>Não</v>
      </c>
      <c r="J63" s="17" t="s">
        <v>387</v>
      </c>
      <c r="K63" s="17" t="s">
        <v>905</v>
      </c>
      <c r="L63" s="17"/>
      <c r="M63" s="37" t="s">
        <v>48</v>
      </c>
      <c r="N63" s="31">
        <v>4550</v>
      </c>
      <c r="O63" s="31">
        <v>4076.83</v>
      </c>
      <c r="P63" s="35">
        <v>473.17000000000007</v>
      </c>
      <c r="Q63" s="31"/>
      <c r="R63" s="17"/>
      <c r="S63" s="34" t="s">
        <v>375</v>
      </c>
      <c r="T63" s="23">
        <v>2300150</v>
      </c>
      <c r="U63" s="23" t="s">
        <v>840</v>
      </c>
      <c r="V63" s="23" t="s">
        <v>841</v>
      </c>
      <c r="W63" s="23" t="s">
        <v>129</v>
      </c>
      <c r="X63" s="23" t="s">
        <v>842</v>
      </c>
      <c r="Y63" s="23" t="s">
        <v>843</v>
      </c>
      <c r="Z63" s="23" t="s">
        <v>844</v>
      </c>
      <c r="AA63" s="23" t="s">
        <v>56</v>
      </c>
      <c r="AB63" s="23">
        <v>41417</v>
      </c>
      <c r="AC63" s="23">
        <v>41417</v>
      </c>
      <c r="AD63" s="23" t="s">
        <v>56</v>
      </c>
      <c r="AE63" s="23" t="s">
        <v>56</v>
      </c>
      <c r="AF63" s="23" t="s">
        <v>56</v>
      </c>
      <c r="AG63" s="23">
        <v>41417</v>
      </c>
      <c r="AH63" s="23" t="s">
        <v>102</v>
      </c>
      <c r="AI63" s="23">
        <v>20708.5</v>
      </c>
      <c r="AJ63" s="23">
        <v>0</v>
      </c>
      <c r="AK63" s="23" t="s">
        <v>58</v>
      </c>
      <c r="AL63" s="23">
        <v>0</v>
      </c>
      <c r="AM63" s="23" t="s">
        <v>59</v>
      </c>
      <c r="AN63" s="23" t="s">
        <v>60</v>
      </c>
      <c r="AO63" s="24"/>
      <c r="AP63" s="23" t="s">
        <v>61</v>
      </c>
      <c r="AQ63" s="23" t="s">
        <v>133</v>
      </c>
      <c r="AR63" s="23" t="s">
        <v>538</v>
      </c>
      <c r="AS63" s="23" t="s">
        <v>88</v>
      </c>
      <c r="AT63" s="23" t="s">
        <v>89</v>
      </c>
      <c r="AU63" s="23" t="s">
        <v>90</v>
      </c>
      <c r="AV63" s="23" t="s">
        <v>845</v>
      </c>
      <c r="AW63" s="23" t="s">
        <v>67</v>
      </c>
      <c r="AX63" s="23" t="s">
        <v>68</v>
      </c>
      <c r="AY63" s="23" t="s">
        <v>93</v>
      </c>
      <c r="AZ63" s="23" t="s">
        <v>530</v>
      </c>
      <c r="BA63" s="23" t="s">
        <v>106</v>
      </c>
      <c r="BB63" s="23">
        <v>0</v>
      </c>
      <c r="BC63" s="23" t="s">
        <v>846</v>
      </c>
      <c r="BD63" s="23" t="s">
        <v>847</v>
      </c>
      <c r="BE63" s="29">
        <v>42592</v>
      </c>
      <c r="BF63" s="23">
        <v>41417</v>
      </c>
      <c r="BG63" s="29">
        <f t="shared" si="2"/>
        <v>42592</v>
      </c>
      <c r="BH63" s="108" t="str">
        <f t="shared" si="3"/>
        <v xml:space="preserve">31/01/2017 </v>
      </c>
      <c r="BI63" s="42">
        <f t="shared" si="4"/>
        <v>174</v>
      </c>
      <c r="BJ63" s="43">
        <f t="shared" si="5"/>
        <v>5.8</v>
      </c>
      <c r="BK63" s="27">
        <f t="shared" si="10"/>
        <v>5</v>
      </c>
      <c r="BL63" s="110">
        <f t="shared" si="11"/>
        <v>0.41666666666666669</v>
      </c>
    </row>
    <row r="64" spans="1:64" ht="16.5" customHeight="1" x14ac:dyDescent="0.25">
      <c r="A64" s="22" t="s">
        <v>44</v>
      </c>
      <c r="B64" s="17" t="s">
        <v>854</v>
      </c>
      <c r="C64" s="18">
        <v>14</v>
      </c>
      <c r="D64" s="22" t="s">
        <v>3274</v>
      </c>
      <c r="E64" s="17" t="s">
        <v>941</v>
      </c>
      <c r="F64" s="18">
        <v>8101</v>
      </c>
      <c r="G64" s="18" t="s">
        <v>936</v>
      </c>
      <c r="H64" s="24" t="str">
        <f>IFERROR(IF(F64*1=9999,VLOOKUP(99&amp;C64*1,[4]Depara_Prod_Oficial!$A$2:$F$1048576,6,FALSE),VLOOKUP(F64*1,[4]Depara_Prod_Oficial!$A$2:$F$1048576,6,FALSE)),E64)</f>
        <v>Residencial Select</v>
      </c>
      <c r="I64" s="24" t="str">
        <f>IFERROR(VLOOKUP(H64,'[5]Principais Produtos'!$C$1:$D$42,2,0),"Não")</f>
        <v>Não</v>
      </c>
      <c r="J64" s="17" t="s">
        <v>387</v>
      </c>
      <c r="K64" s="23" t="s">
        <v>957</v>
      </c>
      <c r="L64" s="17"/>
      <c r="M64" s="37" t="s">
        <v>48</v>
      </c>
      <c r="N64" s="31">
        <v>35707.599999999999</v>
      </c>
      <c r="O64" s="31">
        <v>34668</v>
      </c>
      <c r="P64" s="35">
        <v>1039.5999999999985</v>
      </c>
      <c r="Q64" s="31"/>
      <c r="R64" s="17"/>
      <c r="S64" s="34" t="s">
        <v>375</v>
      </c>
      <c r="T64" s="23">
        <v>2262380</v>
      </c>
      <c r="U64" s="23" t="s">
        <v>848</v>
      </c>
      <c r="V64" s="23" t="s">
        <v>849</v>
      </c>
      <c r="W64" s="23" t="s">
        <v>129</v>
      </c>
      <c r="X64" s="23" t="s">
        <v>850</v>
      </c>
      <c r="Y64" s="23" t="s">
        <v>851</v>
      </c>
      <c r="Z64" s="23" t="s">
        <v>852</v>
      </c>
      <c r="AA64" s="23" t="s">
        <v>56</v>
      </c>
      <c r="AB64" s="23">
        <v>70000</v>
      </c>
      <c r="AC64" s="23">
        <v>70000</v>
      </c>
      <c r="AD64" s="23" t="s">
        <v>56</v>
      </c>
      <c r="AE64" s="23" t="s">
        <v>56</v>
      </c>
      <c r="AF64" s="23" t="s">
        <v>56</v>
      </c>
      <c r="AG64" s="23">
        <v>70000</v>
      </c>
      <c r="AH64" s="23" t="s">
        <v>102</v>
      </c>
      <c r="AI64" s="23">
        <v>35000</v>
      </c>
      <c r="AJ64" s="23">
        <v>0</v>
      </c>
      <c r="AK64" s="23" t="s">
        <v>58</v>
      </c>
      <c r="AL64" s="23">
        <v>0</v>
      </c>
      <c r="AM64" s="23" t="s">
        <v>59</v>
      </c>
      <c r="AN64" s="23" t="s">
        <v>60</v>
      </c>
      <c r="AO64" s="24"/>
      <c r="AP64" s="23" t="s">
        <v>61</v>
      </c>
      <c r="AQ64" s="23" t="s">
        <v>133</v>
      </c>
      <c r="AR64" s="23" t="s">
        <v>87</v>
      </c>
      <c r="AS64" s="23" t="s">
        <v>64</v>
      </c>
      <c r="AT64" s="23" t="s">
        <v>89</v>
      </c>
      <c r="AU64" s="23" t="s">
        <v>103</v>
      </c>
      <c r="AV64" s="23" t="s">
        <v>853</v>
      </c>
      <c r="AW64" s="23" t="s">
        <v>272</v>
      </c>
      <c r="AX64" s="23" t="s">
        <v>273</v>
      </c>
      <c r="AY64" s="23" t="s">
        <v>93</v>
      </c>
      <c r="AZ64" s="23" t="s">
        <v>407</v>
      </c>
      <c r="BA64" s="23" t="s">
        <v>70</v>
      </c>
      <c r="BB64" s="23">
        <v>0</v>
      </c>
      <c r="BC64" s="23" t="s">
        <v>854</v>
      </c>
      <c r="BD64" s="23" t="s">
        <v>855</v>
      </c>
      <c r="BE64" s="29">
        <v>42523</v>
      </c>
      <c r="BF64" s="23">
        <v>70000</v>
      </c>
      <c r="BG64" s="29">
        <f t="shared" si="2"/>
        <v>42523</v>
      </c>
      <c r="BH64" s="108" t="str">
        <f t="shared" si="3"/>
        <v xml:space="preserve">24/01/2017 </v>
      </c>
      <c r="BI64" s="42">
        <f t="shared" si="4"/>
        <v>236</v>
      </c>
      <c r="BJ64" s="43">
        <f t="shared" si="5"/>
        <v>7.8666666666666663</v>
      </c>
      <c r="BK64" s="27">
        <f t="shared" si="10"/>
        <v>7</v>
      </c>
      <c r="BL64" s="110">
        <f t="shared" si="11"/>
        <v>0.58333333333333337</v>
      </c>
    </row>
    <row r="65" spans="1:64" ht="16.5" customHeight="1" x14ac:dyDescent="0.25">
      <c r="A65" s="22" t="s">
        <v>44</v>
      </c>
      <c r="B65" s="17" t="s">
        <v>861</v>
      </c>
      <c r="C65" s="18">
        <v>93</v>
      </c>
      <c r="D65" s="22" t="s">
        <v>3333</v>
      </c>
      <c r="E65" s="17" t="s">
        <v>912</v>
      </c>
      <c r="F65" s="18">
        <v>6007</v>
      </c>
      <c r="G65" s="18" t="s">
        <v>389</v>
      </c>
      <c r="H65" s="24" t="str">
        <f>IFERROR(IF(F65*1=9999,VLOOKUP(99&amp;C65*1,[4]Depara_Prod_Oficial!$A$2:$F$1048576,6,FALSE),VLOOKUP(F65*1,[4]Depara_Prod_Oficial!$A$2:$F$1048576,6,FALSE)),E65)</f>
        <v>Vida Master</v>
      </c>
      <c r="I65" s="24" t="str">
        <f>IFERROR(VLOOKUP(H65,'[5]Principais Produtos'!$C$1:$D$42,2,0),"Não")</f>
        <v>Sim</v>
      </c>
      <c r="J65" s="17" t="s">
        <v>387</v>
      </c>
      <c r="K65" s="23" t="s">
        <v>958</v>
      </c>
      <c r="L65" s="17" t="s">
        <v>919</v>
      </c>
      <c r="M65" s="87" t="s">
        <v>369</v>
      </c>
      <c r="N65" s="31">
        <v>100242.07</v>
      </c>
      <c r="O65" s="31">
        <v>0</v>
      </c>
      <c r="P65" s="35">
        <v>100242.07</v>
      </c>
      <c r="Q65" s="31">
        <v>0</v>
      </c>
      <c r="R65" s="17"/>
      <c r="S65" s="34" t="s">
        <v>375</v>
      </c>
      <c r="T65" s="23">
        <v>1640045</v>
      </c>
      <c r="U65" s="23" t="s">
        <v>856</v>
      </c>
      <c r="V65" s="23" t="s">
        <v>857</v>
      </c>
      <c r="W65" s="23" t="s">
        <v>52</v>
      </c>
      <c r="X65" s="23" t="s">
        <v>858</v>
      </c>
      <c r="Y65" s="23" t="s">
        <v>859</v>
      </c>
      <c r="Z65" s="23" t="s">
        <v>860</v>
      </c>
      <c r="AA65" s="23" t="s">
        <v>56</v>
      </c>
      <c r="AB65" s="23">
        <v>44425.65</v>
      </c>
      <c r="AC65" s="23">
        <v>44425.65</v>
      </c>
      <c r="AD65" s="23" t="s">
        <v>56</v>
      </c>
      <c r="AE65" s="23" t="s">
        <v>56</v>
      </c>
      <c r="AF65" s="23" t="s">
        <v>56</v>
      </c>
      <c r="AG65" s="23">
        <v>44425.65</v>
      </c>
      <c r="AH65" s="23" t="s">
        <v>102</v>
      </c>
      <c r="AI65" s="23">
        <v>22212.83</v>
      </c>
      <c r="AJ65" s="23">
        <v>0</v>
      </c>
      <c r="AK65" s="23" t="s">
        <v>58</v>
      </c>
      <c r="AL65" s="23">
        <v>0</v>
      </c>
      <c r="AM65" s="23" t="s">
        <v>59</v>
      </c>
      <c r="AN65" s="23" t="s">
        <v>60</v>
      </c>
      <c r="AO65" s="24"/>
      <c r="AP65" s="23" t="s">
        <v>61</v>
      </c>
      <c r="AQ65" s="23" t="s">
        <v>270</v>
      </c>
      <c r="AR65" s="23" t="s">
        <v>63</v>
      </c>
      <c r="AS65" s="23" t="s">
        <v>64</v>
      </c>
      <c r="AT65" s="23" t="s">
        <v>347</v>
      </c>
      <c r="AU65" s="23" t="s">
        <v>65</v>
      </c>
      <c r="AV65" s="23" t="s">
        <v>201</v>
      </c>
      <c r="AW65" s="23" t="s">
        <v>92</v>
      </c>
      <c r="AX65" s="23" t="s">
        <v>68</v>
      </c>
      <c r="AY65" s="23" t="s">
        <v>93</v>
      </c>
      <c r="AZ65" s="23" t="s">
        <v>776</v>
      </c>
      <c r="BA65" s="23" t="s">
        <v>202</v>
      </c>
      <c r="BB65" s="23">
        <v>0</v>
      </c>
      <c r="BC65" s="23" t="s">
        <v>861</v>
      </c>
      <c r="BD65" s="23" t="s">
        <v>862</v>
      </c>
      <c r="BE65" s="29">
        <v>41412</v>
      </c>
      <c r="BF65" s="23">
        <v>44425.65</v>
      </c>
      <c r="BG65" s="29">
        <f t="shared" si="2"/>
        <v>41412</v>
      </c>
      <c r="BH65" s="108" t="str">
        <f t="shared" si="3"/>
        <v xml:space="preserve">18/01/2017 </v>
      </c>
      <c r="BI65" s="42">
        <f t="shared" si="4"/>
        <v>1341</v>
      </c>
      <c r="BJ65" s="43">
        <f t="shared" si="5"/>
        <v>44.7</v>
      </c>
      <c r="BK65" s="27">
        <f t="shared" si="10"/>
        <v>44</v>
      </c>
      <c r="BL65" s="110">
        <f t="shared" si="11"/>
        <v>3.6666666666666665</v>
      </c>
    </row>
    <row r="66" spans="1:64" ht="16.5" customHeight="1" x14ac:dyDescent="0.25">
      <c r="A66" s="22" t="s">
        <v>44</v>
      </c>
      <c r="B66" s="17" t="s">
        <v>869</v>
      </c>
      <c r="C66" s="18">
        <v>93</v>
      </c>
      <c r="D66" s="22" t="s">
        <v>3333</v>
      </c>
      <c r="E66" s="17" t="s">
        <v>377</v>
      </c>
      <c r="F66" s="18">
        <v>5030</v>
      </c>
      <c r="G66" s="18" t="s">
        <v>374</v>
      </c>
      <c r="H66" s="24" t="str">
        <f>IFERROR(IF(F66*1=9999,VLOOKUP(99&amp;C66*1,[4]Depara_Prod_Oficial!$A$2:$F$1048576,6,FALSE),VLOOKUP(F66*1,[4]Depara_Prod_Oficial!$A$2:$F$1048576,6,FALSE)),E66)</f>
        <v>Vida Proteção Exclusiva</v>
      </c>
      <c r="I66" s="24" t="str">
        <f>IFERROR(VLOOKUP(H66,'[5]Principais Produtos'!$C$1:$D$42,2,0),"Não")</f>
        <v>Sim</v>
      </c>
      <c r="J66" s="17" t="s">
        <v>925</v>
      </c>
      <c r="K66" s="17" t="s">
        <v>378</v>
      </c>
      <c r="L66" s="23" t="s">
        <v>952</v>
      </c>
      <c r="M66" s="87" t="s">
        <v>369</v>
      </c>
      <c r="N66" s="31">
        <v>88130.47</v>
      </c>
      <c r="O66" s="31">
        <v>0</v>
      </c>
      <c r="P66" s="35">
        <v>88130.47</v>
      </c>
      <c r="Q66" s="31">
        <v>0</v>
      </c>
      <c r="R66" s="17"/>
      <c r="S66" s="34" t="s">
        <v>375</v>
      </c>
      <c r="T66" s="23">
        <v>1641826</v>
      </c>
      <c r="U66" s="23" t="s">
        <v>863</v>
      </c>
      <c r="V66" s="23" t="s">
        <v>864</v>
      </c>
      <c r="W66" s="23" t="s">
        <v>52</v>
      </c>
      <c r="X66" s="23" t="s">
        <v>865</v>
      </c>
      <c r="Y66" s="23" t="s">
        <v>866</v>
      </c>
      <c r="Z66" s="23" t="s">
        <v>867</v>
      </c>
      <c r="AA66" s="23" t="s">
        <v>56</v>
      </c>
      <c r="AB66" s="23">
        <v>38944.629999999997</v>
      </c>
      <c r="AC66" s="23">
        <v>49297</v>
      </c>
      <c r="AD66" s="23" t="s">
        <v>56</v>
      </c>
      <c r="AE66" s="23" t="s">
        <v>56</v>
      </c>
      <c r="AF66" s="23" t="s">
        <v>56</v>
      </c>
      <c r="AG66" s="23">
        <v>38944.629999999997</v>
      </c>
      <c r="AH66" s="23" t="s">
        <v>102</v>
      </c>
      <c r="AI66" s="23">
        <v>19472.32</v>
      </c>
      <c r="AJ66" s="23">
        <v>0</v>
      </c>
      <c r="AK66" s="23" t="s">
        <v>58</v>
      </c>
      <c r="AL66" s="23">
        <v>0</v>
      </c>
      <c r="AM66" s="23" t="s">
        <v>59</v>
      </c>
      <c r="AN66" s="23" t="s">
        <v>60</v>
      </c>
      <c r="AO66" s="24"/>
      <c r="AP66" s="23" t="s">
        <v>61</v>
      </c>
      <c r="AQ66" s="23" t="s">
        <v>270</v>
      </c>
      <c r="AR66" s="23" t="s">
        <v>63</v>
      </c>
      <c r="AS66" s="23" t="s">
        <v>88</v>
      </c>
      <c r="AT66" s="23" t="s">
        <v>169</v>
      </c>
      <c r="AU66" s="23" t="s">
        <v>65</v>
      </c>
      <c r="AV66" s="23" t="s">
        <v>868</v>
      </c>
      <c r="AW66" s="23" t="s">
        <v>92</v>
      </c>
      <c r="AX66" s="23" t="s">
        <v>68</v>
      </c>
      <c r="AY66" s="23" t="s">
        <v>93</v>
      </c>
      <c r="AZ66" s="23" t="s">
        <v>473</v>
      </c>
      <c r="BA66" s="23" t="s">
        <v>202</v>
      </c>
      <c r="BB66" s="23">
        <v>0</v>
      </c>
      <c r="BC66" s="23" t="s">
        <v>869</v>
      </c>
      <c r="BD66" s="23" t="s">
        <v>870</v>
      </c>
      <c r="BE66" s="29">
        <v>41415</v>
      </c>
      <c r="BF66" s="23">
        <v>38944.629999999997</v>
      </c>
      <c r="BG66" s="29">
        <f t="shared" si="2"/>
        <v>41415</v>
      </c>
      <c r="BH66" s="108" t="str">
        <f t="shared" si="3"/>
        <v xml:space="preserve">30/01/2017 </v>
      </c>
      <c r="BI66" s="42">
        <f t="shared" si="4"/>
        <v>1350</v>
      </c>
      <c r="BJ66" s="43">
        <f t="shared" si="5"/>
        <v>45</v>
      </c>
      <c r="BK66" s="27">
        <f t="shared" si="10"/>
        <v>44</v>
      </c>
      <c r="BL66" s="110">
        <f t="shared" si="11"/>
        <v>3.6666666666666665</v>
      </c>
    </row>
    <row r="67" spans="1:64" ht="16.5" customHeight="1" x14ac:dyDescent="0.25">
      <c r="A67" s="22" t="s">
        <v>44</v>
      </c>
      <c r="B67" s="17" t="s">
        <v>877</v>
      </c>
      <c r="C67" s="18">
        <v>82</v>
      </c>
      <c r="D67" s="22" t="s">
        <v>3333</v>
      </c>
      <c r="E67" s="17" t="s">
        <v>394</v>
      </c>
      <c r="F67" s="18">
        <v>8065</v>
      </c>
      <c r="G67" s="18" t="s">
        <v>374</v>
      </c>
      <c r="H67" s="24" t="str">
        <f>IFERROR(IF(F67*1=9999,VLOOKUP(99&amp;C67*1,[4]Depara_Prod_Oficial!$A$2:$F$1048576,6,FALSE),VLOOKUP(F67*1,[4]Depara_Prod_Oficial!$A$2:$F$1048576,6,FALSE)),E67)</f>
        <v>AP Proteção Sob Medida</v>
      </c>
      <c r="I67" s="24" t="str">
        <f>IFERROR(VLOOKUP(H67,'[5]Principais Produtos'!$C$1:$D$42,2,0),"Não")</f>
        <v>Sim</v>
      </c>
      <c r="J67" s="17" t="s">
        <v>400</v>
      </c>
      <c r="K67" s="17" t="s">
        <v>400</v>
      </c>
      <c r="L67" s="17"/>
      <c r="M67" s="87" t="s">
        <v>369</v>
      </c>
      <c r="N67" s="31">
        <v>114448.04</v>
      </c>
      <c r="O67" s="31">
        <v>0</v>
      </c>
      <c r="P67" s="35">
        <v>114448.04</v>
      </c>
      <c r="Q67" s="31">
        <v>0</v>
      </c>
      <c r="R67" s="17"/>
      <c r="S67" s="34" t="s">
        <v>375</v>
      </c>
      <c r="T67" s="23">
        <v>1676672</v>
      </c>
      <c r="U67" s="23" t="s">
        <v>871</v>
      </c>
      <c r="V67" s="23" t="s">
        <v>872</v>
      </c>
      <c r="W67" s="23" t="s">
        <v>52</v>
      </c>
      <c r="X67" s="23" t="s">
        <v>873</v>
      </c>
      <c r="Y67" s="23" t="s">
        <v>874</v>
      </c>
      <c r="Z67" s="23" t="s">
        <v>875</v>
      </c>
      <c r="AA67" s="23" t="s">
        <v>56</v>
      </c>
      <c r="AB67" s="23">
        <v>56557.04</v>
      </c>
      <c r="AC67" s="23">
        <v>56557.04</v>
      </c>
      <c r="AD67" s="23" t="s">
        <v>56</v>
      </c>
      <c r="AE67" s="23" t="s">
        <v>56</v>
      </c>
      <c r="AF67" s="23" t="s">
        <v>56</v>
      </c>
      <c r="AG67" s="23">
        <v>56557.04</v>
      </c>
      <c r="AH67" s="23" t="s">
        <v>102</v>
      </c>
      <c r="AI67" s="23">
        <v>28278.52</v>
      </c>
      <c r="AJ67" s="23">
        <v>0</v>
      </c>
      <c r="AK67" s="23" t="s">
        <v>58</v>
      </c>
      <c r="AL67" s="23">
        <v>0</v>
      </c>
      <c r="AM67" s="23" t="s">
        <v>59</v>
      </c>
      <c r="AN67" s="23" t="s">
        <v>60</v>
      </c>
      <c r="AO67" s="24"/>
      <c r="AP67" s="23" t="s">
        <v>61</v>
      </c>
      <c r="AQ67" s="23" t="s">
        <v>270</v>
      </c>
      <c r="AR67" s="23" t="s">
        <v>199</v>
      </c>
      <c r="AS67" s="23" t="s">
        <v>64</v>
      </c>
      <c r="AT67" s="23" t="s">
        <v>432</v>
      </c>
      <c r="AU67" s="23" t="s">
        <v>65</v>
      </c>
      <c r="AV67" s="23" t="s">
        <v>876</v>
      </c>
      <c r="AW67" s="23" t="s">
        <v>774</v>
      </c>
      <c r="AX67" s="23" t="s">
        <v>775</v>
      </c>
      <c r="AY67" s="23" t="s">
        <v>93</v>
      </c>
      <c r="AZ67" s="23" t="s">
        <v>473</v>
      </c>
      <c r="BA67" s="23" t="s">
        <v>155</v>
      </c>
      <c r="BB67" s="23">
        <v>0</v>
      </c>
      <c r="BC67" s="23" t="s">
        <v>877</v>
      </c>
      <c r="BD67" s="23" t="s">
        <v>878</v>
      </c>
      <c r="BE67" s="29">
        <v>41472</v>
      </c>
      <c r="BF67" s="23">
        <v>56557.04</v>
      </c>
      <c r="BG67" s="29">
        <f t="shared" si="2"/>
        <v>41472</v>
      </c>
      <c r="BH67" s="108" t="str">
        <f t="shared" si="3"/>
        <v xml:space="preserve">30/01/2017 </v>
      </c>
      <c r="BI67" s="42">
        <f t="shared" si="4"/>
        <v>1293</v>
      </c>
      <c r="BJ67" s="43">
        <f t="shared" si="5"/>
        <v>43.1</v>
      </c>
      <c r="BK67" s="27">
        <f t="shared" si="10"/>
        <v>42</v>
      </c>
      <c r="BL67" s="110">
        <f t="shared" si="11"/>
        <v>3.5</v>
      </c>
    </row>
    <row r="68" spans="1:64" ht="16.5" customHeight="1" x14ac:dyDescent="0.25">
      <c r="A68" s="22" t="s">
        <v>44</v>
      </c>
      <c r="B68" s="17" t="s">
        <v>885</v>
      </c>
      <c r="C68" s="18">
        <v>93</v>
      </c>
      <c r="D68" s="22" t="s">
        <v>3333</v>
      </c>
      <c r="E68" s="17" t="s">
        <v>377</v>
      </c>
      <c r="F68" s="18">
        <v>5030</v>
      </c>
      <c r="G68" s="18" t="s">
        <v>46</v>
      </c>
      <c r="H68" s="24" t="str">
        <f>IFERROR(IF(F68*1=9999,VLOOKUP(99&amp;C68*1,[4]Depara_Prod_Oficial!$A$2:$F$1048576,6,FALSE),VLOOKUP(F68*1,[4]Depara_Prod_Oficial!$A$2:$F$1048576,6,FALSE)),E68)</f>
        <v>Vida Proteção Exclusiva</v>
      </c>
      <c r="I68" s="24" t="str">
        <f>IFERROR(VLOOKUP(H68,'[5]Principais Produtos'!$C$1:$D$42,2,0),"Não")</f>
        <v>Sim</v>
      </c>
      <c r="J68" s="17" t="s">
        <v>387</v>
      </c>
      <c r="K68" s="17" t="s">
        <v>47</v>
      </c>
      <c r="L68" s="17" t="s">
        <v>942</v>
      </c>
      <c r="M68" s="37" t="s">
        <v>48</v>
      </c>
      <c r="N68" s="31">
        <v>90622.93</v>
      </c>
      <c r="O68" s="31">
        <v>72000</v>
      </c>
      <c r="P68" s="35">
        <v>18622.929999999993</v>
      </c>
      <c r="Q68" s="31"/>
      <c r="R68" s="17"/>
      <c r="S68" s="34" t="s">
        <v>375</v>
      </c>
      <c r="T68" s="23">
        <v>1777583</v>
      </c>
      <c r="U68" s="23" t="s">
        <v>879</v>
      </c>
      <c r="V68" s="23" t="s">
        <v>880</v>
      </c>
      <c r="W68" s="23" t="s">
        <v>52</v>
      </c>
      <c r="X68" s="23" t="s">
        <v>881</v>
      </c>
      <c r="Y68" s="23" t="s">
        <v>882</v>
      </c>
      <c r="Z68" s="23" t="s">
        <v>883</v>
      </c>
      <c r="AA68" s="23" t="s">
        <v>56</v>
      </c>
      <c r="AB68" s="23">
        <v>31689</v>
      </c>
      <c r="AC68" s="23">
        <v>31689</v>
      </c>
      <c r="AD68" s="23" t="s">
        <v>56</v>
      </c>
      <c r="AE68" s="23" t="s">
        <v>56</v>
      </c>
      <c r="AF68" s="23" t="s">
        <v>56</v>
      </c>
      <c r="AG68" s="23">
        <v>31689</v>
      </c>
      <c r="AH68" s="23" t="s">
        <v>102</v>
      </c>
      <c r="AI68" s="23">
        <v>15844.5</v>
      </c>
      <c r="AJ68" s="23">
        <v>0</v>
      </c>
      <c r="AK68" s="23" t="s">
        <v>102</v>
      </c>
      <c r="AL68" s="23">
        <v>0</v>
      </c>
      <c r="AM68" s="23" t="s">
        <v>59</v>
      </c>
      <c r="AN68" s="23" t="s">
        <v>60</v>
      </c>
      <c r="AO68" s="24"/>
      <c r="AP68" s="23" t="s">
        <v>61</v>
      </c>
      <c r="AQ68" s="23" t="s">
        <v>270</v>
      </c>
      <c r="AR68" s="23" t="s">
        <v>63</v>
      </c>
      <c r="AS68" s="23" t="s">
        <v>64</v>
      </c>
      <c r="AT68" s="23" t="s">
        <v>153</v>
      </c>
      <c r="AU68" s="23" t="s">
        <v>65</v>
      </c>
      <c r="AV68" s="23" t="s">
        <v>884</v>
      </c>
      <c r="AW68" s="23" t="s">
        <v>92</v>
      </c>
      <c r="AX68" s="23" t="s">
        <v>68</v>
      </c>
      <c r="AY68" s="23" t="s">
        <v>93</v>
      </c>
      <c r="AZ68" s="23" t="s">
        <v>452</v>
      </c>
      <c r="BA68" s="23" t="s">
        <v>223</v>
      </c>
      <c r="BB68" s="23">
        <v>0</v>
      </c>
      <c r="BC68" s="23" t="s">
        <v>885</v>
      </c>
      <c r="BD68" s="23" t="s">
        <v>886</v>
      </c>
      <c r="BE68" s="29">
        <v>41661</v>
      </c>
      <c r="BF68" s="23">
        <v>31689</v>
      </c>
      <c r="BG68" s="29">
        <f>BE68</f>
        <v>41661</v>
      </c>
      <c r="BH68" s="108" t="str">
        <f>AZ68</f>
        <v xml:space="preserve">19/01/2017 </v>
      </c>
      <c r="BI68" s="42">
        <f>BH68-BG68</f>
        <v>1093</v>
      </c>
      <c r="BJ68" s="43">
        <f>BI68/30</f>
        <v>36.43333333333333</v>
      </c>
      <c r="BK68" s="27">
        <f t="shared" si="10"/>
        <v>35</v>
      </c>
      <c r="BL68" s="110">
        <f t="shared" si="11"/>
        <v>2.9166666666666665</v>
      </c>
    </row>
    <row r="69" spans="1:64" ht="16.5" customHeight="1" x14ac:dyDescent="0.25">
      <c r="A69" s="22" t="s">
        <v>44</v>
      </c>
      <c r="B69" s="17" t="s">
        <v>892</v>
      </c>
      <c r="C69" s="18">
        <v>93</v>
      </c>
      <c r="D69" s="22" t="s">
        <v>3333</v>
      </c>
      <c r="E69" s="17" t="s">
        <v>943</v>
      </c>
      <c r="F69" s="18">
        <v>5050</v>
      </c>
      <c r="G69" s="18" t="s">
        <v>389</v>
      </c>
      <c r="H69" s="24" t="str">
        <f>IFERROR(IF(F69*1=9999,VLOOKUP(99&amp;C69*1,[4]Depara_Prod_Oficial!$A$2:$F$1048576,6,FALSE),VLOOKUP(F69*1,[4]Depara_Prod_Oficial!$A$2:$F$1048576,6,FALSE)),E69)</f>
        <v>Vida Proteção Exclusiva</v>
      </c>
      <c r="I69" s="24" t="str">
        <f>IFERROR(VLOOKUP(H69,'[5]Principais Produtos'!$C$1:$D$42,2,0),"Não")</f>
        <v>Sim</v>
      </c>
      <c r="J69" s="17" t="s">
        <v>387</v>
      </c>
      <c r="K69" s="17" t="s">
        <v>921</v>
      </c>
      <c r="L69" s="17"/>
      <c r="M69" s="37" t="s">
        <v>48</v>
      </c>
      <c r="N69" s="31">
        <v>39284.129999999997</v>
      </c>
      <c r="O69" s="31">
        <v>36500</v>
      </c>
      <c r="P69" s="35">
        <v>2784.1299999999974</v>
      </c>
      <c r="Q69" s="31"/>
      <c r="R69" s="17"/>
      <c r="S69" s="34" t="s">
        <v>375</v>
      </c>
      <c r="T69" s="23">
        <v>1749837</v>
      </c>
      <c r="U69" s="23" t="s">
        <v>887</v>
      </c>
      <c r="V69" s="23" t="s">
        <v>888</v>
      </c>
      <c r="W69" s="23" t="s">
        <v>52</v>
      </c>
      <c r="X69" s="23" t="s">
        <v>889</v>
      </c>
      <c r="Y69" s="23" t="s">
        <v>890</v>
      </c>
      <c r="Z69" s="23" t="s">
        <v>891</v>
      </c>
      <c r="AA69" s="23" t="s">
        <v>56</v>
      </c>
      <c r="AB69" s="23">
        <v>34474</v>
      </c>
      <c r="AC69" s="23">
        <v>34474</v>
      </c>
      <c r="AD69" s="23" t="s">
        <v>56</v>
      </c>
      <c r="AE69" s="23" t="s">
        <v>56</v>
      </c>
      <c r="AF69" s="23" t="s">
        <v>56</v>
      </c>
      <c r="AG69" s="23">
        <v>34474</v>
      </c>
      <c r="AH69" s="23" t="s">
        <v>102</v>
      </c>
      <c r="AI69" s="23">
        <v>17237</v>
      </c>
      <c r="AJ69" s="23">
        <v>0</v>
      </c>
      <c r="AK69" s="23" t="s">
        <v>58</v>
      </c>
      <c r="AL69" s="23">
        <v>0</v>
      </c>
      <c r="AM69" s="23" t="s">
        <v>59</v>
      </c>
      <c r="AN69" s="23" t="s">
        <v>60</v>
      </c>
      <c r="AO69" s="24"/>
      <c r="AP69" s="23" t="s">
        <v>61</v>
      </c>
      <c r="AQ69" s="23" t="s">
        <v>270</v>
      </c>
      <c r="AR69" s="23" t="s">
        <v>63</v>
      </c>
      <c r="AS69" s="23" t="s">
        <v>64</v>
      </c>
      <c r="AT69" s="23" t="s">
        <v>169</v>
      </c>
      <c r="AU69" s="23" t="s">
        <v>65</v>
      </c>
      <c r="AV69" s="23" t="s">
        <v>201</v>
      </c>
      <c r="AW69" s="23" t="s">
        <v>92</v>
      </c>
      <c r="AX69" s="23" t="s">
        <v>68</v>
      </c>
      <c r="AY69" s="23" t="s">
        <v>93</v>
      </c>
      <c r="AZ69" s="23" t="s">
        <v>452</v>
      </c>
      <c r="BA69" s="23" t="s">
        <v>223</v>
      </c>
      <c r="BB69" s="23">
        <v>0</v>
      </c>
      <c r="BC69" s="23" t="s">
        <v>892</v>
      </c>
      <c r="BD69" s="23" t="s">
        <v>893</v>
      </c>
      <c r="BE69" s="29">
        <v>41600</v>
      </c>
      <c r="BF69" s="23">
        <v>34474</v>
      </c>
      <c r="BG69" s="29">
        <f>BE69</f>
        <v>41600</v>
      </c>
      <c r="BH69" s="108" t="str">
        <f>AZ69</f>
        <v xml:space="preserve">19/01/2017 </v>
      </c>
      <c r="BI69" s="42">
        <f>BH69-BG69</f>
        <v>1154</v>
      </c>
      <c r="BJ69" s="43">
        <f>BI69/30</f>
        <v>38.466666666666669</v>
      </c>
      <c r="BK69" s="27">
        <f t="shared" si="10"/>
        <v>37</v>
      </c>
      <c r="BL69" s="110">
        <f t="shared" si="11"/>
        <v>3.0833333333333335</v>
      </c>
    </row>
    <row r="70" spans="1:64" ht="16.5" customHeight="1" x14ac:dyDescent="0.25">
      <c r="A70" s="22" t="s">
        <v>44</v>
      </c>
      <c r="B70" s="17" t="s">
        <v>900</v>
      </c>
      <c r="C70" s="18">
        <v>93</v>
      </c>
      <c r="D70" s="22" t="s">
        <v>3333</v>
      </c>
      <c r="E70" s="17" t="s">
        <v>922</v>
      </c>
      <c r="F70" s="18">
        <v>5055</v>
      </c>
      <c r="G70" s="18" t="s">
        <v>389</v>
      </c>
      <c r="H70" s="24" t="str">
        <f>IFERROR(IF(F70*1=9999,VLOOKUP(99&amp;C70*1,[4]Depara_Prod_Oficial!$A$2:$F$1048576,6,FALSE),VLOOKUP(F70*1,[4]Depara_Prod_Oficial!$A$2:$F$1048576,6,FALSE)),E70)</f>
        <v>Vida Master</v>
      </c>
      <c r="I70" s="24" t="str">
        <f>IFERROR(VLOOKUP(H70,'[5]Principais Produtos'!$C$1:$D$42,2,0),"Não")</f>
        <v>Sim</v>
      </c>
      <c r="J70" s="17" t="s">
        <v>387</v>
      </c>
      <c r="K70" s="23" t="s">
        <v>958</v>
      </c>
      <c r="L70" s="17" t="s">
        <v>919</v>
      </c>
      <c r="M70" s="87" t="s">
        <v>902</v>
      </c>
      <c r="N70" s="31">
        <v>142873.91</v>
      </c>
      <c r="O70" s="31">
        <v>142873.91</v>
      </c>
      <c r="P70" s="35">
        <v>0</v>
      </c>
      <c r="Q70" s="31"/>
      <c r="R70" s="17"/>
      <c r="S70" s="34" t="s">
        <v>375</v>
      </c>
      <c r="T70" s="23">
        <v>1655485</v>
      </c>
      <c r="U70" s="23" t="s">
        <v>894</v>
      </c>
      <c r="V70" s="23" t="s">
        <v>895</v>
      </c>
      <c r="W70" s="23" t="s">
        <v>52</v>
      </c>
      <c r="X70" s="23" t="s">
        <v>896</v>
      </c>
      <c r="Y70" s="23" t="s">
        <v>897</v>
      </c>
      <c r="Z70" s="23" t="s">
        <v>898</v>
      </c>
      <c r="AA70" s="23" t="s">
        <v>56</v>
      </c>
      <c r="AB70" s="23">
        <v>98963</v>
      </c>
      <c r="AC70" s="23">
        <v>98963</v>
      </c>
      <c r="AD70" s="23" t="s">
        <v>56</v>
      </c>
      <c r="AE70" s="23" t="s">
        <v>56</v>
      </c>
      <c r="AF70" s="23" t="s">
        <v>56</v>
      </c>
      <c r="AG70" s="23">
        <v>98963</v>
      </c>
      <c r="AH70" s="23" t="s">
        <v>57</v>
      </c>
      <c r="AI70" s="23">
        <v>98963</v>
      </c>
      <c r="AJ70" s="23">
        <v>0</v>
      </c>
      <c r="AK70" s="23" t="s">
        <v>58</v>
      </c>
      <c r="AL70" s="23">
        <v>0</v>
      </c>
      <c r="AM70" s="23" t="s">
        <v>59</v>
      </c>
      <c r="AN70" s="23" t="s">
        <v>60</v>
      </c>
      <c r="AO70" s="24"/>
      <c r="AP70" s="23" t="s">
        <v>61</v>
      </c>
      <c r="AQ70" s="23" t="s">
        <v>270</v>
      </c>
      <c r="AR70" s="23" t="s">
        <v>63</v>
      </c>
      <c r="AS70" s="23" t="s">
        <v>88</v>
      </c>
      <c r="AT70" s="23" t="s">
        <v>899</v>
      </c>
      <c r="AU70" s="23" t="s">
        <v>65</v>
      </c>
      <c r="AV70" s="23" t="s">
        <v>123</v>
      </c>
      <c r="AW70" s="23" t="s">
        <v>105</v>
      </c>
      <c r="AX70" s="23" t="s">
        <v>68</v>
      </c>
      <c r="AY70" s="23" t="s">
        <v>93</v>
      </c>
      <c r="AZ70" s="23" t="s">
        <v>459</v>
      </c>
      <c r="BA70" s="23" t="s">
        <v>191</v>
      </c>
      <c r="BB70" s="23">
        <v>0</v>
      </c>
      <c r="BC70" s="23" t="s">
        <v>900</v>
      </c>
      <c r="BD70" s="23" t="s">
        <v>901</v>
      </c>
      <c r="BE70" s="29">
        <v>41438</v>
      </c>
      <c r="BF70" s="23">
        <v>98963</v>
      </c>
      <c r="BG70" s="29">
        <f>BE70</f>
        <v>41438</v>
      </c>
      <c r="BH70" s="108" t="str">
        <f>AZ70</f>
        <v xml:space="preserve">23/01/2017 </v>
      </c>
      <c r="BI70" s="42">
        <f>BH70-BG70</f>
        <v>1320</v>
      </c>
      <c r="BJ70" s="43">
        <f>BI70/30</f>
        <v>44</v>
      </c>
      <c r="BK70" s="27">
        <f t="shared" si="10"/>
        <v>43</v>
      </c>
      <c r="BL70" s="110">
        <f t="shared" si="11"/>
        <v>3.5833333333333335</v>
      </c>
    </row>
    <row r="71" spans="1:64" ht="16.5" customHeight="1" x14ac:dyDescent="0.25">
      <c r="A71" s="49" t="s">
        <v>973</v>
      </c>
      <c r="B71" s="17" t="s">
        <v>974</v>
      </c>
      <c r="C71" s="63">
        <v>82</v>
      </c>
      <c r="D71" s="49" t="s">
        <v>3333</v>
      </c>
      <c r="E71" s="51" t="s">
        <v>1621</v>
      </c>
      <c r="F71" s="50">
        <v>1115</v>
      </c>
      <c r="G71" s="18" t="s">
        <v>374</v>
      </c>
      <c r="H71" s="24" t="str">
        <f>IFERROR(IF(F71*1=9999,VLOOKUP(99&amp;C71*1,[4]Depara_Prod_Oficial!$A$2:$F$1048576,6,FALSE),VLOOKUP(F71*1,[4]Depara_Prod_Oficial!$A$2:$F$1048576,6,FALSE)),E71)</f>
        <v>AP STD</v>
      </c>
      <c r="I71" s="24" t="str">
        <f>IFERROR(VLOOKUP(H71,'[5]Principais Produtos'!$C$1:$D$42,2,0),"Não")</f>
        <v>Sim</v>
      </c>
      <c r="J71" s="17" t="s">
        <v>387</v>
      </c>
      <c r="K71" s="23" t="s">
        <v>957</v>
      </c>
      <c r="L71" s="17"/>
      <c r="M71" s="54" t="s">
        <v>369</v>
      </c>
      <c r="N71" s="64">
        <v>303386.53999999998</v>
      </c>
      <c r="O71" s="64">
        <v>0</v>
      </c>
      <c r="P71" s="55">
        <v>303386.53999999998</v>
      </c>
      <c r="Q71" s="64">
        <v>0</v>
      </c>
      <c r="R71" s="51"/>
      <c r="S71" s="57" t="s">
        <v>49</v>
      </c>
      <c r="T71" s="53">
        <v>1230271</v>
      </c>
      <c r="U71" s="53" t="s">
        <v>975</v>
      </c>
      <c r="V71" s="53" t="s">
        <v>976</v>
      </c>
      <c r="W71" s="53" t="s">
        <v>52</v>
      </c>
      <c r="X71" s="53" t="s">
        <v>977</v>
      </c>
      <c r="Y71" s="53" t="s">
        <v>978</v>
      </c>
      <c r="Z71" s="53" t="s">
        <v>979</v>
      </c>
      <c r="AA71" s="53" t="s">
        <v>56</v>
      </c>
      <c r="AB71" s="53">
        <v>100000</v>
      </c>
      <c r="AC71" s="53">
        <v>100000</v>
      </c>
      <c r="AD71" s="53" t="s">
        <v>56</v>
      </c>
      <c r="AE71" s="53" t="s">
        <v>56</v>
      </c>
      <c r="AF71" s="53" t="s">
        <v>56</v>
      </c>
      <c r="AG71" s="53">
        <v>100000</v>
      </c>
      <c r="AH71" s="53" t="s">
        <v>102</v>
      </c>
      <c r="AI71" s="53">
        <v>50000</v>
      </c>
      <c r="AJ71" s="53">
        <v>0</v>
      </c>
      <c r="AK71" s="53" t="s">
        <v>58</v>
      </c>
      <c r="AL71" s="53">
        <v>0</v>
      </c>
      <c r="AM71" s="53" t="s">
        <v>59</v>
      </c>
      <c r="AN71" s="53" t="s">
        <v>60</v>
      </c>
      <c r="AO71" s="51"/>
      <c r="AP71" s="53" t="s">
        <v>61</v>
      </c>
      <c r="AQ71" s="53" t="s">
        <v>86</v>
      </c>
      <c r="AR71" s="53" t="s">
        <v>199</v>
      </c>
      <c r="AS71" s="53" t="s">
        <v>88</v>
      </c>
      <c r="AT71" s="53" t="s">
        <v>980</v>
      </c>
      <c r="AU71" s="53" t="s">
        <v>65</v>
      </c>
      <c r="AV71" s="53" t="s">
        <v>123</v>
      </c>
      <c r="AW71" s="53" t="s">
        <v>105</v>
      </c>
      <c r="AX71" s="53" t="s">
        <v>68</v>
      </c>
      <c r="AY71" s="53" t="s">
        <v>93</v>
      </c>
      <c r="AZ71" s="53" t="s">
        <v>981</v>
      </c>
      <c r="BA71" s="53" t="s">
        <v>202</v>
      </c>
      <c r="BB71" s="53">
        <v>0</v>
      </c>
      <c r="BC71" s="53" t="s">
        <v>974</v>
      </c>
      <c r="BD71" s="53" t="s">
        <v>982</v>
      </c>
      <c r="BE71" s="58">
        <v>40374</v>
      </c>
      <c r="BF71" s="53">
        <v>100000</v>
      </c>
      <c r="BG71" s="58">
        <v>40374</v>
      </c>
      <c r="BH71" s="109" t="s">
        <v>981</v>
      </c>
      <c r="BI71" s="60">
        <v>2405</v>
      </c>
      <c r="BJ71" s="61">
        <v>80.166666666666671</v>
      </c>
      <c r="BK71" s="27">
        <f t="shared" si="10"/>
        <v>78</v>
      </c>
      <c r="BL71" s="110">
        <f t="shared" si="11"/>
        <v>6.5</v>
      </c>
    </row>
    <row r="72" spans="1:64" ht="16.5" customHeight="1" x14ac:dyDescent="0.25">
      <c r="A72" s="49" t="s">
        <v>973</v>
      </c>
      <c r="B72" s="17" t="s">
        <v>983</v>
      </c>
      <c r="C72" s="63">
        <v>93</v>
      </c>
      <c r="D72" s="49" t="s">
        <v>3333</v>
      </c>
      <c r="E72" s="51" t="s">
        <v>377</v>
      </c>
      <c r="F72" s="50">
        <v>1008</v>
      </c>
      <c r="G72" s="65" t="s">
        <v>927</v>
      </c>
      <c r="H72" s="24" t="str">
        <f>IFERROR(IF(F72*1=9999,VLOOKUP(99&amp;C72*1,[4]Depara_Prod_Oficial!$A$2:$F$1048576,6,FALSE),VLOOKUP(F72*1,[4]Depara_Prod_Oficial!$A$2:$F$1048576,6,FALSE)),E72)</f>
        <v>Vida Proteção Exclusiva</v>
      </c>
      <c r="I72" s="24" t="str">
        <f>IFERROR(VLOOKUP(H72,'[5]Principais Produtos'!$C$1:$D$42,2,0),"Não")</f>
        <v>Sim</v>
      </c>
      <c r="J72" s="17" t="s">
        <v>387</v>
      </c>
      <c r="K72" s="17" t="s">
        <v>47</v>
      </c>
      <c r="L72" s="17"/>
      <c r="M72" s="54" t="s">
        <v>902</v>
      </c>
      <c r="N72" s="64">
        <v>226907.89</v>
      </c>
      <c r="O72" s="64">
        <v>226907.89</v>
      </c>
      <c r="P72" s="55">
        <v>0</v>
      </c>
      <c r="Q72" s="64"/>
      <c r="R72" s="51"/>
      <c r="S72" s="57" t="s">
        <v>49</v>
      </c>
      <c r="T72" s="53">
        <v>773277</v>
      </c>
      <c r="U72" s="53" t="s">
        <v>984</v>
      </c>
      <c r="V72" s="53" t="s">
        <v>985</v>
      </c>
      <c r="W72" s="53" t="s">
        <v>52</v>
      </c>
      <c r="X72" s="53" t="s">
        <v>986</v>
      </c>
      <c r="Y72" s="53" t="s">
        <v>987</v>
      </c>
      <c r="Z72" s="53" t="s">
        <v>988</v>
      </c>
      <c r="AA72" s="53" t="s">
        <v>56</v>
      </c>
      <c r="AB72" s="53">
        <v>74758</v>
      </c>
      <c r="AC72" s="53">
        <v>74758</v>
      </c>
      <c r="AD72" s="53" t="s">
        <v>56</v>
      </c>
      <c r="AE72" s="53" t="s">
        <v>56</v>
      </c>
      <c r="AF72" s="53" t="s">
        <v>56</v>
      </c>
      <c r="AG72" s="53">
        <v>74758</v>
      </c>
      <c r="AH72" s="53" t="s">
        <v>57</v>
      </c>
      <c r="AI72" s="53">
        <v>74758</v>
      </c>
      <c r="AJ72" s="53">
        <v>7785.64</v>
      </c>
      <c r="AK72" s="53" t="s">
        <v>58</v>
      </c>
      <c r="AL72" s="53">
        <v>0</v>
      </c>
      <c r="AM72" s="53" t="s">
        <v>150</v>
      </c>
      <c r="AN72" s="53" t="s">
        <v>60</v>
      </c>
      <c r="AO72" s="51"/>
      <c r="AP72" s="53" t="s">
        <v>61</v>
      </c>
      <c r="AQ72" s="53" t="s">
        <v>62</v>
      </c>
      <c r="AR72" s="53" t="s">
        <v>405</v>
      </c>
      <c r="AS72" s="53" t="s">
        <v>64</v>
      </c>
      <c r="AT72" s="53" t="s">
        <v>564</v>
      </c>
      <c r="AU72" s="53" t="s">
        <v>65</v>
      </c>
      <c r="AV72" s="53" t="s">
        <v>989</v>
      </c>
      <c r="AW72" s="53" t="s">
        <v>92</v>
      </c>
      <c r="AX72" s="53" t="s">
        <v>68</v>
      </c>
      <c r="AY72" s="53" t="s">
        <v>93</v>
      </c>
      <c r="AZ72" s="53" t="s">
        <v>990</v>
      </c>
      <c r="BA72" s="53" t="s">
        <v>191</v>
      </c>
      <c r="BB72" s="53">
        <v>0</v>
      </c>
      <c r="BC72" s="53" t="s">
        <v>983</v>
      </c>
      <c r="BD72" s="53" t="s">
        <v>991</v>
      </c>
      <c r="BE72" s="58">
        <v>39668</v>
      </c>
      <c r="BF72" s="53">
        <v>74758</v>
      </c>
      <c r="BG72" s="58">
        <v>39668</v>
      </c>
      <c r="BH72" s="109" t="s">
        <v>990</v>
      </c>
      <c r="BI72" s="60">
        <v>3107</v>
      </c>
      <c r="BJ72" s="61">
        <v>103.56666666666666</v>
      </c>
      <c r="BK72" s="27">
        <f t="shared" si="10"/>
        <v>102</v>
      </c>
      <c r="BL72" s="110">
        <f t="shared" si="11"/>
        <v>8.5</v>
      </c>
    </row>
    <row r="73" spans="1:64" ht="16.5" customHeight="1" x14ac:dyDescent="0.25">
      <c r="A73" s="49" t="s">
        <v>973</v>
      </c>
      <c r="B73" s="17" t="s">
        <v>992</v>
      </c>
      <c r="C73" s="63">
        <v>93</v>
      </c>
      <c r="D73" s="49" t="s">
        <v>3333</v>
      </c>
      <c r="E73" s="51" t="s">
        <v>396</v>
      </c>
      <c r="F73" s="50">
        <v>6000</v>
      </c>
      <c r="G73" s="18" t="s">
        <v>389</v>
      </c>
      <c r="H73" s="24" t="str">
        <f>IFERROR(IF(F73*1=9999,VLOOKUP(99&amp;C73*1,[4]Depara_Prod_Oficial!$A$2:$F$1048576,6,FALSE),VLOOKUP(F73*1,[4]Depara_Prod_Oficial!$A$2:$F$1048576,6,FALSE)),E73)</f>
        <v>Vida Master</v>
      </c>
      <c r="I73" s="24" t="str">
        <f>IFERROR(VLOOKUP(H73,'[5]Principais Produtos'!$C$1:$D$42,2,0),"Não")</f>
        <v>Sim</v>
      </c>
      <c r="J73" s="17" t="s">
        <v>387</v>
      </c>
      <c r="K73" s="17" t="s">
        <v>960</v>
      </c>
      <c r="L73" s="17"/>
      <c r="M73" s="54" t="s">
        <v>48</v>
      </c>
      <c r="N73" s="64">
        <v>244000</v>
      </c>
      <c r="O73" s="64">
        <v>230000</v>
      </c>
      <c r="P73" s="55">
        <v>14000</v>
      </c>
      <c r="Q73" s="64"/>
      <c r="R73" s="51"/>
      <c r="S73" s="57" t="s">
        <v>49</v>
      </c>
      <c r="T73" s="53">
        <v>829908</v>
      </c>
      <c r="U73" s="53" t="s">
        <v>993</v>
      </c>
      <c r="V73" s="53" t="s">
        <v>994</v>
      </c>
      <c r="W73" s="53" t="s">
        <v>52</v>
      </c>
      <c r="X73" s="53" t="s">
        <v>995</v>
      </c>
      <c r="Y73" s="53" t="s">
        <v>996</v>
      </c>
      <c r="Z73" s="53" t="s">
        <v>997</v>
      </c>
      <c r="AA73" s="53" t="s">
        <v>56</v>
      </c>
      <c r="AB73" s="53">
        <v>120000</v>
      </c>
      <c r="AC73" s="53">
        <v>120000</v>
      </c>
      <c r="AD73" s="53" t="s">
        <v>56</v>
      </c>
      <c r="AE73" s="53" t="s">
        <v>56</v>
      </c>
      <c r="AF73" s="53" t="s">
        <v>56</v>
      </c>
      <c r="AG73" s="53">
        <v>120000</v>
      </c>
      <c r="AH73" s="53" t="s">
        <v>57</v>
      </c>
      <c r="AI73" s="53">
        <v>120000</v>
      </c>
      <c r="AJ73" s="53">
        <v>100</v>
      </c>
      <c r="AK73" s="53" t="s">
        <v>58</v>
      </c>
      <c r="AL73" s="53">
        <v>0</v>
      </c>
      <c r="AM73" s="53" t="s">
        <v>150</v>
      </c>
      <c r="AN73" s="53" t="s">
        <v>60</v>
      </c>
      <c r="AO73" s="51"/>
      <c r="AP73" s="53" t="s">
        <v>61</v>
      </c>
      <c r="AQ73" s="53" t="s">
        <v>62</v>
      </c>
      <c r="AR73" s="53" t="s">
        <v>63</v>
      </c>
      <c r="AS73" s="53" t="s">
        <v>64</v>
      </c>
      <c r="AT73" s="53" t="s">
        <v>153</v>
      </c>
      <c r="AU73" s="53" t="s">
        <v>65</v>
      </c>
      <c r="AV73" s="53" t="s">
        <v>406</v>
      </c>
      <c r="AW73" s="53" t="s">
        <v>283</v>
      </c>
      <c r="AX73" s="53" t="s">
        <v>284</v>
      </c>
      <c r="AY73" s="53" t="s">
        <v>93</v>
      </c>
      <c r="AZ73" s="53" t="s">
        <v>998</v>
      </c>
      <c r="BA73" s="53" t="s">
        <v>223</v>
      </c>
      <c r="BB73" s="53">
        <v>0</v>
      </c>
      <c r="BC73" s="53" t="s">
        <v>992</v>
      </c>
      <c r="BD73" s="53" t="s">
        <v>999</v>
      </c>
      <c r="BE73" s="58">
        <v>39864</v>
      </c>
      <c r="BF73" s="53">
        <v>120000</v>
      </c>
      <c r="BG73" s="58">
        <v>39864</v>
      </c>
      <c r="BH73" s="109" t="s">
        <v>998</v>
      </c>
      <c r="BI73" s="60">
        <v>2912</v>
      </c>
      <c r="BJ73" s="61">
        <v>97.066666666666663</v>
      </c>
      <c r="BK73" s="27">
        <f t="shared" si="10"/>
        <v>95</v>
      </c>
      <c r="BL73" s="110">
        <f t="shared" si="11"/>
        <v>7.916666666666667</v>
      </c>
    </row>
    <row r="74" spans="1:64" ht="16.5" customHeight="1" x14ac:dyDescent="0.25">
      <c r="A74" s="49" t="s">
        <v>973</v>
      </c>
      <c r="B74" s="17" t="s">
        <v>1000</v>
      </c>
      <c r="C74" s="63">
        <v>77</v>
      </c>
      <c r="D74" s="49" t="s">
        <v>3333</v>
      </c>
      <c r="E74" s="51" t="s">
        <v>1622</v>
      </c>
      <c r="F74" s="50">
        <v>9999</v>
      </c>
      <c r="G74" s="18" t="s">
        <v>389</v>
      </c>
      <c r="H74" s="24" t="str">
        <f>IFERROR(IF(F74*1=9999,VLOOKUP(99&amp;C74*1,[4]Depara_Prod_Oficial!$A$2:$F$1048576,6,FALSE),VLOOKUP(F74*1,[4]Depara_Prod_Oficial!$A$2:$F$1048576,6,FALSE)),E74)</f>
        <v>Prestamista (outros)</v>
      </c>
      <c r="I74" s="24" t="str">
        <f>IFERROR(VLOOKUP(H74,'[5]Principais Produtos'!$C$1:$D$42,2,0),"Não")</f>
        <v>Não</v>
      </c>
      <c r="J74" s="17" t="s">
        <v>387</v>
      </c>
      <c r="K74" s="17" t="s">
        <v>921</v>
      </c>
      <c r="L74" s="17"/>
      <c r="M74" s="54" t="s">
        <v>48</v>
      </c>
      <c r="N74" s="64">
        <v>53709.7</v>
      </c>
      <c r="O74" s="64">
        <v>28223</v>
      </c>
      <c r="P74" s="55">
        <v>25486.699999999997</v>
      </c>
      <c r="Q74" s="64">
        <v>2926.06</v>
      </c>
      <c r="R74" s="51"/>
      <c r="S74" s="57" t="s">
        <v>49</v>
      </c>
      <c r="T74" s="53">
        <v>684614</v>
      </c>
      <c r="U74" s="53" t="s">
        <v>1001</v>
      </c>
      <c r="V74" s="53" t="s">
        <v>1002</v>
      </c>
      <c r="W74" s="53" t="s">
        <v>52</v>
      </c>
      <c r="X74" s="53" t="s">
        <v>1003</v>
      </c>
      <c r="Y74" s="53" t="s">
        <v>1004</v>
      </c>
      <c r="Z74" s="53" t="s">
        <v>1005</v>
      </c>
      <c r="AA74" s="53" t="s">
        <v>56</v>
      </c>
      <c r="AB74" s="53">
        <v>41023</v>
      </c>
      <c r="AC74" s="53">
        <v>41023</v>
      </c>
      <c r="AD74" s="53" t="s">
        <v>56</v>
      </c>
      <c r="AE74" s="53" t="s">
        <v>56</v>
      </c>
      <c r="AF74" s="53" t="s">
        <v>56</v>
      </c>
      <c r="AG74" s="53">
        <v>41023</v>
      </c>
      <c r="AH74" s="53" t="s">
        <v>57</v>
      </c>
      <c r="AI74" s="53">
        <v>41023</v>
      </c>
      <c r="AJ74" s="53">
        <v>2206.4699999999998</v>
      </c>
      <c r="AK74" s="53" t="s">
        <v>58</v>
      </c>
      <c r="AL74" s="53">
        <v>0</v>
      </c>
      <c r="AM74" s="53" t="s">
        <v>150</v>
      </c>
      <c r="AN74" s="53" t="s">
        <v>60</v>
      </c>
      <c r="AO74" s="51"/>
      <c r="AP74" s="53" t="s">
        <v>61</v>
      </c>
      <c r="AQ74" s="53" t="s">
        <v>62</v>
      </c>
      <c r="AR74" s="53" t="s">
        <v>737</v>
      </c>
      <c r="AS74" s="53" t="s">
        <v>245</v>
      </c>
      <c r="AT74" s="53" t="s">
        <v>169</v>
      </c>
      <c r="AU74" s="53" t="s">
        <v>65</v>
      </c>
      <c r="AV74" s="53" t="s">
        <v>466</v>
      </c>
      <c r="AW74" s="53" t="s">
        <v>272</v>
      </c>
      <c r="AX74" s="53" t="s">
        <v>273</v>
      </c>
      <c r="AY74" s="53" t="s">
        <v>93</v>
      </c>
      <c r="AZ74" s="53" t="s">
        <v>1006</v>
      </c>
      <c r="BA74" s="53" t="s">
        <v>223</v>
      </c>
      <c r="BB74" s="53">
        <v>0</v>
      </c>
      <c r="BC74" s="53" t="s">
        <v>1000</v>
      </c>
      <c r="BD74" s="53" t="s">
        <v>1007</v>
      </c>
      <c r="BE74" s="58">
        <v>39360</v>
      </c>
      <c r="BF74" s="53">
        <v>41023</v>
      </c>
      <c r="BG74" s="58">
        <v>39360</v>
      </c>
      <c r="BH74" s="109" t="s">
        <v>1006</v>
      </c>
      <c r="BI74" s="60">
        <v>3409</v>
      </c>
      <c r="BJ74" s="61">
        <v>113.63333333333334</v>
      </c>
      <c r="BK74" s="27">
        <f t="shared" si="10"/>
        <v>111</v>
      </c>
      <c r="BL74" s="110">
        <f t="shared" si="11"/>
        <v>9.25</v>
      </c>
    </row>
    <row r="75" spans="1:64" ht="16.5" customHeight="1" x14ac:dyDescent="0.25">
      <c r="A75" s="49" t="s">
        <v>973</v>
      </c>
      <c r="B75" s="17" t="s">
        <v>1008</v>
      </c>
      <c r="C75" s="63">
        <v>93</v>
      </c>
      <c r="D75" s="49" t="s">
        <v>3333</v>
      </c>
      <c r="E75" s="51" t="s">
        <v>1622</v>
      </c>
      <c r="F75" s="50">
        <v>9999</v>
      </c>
      <c r="G75" s="18" t="s">
        <v>389</v>
      </c>
      <c r="H75" s="24" t="str">
        <f>IFERROR(IF(F75*1=9999,VLOOKUP(99&amp;C75*1,[4]Depara_Prod_Oficial!$A$2:$F$1048576,6,FALSE),VLOOKUP(F75*1,[4]Depara_Prod_Oficial!$A$2:$F$1048576,6,FALSE)),E75)</f>
        <v>Pessoas - Vida  (outros)</v>
      </c>
      <c r="I75" s="24" t="str">
        <f>IFERROR(VLOOKUP(H75,'[5]Principais Produtos'!$C$1:$D$42,2,0),"Não")</f>
        <v>Não</v>
      </c>
      <c r="J75" s="17" t="s">
        <v>387</v>
      </c>
      <c r="K75" s="17" t="s">
        <v>921</v>
      </c>
      <c r="L75" s="17"/>
      <c r="M75" s="54" t="s">
        <v>48</v>
      </c>
      <c r="N75" s="64">
        <v>68134.97</v>
      </c>
      <c r="O75" s="64">
        <v>60000</v>
      </c>
      <c r="P75" s="55">
        <v>8134.9700000000012</v>
      </c>
      <c r="Q75" s="64">
        <v>6000</v>
      </c>
      <c r="R75" s="51"/>
      <c r="S75" s="57" t="s">
        <v>49</v>
      </c>
      <c r="T75" s="53">
        <v>1085738</v>
      </c>
      <c r="U75" s="53" t="s">
        <v>1009</v>
      </c>
      <c r="V75" s="53" t="s">
        <v>1010</v>
      </c>
      <c r="W75" s="53" t="s">
        <v>52</v>
      </c>
      <c r="X75" s="53">
        <v>9301992</v>
      </c>
      <c r="Y75" s="53" t="s">
        <v>1011</v>
      </c>
      <c r="Z75" s="53" t="s">
        <v>1012</v>
      </c>
      <c r="AA75" s="53" t="s">
        <v>56</v>
      </c>
      <c r="AB75" s="53">
        <v>15000</v>
      </c>
      <c r="AC75" s="53">
        <v>15000</v>
      </c>
      <c r="AD75" s="53" t="s">
        <v>56</v>
      </c>
      <c r="AE75" s="53" t="s">
        <v>56</v>
      </c>
      <c r="AF75" s="53" t="s">
        <v>56</v>
      </c>
      <c r="AG75" s="53">
        <v>15000</v>
      </c>
      <c r="AH75" s="53" t="s">
        <v>102</v>
      </c>
      <c r="AI75" s="53">
        <v>7500</v>
      </c>
      <c r="AJ75" s="53">
        <v>0</v>
      </c>
      <c r="AK75" s="53" t="s">
        <v>58</v>
      </c>
      <c r="AL75" s="53">
        <v>0</v>
      </c>
      <c r="AM75" s="53" t="s">
        <v>59</v>
      </c>
      <c r="AN75" s="53" t="s">
        <v>562</v>
      </c>
      <c r="AO75" s="51"/>
      <c r="AP75" s="53" t="s">
        <v>61</v>
      </c>
      <c r="AQ75" s="53" t="s">
        <v>62</v>
      </c>
      <c r="AR75" s="53" t="s">
        <v>199</v>
      </c>
      <c r="AS75" s="53" t="s">
        <v>88</v>
      </c>
      <c r="AT75" s="53" t="s">
        <v>218</v>
      </c>
      <c r="AU75" s="53" t="s">
        <v>65</v>
      </c>
      <c r="AV75" s="53" t="s">
        <v>215</v>
      </c>
      <c r="AW75" s="53" t="s">
        <v>105</v>
      </c>
      <c r="AX75" s="53" t="s">
        <v>68</v>
      </c>
      <c r="AY75" s="53" t="s">
        <v>93</v>
      </c>
      <c r="AZ75" s="53" t="s">
        <v>1013</v>
      </c>
      <c r="BA75" s="53" t="s">
        <v>223</v>
      </c>
      <c r="BB75" s="53">
        <v>0</v>
      </c>
      <c r="BC75" s="53" t="s">
        <v>1008</v>
      </c>
      <c r="BD75" s="53" t="s">
        <v>1014</v>
      </c>
      <c r="BE75" s="58">
        <v>40056</v>
      </c>
      <c r="BF75" s="53">
        <v>15000</v>
      </c>
      <c r="BG75" s="58">
        <v>40056</v>
      </c>
      <c r="BH75" s="109" t="s">
        <v>1013</v>
      </c>
      <c r="BI75" s="60">
        <v>2711</v>
      </c>
      <c r="BJ75" s="61">
        <v>90.36666666666666</v>
      </c>
      <c r="BK75" s="27">
        <f t="shared" si="10"/>
        <v>89</v>
      </c>
      <c r="BL75" s="110">
        <f t="shared" si="11"/>
        <v>7.416666666666667</v>
      </c>
    </row>
    <row r="76" spans="1:64" ht="16.5" customHeight="1" x14ac:dyDescent="0.25">
      <c r="A76" s="49" t="s">
        <v>973</v>
      </c>
      <c r="B76" s="17" t="s">
        <v>1015</v>
      </c>
      <c r="C76" s="63">
        <v>93</v>
      </c>
      <c r="D76" s="49" t="s">
        <v>3333</v>
      </c>
      <c r="E76" s="51" t="s">
        <v>1623</v>
      </c>
      <c r="F76" s="50">
        <v>6004</v>
      </c>
      <c r="G76" s="18" t="s">
        <v>389</v>
      </c>
      <c r="H76" s="24" t="str">
        <f>IFERROR(IF(F76*1=9999,VLOOKUP(99&amp;C76*1,[4]Depara_Prod_Oficial!$A$2:$F$1048576,6,FALSE),VLOOKUP(F76*1,[4]Depara_Prod_Oficial!$A$2:$F$1048576,6,FALSE)),E76)</f>
        <v>Vida Master</v>
      </c>
      <c r="I76" s="24" t="str">
        <f>IFERROR(VLOOKUP(H76,'[5]Principais Produtos'!$C$1:$D$42,2,0),"Não")</f>
        <v>Sim</v>
      </c>
      <c r="J76" s="17" t="s">
        <v>387</v>
      </c>
      <c r="K76" s="23" t="s">
        <v>958</v>
      </c>
      <c r="L76" s="17" t="s">
        <v>919</v>
      </c>
      <c r="M76" s="54" t="s">
        <v>369</v>
      </c>
      <c r="N76" s="64">
        <v>94768.44</v>
      </c>
      <c r="O76" s="64">
        <v>0</v>
      </c>
      <c r="P76" s="55">
        <v>94768.44</v>
      </c>
      <c r="Q76" s="64">
        <v>0</v>
      </c>
      <c r="R76" s="51"/>
      <c r="S76" s="57" t="s">
        <v>49</v>
      </c>
      <c r="T76" s="53">
        <v>1060793</v>
      </c>
      <c r="U76" s="53" t="s">
        <v>1016</v>
      </c>
      <c r="V76" s="53" t="s">
        <v>1017</v>
      </c>
      <c r="W76" s="53" t="s">
        <v>52</v>
      </c>
      <c r="X76" s="53" t="s">
        <v>1018</v>
      </c>
      <c r="Y76" s="53" t="s">
        <v>1019</v>
      </c>
      <c r="Z76" s="53" t="s">
        <v>1020</v>
      </c>
      <c r="AA76" s="53" t="s">
        <v>56</v>
      </c>
      <c r="AB76" s="53">
        <v>30000</v>
      </c>
      <c r="AC76" s="53">
        <v>30000</v>
      </c>
      <c r="AD76" s="53" t="s">
        <v>56</v>
      </c>
      <c r="AE76" s="53" t="s">
        <v>56</v>
      </c>
      <c r="AF76" s="53" t="s">
        <v>56</v>
      </c>
      <c r="AG76" s="53">
        <v>30000</v>
      </c>
      <c r="AH76" s="53" t="s">
        <v>102</v>
      </c>
      <c r="AI76" s="53">
        <v>15000</v>
      </c>
      <c r="AJ76" s="53">
        <v>0</v>
      </c>
      <c r="AK76" s="53" t="s">
        <v>58</v>
      </c>
      <c r="AL76" s="53">
        <v>0</v>
      </c>
      <c r="AM76" s="53" t="s">
        <v>59</v>
      </c>
      <c r="AN76" s="53" t="s">
        <v>60</v>
      </c>
      <c r="AO76" s="51"/>
      <c r="AP76" s="53" t="s">
        <v>61</v>
      </c>
      <c r="AQ76" s="53" t="s">
        <v>270</v>
      </c>
      <c r="AR76" s="53" t="s">
        <v>199</v>
      </c>
      <c r="AS76" s="53" t="s">
        <v>88</v>
      </c>
      <c r="AT76" s="53" t="s">
        <v>564</v>
      </c>
      <c r="AU76" s="53" t="s">
        <v>65</v>
      </c>
      <c r="AV76" s="53" t="s">
        <v>1021</v>
      </c>
      <c r="AW76" s="53" t="s">
        <v>92</v>
      </c>
      <c r="AX76" s="53" t="s">
        <v>68</v>
      </c>
      <c r="AY76" s="53" t="s">
        <v>93</v>
      </c>
      <c r="AZ76" s="53" t="s">
        <v>1022</v>
      </c>
      <c r="BA76" s="53" t="s">
        <v>274</v>
      </c>
      <c r="BB76" s="53">
        <v>0</v>
      </c>
      <c r="BC76" s="53" t="s">
        <v>1015</v>
      </c>
      <c r="BD76" s="53" t="s">
        <v>1023</v>
      </c>
      <c r="BE76" s="58">
        <v>40017</v>
      </c>
      <c r="BF76" s="53">
        <v>30000</v>
      </c>
      <c r="BG76" s="58">
        <v>40017</v>
      </c>
      <c r="BH76" s="109" t="s">
        <v>1022</v>
      </c>
      <c r="BI76" s="60">
        <v>2751</v>
      </c>
      <c r="BJ76" s="61">
        <v>91.7</v>
      </c>
      <c r="BK76" s="27">
        <f t="shared" si="10"/>
        <v>90</v>
      </c>
      <c r="BL76" s="110">
        <f t="shared" si="11"/>
        <v>7.5</v>
      </c>
    </row>
    <row r="77" spans="1:64" ht="16.5" customHeight="1" x14ac:dyDescent="0.25">
      <c r="A77" s="49" t="s">
        <v>973</v>
      </c>
      <c r="B77" s="17" t="s">
        <v>1024</v>
      </c>
      <c r="C77" s="63">
        <v>93</v>
      </c>
      <c r="D77" s="49" t="s">
        <v>3333</v>
      </c>
      <c r="E77" s="51" t="s">
        <v>1624</v>
      </c>
      <c r="F77" s="50">
        <v>1001</v>
      </c>
      <c r="G77" s="18" t="s">
        <v>374</v>
      </c>
      <c r="H77" s="24" t="str">
        <f>IFERROR(IF(F77*1=9999,VLOOKUP(99&amp;C77*1,[4]Depara_Prod_Oficial!$A$2:$F$1048576,6,FALSE),VLOOKUP(F77*1,[4]Depara_Prod_Oficial!$A$2:$F$1048576,6,FALSE)),E77)</f>
        <v>Vida PF</v>
      </c>
      <c r="I77" s="24" t="str">
        <f>IFERROR(VLOOKUP(H77,'[5]Principais Produtos'!$C$1:$D$42,2,0),"Não")</f>
        <v>Não</v>
      </c>
      <c r="J77" s="17" t="s">
        <v>387</v>
      </c>
      <c r="K77" s="17" t="s">
        <v>47</v>
      </c>
      <c r="L77" s="17"/>
      <c r="M77" s="54" t="s">
        <v>369</v>
      </c>
      <c r="N77" s="64">
        <v>138479</v>
      </c>
      <c r="O77" s="64">
        <v>0</v>
      </c>
      <c r="P77" s="55">
        <v>138479</v>
      </c>
      <c r="Q77" s="64">
        <v>0</v>
      </c>
      <c r="R77" s="51"/>
      <c r="S77" s="57" t="s">
        <v>49</v>
      </c>
      <c r="T77" s="53">
        <v>466887</v>
      </c>
      <c r="U77" s="53" t="s">
        <v>1025</v>
      </c>
      <c r="V77" s="53" t="s">
        <v>1026</v>
      </c>
      <c r="W77" s="53" t="s">
        <v>52</v>
      </c>
      <c r="X77" s="53" t="s">
        <v>1027</v>
      </c>
      <c r="Y77" s="53" t="s">
        <v>1028</v>
      </c>
      <c r="Z77" s="53" t="s">
        <v>1029</v>
      </c>
      <c r="AA77" s="53" t="s">
        <v>56</v>
      </c>
      <c r="AB77" s="53">
        <v>75000</v>
      </c>
      <c r="AC77" s="53">
        <v>75000</v>
      </c>
      <c r="AD77" s="53" t="s">
        <v>56</v>
      </c>
      <c r="AE77" s="53" t="s">
        <v>56</v>
      </c>
      <c r="AF77" s="53" t="s">
        <v>56</v>
      </c>
      <c r="AG77" s="53">
        <v>75000</v>
      </c>
      <c r="AH77" s="53" t="s">
        <v>58</v>
      </c>
      <c r="AI77" s="53">
        <v>0</v>
      </c>
      <c r="AJ77" s="53">
        <v>10000</v>
      </c>
      <c r="AK77" s="53" t="s">
        <v>58</v>
      </c>
      <c r="AL77" s="53">
        <v>0</v>
      </c>
      <c r="AM77" s="53" t="s">
        <v>59</v>
      </c>
      <c r="AN77" s="53" t="s">
        <v>1030</v>
      </c>
      <c r="AO77" s="51" t="s">
        <v>1031</v>
      </c>
      <c r="AP77" s="53" t="s">
        <v>61</v>
      </c>
      <c r="AQ77" s="53" t="s">
        <v>270</v>
      </c>
      <c r="AR77" s="53" t="s">
        <v>87</v>
      </c>
      <c r="AS77" s="53" t="s">
        <v>88</v>
      </c>
      <c r="AT77" s="53" t="s">
        <v>169</v>
      </c>
      <c r="AU77" s="53" t="s">
        <v>65</v>
      </c>
      <c r="AV77" s="53" t="s">
        <v>201</v>
      </c>
      <c r="AW77" s="53" t="s">
        <v>92</v>
      </c>
      <c r="AX77" s="53" t="s">
        <v>68</v>
      </c>
      <c r="AY77" s="53" t="s">
        <v>93</v>
      </c>
      <c r="AZ77" s="53" t="s">
        <v>981</v>
      </c>
      <c r="BA77" s="53" t="s">
        <v>155</v>
      </c>
      <c r="BB77" s="53">
        <v>0</v>
      </c>
      <c r="BC77" s="53" t="s">
        <v>1024</v>
      </c>
      <c r="BD77" s="53" t="s">
        <v>1032</v>
      </c>
      <c r="BE77" s="58">
        <v>38581</v>
      </c>
      <c r="BF77" s="53">
        <v>75000</v>
      </c>
      <c r="BG77" s="58">
        <v>38581</v>
      </c>
      <c r="BH77" s="109" t="s">
        <v>981</v>
      </c>
      <c r="BI77" s="60">
        <v>4198</v>
      </c>
      <c r="BJ77" s="61">
        <v>139.93333333333334</v>
      </c>
      <c r="BK77" s="27">
        <f t="shared" si="10"/>
        <v>137</v>
      </c>
      <c r="BL77" s="110">
        <f t="shared" si="11"/>
        <v>11.416666666666666</v>
      </c>
    </row>
    <row r="78" spans="1:64" ht="16.5" customHeight="1" x14ac:dyDescent="0.25">
      <c r="A78" s="49" t="s">
        <v>973</v>
      </c>
      <c r="B78" s="17" t="s">
        <v>1033</v>
      </c>
      <c r="C78" s="63">
        <v>82</v>
      </c>
      <c r="D78" s="49" t="s">
        <v>3333</v>
      </c>
      <c r="E78" s="51" t="s">
        <v>377</v>
      </c>
      <c r="F78" s="50">
        <v>1008</v>
      </c>
      <c r="G78" s="18" t="s">
        <v>374</v>
      </c>
      <c r="H78" s="24" t="str">
        <f>IFERROR(IF(F78*1=9999,VLOOKUP(99&amp;C78*1,[4]Depara_Prod_Oficial!$A$2:$F$1048576,6,FALSE),VLOOKUP(F78*1,[4]Depara_Prod_Oficial!$A$2:$F$1048576,6,FALSE)),E78)</f>
        <v>Vida Proteção Exclusiva</v>
      </c>
      <c r="I78" s="24" t="str">
        <f>IFERROR(VLOOKUP(H78,'[5]Principais Produtos'!$C$1:$D$42,2,0),"Não")</f>
        <v>Sim</v>
      </c>
      <c r="J78" s="17" t="s">
        <v>387</v>
      </c>
      <c r="K78" s="17" t="s">
        <v>47</v>
      </c>
      <c r="L78" s="17"/>
      <c r="M78" s="54" t="s">
        <v>903</v>
      </c>
      <c r="N78" s="64">
        <v>129638.05</v>
      </c>
      <c r="O78" s="64">
        <v>129638.05</v>
      </c>
      <c r="P78" s="55">
        <v>0</v>
      </c>
      <c r="Q78" s="64"/>
      <c r="R78" s="51"/>
      <c r="S78" s="57" t="s">
        <v>49</v>
      </c>
      <c r="T78" s="53">
        <v>1161826</v>
      </c>
      <c r="U78" s="53" t="s">
        <v>1034</v>
      </c>
      <c r="V78" s="53" t="s">
        <v>1035</v>
      </c>
      <c r="W78" s="53" t="s">
        <v>52</v>
      </c>
      <c r="X78" s="53" t="s">
        <v>1036</v>
      </c>
      <c r="Y78" s="53" t="s">
        <v>1037</v>
      </c>
      <c r="Z78" s="53" t="s">
        <v>1038</v>
      </c>
      <c r="AA78" s="53" t="s">
        <v>56</v>
      </c>
      <c r="AB78" s="53">
        <v>44177.2</v>
      </c>
      <c r="AC78" s="53">
        <v>44177.2</v>
      </c>
      <c r="AD78" s="53" t="s">
        <v>56</v>
      </c>
      <c r="AE78" s="53" t="s">
        <v>56</v>
      </c>
      <c r="AF78" s="53" t="s">
        <v>56</v>
      </c>
      <c r="AG78" s="53">
        <v>44177.2</v>
      </c>
      <c r="AH78" s="53" t="s">
        <v>102</v>
      </c>
      <c r="AI78" s="53">
        <v>22088.6</v>
      </c>
      <c r="AJ78" s="53">
        <v>1000</v>
      </c>
      <c r="AK78" s="53" t="s">
        <v>58</v>
      </c>
      <c r="AL78" s="53">
        <v>0</v>
      </c>
      <c r="AM78" s="53" t="s">
        <v>59</v>
      </c>
      <c r="AN78" s="53" t="s">
        <v>60</v>
      </c>
      <c r="AO78" s="51"/>
      <c r="AP78" s="53" t="s">
        <v>61</v>
      </c>
      <c r="AQ78" s="53" t="s">
        <v>270</v>
      </c>
      <c r="AR78" s="53" t="s">
        <v>199</v>
      </c>
      <c r="AS78" s="53" t="s">
        <v>88</v>
      </c>
      <c r="AT78" s="53" t="s">
        <v>564</v>
      </c>
      <c r="AU78" s="53" t="s">
        <v>65</v>
      </c>
      <c r="AV78" s="53" t="s">
        <v>1039</v>
      </c>
      <c r="AW78" s="53" t="s">
        <v>92</v>
      </c>
      <c r="AX78" s="53" t="s">
        <v>68</v>
      </c>
      <c r="AY78" s="53" t="s">
        <v>93</v>
      </c>
      <c r="AZ78" s="53" t="s">
        <v>998</v>
      </c>
      <c r="BA78" s="53" t="s">
        <v>163</v>
      </c>
      <c r="BB78" s="53">
        <v>0</v>
      </c>
      <c r="BC78" s="53" t="s">
        <v>1033</v>
      </c>
      <c r="BD78" s="53" t="s">
        <v>1040</v>
      </c>
      <c r="BE78" s="58">
        <v>40197</v>
      </c>
      <c r="BF78" s="53">
        <v>44177.2</v>
      </c>
      <c r="BG78" s="58">
        <v>40197</v>
      </c>
      <c r="BH78" s="109" t="s">
        <v>998</v>
      </c>
      <c r="BI78" s="60">
        <v>2579</v>
      </c>
      <c r="BJ78" s="61">
        <v>85.966666666666669</v>
      </c>
      <c r="BK78" s="27">
        <f t="shared" si="10"/>
        <v>84</v>
      </c>
      <c r="BL78" s="110">
        <f t="shared" si="11"/>
        <v>7</v>
      </c>
    </row>
    <row r="79" spans="1:64" ht="16.5" customHeight="1" x14ac:dyDescent="0.25">
      <c r="A79" s="49" t="s">
        <v>973</v>
      </c>
      <c r="B79" s="17" t="s">
        <v>1041</v>
      </c>
      <c r="C79" s="63">
        <v>93</v>
      </c>
      <c r="D79" s="49" t="s">
        <v>3333</v>
      </c>
      <c r="E79" s="51" t="s">
        <v>1623</v>
      </c>
      <c r="F79" s="50">
        <v>6004</v>
      </c>
      <c r="G79" s="18" t="s">
        <v>46</v>
      </c>
      <c r="H79" s="24" t="str">
        <f>IFERROR(IF(F79*1=9999,VLOOKUP(99&amp;C79*1,[4]Depara_Prod_Oficial!$A$2:$F$1048576,6,FALSE),VLOOKUP(F79*1,[4]Depara_Prod_Oficial!$A$2:$F$1048576,6,FALSE)),E79)</f>
        <v>Vida Master</v>
      </c>
      <c r="I79" s="24" t="str">
        <f>IFERROR(VLOOKUP(H79,'[5]Principais Produtos'!$C$1:$D$42,2,0),"Não")</f>
        <v>Sim</v>
      </c>
      <c r="J79" s="17" t="s">
        <v>387</v>
      </c>
      <c r="K79" s="17" t="s">
        <v>960</v>
      </c>
      <c r="L79" s="17"/>
      <c r="M79" s="54" t="s">
        <v>48</v>
      </c>
      <c r="N79" s="64">
        <v>218415.38</v>
      </c>
      <c r="O79" s="64">
        <v>175000</v>
      </c>
      <c r="P79" s="55">
        <v>43415.380000000005</v>
      </c>
      <c r="Q79" s="64"/>
      <c r="R79" s="51"/>
      <c r="S79" s="57" t="s">
        <v>49</v>
      </c>
      <c r="T79" s="53">
        <v>1251419</v>
      </c>
      <c r="U79" s="53" t="s">
        <v>1042</v>
      </c>
      <c r="V79" s="53" t="s">
        <v>1043</v>
      </c>
      <c r="W79" s="53" t="s">
        <v>52</v>
      </c>
      <c r="X79" s="53" t="s">
        <v>1044</v>
      </c>
      <c r="Y79" s="53" t="s">
        <v>1045</v>
      </c>
      <c r="Z79" s="53" t="s">
        <v>1046</v>
      </c>
      <c r="AA79" s="53" t="s">
        <v>56</v>
      </c>
      <c r="AB79" s="53">
        <v>25000</v>
      </c>
      <c r="AC79" s="53">
        <v>25000</v>
      </c>
      <c r="AD79" s="53" t="s">
        <v>56</v>
      </c>
      <c r="AE79" s="53" t="s">
        <v>56</v>
      </c>
      <c r="AF79" s="53" t="s">
        <v>56</v>
      </c>
      <c r="AG79" s="53">
        <v>25000</v>
      </c>
      <c r="AH79" s="53" t="s">
        <v>102</v>
      </c>
      <c r="AI79" s="53">
        <v>12500</v>
      </c>
      <c r="AJ79" s="53">
        <v>0</v>
      </c>
      <c r="AK79" s="53" t="s">
        <v>58</v>
      </c>
      <c r="AL79" s="53">
        <v>0</v>
      </c>
      <c r="AM79" s="53" t="s">
        <v>59</v>
      </c>
      <c r="AN79" s="53" t="s">
        <v>60</v>
      </c>
      <c r="AO79" s="51"/>
      <c r="AP79" s="53" t="s">
        <v>61</v>
      </c>
      <c r="AQ79" s="53" t="s">
        <v>270</v>
      </c>
      <c r="AR79" s="53" t="s">
        <v>199</v>
      </c>
      <c r="AS79" s="53" t="s">
        <v>88</v>
      </c>
      <c r="AT79" s="53" t="s">
        <v>590</v>
      </c>
      <c r="AU79" s="53" t="s">
        <v>65</v>
      </c>
      <c r="AV79" s="53" t="s">
        <v>134</v>
      </c>
      <c r="AW79" s="53" t="s">
        <v>92</v>
      </c>
      <c r="AX79" s="53" t="s">
        <v>68</v>
      </c>
      <c r="AY79" s="53" t="s">
        <v>93</v>
      </c>
      <c r="AZ79" s="53" t="s">
        <v>998</v>
      </c>
      <c r="BA79" s="53" t="s">
        <v>223</v>
      </c>
      <c r="BB79" s="53">
        <v>0</v>
      </c>
      <c r="BC79" s="53" t="s">
        <v>1041</v>
      </c>
      <c r="BD79" s="53" t="s">
        <v>1047</v>
      </c>
      <c r="BE79" s="58">
        <v>40436</v>
      </c>
      <c r="BF79" s="53">
        <v>25000</v>
      </c>
      <c r="BG79" s="58">
        <v>40436</v>
      </c>
      <c r="BH79" s="109" t="s">
        <v>998</v>
      </c>
      <c r="BI79" s="60">
        <v>2340</v>
      </c>
      <c r="BJ79" s="61">
        <v>78</v>
      </c>
      <c r="BK79" s="27">
        <f t="shared" si="10"/>
        <v>76</v>
      </c>
      <c r="BL79" s="110">
        <f t="shared" si="11"/>
        <v>6.333333333333333</v>
      </c>
    </row>
    <row r="80" spans="1:64" ht="16.5" customHeight="1" x14ac:dyDescent="0.25">
      <c r="A80" s="49" t="s">
        <v>973</v>
      </c>
      <c r="B80" s="17" t="s">
        <v>1048</v>
      </c>
      <c r="C80" s="63">
        <v>14</v>
      </c>
      <c r="D80" s="49" t="s">
        <v>3274</v>
      </c>
      <c r="E80" s="51" t="s">
        <v>1622</v>
      </c>
      <c r="F80" s="50">
        <v>9999</v>
      </c>
      <c r="G80" s="18" t="s">
        <v>374</v>
      </c>
      <c r="H80" s="24" t="str">
        <f>IFERROR(IF(F80*1=9999,VLOOKUP(99&amp;C80*1,[4]Depara_Prod_Oficial!$A$2:$F$1048576,6,FALSE),VLOOKUP(F80*1,[4]Depara_Prod_Oficial!$A$2:$F$1048576,6,FALSE)),E80)</f>
        <v>Compreensivo Residencial  (out</v>
      </c>
      <c r="I80" s="24" t="str">
        <f>IFERROR(VLOOKUP(H80,'[5]Principais Produtos'!$C$1:$D$42,2,0),"Não")</f>
        <v>Não</v>
      </c>
      <c r="J80" s="17" t="s">
        <v>387</v>
      </c>
      <c r="K80" s="17" t="s">
        <v>47</v>
      </c>
      <c r="L80" s="17"/>
      <c r="M80" s="54" t="s">
        <v>48</v>
      </c>
      <c r="N80" s="64">
        <v>674256.88</v>
      </c>
      <c r="O80" s="64">
        <v>660000</v>
      </c>
      <c r="P80" s="55">
        <v>14256.880000000005</v>
      </c>
      <c r="Q80" s="64">
        <v>218384.3</v>
      </c>
      <c r="R80" s="51"/>
      <c r="S80" s="57" t="s">
        <v>49</v>
      </c>
      <c r="T80" s="53">
        <v>1149015</v>
      </c>
      <c r="U80" s="53" t="s">
        <v>1049</v>
      </c>
      <c r="V80" s="53" t="s">
        <v>1050</v>
      </c>
      <c r="W80" s="53" t="s">
        <v>52</v>
      </c>
      <c r="X80" s="53" t="s">
        <v>1051</v>
      </c>
      <c r="Y80" s="53" t="s">
        <v>1052</v>
      </c>
      <c r="Z80" s="53" t="s">
        <v>1053</v>
      </c>
      <c r="AA80" s="53" t="s">
        <v>56</v>
      </c>
      <c r="AB80" s="53">
        <v>103154.43</v>
      </c>
      <c r="AC80" s="53">
        <v>103154.43</v>
      </c>
      <c r="AD80" s="53" t="s">
        <v>56</v>
      </c>
      <c r="AE80" s="53" t="s">
        <v>56</v>
      </c>
      <c r="AF80" s="53" t="s">
        <v>56</v>
      </c>
      <c r="AG80" s="53">
        <v>103154.43</v>
      </c>
      <c r="AH80" s="53" t="s">
        <v>102</v>
      </c>
      <c r="AI80" s="53">
        <v>51577.21</v>
      </c>
      <c r="AJ80" s="53">
        <v>564083.31000000006</v>
      </c>
      <c r="AK80" s="53" t="s">
        <v>58</v>
      </c>
      <c r="AL80" s="53">
        <v>0</v>
      </c>
      <c r="AM80" s="53"/>
      <c r="AN80" s="53"/>
      <c r="AO80" s="51"/>
      <c r="AP80" s="53" t="s">
        <v>61</v>
      </c>
      <c r="AQ80" s="53" t="s">
        <v>270</v>
      </c>
      <c r="AR80" s="53" t="s">
        <v>199</v>
      </c>
      <c r="AS80" s="53" t="s">
        <v>88</v>
      </c>
      <c r="AT80" s="53" t="s">
        <v>153</v>
      </c>
      <c r="AU80" s="53" t="s">
        <v>65</v>
      </c>
      <c r="AV80" s="53" t="s">
        <v>1054</v>
      </c>
      <c r="AW80" s="53" t="s">
        <v>67</v>
      </c>
      <c r="AX80" s="53" t="s">
        <v>68</v>
      </c>
      <c r="AY80" s="53" t="s">
        <v>93</v>
      </c>
      <c r="AZ80" s="53" t="s">
        <v>1055</v>
      </c>
      <c r="BA80" s="53" t="s">
        <v>106</v>
      </c>
      <c r="BB80" s="53">
        <v>0</v>
      </c>
      <c r="BC80" s="53" t="s">
        <v>1048</v>
      </c>
      <c r="BD80" s="53" t="s">
        <v>1056</v>
      </c>
      <c r="BE80" s="58">
        <v>40164</v>
      </c>
      <c r="BF80" s="53">
        <v>103154.43</v>
      </c>
      <c r="BG80" s="58">
        <v>40164</v>
      </c>
      <c r="BH80" s="109" t="s">
        <v>1055</v>
      </c>
      <c r="BI80" s="60">
        <v>2609</v>
      </c>
      <c r="BJ80" s="61">
        <v>86.966666666666669</v>
      </c>
      <c r="BK80" s="27">
        <f t="shared" si="10"/>
        <v>85</v>
      </c>
      <c r="BL80" s="110">
        <f t="shared" si="11"/>
        <v>7.083333333333333</v>
      </c>
    </row>
    <row r="81" spans="1:64" ht="16.5" customHeight="1" x14ac:dyDescent="0.25">
      <c r="A81" s="49" t="s">
        <v>973</v>
      </c>
      <c r="B81" s="17" t="s">
        <v>1057</v>
      </c>
      <c r="C81" s="63">
        <v>93</v>
      </c>
      <c r="D81" s="49" t="s">
        <v>3333</v>
      </c>
      <c r="E81" s="51" t="s">
        <v>912</v>
      </c>
      <c r="F81" s="50">
        <v>6007</v>
      </c>
      <c r="G81" s="18" t="s">
        <v>374</v>
      </c>
      <c r="H81" s="24" t="str">
        <f>IFERROR(IF(F81*1=9999,VLOOKUP(99&amp;C81*1,[4]Depara_Prod_Oficial!$A$2:$F$1048576,6,FALSE),VLOOKUP(F81*1,[4]Depara_Prod_Oficial!$A$2:$F$1048576,6,FALSE)),E81)</f>
        <v>Vida Master</v>
      </c>
      <c r="I81" s="24" t="str">
        <f>IFERROR(VLOOKUP(H81,'[5]Principais Produtos'!$C$1:$D$42,2,0),"Não")</f>
        <v>Sim</v>
      </c>
      <c r="J81" s="17" t="s">
        <v>387</v>
      </c>
      <c r="K81" s="17" t="s">
        <v>47</v>
      </c>
      <c r="L81" s="17"/>
      <c r="M81" s="54" t="s">
        <v>48</v>
      </c>
      <c r="N81" s="64">
        <v>100000</v>
      </c>
      <c r="O81" s="64">
        <v>20000</v>
      </c>
      <c r="P81" s="55">
        <v>80000</v>
      </c>
      <c r="Q81" s="64"/>
      <c r="R81" s="51"/>
      <c r="S81" s="57" t="s">
        <v>49</v>
      </c>
      <c r="T81" s="53">
        <v>1289956</v>
      </c>
      <c r="U81" s="53" t="s">
        <v>1058</v>
      </c>
      <c r="V81" s="53" t="s">
        <v>1059</v>
      </c>
      <c r="W81" s="53" t="s">
        <v>52</v>
      </c>
      <c r="X81" s="53" t="s">
        <v>1060</v>
      </c>
      <c r="Y81" s="53" t="s">
        <v>1061</v>
      </c>
      <c r="Z81" s="53" t="s">
        <v>1062</v>
      </c>
      <c r="AA81" s="53" t="s">
        <v>56</v>
      </c>
      <c r="AB81" s="53">
        <v>17000</v>
      </c>
      <c r="AC81" s="53">
        <v>17000</v>
      </c>
      <c r="AD81" s="53" t="s">
        <v>56</v>
      </c>
      <c r="AE81" s="53" t="s">
        <v>56</v>
      </c>
      <c r="AF81" s="53" t="s">
        <v>56</v>
      </c>
      <c r="AG81" s="53">
        <v>17000</v>
      </c>
      <c r="AH81" s="53" t="s">
        <v>102</v>
      </c>
      <c r="AI81" s="53">
        <v>8500</v>
      </c>
      <c r="AJ81" s="53">
        <v>0</v>
      </c>
      <c r="AK81" s="53" t="s">
        <v>58</v>
      </c>
      <c r="AL81" s="53">
        <v>0</v>
      </c>
      <c r="AM81" s="53" t="s">
        <v>59</v>
      </c>
      <c r="AN81" s="53" t="s">
        <v>60</v>
      </c>
      <c r="AO81" s="51"/>
      <c r="AP81" s="53" t="s">
        <v>61</v>
      </c>
      <c r="AQ81" s="53" t="s">
        <v>270</v>
      </c>
      <c r="AR81" s="53" t="s">
        <v>63</v>
      </c>
      <c r="AS81" s="53" t="s">
        <v>64</v>
      </c>
      <c r="AT81" s="53" t="s">
        <v>347</v>
      </c>
      <c r="AU81" s="53" t="s">
        <v>65</v>
      </c>
      <c r="AV81" s="53" t="s">
        <v>1063</v>
      </c>
      <c r="AW81" s="53" t="s">
        <v>67</v>
      </c>
      <c r="AX81" s="53" t="s">
        <v>68</v>
      </c>
      <c r="AY81" s="53" t="s">
        <v>93</v>
      </c>
      <c r="AZ81" s="53" t="s">
        <v>981</v>
      </c>
      <c r="BA81" s="53" t="s">
        <v>70</v>
      </c>
      <c r="BB81" s="53">
        <v>0</v>
      </c>
      <c r="BC81" s="53" t="s">
        <v>1057</v>
      </c>
      <c r="BD81" s="53" t="s">
        <v>625</v>
      </c>
      <c r="BE81" s="58">
        <v>40582</v>
      </c>
      <c r="BF81" s="53">
        <v>17000</v>
      </c>
      <c r="BG81" s="58">
        <v>40582</v>
      </c>
      <c r="BH81" s="109" t="s">
        <v>981</v>
      </c>
      <c r="BI81" s="60">
        <v>2197</v>
      </c>
      <c r="BJ81" s="61">
        <v>73.233333333333334</v>
      </c>
      <c r="BK81" s="27">
        <f t="shared" si="10"/>
        <v>72</v>
      </c>
      <c r="BL81" s="110">
        <f t="shared" si="11"/>
        <v>6</v>
      </c>
    </row>
    <row r="82" spans="1:64" ht="16.5" customHeight="1" x14ac:dyDescent="0.25">
      <c r="A82" s="49" t="s">
        <v>973</v>
      </c>
      <c r="B82" s="17" t="s">
        <v>1064</v>
      </c>
      <c r="C82" s="63">
        <v>93</v>
      </c>
      <c r="D82" s="49" t="s">
        <v>3333</v>
      </c>
      <c r="E82" s="51" t="s">
        <v>1617</v>
      </c>
      <c r="F82" s="50">
        <v>1013</v>
      </c>
      <c r="G82" s="18" t="s">
        <v>374</v>
      </c>
      <c r="H82" s="24" t="str">
        <f>IFERROR(IF(F82*1=9999,VLOOKUP(99&amp;C82*1,[4]Depara_Prod_Oficial!$A$2:$F$1048576,6,FALSE),VLOOKUP(F82*1,[4]Depara_Prod_Oficial!$A$2:$F$1048576,6,FALSE)),E82)</f>
        <v>Vida Superproteção</v>
      </c>
      <c r="I82" s="24" t="str">
        <f>IFERROR(VLOOKUP(H82,'[5]Principais Produtos'!$C$1:$D$42,2,0),"Não")</f>
        <v>Não</v>
      </c>
      <c r="J82" s="17" t="s">
        <v>925</v>
      </c>
      <c r="K82" s="17" t="s">
        <v>378</v>
      </c>
      <c r="L82" s="23" t="s">
        <v>952</v>
      </c>
      <c r="M82" s="54" t="s">
        <v>48</v>
      </c>
      <c r="N82" s="64">
        <v>30050.53</v>
      </c>
      <c r="O82" s="64">
        <v>14000</v>
      </c>
      <c r="P82" s="55">
        <v>16050.529999999999</v>
      </c>
      <c r="Q82" s="64"/>
      <c r="R82" s="51"/>
      <c r="S82" s="57" t="s">
        <v>49</v>
      </c>
      <c r="T82" s="53">
        <v>1312578</v>
      </c>
      <c r="U82" s="53" t="s">
        <v>1065</v>
      </c>
      <c r="V82" s="53" t="s">
        <v>1066</v>
      </c>
      <c r="W82" s="53" t="s">
        <v>52</v>
      </c>
      <c r="X82" s="53" t="s">
        <v>1067</v>
      </c>
      <c r="Y82" s="53" t="s">
        <v>1068</v>
      </c>
      <c r="Z82" s="53" t="s">
        <v>1069</v>
      </c>
      <c r="AA82" s="53" t="s">
        <v>56</v>
      </c>
      <c r="AB82" s="53">
        <v>9500</v>
      </c>
      <c r="AC82" s="53">
        <v>10000</v>
      </c>
      <c r="AD82" s="53" t="s">
        <v>56</v>
      </c>
      <c r="AE82" s="53" t="s">
        <v>56</v>
      </c>
      <c r="AF82" s="53" t="s">
        <v>56</v>
      </c>
      <c r="AG82" s="53">
        <v>9500</v>
      </c>
      <c r="AH82" s="53" t="s">
        <v>102</v>
      </c>
      <c r="AI82" s="53">
        <v>4750</v>
      </c>
      <c r="AJ82" s="53">
        <v>0</v>
      </c>
      <c r="AK82" s="53" t="s">
        <v>58</v>
      </c>
      <c r="AL82" s="53">
        <v>0</v>
      </c>
      <c r="AM82" s="53" t="s">
        <v>59</v>
      </c>
      <c r="AN82" s="53" t="s">
        <v>60</v>
      </c>
      <c r="AO82" s="51"/>
      <c r="AP82" s="53" t="s">
        <v>61</v>
      </c>
      <c r="AQ82" s="53" t="s">
        <v>270</v>
      </c>
      <c r="AR82" s="53" t="s">
        <v>63</v>
      </c>
      <c r="AS82" s="53" t="s">
        <v>88</v>
      </c>
      <c r="AT82" s="53" t="s">
        <v>169</v>
      </c>
      <c r="AU82" s="53" t="s">
        <v>65</v>
      </c>
      <c r="AV82" s="53" t="s">
        <v>1070</v>
      </c>
      <c r="AW82" s="53" t="s">
        <v>92</v>
      </c>
      <c r="AX82" s="53" t="s">
        <v>68</v>
      </c>
      <c r="AY82" s="53" t="s">
        <v>93</v>
      </c>
      <c r="AZ82" s="53" t="s">
        <v>998</v>
      </c>
      <c r="BA82" s="53" t="s">
        <v>70</v>
      </c>
      <c r="BB82" s="53">
        <v>0</v>
      </c>
      <c r="BC82" s="53" t="s">
        <v>1064</v>
      </c>
      <c r="BD82" s="53" t="s">
        <v>1071</v>
      </c>
      <c r="BE82" s="58">
        <v>40652</v>
      </c>
      <c r="BF82" s="53">
        <v>9500</v>
      </c>
      <c r="BG82" s="58">
        <v>40652</v>
      </c>
      <c r="BH82" s="109" t="s">
        <v>998</v>
      </c>
      <c r="BI82" s="60">
        <v>2124</v>
      </c>
      <c r="BJ82" s="61">
        <v>70.8</v>
      </c>
      <c r="BK82" s="27">
        <f t="shared" si="10"/>
        <v>69</v>
      </c>
      <c r="BL82" s="110">
        <f t="shared" si="11"/>
        <v>5.75</v>
      </c>
    </row>
    <row r="83" spans="1:64" ht="16.5" customHeight="1" x14ac:dyDescent="0.25">
      <c r="A83" s="49" t="s">
        <v>973</v>
      </c>
      <c r="B83" s="17" t="s">
        <v>1072</v>
      </c>
      <c r="C83" s="63">
        <v>82</v>
      </c>
      <c r="D83" s="49" t="s">
        <v>3333</v>
      </c>
      <c r="E83" s="51" t="s">
        <v>1625</v>
      </c>
      <c r="F83" s="50">
        <v>5071</v>
      </c>
      <c r="G83" s="18" t="s">
        <v>374</v>
      </c>
      <c r="H83" s="24" t="str">
        <f>IFERROR(IF(F83*1=9999,VLOOKUP(99&amp;C83*1,[4]Depara_Prod_Oficial!$A$2:$F$1048576,6,FALSE),VLOOKUP(F83*1,[4]Depara_Prod_Oficial!$A$2:$F$1048576,6,FALSE)),E83)</f>
        <v>AP STD</v>
      </c>
      <c r="I83" s="24" t="str">
        <f>IFERROR(VLOOKUP(H83,'[5]Principais Produtos'!$C$1:$D$42,2,0),"Não")</f>
        <v>Sim</v>
      </c>
      <c r="J83" s="17" t="s">
        <v>1640</v>
      </c>
      <c r="K83" s="23"/>
      <c r="L83" s="17"/>
      <c r="M83" s="54" t="s">
        <v>48</v>
      </c>
      <c r="N83" s="64">
        <v>54464.08</v>
      </c>
      <c r="O83" s="64">
        <v>43000</v>
      </c>
      <c r="P83" s="55">
        <v>11464.080000000002</v>
      </c>
      <c r="Q83" s="64"/>
      <c r="R83" s="51"/>
      <c r="S83" s="57" t="s">
        <v>49</v>
      </c>
      <c r="T83" s="53">
        <v>1324650</v>
      </c>
      <c r="U83" s="53" t="s">
        <v>1073</v>
      </c>
      <c r="V83" s="53" t="s">
        <v>1074</v>
      </c>
      <c r="W83" s="53" t="s">
        <v>52</v>
      </c>
      <c r="X83" s="53" t="s">
        <v>1075</v>
      </c>
      <c r="Y83" s="53" t="s">
        <v>1076</v>
      </c>
      <c r="Z83" s="53" t="s">
        <v>1077</v>
      </c>
      <c r="AA83" s="53" t="s">
        <v>56</v>
      </c>
      <c r="AB83" s="53">
        <v>100000</v>
      </c>
      <c r="AC83" s="53">
        <v>100000</v>
      </c>
      <c r="AD83" s="53" t="s">
        <v>56</v>
      </c>
      <c r="AE83" s="53" t="s">
        <v>56</v>
      </c>
      <c r="AF83" s="53" t="s">
        <v>56</v>
      </c>
      <c r="AG83" s="53">
        <v>100000</v>
      </c>
      <c r="AH83" s="53" t="s">
        <v>102</v>
      </c>
      <c r="AI83" s="53">
        <v>50000</v>
      </c>
      <c r="AJ83" s="53">
        <v>0</v>
      </c>
      <c r="AK83" s="53" t="s">
        <v>58</v>
      </c>
      <c r="AL83" s="53">
        <v>0</v>
      </c>
      <c r="AM83" s="53" t="s">
        <v>59</v>
      </c>
      <c r="AN83" s="53" t="s">
        <v>60</v>
      </c>
      <c r="AO83" s="51"/>
      <c r="AP83" s="53" t="s">
        <v>61</v>
      </c>
      <c r="AQ83" s="53" t="s">
        <v>270</v>
      </c>
      <c r="AR83" s="53" t="s">
        <v>161</v>
      </c>
      <c r="AS83" s="53" t="s">
        <v>64</v>
      </c>
      <c r="AT83" s="53" t="s">
        <v>65</v>
      </c>
      <c r="AU83" s="53" t="s">
        <v>65</v>
      </c>
      <c r="AV83" s="53" t="s">
        <v>1078</v>
      </c>
      <c r="AW83" s="53" t="s">
        <v>67</v>
      </c>
      <c r="AX83" s="53" t="s">
        <v>68</v>
      </c>
      <c r="AY83" s="53" t="s">
        <v>93</v>
      </c>
      <c r="AZ83" s="53" t="s">
        <v>990</v>
      </c>
      <c r="BA83" s="53" t="s">
        <v>106</v>
      </c>
      <c r="BB83" s="53">
        <v>0</v>
      </c>
      <c r="BC83" s="53" t="s">
        <v>1072</v>
      </c>
      <c r="BD83" s="53" t="s">
        <v>1079</v>
      </c>
      <c r="BE83" s="58">
        <v>40683</v>
      </c>
      <c r="BF83" s="53">
        <v>100000</v>
      </c>
      <c r="BG83" s="58">
        <v>40683</v>
      </c>
      <c r="BH83" s="109" t="s">
        <v>990</v>
      </c>
      <c r="BI83" s="60">
        <v>2092</v>
      </c>
      <c r="BJ83" s="61">
        <v>69.733333333333334</v>
      </c>
      <c r="BK83" s="27">
        <f t="shared" si="10"/>
        <v>68</v>
      </c>
      <c r="BL83" s="110">
        <f t="shared" si="11"/>
        <v>5.666666666666667</v>
      </c>
    </row>
    <row r="84" spans="1:64" ht="16.5" customHeight="1" x14ac:dyDescent="0.25">
      <c r="A84" s="49" t="s">
        <v>973</v>
      </c>
      <c r="B84" s="17" t="s">
        <v>1080</v>
      </c>
      <c r="C84" s="63">
        <v>82</v>
      </c>
      <c r="D84" s="49" t="s">
        <v>3333</v>
      </c>
      <c r="E84" s="51" t="s">
        <v>1626</v>
      </c>
      <c r="F84" s="50">
        <v>8065</v>
      </c>
      <c r="G84" s="18" t="s">
        <v>374</v>
      </c>
      <c r="H84" s="24" t="str">
        <f>IFERROR(IF(F84*1=9999,VLOOKUP(99&amp;C84*1,[4]Depara_Prod_Oficial!$A$2:$F$1048576,6,FALSE),VLOOKUP(F84*1,[4]Depara_Prod_Oficial!$A$2:$F$1048576,6,FALSE)),E84)</f>
        <v>AP Proteção Sob Medida</v>
      </c>
      <c r="I84" s="24" t="str">
        <f>IFERROR(VLOOKUP(H84,'[5]Principais Produtos'!$C$1:$D$42,2,0),"Não")</f>
        <v>Sim</v>
      </c>
      <c r="J84" s="17" t="s">
        <v>387</v>
      </c>
      <c r="K84" s="17" t="s">
        <v>47</v>
      </c>
      <c r="L84" s="17"/>
      <c r="M84" s="54" t="s">
        <v>48</v>
      </c>
      <c r="N84" s="64">
        <v>50000</v>
      </c>
      <c r="O84" s="64">
        <v>10000</v>
      </c>
      <c r="P84" s="55">
        <v>40000</v>
      </c>
      <c r="Q84" s="64"/>
      <c r="R84" s="51"/>
      <c r="S84" s="62" t="s">
        <v>375</v>
      </c>
      <c r="T84" s="53">
        <v>2154421</v>
      </c>
      <c r="U84" s="53" t="s">
        <v>1081</v>
      </c>
      <c r="V84" s="53" t="s">
        <v>1082</v>
      </c>
      <c r="W84" s="53" t="s">
        <v>52</v>
      </c>
      <c r="X84" s="53" t="s">
        <v>1083</v>
      </c>
      <c r="Y84" s="53" t="s">
        <v>1084</v>
      </c>
      <c r="Z84" s="53" t="s">
        <v>1085</v>
      </c>
      <c r="AA84" s="53" t="s">
        <v>56</v>
      </c>
      <c r="AB84" s="53">
        <v>50000</v>
      </c>
      <c r="AC84" s="53">
        <v>50000</v>
      </c>
      <c r="AD84" s="53" t="s">
        <v>56</v>
      </c>
      <c r="AE84" s="53" t="s">
        <v>56</v>
      </c>
      <c r="AF84" s="53" t="s">
        <v>56</v>
      </c>
      <c r="AG84" s="53">
        <v>50000</v>
      </c>
      <c r="AH84" s="53" t="s">
        <v>102</v>
      </c>
      <c r="AI84" s="53">
        <v>25000</v>
      </c>
      <c r="AJ84" s="53">
        <v>0</v>
      </c>
      <c r="AK84" s="53" t="s">
        <v>58</v>
      </c>
      <c r="AL84" s="53">
        <v>0</v>
      </c>
      <c r="AM84" s="53" t="s">
        <v>59</v>
      </c>
      <c r="AN84" s="53" t="s">
        <v>60</v>
      </c>
      <c r="AO84" s="51"/>
      <c r="AP84" s="53" t="s">
        <v>61</v>
      </c>
      <c r="AQ84" s="53" t="s">
        <v>86</v>
      </c>
      <c r="AR84" s="53" t="s">
        <v>87</v>
      </c>
      <c r="AS84" s="53" t="s">
        <v>88</v>
      </c>
      <c r="AT84" s="53" t="s">
        <v>187</v>
      </c>
      <c r="AU84" s="53" t="s">
        <v>65</v>
      </c>
      <c r="AV84" s="53" t="s">
        <v>1086</v>
      </c>
      <c r="AW84" s="53" t="s">
        <v>292</v>
      </c>
      <c r="AX84" s="53" t="s">
        <v>293</v>
      </c>
      <c r="AY84" s="53" t="s">
        <v>93</v>
      </c>
      <c r="AZ84" s="53" t="s">
        <v>1006</v>
      </c>
      <c r="BA84" s="53" t="s">
        <v>70</v>
      </c>
      <c r="BB84" s="53">
        <v>0</v>
      </c>
      <c r="BC84" s="53" t="s">
        <v>1080</v>
      </c>
      <c r="BD84" s="53" t="s">
        <v>1087</v>
      </c>
      <c r="BE84" s="58">
        <v>42276</v>
      </c>
      <c r="BF84" s="53">
        <v>50000</v>
      </c>
      <c r="BG84" s="58">
        <v>42276</v>
      </c>
      <c r="BH84" s="109" t="s">
        <v>1006</v>
      </c>
      <c r="BI84" s="60">
        <v>493</v>
      </c>
      <c r="BJ84" s="61">
        <v>16.433333333333334</v>
      </c>
      <c r="BK84" s="27">
        <f t="shared" si="10"/>
        <v>16</v>
      </c>
      <c r="BL84" s="110">
        <f t="shared" si="11"/>
        <v>1.3333333333333333</v>
      </c>
    </row>
    <row r="85" spans="1:64" ht="16.5" customHeight="1" x14ac:dyDescent="0.25">
      <c r="A85" s="49" t="s">
        <v>973</v>
      </c>
      <c r="B85" s="17" t="s">
        <v>1088</v>
      </c>
      <c r="C85" s="63">
        <v>82</v>
      </c>
      <c r="D85" s="49" t="s">
        <v>3333</v>
      </c>
      <c r="E85" s="51" t="s">
        <v>1627</v>
      </c>
      <c r="F85" s="50">
        <v>5013</v>
      </c>
      <c r="G85" s="52" t="s">
        <v>1641</v>
      </c>
      <c r="H85" s="24" t="str">
        <f>IFERROR(IF(F85*1=9999,VLOOKUP(99&amp;C85*1,[4]Depara_Prod_Oficial!$A$2:$F$1048576,6,FALSE),VLOOKUP(F85*1,[4]Depara_Prod_Oficial!$A$2:$F$1048576,6,FALSE)),E85)</f>
        <v>AP STD</v>
      </c>
      <c r="I85" s="24" t="str">
        <f>IFERROR(VLOOKUP(H85,'[5]Principais Produtos'!$C$1:$D$42,2,0),"Não")</f>
        <v>Sim</v>
      </c>
      <c r="J85" s="52" t="s">
        <v>1642</v>
      </c>
      <c r="K85" s="23" t="s">
        <v>1643</v>
      </c>
      <c r="L85" s="17"/>
      <c r="M85" s="54" t="s">
        <v>48</v>
      </c>
      <c r="N85" s="64">
        <v>3700.97</v>
      </c>
      <c r="O85" s="64">
        <v>3150</v>
      </c>
      <c r="P85" s="55">
        <v>550.9699999999998</v>
      </c>
      <c r="Q85" s="64"/>
      <c r="R85" s="51"/>
      <c r="S85" s="62" t="s">
        <v>375</v>
      </c>
      <c r="T85" s="53">
        <v>2203087</v>
      </c>
      <c r="U85" s="53" t="s">
        <v>1089</v>
      </c>
      <c r="V85" s="53" t="s">
        <v>1090</v>
      </c>
      <c r="W85" s="53" t="s">
        <v>52</v>
      </c>
      <c r="X85" s="53" t="s">
        <v>1091</v>
      </c>
      <c r="Y85" s="53" t="s">
        <v>1092</v>
      </c>
      <c r="Z85" s="53" t="s">
        <v>1093</v>
      </c>
      <c r="AA85" s="53" t="s">
        <v>56</v>
      </c>
      <c r="AB85" s="53">
        <v>3243</v>
      </c>
      <c r="AC85" s="53">
        <v>3243</v>
      </c>
      <c r="AD85" s="53" t="s">
        <v>56</v>
      </c>
      <c r="AE85" s="53" t="s">
        <v>56</v>
      </c>
      <c r="AF85" s="53" t="s">
        <v>56</v>
      </c>
      <c r="AG85" s="53">
        <v>3243</v>
      </c>
      <c r="AH85" s="53" t="s">
        <v>102</v>
      </c>
      <c r="AI85" s="53">
        <v>1621.5</v>
      </c>
      <c r="AJ85" s="53">
        <v>0</v>
      </c>
      <c r="AK85" s="53" t="s">
        <v>58</v>
      </c>
      <c r="AL85" s="53">
        <v>0</v>
      </c>
      <c r="AM85" s="53" t="s">
        <v>59</v>
      </c>
      <c r="AN85" s="53" t="s">
        <v>60</v>
      </c>
      <c r="AO85" s="51"/>
      <c r="AP85" s="53" t="s">
        <v>61</v>
      </c>
      <c r="AQ85" s="53" t="s">
        <v>86</v>
      </c>
      <c r="AR85" s="53" t="s">
        <v>63</v>
      </c>
      <c r="AS85" s="53" t="s">
        <v>88</v>
      </c>
      <c r="AT85" s="53" t="s">
        <v>169</v>
      </c>
      <c r="AU85" s="53" t="s">
        <v>65</v>
      </c>
      <c r="AV85" s="53" t="s">
        <v>1094</v>
      </c>
      <c r="AW85" s="53" t="s">
        <v>92</v>
      </c>
      <c r="AX85" s="53" t="s">
        <v>68</v>
      </c>
      <c r="AY85" s="53" t="s">
        <v>93</v>
      </c>
      <c r="AZ85" s="53" t="s">
        <v>981</v>
      </c>
      <c r="BA85" s="53" t="s">
        <v>106</v>
      </c>
      <c r="BB85" s="53">
        <v>0</v>
      </c>
      <c r="BC85" s="53" t="s">
        <v>1088</v>
      </c>
      <c r="BD85" s="53" t="s">
        <v>1095</v>
      </c>
      <c r="BE85" s="58">
        <v>42412</v>
      </c>
      <c r="BF85" s="53">
        <v>3243</v>
      </c>
      <c r="BG85" s="58">
        <v>42412</v>
      </c>
      <c r="BH85" s="109" t="s">
        <v>981</v>
      </c>
      <c r="BI85" s="60">
        <v>367</v>
      </c>
      <c r="BJ85" s="61">
        <v>12.233333333333333</v>
      </c>
      <c r="BK85" s="27">
        <f t="shared" si="10"/>
        <v>12</v>
      </c>
      <c r="BL85" s="110">
        <f t="shared" si="11"/>
        <v>1</v>
      </c>
    </row>
    <row r="86" spans="1:64" ht="16.5" customHeight="1" x14ac:dyDescent="0.25">
      <c r="A86" s="49" t="s">
        <v>973</v>
      </c>
      <c r="B86" s="17" t="s">
        <v>1096</v>
      </c>
      <c r="C86" s="63">
        <v>82</v>
      </c>
      <c r="D86" s="49" t="s">
        <v>3333</v>
      </c>
      <c r="E86" s="51" t="s">
        <v>1628</v>
      </c>
      <c r="F86" s="50">
        <v>1101</v>
      </c>
      <c r="G86" s="18" t="s">
        <v>374</v>
      </c>
      <c r="H86" s="24" t="str">
        <f>IFERROR(IF(F86*1=9999,VLOOKUP(99&amp;C86*1,[4]Depara_Prod_Oficial!$A$2:$F$1048576,6,FALSE),VLOOKUP(F86*1,[4]Depara_Prod_Oficial!$A$2:$F$1048576,6,FALSE)),E86)</f>
        <v>AP STD</v>
      </c>
      <c r="I86" s="24" t="str">
        <f>IFERROR(VLOOKUP(H86,'[5]Principais Produtos'!$C$1:$D$42,2,0),"Não")</f>
        <v>Sim</v>
      </c>
      <c r="J86" s="52" t="s">
        <v>1642</v>
      </c>
      <c r="K86" s="17" t="s">
        <v>954</v>
      </c>
      <c r="L86" s="17" t="s">
        <v>397</v>
      </c>
      <c r="M86" s="54" t="s">
        <v>369</v>
      </c>
      <c r="N86" s="64">
        <v>60344.17</v>
      </c>
      <c r="O86" s="64">
        <v>0</v>
      </c>
      <c r="P86" s="55">
        <v>60344.17</v>
      </c>
      <c r="Q86" s="64">
        <v>0</v>
      </c>
      <c r="R86" s="51"/>
      <c r="S86" s="62" t="s">
        <v>375</v>
      </c>
      <c r="T86" s="53">
        <v>2228452</v>
      </c>
      <c r="U86" s="53" t="s">
        <v>1097</v>
      </c>
      <c r="V86" s="53" t="s">
        <v>1098</v>
      </c>
      <c r="W86" s="53" t="s">
        <v>52</v>
      </c>
      <c r="X86" s="53" t="s">
        <v>1099</v>
      </c>
      <c r="Y86" s="53" t="s">
        <v>1100</v>
      </c>
      <c r="Z86" s="53" t="s">
        <v>1101</v>
      </c>
      <c r="AA86" s="53" t="s">
        <v>56</v>
      </c>
      <c r="AB86" s="53">
        <v>33717.75</v>
      </c>
      <c r="AC86" s="53">
        <v>33717.75</v>
      </c>
      <c r="AD86" s="53" t="s">
        <v>56</v>
      </c>
      <c r="AE86" s="53" t="s">
        <v>56</v>
      </c>
      <c r="AF86" s="53" t="s">
        <v>56</v>
      </c>
      <c r="AG86" s="53">
        <v>33717.75</v>
      </c>
      <c r="AH86" s="53" t="s">
        <v>102</v>
      </c>
      <c r="AI86" s="53">
        <v>16858.88</v>
      </c>
      <c r="AJ86" s="53">
        <v>0</v>
      </c>
      <c r="AK86" s="53" t="s">
        <v>58</v>
      </c>
      <c r="AL86" s="53">
        <v>0</v>
      </c>
      <c r="AM86" s="53" t="s">
        <v>59</v>
      </c>
      <c r="AN86" s="53" t="s">
        <v>60</v>
      </c>
      <c r="AO86" s="51"/>
      <c r="AP86" s="53" t="s">
        <v>61</v>
      </c>
      <c r="AQ86" s="53" t="s">
        <v>86</v>
      </c>
      <c r="AR86" s="53" t="s">
        <v>87</v>
      </c>
      <c r="AS86" s="53" t="s">
        <v>88</v>
      </c>
      <c r="AT86" s="53" t="s">
        <v>187</v>
      </c>
      <c r="AU86" s="53" t="s">
        <v>65</v>
      </c>
      <c r="AV86" s="53" t="s">
        <v>1102</v>
      </c>
      <c r="AW86" s="53" t="s">
        <v>92</v>
      </c>
      <c r="AX86" s="53" t="s">
        <v>68</v>
      </c>
      <c r="AY86" s="53" t="s">
        <v>93</v>
      </c>
      <c r="AZ86" s="53" t="s">
        <v>1103</v>
      </c>
      <c r="BA86" s="53" t="s">
        <v>155</v>
      </c>
      <c r="BB86" s="53">
        <v>0</v>
      </c>
      <c r="BC86" s="53" t="s">
        <v>1096</v>
      </c>
      <c r="BD86" s="53" t="s">
        <v>801</v>
      </c>
      <c r="BE86" s="58">
        <v>42460</v>
      </c>
      <c r="BF86" s="53">
        <v>33717.75</v>
      </c>
      <c r="BG86" s="58">
        <v>42460</v>
      </c>
      <c r="BH86" s="109" t="s">
        <v>1103</v>
      </c>
      <c r="BI86" s="60">
        <v>320</v>
      </c>
      <c r="BJ86" s="61">
        <v>10.666666666666666</v>
      </c>
      <c r="BK86" s="27">
        <f t="shared" si="10"/>
        <v>10</v>
      </c>
      <c r="BL86" s="110">
        <f t="shared" si="11"/>
        <v>0.83333333333333337</v>
      </c>
    </row>
    <row r="87" spans="1:64" ht="16.5" customHeight="1" x14ac:dyDescent="0.25">
      <c r="A87" s="49" t="s">
        <v>973</v>
      </c>
      <c r="B87" s="17" t="s">
        <v>1104</v>
      </c>
      <c r="C87" s="63">
        <v>14</v>
      </c>
      <c r="D87" s="49" t="s">
        <v>3274</v>
      </c>
      <c r="E87" s="51" t="s">
        <v>1622</v>
      </c>
      <c r="F87" s="50">
        <v>9999</v>
      </c>
      <c r="G87" s="18" t="s">
        <v>374</v>
      </c>
      <c r="H87" s="24" t="str">
        <f>IFERROR(IF(F87*1=9999,VLOOKUP(99&amp;C87*1,[4]Depara_Prod_Oficial!$A$2:$F$1048576,6,FALSE),VLOOKUP(F87*1,[4]Depara_Prod_Oficial!$A$2:$F$1048576,6,FALSE)),E87)</f>
        <v>Compreensivo Residencial  (out</v>
      </c>
      <c r="I87" s="24" t="str">
        <f>IFERROR(VLOOKUP(H87,'[5]Principais Produtos'!$C$1:$D$42,2,0),"Não")</f>
        <v>Não</v>
      </c>
      <c r="J87" s="52" t="s">
        <v>1642</v>
      </c>
      <c r="K87" s="17" t="s">
        <v>47</v>
      </c>
      <c r="L87" s="17"/>
      <c r="M87" s="54" t="s">
        <v>369</v>
      </c>
      <c r="N87" s="64">
        <v>397246.81</v>
      </c>
      <c r="O87" s="64">
        <v>0</v>
      </c>
      <c r="P87" s="55">
        <v>397246.81</v>
      </c>
      <c r="Q87" s="64">
        <v>0</v>
      </c>
      <c r="R87" s="51"/>
      <c r="S87" s="62" t="s">
        <v>375</v>
      </c>
      <c r="T87" s="53">
        <v>1891321</v>
      </c>
      <c r="U87" s="53" t="s">
        <v>1105</v>
      </c>
      <c r="V87" s="53" t="s">
        <v>1106</v>
      </c>
      <c r="W87" s="53" t="s">
        <v>52</v>
      </c>
      <c r="X87" s="53" t="s">
        <v>1107</v>
      </c>
      <c r="Y87" s="53" t="s">
        <v>1108</v>
      </c>
      <c r="Z87" s="53" t="s">
        <v>1109</v>
      </c>
      <c r="AA87" s="53" t="s">
        <v>56</v>
      </c>
      <c r="AB87" s="53">
        <v>256846.21</v>
      </c>
      <c r="AC87" s="53">
        <v>256846.21</v>
      </c>
      <c r="AD87" s="53" t="s">
        <v>56</v>
      </c>
      <c r="AE87" s="53" t="s">
        <v>56</v>
      </c>
      <c r="AF87" s="53" t="s">
        <v>56</v>
      </c>
      <c r="AG87" s="53">
        <v>256846.21</v>
      </c>
      <c r="AH87" s="53" t="s">
        <v>102</v>
      </c>
      <c r="AI87" s="53">
        <v>128423.11</v>
      </c>
      <c r="AJ87" s="53">
        <v>0</v>
      </c>
      <c r="AK87" s="53" t="s">
        <v>58</v>
      </c>
      <c r="AL87" s="53">
        <v>0</v>
      </c>
      <c r="AM87" s="53" t="s">
        <v>59</v>
      </c>
      <c r="AN87" s="53" t="s">
        <v>60</v>
      </c>
      <c r="AO87" s="51"/>
      <c r="AP87" s="53" t="s">
        <v>61</v>
      </c>
      <c r="AQ87" s="53" t="s">
        <v>86</v>
      </c>
      <c r="AR87" s="53" t="s">
        <v>199</v>
      </c>
      <c r="AS87" s="53" t="s">
        <v>88</v>
      </c>
      <c r="AT87" s="53" t="s">
        <v>169</v>
      </c>
      <c r="AU87" s="53" t="s">
        <v>65</v>
      </c>
      <c r="AV87" s="53" t="s">
        <v>201</v>
      </c>
      <c r="AW87" s="53" t="s">
        <v>92</v>
      </c>
      <c r="AX87" s="53" t="s">
        <v>68</v>
      </c>
      <c r="AY87" s="53" t="s">
        <v>93</v>
      </c>
      <c r="AZ87" s="53" t="s">
        <v>1022</v>
      </c>
      <c r="BA87" s="53" t="s">
        <v>155</v>
      </c>
      <c r="BB87" s="53">
        <v>0</v>
      </c>
      <c r="BC87" s="53" t="s">
        <v>1104</v>
      </c>
      <c r="BD87" s="53" t="s">
        <v>1110</v>
      </c>
      <c r="BE87" s="58">
        <v>41844</v>
      </c>
      <c r="BF87" s="53">
        <v>256846.21</v>
      </c>
      <c r="BG87" s="58">
        <v>41844</v>
      </c>
      <c r="BH87" s="109" t="s">
        <v>1022</v>
      </c>
      <c r="BI87" s="60">
        <v>924</v>
      </c>
      <c r="BJ87" s="61">
        <v>30.8</v>
      </c>
      <c r="BK87" s="27">
        <f t="shared" si="10"/>
        <v>30</v>
      </c>
      <c r="BL87" s="110">
        <f t="shared" si="11"/>
        <v>2.5</v>
      </c>
    </row>
    <row r="88" spans="1:64" ht="16.5" customHeight="1" x14ac:dyDescent="0.25">
      <c r="A88" s="49" t="s">
        <v>973</v>
      </c>
      <c r="B88" s="17" t="s">
        <v>1111</v>
      </c>
      <c r="C88" s="63">
        <v>14</v>
      </c>
      <c r="D88" s="49" t="s">
        <v>3274</v>
      </c>
      <c r="E88" s="51" t="s">
        <v>380</v>
      </c>
      <c r="F88" s="50">
        <v>8100</v>
      </c>
      <c r="G88" s="52" t="s">
        <v>1644</v>
      </c>
      <c r="H88" s="24" t="str">
        <f>IFERROR(IF(F88*1=9999,VLOOKUP(99&amp;C88*1,[4]Depara_Prod_Oficial!$A$2:$F$1048576,6,FALSE),VLOOKUP(F88*1,[4]Depara_Prod_Oficial!$A$2:$F$1048576,6,FALSE)),E88)</f>
        <v>Residencial Van Gogh</v>
      </c>
      <c r="I88" s="24" t="str">
        <f>IFERROR(VLOOKUP(H88,'[5]Principais Produtos'!$C$1:$D$42,2,0),"Não")</f>
        <v>Não</v>
      </c>
      <c r="J88" s="52" t="s">
        <v>1642</v>
      </c>
      <c r="K88" s="23" t="s">
        <v>957</v>
      </c>
      <c r="L88" s="17"/>
      <c r="M88" s="54" t="s">
        <v>369</v>
      </c>
      <c r="N88" s="64">
        <v>12329.8</v>
      </c>
      <c r="O88" s="64">
        <v>0</v>
      </c>
      <c r="P88" s="55">
        <v>12329.8</v>
      </c>
      <c r="Q88" s="64">
        <v>0</v>
      </c>
      <c r="R88" s="51"/>
      <c r="S88" s="62" t="s">
        <v>375</v>
      </c>
      <c r="T88" s="53">
        <v>2309304</v>
      </c>
      <c r="U88" s="53" t="s">
        <v>1112</v>
      </c>
      <c r="V88" s="53" t="s">
        <v>1113</v>
      </c>
      <c r="W88" s="53" t="s">
        <v>129</v>
      </c>
      <c r="X88" s="53" t="s">
        <v>1114</v>
      </c>
      <c r="Y88" s="53" t="s">
        <v>1115</v>
      </c>
      <c r="Z88" s="53" t="s">
        <v>1116</v>
      </c>
      <c r="AA88" s="53" t="s">
        <v>56</v>
      </c>
      <c r="AB88" s="53">
        <v>11280</v>
      </c>
      <c r="AC88" s="53">
        <v>11280</v>
      </c>
      <c r="AD88" s="53" t="s">
        <v>56</v>
      </c>
      <c r="AE88" s="53" t="s">
        <v>56</v>
      </c>
      <c r="AF88" s="53" t="s">
        <v>56</v>
      </c>
      <c r="AG88" s="53">
        <v>11280</v>
      </c>
      <c r="AH88" s="53" t="s">
        <v>102</v>
      </c>
      <c r="AI88" s="53">
        <v>5640</v>
      </c>
      <c r="AJ88" s="53">
        <v>0</v>
      </c>
      <c r="AK88" s="53" t="s">
        <v>58</v>
      </c>
      <c r="AL88" s="53">
        <v>0</v>
      </c>
      <c r="AM88" s="53" t="s">
        <v>59</v>
      </c>
      <c r="AN88" s="53" t="s">
        <v>60</v>
      </c>
      <c r="AO88" s="51"/>
      <c r="AP88" s="53" t="s">
        <v>61</v>
      </c>
      <c r="AQ88" s="53" t="s">
        <v>133</v>
      </c>
      <c r="AR88" s="53" t="s">
        <v>538</v>
      </c>
      <c r="AS88" s="53" t="s">
        <v>88</v>
      </c>
      <c r="AT88" s="53" t="s">
        <v>89</v>
      </c>
      <c r="AU88" s="53" t="s">
        <v>90</v>
      </c>
      <c r="AV88" s="53" t="s">
        <v>623</v>
      </c>
      <c r="AW88" s="53" t="s">
        <v>67</v>
      </c>
      <c r="AX88" s="53" t="s">
        <v>68</v>
      </c>
      <c r="AY88" s="53" t="s">
        <v>93</v>
      </c>
      <c r="AZ88" s="53" t="s">
        <v>1103</v>
      </c>
      <c r="BA88" s="53" t="s">
        <v>124</v>
      </c>
      <c r="BB88" s="53">
        <v>0</v>
      </c>
      <c r="BC88" s="53" t="s">
        <v>1111</v>
      </c>
      <c r="BD88" s="53" t="s">
        <v>1117</v>
      </c>
      <c r="BE88" s="58">
        <v>42613</v>
      </c>
      <c r="BF88" s="53">
        <v>11280</v>
      </c>
      <c r="BG88" s="58">
        <v>42613</v>
      </c>
      <c r="BH88" s="109" t="s">
        <v>1103</v>
      </c>
      <c r="BI88" s="60">
        <v>167</v>
      </c>
      <c r="BJ88" s="61">
        <v>5.5666666666666664</v>
      </c>
      <c r="BK88" s="27">
        <f t="shared" si="10"/>
        <v>5</v>
      </c>
      <c r="BL88" s="110">
        <f t="shared" si="11"/>
        <v>0.41666666666666669</v>
      </c>
    </row>
    <row r="89" spans="1:64" ht="16.5" customHeight="1" x14ac:dyDescent="0.25">
      <c r="A89" s="49" t="s">
        <v>973</v>
      </c>
      <c r="B89" s="17" t="s">
        <v>1118</v>
      </c>
      <c r="C89" s="63">
        <v>14</v>
      </c>
      <c r="D89" s="49" t="s">
        <v>3274</v>
      </c>
      <c r="E89" s="51" t="s">
        <v>1629</v>
      </c>
      <c r="F89" s="50">
        <v>5002</v>
      </c>
      <c r="G89" s="18" t="s">
        <v>936</v>
      </c>
      <c r="H89" s="24" t="str">
        <f>IFERROR(IF(F89*1=9999,VLOOKUP(99&amp;C89*1,[4]Depara_Prod_Oficial!$A$2:$F$1048576,6,FALSE),VLOOKUP(F89*1,[4]Depara_Prod_Oficial!$A$2:$F$1048576,6,FALSE)),E89)</f>
        <v>Residencial Dose Dupla</v>
      </c>
      <c r="I89" s="24" t="str">
        <f>IFERROR(VLOOKUP(H89,'[5]Principais Produtos'!$C$1:$D$42,2,0),"Não")</f>
        <v>Sim</v>
      </c>
      <c r="J89" s="52" t="s">
        <v>1642</v>
      </c>
      <c r="K89" s="52" t="s">
        <v>1645</v>
      </c>
      <c r="L89" s="17"/>
      <c r="M89" s="54" t="s">
        <v>369</v>
      </c>
      <c r="N89" s="64">
        <v>29029.68</v>
      </c>
      <c r="O89" s="64">
        <v>0</v>
      </c>
      <c r="P89" s="55">
        <v>29029.68</v>
      </c>
      <c r="Q89" s="64">
        <v>0</v>
      </c>
      <c r="R89" s="51"/>
      <c r="S89" s="62" t="s">
        <v>375</v>
      </c>
      <c r="T89" s="53">
        <v>2273958</v>
      </c>
      <c r="U89" s="53" t="s">
        <v>1119</v>
      </c>
      <c r="V89" s="53" t="s">
        <v>1120</v>
      </c>
      <c r="W89" s="53" t="s">
        <v>129</v>
      </c>
      <c r="X89" s="53" t="s">
        <v>1121</v>
      </c>
      <c r="Y89" s="53" t="s">
        <v>1122</v>
      </c>
      <c r="Z89" s="53" t="s">
        <v>1123</v>
      </c>
      <c r="AA89" s="53" t="s">
        <v>56</v>
      </c>
      <c r="AB89" s="53">
        <v>24810</v>
      </c>
      <c r="AC89" s="53">
        <v>24810</v>
      </c>
      <c r="AD89" s="53" t="s">
        <v>56</v>
      </c>
      <c r="AE89" s="53" t="s">
        <v>56</v>
      </c>
      <c r="AF89" s="53" t="s">
        <v>56</v>
      </c>
      <c r="AG89" s="53">
        <v>24810</v>
      </c>
      <c r="AH89" s="53" t="s">
        <v>102</v>
      </c>
      <c r="AI89" s="53">
        <v>12405</v>
      </c>
      <c r="AJ89" s="53">
        <v>0</v>
      </c>
      <c r="AK89" s="53" t="s">
        <v>58</v>
      </c>
      <c r="AL89" s="53">
        <v>0</v>
      </c>
      <c r="AM89" s="53" t="s">
        <v>59</v>
      </c>
      <c r="AN89" s="53" t="s">
        <v>60</v>
      </c>
      <c r="AO89" s="51"/>
      <c r="AP89" s="53" t="s">
        <v>61</v>
      </c>
      <c r="AQ89" s="53" t="s">
        <v>133</v>
      </c>
      <c r="AR89" s="53" t="s">
        <v>87</v>
      </c>
      <c r="AS89" s="53" t="s">
        <v>88</v>
      </c>
      <c r="AT89" s="53" t="s">
        <v>89</v>
      </c>
      <c r="AU89" s="53" t="s">
        <v>103</v>
      </c>
      <c r="AV89" s="53" t="s">
        <v>201</v>
      </c>
      <c r="AW89" s="53" t="s">
        <v>92</v>
      </c>
      <c r="AX89" s="53" t="s">
        <v>68</v>
      </c>
      <c r="AY89" s="53" t="s">
        <v>93</v>
      </c>
      <c r="AZ89" s="53" t="s">
        <v>981</v>
      </c>
      <c r="BA89" s="53" t="s">
        <v>124</v>
      </c>
      <c r="BB89" s="53">
        <v>0</v>
      </c>
      <c r="BC89" s="53" t="s">
        <v>1118</v>
      </c>
      <c r="BD89" s="53" t="s">
        <v>1124</v>
      </c>
      <c r="BE89" s="58">
        <v>42546</v>
      </c>
      <c r="BF89" s="53">
        <v>24810</v>
      </c>
      <c r="BG89" s="58">
        <v>42546</v>
      </c>
      <c r="BH89" s="109" t="s">
        <v>981</v>
      </c>
      <c r="BI89" s="60">
        <v>233</v>
      </c>
      <c r="BJ89" s="61">
        <v>7.7666666666666666</v>
      </c>
      <c r="BK89" s="27">
        <f t="shared" si="10"/>
        <v>7</v>
      </c>
      <c r="BL89" s="110">
        <f t="shared" si="11"/>
        <v>0.58333333333333337</v>
      </c>
    </row>
    <row r="90" spans="1:64" ht="16.5" customHeight="1" x14ac:dyDescent="0.25">
      <c r="A90" s="49" t="s">
        <v>973</v>
      </c>
      <c r="B90" s="17" t="s">
        <v>1125</v>
      </c>
      <c r="C90" s="63">
        <v>14</v>
      </c>
      <c r="D90" s="49" t="s">
        <v>3274</v>
      </c>
      <c r="E90" s="51" t="s">
        <v>1629</v>
      </c>
      <c r="F90" s="50">
        <v>5002</v>
      </c>
      <c r="G90" s="52" t="s">
        <v>1644</v>
      </c>
      <c r="H90" s="24" t="str">
        <f>IFERROR(IF(F90*1=9999,VLOOKUP(99&amp;C90*1,[4]Depara_Prod_Oficial!$A$2:$F$1048576,6,FALSE),VLOOKUP(F90*1,[4]Depara_Prod_Oficial!$A$2:$F$1048576,6,FALSE)),E90)</f>
        <v>Residencial Dose Dupla</v>
      </c>
      <c r="I90" s="24" t="str">
        <f>IFERROR(VLOOKUP(H90,'[5]Principais Produtos'!$C$1:$D$42,2,0),"Não")</f>
        <v>Sim</v>
      </c>
      <c r="J90" s="52" t="s">
        <v>1642</v>
      </c>
      <c r="K90" s="51" t="s">
        <v>5509</v>
      </c>
      <c r="L90" s="24" t="s">
        <v>1646</v>
      </c>
      <c r="M90" s="54" t="s">
        <v>369</v>
      </c>
      <c r="N90" s="64">
        <v>22286.98</v>
      </c>
      <c r="O90" s="64">
        <v>0</v>
      </c>
      <c r="P90" s="55">
        <v>22286.98</v>
      </c>
      <c r="Q90" s="64">
        <v>0</v>
      </c>
      <c r="R90" s="51"/>
      <c r="S90" s="62" t="s">
        <v>375</v>
      </c>
      <c r="T90" s="53">
        <v>2284980</v>
      </c>
      <c r="U90" s="53" t="s">
        <v>1126</v>
      </c>
      <c r="V90" s="53" t="s">
        <v>1127</v>
      </c>
      <c r="W90" s="53" t="s">
        <v>129</v>
      </c>
      <c r="X90" s="53" t="s">
        <v>1128</v>
      </c>
      <c r="Y90" s="53" t="s">
        <v>1129</v>
      </c>
      <c r="Z90" s="53" t="s">
        <v>1130</v>
      </c>
      <c r="AA90" s="53" t="s">
        <v>56</v>
      </c>
      <c r="AB90" s="53">
        <v>17380</v>
      </c>
      <c r="AC90" s="53">
        <v>17380</v>
      </c>
      <c r="AD90" s="53" t="s">
        <v>56</v>
      </c>
      <c r="AE90" s="53" t="s">
        <v>56</v>
      </c>
      <c r="AF90" s="53" t="s">
        <v>56</v>
      </c>
      <c r="AG90" s="53">
        <v>17380</v>
      </c>
      <c r="AH90" s="53" t="s">
        <v>102</v>
      </c>
      <c r="AI90" s="53">
        <v>8690</v>
      </c>
      <c r="AJ90" s="53">
        <v>0</v>
      </c>
      <c r="AK90" s="53" t="s">
        <v>58</v>
      </c>
      <c r="AL90" s="53">
        <v>0</v>
      </c>
      <c r="AM90" s="53" t="s">
        <v>59</v>
      </c>
      <c r="AN90" s="53" t="s">
        <v>60</v>
      </c>
      <c r="AO90" s="51"/>
      <c r="AP90" s="53" t="s">
        <v>61</v>
      </c>
      <c r="AQ90" s="53" t="s">
        <v>133</v>
      </c>
      <c r="AR90" s="53" t="s">
        <v>87</v>
      </c>
      <c r="AS90" s="53" t="s">
        <v>64</v>
      </c>
      <c r="AT90" s="53" t="s">
        <v>169</v>
      </c>
      <c r="AU90" s="53" t="s">
        <v>65</v>
      </c>
      <c r="AV90" s="53" t="s">
        <v>1131</v>
      </c>
      <c r="AW90" s="53" t="s">
        <v>92</v>
      </c>
      <c r="AX90" s="53" t="s">
        <v>68</v>
      </c>
      <c r="AY90" s="53" t="s">
        <v>93</v>
      </c>
      <c r="AZ90" s="53" t="s">
        <v>1132</v>
      </c>
      <c r="BA90" s="53" t="s">
        <v>202</v>
      </c>
      <c r="BB90" s="53">
        <v>0</v>
      </c>
      <c r="BC90" s="53" t="s">
        <v>1125</v>
      </c>
      <c r="BD90" s="53" t="s">
        <v>1133</v>
      </c>
      <c r="BE90" s="58">
        <v>42572</v>
      </c>
      <c r="BF90" s="53">
        <v>17380</v>
      </c>
      <c r="BG90" s="58">
        <v>42572</v>
      </c>
      <c r="BH90" s="109" t="s">
        <v>1132</v>
      </c>
      <c r="BI90" s="60">
        <v>202</v>
      </c>
      <c r="BJ90" s="61">
        <v>6.7333333333333334</v>
      </c>
      <c r="BK90" s="27">
        <f t="shared" si="10"/>
        <v>6</v>
      </c>
      <c r="BL90" s="110">
        <f t="shared" si="11"/>
        <v>0.5</v>
      </c>
    </row>
    <row r="91" spans="1:64" ht="16.5" customHeight="1" x14ac:dyDescent="0.25">
      <c r="A91" s="49" t="s">
        <v>973</v>
      </c>
      <c r="B91" s="17" t="s">
        <v>1134</v>
      </c>
      <c r="C91" s="63">
        <v>14</v>
      </c>
      <c r="D91" s="49" t="s">
        <v>3274</v>
      </c>
      <c r="E91" s="51" t="s">
        <v>380</v>
      </c>
      <c r="F91" s="50">
        <v>8100</v>
      </c>
      <c r="G91" s="18" t="s">
        <v>381</v>
      </c>
      <c r="H91" s="24" t="str">
        <f>IFERROR(IF(F91*1=9999,VLOOKUP(99&amp;C91*1,[4]Depara_Prod_Oficial!$A$2:$F$1048576,6,FALSE),VLOOKUP(F91*1,[4]Depara_Prod_Oficial!$A$2:$F$1048576,6,FALSE)),E91)</f>
        <v>Residencial Van Gogh</v>
      </c>
      <c r="I91" s="24" t="str">
        <f>IFERROR(VLOOKUP(H91,'[5]Principais Produtos'!$C$1:$D$42,2,0),"Não")</f>
        <v>Não</v>
      </c>
      <c r="J91" s="17" t="s">
        <v>925</v>
      </c>
      <c r="K91" s="17" t="s">
        <v>378</v>
      </c>
      <c r="L91" s="23" t="s">
        <v>952</v>
      </c>
      <c r="M91" s="54" t="s">
        <v>48</v>
      </c>
      <c r="N91" s="64">
        <v>5069.21</v>
      </c>
      <c r="O91" s="64">
        <v>5000</v>
      </c>
      <c r="P91" s="55">
        <v>69.210000000000036</v>
      </c>
      <c r="Q91" s="64"/>
      <c r="R91" s="51"/>
      <c r="S91" s="62" t="s">
        <v>375</v>
      </c>
      <c r="T91" s="53">
        <v>2247304</v>
      </c>
      <c r="U91" s="53" t="s">
        <v>1135</v>
      </c>
      <c r="V91" s="53" t="s">
        <v>1136</v>
      </c>
      <c r="W91" s="53" t="s">
        <v>129</v>
      </c>
      <c r="X91" s="53" t="s">
        <v>1137</v>
      </c>
      <c r="Y91" s="53" t="s">
        <v>1138</v>
      </c>
      <c r="Z91" s="53" t="s">
        <v>1139</v>
      </c>
      <c r="AA91" s="53" t="s">
        <v>56</v>
      </c>
      <c r="AB91" s="53">
        <v>22686</v>
      </c>
      <c r="AC91" s="53">
        <v>24000</v>
      </c>
      <c r="AD91" s="53" t="s">
        <v>56</v>
      </c>
      <c r="AE91" s="53" t="s">
        <v>56</v>
      </c>
      <c r="AF91" s="53" t="s">
        <v>56</v>
      </c>
      <c r="AG91" s="53">
        <v>22686</v>
      </c>
      <c r="AH91" s="53" t="s">
        <v>102</v>
      </c>
      <c r="AI91" s="53">
        <v>11343</v>
      </c>
      <c r="AJ91" s="53">
        <v>0</v>
      </c>
      <c r="AK91" s="53" t="s">
        <v>58</v>
      </c>
      <c r="AL91" s="53">
        <v>0</v>
      </c>
      <c r="AM91" s="53" t="s">
        <v>59</v>
      </c>
      <c r="AN91" s="53" t="s">
        <v>60</v>
      </c>
      <c r="AO91" s="51"/>
      <c r="AP91" s="53" t="s">
        <v>61</v>
      </c>
      <c r="AQ91" s="53" t="s">
        <v>133</v>
      </c>
      <c r="AR91" s="53" t="s">
        <v>87</v>
      </c>
      <c r="AS91" s="53" t="s">
        <v>88</v>
      </c>
      <c r="AT91" s="53" t="s">
        <v>89</v>
      </c>
      <c r="AU91" s="53" t="s">
        <v>103</v>
      </c>
      <c r="AV91" s="53" t="s">
        <v>1140</v>
      </c>
      <c r="AW91" s="53" t="s">
        <v>92</v>
      </c>
      <c r="AX91" s="53" t="s">
        <v>68</v>
      </c>
      <c r="AY91" s="53" t="s">
        <v>93</v>
      </c>
      <c r="AZ91" s="53" t="s">
        <v>998</v>
      </c>
      <c r="BA91" s="53" t="s">
        <v>106</v>
      </c>
      <c r="BB91" s="53">
        <v>0</v>
      </c>
      <c r="BC91" s="53" t="s">
        <v>1134</v>
      </c>
      <c r="BD91" s="53" t="s">
        <v>1141</v>
      </c>
      <c r="BE91" s="58">
        <v>42488</v>
      </c>
      <c r="BF91" s="53">
        <v>22686</v>
      </c>
      <c r="BG91" s="58">
        <v>42488</v>
      </c>
      <c r="BH91" s="109" t="s">
        <v>998</v>
      </c>
      <c r="BI91" s="60">
        <v>288</v>
      </c>
      <c r="BJ91" s="61">
        <v>9.6</v>
      </c>
      <c r="BK91" s="27">
        <f t="shared" si="10"/>
        <v>9</v>
      </c>
      <c r="BL91" s="110">
        <f t="shared" si="11"/>
        <v>0.75</v>
      </c>
    </row>
    <row r="92" spans="1:64" ht="16.5" customHeight="1" x14ac:dyDescent="0.25">
      <c r="A92" s="49" t="s">
        <v>973</v>
      </c>
      <c r="B92" s="17" t="s">
        <v>1142</v>
      </c>
      <c r="C92" s="63">
        <v>14</v>
      </c>
      <c r="D92" s="49" t="s">
        <v>3274</v>
      </c>
      <c r="E92" s="51" t="s">
        <v>935</v>
      </c>
      <c r="F92" s="50">
        <v>5000</v>
      </c>
      <c r="G92" s="18" t="s">
        <v>951</v>
      </c>
      <c r="H92" s="24" t="str">
        <f>IFERROR(IF(F92*1=9999,VLOOKUP(99&amp;C92*1,[4]Depara_Prod_Oficial!$A$2:$F$1048576,6,FALSE),VLOOKUP(F92*1,[4]Depara_Prod_Oficial!$A$2:$F$1048576,6,FALSE)),E92)</f>
        <v>Residencial STD</v>
      </c>
      <c r="I92" s="24" t="str">
        <f>IFERROR(VLOOKUP(H92,'[5]Principais Produtos'!$C$1:$D$42,2,0),"Não")</f>
        <v>Não</v>
      </c>
      <c r="J92" s="67" t="s">
        <v>1642</v>
      </c>
      <c r="K92" s="51" t="s">
        <v>5509</v>
      </c>
      <c r="L92" s="17" t="s">
        <v>1647</v>
      </c>
      <c r="M92" s="54" t="s">
        <v>903</v>
      </c>
      <c r="N92" s="64">
        <v>4532.17</v>
      </c>
      <c r="O92" s="64">
        <v>4532.17</v>
      </c>
      <c r="P92" s="55">
        <v>0</v>
      </c>
      <c r="Q92" s="64"/>
      <c r="R92" s="51"/>
      <c r="S92" s="62" t="s">
        <v>375</v>
      </c>
      <c r="T92" s="53">
        <v>2204111</v>
      </c>
      <c r="U92" s="53" t="s">
        <v>1143</v>
      </c>
      <c r="V92" s="53" t="s">
        <v>1144</v>
      </c>
      <c r="W92" s="53" t="s">
        <v>129</v>
      </c>
      <c r="X92" s="53" t="s">
        <v>1145</v>
      </c>
      <c r="Y92" s="53" t="s">
        <v>1146</v>
      </c>
      <c r="Z92" s="53" t="s">
        <v>1147</v>
      </c>
      <c r="AA92" s="53" t="s">
        <v>56</v>
      </c>
      <c r="AB92" s="53">
        <v>2716</v>
      </c>
      <c r="AC92" s="53">
        <v>2716</v>
      </c>
      <c r="AD92" s="53" t="s">
        <v>56</v>
      </c>
      <c r="AE92" s="53" t="s">
        <v>56</v>
      </c>
      <c r="AF92" s="53" t="s">
        <v>56</v>
      </c>
      <c r="AG92" s="53">
        <v>2716</v>
      </c>
      <c r="AH92" s="53" t="s">
        <v>102</v>
      </c>
      <c r="AI92" s="53">
        <v>1358</v>
      </c>
      <c r="AJ92" s="53">
        <v>0</v>
      </c>
      <c r="AK92" s="53" t="s">
        <v>58</v>
      </c>
      <c r="AL92" s="53">
        <v>0</v>
      </c>
      <c r="AM92" s="53" t="s">
        <v>59</v>
      </c>
      <c r="AN92" s="53" t="s">
        <v>60</v>
      </c>
      <c r="AO92" s="51"/>
      <c r="AP92" s="53" t="s">
        <v>61</v>
      </c>
      <c r="AQ92" s="53" t="s">
        <v>133</v>
      </c>
      <c r="AR92" s="53" t="s">
        <v>538</v>
      </c>
      <c r="AS92" s="53" t="s">
        <v>88</v>
      </c>
      <c r="AT92" s="53" t="s">
        <v>89</v>
      </c>
      <c r="AU92" s="53" t="s">
        <v>103</v>
      </c>
      <c r="AV92" s="53" t="s">
        <v>1148</v>
      </c>
      <c r="AW92" s="53" t="s">
        <v>92</v>
      </c>
      <c r="AX92" s="53" t="s">
        <v>68</v>
      </c>
      <c r="AY92" s="53" t="s">
        <v>93</v>
      </c>
      <c r="AZ92" s="53" t="s">
        <v>1013</v>
      </c>
      <c r="BA92" s="53" t="s">
        <v>163</v>
      </c>
      <c r="BB92" s="53">
        <v>0</v>
      </c>
      <c r="BC92" s="53" t="s">
        <v>1142</v>
      </c>
      <c r="BD92" s="53" t="s">
        <v>1149</v>
      </c>
      <c r="BE92" s="58">
        <v>42416</v>
      </c>
      <c r="BF92" s="53">
        <v>2716</v>
      </c>
      <c r="BG92" s="58">
        <v>42416</v>
      </c>
      <c r="BH92" s="109" t="s">
        <v>1013</v>
      </c>
      <c r="BI92" s="60">
        <v>351</v>
      </c>
      <c r="BJ92" s="61">
        <v>11.7</v>
      </c>
      <c r="BK92" s="27">
        <f t="shared" si="10"/>
        <v>11</v>
      </c>
      <c r="BL92" s="110">
        <f t="shared" si="11"/>
        <v>0.91666666666666663</v>
      </c>
    </row>
    <row r="93" spans="1:64" ht="16.5" customHeight="1" x14ac:dyDescent="0.25">
      <c r="A93" s="49" t="s">
        <v>973</v>
      </c>
      <c r="B93" s="17" t="s">
        <v>1150</v>
      </c>
      <c r="C93" s="63">
        <v>14</v>
      </c>
      <c r="D93" s="49" t="s">
        <v>3274</v>
      </c>
      <c r="E93" s="51" t="s">
        <v>1629</v>
      </c>
      <c r="F93" s="50">
        <v>5002</v>
      </c>
      <c r="G93" s="18" t="s">
        <v>951</v>
      </c>
      <c r="H93" s="24" t="str">
        <f>IFERROR(IF(F93*1=9999,VLOOKUP(99&amp;C93*1,[4]Depara_Prod_Oficial!$A$2:$F$1048576,6,FALSE),VLOOKUP(F93*1,[4]Depara_Prod_Oficial!$A$2:$F$1048576,6,FALSE)),E93)</f>
        <v>Residencial Dose Dupla</v>
      </c>
      <c r="I93" s="24" t="str">
        <f>IFERROR(VLOOKUP(H93,'[5]Principais Produtos'!$C$1:$D$42,2,0),"Não")</f>
        <v>Sim</v>
      </c>
      <c r="J93" s="17" t="s">
        <v>400</v>
      </c>
      <c r="K93" s="17" t="s">
        <v>400</v>
      </c>
      <c r="L93" s="17"/>
      <c r="M93" s="54" t="s">
        <v>369</v>
      </c>
      <c r="N93" s="64">
        <v>17227.34</v>
      </c>
      <c r="O93" s="64">
        <v>0</v>
      </c>
      <c r="P93" s="55">
        <v>17227.34</v>
      </c>
      <c r="Q93" s="64">
        <v>0</v>
      </c>
      <c r="R93" s="51"/>
      <c r="S93" s="62" t="s">
        <v>375</v>
      </c>
      <c r="T93" s="53">
        <v>2199598</v>
      </c>
      <c r="U93" s="53" t="s">
        <v>1151</v>
      </c>
      <c r="V93" s="53" t="s">
        <v>1152</v>
      </c>
      <c r="W93" s="53" t="s">
        <v>129</v>
      </c>
      <c r="X93" s="53" t="s">
        <v>1153</v>
      </c>
      <c r="Y93" s="53" t="s">
        <v>1154</v>
      </c>
      <c r="Z93" s="53" t="s">
        <v>637</v>
      </c>
      <c r="AA93" s="53" t="s">
        <v>56</v>
      </c>
      <c r="AB93" s="53">
        <v>12864</v>
      </c>
      <c r="AC93" s="53">
        <v>26928</v>
      </c>
      <c r="AD93" s="53" t="s">
        <v>56</v>
      </c>
      <c r="AE93" s="53" t="s">
        <v>56</v>
      </c>
      <c r="AF93" s="53" t="s">
        <v>56</v>
      </c>
      <c r="AG93" s="53">
        <v>12864</v>
      </c>
      <c r="AH93" s="53" t="s">
        <v>102</v>
      </c>
      <c r="AI93" s="53">
        <v>6432</v>
      </c>
      <c r="AJ93" s="53">
        <v>0</v>
      </c>
      <c r="AK93" s="53" t="s">
        <v>58</v>
      </c>
      <c r="AL93" s="53">
        <v>0</v>
      </c>
      <c r="AM93" s="53" t="s">
        <v>59</v>
      </c>
      <c r="AN93" s="53" t="s">
        <v>60</v>
      </c>
      <c r="AO93" s="51"/>
      <c r="AP93" s="53" t="s">
        <v>61</v>
      </c>
      <c r="AQ93" s="53" t="s">
        <v>133</v>
      </c>
      <c r="AR93" s="53" t="s">
        <v>87</v>
      </c>
      <c r="AS93" s="53" t="s">
        <v>64</v>
      </c>
      <c r="AT93" s="53" t="s">
        <v>313</v>
      </c>
      <c r="AU93" s="53" t="s">
        <v>65</v>
      </c>
      <c r="AV93" s="53" t="s">
        <v>1155</v>
      </c>
      <c r="AW93" s="53" t="s">
        <v>92</v>
      </c>
      <c r="AX93" s="53" t="s">
        <v>68</v>
      </c>
      <c r="AY93" s="53" t="s">
        <v>93</v>
      </c>
      <c r="AZ93" s="53" t="s">
        <v>981</v>
      </c>
      <c r="BA93" s="53" t="s">
        <v>155</v>
      </c>
      <c r="BB93" s="53">
        <v>0</v>
      </c>
      <c r="BC93" s="53" t="s">
        <v>1150</v>
      </c>
      <c r="BD93" s="53" t="s">
        <v>1156</v>
      </c>
      <c r="BE93" s="58">
        <v>42402</v>
      </c>
      <c r="BF93" s="53">
        <v>12864</v>
      </c>
      <c r="BG93" s="58">
        <v>42402</v>
      </c>
      <c r="BH93" s="109" t="s">
        <v>981</v>
      </c>
      <c r="BI93" s="60">
        <v>377</v>
      </c>
      <c r="BJ93" s="61">
        <v>12.566666666666666</v>
      </c>
      <c r="BK93" s="27">
        <f t="shared" si="10"/>
        <v>12</v>
      </c>
      <c r="BL93" s="110">
        <f t="shared" si="11"/>
        <v>1</v>
      </c>
    </row>
    <row r="94" spans="1:64" ht="16.5" customHeight="1" x14ac:dyDescent="0.25">
      <c r="A94" s="49" t="s">
        <v>973</v>
      </c>
      <c r="B94" s="17" t="s">
        <v>1157</v>
      </c>
      <c r="C94" s="63">
        <v>14</v>
      </c>
      <c r="D94" s="49" t="s">
        <v>3274</v>
      </c>
      <c r="E94" s="51" t="s">
        <v>935</v>
      </c>
      <c r="F94" s="50">
        <v>5000</v>
      </c>
      <c r="G94" s="52" t="s">
        <v>1644</v>
      </c>
      <c r="H94" s="24" t="str">
        <f>IFERROR(IF(F94*1=9999,VLOOKUP(99&amp;C94*1,[4]Depara_Prod_Oficial!$A$2:$F$1048576,6,FALSE),VLOOKUP(F94*1,[4]Depara_Prod_Oficial!$A$2:$F$1048576,6,FALSE)),E94)</f>
        <v>Residencial STD</v>
      </c>
      <c r="I94" s="24" t="str">
        <f>IFERROR(VLOOKUP(H94,'[5]Principais Produtos'!$C$1:$D$42,2,0),"Não")</f>
        <v>Não</v>
      </c>
      <c r="J94" s="67" t="s">
        <v>1642</v>
      </c>
      <c r="K94" s="23" t="s">
        <v>1643</v>
      </c>
      <c r="L94" s="17"/>
      <c r="M94" s="54" t="s">
        <v>369</v>
      </c>
      <c r="N94" s="64">
        <v>35000</v>
      </c>
      <c r="O94" s="64">
        <v>0</v>
      </c>
      <c r="P94" s="55">
        <v>35000</v>
      </c>
      <c r="Q94" s="64">
        <v>0</v>
      </c>
      <c r="R94" s="51"/>
      <c r="S94" s="62" t="s">
        <v>375</v>
      </c>
      <c r="T94" s="53">
        <v>2251308</v>
      </c>
      <c r="U94" s="53" t="s">
        <v>1158</v>
      </c>
      <c r="V94" s="53" t="s">
        <v>1159</v>
      </c>
      <c r="W94" s="53" t="s">
        <v>129</v>
      </c>
      <c r="X94" s="53" t="s">
        <v>1160</v>
      </c>
      <c r="Y94" s="53" t="s">
        <v>1161</v>
      </c>
      <c r="Z94" s="53" t="s">
        <v>1162</v>
      </c>
      <c r="AA94" s="53" t="s">
        <v>56</v>
      </c>
      <c r="AB94" s="53">
        <v>150000</v>
      </c>
      <c r="AC94" s="53">
        <v>150000</v>
      </c>
      <c r="AD94" s="53" t="s">
        <v>56</v>
      </c>
      <c r="AE94" s="53" t="s">
        <v>56</v>
      </c>
      <c r="AF94" s="53" t="s">
        <v>56</v>
      </c>
      <c r="AG94" s="53">
        <v>150000</v>
      </c>
      <c r="AH94" s="53" t="s">
        <v>102</v>
      </c>
      <c r="AI94" s="53">
        <v>75000</v>
      </c>
      <c r="AJ94" s="53">
        <v>0</v>
      </c>
      <c r="AK94" s="53" t="s">
        <v>58</v>
      </c>
      <c r="AL94" s="53">
        <v>0</v>
      </c>
      <c r="AM94" s="53" t="s">
        <v>59</v>
      </c>
      <c r="AN94" s="53" t="s">
        <v>60</v>
      </c>
      <c r="AO94" s="51"/>
      <c r="AP94" s="53" t="s">
        <v>61</v>
      </c>
      <c r="AQ94" s="53" t="s">
        <v>133</v>
      </c>
      <c r="AR94" s="53" t="s">
        <v>87</v>
      </c>
      <c r="AS94" s="53" t="s">
        <v>88</v>
      </c>
      <c r="AT94" s="53" t="s">
        <v>89</v>
      </c>
      <c r="AU94" s="53" t="s">
        <v>103</v>
      </c>
      <c r="AV94" s="53" t="s">
        <v>837</v>
      </c>
      <c r="AW94" s="53" t="s">
        <v>340</v>
      </c>
      <c r="AX94" s="53" t="s">
        <v>190</v>
      </c>
      <c r="AY94" s="53" t="s">
        <v>93</v>
      </c>
      <c r="AZ94" s="53" t="s">
        <v>1022</v>
      </c>
      <c r="BA94" s="53" t="s">
        <v>155</v>
      </c>
      <c r="BB94" s="53">
        <v>0</v>
      </c>
      <c r="BC94" s="53" t="s">
        <v>1157</v>
      </c>
      <c r="BD94" s="53" t="s">
        <v>1163</v>
      </c>
      <c r="BE94" s="58">
        <v>42496</v>
      </c>
      <c r="BF94" s="53">
        <v>150000</v>
      </c>
      <c r="BG94" s="58">
        <v>42496</v>
      </c>
      <c r="BH94" s="109" t="s">
        <v>1022</v>
      </c>
      <c r="BI94" s="60">
        <v>272</v>
      </c>
      <c r="BJ94" s="61">
        <v>9.0666666666666664</v>
      </c>
      <c r="BK94" s="27">
        <f t="shared" si="10"/>
        <v>8</v>
      </c>
      <c r="BL94" s="110">
        <f t="shared" si="11"/>
        <v>0.66666666666666663</v>
      </c>
    </row>
    <row r="95" spans="1:64" ht="16.5" customHeight="1" x14ac:dyDescent="0.25">
      <c r="A95" s="49" t="s">
        <v>973</v>
      </c>
      <c r="B95" s="17" t="s">
        <v>1164</v>
      </c>
      <c r="C95" s="63">
        <v>93</v>
      </c>
      <c r="D95" s="49" t="s">
        <v>3333</v>
      </c>
      <c r="E95" s="51" t="s">
        <v>377</v>
      </c>
      <c r="F95" s="50">
        <v>5030</v>
      </c>
      <c r="G95" s="18" t="s">
        <v>46</v>
      </c>
      <c r="H95" s="24" t="str">
        <f>IFERROR(IF(F95*1=9999,VLOOKUP(99&amp;C95*1,[4]Depara_Prod_Oficial!$A$2:$F$1048576,6,FALSE),VLOOKUP(F95*1,[4]Depara_Prod_Oficial!$A$2:$F$1048576,6,FALSE)),E95)</f>
        <v>Vida Proteção Exclusiva</v>
      </c>
      <c r="I95" s="24" t="str">
        <f>IFERROR(VLOOKUP(H95,'[5]Principais Produtos'!$C$1:$D$42,2,0),"Não")</f>
        <v>Sim</v>
      </c>
      <c r="J95" s="67" t="s">
        <v>1642</v>
      </c>
      <c r="K95" s="17" t="s">
        <v>47</v>
      </c>
      <c r="L95" s="17"/>
      <c r="M95" s="54" t="s">
        <v>369</v>
      </c>
      <c r="N95" s="64">
        <v>93883.68</v>
      </c>
      <c r="O95" s="64">
        <v>0</v>
      </c>
      <c r="P95" s="55">
        <v>93883.68</v>
      </c>
      <c r="Q95" s="64">
        <v>0</v>
      </c>
      <c r="R95" s="51"/>
      <c r="S95" s="62" t="s">
        <v>375</v>
      </c>
      <c r="T95" s="53">
        <v>1854132</v>
      </c>
      <c r="U95" s="53" t="s">
        <v>1165</v>
      </c>
      <c r="V95" s="53" t="s">
        <v>1166</v>
      </c>
      <c r="W95" s="53" t="s">
        <v>52</v>
      </c>
      <c r="X95" s="53" t="s">
        <v>1167</v>
      </c>
      <c r="Y95" s="53" t="s">
        <v>1168</v>
      </c>
      <c r="Z95" s="53" t="s">
        <v>1169</v>
      </c>
      <c r="AA95" s="53" t="s">
        <v>56</v>
      </c>
      <c r="AB95" s="53">
        <v>55051</v>
      </c>
      <c r="AC95" s="53">
        <v>55051</v>
      </c>
      <c r="AD95" s="53" t="s">
        <v>56</v>
      </c>
      <c r="AE95" s="53" t="s">
        <v>56</v>
      </c>
      <c r="AF95" s="53" t="s">
        <v>56</v>
      </c>
      <c r="AG95" s="53">
        <v>55051</v>
      </c>
      <c r="AH95" s="53" t="s">
        <v>102</v>
      </c>
      <c r="AI95" s="53">
        <v>27525.5</v>
      </c>
      <c r="AJ95" s="53">
        <v>0</v>
      </c>
      <c r="AK95" s="53" t="s">
        <v>58</v>
      </c>
      <c r="AL95" s="53">
        <v>0</v>
      </c>
      <c r="AM95" s="53" t="s">
        <v>59</v>
      </c>
      <c r="AN95" s="53" t="s">
        <v>60</v>
      </c>
      <c r="AO95" s="51"/>
      <c r="AP95" s="53" t="s">
        <v>61</v>
      </c>
      <c r="AQ95" s="53" t="s">
        <v>62</v>
      </c>
      <c r="AR95" s="53" t="s">
        <v>405</v>
      </c>
      <c r="AS95" s="53" t="s">
        <v>88</v>
      </c>
      <c r="AT95" s="53" t="s">
        <v>153</v>
      </c>
      <c r="AU95" s="53" t="s">
        <v>65</v>
      </c>
      <c r="AV95" s="53" t="s">
        <v>799</v>
      </c>
      <c r="AW95" s="53" t="s">
        <v>92</v>
      </c>
      <c r="AX95" s="53" t="s">
        <v>68</v>
      </c>
      <c r="AY95" s="53" t="s">
        <v>93</v>
      </c>
      <c r="AZ95" s="53" t="s">
        <v>1006</v>
      </c>
      <c r="BA95" s="53" t="s">
        <v>155</v>
      </c>
      <c r="BB95" s="53">
        <v>0</v>
      </c>
      <c r="BC95" s="53" t="s">
        <v>1164</v>
      </c>
      <c r="BD95" s="53" t="s">
        <v>1170</v>
      </c>
      <c r="BE95" s="58">
        <v>41779</v>
      </c>
      <c r="BF95" s="53">
        <v>55051</v>
      </c>
      <c r="BG95" s="58">
        <v>41779</v>
      </c>
      <c r="BH95" s="109" t="s">
        <v>1006</v>
      </c>
      <c r="BI95" s="60">
        <v>990</v>
      </c>
      <c r="BJ95" s="61">
        <v>33</v>
      </c>
      <c r="BK95" s="27">
        <f t="shared" si="10"/>
        <v>32</v>
      </c>
      <c r="BL95" s="110">
        <f t="shared" si="11"/>
        <v>2.6666666666666665</v>
      </c>
    </row>
    <row r="96" spans="1:64" ht="16.5" customHeight="1" x14ac:dyDescent="0.25">
      <c r="A96" s="49" t="s">
        <v>973</v>
      </c>
      <c r="B96" s="17" t="s">
        <v>1171</v>
      </c>
      <c r="C96" s="63">
        <v>82</v>
      </c>
      <c r="D96" s="49" t="s">
        <v>3333</v>
      </c>
      <c r="E96" s="51" t="s">
        <v>917</v>
      </c>
      <c r="F96" s="50">
        <v>5012</v>
      </c>
      <c r="G96" s="18" t="s">
        <v>374</v>
      </c>
      <c r="H96" s="24" t="str">
        <f>IFERROR(IF(F96*1=9999,VLOOKUP(99&amp;C96*1,[4]Depara_Prod_Oficial!$A$2:$F$1048576,6,FALSE),VLOOKUP(F96*1,[4]Depara_Prod_Oficial!$A$2:$F$1048576,6,FALSE)),E96)</f>
        <v>AP STD</v>
      </c>
      <c r="I96" s="24" t="str">
        <f>IFERROR(VLOOKUP(H96,'[5]Principais Produtos'!$C$1:$D$42,2,0),"Não")</f>
        <v>Sim</v>
      </c>
      <c r="J96" s="52" t="s">
        <v>1642</v>
      </c>
      <c r="K96" s="17" t="s">
        <v>47</v>
      </c>
      <c r="L96" s="17"/>
      <c r="M96" s="54" t="s">
        <v>369</v>
      </c>
      <c r="N96" s="64">
        <v>81606.3</v>
      </c>
      <c r="O96" s="64">
        <v>0</v>
      </c>
      <c r="P96" s="55">
        <v>81606.3</v>
      </c>
      <c r="Q96" s="64">
        <v>0</v>
      </c>
      <c r="R96" s="51"/>
      <c r="S96" s="62" t="s">
        <v>375</v>
      </c>
      <c r="T96" s="53">
        <v>1883557</v>
      </c>
      <c r="U96" s="53" t="s">
        <v>1172</v>
      </c>
      <c r="V96" s="53" t="s">
        <v>1173</v>
      </c>
      <c r="W96" s="53" t="s">
        <v>52</v>
      </c>
      <c r="X96" s="53" t="s">
        <v>1174</v>
      </c>
      <c r="Y96" s="53" t="s">
        <v>1175</v>
      </c>
      <c r="Z96" s="53" t="s">
        <v>1176</v>
      </c>
      <c r="AA96" s="53" t="s">
        <v>56</v>
      </c>
      <c r="AB96" s="53">
        <v>45000</v>
      </c>
      <c r="AC96" s="53">
        <v>45000</v>
      </c>
      <c r="AD96" s="53" t="s">
        <v>56</v>
      </c>
      <c r="AE96" s="53" t="s">
        <v>56</v>
      </c>
      <c r="AF96" s="53" t="s">
        <v>56</v>
      </c>
      <c r="AG96" s="53">
        <v>45000</v>
      </c>
      <c r="AH96" s="53" t="s">
        <v>102</v>
      </c>
      <c r="AI96" s="53">
        <v>22500</v>
      </c>
      <c r="AJ96" s="53">
        <v>0</v>
      </c>
      <c r="AK96" s="53" t="s">
        <v>58</v>
      </c>
      <c r="AL96" s="53">
        <v>0</v>
      </c>
      <c r="AM96" s="53" t="s">
        <v>59</v>
      </c>
      <c r="AN96" s="53" t="s">
        <v>60</v>
      </c>
      <c r="AO96" s="51"/>
      <c r="AP96" s="53" t="s">
        <v>61</v>
      </c>
      <c r="AQ96" s="53" t="s">
        <v>62</v>
      </c>
      <c r="AR96" s="53" t="s">
        <v>405</v>
      </c>
      <c r="AS96" s="53" t="s">
        <v>88</v>
      </c>
      <c r="AT96" s="53" t="s">
        <v>218</v>
      </c>
      <c r="AU96" s="53" t="s">
        <v>65</v>
      </c>
      <c r="AV96" s="53" t="s">
        <v>738</v>
      </c>
      <c r="AW96" s="53" t="s">
        <v>92</v>
      </c>
      <c r="AX96" s="53" t="s">
        <v>68</v>
      </c>
      <c r="AY96" s="53" t="s">
        <v>93</v>
      </c>
      <c r="AZ96" s="53" t="s">
        <v>981</v>
      </c>
      <c r="BA96" s="53" t="s">
        <v>155</v>
      </c>
      <c r="BB96" s="53">
        <v>0</v>
      </c>
      <c r="BC96" s="53" t="s">
        <v>1171</v>
      </c>
      <c r="BD96" s="53" t="s">
        <v>1177</v>
      </c>
      <c r="BE96" s="58">
        <v>41831</v>
      </c>
      <c r="BF96" s="53">
        <v>45000</v>
      </c>
      <c r="BG96" s="58">
        <v>41831</v>
      </c>
      <c r="BH96" s="109" t="s">
        <v>981</v>
      </c>
      <c r="BI96" s="60">
        <v>948</v>
      </c>
      <c r="BJ96" s="61">
        <v>31.6</v>
      </c>
      <c r="BK96" s="27">
        <f t="shared" si="10"/>
        <v>31</v>
      </c>
      <c r="BL96" s="110">
        <f t="shared" si="11"/>
        <v>2.5833333333333335</v>
      </c>
    </row>
    <row r="97" spans="1:64" ht="16.5" customHeight="1" x14ac:dyDescent="0.25">
      <c r="A97" s="49" t="s">
        <v>973</v>
      </c>
      <c r="B97" s="17" t="s">
        <v>1178</v>
      </c>
      <c r="C97" s="63">
        <v>93</v>
      </c>
      <c r="D97" s="49" t="s">
        <v>3333</v>
      </c>
      <c r="E97" s="51" t="s">
        <v>1630</v>
      </c>
      <c r="F97" s="50">
        <v>5055</v>
      </c>
      <c r="G97" s="18" t="s">
        <v>389</v>
      </c>
      <c r="H97" s="24" t="str">
        <f>IFERROR(IF(F97*1=9999,VLOOKUP(99&amp;C97*1,[4]Depara_Prod_Oficial!$A$2:$F$1048576,6,FALSE),VLOOKUP(F97*1,[4]Depara_Prod_Oficial!$A$2:$F$1048576,6,FALSE)),E97)</f>
        <v>Vida Master</v>
      </c>
      <c r="I97" s="24" t="str">
        <f>IFERROR(VLOOKUP(H97,'[5]Principais Produtos'!$C$1:$D$42,2,0),"Não")</f>
        <v>Sim</v>
      </c>
      <c r="J97" s="17" t="s">
        <v>400</v>
      </c>
      <c r="K97" s="17" t="s">
        <v>400</v>
      </c>
      <c r="L97" s="17"/>
      <c r="M97" s="54" t="s">
        <v>369</v>
      </c>
      <c r="N97" s="64">
        <v>26793</v>
      </c>
      <c r="O97" s="64">
        <v>0</v>
      </c>
      <c r="P97" s="55">
        <v>26793</v>
      </c>
      <c r="Q97" s="64">
        <v>0</v>
      </c>
      <c r="R97" s="51"/>
      <c r="S97" s="62" t="s">
        <v>375</v>
      </c>
      <c r="T97" s="53">
        <v>1862529</v>
      </c>
      <c r="U97" s="53" t="s">
        <v>1179</v>
      </c>
      <c r="V97" s="53" t="s">
        <v>1180</v>
      </c>
      <c r="W97" s="53" t="s">
        <v>52</v>
      </c>
      <c r="X97" s="53" t="s">
        <v>1181</v>
      </c>
      <c r="Y97" s="53" t="s">
        <v>1182</v>
      </c>
      <c r="Z97" s="53" t="s">
        <v>1183</v>
      </c>
      <c r="AA97" s="53" t="s">
        <v>56</v>
      </c>
      <c r="AB97" s="53">
        <v>33000</v>
      </c>
      <c r="AC97" s="53">
        <v>33000</v>
      </c>
      <c r="AD97" s="53" t="s">
        <v>56</v>
      </c>
      <c r="AE97" s="53" t="s">
        <v>56</v>
      </c>
      <c r="AF97" s="53" t="s">
        <v>56</v>
      </c>
      <c r="AG97" s="53">
        <v>33000</v>
      </c>
      <c r="AH97" s="53" t="s">
        <v>102</v>
      </c>
      <c r="AI97" s="53">
        <v>16500</v>
      </c>
      <c r="AJ97" s="53">
        <v>0</v>
      </c>
      <c r="AK97" s="53" t="s">
        <v>58</v>
      </c>
      <c r="AL97" s="53">
        <v>0</v>
      </c>
      <c r="AM97" s="53" t="s">
        <v>59</v>
      </c>
      <c r="AN97" s="53" t="s">
        <v>60</v>
      </c>
      <c r="AO97" s="51"/>
      <c r="AP97" s="53" t="s">
        <v>61</v>
      </c>
      <c r="AQ97" s="53" t="s">
        <v>62</v>
      </c>
      <c r="AR97" s="53" t="s">
        <v>199</v>
      </c>
      <c r="AS97" s="53" t="s">
        <v>64</v>
      </c>
      <c r="AT97" s="53" t="s">
        <v>187</v>
      </c>
      <c r="AU97" s="53" t="s">
        <v>65</v>
      </c>
      <c r="AV97" s="53" t="s">
        <v>1184</v>
      </c>
      <c r="AW97" s="53" t="s">
        <v>283</v>
      </c>
      <c r="AX97" s="53" t="s">
        <v>284</v>
      </c>
      <c r="AY97" s="53" t="s">
        <v>93</v>
      </c>
      <c r="AZ97" s="53" t="s">
        <v>1132</v>
      </c>
      <c r="BA97" s="53" t="s">
        <v>155</v>
      </c>
      <c r="BB97" s="53">
        <v>0</v>
      </c>
      <c r="BC97" s="53" t="s">
        <v>1178</v>
      </c>
      <c r="BD97" s="53" t="s">
        <v>1185</v>
      </c>
      <c r="BE97" s="58">
        <v>41791</v>
      </c>
      <c r="BF97" s="53">
        <v>33000</v>
      </c>
      <c r="BG97" s="58">
        <v>41791</v>
      </c>
      <c r="BH97" s="109" t="s">
        <v>1132</v>
      </c>
      <c r="BI97" s="60">
        <v>983</v>
      </c>
      <c r="BJ97" s="61">
        <v>32.766666666666666</v>
      </c>
      <c r="BK97" s="27">
        <f t="shared" si="10"/>
        <v>32</v>
      </c>
      <c r="BL97" s="110">
        <f t="shared" si="11"/>
        <v>2.6666666666666665</v>
      </c>
    </row>
    <row r="98" spans="1:64" ht="16.5" customHeight="1" x14ac:dyDescent="0.25">
      <c r="A98" s="49" t="s">
        <v>973</v>
      </c>
      <c r="B98" s="17" t="s">
        <v>1186</v>
      </c>
      <c r="C98" s="63">
        <v>93</v>
      </c>
      <c r="D98" s="49" t="s">
        <v>3333</v>
      </c>
      <c r="E98" s="51" t="s">
        <v>1631</v>
      </c>
      <c r="F98" s="50">
        <v>8063</v>
      </c>
      <c r="G98" s="18" t="s">
        <v>389</v>
      </c>
      <c r="H98" s="24" t="str">
        <f>IFERROR(IF(F98*1=9999,VLOOKUP(99&amp;C98*1,[4]Depara_Prod_Oficial!$A$2:$F$1048576,6,FALSE),VLOOKUP(F98*1,[4]Depara_Prod_Oficial!$A$2:$F$1048576,6,FALSE)),E98)</f>
        <v>Vida Premiada</v>
      </c>
      <c r="I98" s="24" t="str">
        <f>IFERROR(VLOOKUP(H98,'[5]Principais Produtos'!$C$1:$D$42,2,0),"Não")</f>
        <v>Não</v>
      </c>
      <c r="J98" s="52" t="s">
        <v>1642</v>
      </c>
      <c r="K98" s="17" t="s">
        <v>921</v>
      </c>
      <c r="L98" s="17"/>
      <c r="M98" s="54" t="s">
        <v>369</v>
      </c>
      <c r="N98" s="64">
        <v>44247.68</v>
      </c>
      <c r="O98" s="64">
        <v>0</v>
      </c>
      <c r="P98" s="55">
        <v>44247.68</v>
      </c>
      <c r="Q98" s="64">
        <v>0</v>
      </c>
      <c r="R98" s="51"/>
      <c r="S98" s="62" t="s">
        <v>375</v>
      </c>
      <c r="T98" s="53">
        <v>2034208</v>
      </c>
      <c r="U98" s="53" t="s">
        <v>1187</v>
      </c>
      <c r="V98" s="53" t="s">
        <v>1188</v>
      </c>
      <c r="W98" s="53" t="s">
        <v>52</v>
      </c>
      <c r="X98" s="53" t="s">
        <v>1189</v>
      </c>
      <c r="Y98" s="53" t="s">
        <v>1190</v>
      </c>
      <c r="Z98" s="53" t="s">
        <v>1191</v>
      </c>
      <c r="AA98" s="53" t="s">
        <v>56</v>
      </c>
      <c r="AB98" s="53">
        <v>32000</v>
      </c>
      <c r="AC98" s="53">
        <v>32000</v>
      </c>
      <c r="AD98" s="53" t="s">
        <v>56</v>
      </c>
      <c r="AE98" s="53" t="s">
        <v>56</v>
      </c>
      <c r="AF98" s="53" t="s">
        <v>56</v>
      </c>
      <c r="AG98" s="53">
        <v>32000</v>
      </c>
      <c r="AH98" s="53" t="s">
        <v>102</v>
      </c>
      <c r="AI98" s="53">
        <v>16000</v>
      </c>
      <c r="AJ98" s="53">
        <v>0</v>
      </c>
      <c r="AK98" s="53" t="s">
        <v>58</v>
      </c>
      <c r="AL98" s="53">
        <v>0</v>
      </c>
      <c r="AM98" s="53" t="s">
        <v>59</v>
      </c>
      <c r="AN98" s="53" t="s">
        <v>60</v>
      </c>
      <c r="AO98" s="51"/>
      <c r="AP98" s="53" t="s">
        <v>61</v>
      </c>
      <c r="AQ98" s="53" t="s">
        <v>62</v>
      </c>
      <c r="AR98" s="53" t="s">
        <v>737</v>
      </c>
      <c r="AS98" s="53" t="s">
        <v>64</v>
      </c>
      <c r="AT98" s="53" t="s">
        <v>187</v>
      </c>
      <c r="AU98" s="53" t="s">
        <v>65</v>
      </c>
      <c r="AV98" s="53" t="s">
        <v>868</v>
      </c>
      <c r="AW98" s="53" t="s">
        <v>92</v>
      </c>
      <c r="AX98" s="53" t="s">
        <v>68</v>
      </c>
      <c r="AY98" s="53" t="s">
        <v>93</v>
      </c>
      <c r="AZ98" s="53" t="s">
        <v>1055</v>
      </c>
      <c r="BA98" s="53" t="s">
        <v>155</v>
      </c>
      <c r="BB98" s="53">
        <v>0</v>
      </c>
      <c r="BC98" s="53" t="s">
        <v>1186</v>
      </c>
      <c r="BD98" s="53" t="s">
        <v>679</v>
      </c>
      <c r="BE98" s="58">
        <v>42048</v>
      </c>
      <c r="BF98" s="53">
        <v>32000</v>
      </c>
      <c r="BG98" s="58">
        <v>42048</v>
      </c>
      <c r="BH98" s="109" t="s">
        <v>1055</v>
      </c>
      <c r="BI98" s="60">
        <v>725</v>
      </c>
      <c r="BJ98" s="61">
        <v>24.166666666666668</v>
      </c>
      <c r="BK98" s="27">
        <f t="shared" si="10"/>
        <v>23</v>
      </c>
      <c r="BL98" s="110">
        <f t="shared" si="11"/>
        <v>1.9166666666666667</v>
      </c>
    </row>
    <row r="99" spans="1:64" ht="16.5" customHeight="1" x14ac:dyDescent="0.25">
      <c r="A99" s="49" t="s">
        <v>973</v>
      </c>
      <c r="B99" s="17" t="s">
        <v>1192</v>
      </c>
      <c r="C99" s="63">
        <v>93</v>
      </c>
      <c r="D99" s="49" t="s">
        <v>3333</v>
      </c>
      <c r="E99" s="51" t="s">
        <v>1632</v>
      </c>
      <c r="F99" s="50">
        <v>8061</v>
      </c>
      <c r="G99" s="18" t="s">
        <v>389</v>
      </c>
      <c r="H99" s="24" t="str">
        <f>IFERROR(IF(F99*1=9999,VLOOKUP(99&amp;C99*1,[4]Depara_Prod_Oficial!$A$2:$F$1048576,6,FALSE),VLOOKUP(F99*1,[4]Depara_Prod_Oficial!$A$2:$F$1048576,6,FALSE)),E99)</f>
        <v>Vida Homem</v>
      </c>
      <c r="I99" s="24" t="str">
        <f>IFERROR(VLOOKUP(H99,'[5]Principais Produtos'!$C$1:$D$42,2,0),"Não")</f>
        <v>Sim</v>
      </c>
      <c r="J99" s="52" t="s">
        <v>1642</v>
      </c>
      <c r="K99" s="23" t="s">
        <v>1643</v>
      </c>
      <c r="L99" s="17"/>
      <c r="M99" s="54" t="s">
        <v>903</v>
      </c>
      <c r="N99" s="64">
        <v>137142.72</v>
      </c>
      <c r="O99" s="64">
        <v>137142.72</v>
      </c>
      <c r="P99" s="55">
        <v>0</v>
      </c>
      <c r="Q99" s="64"/>
      <c r="R99" s="51"/>
      <c r="S99" s="62" t="s">
        <v>375</v>
      </c>
      <c r="T99" s="53">
        <v>1820963</v>
      </c>
      <c r="U99" s="53" t="s">
        <v>1193</v>
      </c>
      <c r="V99" s="53" t="s">
        <v>1194</v>
      </c>
      <c r="W99" s="53" t="s">
        <v>52</v>
      </c>
      <c r="X99" s="53" t="s">
        <v>1195</v>
      </c>
      <c r="Y99" s="53" t="s">
        <v>1196</v>
      </c>
      <c r="Z99" s="53" t="s">
        <v>1197</v>
      </c>
      <c r="AA99" s="53" t="s">
        <v>56</v>
      </c>
      <c r="AB99" s="53">
        <v>120000</v>
      </c>
      <c r="AC99" s="53">
        <v>120000</v>
      </c>
      <c r="AD99" s="53" t="s">
        <v>56</v>
      </c>
      <c r="AE99" s="53" t="s">
        <v>56</v>
      </c>
      <c r="AF99" s="53" t="s">
        <v>56</v>
      </c>
      <c r="AG99" s="53">
        <v>120000</v>
      </c>
      <c r="AH99" s="53" t="s">
        <v>57</v>
      </c>
      <c r="AI99" s="53">
        <v>120000</v>
      </c>
      <c r="AJ99" s="53">
        <v>0</v>
      </c>
      <c r="AK99" s="53" t="s">
        <v>58</v>
      </c>
      <c r="AL99" s="53">
        <v>0</v>
      </c>
      <c r="AM99" s="53" t="s">
        <v>59</v>
      </c>
      <c r="AN99" s="53" t="s">
        <v>60</v>
      </c>
      <c r="AO99" s="51"/>
      <c r="AP99" s="53" t="s">
        <v>61</v>
      </c>
      <c r="AQ99" s="53" t="s">
        <v>62</v>
      </c>
      <c r="AR99" s="53" t="s">
        <v>168</v>
      </c>
      <c r="AS99" s="53" t="s">
        <v>88</v>
      </c>
      <c r="AT99" s="53" t="s">
        <v>169</v>
      </c>
      <c r="AU99" s="53" t="s">
        <v>65</v>
      </c>
      <c r="AV99" s="53" t="s">
        <v>201</v>
      </c>
      <c r="AW99" s="53" t="s">
        <v>92</v>
      </c>
      <c r="AX99" s="53" t="s">
        <v>68</v>
      </c>
      <c r="AY99" s="53" t="s">
        <v>93</v>
      </c>
      <c r="AZ99" s="53" t="s">
        <v>1006</v>
      </c>
      <c r="BA99" s="53" t="s">
        <v>163</v>
      </c>
      <c r="BB99" s="53">
        <v>0</v>
      </c>
      <c r="BC99" s="53" t="s">
        <v>1192</v>
      </c>
      <c r="BD99" s="53" t="s">
        <v>1198</v>
      </c>
      <c r="BE99" s="58">
        <v>41731</v>
      </c>
      <c r="BF99" s="53">
        <v>120000</v>
      </c>
      <c r="BG99" s="58">
        <v>41731</v>
      </c>
      <c r="BH99" s="109" t="s">
        <v>1006</v>
      </c>
      <c r="BI99" s="60">
        <v>1038</v>
      </c>
      <c r="BJ99" s="61">
        <v>34.6</v>
      </c>
      <c r="BK99" s="27">
        <f t="shared" si="10"/>
        <v>34</v>
      </c>
      <c r="BL99" s="110">
        <f t="shared" si="11"/>
        <v>2.8333333333333335</v>
      </c>
    </row>
    <row r="100" spans="1:64" ht="16.5" customHeight="1" x14ac:dyDescent="0.25">
      <c r="A100" s="49" t="s">
        <v>973</v>
      </c>
      <c r="B100" s="17" t="s">
        <v>1199</v>
      </c>
      <c r="C100" s="63">
        <v>82</v>
      </c>
      <c r="D100" s="49" t="s">
        <v>3333</v>
      </c>
      <c r="E100" s="51" t="s">
        <v>917</v>
      </c>
      <c r="F100" s="50">
        <v>5012</v>
      </c>
      <c r="G100" s="18" t="s">
        <v>374</v>
      </c>
      <c r="H100" s="24" t="str">
        <f>IFERROR(IF(F100*1=9999,VLOOKUP(99&amp;C100*1,[4]Depara_Prod_Oficial!$A$2:$F$1048576,6,FALSE),VLOOKUP(F100*1,[4]Depara_Prod_Oficial!$A$2:$F$1048576,6,FALSE)),E100)</f>
        <v>AP STD</v>
      </c>
      <c r="I100" s="24" t="str">
        <f>IFERROR(VLOOKUP(H100,'[5]Principais Produtos'!$C$1:$D$42,2,0),"Não")</f>
        <v>Sim</v>
      </c>
      <c r="J100" s="17" t="s">
        <v>925</v>
      </c>
      <c r="K100" s="17" t="s">
        <v>378</v>
      </c>
      <c r="L100" s="23" t="s">
        <v>952</v>
      </c>
      <c r="M100" s="54" t="s">
        <v>903</v>
      </c>
      <c r="N100" s="64">
        <v>24434.38</v>
      </c>
      <c r="O100" s="64">
        <v>24434.38</v>
      </c>
      <c r="P100" s="55">
        <v>0</v>
      </c>
      <c r="Q100" s="64"/>
      <c r="R100" s="51"/>
      <c r="S100" s="62" t="s">
        <v>375</v>
      </c>
      <c r="T100" s="53">
        <v>2177708</v>
      </c>
      <c r="U100" s="53" t="s">
        <v>1200</v>
      </c>
      <c r="V100" s="53" t="s">
        <v>1201</v>
      </c>
      <c r="W100" s="53" t="s">
        <v>52</v>
      </c>
      <c r="X100" s="53" t="s">
        <v>1202</v>
      </c>
      <c r="Y100" s="53" t="s">
        <v>1203</v>
      </c>
      <c r="Z100" s="53" t="s">
        <v>1204</v>
      </c>
      <c r="AA100" s="53" t="s">
        <v>56</v>
      </c>
      <c r="AB100" s="53">
        <v>270000</v>
      </c>
      <c r="AC100" s="53">
        <v>300000</v>
      </c>
      <c r="AD100" s="53" t="s">
        <v>56</v>
      </c>
      <c r="AE100" s="53" t="s">
        <v>56</v>
      </c>
      <c r="AF100" s="53" t="s">
        <v>56</v>
      </c>
      <c r="AG100" s="53">
        <v>270000</v>
      </c>
      <c r="AH100" s="53" t="s">
        <v>102</v>
      </c>
      <c r="AI100" s="53">
        <v>135000</v>
      </c>
      <c r="AJ100" s="53">
        <v>0</v>
      </c>
      <c r="AK100" s="53" t="s">
        <v>58</v>
      </c>
      <c r="AL100" s="53">
        <v>0</v>
      </c>
      <c r="AM100" s="53" t="s">
        <v>59</v>
      </c>
      <c r="AN100" s="53" t="s">
        <v>60</v>
      </c>
      <c r="AO100" s="51"/>
      <c r="AP100" s="53" t="s">
        <v>61</v>
      </c>
      <c r="AQ100" s="53" t="s">
        <v>62</v>
      </c>
      <c r="AR100" s="53" t="s">
        <v>142</v>
      </c>
      <c r="AS100" s="53" t="s">
        <v>64</v>
      </c>
      <c r="AT100" s="53" t="s">
        <v>89</v>
      </c>
      <c r="AU100" s="53" t="s">
        <v>103</v>
      </c>
      <c r="AV100" s="53" t="s">
        <v>1205</v>
      </c>
      <c r="AW100" s="53" t="s">
        <v>613</v>
      </c>
      <c r="AX100" s="53" t="s">
        <v>68</v>
      </c>
      <c r="AY100" s="53" t="s">
        <v>93</v>
      </c>
      <c r="AZ100" s="53" t="s">
        <v>998</v>
      </c>
      <c r="BA100" s="53" t="s">
        <v>163</v>
      </c>
      <c r="BB100" s="53">
        <v>0</v>
      </c>
      <c r="BC100" s="53" t="s">
        <v>1199</v>
      </c>
      <c r="BD100" s="53" t="s">
        <v>1206</v>
      </c>
      <c r="BE100" s="58">
        <v>42339</v>
      </c>
      <c r="BF100" s="53">
        <v>270000</v>
      </c>
      <c r="BG100" s="58">
        <v>42339</v>
      </c>
      <c r="BH100" s="109" t="s">
        <v>998</v>
      </c>
      <c r="BI100" s="60">
        <v>437</v>
      </c>
      <c r="BJ100" s="61">
        <v>14.566666666666666</v>
      </c>
      <c r="BK100" s="27">
        <f t="shared" si="10"/>
        <v>14</v>
      </c>
      <c r="BL100" s="110">
        <f t="shared" si="11"/>
        <v>1.1666666666666667</v>
      </c>
    </row>
    <row r="101" spans="1:64" ht="16.5" customHeight="1" x14ac:dyDescent="0.25">
      <c r="A101" s="49" t="s">
        <v>973</v>
      </c>
      <c r="B101" s="17" t="s">
        <v>1207</v>
      </c>
      <c r="C101" s="63">
        <v>82</v>
      </c>
      <c r="D101" s="49" t="s">
        <v>3333</v>
      </c>
      <c r="E101" s="51" t="s">
        <v>1626</v>
      </c>
      <c r="F101" s="50">
        <v>8065</v>
      </c>
      <c r="G101" s="52" t="s">
        <v>1641</v>
      </c>
      <c r="H101" s="24" t="str">
        <f>IFERROR(IF(F101*1=9999,VLOOKUP(99&amp;C101*1,[4]Depara_Prod_Oficial!$A$2:$F$1048576,6,FALSE),VLOOKUP(F101*1,[4]Depara_Prod_Oficial!$A$2:$F$1048576,6,FALSE)),E101)</f>
        <v>AP Proteção Sob Medida</v>
      </c>
      <c r="I101" s="24" t="str">
        <f>IFERROR(VLOOKUP(H101,'[5]Principais Produtos'!$C$1:$D$42,2,0),"Não")</f>
        <v>Sim</v>
      </c>
      <c r="J101" s="17" t="s">
        <v>925</v>
      </c>
      <c r="K101" s="17" t="s">
        <v>378</v>
      </c>
      <c r="L101" s="23" t="s">
        <v>952</v>
      </c>
      <c r="M101" s="54" t="s">
        <v>48</v>
      </c>
      <c r="N101" s="64">
        <v>2546.3000000000002</v>
      </c>
      <c r="O101" s="64">
        <v>2089</v>
      </c>
      <c r="P101" s="55">
        <v>457.30000000000018</v>
      </c>
      <c r="Q101" s="64"/>
      <c r="R101" s="51"/>
      <c r="S101" s="62" t="s">
        <v>375</v>
      </c>
      <c r="T101" s="53">
        <v>2171072</v>
      </c>
      <c r="U101" s="53" t="s">
        <v>1208</v>
      </c>
      <c r="V101" s="53" t="s">
        <v>1209</v>
      </c>
      <c r="W101" s="53" t="s">
        <v>52</v>
      </c>
      <c r="X101" s="53" t="s">
        <v>1210</v>
      </c>
      <c r="Y101" s="53" t="s">
        <v>1211</v>
      </c>
      <c r="Z101" s="53" t="s">
        <v>1212</v>
      </c>
      <c r="AA101" s="53" t="s">
        <v>56</v>
      </c>
      <c r="AB101" s="53">
        <v>2089</v>
      </c>
      <c r="AC101" s="53">
        <v>2089</v>
      </c>
      <c r="AD101" s="53" t="s">
        <v>56</v>
      </c>
      <c r="AE101" s="53" t="s">
        <v>56</v>
      </c>
      <c r="AF101" s="53" t="s">
        <v>56</v>
      </c>
      <c r="AG101" s="53">
        <v>2089</v>
      </c>
      <c r="AH101" s="53" t="s">
        <v>102</v>
      </c>
      <c r="AI101" s="53">
        <v>1044.5</v>
      </c>
      <c r="AJ101" s="53">
        <v>0</v>
      </c>
      <c r="AK101" s="53" t="s">
        <v>58</v>
      </c>
      <c r="AL101" s="53">
        <v>0</v>
      </c>
      <c r="AM101" s="53" t="s">
        <v>59</v>
      </c>
      <c r="AN101" s="53" t="s">
        <v>60</v>
      </c>
      <c r="AO101" s="51"/>
      <c r="AP101" s="53" t="s">
        <v>61</v>
      </c>
      <c r="AQ101" s="53" t="s">
        <v>62</v>
      </c>
      <c r="AR101" s="53" t="s">
        <v>63</v>
      </c>
      <c r="AS101" s="53" t="s">
        <v>88</v>
      </c>
      <c r="AT101" s="53" t="s">
        <v>89</v>
      </c>
      <c r="AU101" s="53" t="s">
        <v>103</v>
      </c>
      <c r="AV101" s="53" t="s">
        <v>1213</v>
      </c>
      <c r="AW101" s="53" t="s">
        <v>272</v>
      </c>
      <c r="AX101" s="53" t="s">
        <v>273</v>
      </c>
      <c r="AY101" s="53" t="s">
        <v>93</v>
      </c>
      <c r="AZ101" s="53" t="s">
        <v>1103</v>
      </c>
      <c r="BA101" s="53" t="s">
        <v>106</v>
      </c>
      <c r="BB101" s="53">
        <v>0</v>
      </c>
      <c r="BC101" s="53" t="s">
        <v>1207</v>
      </c>
      <c r="BD101" s="53" t="s">
        <v>1214</v>
      </c>
      <c r="BE101" s="58">
        <v>42320</v>
      </c>
      <c r="BF101" s="53">
        <v>2089</v>
      </c>
      <c r="BG101" s="58">
        <v>42320</v>
      </c>
      <c r="BH101" s="109" t="s">
        <v>1103</v>
      </c>
      <c r="BI101" s="60">
        <v>460</v>
      </c>
      <c r="BJ101" s="61">
        <v>15.333333333333334</v>
      </c>
      <c r="BK101" s="27">
        <f t="shared" si="10"/>
        <v>15</v>
      </c>
      <c r="BL101" s="110">
        <f t="shared" si="11"/>
        <v>1.25</v>
      </c>
    </row>
    <row r="102" spans="1:64" ht="16.5" customHeight="1" x14ac:dyDescent="0.25">
      <c r="A102" s="49" t="s">
        <v>973</v>
      </c>
      <c r="B102" s="17" t="s">
        <v>1215</v>
      </c>
      <c r="C102" s="63">
        <v>82</v>
      </c>
      <c r="D102" s="49" t="s">
        <v>3333</v>
      </c>
      <c r="E102" s="51" t="s">
        <v>917</v>
      </c>
      <c r="F102" s="50">
        <v>5012</v>
      </c>
      <c r="G102" s="18" t="s">
        <v>374</v>
      </c>
      <c r="H102" s="24" t="str">
        <f>IFERROR(IF(F102*1=9999,VLOOKUP(99&amp;C102*1,[4]Depara_Prod_Oficial!$A$2:$F$1048576,6,FALSE),VLOOKUP(F102*1,[4]Depara_Prod_Oficial!$A$2:$F$1048576,6,FALSE)),E102)</f>
        <v>AP STD</v>
      </c>
      <c r="I102" s="24" t="str">
        <f>IFERROR(VLOOKUP(H102,'[5]Principais Produtos'!$C$1:$D$42,2,0),"Não")</f>
        <v>Sim</v>
      </c>
      <c r="J102" s="52" t="s">
        <v>1642</v>
      </c>
      <c r="K102" s="17" t="s">
        <v>47</v>
      </c>
      <c r="L102" s="17"/>
      <c r="M102" s="54" t="s">
        <v>48</v>
      </c>
      <c r="N102" s="64">
        <v>5514</v>
      </c>
      <c r="O102" s="64">
        <v>5200</v>
      </c>
      <c r="P102" s="55">
        <v>314</v>
      </c>
      <c r="Q102" s="64"/>
      <c r="R102" s="51"/>
      <c r="S102" s="62" t="s">
        <v>375</v>
      </c>
      <c r="T102" s="53">
        <v>1986541</v>
      </c>
      <c r="U102" s="53" t="s">
        <v>1216</v>
      </c>
      <c r="V102" s="53" t="s">
        <v>1217</v>
      </c>
      <c r="W102" s="53" t="s">
        <v>52</v>
      </c>
      <c r="X102" s="53" t="s">
        <v>1218</v>
      </c>
      <c r="Y102" s="53" t="s">
        <v>1219</v>
      </c>
      <c r="Z102" s="53" t="s">
        <v>1220</v>
      </c>
      <c r="AA102" s="53" t="s">
        <v>56</v>
      </c>
      <c r="AB102" s="53">
        <v>35000</v>
      </c>
      <c r="AC102" s="53">
        <v>35000</v>
      </c>
      <c r="AD102" s="53" t="s">
        <v>56</v>
      </c>
      <c r="AE102" s="53" t="s">
        <v>56</v>
      </c>
      <c r="AF102" s="53" t="s">
        <v>56</v>
      </c>
      <c r="AG102" s="53">
        <v>35000</v>
      </c>
      <c r="AH102" s="53" t="s">
        <v>102</v>
      </c>
      <c r="AI102" s="53">
        <v>17500</v>
      </c>
      <c r="AJ102" s="53">
        <v>0</v>
      </c>
      <c r="AK102" s="53" t="s">
        <v>58</v>
      </c>
      <c r="AL102" s="53">
        <v>0</v>
      </c>
      <c r="AM102" s="53" t="s">
        <v>59</v>
      </c>
      <c r="AN102" s="53" t="s">
        <v>60</v>
      </c>
      <c r="AO102" s="51"/>
      <c r="AP102" s="53" t="s">
        <v>61</v>
      </c>
      <c r="AQ102" s="53" t="s">
        <v>62</v>
      </c>
      <c r="AR102" s="53" t="s">
        <v>168</v>
      </c>
      <c r="AS102" s="53" t="s">
        <v>88</v>
      </c>
      <c r="AT102" s="53" t="s">
        <v>187</v>
      </c>
      <c r="AU102" s="53" t="s">
        <v>65</v>
      </c>
      <c r="AV102" s="53" t="s">
        <v>1221</v>
      </c>
      <c r="AW102" s="53" t="s">
        <v>92</v>
      </c>
      <c r="AX102" s="53" t="s">
        <v>68</v>
      </c>
      <c r="AY102" s="53" t="s">
        <v>93</v>
      </c>
      <c r="AZ102" s="53" t="s">
        <v>981</v>
      </c>
      <c r="BA102" s="53" t="s">
        <v>106</v>
      </c>
      <c r="BB102" s="53">
        <v>0</v>
      </c>
      <c r="BC102" s="53" t="s">
        <v>1215</v>
      </c>
      <c r="BD102" s="53" t="s">
        <v>1222</v>
      </c>
      <c r="BE102" s="58">
        <v>41970</v>
      </c>
      <c r="BF102" s="53">
        <v>35000</v>
      </c>
      <c r="BG102" s="58">
        <v>41970</v>
      </c>
      <c r="BH102" s="109" t="s">
        <v>981</v>
      </c>
      <c r="BI102" s="60">
        <v>809</v>
      </c>
      <c r="BJ102" s="61">
        <v>26.966666666666665</v>
      </c>
      <c r="BK102" s="27">
        <f t="shared" si="10"/>
        <v>26</v>
      </c>
      <c r="BL102" s="110">
        <f t="shared" si="11"/>
        <v>2.1666666666666665</v>
      </c>
    </row>
    <row r="103" spans="1:64" ht="16.5" customHeight="1" x14ac:dyDescent="0.25">
      <c r="A103" s="49" t="s">
        <v>973</v>
      </c>
      <c r="B103" s="17" t="s">
        <v>1223</v>
      </c>
      <c r="C103" s="63">
        <v>93</v>
      </c>
      <c r="D103" s="49" t="s">
        <v>3333</v>
      </c>
      <c r="E103" s="51" t="s">
        <v>1630</v>
      </c>
      <c r="F103" s="50">
        <v>5055</v>
      </c>
      <c r="G103" s="18" t="s">
        <v>389</v>
      </c>
      <c r="H103" s="24" t="str">
        <f>IFERROR(IF(F103*1=9999,VLOOKUP(99&amp;C103*1,[4]Depara_Prod_Oficial!$A$2:$F$1048576,6,FALSE),VLOOKUP(F103*1,[4]Depara_Prod_Oficial!$A$2:$F$1048576,6,FALSE)),E103)</f>
        <v>Vida Master</v>
      </c>
      <c r="I103" s="24" t="str">
        <f>IFERROR(VLOOKUP(H103,'[5]Principais Produtos'!$C$1:$D$42,2,0),"Não")</f>
        <v>Sim</v>
      </c>
      <c r="J103" s="52" t="s">
        <v>1642</v>
      </c>
      <c r="K103" s="23" t="s">
        <v>958</v>
      </c>
      <c r="L103" s="17" t="s">
        <v>1648</v>
      </c>
      <c r="M103" s="54" t="s">
        <v>48</v>
      </c>
      <c r="N103" s="64">
        <v>26263.01</v>
      </c>
      <c r="O103" s="64">
        <v>21000</v>
      </c>
      <c r="P103" s="55">
        <v>5263.0099999999984</v>
      </c>
      <c r="Q103" s="64"/>
      <c r="R103" s="51"/>
      <c r="S103" s="62" t="s">
        <v>375</v>
      </c>
      <c r="T103" s="53">
        <v>2129605</v>
      </c>
      <c r="U103" s="53" t="s">
        <v>1224</v>
      </c>
      <c r="V103" s="53" t="s">
        <v>1225</v>
      </c>
      <c r="W103" s="53" t="s">
        <v>52</v>
      </c>
      <c r="X103" s="53" t="s">
        <v>1226</v>
      </c>
      <c r="Y103" s="53" t="s">
        <v>1227</v>
      </c>
      <c r="Z103" s="53" t="s">
        <v>1228</v>
      </c>
      <c r="AA103" s="53" t="s">
        <v>56</v>
      </c>
      <c r="AB103" s="53">
        <v>60000</v>
      </c>
      <c r="AC103" s="53">
        <v>60000</v>
      </c>
      <c r="AD103" s="53" t="s">
        <v>56</v>
      </c>
      <c r="AE103" s="53" t="s">
        <v>56</v>
      </c>
      <c r="AF103" s="53" t="s">
        <v>56</v>
      </c>
      <c r="AG103" s="53">
        <v>60000</v>
      </c>
      <c r="AH103" s="53" t="s">
        <v>102</v>
      </c>
      <c r="AI103" s="53">
        <v>30000</v>
      </c>
      <c r="AJ103" s="53">
        <v>0</v>
      </c>
      <c r="AK103" s="53" t="s">
        <v>58</v>
      </c>
      <c r="AL103" s="53">
        <v>0</v>
      </c>
      <c r="AM103" s="53" t="s">
        <v>59</v>
      </c>
      <c r="AN103" s="53" t="s">
        <v>60</v>
      </c>
      <c r="AO103" s="51"/>
      <c r="AP103" s="53" t="s">
        <v>61</v>
      </c>
      <c r="AQ103" s="53" t="s">
        <v>62</v>
      </c>
      <c r="AR103" s="53" t="s">
        <v>142</v>
      </c>
      <c r="AS103" s="53" t="s">
        <v>88</v>
      </c>
      <c r="AT103" s="53" t="s">
        <v>347</v>
      </c>
      <c r="AU103" s="53" t="s">
        <v>65</v>
      </c>
      <c r="AV103" s="53" t="s">
        <v>441</v>
      </c>
      <c r="AW103" s="53" t="s">
        <v>92</v>
      </c>
      <c r="AX103" s="53" t="s">
        <v>68</v>
      </c>
      <c r="AY103" s="53" t="s">
        <v>93</v>
      </c>
      <c r="AZ103" s="53" t="s">
        <v>998</v>
      </c>
      <c r="BA103" s="53" t="s">
        <v>106</v>
      </c>
      <c r="BB103" s="53">
        <v>0</v>
      </c>
      <c r="BC103" s="53" t="s">
        <v>1223</v>
      </c>
      <c r="BD103" s="53" t="s">
        <v>1229</v>
      </c>
      <c r="BE103" s="58">
        <v>42220</v>
      </c>
      <c r="BF103" s="53">
        <v>60000</v>
      </c>
      <c r="BG103" s="58">
        <v>42220</v>
      </c>
      <c r="BH103" s="109" t="s">
        <v>998</v>
      </c>
      <c r="BI103" s="60">
        <v>556</v>
      </c>
      <c r="BJ103" s="61">
        <v>18.533333333333335</v>
      </c>
      <c r="BK103" s="27">
        <f t="shared" si="10"/>
        <v>18</v>
      </c>
      <c r="BL103" s="110">
        <f t="shared" si="11"/>
        <v>1.5</v>
      </c>
    </row>
    <row r="104" spans="1:64" ht="16.5" customHeight="1" x14ac:dyDescent="0.25">
      <c r="A104" s="49" t="s">
        <v>973</v>
      </c>
      <c r="B104" s="17" t="s">
        <v>1230</v>
      </c>
      <c r="C104" s="63">
        <v>82</v>
      </c>
      <c r="D104" s="49" t="s">
        <v>3333</v>
      </c>
      <c r="E104" s="51" t="s">
        <v>1633</v>
      </c>
      <c r="F104" s="50">
        <v>5043</v>
      </c>
      <c r="G104" s="18" t="s">
        <v>374</v>
      </c>
      <c r="H104" s="24" t="str">
        <f>IFERROR(IF(F104*1=9999,VLOOKUP(99&amp;C104*1,[4]Depara_Prod_Oficial!$A$2:$F$1048576,6,FALSE),VLOOKUP(F104*1,[4]Depara_Prod_Oficial!$A$2:$F$1048576,6,FALSE)),E104)</f>
        <v>AP Mulher</v>
      </c>
      <c r="I104" s="24" t="str">
        <f>IFERROR(VLOOKUP(H104,'[5]Principais Produtos'!$C$1:$D$42,2,0),"Não")</f>
        <v>Sim</v>
      </c>
      <c r="J104" s="17" t="s">
        <v>925</v>
      </c>
      <c r="K104" s="17" t="s">
        <v>378</v>
      </c>
      <c r="L104" s="23" t="s">
        <v>952</v>
      </c>
      <c r="M104" s="54" t="s">
        <v>48</v>
      </c>
      <c r="N104" s="64">
        <v>57703.95</v>
      </c>
      <c r="O104" s="64">
        <v>55000</v>
      </c>
      <c r="P104" s="55">
        <v>2703.9499999999971</v>
      </c>
      <c r="Q104" s="64">
        <v>5000</v>
      </c>
      <c r="R104" s="51"/>
      <c r="S104" s="62" t="s">
        <v>375</v>
      </c>
      <c r="T104" s="53">
        <v>1905416</v>
      </c>
      <c r="U104" s="53" t="s">
        <v>1231</v>
      </c>
      <c r="V104" s="53" t="s">
        <v>1232</v>
      </c>
      <c r="W104" s="53" t="s">
        <v>52</v>
      </c>
      <c r="X104" s="53" t="s">
        <v>1233</v>
      </c>
      <c r="Y104" s="53" t="s">
        <v>1234</v>
      </c>
      <c r="Z104" s="53" t="s">
        <v>1235</v>
      </c>
      <c r="AA104" s="53" t="s">
        <v>56</v>
      </c>
      <c r="AB104" s="53">
        <v>30702.1</v>
      </c>
      <c r="AC104" s="53">
        <v>32318</v>
      </c>
      <c r="AD104" s="53" t="s">
        <v>56</v>
      </c>
      <c r="AE104" s="53" t="s">
        <v>56</v>
      </c>
      <c r="AF104" s="53" t="s">
        <v>56</v>
      </c>
      <c r="AG104" s="53">
        <v>30702.1</v>
      </c>
      <c r="AH104" s="53" t="s">
        <v>57</v>
      </c>
      <c r="AI104" s="53">
        <v>30702.1</v>
      </c>
      <c r="AJ104" s="53">
        <v>0</v>
      </c>
      <c r="AK104" s="53" t="s">
        <v>58</v>
      </c>
      <c r="AL104" s="53">
        <v>0</v>
      </c>
      <c r="AM104" s="53" t="s">
        <v>59</v>
      </c>
      <c r="AN104" s="53" t="s">
        <v>60</v>
      </c>
      <c r="AO104" s="51"/>
      <c r="AP104" s="53" t="s">
        <v>61</v>
      </c>
      <c r="AQ104" s="53" t="s">
        <v>62</v>
      </c>
      <c r="AR104" s="53" t="s">
        <v>199</v>
      </c>
      <c r="AS104" s="53" t="s">
        <v>88</v>
      </c>
      <c r="AT104" s="53" t="s">
        <v>169</v>
      </c>
      <c r="AU104" s="53" t="s">
        <v>65</v>
      </c>
      <c r="AV104" s="53" t="s">
        <v>853</v>
      </c>
      <c r="AW104" s="53" t="s">
        <v>272</v>
      </c>
      <c r="AX104" s="53" t="s">
        <v>273</v>
      </c>
      <c r="AY104" s="53" t="s">
        <v>93</v>
      </c>
      <c r="AZ104" s="53" t="s">
        <v>1132</v>
      </c>
      <c r="BA104" s="53" t="s">
        <v>223</v>
      </c>
      <c r="BB104" s="53">
        <v>0</v>
      </c>
      <c r="BC104" s="53" t="s">
        <v>1230</v>
      </c>
      <c r="BD104" s="53" t="s">
        <v>1236</v>
      </c>
      <c r="BE104" s="58">
        <v>41865</v>
      </c>
      <c r="BF104" s="53">
        <v>30702.1</v>
      </c>
      <c r="BG104" s="58">
        <v>41865</v>
      </c>
      <c r="BH104" s="109" t="s">
        <v>1132</v>
      </c>
      <c r="BI104" s="60">
        <v>909</v>
      </c>
      <c r="BJ104" s="61">
        <v>30.3</v>
      </c>
      <c r="BK104" s="27">
        <f t="shared" si="10"/>
        <v>29</v>
      </c>
      <c r="BL104" s="110">
        <f t="shared" si="11"/>
        <v>2.4166666666666665</v>
      </c>
    </row>
    <row r="105" spans="1:64" ht="16.5" customHeight="1" x14ac:dyDescent="0.25">
      <c r="A105" s="49" t="s">
        <v>973</v>
      </c>
      <c r="B105" s="17" t="s">
        <v>1237</v>
      </c>
      <c r="C105" s="63">
        <v>93</v>
      </c>
      <c r="D105" s="49" t="s">
        <v>3333</v>
      </c>
      <c r="E105" s="51" t="s">
        <v>377</v>
      </c>
      <c r="F105" s="50">
        <v>5030</v>
      </c>
      <c r="G105" s="18" t="s">
        <v>46</v>
      </c>
      <c r="H105" s="24" t="str">
        <f>IFERROR(IF(F105*1=9999,VLOOKUP(99&amp;C105*1,[4]Depara_Prod_Oficial!$A$2:$F$1048576,6,FALSE),VLOOKUP(F105*1,[4]Depara_Prod_Oficial!$A$2:$F$1048576,6,FALSE)),E105)</f>
        <v>Vida Proteção Exclusiva</v>
      </c>
      <c r="I105" s="24" t="str">
        <f>IFERROR(VLOOKUP(H105,'[5]Principais Produtos'!$C$1:$D$42,2,0),"Não")</f>
        <v>Sim</v>
      </c>
      <c r="J105" s="67" t="s">
        <v>1642</v>
      </c>
      <c r="K105" s="17" t="s">
        <v>47</v>
      </c>
      <c r="L105" s="23"/>
      <c r="M105" s="54" t="s">
        <v>48</v>
      </c>
      <c r="N105" s="64">
        <v>41171.660000000003</v>
      </c>
      <c r="O105" s="64">
        <v>32400</v>
      </c>
      <c r="P105" s="55">
        <v>8771.6600000000035</v>
      </c>
      <c r="Q105" s="64"/>
      <c r="R105" s="51"/>
      <c r="S105" s="62" t="s">
        <v>375</v>
      </c>
      <c r="T105" s="53">
        <v>1658524</v>
      </c>
      <c r="U105" s="53" t="s">
        <v>1238</v>
      </c>
      <c r="V105" s="53" t="s">
        <v>1239</v>
      </c>
      <c r="W105" s="53" t="s">
        <v>52</v>
      </c>
      <c r="X105" s="53" t="s">
        <v>1240</v>
      </c>
      <c r="Y105" s="53" t="s">
        <v>1241</v>
      </c>
      <c r="Z105" s="53" t="s">
        <v>1242</v>
      </c>
      <c r="AA105" s="53" t="s">
        <v>56</v>
      </c>
      <c r="AB105" s="53">
        <v>31115</v>
      </c>
      <c r="AC105" s="53">
        <v>31115</v>
      </c>
      <c r="AD105" s="53" t="s">
        <v>56</v>
      </c>
      <c r="AE105" s="53" t="s">
        <v>56</v>
      </c>
      <c r="AF105" s="53" t="s">
        <v>56</v>
      </c>
      <c r="AG105" s="53">
        <v>31115</v>
      </c>
      <c r="AH105" s="53" t="s">
        <v>102</v>
      </c>
      <c r="AI105" s="53">
        <v>15557.5</v>
      </c>
      <c r="AJ105" s="53">
        <v>0</v>
      </c>
      <c r="AK105" s="53" t="s">
        <v>58</v>
      </c>
      <c r="AL105" s="53">
        <v>0</v>
      </c>
      <c r="AM105" s="53" t="s">
        <v>59</v>
      </c>
      <c r="AN105" s="53" t="s">
        <v>60</v>
      </c>
      <c r="AO105" s="51"/>
      <c r="AP105" s="53" t="s">
        <v>61</v>
      </c>
      <c r="AQ105" s="53" t="s">
        <v>62</v>
      </c>
      <c r="AR105" s="53" t="s">
        <v>405</v>
      </c>
      <c r="AS105" s="53" t="s">
        <v>88</v>
      </c>
      <c r="AT105" s="53" t="s">
        <v>218</v>
      </c>
      <c r="AU105" s="53" t="s">
        <v>65</v>
      </c>
      <c r="AV105" s="53" t="s">
        <v>479</v>
      </c>
      <c r="AW105" s="53" t="s">
        <v>92</v>
      </c>
      <c r="AX105" s="53" t="s">
        <v>68</v>
      </c>
      <c r="AY105" s="53" t="s">
        <v>93</v>
      </c>
      <c r="AZ105" s="53" t="s">
        <v>1055</v>
      </c>
      <c r="BA105" s="53" t="s">
        <v>223</v>
      </c>
      <c r="BB105" s="53">
        <v>0</v>
      </c>
      <c r="BC105" s="53" t="s">
        <v>1237</v>
      </c>
      <c r="BD105" s="53" t="s">
        <v>1243</v>
      </c>
      <c r="BE105" s="58">
        <v>41443</v>
      </c>
      <c r="BF105" s="53">
        <v>31115</v>
      </c>
      <c r="BG105" s="58">
        <v>41443</v>
      </c>
      <c r="BH105" s="109" t="s">
        <v>1055</v>
      </c>
      <c r="BI105" s="60">
        <v>1330</v>
      </c>
      <c r="BJ105" s="61">
        <v>44.333333333333336</v>
      </c>
      <c r="BK105" s="27">
        <f t="shared" si="10"/>
        <v>43</v>
      </c>
      <c r="BL105" s="110">
        <f t="shared" si="11"/>
        <v>3.5833333333333335</v>
      </c>
    </row>
    <row r="106" spans="1:64" ht="16.5" customHeight="1" x14ac:dyDescent="0.25">
      <c r="A106" s="49" t="s">
        <v>973</v>
      </c>
      <c r="B106" s="17" t="s">
        <v>1244</v>
      </c>
      <c r="C106" s="63">
        <v>93</v>
      </c>
      <c r="D106" s="49" t="s">
        <v>3333</v>
      </c>
      <c r="E106" s="51" t="s">
        <v>1630</v>
      </c>
      <c r="F106" s="50">
        <v>5055</v>
      </c>
      <c r="G106" s="18" t="s">
        <v>386</v>
      </c>
      <c r="H106" s="24" t="str">
        <f>IFERROR(IF(F106*1=9999,VLOOKUP(99&amp;C106*1,[4]Depara_Prod_Oficial!$A$2:$F$1048576,6,FALSE),VLOOKUP(F106*1,[4]Depara_Prod_Oficial!$A$2:$F$1048576,6,FALSE)),E106)</f>
        <v>Vida Master</v>
      </c>
      <c r="I106" s="24" t="str">
        <f>IFERROR(VLOOKUP(H106,'[5]Principais Produtos'!$C$1:$D$42,2,0),"Não")</f>
        <v>Sim</v>
      </c>
      <c r="J106" s="52" t="s">
        <v>1642</v>
      </c>
      <c r="K106" s="23" t="s">
        <v>958</v>
      </c>
      <c r="L106" s="17" t="s">
        <v>1649</v>
      </c>
      <c r="M106" s="54" t="s">
        <v>902</v>
      </c>
      <c r="N106" s="64">
        <v>259198.37</v>
      </c>
      <c r="O106" s="64">
        <v>259198.37</v>
      </c>
      <c r="P106" s="55">
        <v>0</v>
      </c>
      <c r="Q106" s="64"/>
      <c r="R106" s="51"/>
      <c r="S106" s="62" t="s">
        <v>375</v>
      </c>
      <c r="T106" s="53">
        <v>2121715</v>
      </c>
      <c r="U106" s="53" t="s">
        <v>1245</v>
      </c>
      <c r="V106" s="53" t="s">
        <v>1246</v>
      </c>
      <c r="W106" s="53" t="s">
        <v>52</v>
      </c>
      <c r="X106" s="53" t="s">
        <v>1247</v>
      </c>
      <c r="Y106" s="53" t="s">
        <v>1248</v>
      </c>
      <c r="Z106" s="53" t="s">
        <v>1249</v>
      </c>
      <c r="AA106" s="53" t="s">
        <v>56</v>
      </c>
      <c r="AB106" s="53">
        <v>163000</v>
      </c>
      <c r="AC106" s="53">
        <v>163000</v>
      </c>
      <c r="AD106" s="53" t="s">
        <v>56</v>
      </c>
      <c r="AE106" s="53" t="s">
        <v>56</v>
      </c>
      <c r="AF106" s="53" t="s">
        <v>56</v>
      </c>
      <c r="AG106" s="53">
        <v>163000</v>
      </c>
      <c r="AH106" s="53" t="s">
        <v>102</v>
      </c>
      <c r="AI106" s="53">
        <v>81500</v>
      </c>
      <c r="AJ106" s="53">
        <v>0</v>
      </c>
      <c r="AK106" s="53" t="s">
        <v>58</v>
      </c>
      <c r="AL106" s="53">
        <v>0</v>
      </c>
      <c r="AM106" s="53" t="s">
        <v>59</v>
      </c>
      <c r="AN106" s="53" t="s">
        <v>60</v>
      </c>
      <c r="AO106" s="51"/>
      <c r="AP106" s="53" t="s">
        <v>61</v>
      </c>
      <c r="AQ106" s="53" t="s">
        <v>62</v>
      </c>
      <c r="AR106" s="53" t="s">
        <v>142</v>
      </c>
      <c r="AS106" s="53" t="s">
        <v>88</v>
      </c>
      <c r="AT106" s="53" t="s">
        <v>187</v>
      </c>
      <c r="AU106" s="53" t="s">
        <v>65</v>
      </c>
      <c r="AV106" s="53" t="s">
        <v>1250</v>
      </c>
      <c r="AW106" s="53" t="s">
        <v>92</v>
      </c>
      <c r="AX106" s="53" t="s">
        <v>68</v>
      </c>
      <c r="AY106" s="53" t="s">
        <v>93</v>
      </c>
      <c r="AZ106" s="53" t="s">
        <v>1251</v>
      </c>
      <c r="BA106" s="53" t="s">
        <v>191</v>
      </c>
      <c r="BB106" s="53">
        <v>16300</v>
      </c>
      <c r="BC106" s="53" t="s">
        <v>1244</v>
      </c>
      <c r="BD106" s="53" t="s">
        <v>1252</v>
      </c>
      <c r="BE106" s="58">
        <v>42200</v>
      </c>
      <c r="BF106" s="53">
        <v>163000</v>
      </c>
      <c r="BG106" s="58">
        <v>42200</v>
      </c>
      <c r="BH106" s="109" t="s">
        <v>1251</v>
      </c>
      <c r="BI106" s="60">
        <v>572</v>
      </c>
      <c r="BJ106" s="61">
        <v>19.066666666666666</v>
      </c>
      <c r="BK106" s="27">
        <f t="shared" si="10"/>
        <v>18</v>
      </c>
      <c r="BL106" s="110">
        <f t="shared" si="11"/>
        <v>1.5</v>
      </c>
    </row>
    <row r="107" spans="1:64" ht="16.5" customHeight="1" x14ac:dyDescent="0.25">
      <c r="A107" s="49" t="s">
        <v>973</v>
      </c>
      <c r="B107" s="17" t="s">
        <v>1253</v>
      </c>
      <c r="C107" s="63">
        <v>82</v>
      </c>
      <c r="D107" s="49" t="s">
        <v>3333</v>
      </c>
      <c r="E107" s="51" t="s">
        <v>1626</v>
      </c>
      <c r="F107" s="50">
        <v>8065</v>
      </c>
      <c r="G107" s="52" t="s">
        <v>1650</v>
      </c>
      <c r="H107" s="24" t="str">
        <f>IFERROR(IF(F107*1=9999,VLOOKUP(99&amp;C107*1,[4]Depara_Prod_Oficial!$A$2:$F$1048576,6,FALSE),VLOOKUP(F107*1,[4]Depara_Prod_Oficial!$A$2:$F$1048576,6,FALSE)),E107)</f>
        <v>AP Proteção Sob Medida</v>
      </c>
      <c r="I107" s="24" t="str">
        <f>IFERROR(VLOOKUP(H107,'[5]Principais Produtos'!$C$1:$D$42,2,0),"Não")</f>
        <v>Sim</v>
      </c>
      <c r="J107" s="17" t="s">
        <v>400</v>
      </c>
      <c r="K107" s="17" t="s">
        <v>400</v>
      </c>
      <c r="L107" s="17"/>
      <c r="M107" s="54" t="s">
        <v>903</v>
      </c>
      <c r="N107" s="64">
        <v>1027.18</v>
      </c>
      <c r="O107" s="64">
        <v>1027.18</v>
      </c>
      <c r="P107" s="55">
        <v>0</v>
      </c>
      <c r="Q107" s="64"/>
      <c r="R107" s="51"/>
      <c r="S107" s="62" t="s">
        <v>375</v>
      </c>
      <c r="T107" s="53">
        <v>2069368</v>
      </c>
      <c r="U107" s="53" t="s">
        <v>1254</v>
      </c>
      <c r="V107" s="53" t="s">
        <v>1255</v>
      </c>
      <c r="W107" s="53" t="s">
        <v>52</v>
      </c>
      <c r="X107" s="53" t="s">
        <v>1256</v>
      </c>
      <c r="Y107" s="53" t="s">
        <v>1257</v>
      </c>
      <c r="Z107" s="53" t="s">
        <v>1258</v>
      </c>
      <c r="AA107" s="53" t="s">
        <v>56</v>
      </c>
      <c r="AB107" s="53">
        <v>45625</v>
      </c>
      <c r="AC107" s="53">
        <v>45625</v>
      </c>
      <c r="AD107" s="53" t="s">
        <v>56</v>
      </c>
      <c r="AE107" s="53" t="s">
        <v>56</v>
      </c>
      <c r="AF107" s="53" t="s">
        <v>56</v>
      </c>
      <c r="AG107" s="53">
        <v>45625</v>
      </c>
      <c r="AH107" s="53" t="s">
        <v>102</v>
      </c>
      <c r="AI107" s="53">
        <v>22812.5</v>
      </c>
      <c r="AJ107" s="53">
        <v>0</v>
      </c>
      <c r="AK107" s="53" t="s">
        <v>58</v>
      </c>
      <c r="AL107" s="53">
        <v>0</v>
      </c>
      <c r="AM107" s="53" t="s">
        <v>59</v>
      </c>
      <c r="AN107" s="53" t="s">
        <v>60</v>
      </c>
      <c r="AO107" s="51"/>
      <c r="AP107" s="53" t="s">
        <v>61</v>
      </c>
      <c r="AQ107" s="53" t="s">
        <v>62</v>
      </c>
      <c r="AR107" s="53" t="s">
        <v>142</v>
      </c>
      <c r="AS107" s="53" t="s">
        <v>64</v>
      </c>
      <c r="AT107" s="53" t="s">
        <v>89</v>
      </c>
      <c r="AU107" s="53" t="s">
        <v>103</v>
      </c>
      <c r="AV107" s="53" t="s">
        <v>1259</v>
      </c>
      <c r="AW107" s="53" t="s">
        <v>92</v>
      </c>
      <c r="AX107" s="53" t="s">
        <v>68</v>
      </c>
      <c r="AY107" s="53" t="s">
        <v>93</v>
      </c>
      <c r="AZ107" s="53" t="s">
        <v>1013</v>
      </c>
      <c r="BA107" s="53" t="s">
        <v>94</v>
      </c>
      <c r="BB107" s="53">
        <v>0</v>
      </c>
      <c r="BC107" s="53" t="s">
        <v>1253</v>
      </c>
      <c r="BD107" s="53" t="s">
        <v>1260</v>
      </c>
      <c r="BE107" s="58">
        <v>42104</v>
      </c>
      <c r="BF107" s="53">
        <v>45625</v>
      </c>
      <c r="BG107" s="58">
        <v>42104</v>
      </c>
      <c r="BH107" s="109" t="s">
        <v>1013</v>
      </c>
      <c r="BI107" s="60">
        <v>663</v>
      </c>
      <c r="BJ107" s="61">
        <v>22.1</v>
      </c>
      <c r="BK107" s="27">
        <f t="shared" ref="BK107:BK126" si="12">DATEDIF(BG107,BH107,"m")</f>
        <v>21</v>
      </c>
      <c r="BL107" s="110">
        <f t="shared" ref="BL107:BL126" si="13">BK107/12</f>
        <v>1.75</v>
      </c>
    </row>
    <row r="108" spans="1:64" ht="16.5" customHeight="1" x14ac:dyDescent="0.25">
      <c r="A108" s="49" t="s">
        <v>973</v>
      </c>
      <c r="B108" s="17" t="s">
        <v>1261</v>
      </c>
      <c r="C108" s="63">
        <v>82</v>
      </c>
      <c r="D108" s="49" t="s">
        <v>3333</v>
      </c>
      <c r="E108" s="51" t="s">
        <v>1633</v>
      </c>
      <c r="F108" s="50">
        <v>5043</v>
      </c>
      <c r="G108" s="18" t="s">
        <v>399</v>
      </c>
      <c r="H108" s="24" t="str">
        <f>IFERROR(IF(F108*1=9999,VLOOKUP(99&amp;C108*1,[4]Depara_Prod_Oficial!$A$2:$F$1048576,6,FALSE),VLOOKUP(F108*1,[4]Depara_Prod_Oficial!$A$2:$F$1048576,6,FALSE)),E108)</f>
        <v>AP Mulher</v>
      </c>
      <c r="I108" s="24" t="str">
        <f>IFERROR(VLOOKUP(H108,'[5]Principais Produtos'!$C$1:$D$42,2,0),"Não")</f>
        <v>Sim</v>
      </c>
      <c r="J108" s="17" t="s">
        <v>387</v>
      </c>
      <c r="K108" s="17" t="s">
        <v>957</v>
      </c>
      <c r="L108" s="17"/>
      <c r="M108" s="54" t="s">
        <v>369</v>
      </c>
      <c r="N108" s="64">
        <v>199062.08</v>
      </c>
      <c r="O108" s="64">
        <v>0</v>
      </c>
      <c r="P108" s="55">
        <v>199062.08</v>
      </c>
      <c r="Q108" s="64">
        <v>0</v>
      </c>
      <c r="R108" s="51"/>
      <c r="S108" s="62" t="s">
        <v>375</v>
      </c>
      <c r="T108" s="53">
        <v>2269571</v>
      </c>
      <c r="U108" s="53" t="s">
        <v>1262</v>
      </c>
      <c r="V108" s="53" t="s">
        <v>1263</v>
      </c>
      <c r="W108" s="53" t="s">
        <v>52</v>
      </c>
      <c r="X108" s="53" t="s">
        <v>1264</v>
      </c>
      <c r="Y108" s="53" t="s">
        <v>1265</v>
      </c>
      <c r="Z108" s="53" t="s">
        <v>1266</v>
      </c>
      <c r="AA108" s="53" t="s">
        <v>56</v>
      </c>
      <c r="AB108" s="53">
        <v>144935</v>
      </c>
      <c r="AC108" s="53">
        <v>144935</v>
      </c>
      <c r="AD108" s="53" t="s">
        <v>56</v>
      </c>
      <c r="AE108" s="53" t="s">
        <v>56</v>
      </c>
      <c r="AF108" s="53" t="s">
        <v>56</v>
      </c>
      <c r="AG108" s="53">
        <v>144935</v>
      </c>
      <c r="AH108" s="53" t="s">
        <v>102</v>
      </c>
      <c r="AI108" s="53">
        <v>72467.5</v>
      </c>
      <c r="AJ108" s="53">
        <v>0</v>
      </c>
      <c r="AK108" s="53" t="s">
        <v>58</v>
      </c>
      <c r="AL108" s="53">
        <v>0</v>
      </c>
      <c r="AM108" s="53" t="s">
        <v>59</v>
      </c>
      <c r="AN108" s="53" t="s">
        <v>60</v>
      </c>
      <c r="AO108" s="51"/>
      <c r="AP108" s="53" t="s">
        <v>61</v>
      </c>
      <c r="AQ108" s="53" t="s">
        <v>62</v>
      </c>
      <c r="AR108" s="53" t="s">
        <v>161</v>
      </c>
      <c r="AS108" s="53" t="s">
        <v>88</v>
      </c>
      <c r="AT108" s="53" t="s">
        <v>89</v>
      </c>
      <c r="AU108" s="53" t="s">
        <v>103</v>
      </c>
      <c r="AV108" s="53" t="s">
        <v>201</v>
      </c>
      <c r="AW108" s="53" t="s">
        <v>92</v>
      </c>
      <c r="AX108" s="53" t="s">
        <v>68</v>
      </c>
      <c r="AY108" s="53" t="s">
        <v>93</v>
      </c>
      <c r="AZ108" s="53" t="s">
        <v>1103</v>
      </c>
      <c r="BA108" s="53" t="s">
        <v>202</v>
      </c>
      <c r="BB108" s="53">
        <v>0</v>
      </c>
      <c r="BC108" s="53" t="s">
        <v>1261</v>
      </c>
      <c r="BD108" s="53" t="s">
        <v>1267</v>
      </c>
      <c r="BE108" s="58">
        <v>42537</v>
      </c>
      <c r="BF108" s="53">
        <v>144935</v>
      </c>
      <c r="BG108" s="58">
        <v>42537</v>
      </c>
      <c r="BH108" s="109" t="s">
        <v>1103</v>
      </c>
      <c r="BI108" s="60">
        <v>243</v>
      </c>
      <c r="BJ108" s="61">
        <v>8.1</v>
      </c>
      <c r="BK108" s="27">
        <f t="shared" si="12"/>
        <v>7</v>
      </c>
      <c r="BL108" s="110">
        <f t="shared" si="13"/>
        <v>0.58333333333333337</v>
      </c>
    </row>
    <row r="109" spans="1:64" ht="16.5" customHeight="1" x14ac:dyDescent="0.25">
      <c r="A109" s="49" t="s">
        <v>973</v>
      </c>
      <c r="B109" s="17" t="s">
        <v>1268</v>
      </c>
      <c r="C109" s="63">
        <v>93</v>
      </c>
      <c r="D109" s="49" t="s">
        <v>3333</v>
      </c>
      <c r="E109" s="51" t="s">
        <v>1634</v>
      </c>
      <c r="F109" s="50">
        <v>5031</v>
      </c>
      <c r="G109" s="18" t="s">
        <v>374</v>
      </c>
      <c r="H109" s="24" t="str">
        <f>IFERROR(IF(F109*1=9999,VLOOKUP(99&amp;C109*1,[4]Depara_Prod_Oficial!$A$2:$F$1048576,6,FALSE),VLOOKUP(F109*1,[4]Depara_Prod_Oficial!$A$2:$F$1048576,6,FALSE)),E109)</f>
        <v>Vida Superproteção</v>
      </c>
      <c r="I109" s="24" t="str">
        <f>IFERROR(VLOOKUP(H109,'[5]Principais Produtos'!$C$1:$D$42,2,0),"Não")</f>
        <v>Não</v>
      </c>
      <c r="J109" s="17" t="s">
        <v>925</v>
      </c>
      <c r="K109" s="17" t="s">
        <v>378</v>
      </c>
      <c r="L109" s="23" t="s">
        <v>952</v>
      </c>
      <c r="M109" s="54" t="s">
        <v>369</v>
      </c>
      <c r="N109" s="64">
        <v>32683.08</v>
      </c>
      <c r="O109" s="64">
        <v>0</v>
      </c>
      <c r="P109" s="55">
        <v>32683.08</v>
      </c>
      <c r="Q109" s="64">
        <v>0</v>
      </c>
      <c r="R109" s="51"/>
      <c r="S109" s="62" t="s">
        <v>375</v>
      </c>
      <c r="T109" s="53">
        <v>2192367</v>
      </c>
      <c r="U109" s="53" t="s">
        <v>1269</v>
      </c>
      <c r="V109" s="53" t="s">
        <v>1270</v>
      </c>
      <c r="W109" s="53" t="s">
        <v>52</v>
      </c>
      <c r="X109" s="53" t="s">
        <v>1271</v>
      </c>
      <c r="Y109" s="53" t="s">
        <v>1272</v>
      </c>
      <c r="Z109" s="53" t="s">
        <v>1273</v>
      </c>
      <c r="AA109" s="53" t="s">
        <v>56</v>
      </c>
      <c r="AB109" s="53">
        <v>24358.9</v>
      </c>
      <c r="AC109" s="53">
        <v>26621</v>
      </c>
      <c r="AD109" s="53" t="s">
        <v>56</v>
      </c>
      <c r="AE109" s="53" t="s">
        <v>56</v>
      </c>
      <c r="AF109" s="53" t="s">
        <v>56</v>
      </c>
      <c r="AG109" s="53">
        <v>24358.9</v>
      </c>
      <c r="AH109" s="53" t="s">
        <v>102</v>
      </c>
      <c r="AI109" s="53">
        <v>12179.45</v>
      </c>
      <c r="AJ109" s="53">
        <v>0</v>
      </c>
      <c r="AK109" s="53" t="s">
        <v>58</v>
      </c>
      <c r="AL109" s="53">
        <v>0</v>
      </c>
      <c r="AM109" s="53" t="s">
        <v>59</v>
      </c>
      <c r="AN109" s="53" t="s">
        <v>60</v>
      </c>
      <c r="AO109" s="51"/>
      <c r="AP109" s="53" t="s">
        <v>61</v>
      </c>
      <c r="AQ109" s="53" t="s">
        <v>62</v>
      </c>
      <c r="AR109" s="53" t="s">
        <v>63</v>
      </c>
      <c r="AS109" s="53" t="s">
        <v>88</v>
      </c>
      <c r="AT109" s="53" t="s">
        <v>153</v>
      </c>
      <c r="AU109" s="53" t="s">
        <v>65</v>
      </c>
      <c r="AV109" s="53" t="s">
        <v>291</v>
      </c>
      <c r="AW109" s="53" t="s">
        <v>292</v>
      </c>
      <c r="AX109" s="53" t="s">
        <v>293</v>
      </c>
      <c r="AY109" s="53" t="s">
        <v>93</v>
      </c>
      <c r="AZ109" s="53" t="s">
        <v>1103</v>
      </c>
      <c r="BA109" s="53" t="s">
        <v>124</v>
      </c>
      <c r="BB109" s="53">
        <v>0</v>
      </c>
      <c r="BC109" s="53" t="s">
        <v>1268</v>
      </c>
      <c r="BD109" s="53" t="s">
        <v>1274</v>
      </c>
      <c r="BE109" s="58">
        <v>42380</v>
      </c>
      <c r="BF109" s="53">
        <v>24358.9</v>
      </c>
      <c r="BG109" s="58">
        <v>42380</v>
      </c>
      <c r="BH109" s="109" t="s">
        <v>1103</v>
      </c>
      <c r="BI109" s="60">
        <v>400</v>
      </c>
      <c r="BJ109" s="61">
        <v>13.333333333333334</v>
      </c>
      <c r="BK109" s="27">
        <f t="shared" si="12"/>
        <v>13</v>
      </c>
      <c r="BL109" s="110">
        <f t="shared" si="13"/>
        <v>1.0833333333333333</v>
      </c>
    </row>
    <row r="110" spans="1:64" ht="16.5" customHeight="1" x14ac:dyDescent="0.25">
      <c r="A110" s="49" t="s">
        <v>973</v>
      </c>
      <c r="B110" s="17" t="s">
        <v>1275</v>
      </c>
      <c r="C110" s="63">
        <v>82</v>
      </c>
      <c r="D110" s="49" t="s">
        <v>3333</v>
      </c>
      <c r="E110" s="51" t="s">
        <v>917</v>
      </c>
      <c r="F110" s="50">
        <v>5012</v>
      </c>
      <c r="G110" s="52" t="s">
        <v>1641</v>
      </c>
      <c r="H110" s="24" t="str">
        <f>IFERROR(IF(F110*1=9999,VLOOKUP(99&amp;C110*1,[4]Depara_Prod_Oficial!$A$2:$F$1048576,6,FALSE),VLOOKUP(F110*1,[4]Depara_Prod_Oficial!$A$2:$F$1048576,6,FALSE)),E110)</f>
        <v>AP STD</v>
      </c>
      <c r="I110" s="24" t="str">
        <f>IFERROR(VLOOKUP(H110,'[5]Principais Produtos'!$C$1:$D$42,2,0),"Não")</f>
        <v>Sim</v>
      </c>
      <c r="J110" s="52" t="s">
        <v>1642</v>
      </c>
      <c r="K110" s="23" t="s">
        <v>1643</v>
      </c>
      <c r="L110" s="17"/>
      <c r="M110" s="54" t="s">
        <v>369</v>
      </c>
      <c r="N110" s="64">
        <v>4140.42</v>
      </c>
      <c r="O110" s="64">
        <v>0</v>
      </c>
      <c r="P110" s="55">
        <v>4140.42</v>
      </c>
      <c r="Q110" s="64">
        <v>0</v>
      </c>
      <c r="R110" s="51"/>
      <c r="S110" s="62" t="s">
        <v>375</v>
      </c>
      <c r="T110" s="53">
        <v>2301147</v>
      </c>
      <c r="U110" s="53" t="s">
        <v>1276</v>
      </c>
      <c r="V110" s="53" t="s">
        <v>1277</v>
      </c>
      <c r="W110" s="53" t="s">
        <v>52</v>
      </c>
      <c r="X110" s="53" t="s">
        <v>1278</v>
      </c>
      <c r="Y110" s="53" t="s">
        <v>1279</v>
      </c>
      <c r="Z110" s="53" t="s">
        <v>1280</v>
      </c>
      <c r="AA110" s="53" t="s">
        <v>56</v>
      </c>
      <c r="AB110" s="53">
        <v>3496</v>
      </c>
      <c r="AC110" s="53">
        <v>3496</v>
      </c>
      <c r="AD110" s="53" t="s">
        <v>56</v>
      </c>
      <c r="AE110" s="53" t="s">
        <v>56</v>
      </c>
      <c r="AF110" s="53" t="s">
        <v>56</v>
      </c>
      <c r="AG110" s="53">
        <v>3496</v>
      </c>
      <c r="AH110" s="53" t="s">
        <v>102</v>
      </c>
      <c r="AI110" s="53">
        <v>1748</v>
      </c>
      <c r="AJ110" s="53">
        <v>0</v>
      </c>
      <c r="AK110" s="53" t="s">
        <v>58</v>
      </c>
      <c r="AL110" s="53">
        <v>0</v>
      </c>
      <c r="AM110" s="53" t="s">
        <v>59</v>
      </c>
      <c r="AN110" s="53" t="s">
        <v>60</v>
      </c>
      <c r="AO110" s="51"/>
      <c r="AP110" s="53" t="s">
        <v>61</v>
      </c>
      <c r="AQ110" s="53" t="s">
        <v>62</v>
      </c>
      <c r="AR110" s="53" t="s">
        <v>87</v>
      </c>
      <c r="AS110" s="53" t="s">
        <v>88</v>
      </c>
      <c r="AT110" s="53" t="s">
        <v>89</v>
      </c>
      <c r="AU110" s="53" t="s">
        <v>90</v>
      </c>
      <c r="AV110" s="53" t="s">
        <v>441</v>
      </c>
      <c r="AW110" s="53" t="s">
        <v>92</v>
      </c>
      <c r="AX110" s="53" t="s">
        <v>68</v>
      </c>
      <c r="AY110" s="53" t="s">
        <v>93</v>
      </c>
      <c r="AZ110" s="53" t="s">
        <v>998</v>
      </c>
      <c r="BA110" s="53" t="s">
        <v>202</v>
      </c>
      <c r="BB110" s="53">
        <v>0</v>
      </c>
      <c r="BC110" s="53" t="s">
        <v>1275</v>
      </c>
      <c r="BD110" s="53" t="s">
        <v>1281</v>
      </c>
      <c r="BE110" s="58">
        <v>42593</v>
      </c>
      <c r="BF110" s="53">
        <v>3496</v>
      </c>
      <c r="BG110" s="58">
        <v>42593</v>
      </c>
      <c r="BH110" s="109" t="s">
        <v>998</v>
      </c>
      <c r="BI110" s="60">
        <v>183</v>
      </c>
      <c r="BJ110" s="61">
        <v>6.1</v>
      </c>
      <c r="BK110" s="27">
        <f t="shared" si="12"/>
        <v>5</v>
      </c>
      <c r="BL110" s="110">
        <f t="shared" si="13"/>
        <v>0.41666666666666669</v>
      </c>
    </row>
    <row r="111" spans="1:64" ht="16.5" customHeight="1" x14ac:dyDescent="0.25">
      <c r="A111" s="49" t="s">
        <v>973</v>
      </c>
      <c r="B111" s="17" t="s">
        <v>1282</v>
      </c>
      <c r="C111" s="63">
        <v>93</v>
      </c>
      <c r="D111" s="49" t="s">
        <v>3333</v>
      </c>
      <c r="E111" s="51" t="s">
        <v>1635</v>
      </c>
      <c r="F111" s="50">
        <v>8064</v>
      </c>
      <c r="G111" s="18" t="s">
        <v>914</v>
      </c>
      <c r="H111" s="24" t="str">
        <f>IFERROR(IF(F111*1=9999,VLOOKUP(99&amp;C111*1,[4]Depara_Prod_Oficial!$A$2:$F$1048576,6,FALSE),VLOOKUP(F111*1,[4]Depara_Prod_Oficial!$A$2:$F$1048576,6,FALSE)),E111)</f>
        <v>Vida Van Gogh</v>
      </c>
      <c r="I111" s="24" t="str">
        <f>IFERROR(VLOOKUP(H111,'[5]Principais Produtos'!$C$1:$D$42,2,0),"Não")</f>
        <v>Sim</v>
      </c>
      <c r="J111" s="17" t="s">
        <v>387</v>
      </c>
      <c r="K111" s="17" t="s">
        <v>47</v>
      </c>
      <c r="L111" s="17"/>
      <c r="M111" s="54" t="s">
        <v>369</v>
      </c>
      <c r="N111" s="64">
        <v>32792.080000000002</v>
      </c>
      <c r="O111" s="64">
        <v>0</v>
      </c>
      <c r="P111" s="55">
        <v>32792.080000000002</v>
      </c>
      <c r="Q111" s="64">
        <v>0</v>
      </c>
      <c r="R111" s="51"/>
      <c r="S111" s="62" t="s">
        <v>375</v>
      </c>
      <c r="T111" s="53">
        <v>2303594</v>
      </c>
      <c r="U111" s="53" t="s">
        <v>1283</v>
      </c>
      <c r="V111" s="53" t="s">
        <v>1284</v>
      </c>
      <c r="W111" s="53" t="s">
        <v>52</v>
      </c>
      <c r="X111" s="53" t="s">
        <v>1285</v>
      </c>
      <c r="Y111" s="53" t="s">
        <v>1286</v>
      </c>
      <c r="Z111" s="53" t="s">
        <v>1287</v>
      </c>
      <c r="AA111" s="53" t="s">
        <v>56</v>
      </c>
      <c r="AB111" s="53">
        <v>30000</v>
      </c>
      <c r="AC111" s="53">
        <v>30000</v>
      </c>
      <c r="AD111" s="53" t="s">
        <v>56</v>
      </c>
      <c r="AE111" s="53" t="s">
        <v>56</v>
      </c>
      <c r="AF111" s="53" t="s">
        <v>56</v>
      </c>
      <c r="AG111" s="53">
        <v>30000</v>
      </c>
      <c r="AH111" s="53" t="s">
        <v>102</v>
      </c>
      <c r="AI111" s="53">
        <v>15000</v>
      </c>
      <c r="AJ111" s="53">
        <v>0</v>
      </c>
      <c r="AK111" s="53" t="s">
        <v>58</v>
      </c>
      <c r="AL111" s="53">
        <v>0</v>
      </c>
      <c r="AM111" s="53" t="s">
        <v>59</v>
      </c>
      <c r="AN111" s="53" t="s">
        <v>60</v>
      </c>
      <c r="AO111" s="51"/>
      <c r="AP111" s="53" t="s">
        <v>61</v>
      </c>
      <c r="AQ111" s="53" t="s">
        <v>62</v>
      </c>
      <c r="AR111" s="53" t="s">
        <v>168</v>
      </c>
      <c r="AS111" s="53" t="s">
        <v>88</v>
      </c>
      <c r="AT111" s="53" t="s">
        <v>89</v>
      </c>
      <c r="AU111" s="53" t="s">
        <v>103</v>
      </c>
      <c r="AV111" s="53" t="s">
        <v>1288</v>
      </c>
      <c r="AW111" s="53" t="s">
        <v>1289</v>
      </c>
      <c r="AX111" s="53" t="s">
        <v>190</v>
      </c>
      <c r="AY111" s="53" t="s">
        <v>93</v>
      </c>
      <c r="AZ111" s="53" t="s">
        <v>990</v>
      </c>
      <c r="BA111" s="53" t="s">
        <v>124</v>
      </c>
      <c r="BB111" s="53">
        <v>0</v>
      </c>
      <c r="BC111" s="53" t="s">
        <v>1282</v>
      </c>
      <c r="BD111" s="53" t="s">
        <v>1290</v>
      </c>
      <c r="BE111" s="58">
        <v>42599</v>
      </c>
      <c r="BF111" s="53">
        <v>30000</v>
      </c>
      <c r="BG111" s="58">
        <v>42599</v>
      </c>
      <c r="BH111" s="109" t="s">
        <v>990</v>
      </c>
      <c r="BI111" s="60">
        <v>176</v>
      </c>
      <c r="BJ111" s="61">
        <v>5.8666666666666663</v>
      </c>
      <c r="BK111" s="27">
        <f t="shared" si="12"/>
        <v>5</v>
      </c>
      <c r="BL111" s="110">
        <f t="shared" si="13"/>
        <v>0.41666666666666669</v>
      </c>
    </row>
    <row r="112" spans="1:64" ht="16.5" customHeight="1" x14ac:dyDescent="0.25">
      <c r="A112" s="49" t="s">
        <v>973</v>
      </c>
      <c r="B112" s="17" t="s">
        <v>1291</v>
      </c>
      <c r="C112" s="63">
        <v>82</v>
      </c>
      <c r="D112" s="49" t="s">
        <v>3333</v>
      </c>
      <c r="E112" s="51" t="s">
        <v>917</v>
      </c>
      <c r="F112" s="50">
        <v>5012</v>
      </c>
      <c r="G112" s="18" t="s">
        <v>374</v>
      </c>
      <c r="H112" s="24" t="str">
        <f>IFERROR(IF(F112*1=9999,VLOOKUP(99&amp;C112*1,[4]Depara_Prod_Oficial!$A$2:$F$1048576,6,FALSE),VLOOKUP(F112*1,[4]Depara_Prod_Oficial!$A$2:$F$1048576,6,FALSE)),E112)</f>
        <v>AP STD</v>
      </c>
      <c r="I112" s="24" t="str">
        <f>IFERROR(VLOOKUP(H112,'[5]Principais Produtos'!$C$1:$D$42,2,0),"Não")</f>
        <v>Sim</v>
      </c>
      <c r="J112" s="17" t="s">
        <v>400</v>
      </c>
      <c r="K112" s="17" t="s">
        <v>400</v>
      </c>
      <c r="L112" s="17"/>
      <c r="M112" s="54" t="s">
        <v>369</v>
      </c>
      <c r="N112" s="64">
        <v>138580.64000000001</v>
      </c>
      <c r="O112" s="64">
        <v>0</v>
      </c>
      <c r="P112" s="55">
        <v>138580.64000000001</v>
      </c>
      <c r="Q112" s="64">
        <v>0</v>
      </c>
      <c r="R112" s="51"/>
      <c r="S112" s="62" t="s">
        <v>375</v>
      </c>
      <c r="T112" s="53">
        <v>1941212</v>
      </c>
      <c r="U112" s="53" t="s">
        <v>1292</v>
      </c>
      <c r="V112" s="53" t="s">
        <v>1293</v>
      </c>
      <c r="W112" s="53" t="s">
        <v>52</v>
      </c>
      <c r="X112" s="53" t="s">
        <v>1294</v>
      </c>
      <c r="Y112" s="53" t="s">
        <v>1295</v>
      </c>
      <c r="Z112" s="53" t="s">
        <v>1296</v>
      </c>
      <c r="AA112" s="53" t="s">
        <v>56</v>
      </c>
      <c r="AB112" s="53">
        <v>76163</v>
      </c>
      <c r="AC112" s="53">
        <v>76163</v>
      </c>
      <c r="AD112" s="53" t="s">
        <v>56</v>
      </c>
      <c r="AE112" s="53" t="s">
        <v>56</v>
      </c>
      <c r="AF112" s="53" t="s">
        <v>56</v>
      </c>
      <c r="AG112" s="53">
        <v>76163</v>
      </c>
      <c r="AH112" s="53" t="s">
        <v>102</v>
      </c>
      <c r="AI112" s="53">
        <v>38081.5</v>
      </c>
      <c r="AJ112" s="53">
        <v>0</v>
      </c>
      <c r="AK112" s="53" t="s">
        <v>58</v>
      </c>
      <c r="AL112" s="53">
        <v>0</v>
      </c>
      <c r="AM112" s="53" t="s">
        <v>59</v>
      </c>
      <c r="AN112" s="53" t="s">
        <v>60</v>
      </c>
      <c r="AO112" s="51"/>
      <c r="AP112" s="53" t="s">
        <v>61</v>
      </c>
      <c r="AQ112" s="53" t="s">
        <v>62</v>
      </c>
      <c r="AR112" s="53" t="s">
        <v>142</v>
      </c>
      <c r="AS112" s="53" t="s">
        <v>88</v>
      </c>
      <c r="AT112" s="53" t="s">
        <v>187</v>
      </c>
      <c r="AU112" s="53" t="s">
        <v>65</v>
      </c>
      <c r="AV112" s="53" t="s">
        <v>1297</v>
      </c>
      <c r="AW112" s="53" t="s">
        <v>105</v>
      </c>
      <c r="AX112" s="53" t="s">
        <v>68</v>
      </c>
      <c r="AY112" s="53" t="s">
        <v>93</v>
      </c>
      <c r="AZ112" s="53" t="s">
        <v>1055</v>
      </c>
      <c r="BA112" s="53" t="s">
        <v>202</v>
      </c>
      <c r="BB112" s="53">
        <v>0</v>
      </c>
      <c r="BC112" s="53" t="s">
        <v>1291</v>
      </c>
      <c r="BD112" s="53" t="s">
        <v>1298</v>
      </c>
      <c r="BE112" s="58">
        <v>41907</v>
      </c>
      <c r="BF112" s="53">
        <v>76163</v>
      </c>
      <c r="BG112" s="58">
        <v>41907</v>
      </c>
      <c r="BH112" s="109" t="s">
        <v>1055</v>
      </c>
      <c r="BI112" s="60">
        <v>866</v>
      </c>
      <c r="BJ112" s="61">
        <v>28.866666666666667</v>
      </c>
      <c r="BK112" s="27">
        <f t="shared" si="12"/>
        <v>28</v>
      </c>
      <c r="BL112" s="110">
        <f t="shared" si="13"/>
        <v>2.3333333333333335</v>
      </c>
    </row>
    <row r="113" spans="1:64" ht="16.5" customHeight="1" x14ac:dyDescent="0.25">
      <c r="A113" s="49" t="s">
        <v>973</v>
      </c>
      <c r="B113" s="17" t="s">
        <v>1299</v>
      </c>
      <c r="C113" s="63">
        <v>93</v>
      </c>
      <c r="D113" s="49" t="s">
        <v>3333</v>
      </c>
      <c r="E113" s="51" t="s">
        <v>377</v>
      </c>
      <c r="F113" s="50">
        <v>1008</v>
      </c>
      <c r="G113" s="18" t="s">
        <v>374</v>
      </c>
      <c r="H113" s="24" t="str">
        <f>IFERROR(IF(F113*1=9999,VLOOKUP(99&amp;C113*1,[4]Depara_Prod_Oficial!$A$2:$F$1048576,6,FALSE),VLOOKUP(F113*1,[4]Depara_Prod_Oficial!$A$2:$F$1048576,6,FALSE)),E113)</f>
        <v>Vida Proteção Exclusiva</v>
      </c>
      <c r="I113" s="24" t="str">
        <f>IFERROR(VLOOKUP(H113,'[5]Principais Produtos'!$C$1:$D$42,2,0),"Não")</f>
        <v>Sim</v>
      </c>
      <c r="J113" s="17" t="s">
        <v>387</v>
      </c>
      <c r="K113" s="17" t="s">
        <v>47</v>
      </c>
      <c r="L113" s="17"/>
      <c r="M113" s="54" t="s">
        <v>903</v>
      </c>
      <c r="N113" s="64">
        <v>11050</v>
      </c>
      <c r="O113" s="64">
        <v>11050</v>
      </c>
      <c r="P113" s="55">
        <v>0</v>
      </c>
      <c r="Q113" s="64"/>
      <c r="R113" s="51"/>
      <c r="S113" s="62" t="s">
        <v>375</v>
      </c>
      <c r="T113" s="53">
        <v>2013586</v>
      </c>
      <c r="U113" s="53" t="s">
        <v>1300</v>
      </c>
      <c r="V113" s="53" t="s">
        <v>1301</v>
      </c>
      <c r="W113" s="53" t="s">
        <v>52</v>
      </c>
      <c r="X113" s="53" t="s">
        <v>1302</v>
      </c>
      <c r="Y113" s="53" t="s">
        <v>1303</v>
      </c>
      <c r="Z113" s="53" t="s">
        <v>1304</v>
      </c>
      <c r="AA113" s="53" t="s">
        <v>56</v>
      </c>
      <c r="AB113" s="53">
        <v>42663</v>
      </c>
      <c r="AC113" s="53">
        <v>42663</v>
      </c>
      <c r="AD113" s="53" t="s">
        <v>56</v>
      </c>
      <c r="AE113" s="53" t="s">
        <v>56</v>
      </c>
      <c r="AF113" s="53" t="s">
        <v>56</v>
      </c>
      <c r="AG113" s="53">
        <v>42663</v>
      </c>
      <c r="AH113" s="53" t="s">
        <v>102</v>
      </c>
      <c r="AI113" s="53">
        <v>21331.5</v>
      </c>
      <c r="AJ113" s="53">
        <v>0</v>
      </c>
      <c r="AK113" s="53" t="s">
        <v>58</v>
      </c>
      <c r="AL113" s="53">
        <v>0</v>
      </c>
      <c r="AM113" s="53"/>
      <c r="AN113" s="53"/>
      <c r="AO113" s="51"/>
      <c r="AP113" s="53" t="s">
        <v>61</v>
      </c>
      <c r="AQ113" s="53" t="s">
        <v>62</v>
      </c>
      <c r="AR113" s="53" t="s">
        <v>142</v>
      </c>
      <c r="AS113" s="53" t="s">
        <v>88</v>
      </c>
      <c r="AT113" s="53" t="s">
        <v>347</v>
      </c>
      <c r="AU113" s="53" t="s">
        <v>65</v>
      </c>
      <c r="AV113" s="53" t="s">
        <v>201</v>
      </c>
      <c r="AW113" s="53" t="s">
        <v>92</v>
      </c>
      <c r="AX113" s="53" t="s">
        <v>68</v>
      </c>
      <c r="AY113" s="53" t="s">
        <v>93</v>
      </c>
      <c r="AZ113" s="53" t="s">
        <v>1013</v>
      </c>
      <c r="BA113" s="53" t="s">
        <v>94</v>
      </c>
      <c r="BB113" s="53">
        <v>8825.2000000000007</v>
      </c>
      <c r="BC113" s="53" t="s">
        <v>1299</v>
      </c>
      <c r="BD113" s="53" t="s">
        <v>1305</v>
      </c>
      <c r="BE113" s="58">
        <v>42017</v>
      </c>
      <c r="BF113" s="53">
        <v>42663</v>
      </c>
      <c r="BG113" s="58">
        <v>42017</v>
      </c>
      <c r="BH113" s="109" t="s">
        <v>1013</v>
      </c>
      <c r="BI113" s="60">
        <v>750</v>
      </c>
      <c r="BJ113" s="61">
        <v>25</v>
      </c>
      <c r="BK113" s="27">
        <f t="shared" si="12"/>
        <v>24</v>
      </c>
      <c r="BL113" s="110">
        <f t="shared" si="13"/>
        <v>2</v>
      </c>
    </row>
    <row r="114" spans="1:64" ht="16.5" customHeight="1" x14ac:dyDescent="0.25">
      <c r="A114" s="49" t="s">
        <v>973</v>
      </c>
      <c r="B114" s="17" t="s">
        <v>1306</v>
      </c>
      <c r="C114" s="63">
        <v>93</v>
      </c>
      <c r="D114" s="49" t="s">
        <v>3333</v>
      </c>
      <c r="E114" s="51" t="s">
        <v>1636</v>
      </c>
      <c r="F114" s="50">
        <v>5081</v>
      </c>
      <c r="G114" s="18" t="s">
        <v>389</v>
      </c>
      <c r="H114" s="24" t="str">
        <f>IFERROR(IF(F114*1=9999,VLOOKUP(99&amp;C114*1,[4]Depara_Prod_Oficial!$A$2:$F$1048576,6,FALSE),VLOOKUP(F114*1,[4]Depara_Prod_Oficial!$A$2:$F$1048576,6,FALSE)),E114)</f>
        <v>Vida Master</v>
      </c>
      <c r="I114" s="24" t="str">
        <f>IFERROR(VLOOKUP(H114,'[5]Principais Produtos'!$C$1:$D$42,2,0),"Não")</f>
        <v>Sim</v>
      </c>
      <c r="J114" s="52" t="s">
        <v>1642</v>
      </c>
      <c r="K114" s="23" t="s">
        <v>958</v>
      </c>
      <c r="L114" s="17" t="s">
        <v>919</v>
      </c>
      <c r="M114" s="54" t="s">
        <v>369</v>
      </c>
      <c r="N114" s="64">
        <v>92645.04</v>
      </c>
      <c r="O114" s="64">
        <v>0</v>
      </c>
      <c r="P114" s="55">
        <v>92645.04</v>
      </c>
      <c r="Q114" s="64">
        <v>0</v>
      </c>
      <c r="R114" s="51"/>
      <c r="S114" s="62" t="s">
        <v>375</v>
      </c>
      <c r="T114" s="53">
        <v>1890205</v>
      </c>
      <c r="U114" s="53" t="s">
        <v>1307</v>
      </c>
      <c r="V114" s="53" t="s">
        <v>1308</v>
      </c>
      <c r="W114" s="53" t="s">
        <v>52</v>
      </c>
      <c r="X114" s="53" t="s">
        <v>1309</v>
      </c>
      <c r="Y114" s="53" t="s">
        <v>1310</v>
      </c>
      <c r="Z114" s="53" t="s">
        <v>1311</v>
      </c>
      <c r="AA114" s="53" t="s">
        <v>56</v>
      </c>
      <c r="AB114" s="53">
        <v>57498.5</v>
      </c>
      <c r="AC114" s="53">
        <v>57498.5</v>
      </c>
      <c r="AD114" s="53" t="s">
        <v>56</v>
      </c>
      <c r="AE114" s="53" t="s">
        <v>56</v>
      </c>
      <c r="AF114" s="53" t="s">
        <v>56</v>
      </c>
      <c r="AG114" s="53">
        <v>57498.5</v>
      </c>
      <c r="AH114" s="53" t="s">
        <v>102</v>
      </c>
      <c r="AI114" s="53">
        <v>28749.25</v>
      </c>
      <c r="AJ114" s="53">
        <v>0</v>
      </c>
      <c r="AK114" s="53" t="s">
        <v>58</v>
      </c>
      <c r="AL114" s="53">
        <v>0</v>
      </c>
      <c r="AM114" s="53" t="s">
        <v>59</v>
      </c>
      <c r="AN114" s="53" t="s">
        <v>60</v>
      </c>
      <c r="AO114" s="51"/>
      <c r="AP114" s="53" t="s">
        <v>61</v>
      </c>
      <c r="AQ114" s="53" t="s">
        <v>62</v>
      </c>
      <c r="AR114" s="53" t="s">
        <v>161</v>
      </c>
      <c r="AS114" s="53" t="s">
        <v>64</v>
      </c>
      <c r="AT114" s="53" t="s">
        <v>169</v>
      </c>
      <c r="AU114" s="53" t="s">
        <v>65</v>
      </c>
      <c r="AV114" s="53" t="s">
        <v>1312</v>
      </c>
      <c r="AW114" s="53" t="s">
        <v>67</v>
      </c>
      <c r="AX114" s="53" t="s">
        <v>68</v>
      </c>
      <c r="AY114" s="53" t="s">
        <v>93</v>
      </c>
      <c r="AZ114" s="53" t="s">
        <v>1022</v>
      </c>
      <c r="BA114" s="53" t="s">
        <v>554</v>
      </c>
      <c r="BB114" s="53">
        <v>0</v>
      </c>
      <c r="BC114" s="53" t="s">
        <v>1306</v>
      </c>
      <c r="BD114" s="53" t="s">
        <v>1313</v>
      </c>
      <c r="BE114" s="58">
        <v>41842</v>
      </c>
      <c r="BF114" s="53">
        <v>57498.5</v>
      </c>
      <c r="BG114" s="58">
        <v>41842</v>
      </c>
      <c r="BH114" s="109" t="s">
        <v>1022</v>
      </c>
      <c r="BI114" s="60">
        <v>926</v>
      </c>
      <c r="BJ114" s="61">
        <v>30.866666666666667</v>
      </c>
      <c r="BK114" s="27">
        <f t="shared" si="12"/>
        <v>30</v>
      </c>
      <c r="BL114" s="110">
        <f t="shared" si="13"/>
        <v>2.5</v>
      </c>
    </row>
    <row r="115" spans="1:64" ht="16.5" customHeight="1" x14ac:dyDescent="0.25">
      <c r="A115" s="49" t="s">
        <v>973</v>
      </c>
      <c r="B115" s="17" t="s">
        <v>1314</v>
      </c>
      <c r="C115" s="63">
        <v>93</v>
      </c>
      <c r="D115" s="49" t="s">
        <v>3333</v>
      </c>
      <c r="E115" s="51" t="s">
        <v>1630</v>
      </c>
      <c r="F115" s="50">
        <v>5055</v>
      </c>
      <c r="G115" s="18" t="s">
        <v>389</v>
      </c>
      <c r="H115" s="24" t="str">
        <f>IFERROR(IF(F115*1=9999,VLOOKUP(99&amp;C115*1,[4]Depara_Prod_Oficial!$A$2:$F$1048576,6,FALSE),VLOOKUP(F115*1,[4]Depara_Prod_Oficial!$A$2:$F$1048576,6,FALSE)),E115)</f>
        <v>Vida Master</v>
      </c>
      <c r="I115" s="24" t="str">
        <f>IFERROR(VLOOKUP(H115,'[5]Principais Produtos'!$C$1:$D$42,2,0),"Não")</f>
        <v>Sim</v>
      </c>
      <c r="J115" s="52" t="s">
        <v>1642</v>
      </c>
      <c r="K115" s="23" t="s">
        <v>958</v>
      </c>
      <c r="L115" s="17" t="s">
        <v>1648</v>
      </c>
      <c r="M115" s="54" t="s">
        <v>369</v>
      </c>
      <c r="N115" s="64">
        <v>151465.34</v>
      </c>
      <c r="O115" s="64">
        <v>0</v>
      </c>
      <c r="P115" s="55">
        <v>151465.34</v>
      </c>
      <c r="Q115" s="64">
        <v>0</v>
      </c>
      <c r="R115" s="51"/>
      <c r="S115" s="62" t="s">
        <v>375</v>
      </c>
      <c r="T115" s="53">
        <v>2119433</v>
      </c>
      <c r="U115" s="53" t="s">
        <v>1315</v>
      </c>
      <c r="V115" s="53" t="s">
        <v>1316</v>
      </c>
      <c r="W115" s="53" t="s">
        <v>52</v>
      </c>
      <c r="X115" s="53" t="s">
        <v>1317</v>
      </c>
      <c r="Y115" s="53" t="s">
        <v>1318</v>
      </c>
      <c r="Z115" s="53" t="s">
        <v>1319</v>
      </c>
      <c r="AA115" s="53" t="s">
        <v>56</v>
      </c>
      <c r="AB115" s="53">
        <v>100000</v>
      </c>
      <c r="AC115" s="53">
        <v>100000</v>
      </c>
      <c r="AD115" s="53" t="s">
        <v>56</v>
      </c>
      <c r="AE115" s="53" t="s">
        <v>56</v>
      </c>
      <c r="AF115" s="53" t="s">
        <v>56</v>
      </c>
      <c r="AG115" s="53">
        <v>100000</v>
      </c>
      <c r="AH115" s="53" t="s">
        <v>102</v>
      </c>
      <c r="AI115" s="53">
        <v>50000</v>
      </c>
      <c r="AJ115" s="53">
        <v>0</v>
      </c>
      <c r="AK115" s="53" t="s">
        <v>58</v>
      </c>
      <c r="AL115" s="53">
        <v>0</v>
      </c>
      <c r="AM115" s="53" t="s">
        <v>59</v>
      </c>
      <c r="AN115" s="53" t="s">
        <v>60</v>
      </c>
      <c r="AO115" s="51"/>
      <c r="AP115" s="53" t="s">
        <v>61</v>
      </c>
      <c r="AQ115" s="53" t="s">
        <v>62</v>
      </c>
      <c r="AR115" s="53" t="s">
        <v>199</v>
      </c>
      <c r="AS115" s="53" t="s">
        <v>64</v>
      </c>
      <c r="AT115" s="53" t="s">
        <v>169</v>
      </c>
      <c r="AU115" s="53" t="s">
        <v>65</v>
      </c>
      <c r="AV115" s="53" t="s">
        <v>1320</v>
      </c>
      <c r="AW115" s="53" t="s">
        <v>272</v>
      </c>
      <c r="AX115" s="53" t="s">
        <v>273</v>
      </c>
      <c r="AY115" s="53" t="s">
        <v>93</v>
      </c>
      <c r="AZ115" s="53" t="s">
        <v>1321</v>
      </c>
      <c r="BA115" s="53" t="s">
        <v>554</v>
      </c>
      <c r="BB115" s="53">
        <v>0</v>
      </c>
      <c r="BC115" s="53" t="s">
        <v>1314</v>
      </c>
      <c r="BD115" s="53" t="s">
        <v>1322</v>
      </c>
      <c r="BE115" s="58">
        <v>42194</v>
      </c>
      <c r="BF115" s="53">
        <v>100000</v>
      </c>
      <c r="BG115" s="58">
        <v>42194</v>
      </c>
      <c r="BH115" s="109" t="s">
        <v>1321</v>
      </c>
      <c r="BI115" s="60">
        <v>587</v>
      </c>
      <c r="BJ115" s="61">
        <v>19.566666666666666</v>
      </c>
      <c r="BK115" s="27">
        <f t="shared" si="12"/>
        <v>19</v>
      </c>
      <c r="BL115" s="110">
        <f t="shared" si="13"/>
        <v>1.5833333333333333</v>
      </c>
    </row>
    <row r="116" spans="1:64" ht="16.5" customHeight="1" x14ac:dyDescent="0.25">
      <c r="A116" s="49" t="s">
        <v>973</v>
      </c>
      <c r="B116" s="17" t="s">
        <v>1323</v>
      </c>
      <c r="C116" s="63">
        <v>93</v>
      </c>
      <c r="D116" s="49" t="s">
        <v>3333</v>
      </c>
      <c r="E116" s="51" t="s">
        <v>1630</v>
      </c>
      <c r="F116" s="50">
        <v>5055</v>
      </c>
      <c r="G116" s="18" t="s">
        <v>389</v>
      </c>
      <c r="H116" s="24" t="str">
        <f>IFERROR(IF(F116*1=9999,VLOOKUP(99&amp;C116*1,[4]Depara_Prod_Oficial!$A$2:$F$1048576,6,FALSE),VLOOKUP(F116*1,[4]Depara_Prod_Oficial!$A$2:$F$1048576,6,FALSE)),E116)</f>
        <v>Vida Master</v>
      </c>
      <c r="I116" s="24" t="str">
        <f>IFERROR(VLOOKUP(H116,'[5]Principais Produtos'!$C$1:$D$42,2,0),"Não")</f>
        <v>Sim</v>
      </c>
      <c r="J116" s="52" t="s">
        <v>1642</v>
      </c>
      <c r="K116" s="23" t="s">
        <v>958</v>
      </c>
      <c r="L116" s="17" t="s">
        <v>919</v>
      </c>
      <c r="M116" s="54" t="s">
        <v>369</v>
      </c>
      <c r="N116" s="64">
        <v>20590.599999999999</v>
      </c>
      <c r="O116" s="64">
        <v>0</v>
      </c>
      <c r="P116" s="55">
        <v>20590.599999999999</v>
      </c>
      <c r="Q116" s="64">
        <v>0</v>
      </c>
      <c r="R116" s="51"/>
      <c r="S116" s="62" t="s">
        <v>375</v>
      </c>
      <c r="T116" s="53">
        <v>2121534</v>
      </c>
      <c r="U116" s="53" t="s">
        <v>1324</v>
      </c>
      <c r="V116" s="53" t="s">
        <v>1325</v>
      </c>
      <c r="W116" s="53" t="s">
        <v>52</v>
      </c>
      <c r="X116" s="53" t="s">
        <v>1326</v>
      </c>
      <c r="Y116" s="53" t="s">
        <v>1327</v>
      </c>
      <c r="Z116" s="53" t="s">
        <v>1328</v>
      </c>
      <c r="AA116" s="53" t="s">
        <v>56</v>
      </c>
      <c r="AB116" s="53">
        <v>17971.5</v>
      </c>
      <c r="AC116" s="53">
        <v>17971.5</v>
      </c>
      <c r="AD116" s="53" t="s">
        <v>56</v>
      </c>
      <c r="AE116" s="53" t="s">
        <v>56</v>
      </c>
      <c r="AF116" s="53" t="s">
        <v>56</v>
      </c>
      <c r="AG116" s="53">
        <v>17971.5</v>
      </c>
      <c r="AH116" s="53" t="s">
        <v>102</v>
      </c>
      <c r="AI116" s="53">
        <v>8985.75</v>
      </c>
      <c r="AJ116" s="53">
        <v>0</v>
      </c>
      <c r="AK116" s="53" t="s">
        <v>58</v>
      </c>
      <c r="AL116" s="53">
        <v>0</v>
      </c>
      <c r="AM116" s="53" t="s">
        <v>59</v>
      </c>
      <c r="AN116" s="53" t="s">
        <v>60</v>
      </c>
      <c r="AO116" s="51"/>
      <c r="AP116" s="53" t="s">
        <v>61</v>
      </c>
      <c r="AQ116" s="53" t="s">
        <v>62</v>
      </c>
      <c r="AR116" s="53" t="s">
        <v>87</v>
      </c>
      <c r="AS116" s="53" t="s">
        <v>64</v>
      </c>
      <c r="AT116" s="53" t="s">
        <v>432</v>
      </c>
      <c r="AU116" s="53" t="s">
        <v>65</v>
      </c>
      <c r="AV116" s="53" t="s">
        <v>466</v>
      </c>
      <c r="AW116" s="53" t="s">
        <v>272</v>
      </c>
      <c r="AX116" s="53" t="s">
        <v>273</v>
      </c>
      <c r="AY116" s="53" t="s">
        <v>93</v>
      </c>
      <c r="AZ116" s="53" t="s">
        <v>1321</v>
      </c>
      <c r="BA116" s="53" t="s">
        <v>554</v>
      </c>
      <c r="BB116" s="53">
        <v>0</v>
      </c>
      <c r="BC116" s="53" t="s">
        <v>1323</v>
      </c>
      <c r="BD116" s="53" t="s">
        <v>1329</v>
      </c>
      <c r="BE116" s="58">
        <v>42200</v>
      </c>
      <c r="BF116" s="53">
        <v>17971.5</v>
      </c>
      <c r="BG116" s="58">
        <v>42200</v>
      </c>
      <c r="BH116" s="109" t="s">
        <v>1321</v>
      </c>
      <c r="BI116" s="60">
        <v>581</v>
      </c>
      <c r="BJ116" s="61">
        <v>19.366666666666667</v>
      </c>
      <c r="BK116" s="27">
        <f t="shared" si="12"/>
        <v>19</v>
      </c>
      <c r="BL116" s="110">
        <f t="shared" si="13"/>
        <v>1.5833333333333333</v>
      </c>
    </row>
    <row r="117" spans="1:64" ht="16.5" customHeight="1" x14ac:dyDescent="0.25">
      <c r="A117" s="49" t="s">
        <v>973</v>
      </c>
      <c r="B117" s="17" t="s">
        <v>1330</v>
      </c>
      <c r="C117" s="63">
        <v>90</v>
      </c>
      <c r="D117" s="49" t="s">
        <v>3333</v>
      </c>
      <c r="E117" s="51" t="s">
        <v>1637</v>
      </c>
      <c r="F117" s="50">
        <v>12</v>
      </c>
      <c r="G117" s="66" t="s">
        <v>1650</v>
      </c>
      <c r="H117" s="24" t="str">
        <f>IFERROR(IF(F117*1=9999,VLOOKUP(99&amp;C117*1,[4]Depara_Prod_Oficial!$A$2:$F$1048576,6,FALSE),VLOOKUP(F117*1,[4]Depara_Prod_Oficial!$A$2:$F$1048576,6,FALSE)),E117)</f>
        <v>AP Proteção Hospitalar</v>
      </c>
      <c r="I117" s="24" t="str">
        <f>IFERROR(VLOOKUP(H117,'[5]Principais Produtos'!$C$1:$D$42,2,0),"Não")</f>
        <v>Não</v>
      </c>
      <c r="J117" s="67" t="s">
        <v>1642</v>
      </c>
      <c r="K117" s="67" t="s">
        <v>957</v>
      </c>
      <c r="L117" s="66" t="s">
        <v>1651</v>
      </c>
      <c r="M117" s="54" t="s">
        <v>369</v>
      </c>
      <c r="N117" s="64">
        <v>279.06</v>
      </c>
      <c r="O117" s="64">
        <v>0</v>
      </c>
      <c r="P117" s="55">
        <v>279.06</v>
      </c>
      <c r="Q117" s="64">
        <v>0</v>
      </c>
      <c r="R117" s="51"/>
      <c r="S117" s="62" t="s">
        <v>375</v>
      </c>
      <c r="T117" s="53">
        <v>2339079</v>
      </c>
      <c r="U117" s="53" t="s">
        <v>1331</v>
      </c>
      <c r="V117" s="53" t="s">
        <v>1332</v>
      </c>
      <c r="W117" s="53" t="s">
        <v>52</v>
      </c>
      <c r="X117" s="53" t="s">
        <v>1333</v>
      </c>
      <c r="Y117" s="53" t="s">
        <v>1334</v>
      </c>
      <c r="Z117" s="53" t="s">
        <v>1335</v>
      </c>
      <c r="AA117" s="53" t="s">
        <v>56</v>
      </c>
      <c r="AB117" s="53">
        <v>229.06</v>
      </c>
      <c r="AC117" s="53">
        <v>229.06</v>
      </c>
      <c r="AD117" s="53" t="s">
        <v>56</v>
      </c>
      <c r="AE117" s="53" t="s">
        <v>56</v>
      </c>
      <c r="AF117" s="53" t="s">
        <v>56</v>
      </c>
      <c r="AG117" s="53">
        <v>229.06</v>
      </c>
      <c r="AH117" s="53" t="s">
        <v>102</v>
      </c>
      <c r="AI117" s="53">
        <v>114.53</v>
      </c>
      <c r="AJ117" s="53">
        <v>0</v>
      </c>
      <c r="AK117" s="53" t="s">
        <v>58</v>
      </c>
      <c r="AL117" s="53">
        <v>0</v>
      </c>
      <c r="AM117" s="53" t="s">
        <v>59</v>
      </c>
      <c r="AN117" s="53" t="s">
        <v>60</v>
      </c>
      <c r="AO117" s="51"/>
      <c r="AP117" s="53" t="s">
        <v>61</v>
      </c>
      <c r="AQ117" s="53" t="s">
        <v>62</v>
      </c>
      <c r="AR117" s="53" t="s">
        <v>168</v>
      </c>
      <c r="AS117" s="53" t="s">
        <v>88</v>
      </c>
      <c r="AT117" s="53" t="s">
        <v>89</v>
      </c>
      <c r="AU117" s="53" t="s">
        <v>103</v>
      </c>
      <c r="AV117" s="53" t="s">
        <v>1336</v>
      </c>
      <c r="AW117" s="53" t="s">
        <v>67</v>
      </c>
      <c r="AX117" s="53" t="s">
        <v>68</v>
      </c>
      <c r="AY117" s="53" t="s">
        <v>93</v>
      </c>
      <c r="AZ117" s="53" t="s">
        <v>1103</v>
      </c>
      <c r="BA117" s="53" t="s">
        <v>1337</v>
      </c>
      <c r="BB117" s="53">
        <v>0</v>
      </c>
      <c r="BC117" s="53" t="s">
        <v>1330</v>
      </c>
      <c r="BD117" s="53" t="s">
        <v>1338</v>
      </c>
      <c r="BE117" s="58">
        <v>42658</v>
      </c>
      <c r="BF117" s="53">
        <v>229.06</v>
      </c>
      <c r="BG117" s="58">
        <v>42658</v>
      </c>
      <c r="BH117" s="109" t="s">
        <v>1103</v>
      </c>
      <c r="BI117" s="60">
        <v>122</v>
      </c>
      <c r="BJ117" s="61">
        <v>4.0666666666666664</v>
      </c>
      <c r="BK117" s="27">
        <f t="shared" si="12"/>
        <v>3</v>
      </c>
      <c r="BL117" s="110">
        <f t="shared" si="13"/>
        <v>0.25</v>
      </c>
    </row>
    <row r="118" spans="1:64" ht="16.5" customHeight="1" x14ac:dyDescent="0.25">
      <c r="A118" s="49" t="s">
        <v>973</v>
      </c>
      <c r="B118" s="17" t="s">
        <v>1339</v>
      </c>
      <c r="C118" s="63">
        <v>82</v>
      </c>
      <c r="D118" s="49" t="s">
        <v>3333</v>
      </c>
      <c r="E118" s="51" t="s">
        <v>917</v>
      </c>
      <c r="F118" s="50">
        <v>5012</v>
      </c>
      <c r="G118" s="18" t="s">
        <v>389</v>
      </c>
      <c r="H118" s="24" t="str">
        <f>IFERROR(IF(F118*1=9999,VLOOKUP(99&amp;C118*1,[4]Depara_Prod_Oficial!$A$2:$F$1048576,6,FALSE),VLOOKUP(F118*1,[4]Depara_Prod_Oficial!$A$2:$F$1048576,6,FALSE)),E118)</f>
        <v>AP STD</v>
      </c>
      <c r="I118" s="24" t="str">
        <f>IFERROR(VLOOKUP(H118,'[5]Principais Produtos'!$C$1:$D$42,2,0),"Não")</f>
        <v>Sim</v>
      </c>
      <c r="J118" s="52" t="s">
        <v>1642</v>
      </c>
      <c r="K118" s="23" t="s">
        <v>1643</v>
      </c>
      <c r="L118" s="17"/>
      <c r="M118" s="54" t="s">
        <v>369</v>
      </c>
      <c r="N118" s="64">
        <v>7880</v>
      </c>
      <c r="O118" s="64">
        <v>0</v>
      </c>
      <c r="P118" s="55">
        <v>7880</v>
      </c>
      <c r="Q118" s="64">
        <v>0</v>
      </c>
      <c r="R118" s="51"/>
      <c r="S118" s="62" t="s">
        <v>375</v>
      </c>
      <c r="T118" s="53">
        <v>2087144</v>
      </c>
      <c r="U118" s="53" t="s">
        <v>1340</v>
      </c>
      <c r="V118" s="53" t="s">
        <v>1341</v>
      </c>
      <c r="W118" s="53" t="s">
        <v>52</v>
      </c>
      <c r="X118" s="53" t="s">
        <v>1342</v>
      </c>
      <c r="Y118" s="53" t="s">
        <v>1343</v>
      </c>
      <c r="Z118" s="53" t="s">
        <v>1344</v>
      </c>
      <c r="AA118" s="53" t="s">
        <v>56</v>
      </c>
      <c r="AB118" s="53">
        <v>3436</v>
      </c>
      <c r="AC118" s="53">
        <v>3436</v>
      </c>
      <c r="AD118" s="53" t="s">
        <v>56</v>
      </c>
      <c r="AE118" s="53" t="s">
        <v>56</v>
      </c>
      <c r="AF118" s="53" t="s">
        <v>56</v>
      </c>
      <c r="AG118" s="53">
        <v>3436</v>
      </c>
      <c r="AH118" s="53" t="s">
        <v>102</v>
      </c>
      <c r="AI118" s="53">
        <v>1718</v>
      </c>
      <c r="AJ118" s="53">
        <v>0</v>
      </c>
      <c r="AK118" s="53" t="s">
        <v>58</v>
      </c>
      <c r="AL118" s="53">
        <v>0</v>
      </c>
      <c r="AM118" s="53" t="s">
        <v>59</v>
      </c>
      <c r="AN118" s="53" t="s">
        <v>60</v>
      </c>
      <c r="AO118" s="51"/>
      <c r="AP118" s="53" t="s">
        <v>61</v>
      </c>
      <c r="AQ118" s="53" t="s">
        <v>62</v>
      </c>
      <c r="AR118" s="53" t="s">
        <v>178</v>
      </c>
      <c r="AS118" s="53" t="s">
        <v>88</v>
      </c>
      <c r="AT118" s="53" t="s">
        <v>89</v>
      </c>
      <c r="AU118" s="53" t="s">
        <v>90</v>
      </c>
      <c r="AV118" s="53" t="s">
        <v>1345</v>
      </c>
      <c r="AW118" s="53" t="s">
        <v>646</v>
      </c>
      <c r="AX118" s="53" t="s">
        <v>190</v>
      </c>
      <c r="AY118" s="53" t="s">
        <v>93</v>
      </c>
      <c r="AZ118" s="53" t="s">
        <v>990</v>
      </c>
      <c r="BA118" s="53" t="s">
        <v>1337</v>
      </c>
      <c r="BB118" s="53">
        <v>0</v>
      </c>
      <c r="BC118" s="53" t="s">
        <v>1339</v>
      </c>
      <c r="BD118" s="53" t="s">
        <v>1346</v>
      </c>
      <c r="BE118" s="58">
        <v>42137</v>
      </c>
      <c r="BF118" s="53">
        <v>3436</v>
      </c>
      <c r="BG118" s="58">
        <v>42137</v>
      </c>
      <c r="BH118" s="109" t="s">
        <v>990</v>
      </c>
      <c r="BI118" s="60">
        <v>638</v>
      </c>
      <c r="BJ118" s="61">
        <v>21.266666666666666</v>
      </c>
      <c r="BK118" s="27">
        <f t="shared" si="12"/>
        <v>20</v>
      </c>
      <c r="BL118" s="110">
        <f t="shared" si="13"/>
        <v>1.6666666666666667</v>
      </c>
    </row>
    <row r="119" spans="1:64" ht="16.5" customHeight="1" x14ac:dyDescent="0.25">
      <c r="A119" s="49" t="s">
        <v>973</v>
      </c>
      <c r="B119" s="17" t="s">
        <v>1347</v>
      </c>
      <c r="C119" s="63">
        <v>93</v>
      </c>
      <c r="D119" s="49" t="s">
        <v>3333</v>
      </c>
      <c r="E119" s="51" t="s">
        <v>377</v>
      </c>
      <c r="F119" s="50">
        <v>1008</v>
      </c>
      <c r="G119" s="18" t="s">
        <v>46</v>
      </c>
      <c r="H119" s="24" t="str">
        <f>IFERROR(IF(F119*1=9999,VLOOKUP(99&amp;C119*1,[4]Depara_Prod_Oficial!$A$2:$F$1048576,6,FALSE),VLOOKUP(F119*1,[4]Depara_Prod_Oficial!$A$2:$F$1048576,6,FALSE)),E119)</f>
        <v>Vida Proteção Exclusiva</v>
      </c>
      <c r="I119" s="24" t="str">
        <f>IFERROR(VLOOKUP(H119,'[5]Principais Produtos'!$C$1:$D$42,2,0),"Não")</f>
        <v>Sim</v>
      </c>
      <c r="J119" s="67" t="s">
        <v>1642</v>
      </c>
      <c r="K119" s="17" t="s">
        <v>47</v>
      </c>
      <c r="L119" s="17"/>
      <c r="M119" s="54" t="s">
        <v>369</v>
      </c>
      <c r="N119" s="64">
        <v>31297.39</v>
      </c>
      <c r="O119" s="64">
        <v>0</v>
      </c>
      <c r="P119" s="55">
        <v>31297.39</v>
      </c>
      <c r="Q119" s="64">
        <v>0</v>
      </c>
      <c r="R119" s="51"/>
      <c r="S119" s="62" t="s">
        <v>375</v>
      </c>
      <c r="T119" s="53">
        <v>2273409</v>
      </c>
      <c r="U119" s="53" t="s">
        <v>1348</v>
      </c>
      <c r="V119" s="53" t="s">
        <v>1349</v>
      </c>
      <c r="W119" s="53" t="s">
        <v>52</v>
      </c>
      <c r="X119" s="53" t="s">
        <v>1350</v>
      </c>
      <c r="Y119" s="53" t="s">
        <v>1351</v>
      </c>
      <c r="Z119" s="53" t="s">
        <v>1352</v>
      </c>
      <c r="AA119" s="53" t="s">
        <v>56</v>
      </c>
      <c r="AB119" s="53">
        <v>15333.67</v>
      </c>
      <c r="AC119" s="53">
        <v>15333.67</v>
      </c>
      <c r="AD119" s="53" t="s">
        <v>56</v>
      </c>
      <c r="AE119" s="53" t="s">
        <v>56</v>
      </c>
      <c r="AF119" s="53" t="s">
        <v>56</v>
      </c>
      <c r="AG119" s="53">
        <v>15333.67</v>
      </c>
      <c r="AH119" s="53" t="s">
        <v>57</v>
      </c>
      <c r="AI119" s="53">
        <v>15333.67</v>
      </c>
      <c r="AJ119" s="53">
        <v>0</v>
      </c>
      <c r="AK119" s="53" t="s">
        <v>58</v>
      </c>
      <c r="AL119" s="53">
        <v>0</v>
      </c>
      <c r="AM119" s="53" t="s">
        <v>59</v>
      </c>
      <c r="AN119" s="53" t="s">
        <v>60</v>
      </c>
      <c r="AO119" s="51"/>
      <c r="AP119" s="53" t="s">
        <v>61</v>
      </c>
      <c r="AQ119" s="53" t="s">
        <v>62</v>
      </c>
      <c r="AR119" s="53" t="s">
        <v>87</v>
      </c>
      <c r="AS119" s="53" t="s">
        <v>88</v>
      </c>
      <c r="AT119" s="53" t="s">
        <v>169</v>
      </c>
      <c r="AU119" s="53" t="s">
        <v>65</v>
      </c>
      <c r="AV119" s="53" t="s">
        <v>201</v>
      </c>
      <c r="AW119" s="53" t="s">
        <v>92</v>
      </c>
      <c r="AX119" s="53" t="s">
        <v>68</v>
      </c>
      <c r="AY119" s="53" t="s">
        <v>93</v>
      </c>
      <c r="AZ119" s="53" t="s">
        <v>1006</v>
      </c>
      <c r="BA119" s="53" t="s">
        <v>1337</v>
      </c>
      <c r="BB119" s="53">
        <v>0</v>
      </c>
      <c r="BC119" s="53" t="s">
        <v>1347</v>
      </c>
      <c r="BD119" s="53" t="s">
        <v>793</v>
      </c>
      <c r="BE119" s="58">
        <v>42545</v>
      </c>
      <c r="BF119" s="53">
        <v>15333.67</v>
      </c>
      <c r="BG119" s="58">
        <v>42545</v>
      </c>
      <c r="BH119" s="109" t="s">
        <v>1006</v>
      </c>
      <c r="BI119" s="60">
        <v>224</v>
      </c>
      <c r="BJ119" s="61">
        <v>7.4666666666666668</v>
      </c>
      <c r="BK119" s="27">
        <f t="shared" si="12"/>
        <v>7</v>
      </c>
      <c r="BL119" s="110">
        <f t="shared" si="13"/>
        <v>0.58333333333333337</v>
      </c>
    </row>
    <row r="120" spans="1:64" ht="16.5" customHeight="1" x14ac:dyDescent="0.25">
      <c r="A120" s="49" t="s">
        <v>973</v>
      </c>
      <c r="B120" s="17" t="s">
        <v>1353</v>
      </c>
      <c r="C120" s="63">
        <v>82</v>
      </c>
      <c r="D120" s="49" t="s">
        <v>3333</v>
      </c>
      <c r="E120" s="51" t="s">
        <v>917</v>
      </c>
      <c r="F120" s="50">
        <v>5012</v>
      </c>
      <c r="G120" s="18" t="s">
        <v>386</v>
      </c>
      <c r="H120" s="24" t="str">
        <f>IFERROR(IF(F120*1=9999,VLOOKUP(99&amp;C120*1,[4]Depara_Prod_Oficial!$A$2:$F$1048576,6,FALSE),VLOOKUP(F120*1,[4]Depara_Prod_Oficial!$A$2:$F$1048576,6,FALSE)),E120)</f>
        <v>AP STD</v>
      </c>
      <c r="I120" s="24" t="str">
        <f>IFERROR(VLOOKUP(H120,'[5]Principais Produtos'!$C$1:$D$42,2,0),"Não")</f>
        <v>Sim</v>
      </c>
      <c r="J120" s="17" t="s">
        <v>400</v>
      </c>
      <c r="K120" s="17" t="s">
        <v>400</v>
      </c>
      <c r="L120" s="17"/>
      <c r="M120" s="54" t="s">
        <v>902</v>
      </c>
      <c r="N120" s="64">
        <v>79347.64</v>
      </c>
      <c r="O120" s="64">
        <v>79347.64</v>
      </c>
      <c r="P120" s="55">
        <v>0</v>
      </c>
      <c r="Q120" s="64"/>
      <c r="R120" s="51"/>
      <c r="S120" s="62" t="s">
        <v>375</v>
      </c>
      <c r="T120" s="53">
        <v>2027867</v>
      </c>
      <c r="U120" s="53" t="s">
        <v>1354</v>
      </c>
      <c r="V120" s="53" t="s">
        <v>1355</v>
      </c>
      <c r="W120" s="53" t="s">
        <v>52</v>
      </c>
      <c r="X120" s="53" t="s">
        <v>1356</v>
      </c>
      <c r="Y120" s="53" t="s">
        <v>1357</v>
      </c>
      <c r="Z120" s="53" t="s">
        <v>1358</v>
      </c>
      <c r="AA120" s="53" t="s">
        <v>56</v>
      </c>
      <c r="AB120" s="53">
        <v>53000</v>
      </c>
      <c r="AC120" s="53">
        <v>53000</v>
      </c>
      <c r="AD120" s="53" t="s">
        <v>56</v>
      </c>
      <c r="AE120" s="53" t="s">
        <v>56</v>
      </c>
      <c r="AF120" s="53" t="s">
        <v>56</v>
      </c>
      <c r="AG120" s="53">
        <v>53000</v>
      </c>
      <c r="AH120" s="53" t="s">
        <v>57</v>
      </c>
      <c r="AI120" s="53">
        <v>53000</v>
      </c>
      <c r="AJ120" s="53">
        <v>0</v>
      </c>
      <c r="AK120" s="53" t="s">
        <v>58</v>
      </c>
      <c r="AL120" s="53">
        <v>0</v>
      </c>
      <c r="AM120" s="53" t="s">
        <v>59</v>
      </c>
      <c r="AN120" s="53" t="s">
        <v>60</v>
      </c>
      <c r="AO120" s="51"/>
      <c r="AP120" s="53" t="s">
        <v>61</v>
      </c>
      <c r="AQ120" s="53" t="s">
        <v>62</v>
      </c>
      <c r="AR120" s="53" t="s">
        <v>142</v>
      </c>
      <c r="AS120" s="53" t="s">
        <v>64</v>
      </c>
      <c r="AT120" s="53" t="s">
        <v>169</v>
      </c>
      <c r="AU120" s="53" t="s">
        <v>65</v>
      </c>
      <c r="AV120" s="53" t="s">
        <v>1359</v>
      </c>
      <c r="AW120" s="53" t="s">
        <v>1360</v>
      </c>
      <c r="AX120" s="53" t="s">
        <v>190</v>
      </c>
      <c r="AY120" s="53" t="s">
        <v>93</v>
      </c>
      <c r="AZ120" s="53" t="s">
        <v>981</v>
      </c>
      <c r="BA120" s="53" t="s">
        <v>262</v>
      </c>
      <c r="BB120" s="53">
        <v>0</v>
      </c>
      <c r="BC120" s="53" t="s">
        <v>1353</v>
      </c>
      <c r="BD120" s="53" t="s">
        <v>1361</v>
      </c>
      <c r="BE120" s="58">
        <v>42039</v>
      </c>
      <c r="BF120" s="53">
        <v>53000</v>
      </c>
      <c r="BG120" s="58">
        <v>42039</v>
      </c>
      <c r="BH120" s="109" t="s">
        <v>981</v>
      </c>
      <c r="BI120" s="60">
        <v>740</v>
      </c>
      <c r="BJ120" s="61">
        <v>24.666666666666668</v>
      </c>
      <c r="BK120" s="27">
        <f t="shared" si="12"/>
        <v>24</v>
      </c>
      <c r="BL120" s="110">
        <f t="shared" si="13"/>
        <v>2</v>
      </c>
    </row>
    <row r="121" spans="1:64" ht="16.5" customHeight="1" x14ac:dyDescent="0.25">
      <c r="A121" s="49" t="s">
        <v>973</v>
      </c>
      <c r="B121" s="17" t="s">
        <v>1362</v>
      </c>
      <c r="C121" s="63">
        <v>93</v>
      </c>
      <c r="D121" s="49" t="s">
        <v>3333</v>
      </c>
      <c r="E121" s="51" t="s">
        <v>1631</v>
      </c>
      <c r="F121" s="50">
        <v>8063</v>
      </c>
      <c r="G121" s="18" t="s">
        <v>374</v>
      </c>
      <c r="H121" s="24" t="str">
        <f>IFERROR(IF(F121*1=9999,VLOOKUP(99&amp;C121*1,[4]Depara_Prod_Oficial!$A$2:$F$1048576,6,FALSE),VLOOKUP(F121*1,[4]Depara_Prod_Oficial!$A$2:$F$1048576,6,FALSE)),E121)</f>
        <v>Vida Premiada</v>
      </c>
      <c r="I121" s="24" t="str">
        <f>IFERROR(VLOOKUP(H121,'[5]Principais Produtos'!$C$1:$D$42,2,0),"Não")</f>
        <v>Não</v>
      </c>
      <c r="J121" s="17" t="s">
        <v>925</v>
      </c>
      <c r="K121" s="17" t="s">
        <v>378</v>
      </c>
      <c r="L121" s="23" t="s">
        <v>952</v>
      </c>
      <c r="M121" s="54" t="s">
        <v>48</v>
      </c>
      <c r="N121" s="64">
        <v>76840</v>
      </c>
      <c r="O121" s="64">
        <v>6500</v>
      </c>
      <c r="P121" s="55">
        <v>70340</v>
      </c>
      <c r="Q121" s="64"/>
      <c r="R121" s="51"/>
      <c r="S121" s="62" t="s">
        <v>375</v>
      </c>
      <c r="T121" s="53">
        <v>2249197</v>
      </c>
      <c r="U121" s="53" t="s">
        <v>1363</v>
      </c>
      <c r="V121" s="53" t="s">
        <v>1364</v>
      </c>
      <c r="W121" s="53" t="s">
        <v>52</v>
      </c>
      <c r="X121" s="53" t="s">
        <v>1365</v>
      </c>
      <c r="Y121" s="53" t="s">
        <v>1366</v>
      </c>
      <c r="Z121" s="53" t="s">
        <v>1367</v>
      </c>
      <c r="AA121" s="53" t="s">
        <v>56</v>
      </c>
      <c r="AB121" s="53">
        <v>74000</v>
      </c>
      <c r="AC121" s="53">
        <v>80000</v>
      </c>
      <c r="AD121" s="53" t="s">
        <v>56</v>
      </c>
      <c r="AE121" s="53" t="s">
        <v>56</v>
      </c>
      <c r="AF121" s="53" t="s">
        <v>56</v>
      </c>
      <c r="AG121" s="53">
        <v>74000</v>
      </c>
      <c r="AH121" s="53" t="s">
        <v>102</v>
      </c>
      <c r="AI121" s="53">
        <v>37000</v>
      </c>
      <c r="AJ121" s="53">
        <v>0</v>
      </c>
      <c r="AK121" s="53" t="s">
        <v>58</v>
      </c>
      <c r="AL121" s="53">
        <v>0</v>
      </c>
      <c r="AM121" s="53" t="s">
        <v>59</v>
      </c>
      <c r="AN121" s="53" t="s">
        <v>60</v>
      </c>
      <c r="AO121" s="51"/>
      <c r="AP121" s="53" t="s">
        <v>61</v>
      </c>
      <c r="AQ121" s="53" t="s">
        <v>62</v>
      </c>
      <c r="AR121" s="53" t="s">
        <v>405</v>
      </c>
      <c r="AS121" s="53" t="s">
        <v>88</v>
      </c>
      <c r="AT121" s="53" t="s">
        <v>169</v>
      </c>
      <c r="AU121" s="53" t="s">
        <v>65</v>
      </c>
      <c r="AV121" s="53" t="s">
        <v>1368</v>
      </c>
      <c r="AW121" s="53" t="s">
        <v>92</v>
      </c>
      <c r="AX121" s="53" t="s">
        <v>68</v>
      </c>
      <c r="AY121" s="53" t="s">
        <v>93</v>
      </c>
      <c r="AZ121" s="53" t="s">
        <v>981</v>
      </c>
      <c r="BA121" s="53" t="s">
        <v>70</v>
      </c>
      <c r="BB121" s="53">
        <v>0</v>
      </c>
      <c r="BC121" s="53" t="s">
        <v>1362</v>
      </c>
      <c r="BD121" s="53" t="s">
        <v>349</v>
      </c>
      <c r="BE121" s="58">
        <v>42493</v>
      </c>
      <c r="BF121" s="53">
        <v>74000</v>
      </c>
      <c r="BG121" s="58">
        <v>42493</v>
      </c>
      <c r="BH121" s="109" t="s">
        <v>981</v>
      </c>
      <c r="BI121" s="60">
        <v>286</v>
      </c>
      <c r="BJ121" s="61">
        <v>9.5333333333333332</v>
      </c>
      <c r="BK121" s="27">
        <f t="shared" si="12"/>
        <v>9</v>
      </c>
      <c r="BL121" s="110">
        <f t="shared" si="13"/>
        <v>0.75</v>
      </c>
    </row>
    <row r="122" spans="1:64" ht="16.5" customHeight="1" x14ac:dyDescent="0.25">
      <c r="A122" s="49" t="s">
        <v>973</v>
      </c>
      <c r="B122" s="17" t="s">
        <v>1369</v>
      </c>
      <c r="C122" s="63">
        <v>82</v>
      </c>
      <c r="D122" s="49" t="s">
        <v>3333</v>
      </c>
      <c r="E122" s="51" t="s">
        <v>1633</v>
      </c>
      <c r="F122" s="50">
        <v>5043</v>
      </c>
      <c r="G122" s="18" t="s">
        <v>399</v>
      </c>
      <c r="H122" s="24" t="str">
        <f>IFERROR(IF(F122*1=9999,VLOOKUP(99&amp;C122*1,[4]Depara_Prod_Oficial!$A$2:$F$1048576,6,FALSE),VLOOKUP(F122*1,[4]Depara_Prod_Oficial!$A$2:$F$1048576,6,FALSE)),E122)</f>
        <v>AP Mulher</v>
      </c>
      <c r="I122" s="24" t="str">
        <f>IFERROR(VLOOKUP(H122,'[5]Principais Produtos'!$C$1:$D$42,2,0),"Não")</f>
        <v>Sim</v>
      </c>
      <c r="J122" s="17" t="s">
        <v>387</v>
      </c>
      <c r="K122" s="23" t="s">
        <v>1643</v>
      </c>
      <c r="L122" s="17"/>
      <c r="M122" s="54" t="s">
        <v>48</v>
      </c>
      <c r="N122" s="64">
        <v>5514</v>
      </c>
      <c r="O122" s="64">
        <v>5200</v>
      </c>
      <c r="P122" s="55">
        <v>314</v>
      </c>
      <c r="Q122" s="64"/>
      <c r="R122" s="51"/>
      <c r="S122" s="62" t="s">
        <v>375</v>
      </c>
      <c r="T122" s="53">
        <v>2162967</v>
      </c>
      <c r="U122" s="53" t="s">
        <v>1370</v>
      </c>
      <c r="V122" s="53" t="s">
        <v>1371</v>
      </c>
      <c r="W122" s="53" t="s">
        <v>52</v>
      </c>
      <c r="X122" s="53" t="s">
        <v>1372</v>
      </c>
      <c r="Y122" s="53" t="s">
        <v>1373</v>
      </c>
      <c r="Z122" s="53" t="s">
        <v>1374</v>
      </c>
      <c r="AA122" s="53" t="s">
        <v>56</v>
      </c>
      <c r="AB122" s="53">
        <v>31582</v>
      </c>
      <c r="AC122" s="53">
        <v>31582</v>
      </c>
      <c r="AD122" s="53" t="s">
        <v>56</v>
      </c>
      <c r="AE122" s="53" t="s">
        <v>56</v>
      </c>
      <c r="AF122" s="53" t="s">
        <v>56</v>
      </c>
      <c r="AG122" s="53">
        <v>31582</v>
      </c>
      <c r="AH122" s="53" t="s">
        <v>102</v>
      </c>
      <c r="AI122" s="53">
        <v>15791</v>
      </c>
      <c r="AJ122" s="53">
        <v>0</v>
      </c>
      <c r="AK122" s="53" t="s">
        <v>58</v>
      </c>
      <c r="AL122" s="53">
        <v>0</v>
      </c>
      <c r="AM122" s="53" t="s">
        <v>59</v>
      </c>
      <c r="AN122" s="53" t="s">
        <v>60</v>
      </c>
      <c r="AO122" s="51"/>
      <c r="AP122" s="53" t="s">
        <v>61</v>
      </c>
      <c r="AQ122" s="53" t="s">
        <v>62</v>
      </c>
      <c r="AR122" s="53" t="s">
        <v>87</v>
      </c>
      <c r="AS122" s="53" t="s">
        <v>88</v>
      </c>
      <c r="AT122" s="53" t="s">
        <v>187</v>
      </c>
      <c r="AU122" s="53" t="s">
        <v>65</v>
      </c>
      <c r="AV122" s="53" t="s">
        <v>123</v>
      </c>
      <c r="AW122" s="53" t="s">
        <v>105</v>
      </c>
      <c r="AX122" s="53" t="s">
        <v>68</v>
      </c>
      <c r="AY122" s="53" t="s">
        <v>93</v>
      </c>
      <c r="AZ122" s="53" t="s">
        <v>998</v>
      </c>
      <c r="BA122" s="53" t="s">
        <v>70</v>
      </c>
      <c r="BB122" s="53">
        <v>0</v>
      </c>
      <c r="BC122" s="53" t="s">
        <v>1369</v>
      </c>
      <c r="BD122" s="53" t="s">
        <v>1375</v>
      </c>
      <c r="BE122" s="58">
        <v>42298</v>
      </c>
      <c r="BF122" s="53">
        <v>31582</v>
      </c>
      <c r="BG122" s="58">
        <v>42298</v>
      </c>
      <c r="BH122" s="109" t="s">
        <v>998</v>
      </c>
      <c r="BI122" s="60">
        <v>478</v>
      </c>
      <c r="BJ122" s="61">
        <v>15.933333333333334</v>
      </c>
      <c r="BK122" s="27">
        <f t="shared" si="12"/>
        <v>15</v>
      </c>
      <c r="BL122" s="110">
        <f t="shared" si="13"/>
        <v>1.25</v>
      </c>
    </row>
    <row r="123" spans="1:64" ht="16.5" customHeight="1" x14ac:dyDescent="0.25">
      <c r="A123" s="49" t="s">
        <v>973</v>
      </c>
      <c r="B123" s="17" t="s">
        <v>1376</v>
      </c>
      <c r="C123" s="63">
        <v>93</v>
      </c>
      <c r="D123" s="49" t="s">
        <v>3333</v>
      </c>
      <c r="E123" s="51" t="s">
        <v>377</v>
      </c>
      <c r="F123" s="50">
        <v>5030</v>
      </c>
      <c r="G123" s="18" t="s">
        <v>46</v>
      </c>
      <c r="H123" s="24" t="str">
        <f>IFERROR(IF(F123*1=9999,VLOOKUP(99&amp;C123*1,[4]Depara_Prod_Oficial!$A$2:$F$1048576,6,FALSE),VLOOKUP(F123*1,[4]Depara_Prod_Oficial!$A$2:$F$1048576,6,FALSE)),E123)</f>
        <v>Vida Proteção Exclusiva</v>
      </c>
      <c r="I123" s="24" t="str">
        <f>IFERROR(VLOOKUP(H123,'[5]Principais Produtos'!$C$1:$D$42,2,0),"Não")</f>
        <v>Sim</v>
      </c>
      <c r="J123" s="67" t="s">
        <v>1642</v>
      </c>
      <c r="K123" s="17" t="s">
        <v>47</v>
      </c>
      <c r="L123" s="17"/>
      <c r="M123" s="54" t="s">
        <v>369</v>
      </c>
      <c r="N123" s="64">
        <v>73660.960000000006</v>
      </c>
      <c r="O123" s="64">
        <v>0</v>
      </c>
      <c r="P123" s="55">
        <v>73660.960000000006</v>
      </c>
      <c r="Q123" s="64">
        <v>0</v>
      </c>
      <c r="R123" s="51"/>
      <c r="S123" s="62" t="s">
        <v>375</v>
      </c>
      <c r="T123" s="53">
        <v>1462188</v>
      </c>
      <c r="U123" s="53" t="s">
        <v>1377</v>
      </c>
      <c r="V123" s="53" t="s">
        <v>1378</v>
      </c>
      <c r="W123" s="53" t="s">
        <v>52</v>
      </c>
      <c r="X123" s="53" t="s">
        <v>1379</v>
      </c>
      <c r="Y123" s="53" t="s">
        <v>1380</v>
      </c>
      <c r="Z123" s="53" t="s">
        <v>1381</v>
      </c>
      <c r="AA123" s="53" t="s">
        <v>56</v>
      </c>
      <c r="AB123" s="53">
        <v>32146</v>
      </c>
      <c r="AC123" s="53">
        <v>32146</v>
      </c>
      <c r="AD123" s="53" t="s">
        <v>56</v>
      </c>
      <c r="AE123" s="53" t="s">
        <v>56</v>
      </c>
      <c r="AF123" s="53" t="s">
        <v>56</v>
      </c>
      <c r="AG123" s="53">
        <v>32146</v>
      </c>
      <c r="AH123" s="53" t="s">
        <v>102</v>
      </c>
      <c r="AI123" s="53">
        <v>16073</v>
      </c>
      <c r="AJ123" s="53">
        <v>0</v>
      </c>
      <c r="AK123" s="53" t="s">
        <v>58</v>
      </c>
      <c r="AL123" s="53">
        <v>0</v>
      </c>
      <c r="AM123" s="53" t="s">
        <v>59</v>
      </c>
      <c r="AN123" s="53" t="s">
        <v>60</v>
      </c>
      <c r="AO123" s="51"/>
      <c r="AP123" s="53" t="s">
        <v>61</v>
      </c>
      <c r="AQ123" s="53" t="s">
        <v>270</v>
      </c>
      <c r="AR123" s="53" t="s">
        <v>63</v>
      </c>
      <c r="AS123" s="53" t="s">
        <v>88</v>
      </c>
      <c r="AT123" s="53" t="s">
        <v>218</v>
      </c>
      <c r="AU123" s="53" t="s">
        <v>65</v>
      </c>
      <c r="AV123" s="53" t="s">
        <v>1382</v>
      </c>
      <c r="AW123" s="53" t="s">
        <v>92</v>
      </c>
      <c r="AX123" s="53" t="s">
        <v>68</v>
      </c>
      <c r="AY123" s="53" t="s">
        <v>93</v>
      </c>
      <c r="AZ123" s="53" t="s">
        <v>981</v>
      </c>
      <c r="BA123" s="53" t="s">
        <v>274</v>
      </c>
      <c r="BB123" s="53">
        <v>0</v>
      </c>
      <c r="BC123" s="53" t="s">
        <v>1376</v>
      </c>
      <c r="BD123" s="53" t="s">
        <v>1383</v>
      </c>
      <c r="BE123" s="58">
        <v>41051</v>
      </c>
      <c r="BF123" s="53">
        <v>32146</v>
      </c>
      <c r="BG123" s="58">
        <v>41051</v>
      </c>
      <c r="BH123" s="109" t="s">
        <v>981</v>
      </c>
      <c r="BI123" s="60">
        <v>1728</v>
      </c>
      <c r="BJ123" s="61">
        <v>57.6</v>
      </c>
      <c r="BK123" s="27">
        <f t="shared" si="12"/>
        <v>56</v>
      </c>
      <c r="BL123" s="110">
        <f t="shared" si="13"/>
        <v>4.666666666666667</v>
      </c>
    </row>
    <row r="124" spans="1:64" ht="16.5" customHeight="1" x14ac:dyDescent="0.25">
      <c r="A124" s="49" t="s">
        <v>973</v>
      </c>
      <c r="B124" s="17" t="s">
        <v>1384</v>
      </c>
      <c r="C124" s="63">
        <v>93</v>
      </c>
      <c r="D124" s="49" t="s">
        <v>3333</v>
      </c>
      <c r="E124" s="51" t="s">
        <v>1622</v>
      </c>
      <c r="F124" s="50">
        <v>9999</v>
      </c>
      <c r="G124" s="18" t="s">
        <v>386</v>
      </c>
      <c r="H124" s="24" t="str">
        <f>IFERROR(IF(F124*1=9999,VLOOKUP(99&amp;C124*1,[4]Depara_Prod_Oficial!$A$2:$F$1048576,6,FALSE),VLOOKUP(F124*1,[4]Depara_Prod_Oficial!$A$2:$F$1048576,6,FALSE)),E124)</f>
        <v>Pessoas - Vida  (outros)</v>
      </c>
      <c r="I124" s="24" t="str">
        <f>IFERROR(VLOOKUP(H124,'[5]Principais Produtos'!$C$1:$D$42,2,0),"Não")</f>
        <v>Não</v>
      </c>
      <c r="J124" s="67" t="s">
        <v>1642</v>
      </c>
      <c r="K124" s="68" t="s">
        <v>1652</v>
      </c>
      <c r="L124" s="17"/>
      <c r="M124" s="54" t="s">
        <v>369</v>
      </c>
      <c r="N124" s="64">
        <v>59973.32</v>
      </c>
      <c r="O124" s="64">
        <v>0</v>
      </c>
      <c r="P124" s="55">
        <v>59973.32</v>
      </c>
      <c r="Q124" s="64">
        <v>0</v>
      </c>
      <c r="R124" s="51"/>
      <c r="S124" s="62" t="s">
        <v>375</v>
      </c>
      <c r="T124" s="53">
        <v>1633417</v>
      </c>
      <c r="U124" s="53" t="s">
        <v>1385</v>
      </c>
      <c r="V124" s="53" t="s">
        <v>1386</v>
      </c>
      <c r="W124" s="53" t="s">
        <v>52</v>
      </c>
      <c r="X124" s="53" t="s">
        <v>1387</v>
      </c>
      <c r="Y124" s="53" t="s">
        <v>1388</v>
      </c>
      <c r="Z124" s="53" t="s">
        <v>1389</v>
      </c>
      <c r="AA124" s="53" t="s">
        <v>56</v>
      </c>
      <c r="AB124" s="53">
        <v>29856.32</v>
      </c>
      <c r="AC124" s="53">
        <v>29856.32</v>
      </c>
      <c r="AD124" s="53" t="s">
        <v>56</v>
      </c>
      <c r="AE124" s="53" t="s">
        <v>56</v>
      </c>
      <c r="AF124" s="53" t="s">
        <v>56</v>
      </c>
      <c r="AG124" s="53">
        <v>29856.32</v>
      </c>
      <c r="AH124" s="53" t="s">
        <v>58</v>
      </c>
      <c r="AI124" s="53">
        <v>0</v>
      </c>
      <c r="AJ124" s="53">
        <v>0</v>
      </c>
      <c r="AK124" s="53" t="s">
        <v>58</v>
      </c>
      <c r="AL124" s="53">
        <v>0</v>
      </c>
      <c r="AM124" s="53" t="s">
        <v>59</v>
      </c>
      <c r="AN124" s="53" t="s">
        <v>60</v>
      </c>
      <c r="AO124" s="51"/>
      <c r="AP124" s="53" t="s">
        <v>61</v>
      </c>
      <c r="AQ124" s="53" t="s">
        <v>270</v>
      </c>
      <c r="AR124" s="53" t="s">
        <v>63</v>
      </c>
      <c r="AS124" s="53" t="s">
        <v>64</v>
      </c>
      <c r="AT124" s="53" t="s">
        <v>169</v>
      </c>
      <c r="AU124" s="53" t="s">
        <v>65</v>
      </c>
      <c r="AV124" s="53" t="s">
        <v>1390</v>
      </c>
      <c r="AW124" s="53" t="s">
        <v>292</v>
      </c>
      <c r="AX124" s="53" t="s">
        <v>293</v>
      </c>
      <c r="AY124" s="53" t="s">
        <v>93</v>
      </c>
      <c r="AZ124" s="53" t="s">
        <v>1103</v>
      </c>
      <c r="BA124" s="53" t="s">
        <v>274</v>
      </c>
      <c r="BB124" s="53">
        <v>0</v>
      </c>
      <c r="BC124" s="53" t="s">
        <v>1384</v>
      </c>
      <c r="BD124" s="53" t="s">
        <v>1391</v>
      </c>
      <c r="BE124" s="58">
        <v>41403</v>
      </c>
      <c r="BF124" s="53">
        <v>29856.32</v>
      </c>
      <c r="BG124" s="58">
        <v>41403</v>
      </c>
      <c r="BH124" s="109" t="s">
        <v>1103</v>
      </c>
      <c r="BI124" s="60">
        <v>1377</v>
      </c>
      <c r="BJ124" s="61">
        <v>45.9</v>
      </c>
      <c r="BK124" s="27">
        <f t="shared" si="12"/>
        <v>45</v>
      </c>
      <c r="BL124" s="110">
        <f t="shared" si="13"/>
        <v>3.75</v>
      </c>
    </row>
    <row r="125" spans="1:64" ht="16.5" customHeight="1" x14ac:dyDescent="0.25">
      <c r="A125" s="49" t="s">
        <v>973</v>
      </c>
      <c r="B125" s="17" t="s">
        <v>1392</v>
      </c>
      <c r="C125" s="63">
        <v>93</v>
      </c>
      <c r="D125" s="49" t="s">
        <v>3333</v>
      </c>
      <c r="E125" s="51" t="s">
        <v>377</v>
      </c>
      <c r="F125" s="50">
        <v>5030</v>
      </c>
      <c r="G125" s="18" t="s">
        <v>46</v>
      </c>
      <c r="H125" s="24" t="str">
        <f>IFERROR(IF(F125*1=9999,VLOOKUP(99&amp;C125*1,[4]Depara_Prod_Oficial!$A$2:$F$1048576,6,FALSE),VLOOKUP(F125*1,[4]Depara_Prod_Oficial!$A$2:$F$1048576,6,FALSE)),E125)</f>
        <v>Vida Proteção Exclusiva</v>
      </c>
      <c r="I125" s="24" t="str">
        <f>IFERROR(VLOOKUP(H125,'[5]Principais Produtos'!$C$1:$D$42,2,0),"Não")</f>
        <v>Sim</v>
      </c>
      <c r="J125" s="67" t="s">
        <v>1642</v>
      </c>
      <c r="K125" s="17" t="s">
        <v>47</v>
      </c>
      <c r="L125" s="17"/>
      <c r="M125" s="54" t="s">
        <v>369</v>
      </c>
      <c r="N125" s="64">
        <v>149204.9</v>
      </c>
      <c r="O125" s="64">
        <v>0</v>
      </c>
      <c r="P125" s="55">
        <v>149204.9</v>
      </c>
      <c r="Q125" s="64">
        <v>0</v>
      </c>
      <c r="R125" s="51"/>
      <c r="S125" s="62" t="s">
        <v>375</v>
      </c>
      <c r="T125" s="53">
        <v>1808741</v>
      </c>
      <c r="U125" s="53" t="s">
        <v>1393</v>
      </c>
      <c r="V125" s="53" t="s">
        <v>1394</v>
      </c>
      <c r="W125" s="53" t="s">
        <v>52</v>
      </c>
      <c r="X125" s="53" t="s">
        <v>1395</v>
      </c>
      <c r="Y125" s="53" t="s">
        <v>1396</v>
      </c>
      <c r="Z125" s="53" t="s">
        <v>1397</v>
      </c>
      <c r="AA125" s="53" t="s">
        <v>56</v>
      </c>
      <c r="AB125" s="53">
        <v>85312</v>
      </c>
      <c r="AC125" s="53">
        <v>85312</v>
      </c>
      <c r="AD125" s="53" t="s">
        <v>56</v>
      </c>
      <c r="AE125" s="53" t="s">
        <v>56</v>
      </c>
      <c r="AF125" s="53" t="s">
        <v>56</v>
      </c>
      <c r="AG125" s="53">
        <v>85312</v>
      </c>
      <c r="AH125" s="53" t="s">
        <v>102</v>
      </c>
      <c r="AI125" s="53">
        <v>42656</v>
      </c>
      <c r="AJ125" s="53">
        <v>0</v>
      </c>
      <c r="AK125" s="53" t="s">
        <v>58</v>
      </c>
      <c r="AL125" s="53">
        <v>0</v>
      </c>
      <c r="AM125" s="53" t="s">
        <v>59</v>
      </c>
      <c r="AN125" s="53" t="s">
        <v>60</v>
      </c>
      <c r="AO125" s="51"/>
      <c r="AP125" s="53" t="s">
        <v>61</v>
      </c>
      <c r="AQ125" s="53" t="s">
        <v>270</v>
      </c>
      <c r="AR125" s="53" t="s">
        <v>161</v>
      </c>
      <c r="AS125" s="53" t="s">
        <v>88</v>
      </c>
      <c r="AT125" s="53" t="s">
        <v>169</v>
      </c>
      <c r="AU125" s="53" t="s">
        <v>65</v>
      </c>
      <c r="AV125" s="53" t="s">
        <v>1398</v>
      </c>
      <c r="AW125" s="53" t="s">
        <v>92</v>
      </c>
      <c r="AX125" s="53" t="s">
        <v>68</v>
      </c>
      <c r="AY125" s="53" t="s">
        <v>93</v>
      </c>
      <c r="AZ125" s="53" t="s">
        <v>1006</v>
      </c>
      <c r="BA125" s="53" t="s">
        <v>155</v>
      </c>
      <c r="BB125" s="53">
        <v>0</v>
      </c>
      <c r="BC125" s="53" t="s">
        <v>1392</v>
      </c>
      <c r="BD125" s="53" t="s">
        <v>1399</v>
      </c>
      <c r="BE125" s="58">
        <v>41710</v>
      </c>
      <c r="BF125" s="53">
        <v>85312</v>
      </c>
      <c r="BG125" s="58">
        <v>41710</v>
      </c>
      <c r="BH125" s="109" t="s">
        <v>1006</v>
      </c>
      <c r="BI125" s="60">
        <v>1059</v>
      </c>
      <c r="BJ125" s="61">
        <v>35.299999999999997</v>
      </c>
      <c r="BK125" s="27">
        <f t="shared" si="12"/>
        <v>34</v>
      </c>
      <c r="BL125" s="110">
        <f t="shared" si="13"/>
        <v>2.8333333333333335</v>
      </c>
    </row>
    <row r="126" spans="1:64" ht="16.5" customHeight="1" x14ac:dyDescent="0.25">
      <c r="A126" s="49" t="s">
        <v>973</v>
      </c>
      <c r="B126" s="17" t="s">
        <v>1400</v>
      </c>
      <c r="C126" s="63">
        <v>93</v>
      </c>
      <c r="D126" s="49" t="s">
        <v>3333</v>
      </c>
      <c r="E126" s="51" t="s">
        <v>377</v>
      </c>
      <c r="F126" s="50">
        <v>5030</v>
      </c>
      <c r="G126" s="18" t="s">
        <v>46</v>
      </c>
      <c r="H126" s="24" t="str">
        <f>IFERROR(IF(F126*1=9999,VLOOKUP(99&amp;C126*1,[4]Depara_Prod_Oficial!$A$2:$F$1048576,6,FALSE),VLOOKUP(F126*1,[4]Depara_Prod_Oficial!$A$2:$F$1048576,6,FALSE)),E126)</f>
        <v>Vida Proteção Exclusiva</v>
      </c>
      <c r="I126" s="24" t="str">
        <f>IFERROR(VLOOKUP(H126,'[5]Principais Produtos'!$C$1:$D$42,2,0),"Não")</f>
        <v>Sim</v>
      </c>
      <c r="J126" s="67" t="s">
        <v>1642</v>
      </c>
      <c r="K126" s="17" t="s">
        <v>47</v>
      </c>
      <c r="L126" s="17"/>
      <c r="M126" s="54" t="s">
        <v>369</v>
      </c>
      <c r="N126" s="64">
        <v>226009.52</v>
      </c>
      <c r="O126" s="64">
        <v>0</v>
      </c>
      <c r="P126" s="55">
        <v>226009.52</v>
      </c>
      <c r="Q126" s="64">
        <v>0</v>
      </c>
      <c r="R126" s="51"/>
      <c r="S126" s="62" t="s">
        <v>375</v>
      </c>
      <c r="T126" s="53">
        <v>1623298</v>
      </c>
      <c r="U126" s="53" t="s">
        <v>1401</v>
      </c>
      <c r="V126" s="53" t="s">
        <v>1402</v>
      </c>
      <c r="W126" s="53" t="s">
        <v>52</v>
      </c>
      <c r="X126" s="53" t="s">
        <v>1403</v>
      </c>
      <c r="Y126" s="53" t="s">
        <v>1404</v>
      </c>
      <c r="Z126" s="53" t="s">
        <v>1405</v>
      </c>
      <c r="AA126" s="53" t="s">
        <v>56</v>
      </c>
      <c r="AB126" s="53">
        <v>114324</v>
      </c>
      <c r="AC126" s="53">
        <v>114324</v>
      </c>
      <c r="AD126" s="53" t="s">
        <v>56</v>
      </c>
      <c r="AE126" s="53" t="s">
        <v>56</v>
      </c>
      <c r="AF126" s="53" t="s">
        <v>56</v>
      </c>
      <c r="AG126" s="53">
        <v>114324</v>
      </c>
      <c r="AH126" s="53" t="s">
        <v>102</v>
      </c>
      <c r="AI126" s="53">
        <v>57162</v>
      </c>
      <c r="AJ126" s="53">
        <v>0</v>
      </c>
      <c r="AK126" s="53" t="s">
        <v>58</v>
      </c>
      <c r="AL126" s="53">
        <v>0</v>
      </c>
      <c r="AM126" s="53" t="s">
        <v>59</v>
      </c>
      <c r="AN126" s="53" t="s">
        <v>60</v>
      </c>
      <c r="AO126" s="51"/>
      <c r="AP126" s="53" t="s">
        <v>61</v>
      </c>
      <c r="AQ126" s="53" t="s">
        <v>270</v>
      </c>
      <c r="AR126" s="53" t="s">
        <v>199</v>
      </c>
      <c r="AS126" s="53" t="s">
        <v>64</v>
      </c>
      <c r="AT126" s="53" t="s">
        <v>153</v>
      </c>
      <c r="AU126" s="53" t="s">
        <v>65</v>
      </c>
      <c r="AV126" s="53" t="s">
        <v>201</v>
      </c>
      <c r="AW126" s="53" t="s">
        <v>92</v>
      </c>
      <c r="AX126" s="53" t="s">
        <v>68</v>
      </c>
      <c r="AY126" s="53" t="s">
        <v>93</v>
      </c>
      <c r="AZ126" s="53" t="s">
        <v>1103</v>
      </c>
      <c r="BA126" s="53" t="s">
        <v>155</v>
      </c>
      <c r="BB126" s="53">
        <v>0</v>
      </c>
      <c r="BC126" s="53" t="s">
        <v>1400</v>
      </c>
      <c r="BD126" s="53" t="s">
        <v>1406</v>
      </c>
      <c r="BE126" s="58">
        <v>41384</v>
      </c>
      <c r="BF126" s="53">
        <v>114324</v>
      </c>
      <c r="BG126" s="58">
        <v>41384</v>
      </c>
      <c r="BH126" s="109" t="s">
        <v>1103</v>
      </c>
      <c r="BI126" s="60">
        <v>1396</v>
      </c>
      <c r="BJ126" s="61">
        <v>46.533333333333331</v>
      </c>
      <c r="BK126" s="27">
        <f t="shared" si="12"/>
        <v>45</v>
      </c>
      <c r="BL126" s="110">
        <f t="shared" si="13"/>
        <v>3.75</v>
      </c>
    </row>
    <row r="127" spans="1:64" ht="16.5" customHeight="1" x14ac:dyDescent="0.25">
      <c r="A127" s="49" t="s">
        <v>973</v>
      </c>
      <c r="B127" s="17" t="s">
        <v>1407</v>
      </c>
      <c r="C127" s="63" t="s">
        <v>1618</v>
      </c>
      <c r="D127" s="49" t="s">
        <v>3333</v>
      </c>
      <c r="E127" s="51" t="s">
        <v>1638</v>
      </c>
      <c r="F127" s="50">
        <v>4001</v>
      </c>
      <c r="G127" s="18" t="s">
        <v>389</v>
      </c>
      <c r="H127" s="24" t="str">
        <f>IFERROR(IF(F127*1=9999,VLOOKUP(99&amp;C127*1,[4]Depara_Prod_Oficial!$A$2:$F$1048576,6,FALSE),VLOOKUP(F127*1,[4]Depara_Prod_Oficial!$A$2:$F$1048576,6,FALSE)),E127)</f>
        <v>Vida PF</v>
      </c>
      <c r="I127" s="24" t="str">
        <f>IFERROR(VLOOKUP(H127,'[5]Principais Produtos'!$C$1:$D$42,2,0),"Não")</f>
        <v>Não</v>
      </c>
      <c r="J127" s="52" t="s">
        <v>1642</v>
      </c>
      <c r="K127" s="17" t="s">
        <v>957</v>
      </c>
      <c r="L127" s="17"/>
      <c r="M127" s="54" t="s">
        <v>903</v>
      </c>
      <c r="N127" s="55">
        <v>36799.51</v>
      </c>
      <c r="O127" s="55">
        <v>36799.51</v>
      </c>
      <c r="P127" s="56">
        <v>0</v>
      </c>
      <c r="Q127" s="64"/>
      <c r="R127" s="51"/>
      <c r="S127" s="62" t="s">
        <v>375</v>
      </c>
      <c r="T127" s="53">
        <v>1467669</v>
      </c>
      <c r="U127" s="53" t="s">
        <v>1408</v>
      </c>
      <c r="V127" s="53" t="s">
        <v>1409</v>
      </c>
      <c r="W127" s="53" t="s">
        <v>52</v>
      </c>
      <c r="X127" s="53" t="s">
        <v>1410</v>
      </c>
      <c r="Y127" s="53">
        <v>1100043504</v>
      </c>
      <c r="Z127" s="53" t="s">
        <v>1411</v>
      </c>
      <c r="AA127" s="53" t="s">
        <v>56</v>
      </c>
      <c r="AB127" s="53">
        <v>21399.49</v>
      </c>
      <c r="AC127" s="53">
        <v>21399.49</v>
      </c>
      <c r="AD127" s="53" t="s">
        <v>56</v>
      </c>
      <c r="AE127" s="53" t="s">
        <v>56</v>
      </c>
      <c r="AF127" s="53" t="s">
        <v>56</v>
      </c>
      <c r="AG127" s="53">
        <v>21399.49</v>
      </c>
      <c r="AH127" s="53" t="s">
        <v>102</v>
      </c>
      <c r="AI127" s="53">
        <v>10699.75</v>
      </c>
      <c r="AJ127" s="53">
        <v>0</v>
      </c>
      <c r="AK127" s="53" t="s">
        <v>58</v>
      </c>
      <c r="AL127" s="53">
        <v>0</v>
      </c>
      <c r="AM127" s="53" t="s">
        <v>59</v>
      </c>
      <c r="AN127" s="53" t="s">
        <v>60</v>
      </c>
      <c r="AO127" s="51"/>
      <c r="AP127" s="53" t="s">
        <v>61</v>
      </c>
      <c r="AQ127" s="53" t="s">
        <v>270</v>
      </c>
      <c r="AR127" s="53" t="s">
        <v>199</v>
      </c>
      <c r="AS127" s="53" t="s">
        <v>64</v>
      </c>
      <c r="AT127" s="53" t="s">
        <v>169</v>
      </c>
      <c r="AU127" s="53" t="s">
        <v>65</v>
      </c>
      <c r="AV127" s="53" t="s">
        <v>1412</v>
      </c>
      <c r="AW127" s="53" t="s">
        <v>67</v>
      </c>
      <c r="AX127" s="53" t="s">
        <v>68</v>
      </c>
      <c r="AY127" s="53" t="s">
        <v>93</v>
      </c>
      <c r="AZ127" s="53" t="s">
        <v>1055</v>
      </c>
      <c r="BA127" s="53" t="s">
        <v>163</v>
      </c>
      <c r="BB127" s="53">
        <v>0</v>
      </c>
      <c r="BC127" s="53" t="s">
        <v>1407</v>
      </c>
      <c r="BD127" s="53" t="s">
        <v>1413</v>
      </c>
      <c r="BE127" s="58">
        <v>41061</v>
      </c>
      <c r="BF127" s="53">
        <v>21399.49</v>
      </c>
      <c r="BG127" s="58">
        <v>41061</v>
      </c>
      <c r="BH127" s="59" t="s">
        <v>1055</v>
      </c>
      <c r="BI127" s="60">
        <v>1712</v>
      </c>
      <c r="BJ127" s="61">
        <v>57.06666666666667</v>
      </c>
    </row>
    <row r="128" spans="1:64" ht="16.5" customHeight="1" x14ac:dyDescent="0.25">
      <c r="A128" s="49" t="s">
        <v>973</v>
      </c>
      <c r="B128" s="17" t="s">
        <v>1414</v>
      </c>
      <c r="C128" s="63">
        <v>93</v>
      </c>
      <c r="D128" s="49" t="s">
        <v>3333</v>
      </c>
      <c r="E128" s="51" t="s">
        <v>377</v>
      </c>
      <c r="F128" s="50">
        <v>5030</v>
      </c>
      <c r="G128" s="18" t="s">
        <v>46</v>
      </c>
      <c r="H128" s="24" t="str">
        <f>IFERROR(IF(F128*1=9999,VLOOKUP(99&amp;C128*1,[4]Depara_Prod_Oficial!$A$2:$F$1048576,6,FALSE),VLOOKUP(F128*1,[4]Depara_Prod_Oficial!$A$2:$F$1048576,6,FALSE)),E128)</f>
        <v>Vida Proteção Exclusiva</v>
      </c>
      <c r="I128" s="24" t="str">
        <f>IFERROR(VLOOKUP(H128,'[5]Principais Produtos'!$C$1:$D$42,2,0),"Não")</f>
        <v>Sim</v>
      </c>
      <c r="J128" s="67" t="s">
        <v>1642</v>
      </c>
      <c r="K128" s="17" t="s">
        <v>47</v>
      </c>
      <c r="L128" s="17"/>
      <c r="M128" s="54" t="s">
        <v>48</v>
      </c>
      <c r="N128" s="55">
        <v>88476.64</v>
      </c>
      <c r="O128" s="55">
        <v>80000</v>
      </c>
      <c r="P128" s="56">
        <v>8476.64</v>
      </c>
      <c r="Q128" s="64"/>
      <c r="R128" s="51"/>
      <c r="S128" s="62" t="s">
        <v>375</v>
      </c>
      <c r="T128" s="53">
        <v>1859439</v>
      </c>
      <c r="U128" s="53" t="s">
        <v>1415</v>
      </c>
      <c r="V128" s="53" t="s">
        <v>1416</v>
      </c>
      <c r="W128" s="53" t="s">
        <v>52</v>
      </c>
      <c r="X128" s="53" t="s">
        <v>1417</v>
      </c>
      <c r="Y128" s="53" t="s">
        <v>1418</v>
      </c>
      <c r="Z128" s="53" t="s">
        <v>1419</v>
      </c>
      <c r="AA128" s="53" t="s">
        <v>56</v>
      </c>
      <c r="AB128" s="53">
        <v>56301</v>
      </c>
      <c r="AC128" s="53">
        <v>56301</v>
      </c>
      <c r="AD128" s="53" t="s">
        <v>56</v>
      </c>
      <c r="AE128" s="53" t="s">
        <v>56</v>
      </c>
      <c r="AF128" s="53" t="s">
        <v>56</v>
      </c>
      <c r="AG128" s="53">
        <v>56301</v>
      </c>
      <c r="AH128" s="53" t="s">
        <v>102</v>
      </c>
      <c r="AI128" s="53">
        <v>28150.5</v>
      </c>
      <c r="AJ128" s="53">
        <v>0</v>
      </c>
      <c r="AK128" s="53" t="s">
        <v>58</v>
      </c>
      <c r="AL128" s="53">
        <v>0</v>
      </c>
      <c r="AM128" s="53" t="s">
        <v>59</v>
      </c>
      <c r="AN128" s="53" t="s">
        <v>60</v>
      </c>
      <c r="AO128" s="51"/>
      <c r="AP128" s="53" t="s">
        <v>61</v>
      </c>
      <c r="AQ128" s="53" t="s">
        <v>270</v>
      </c>
      <c r="AR128" s="53" t="s">
        <v>199</v>
      </c>
      <c r="AS128" s="53" t="s">
        <v>64</v>
      </c>
      <c r="AT128" s="53" t="s">
        <v>169</v>
      </c>
      <c r="AU128" s="53" t="s">
        <v>65</v>
      </c>
      <c r="AV128" s="53" t="s">
        <v>1420</v>
      </c>
      <c r="AW128" s="53" t="s">
        <v>92</v>
      </c>
      <c r="AX128" s="53" t="s">
        <v>68</v>
      </c>
      <c r="AY128" s="53" t="s">
        <v>93</v>
      </c>
      <c r="AZ128" s="53" t="s">
        <v>1013</v>
      </c>
      <c r="BA128" s="53" t="s">
        <v>223</v>
      </c>
      <c r="BB128" s="53">
        <v>0</v>
      </c>
      <c r="BC128" s="53" t="s">
        <v>1414</v>
      </c>
      <c r="BD128" s="53" t="s">
        <v>1421</v>
      </c>
      <c r="BE128" s="58">
        <v>41786</v>
      </c>
      <c r="BF128" s="53">
        <v>56301</v>
      </c>
      <c r="BG128" s="58">
        <v>41786</v>
      </c>
      <c r="BH128" s="109" t="s">
        <v>1013</v>
      </c>
      <c r="BI128" s="60">
        <v>981</v>
      </c>
      <c r="BJ128" s="61">
        <v>32.700000000000003</v>
      </c>
      <c r="BK128" s="27">
        <f>DATEDIF(BG128,BH128,"m")</f>
        <v>32</v>
      </c>
      <c r="BL128" s="110">
        <f>BK128/12</f>
        <v>2.6666666666666665</v>
      </c>
    </row>
    <row r="129" spans="1:64" ht="16.5" customHeight="1" x14ac:dyDescent="0.25">
      <c r="A129" s="49" t="s">
        <v>973</v>
      </c>
      <c r="B129" s="17" t="s">
        <v>1422</v>
      </c>
      <c r="C129" s="63" t="s">
        <v>1618</v>
      </c>
      <c r="D129" s="49" t="s">
        <v>3333</v>
      </c>
      <c r="E129" s="51" t="s">
        <v>1639</v>
      </c>
      <c r="F129" s="50">
        <v>4002</v>
      </c>
      <c r="G129" s="18" t="s">
        <v>389</v>
      </c>
      <c r="H129" s="24" t="str">
        <f>IFERROR(IF(F129*1=9999,VLOOKUP(99&amp;C129*1,[4]Depara_Prod_Oficial!$A$2:$F$1048576,6,FALSE),VLOOKUP(F129*1,[4]Depara_Prod_Oficial!$A$2:$F$1048576,6,FALSE)),E129)</f>
        <v>VIDA HOMEM STYLE</v>
      </c>
      <c r="I129" s="24" t="str">
        <f>IFERROR(VLOOKUP(H129,'[5]Principais Produtos'!$C$1:$D$42,2,0),"Não")</f>
        <v>Não</v>
      </c>
      <c r="J129" s="67" t="s">
        <v>1642</v>
      </c>
      <c r="K129" s="68" t="s">
        <v>955</v>
      </c>
      <c r="L129" s="17"/>
      <c r="M129" s="54" t="s">
        <v>902</v>
      </c>
      <c r="N129" s="55">
        <v>125864.01</v>
      </c>
      <c r="O129" s="55">
        <v>125864.01</v>
      </c>
      <c r="P129" s="56">
        <v>0</v>
      </c>
      <c r="Q129" s="64"/>
      <c r="R129" s="51"/>
      <c r="S129" s="62" t="s">
        <v>375</v>
      </c>
      <c r="T129" s="53">
        <v>1815109</v>
      </c>
      <c r="U129" s="53" t="s">
        <v>1423</v>
      </c>
      <c r="V129" s="53" t="s">
        <v>1424</v>
      </c>
      <c r="W129" s="53" t="s">
        <v>52</v>
      </c>
      <c r="X129" s="53" t="s">
        <v>1425</v>
      </c>
      <c r="Y129" s="53" t="s">
        <v>1426</v>
      </c>
      <c r="Z129" s="53" t="s">
        <v>1427</v>
      </c>
      <c r="AA129" s="53" t="s">
        <v>56</v>
      </c>
      <c r="AB129" s="53">
        <v>70000</v>
      </c>
      <c r="AC129" s="53">
        <v>70000</v>
      </c>
      <c r="AD129" s="53" t="s">
        <v>56</v>
      </c>
      <c r="AE129" s="53" t="s">
        <v>56</v>
      </c>
      <c r="AF129" s="53" t="s">
        <v>56</v>
      </c>
      <c r="AG129" s="53">
        <v>70000</v>
      </c>
      <c r="AH129" s="53" t="s">
        <v>102</v>
      </c>
      <c r="AI129" s="53">
        <v>35000</v>
      </c>
      <c r="AJ129" s="53">
        <v>0</v>
      </c>
      <c r="AK129" s="53" t="s">
        <v>58</v>
      </c>
      <c r="AL129" s="53">
        <v>0</v>
      </c>
      <c r="AM129" s="53" t="s">
        <v>59</v>
      </c>
      <c r="AN129" s="53" t="s">
        <v>60</v>
      </c>
      <c r="AO129" s="51"/>
      <c r="AP129" s="53" t="s">
        <v>61</v>
      </c>
      <c r="AQ129" s="53" t="s">
        <v>270</v>
      </c>
      <c r="AR129" s="53" t="s">
        <v>161</v>
      </c>
      <c r="AS129" s="53" t="s">
        <v>64</v>
      </c>
      <c r="AT129" s="53" t="s">
        <v>169</v>
      </c>
      <c r="AU129" s="53" t="s">
        <v>65</v>
      </c>
      <c r="AV129" s="53" t="s">
        <v>201</v>
      </c>
      <c r="AW129" s="53" t="s">
        <v>92</v>
      </c>
      <c r="AX129" s="53" t="s">
        <v>68</v>
      </c>
      <c r="AY129" s="53" t="s">
        <v>93</v>
      </c>
      <c r="AZ129" s="53" t="s">
        <v>1055</v>
      </c>
      <c r="BA129" s="53" t="s">
        <v>191</v>
      </c>
      <c r="BB129" s="53">
        <v>0</v>
      </c>
      <c r="BC129" s="53" t="s">
        <v>1422</v>
      </c>
      <c r="BD129" s="53" t="s">
        <v>1428</v>
      </c>
      <c r="BE129" s="58">
        <v>41719</v>
      </c>
      <c r="BF129" s="53">
        <v>70000</v>
      </c>
      <c r="BG129" s="58">
        <v>41719</v>
      </c>
      <c r="BH129" s="59" t="s">
        <v>1055</v>
      </c>
      <c r="BI129" s="60">
        <v>1054</v>
      </c>
      <c r="BJ129" s="61">
        <v>35.133333333333333</v>
      </c>
    </row>
    <row r="130" spans="1:64" ht="16.5" customHeight="1" x14ac:dyDescent="0.25">
      <c r="A130" s="49" t="s">
        <v>973</v>
      </c>
      <c r="B130" s="17" t="s">
        <v>1429</v>
      </c>
      <c r="C130" s="63">
        <v>93</v>
      </c>
      <c r="D130" s="49" t="s">
        <v>3333</v>
      </c>
      <c r="E130" s="51" t="s">
        <v>1630</v>
      </c>
      <c r="F130" s="50">
        <v>5055</v>
      </c>
      <c r="G130" s="18" t="s">
        <v>389</v>
      </c>
      <c r="H130" s="24" t="str">
        <f>IFERROR(IF(F130*1=9999,VLOOKUP(99&amp;C130*1,[4]Depara_Prod_Oficial!$A$2:$F$1048576,6,FALSE),VLOOKUP(F130*1,[4]Depara_Prod_Oficial!$A$2:$F$1048576,6,FALSE)),E130)</f>
        <v>Vida Master</v>
      </c>
      <c r="I130" s="24" t="str">
        <f>IFERROR(VLOOKUP(H130,'[5]Principais Produtos'!$C$1:$D$42,2,0),"Não")</f>
        <v>Sim</v>
      </c>
      <c r="J130" s="67" t="s">
        <v>1642</v>
      </c>
      <c r="K130" s="23" t="s">
        <v>1643</v>
      </c>
      <c r="L130" s="17"/>
      <c r="M130" s="54" t="s">
        <v>902</v>
      </c>
      <c r="N130" s="55">
        <v>64805.98</v>
      </c>
      <c r="O130" s="55">
        <v>64805.98</v>
      </c>
      <c r="P130" s="56">
        <v>0</v>
      </c>
      <c r="Q130" s="64"/>
      <c r="R130" s="51"/>
      <c r="S130" s="62" t="s">
        <v>375</v>
      </c>
      <c r="T130" s="53">
        <v>1479979</v>
      </c>
      <c r="U130" s="53" t="s">
        <v>1430</v>
      </c>
      <c r="V130" s="53" t="s">
        <v>1431</v>
      </c>
      <c r="W130" s="53" t="s">
        <v>52</v>
      </c>
      <c r="X130" s="53" t="s">
        <v>1432</v>
      </c>
      <c r="Y130" s="53" t="s">
        <v>1433</v>
      </c>
      <c r="Z130" s="53" t="s">
        <v>1434</v>
      </c>
      <c r="AA130" s="53" t="s">
        <v>56</v>
      </c>
      <c r="AB130" s="53">
        <v>33000</v>
      </c>
      <c r="AC130" s="53">
        <v>33000</v>
      </c>
      <c r="AD130" s="53" t="s">
        <v>56</v>
      </c>
      <c r="AE130" s="53" t="s">
        <v>56</v>
      </c>
      <c r="AF130" s="53" t="s">
        <v>56</v>
      </c>
      <c r="AG130" s="53">
        <v>30000</v>
      </c>
      <c r="AH130" s="53" t="s">
        <v>57</v>
      </c>
      <c r="AI130" s="53">
        <v>30000</v>
      </c>
      <c r="AJ130" s="53">
        <v>0</v>
      </c>
      <c r="AK130" s="53" t="s">
        <v>58</v>
      </c>
      <c r="AL130" s="53">
        <v>0</v>
      </c>
      <c r="AM130" s="53" t="s">
        <v>59</v>
      </c>
      <c r="AN130" s="53" t="s">
        <v>60</v>
      </c>
      <c r="AO130" s="51"/>
      <c r="AP130" s="53" t="s">
        <v>61</v>
      </c>
      <c r="AQ130" s="53" t="s">
        <v>270</v>
      </c>
      <c r="AR130" s="53" t="s">
        <v>199</v>
      </c>
      <c r="AS130" s="53" t="s">
        <v>64</v>
      </c>
      <c r="AT130" s="53" t="s">
        <v>187</v>
      </c>
      <c r="AU130" s="53" t="s">
        <v>65</v>
      </c>
      <c r="AV130" s="53" t="s">
        <v>1259</v>
      </c>
      <c r="AW130" s="53" t="s">
        <v>92</v>
      </c>
      <c r="AX130" s="53" t="s">
        <v>68</v>
      </c>
      <c r="AY130" s="53" t="s">
        <v>93</v>
      </c>
      <c r="AZ130" s="53" t="s">
        <v>1132</v>
      </c>
      <c r="BA130" s="53" t="s">
        <v>191</v>
      </c>
      <c r="BB130" s="53">
        <v>0</v>
      </c>
      <c r="BC130" s="53" t="s">
        <v>1429</v>
      </c>
      <c r="BD130" s="53" t="s">
        <v>1435</v>
      </c>
      <c r="BE130" s="58">
        <v>41088</v>
      </c>
      <c r="BF130" s="53">
        <v>33000</v>
      </c>
      <c r="BG130" s="58">
        <v>41088</v>
      </c>
      <c r="BH130" s="109" t="s">
        <v>1132</v>
      </c>
      <c r="BI130" s="60">
        <v>1686</v>
      </c>
      <c r="BJ130" s="61">
        <v>56.2</v>
      </c>
      <c r="BK130" s="27">
        <f t="shared" ref="BK130:BK138" si="14">DATEDIF(BG130,BH130,"m")</f>
        <v>55</v>
      </c>
      <c r="BL130" s="110">
        <f t="shared" ref="BL130:BL138" si="15">BK130/12</f>
        <v>4.583333333333333</v>
      </c>
    </row>
    <row r="131" spans="1:64" ht="16.5" customHeight="1" x14ac:dyDescent="0.25">
      <c r="A131" s="49" t="s">
        <v>973</v>
      </c>
      <c r="B131" s="17" t="s">
        <v>1436</v>
      </c>
      <c r="C131" s="63">
        <v>93</v>
      </c>
      <c r="D131" s="49" t="s">
        <v>3333</v>
      </c>
      <c r="E131" s="51" t="s">
        <v>1630</v>
      </c>
      <c r="F131" s="50">
        <v>5055</v>
      </c>
      <c r="G131" s="18" t="s">
        <v>46</v>
      </c>
      <c r="H131" s="24" t="str">
        <f>IFERROR(IF(F131*1=9999,VLOOKUP(99&amp;C131*1,[4]Depara_Prod_Oficial!$A$2:$F$1048576,6,FALSE),VLOOKUP(F131*1,[4]Depara_Prod_Oficial!$A$2:$F$1048576,6,FALSE)),E131)</f>
        <v>Vida Master</v>
      </c>
      <c r="I131" s="24" t="str">
        <f>IFERROR(VLOOKUP(H131,'[5]Principais Produtos'!$C$1:$D$42,2,0),"Não")</f>
        <v>Sim</v>
      </c>
      <c r="J131" s="67" t="s">
        <v>1642</v>
      </c>
      <c r="K131" s="23" t="s">
        <v>958</v>
      </c>
      <c r="L131" s="17" t="s">
        <v>1649</v>
      </c>
      <c r="M131" s="54" t="s">
        <v>48</v>
      </c>
      <c r="N131" s="55">
        <v>252250.03</v>
      </c>
      <c r="O131" s="55">
        <v>220000</v>
      </c>
      <c r="P131" s="56">
        <v>32250.03</v>
      </c>
      <c r="Q131" s="64"/>
      <c r="R131" s="51"/>
      <c r="S131" s="62" t="s">
        <v>375</v>
      </c>
      <c r="T131" s="53">
        <v>1736122</v>
      </c>
      <c r="U131" s="53" t="s">
        <v>1437</v>
      </c>
      <c r="V131" s="53" t="s">
        <v>1438</v>
      </c>
      <c r="W131" s="53" t="s">
        <v>52</v>
      </c>
      <c r="X131" s="53" t="s">
        <v>1439</v>
      </c>
      <c r="Y131" s="53" t="s">
        <v>1440</v>
      </c>
      <c r="Z131" s="53" t="s">
        <v>1441</v>
      </c>
      <c r="AA131" s="53" t="s">
        <v>56</v>
      </c>
      <c r="AB131" s="53">
        <v>100000</v>
      </c>
      <c r="AC131" s="53">
        <v>100000</v>
      </c>
      <c r="AD131" s="53" t="s">
        <v>56</v>
      </c>
      <c r="AE131" s="53" t="s">
        <v>56</v>
      </c>
      <c r="AF131" s="53" t="s">
        <v>56</v>
      </c>
      <c r="AG131" s="53">
        <v>100000</v>
      </c>
      <c r="AH131" s="53" t="s">
        <v>102</v>
      </c>
      <c r="AI131" s="53">
        <v>50000</v>
      </c>
      <c r="AJ131" s="53">
        <v>0</v>
      </c>
      <c r="AK131" s="53" t="s">
        <v>58</v>
      </c>
      <c r="AL131" s="53">
        <v>0</v>
      </c>
      <c r="AM131" s="53" t="s">
        <v>59</v>
      </c>
      <c r="AN131" s="53" t="s">
        <v>60</v>
      </c>
      <c r="AO131" s="51"/>
      <c r="AP131" s="53" t="s">
        <v>61</v>
      </c>
      <c r="AQ131" s="53" t="s">
        <v>270</v>
      </c>
      <c r="AR131" s="53" t="s">
        <v>63</v>
      </c>
      <c r="AS131" s="53" t="s">
        <v>64</v>
      </c>
      <c r="AT131" s="53" t="s">
        <v>169</v>
      </c>
      <c r="AU131" s="53" t="s">
        <v>65</v>
      </c>
      <c r="AV131" s="53" t="s">
        <v>1442</v>
      </c>
      <c r="AW131" s="53" t="s">
        <v>92</v>
      </c>
      <c r="AX131" s="53" t="s">
        <v>68</v>
      </c>
      <c r="AY131" s="53" t="s">
        <v>93</v>
      </c>
      <c r="AZ131" s="53" t="s">
        <v>998</v>
      </c>
      <c r="BA131" s="53" t="s">
        <v>106</v>
      </c>
      <c r="BB131" s="53">
        <v>0</v>
      </c>
      <c r="BC131" s="53" t="s">
        <v>1436</v>
      </c>
      <c r="BD131" s="53" t="s">
        <v>1443</v>
      </c>
      <c r="BE131" s="58">
        <v>41575</v>
      </c>
      <c r="BF131" s="53">
        <v>100000</v>
      </c>
      <c r="BG131" s="58">
        <v>41575</v>
      </c>
      <c r="BH131" s="109" t="s">
        <v>998</v>
      </c>
      <c r="BI131" s="60">
        <v>1201</v>
      </c>
      <c r="BJ131" s="61">
        <v>40.033333333333331</v>
      </c>
      <c r="BK131" s="27">
        <f t="shared" si="14"/>
        <v>39</v>
      </c>
      <c r="BL131" s="110">
        <f t="shared" si="15"/>
        <v>3.25</v>
      </c>
    </row>
    <row r="132" spans="1:64" ht="16.5" customHeight="1" x14ac:dyDescent="0.25">
      <c r="A132" s="49" t="s">
        <v>973</v>
      </c>
      <c r="B132" s="17" t="s">
        <v>1444</v>
      </c>
      <c r="C132" s="63">
        <v>82</v>
      </c>
      <c r="D132" s="49" t="s">
        <v>3333</v>
      </c>
      <c r="E132" s="51" t="s">
        <v>1622</v>
      </c>
      <c r="F132" s="50">
        <v>9999</v>
      </c>
      <c r="G132" s="18" t="s">
        <v>374</v>
      </c>
      <c r="H132" s="24" t="str">
        <f>IFERROR(IF(F132*1=9999,VLOOKUP(99&amp;C132*1,[4]Depara_Prod_Oficial!$A$2:$F$1048576,6,FALSE),VLOOKUP(F132*1,[4]Depara_Prod_Oficial!$A$2:$F$1048576,6,FALSE)),E132)</f>
        <v>Pessoas - Acidentes Pessoais</v>
      </c>
      <c r="I132" s="24" t="str">
        <f>IFERROR(VLOOKUP(H132,'[5]Principais Produtos'!$C$1:$D$42,2,0),"Não")</f>
        <v>Não</v>
      </c>
      <c r="J132" s="17" t="s">
        <v>925</v>
      </c>
      <c r="K132" s="17" t="s">
        <v>378</v>
      </c>
      <c r="L132" s="23" t="s">
        <v>952</v>
      </c>
      <c r="M132" s="54" t="s">
        <v>48</v>
      </c>
      <c r="N132" s="55">
        <v>136665.37</v>
      </c>
      <c r="O132" s="55">
        <v>110000</v>
      </c>
      <c r="P132" s="56">
        <v>26665.369999999995</v>
      </c>
      <c r="Q132" s="64">
        <v>10000</v>
      </c>
      <c r="R132" s="51"/>
      <c r="S132" s="62" t="s">
        <v>375</v>
      </c>
      <c r="T132" s="53">
        <v>1661001</v>
      </c>
      <c r="U132" s="53" t="s">
        <v>1445</v>
      </c>
      <c r="V132" s="53" t="s">
        <v>1446</v>
      </c>
      <c r="W132" s="53" t="s">
        <v>52</v>
      </c>
      <c r="X132" s="53" t="s">
        <v>1447</v>
      </c>
      <c r="Y132" s="53" t="s">
        <v>1448</v>
      </c>
      <c r="Z132" s="53" t="s">
        <v>1449</v>
      </c>
      <c r="AA132" s="53" t="s">
        <v>56</v>
      </c>
      <c r="AB132" s="53">
        <v>91000</v>
      </c>
      <c r="AC132" s="53">
        <v>130000</v>
      </c>
      <c r="AD132" s="53" t="s">
        <v>56</v>
      </c>
      <c r="AE132" s="53" t="s">
        <v>56</v>
      </c>
      <c r="AF132" s="53" t="s">
        <v>56</v>
      </c>
      <c r="AG132" s="53">
        <v>91000</v>
      </c>
      <c r="AH132" s="53" t="s">
        <v>102</v>
      </c>
      <c r="AI132" s="53">
        <v>45500</v>
      </c>
      <c r="AJ132" s="53">
        <v>0</v>
      </c>
      <c r="AK132" s="53" t="s">
        <v>58</v>
      </c>
      <c r="AL132" s="53">
        <v>0</v>
      </c>
      <c r="AM132" s="53" t="s">
        <v>59</v>
      </c>
      <c r="AN132" s="53" t="s">
        <v>60</v>
      </c>
      <c r="AO132" s="51"/>
      <c r="AP132" s="53" t="s">
        <v>61</v>
      </c>
      <c r="AQ132" s="53" t="s">
        <v>270</v>
      </c>
      <c r="AR132" s="53" t="s">
        <v>199</v>
      </c>
      <c r="AS132" s="53" t="s">
        <v>88</v>
      </c>
      <c r="AT132" s="53" t="s">
        <v>187</v>
      </c>
      <c r="AU132" s="53" t="s">
        <v>65</v>
      </c>
      <c r="AV132" s="53" t="s">
        <v>677</v>
      </c>
      <c r="AW132" s="53" t="s">
        <v>92</v>
      </c>
      <c r="AX132" s="53" t="s">
        <v>68</v>
      </c>
      <c r="AY132" s="53" t="s">
        <v>93</v>
      </c>
      <c r="AZ132" s="53" t="s">
        <v>981</v>
      </c>
      <c r="BA132" s="53" t="s">
        <v>223</v>
      </c>
      <c r="BB132" s="53">
        <v>0</v>
      </c>
      <c r="BC132" s="53" t="s">
        <v>1444</v>
      </c>
      <c r="BD132" s="53" t="s">
        <v>1450</v>
      </c>
      <c r="BE132" s="58">
        <v>41445</v>
      </c>
      <c r="BF132" s="53">
        <v>91000</v>
      </c>
      <c r="BG132" s="58">
        <v>41445</v>
      </c>
      <c r="BH132" s="109" t="s">
        <v>981</v>
      </c>
      <c r="BI132" s="60">
        <v>1334</v>
      </c>
      <c r="BJ132" s="61">
        <v>44.466666666666669</v>
      </c>
      <c r="BK132" s="27">
        <f t="shared" si="14"/>
        <v>43</v>
      </c>
      <c r="BL132" s="110">
        <f t="shared" si="15"/>
        <v>3.5833333333333335</v>
      </c>
    </row>
    <row r="133" spans="1:64" ht="16.5" customHeight="1" x14ac:dyDescent="0.25">
      <c r="A133" s="49" t="s">
        <v>973</v>
      </c>
      <c r="B133" s="17" t="s">
        <v>1451</v>
      </c>
      <c r="C133" s="63">
        <v>93</v>
      </c>
      <c r="D133" s="49" t="s">
        <v>3333</v>
      </c>
      <c r="E133" s="51" t="s">
        <v>377</v>
      </c>
      <c r="F133" s="50">
        <v>5030</v>
      </c>
      <c r="G133" s="18" t="s">
        <v>46</v>
      </c>
      <c r="H133" s="24" t="str">
        <f>IFERROR(IF(F133*1=9999,VLOOKUP(99&amp;C133*1,[4]Depara_Prod_Oficial!$A$2:$F$1048576,6,FALSE),VLOOKUP(F133*1,[4]Depara_Prod_Oficial!$A$2:$F$1048576,6,FALSE)),E133)</f>
        <v>Vida Proteção Exclusiva</v>
      </c>
      <c r="I133" s="24" t="str">
        <f>IFERROR(VLOOKUP(H133,'[5]Principais Produtos'!$C$1:$D$42,2,0),"Não")</f>
        <v>Sim</v>
      </c>
      <c r="J133" s="67" t="s">
        <v>1642</v>
      </c>
      <c r="K133" s="17" t="s">
        <v>47</v>
      </c>
      <c r="L133" s="17"/>
      <c r="M133" s="54" t="s">
        <v>48</v>
      </c>
      <c r="N133" s="55">
        <v>63315.43</v>
      </c>
      <c r="O133" s="55">
        <v>50000</v>
      </c>
      <c r="P133" s="56">
        <v>13315.43</v>
      </c>
      <c r="Q133" s="64">
        <v>5000</v>
      </c>
      <c r="R133" s="51"/>
      <c r="S133" s="62" t="s">
        <v>375</v>
      </c>
      <c r="T133" s="53">
        <v>1728284</v>
      </c>
      <c r="U133" s="53" t="s">
        <v>1452</v>
      </c>
      <c r="V133" s="53" t="s">
        <v>1453</v>
      </c>
      <c r="W133" s="53" t="s">
        <v>52</v>
      </c>
      <c r="X133" s="53" t="s">
        <v>1454</v>
      </c>
      <c r="Y133" s="53" t="s">
        <v>1455</v>
      </c>
      <c r="Z133" s="53" t="s">
        <v>1456</v>
      </c>
      <c r="AA133" s="53" t="s">
        <v>56</v>
      </c>
      <c r="AB133" s="53">
        <v>25318</v>
      </c>
      <c r="AC133" s="53">
        <v>25318</v>
      </c>
      <c r="AD133" s="53" t="s">
        <v>56</v>
      </c>
      <c r="AE133" s="53" t="s">
        <v>56</v>
      </c>
      <c r="AF133" s="53" t="s">
        <v>56</v>
      </c>
      <c r="AG133" s="53">
        <v>25318</v>
      </c>
      <c r="AH133" s="53" t="s">
        <v>102</v>
      </c>
      <c r="AI133" s="53">
        <v>12659</v>
      </c>
      <c r="AJ133" s="53">
        <v>0</v>
      </c>
      <c r="AK133" s="53" t="s">
        <v>58</v>
      </c>
      <c r="AL133" s="53">
        <v>0</v>
      </c>
      <c r="AM133" s="53" t="s">
        <v>59</v>
      </c>
      <c r="AN133" s="53" t="s">
        <v>60</v>
      </c>
      <c r="AO133" s="51"/>
      <c r="AP133" s="53" t="s">
        <v>61</v>
      </c>
      <c r="AQ133" s="53" t="s">
        <v>270</v>
      </c>
      <c r="AR133" s="53" t="s">
        <v>199</v>
      </c>
      <c r="AS133" s="53" t="s">
        <v>88</v>
      </c>
      <c r="AT133" s="53" t="s">
        <v>169</v>
      </c>
      <c r="AU133" s="53" t="s">
        <v>65</v>
      </c>
      <c r="AV133" s="53" t="s">
        <v>565</v>
      </c>
      <c r="AW133" s="53" t="s">
        <v>92</v>
      </c>
      <c r="AX133" s="53" t="s">
        <v>68</v>
      </c>
      <c r="AY133" s="53" t="s">
        <v>93</v>
      </c>
      <c r="AZ133" s="53" t="s">
        <v>998</v>
      </c>
      <c r="BA133" s="53" t="s">
        <v>223</v>
      </c>
      <c r="BB133" s="53">
        <v>0</v>
      </c>
      <c r="BC133" s="53" t="s">
        <v>1451</v>
      </c>
      <c r="BD133" s="53" t="s">
        <v>1457</v>
      </c>
      <c r="BE133" s="58">
        <v>41562</v>
      </c>
      <c r="BF133" s="53">
        <v>25318</v>
      </c>
      <c r="BG133" s="58">
        <v>41562</v>
      </c>
      <c r="BH133" s="109" t="s">
        <v>998</v>
      </c>
      <c r="BI133" s="60">
        <v>1214</v>
      </c>
      <c r="BJ133" s="61">
        <v>40.466666666666669</v>
      </c>
      <c r="BK133" s="27">
        <f t="shared" si="14"/>
        <v>39</v>
      </c>
      <c r="BL133" s="110">
        <f t="shared" si="15"/>
        <v>3.25</v>
      </c>
    </row>
    <row r="134" spans="1:64" ht="16.5" customHeight="1" x14ac:dyDescent="0.25">
      <c r="A134" s="49" t="s">
        <v>973</v>
      </c>
      <c r="B134" s="17" t="s">
        <v>1458</v>
      </c>
      <c r="C134" s="63">
        <v>93</v>
      </c>
      <c r="D134" s="49" t="s">
        <v>3333</v>
      </c>
      <c r="E134" s="51" t="s">
        <v>1630</v>
      </c>
      <c r="F134" s="50">
        <v>5055</v>
      </c>
      <c r="G134" s="18" t="s">
        <v>389</v>
      </c>
      <c r="H134" s="24" t="str">
        <f>IFERROR(IF(F134*1=9999,VLOOKUP(99&amp;C134*1,[4]Depara_Prod_Oficial!$A$2:$F$1048576,6,FALSE),VLOOKUP(F134*1,[4]Depara_Prod_Oficial!$A$2:$F$1048576,6,FALSE)),E134)</f>
        <v>Vida Master</v>
      </c>
      <c r="I134" s="24" t="str">
        <f>IFERROR(VLOOKUP(H134,'[5]Principais Produtos'!$C$1:$D$42,2,0),"Não")</f>
        <v>Sim</v>
      </c>
      <c r="J134" s="67" t="s">
        <v>1642</v>
      </c>
      <c r="K134" s="23" t="s">
        <v>958</v>
      </c>
      <c r="L134" s="17" t="s">
        <v>919</v>
      </c>
      <c r="M134" s="54" t="s">
        <v>48</v>
      </c>
      <c r="N134" s="55">
        <v>125427</v>
      </c>
      <c r="O134" s="55">
        <v>95000</v>
      </c>
      <c r="P134" s="56">
        <v>30427</v>
      </c>
      <c r="Q134" s="64"/>
      <c r="R134" s="51"/>
      <c r="S134" s="62" t="s">
        <v>375</v>
      </c>
      <c r="T134" s="53">
        <v>1705831</v>
      </c>
      <c r="U134" s="53" t="s">
        <v>1459</v>
      </c>
      <c r="V134" s="53" t="s">
        <v>1460</v>
      </c>
      <c r="W134" s="53" t="s">
        <v>52</v>
      </c>
      <c r="X134" s="53" t="s">
        <v>1461</v>
      </c>
      <c r="Y134" s="53" t="s">
        <v>1462</v>
      </c>
      <c r="Z134" s="53" t="s">
        <v>1463</v>
      </c>
      <c r="AA134" s="53" t="s">
        <v>56</v>
      </c>
      <c r="AB134" s="53">
        <v>57096</v>
      </c>
      <c r="AC134" s="53">
        <v>57096</v>
      </c>
      <c r="AD134" s="53" t="s">
        <v>56</v>
      </c>
      <c r="AE134" s="53" t="s">
        <v>56</v>
      </c>
      <c r="AF134" s="53" t="s">
        <v>56</v>
      </c>
      <c r="AG134" s="53">
        <v>57096</v>
      </c>
      <c r="AH134" s="53" t="s">
        <v>102</v>
      </c>
      <c r="AI134" s="53">
        <v>28548</v>
      </c>
      <c r="AJ134" s="53">
        <v>0</v>
      </c>
      <c r="AK134" s="53" t="s">
        <v>58</v>
      </c>
      <c r="AL134" s="53">
        <v>0</v>
      </c>
      <c r="AM134" s="53" t="s">
        <v>59</v>
      </c>
      <c r="AN134" s="53" t="s">
        <v>60</v>
      </c>
      <c r="AO134" s="51"/>
      <c r="AP134" s="53" t="s">
        <v>61</v>
      </c>
      <c r="AQ134" s="53" t="s">
        <v>270</v>
      </c>
      <c r="AR134" s="53" t="s">
        <v>199</v>
      </c>
      <c r="AS134" s="53" t="s">
        <v>88</v>
      </c>
      <c r="AT134" s="53" t="s">
        <v>169</v>
      </c>
      <c r="AU134" s="53" t="s">
        <v>65</v>
      </c>
      <c r="AV134" s="53" t="s">
        <v>1464</v>
      </c>
      <c r="AW134" s="53" t="s">
        <v>92</v>
      </c>
      <c r="AX134" s="53" t="s">
        <v>68</v>
      </c>
      <c r="AY134" s="53" t="s">
        <v>93</v>
      </c>
      <c r="AZ134" s="53" t="s">
        <v>998</v>
      </c>
      <c r="BA134" s="53" t="s">
        <v>223</v>
      </c>
      <c r="BB134" s="53">
        <v>0</v>
      </c>
      <c r="BC134" s="53" t="s">
        <v>1458</v>
      </c>
      <c r="BD134" s="53" t="s">
        <v>1465</v>
      </c>
      <c r="BE134" s="58">
        <v>41521</v>
      </c>
      <c r="BF134" s="53">
        <v>57096</v>
      </c>
      <c r="BG134" s="58">
        <v>41521</v>
      </c>
      <c r="BH134" s="109" t="s">
        <v>998</v>
      </c>
      <c r="BI134" s="60">
        <v>1255</v>
      </c>
      <c r="BJ134" s="61">
        <v>41.833333333333336</v>
      </c>
      <c r="BK134" s="27">
        <f t="shared" si="14"/>
        <v>41</v>
      </c>
      <c r="BL134" s="110">
        <f t="shared" si="15"/>
        <v>3.4166666666666665</v>
      </c>
    </row>
    <row r="135" spans="1:64" ht="16.5" customHeight="1" x14ac:dyDescent="0.25">
      <c r="A135" s="49" t="s">
        <v>973</v>
      </c>
      <c r="B135" s="17" t="s">
        <v>1466</v>
      </c>
      <c r="C135" s="63">
        <v>93</v>
      </c>
      <c r="D135" s="49" t="s">
        <v>3333</v>
      </c>
      <c r="E135" s="51" t="s">
        <v>1619</v>
      </c>
      <c r="F135" s="50">
        <v>5064</v>
      </c>
      <c r="G135" s="18" t="s">
        <v>389</v>
      </c>
      <c r="H135" s="24" t="str">
        <f>IFERROR(IF(F135*1=9999,VLOOKUP(99&amp;C135*1,[4]Depara_Prod_Oficial!$A$2:$F$1048576,6,FALSE),VLOOKUP(F135*1,[4]Depara_Prod_Oficial!$A$2:$F$1048576,6,FALSE)),E135)</f>
        <v>Vida Master</v>
      </c>
      <c r="I135" s="24" t="str">
        <f>IFERROR(VLOOKUP(H135,'[5]Principais Produtos'!$C$1:$D$42,2,0),"Não")</f>
        <v>Sim</v>
      </c>
      <c r="J135" s="67" t="s">
        <v>1642</v>
      </c>
      <c r="K135" s="17" t="s">
        <v>957</v>
      </c>
      <c r="L135" s="17" t="s">
        <v>1653</v>
      </c>
      <c r="M135" s="54" t="s">
        <v>902</v>
      </c>
      <c r="N135" s="55">
        <v>734338.21</v>
      </c>
      <c r="O135" s="55">
        <v>734338.21</v>
      </c>
      <c r="P135" s="56">
        <v>0</v>
      </c>
      <c r="Q135" s="64"/>
      <c r="R135" s="51"/>
      <c r="S135" s="62" t="s">
        <v>375</v>
      </c>
      <c r="T135" s="53">
        <v>1383503</v>
      </c>
      <c r="U135" s="53" t="s">
        <v>1467</v>
      </c>
      <c r="V135" s="53" t="s">
        <v>1468</v>
      </c>
      <c r="W135" s="53" t="s">
        <v>52</v>
      </c>
      <c r="X135" s="53" t="s">
        <v>1469</v>
      </c>
      <c r="Y135" s="53" t="s">
        <v>1470</v>
      </c>
      <c r="Z135" s="53" t="s">
        <v>1471</v>
      </c>
      <c r="AA135" s="53" t="s">
        <v>56</v>
      </c>
      <c r="AB135" s="53">
        <v>442462</v>
      </c>
      <c r="AC135" s="53">
        <v>442462</v>
      </c>
      <c r="AD135" s="53" t="s">
        <v>56</v>
      </c>
      <c r="AE135" s="53" t="s">
        <v>56</v>
      </c>
      <c r="AF135" s="53" t="s">
        <v>56</v>
      </c>
      <c r="AG135" s="53">
        <v>17000</v>
      </c>
      <c r="AH135" s="53" t="s">
        <v>102</v>
      </c>
      <c r="AI135" s="53">
        <v>8500</v>
      </c>
      <c r="AJ135" s="53">
        <v>0</v>
      </c>
      <c r="AK135" s="53" t="s">
        <v>58</v>
      </c>
      <c r="AL135" s="53">
        <v>0</v>
      </c>
      <c r="AM135" s="53" t="s">
        <v>59</v>
      </c>
      <c r="AN135" s="53" t="s">
        <v>60</v>
      </c>
      <c r="AO135" s="51"/>
      <c r="AP135" s="53" t="s">
        <v>61</v>
      </c>
      <c r="AQ135" s="53" t="s">
        <v>270</v>
      </c>
      <c r="AR135" s="53" t="s">
        <v>161</v>
      </c>
      <c r="AS135" s="53" t="s">
        <v>88</v>
      </c>
      <c r="AT135" s="53" t="s">
        <v>590</v>
      </c>
      <c r="AU135" s="53" t="s">
        <v>65</v>
      </c>
      <c r="AV135" s="53" t="s">
        <v>406</v>
      </c>
      <c r="AW135" s="53" t="s">
        <v>283</v>
      </c>
      <c r="AX135" s="53" t="s">
        <v>284</v>
      </c>
      <c r="AY135" s="53" t="s">
        <v>93</v>
      </c>
      <c r="AZ135" s="53" t="s">
        <v>1251</v>
      </c>
      <c r="BA135" s="53" t="s">
        <v>191</v>
      </c>
      <c r="BB135" s="53">
        <v>0</v>
      </c>
      <c r="BC135" s="53" t="s">
        <v>1466</v>
      </c>
      <c r="BD135" s="53" t="s">
        <v>1472</v>
      </c>
      <c r="BE135" s="58">
        <v>40843</v>
      </c>
      <c r="BF135" s="53">
        <v>442462</v>
      </c>
      <c r="BG135" s="58">
        <v>40843</v>
      </c>
      <c r="BH135" s="109" t="s">
        <v>1251</v>
      </c>
      <c r="BI135" s="60">
        <v>1929</v>
      </c>
      <c r="BJ135" s="61">
        <v>64.3</v>
      </c>
      <c r="BK135" s="27">
        <f t="shared" si="14"/>
        <v>63</v>
      </c>
      <c r="BL135" s="110">
        <f t="shared" si="15"/>
        <v>5.25</v>
      </c>
    </row>
    <row r="136" spans="1:64" ht="16.5" customHeight="1" x14ac:dyDescent="0.25">
      <c r="A136" s="49" t="s">
        <v>973</v>
      </c>
      <c r="B136" s="17" t="s">
        <v>1473</v>
      </c>
      <c r="C136" s="63">
        <v>93</v>
      </c>
      <c r="D136" s="49" t="s">
        <v>3333</v>
      </c>
      <c r="E136" s="51" t="s">
        <v>947</v>
      </c>
      <c r="F136" s="50">
        <v>7000</v>
      </c>
      <c r="G136" s="18" t="s">
        <v>389</v>
      </c>
      <c r="H136" s="24" t="str">
        <f>IFERROR(IF(F136*1=9999,VLOOKUP(99&amp;C136*1,[4]Depara_Prod_Oficial!$A$2:$F$1048576,6,FALSE),VLOOKUP(F136*1,[4]Depara_Prod_Oficial!$A$2:$F$1048576,6,FALSE)),E136)</f>
        <v>Vida Específica</v>
      </c>
      <c r="I136" s="24" t="str">
        <f>IFERROR(VLOOKUP(H136,'[5]Principais Produtos'!$C$1:$D$42,2,0),"Não")</f>
        <v>Não</v>
      </c>
      <c r="J136" s="67" t="s">
        <v>1642</v>
      </c>
      <c r="K136" s="17" t="s">
        <v>957</v>
      </c>
      <c r="L136" s="17"/>
      <c r="M136" s="54" t="s">
        <v>903</v>
      </c>
      <c r="N136" s="55">
        <v>29034.22</v>
      </c>
      <c r="O136" s="55">
        <v>29034.22</v>
      </c>
      <c r="P136" s="56">
        <v>0</v>
      </c>
      <c r="Q136" s="64"/>
      <c r="R136" s="51"/>
      <c r="S136" s="62" t="s">
        <v>375</v>
      </c>
      <c r="T136" s="53">
        <v>1727213</v>
      </c>
      <c r="U136" s="53" t="s">
        <v>1474</v>
      </c>
      <c r="V136" s="53" t="s">
        <v>1475</v>
      </c>
      <c r="W136" s="53" t="s">
        <v>52</v>
      </c>
      <c r="X136" s="53" t="s">
        <v>491</v>
      </c>
      <c r="Y136" s="53" t="s">
        <v>1476</v>
      </c>
      <c r="Z136" s="53" t="s">
        <v>1477</v>
      </c>
      <c r="AA136" s="53" t="s">
        <v>56</v>
      </c>
      <c r="AB136" s="53">
        <v>14380</v>
      </c>
      <c r="AC136" s="53">
        <v>14380</v>
      </c>
      <c r="AD136" s="53" t="s">
        <v>56</v>
      </c>
      <c r="AE136" s="53" t="s">
        <v>56</v>
      </c>
      <c r="AF136" s="53" t="s">
        <v>56</v>
      </c>
      <c r="AG136" s="53">
        <v>14380</v>
      </c>
      <c r="AH136" s="53" t="s">
        <v>102</v>
      </c>
      <c r="AI136" s="53">
        <v>7190</v>
      </c>
      <c r="AJ136" s="53">
        <v>0</v>
      </c>
      <c r="AK136" s="53" t="s">
        <v>58</v>
      </c>
      <c r="AL136" s="53">
        <v>0</v>
      </c>
      <c r="AM136" s="53" t="s">
        <v>59</v>
      </c>
      <c r="AN136" s="53" t="s">
        <v>60</v>
      </c>
      <c r="AO136" s="51"/>
      <c r="AP136" s="53" t="s">
        <v>61</v>
      </c>
      <c r="AQ136" s="53" t="s">
        <v>270</v>
      </c>
      <c r="AR136" s="53" t="s">
        <v>199</v>
      </c>
      <c r="AS136" s="53" t="s">
        <v>88</v>
      </c>
      <c r="AT136" s="53" t="s">
        <v>494</v>
      </c>
      <c r="AU136" s="53" t="s">
        <v>65</v>
      </c>
      <c r="AV136" s="53" t="s">
        <v>406</v>
      </c>
      <c r="AW136" s="53" t="s">
        <v>283</v>
      </c>
      <c r="AX136" s="53" t="s">
        <v>284</v>
      </c>
      <c r="AY136" s="53" t="s">
        <v>93</v>
      </c>
      <c r="AZ136" s="53" t="s">
        <v>1103</v>
      </c>
      <c r="BA136" s="53" t="s">
        <v>94</v>
      </c>
      <c r="BB136" s="53">
        <v>0</v>
      </c>
      <c r="BC136" s="53" t="s">
        <v>1473</v>
      </c>
      <c r="BD136" s="53" t="s">
        <v>1478</v>
      </c>
      <c r="BE136" s="58">
        <v>41558</v>
      </c>
      <c r="BF136" s="53">
        <v>14380</v>
      </c>
      <c r="BG136" s="58">
        <v>41558</v>
      </c>
      <c r="BH136" s="109" t="s">
        <v>1103</v>
      </c>
      <c r="BI136" s="60">
        <v>1222</v>
      </c>
      <c r="BJ136" s="61">
        <v>40.733333333333334</v>
      </c>
      <c r="BK136" s="27">
        <f t="shared" si="14"/>
        <v>40</v>
      </c>
      <c r="BL136" s="110">
        <f t="shared" si="15"/>
        <v>3.3333333333333335</v>
      </c>
    </row>
    <row r="137" spans="1:64" ht="16.5" customHeight="1" x14ac:dyDescent="0.25">
      <c r="A137" s="49" t="s">
        <v>973</v>
      </c>
      <c r="B137" s="17" t="s">
        <v>1479</v>
      </c>
      <c r="C137" s="63">
        <v>93</v>
      </c>
      <c r="D137" s="49" t="s">
        <v>3333</v>
      </c>
      <c r="E137" s="51" t="s">
        <v>947</v>
      </c>
      <c r="F137" s="50">
        <v>7000</v>
      </c>
      <c r="G137" s="18" t="s">
        <v>374</v>
      </c>
      <c r="H137" s="24" t="str">
        <f>IFERROR(IF(F137*1=9999,VLOOKUP(99&amp;C137*1,[4]Depara_Prod_Oficial!$A$2:$F$1048576,6,FALSE),VLOOKUP(F137*1,[4]Depara_Prod_Oficial!$A$2:$F$1048576,6,FALSE)),E137)</f>
        <v>Vida Específica</v>
      </c>
      <c r="I137" s="24" t="str">
        <f>IFERROR(VLOOKUP(H137,'[5]Principais Produtos'!$C$1:$D$42,2,0),"Não")</f>
        <v>Não</v>
      </c>
      <c r="J137" s="67" t="s">
        <v>1642</v>
      </c>
      <c r="K137" s="23" t="s">
        <v>1643</v>
      </c>
      <c r="L137" s="17"/>
      <c r="M137" s="54" t="s">
        <v>902</v>
      </c>
      <c r="N137" s="55">
        <v>1902.68</v>
      </c>
      <c r="O137" s="55">
        <v>1902.68</v>
      </c>
      <c r="P137" s="56">
        <v>0</v>
      </c>
      <c r="Q137" s="64"/>
      <c r="R137" s="51"/>
      <c r="S137" s="62" t="s">
        <v>375</v>
      </c>
      <c r="T137" s="53">
        <v>1768356</v>
      </c>
      <c r="U137" s="53" t="s">
        <v>1480</v>
      </c>
      <c r="V137" s="53" t="s">
        <v>1481</v>
      </c>
      <c r="W137" s="53" t="s">
        <v>52</v>
      </c>
      <c r="X137" s="53" t="s">
        <v>1482</v>
      </c>
      <c r="Y137" s="53" t="s">
        <v>1483</v>
      </c>
      <c r="Z137" s="53" t="s">
        <v>1484</v>
      </c>
      <c r="AA137" s="53" t="s">
        <v>56</v>
      </c>
      <c r="AB137" s="53">
        <v>5500</v>
      </c>
      <c r="AC137" s="53">
        <v>5500</v>
      </c>
      <c r="AD137" s="53" t="s">
        <v>56</v>
      </c>
      <c r="AE137" s="53" t="s">
        <v>56</v>
      </c>
      <c r="AF137" s="53" t="s">
        <v>56</v>
      </c>
      <c r="AG137" s="53">
        <v>5500</v>
      </c>
      <c r="AH137" s="53" t="s">
        <v>102</v>
      </c>
      <c r="AI137" s="53">
        <v>2750</v>
      </c>
      <c r="AJ137" s="53">
        <v>0</v>
      </c>
      <c r="AK137" s="53" t="s">
        <v>58</v>
      </c>
      <c r="AL137" s="53">
        <v>0</v>
      </c>
      <c r="AM137" s="53" t="s">
        <v>59</v>
      </c>
      <c r="AN137" s="53" t="s">
        <v>60</v>
      </c>
      <c r="AO137" s="51"/>
      <c r="AP137" s="53" t="s">
        <v>61</v>
      </c>
      <c r="AQ137" s="53" t="s">
        <v>270</v>
      </c>
      <c r="AR137" s="53" t="s">
        <v>63</v>
      </c>
      <c r="AS137" s="53" t="s">
        <v>64</v>
      </c>
      <c r="AT137" s="53" t="s">
        <v>313</v>
      </c>
      <c r="AU137" s="53" t="s">
        <v>65</v>
      </c>
      <c r="AV137" s="53" t="s">
        <v>853</v>
      </c>
      <c r="AW137" s="53" t="s">
        <v>272</v>
      </c>
      <c r="AX137" s="53" t="s">
        <v>273</v>
      </c>
      <c r="AY137" s="53" t="s">
        <v>93</v>
      </c>
      <c r="AZ137" s="53" t="s">
        <v>990</v>
      </c>
      <c r="BA137" s="53" t="s">
        <v>262</v>
      </c>
      <c r="BB137" s="53">
        <v>0</v>
      </c>
      <c r="BC137" s="53" t="s">
        <v>1479</v>
      </c>
      <c r="BD137" s="53" t="s">
        <v>1485</v>
      </c>
      <c r="BE137" s="58">
        <v>41636</v>
      </c>
      <c r="BF137" s="53">
        <v>5500</v>
      </c>
      <c r="BG137" s="58">
        <v>41636</v>
      </c>
      <c r="BH137" s="109" t="s">
        <v>990</v>
      </c>
      <c r="BI137" s="60">
        <v>1139</v>
      </c>
      <c r="BJ137" s="61">
        <v>37.966666666666669</v>
      </c>
      <c r="BK137" s="27">
        <f t="shared" si="14"/>
        <v>37</v>
      </c>
      <c r="BL137" s="110">
        <f t="shared" si="15"/>
        <v>3.0833333333333335</v>
      </c>
    </row>
    <row r="138" spans="1:64" ht="16.5" customHeight="1" x14ac:dyDescent="0.25">
      <c r="A138" s="49" t="s">
        <v>973</v>
      </c>
      <c r="B138" s="17" t="s">
        <v>1486</v>
      </c>
      <c r="C138" s="63">
        <v>93</v>
      </c>
      <c r="D138" s="49" t="s">
        <v>3333</v>
      </c>
      <c r="E138" s="51" t="s">
        <v>1630</v>
      </c>
      <c r="F138" s="50">
        <v>5055</v>
      </c>
      <c r="G138" s="18" t="s">
        <v>374</v>
      </c>
      <c r="H138" s="24" t="str">
        <f>IFERROR(IF(F138*1=9999,VLOOKUP(99&amp;C138*1,[4]Depara_Prod_Oficial!$A$2:$F$1048576,6,FALSE),VLOOKUP(F138*1,[4]Depara_Prod_Oficial!$A$2:$F$1048576,6,FALSE)),E138)</f>
        <v>Vida Master</v>
      </c>
      <c r="I138" s="24" t="str">
        <f>IFERROR(VLOOKUP(H138,'[5]Principais Produtos'!$C$1:$D$42,2,0),"Não")</f>
        <v>Sim</v>
      </c>
      <c r="J138" s="17" t="s">
        <v>925</v>
      </c>
      <c r="K138" s="17" t="s">
        <v>378</v>
      </c>
      <c r="L138" s="23" t="s">
        <v>952</v>
      </c>
      <c r="M138" s="54" t="s">
        <v>48</v>
      </c>
      <c r="N138" s="55">
        <v>32774.07</v>
      </c>
      <c r="O138" s="55">
        <v>30000</v>
      </c>
      <c r="P138" s="56">
        <v>2774.0699999999997</v>
      </c>
      <c r="Q138" s="64">
        <v>3000</v>
      </c>
      <c r="R138" s="51"/>
      <c r="S138" s="62" t="s">
        <v>375</v>
      </c>
      <c r="T138" s="53">
        <v>1519256</v>
      </c>
      <c r="U138" s="53" t="s">
        <v>1487</v>
      </c>
      <c r="V138" s="53" t="s">
        <v>1488</v>
      </c>
      <c r="W138" s="53" t="s">
        <v>52</v>
      </c>
      <c r="X138" s="53" t="s">
        <v>1489</v>
      </c>
      <c r="Y138" s="53" t="s">
        <v>1490</v>
      </c>
      <c r="Z138" s="53" t="s">
        <v>1491</v>
      </c>
      <c r="AA138" s="53" t="s">
        <v>56</v>
      </c>
      <c r="AB138" s="53">
        <v>14105.39</v>
      </c>
      <c r="AC138" s="53">
        <v>14693.11</v>
      </c>
      <c r="AD138" s="53" t="s">
        <v>56</v>
      </c>
      <c r="AE138" s="53" t="s">
        <v>56</v>
      </c>
      <c r="AF138" s="53" t="s">
        <v>56</v>
      </c>
      <c r="AG138" s="53">
        <v>14105.39</v>
      </c>
      <c r="AH138" s="53" t="s">
        <v>102</v>
      </c>
      <c r="AI138" s="53">
        <v>7052.7</v>
      </c>
      <c r="AJ138" s="53">
        <v>0</v>
      </c>
      <c r="AK138" s="53" t="s">
        <v>58</v>
      </c>
      <c r="AL138" s="53">
        <v>0</v>
      </c>
      <c r="AM138" s="53" t="s">
        <v>59</v>
      </c>
      <c r="AN138" s="53" t="s">
        <v>60</v>
      </c>
      <c r="AO138" s="51"/>
      <c r="AP138" s="53" t="s">
        <v>61</v>
      </c>
      <c r="AQ138" s="53" t="s">
        <v>270</v>
      </c>
      <c r="AR138" s="53" t="s">
        <v>63</v>
      </c>
      <c r="AS138" s="53" t="s">
        <v>88</v>
      </c>
      <c r="AT138" s="53" t="s">
        <v>347</v>
      </c>
      <c r="AU138" s="53" t="s">
        <v>65</v>
      </c>
      <c r="AV138" s="53" t="s">
        <v>545</v>
      </c>
      <c r="AW138" s="53" t="s">
        <v>292</v>
      </c>
      <c r="AX138" s="53" t="s">
        <v>293</v>
      </c>
      <c r="AY138" s="53" t="s">
        <v>93</v>
      </c>
      <c r="AZ138" s="53" t="s">
        <v>1321</v>
      </c>
      <c r="BA138" s="53" t="s">
        <v>70</v>
      </c>
      <c r="BB138" s="53">
        <v>0</v>
      </c>
      <c r="BC138" s="53" t="s">
        <v>1486</v>
      </c>
      <c r="BD138" s="53" t="s">
        <v>1492</v>
      </c>
      <c r="BE138" s="58">
        <v>41170</v>
      </c>
      <c r="BF138" s="53">
        <v>14105.39</v>
      </c>
      <c r="BG138" s="58">
        <v>41170</v>
      </c>
      <c r="BH138" s="109" t="s">
        <v>1321</v>
      </c>
      <c r="BI138" s="60">
        <v>1611</v>
      </c>
      <c r="BJ138" s="61">
        <v>53.7</v>
      </c>
      <c r="BK138" s="27">
        <f t="shared" si="14"/>
        <v>52</v>
      </c>
      <c r="BL138" s="110">
        <f t="shared" si="15"/>
        <v>4.333333333333333</v>
      </c>
    </row>
    <row r="139" spans="1:64" ht="16.5" customHeight="1" x14ac:dyDescent="0.25">
      <c r="A139" s="49" t="s">
        <v>973</v>
      </c>
      <c r="B139" s="17" t="s">
        <v>1493</v>
      </c>
      <c r="C139" s="63" t="s">
        <v>1618</v>
      </c>
      <c r="D139" s="49" t="s">
        <v>3333</v>
      </c>
      <c r="E139" s="51" t="s">
        <v>1620</v>
      </c>
      <c r="F139" s="50">
        <v>2047</v>
      </c>
      <c r="G139" s="18" t="s">
        <v>389</v>
      </c>
      <c r="H139" s="24" t="str">
        <f>IFERROR(IF(F139*1=9999,VLOOKUP(99&amp;C139*1,[4]Depara_Prod_Oficial!$A$2:$F$1048576,6,FALSE),VLOOKUP(F139*1,[4]Depara_Prod_Oficial!$A$2:$F$1048576,6,FALSE)),E139)</f>
        <v xml:space="preserve"> SANTANDER PREV VGBL</v>
      </c>
      <c r="I139" s="24" t="str">
        <f>IFERROR(VLOOKUP(H139,'[5]Principais Produtos'!$C$1:$D$42,2,0),"Não")</f>
        <v>Não</v>
      </c>
      <c r="J139" s="67" t="s">
        <v>1642</v>
      </c>
      <c r="K139" s="23" t="s">
        <v>1643</v>
      </c>
      <c r="L139" s="17"/>
      <c r="M139" s="54" t="s">
        <v>903</v>
      </c>
      <c r="N139" s="55">
        <v>500228.74</v>
      </c>
      <c r="O139" s="55">
        <v>500228.74</v>
      </c>
      <c r="P139" s="56">
        <v>0</v>
      </c>
      <c r="Q139" s="64"/>
      <c r="R139" s="51"/>
      <c r="S139" s="62" t="s">
        <v>375</v>
      </c>
      <c r="T139" s="53">
        <v>2182630</v>
      </c>
      <c r="U139" s="53" t="s">
        <v>1494</v>
      </c>
      <c r="V139" s="53" t="s">
        <v>1495</v>
      </c>
      <c r="W139" s="53" t="s">
        <v>52</v>
      </c>
      <c r="X139" s="53" t="s">
        <v>1496</v>
      </c>
      <c r="Y139" s="53" t="s">
        <v>1497</v>
      </c>
      <c r="Z139" s="53" t="s">
        <v>1498</v>
      </c>
      <c r="AA139" s="53" t="s">
        <v>56</v>
      </c>
      <c r="AB139" s="53">
        <v>0</v>
      </c>
      <c r="AC139" s="53">
        <v>0</v>
      </c>
      <c r="AD139" s="53" t="s">
        <v>56</v>
      </c>
      <c r="AE139" s="53" t="s">
        <v>56</v>
      </c>
      <c r="AF139" s="53" t="s">
        <v>56</v>
      </c>
      <c r="AG139" s="53">
        <v>0</v>
      </c>
      <c r="AH139" s="53"/>
      <c r="AI139" s="53">
        <v>0</v>
      </c>
      <c r="AJ139" s="53">
        <v>0</v>
      </c>
      <c r="AK139" s="53" t="s">
        <v>58</v>
      </c>
      <c r="AL139" s="53">
        <v>0</v>
      </c>
      <c r="AM139" s="53" t="s">
        <v>59</v>
      </c>
      <c r="AN139" s="53" t="s">
        <v>60</v>
      </c>
      <c r="AO139" s="51"/>
      <c r="AP139" s="53" t="s">
        <v>61</v>
      </c>
      <c r="AQ139" s="53" t="s">
        <v>345</v>
      </c>
      <c r="AR139" s="53" t="s">
        <v>346</v>
      </c>
      <c r="AS139" s="53" t="s">
        <v>88</v>
      </c>
      <c r="AT139" s="53" t="s">
        <v>187</v>
      </c>
      <c r="AU139" s="53" t="s">
        <v>65</v>
      </c>
      <c r="AV139" s="53" t="s">
        <v>1499</v>
      </c>
      <c r="AW139" s="53" t="s">
        <v>92</v>
      </c>
      <c r="AX139" s="53" t="s">
        <v>68</v>
      </c>
      <c r="AY139" s="53" t="s">
        <v>93</v>
      </c>
      <c r="AZ139" s="53" t="s">
        <v>1321</v>
      </c>
      <c r="BA139" s="53" t="s">
        <v>332</v>
      </c>
      <c r="BB139" s="53">
        <v>0</v>
      </c>
      <c r="BC139" s="53" t="s">
        <v>1493</v>
      </c>
      <c r="BD139" s="53" t="s">
        <v>1500</v>
      </c>
      <c r="BE139" s="58">
        <v>42348</v>
      </c>
      <c r="BF139" s="53">
        <v>0</v>
      </c>
      <c r="BG139" s="58">
        <v>42348</v>
      </c>
      <c r="BH139" s="59" t="s">
        <v>1321</v>
      </c>
      <c r="BI139" s="60">
        <v>433</v>
      </c>
      <c r="BJ139" s="61">
        <v>14.433333333333334</v>
      </c>
    </row>
    <row r="140" spans="1:64" ht="16.5" customHeight="1" x14ac:dyDescent="0.25">
      <c r="A140" s="49" t="s">
        <v>973</v>
      </c>
      <c r="B140" s="51" t="s">
        <v>1661</v>
      </c>
      <c r="C140" s="63">
        <v>93</v>
      </c>
      <c r="D140" s="49" t="s">
        <v>3333</v>
      </c>
      <c r="E140" s="51" t="s">
        <v>1622</v>
      </c>
      <c r="F140" s="50">
        <v>9999</v>
      </c>
      <c r="G140" s="63" t="s">
        <v>374</v>
      </c>
      <c r="H140" s="24" t="str">
        <f>IFERROR(IF(F140*1=9999,VLOOKUP(99&amp;C140*1,[4]Depara_Prod_Oficial!$A$2:$F$1048576,6,FALSE),VLOOKUP(F140*1,[4]Depara_Prod_Oficial!$A$2:$F$1048576,6,FALSE)),E140)</f>
        <v>Pessoas - Vida  (outros)</v>
      </c>
      <c r="I140" s="24" t="str">
        <f>IFERROR(VLOOKUP(H140,'[5]Principais Produtos'!$C$1:$D$42,2,0),"Não")</f>
        <v>Não</v>
      </c>
      <c r="J140" s="68" t="s">
        <v>1642</v>
      </c>
      <c r="K140" s="53" t="s">
        <v>1643</v>
      </c>
      <c r="L140" s="17"/>
      <c r="M140" s="54" t="s">
        <v>48</v>
      </c>
      <c r="N140" s="55">
        <v>71362.320000000007</v>
      </c>
      <c r="O140" s="55">
        <v>66000</v>
      </c>
      <c r="P140" s="56">
        <v>5362.320000000007</v>
      </c>
      <c r="Q140" s="64"/>
      <c r="R140" s="51"/>
      <c r="S140" s="57" t="s">
        <v>49</v>
      </c>
      <c r="T140" s="53">
        <v>1337037</v>
      </c>
      <c r="U140" s="53" t="s">
        <v>1654</v>
      </c>
      <c r="V140" s="53" t="s">
        <v>1655</v>
      </c>
      <c r="W140" s="53" t="s">
        <v>52</v>
      </c>
      <c r="X140" s="53" t="s">
        <v>1656</v>
      </c>
      <c r="Y140" s="53" t="s">
        <v>1657</v>
      </c>
      <c r="Z140" s="53" t="s">
        <v>1658</v>
      </c>
      <c r="AA140" s="53" t="s">
        <v>56</v>
      </c>
      <c r="AB140" s="53">
        <v>50000</v>
      </c>
      <c r="AC140" s="53">
        <v>50000</v>
      </c>
      <c r="AD140" s="53" t="s">
        <v>56</v>
      </c>
      <c r="AE140" s="53" t="s">
        <v>56</v>
      </c>
      <c r="AF140" s="53" t="s">
        <v>56</v>
      </c>
      <c r="AG140" s="53">
        <v>27250</v>
      </c>
      <c r="AH140" s="53" t="s">
        <v>102</v>
      </c>
      <c r="AI140" s="53">
        <v>13625</v>
      </c>
      <c r="AJ140" s="53">
        <v>0</v>
      </c>
      <c r="AK140" s="53" t="s">
        <v>58</v>
      </c>
      <c r="AL140" s="53">
        <v>0</v>
      </c>
      <c r="AM140" s="53" t="s">
        <v>59</v>
      </c>
      <c r="AN140" s="53" t="s">
        <v>60</v>
      </c>
      <c r="AO140" s="51"/>
      <c r="AP140" s="53" t="s">
        <v>61</v>
      </c>
      <c r="AQ140" s="53" t="s">
        <v>86</v>
      </c>
      <c r="AR140" s="53" t="s">
        <v>199</v>
      </c>
      <c r="AS140" s="53" t="s">
        <v>64</v>
      </c>
      <c r="AT140" s="53" t="s">
        <v>153</v>
      </c>
      <c r="AU140" s="53" t="s">
        <v>65</v>
      </c>
      <c r="AV140" s="53" t="s">
        <v>1659</v>
      </c>
      <c r="AW140" s="53" t="s">
        <v>67</v>
      </c>
      <c r="AX140" s="53" t="s">
        <v>68</v>
      </c>
      <c r="AY140" s="53" t="s">
        <v>93</v>
      </c>
      <c r="AZ140" s="53" t="s">
        <v>1660</v>
      </c>
      <c r="BA140" s="53" t="s">
        <v>223</v>
      </c>
      <c r="BB140" s="53">
        <v>0</v>
      </c>
      <c r="BC140" s="53" t="s">
        <v>1661</v>
      </c>
      <c r="BD140" s="53" t="s">
        <v>1662</v>
      </c>
      <c r="BE140" s="58">
        <v>40721</v>
      </c>
      <c r="BF140" s="53">
        <v>50000</v>
      </c>
      <c r="BG140" s="58">
        <v>40721</v>
      </c>
      <c r="BH140" s="109" t="s">
        <v>1660</v>
      </c>
      <c r="BI140" s="60">
        <v>2067</v>
      </c>
      <c r="BJ140" s="61">
        <v>68.900000000000006</v>
      </c>
      <c r="BK140" s="27">
        <f t="shared" ref="BK140:BK151" si="16">DATEDIF(BG140,BH140,"m")</f>
        <v>67</v>
      </c>
      <c r="BL140" s="110">
        <f t="shared" ref="BL140:BL151" si="17">BK140/12</f>
        <v>5.583333333333333</v>
      </c>
    </row>
    <row r="141" spans="1:64" ht="16.5" customHeight="1" x14ac:dyDescent="0.25">
      <c r="A141" s="49" t="s">
        <v>973</v>
      </c>
      <c r="B141" s="51" t="s">
        <v>1669</v>
      </c>
      <c r="C141" s="63">
        <v>82</v>
      </c>
      <c r="D141" s="49" t="s">
        <v>3333</v>
      </c>
      <c r="E141" s="51" t="s">
        <v>1628</v>
      </c>
      <c r="F141" s="50">
        <v>1101</v>
      </c>
      <c r="G141" s="63" t="s">
        <v>386</v>
      </c>
      <c r="H141" s="24" t="str">
        <f>IFERROR(IF(F141*1=9999,VLOOKUP(99&amp;C141*1,[4]Depara_Prod_Oficial!$A$2:$F$1048576,6,FALSE),VLOOKUP(F141*1,[4]Depara_Prod_Oficial!$A$2:$F$1048576,6,FALSE)),E141)</f>
        <v>AP STD</v>
      </c>
      <c r="I141" s="24" t="str">
        <f>IFERROR(VLOOKUP(H141,'[5]Principais Produtos'!$C$1:$D$42,2,0),"Não")</f>
        <v>Sim</v>
      </c>
      <c r="J141" s="68" t="s">
        <v>1642</v>
      </c>
      <c r="K141" s="53" t="s">
        <v>953</v>
      </c>
      <c r="L141" s="17"/>
      <c r="M141" s="54" t="s">
        <v>902</v>
      </c>
      <c r="N141" s="55">
        <v>132929.51</v>
      </c>
      <c r="O141" s="55">
        <v>132929.51</v>
      </c>
      <c r="P141" s="56">
        <v>0</v>
      </c>
      <c r="Q141" s="64"/>
      <c r="R141" s="51"/>
      <c r="S141" s="57" t="s">
        <v>49</v>
      </c>
      <c r="T141" s="53">
        <v>517816</v>
      </c>
      <c r="U141" s="53" t="s">
        <v>1663</v>
      </c>
      <c r="V141" s="53" t="s">
        <v>1664</v>
      </c>
      <c r="W141" s="53" t="s">
        <v>52</v>
      </c>
      <c r="X141" s="53" t="s">
        <v>1665</v>
      </c>
      <c r="Y141" s="53" t="s">
        <v>1666</v>
      </c>
      <c r="Z141" s="53" t="s">
        <v>1667</v>
      </c>
      <c r="AA141" s="53" t="s">
        <v>56</v>
      </c>
      <c r="AB141" s="53">
        <v>174144.95</v>
      </c>
      <c r="AC141" s="53">
        <v>174144.95</v>
      </c>
      <c r="AD141" s="53" t="s">
        <v>56</v>
      </c>
      <c r="AE141" s="53" t="s">
        <v>56</v>
      </c>
      <c r="AF141" s="53" t="s">
        <v>56</v>
      </c>
      <c r="AG141" s="53">
        <v>174144.95</v>
      </c>
      <c r="AH141" s="53" t="s">
        <v>58</v>
      </c>
      <c r="AI141" s="53">
        <v>0</v>
      </c>
      <c r="AJ141" s="53">
        <v>10000</v>
      </c>
      <c r="AK141" s="53" t="s">
        <v>58</v>
      </c>
      <c r="AL141" s="53">
        <v>0</v>
      </c>
      <c r="AM141" s="53" t="s">
        <v>59</v>
      </c>
      <c r="AN141" s="53" t="s">
        <v>562</v>
      </c>
      <c r="AO141" s="51" t="s">
        <v>563</v>
      </c>
      <c r="AP141" s="53" t="s">
        <v>61</v>
      </c>
      <c r="AQ141" s="53" t="s">
        <v>270</v>
      </c>
      <c r="AR141" s="53" t="s">
        <v>87</v>
      </c>
      <c r="AS141" s="53" t="s">
        <v>64</v>
      </c>
      <c r="AT141" s="53" t="s">
        <v>153</v>
      </c>
      <c r="AU141" s="53" t="s">
        <v>65</v>
      </c>
      <c r="AV141" s="53" t="s">
        <v>134</v>
      </c>
      <c r="AW141" s="53" t="s">
        <v>92</v>
      </c>
      <c r="AX141" s="53" t="s">
        <v>68</v>
      </c>
      <c r="AY141" s="53" t="s">
        <v>93</v>
      </c>
      <c r="AZ141" s="53" t="s">
        <v>1668</v>
      </c>
      <c r="BA141" s="53" t="s">
        <v>231</v>
      </c>
      <c r="BB141" s="53">
        <v>0</v>
      </c>
      <c r="BC141" s="53" t="s">
        <v>1669</v>
      </c>
      <c r="BD141" s="53" t="s">
        <v>1670</v>
      </c>
      <c r="BE141" s="58">
        <v>38901</v>
      </c>
      <c r="BF141" s="53">
        <v>174144.95</v>
      </c>
      <c r="BG141" s="58">
        <v>38901</v>
      </c>
      <c r="BH141" s="109" t="s">
        <v>1668</v>
      </c>
      <c r="BI141" s="60">
        <v>3881</v>
      </c>
      <c r="BJ141" s="61">
        <v>129.36666666666667</v>
      </c>
      <c r="BK141" s="27">
        <f t="shared" si="16"/>
        <v>127</v>
      </c>
      <c r="BL141" s="110">
        <f t="shared" si="17"/>
        <v>10.583333333333334</v>
      </c>
    </row>
    <row r="142" spans="1:64" ht="16.5" customHeight="1" x14ac:dyDescent="0.25">
      <c r="A142" s="49" t="s">
        <v>973</v>
      </c>
      <c r="B142" s="51" t="s">
        <v>1677</v>
      </c>
      <c r="C142" s="63">
        <v>93</v>
      </c>
      <c r="D142" s="49" t="s">
        <v>3333</v>
      </c>
      <c r="E142" s="51" t="s">
        <v>1623</v>
      </c>
      <c r="F142" s="50">
        <v>6004</v>
      </c>
      <c r="G142" s="63" t="s">
        <v>389</v>
      </c>
      <c r="H142" s="24" t="str">
        <f>IFERROR(IF(F142*1=9999,VLOOKUP(99&amp;C142*1,[4]Depara_Prod_Oficial!$A$2:$F$1048576,6,FALSE),VLOOKUP(F142*1,[4]Depara_Prod_Oficial!$A$2:$F$1048576,6,FALSE)),E142)</f>
        <v>Vida Master</v>
      </c>
      <c r="I142" s="24" t="str">
        <f>IFERROR(VLOOKUP(H142,'[5]Principais Produtos'!$C$1:$D$42,2,0),"Não")</f>
        <v>Sim</v>
      </c>
      <c r="J142" s="68" t="s">
        <v>1642</v>
      </c>
      <c r="K142" s="17" t="s">
        <v>921</v>
      </c>
      <c r="L142" s="17"/>
      <c r="M142" s="54" t="s">
        <v>902</v>
      </c>
      <c r="N142" s="55">
        <v>240555.09</v>
      </c>
      <c r="O142" s="55">
        <v>240555.09</v>
      </c>
      <c r="P142" s="56">
        <v>0</v>
      </c>
      <c r="Q142" s="64"/>
      <c r="R142" s="51"/>
      <c r="S142" s="57" t="s">
        <v>49</v>
      </c>
      <c r="T142" s="53">
        <v>735567</v>
      </c>
      <c r="U142" s="53" t="s">
        <v>1671</v>
      </c>
      <c r="V142" s="53" t="s">
        <v>1672</v>
      </c>
      <c r="W142" s="53" t="s">
        <v>52</v>
      </c>
      <c r="X142" s="53" t="s">
        <v>1673</v>
      </c>
      <c r="Y142" s="53" t="s">
        <v>1674</v>
      </c>
      <c r="Z142" s="53" t="s">
        <v>1675</v>
      </c>
      <c r="AA142" s="53" t="s">
        <v>56</v>
      </c>
      <c r="AB142" s="53">
        <v>30000</v>
      </c>
      <c r="AC142" s="53">
        <v>30000</v>
      </c>
      <c r="AD142" s="53" t="s">
        <v>56</v>
      </c>
      <c r="AE142" s="53" t="s">
        <v>56</v>
      </c>
      <c r="AF142" s="53" t="s">
        <v>56</v>
      </c>
      <c r="AG142" s="53">
        <v>30000</v>
      </c>
      <c r="AH142" s="53" t="s">
        <v>57</v>
      </c>
      <c r="AI142" s="53">
        <v>30000</v>
      </c>
      <c r="AJ142" s="53">
        <v>100</v>
      </c>
      <c r="AK142" s="53" t="s">
        <v>58</v>
      </c>
      <c r="AL142" s="53">
        <v>0</v>
      </c>
      <c r="AM142" s="53" t="s">
        <v>150</v>
      </c>
      <c r="AN142" s="53" t="s">
        <v>562</v>
      </c>
      <c r="AO142" s="51" t="s">
        <v>563</v>
      </c>
      <c r="AP142" s="53" t="s">
        <v>61</v>
      </c>
      <c r="AQ142" s="53" t="s">
        <v>62</v>
      </c>
      <c r="AR142" s="53" t="s">
        <v>737</v>
      </c>
      <c r="AS142" s="53" t="s">
        <v>64</v>
      </c>
      <c r="AT142" s="53" t="s">
        <v>187</v>
      </c>
      <c r="AU142" s="53" t="s">
        <v>65</v>
      </c>
      <c r="AV142" s="53" t="s">
        <v>1676</v>
      </c>
      <c r="AW142" s="53" t="s">
        <v>92</v>
      </c>
      <c r="AX142" s="53" t="s">
        <v>68</v>
      </c>
      <c r="AY142" s="53" t="s">
        <v>93</v>
      </c>
      <c r="AZ142" s="53" t="s">
        <v>1668</v>
      </c>
      <c r="BA142" s="53" t="s">
        <v>191</v>
      </c>
      <c r="BB142" s="53">
        <v>0</v>
      </c>
      <c r="BC142" s="53" t="s">
        <v>1677</v>
      </c>
      <c r="BD142" s="53" t="s">
        <v>1678</v>
      </c>
      <c r="BE142" s="58">
        <v>39527</v>
      </c>
      <c r="BF142" s="53">
        <v>30000</v>
      </c>
      <c r="BG142" s="58">
        <v>39527</v>
      </c>
      <c r="BH142" s="109" t="s">
        <v>1668</v>
      </c>
      <c r="BI142" s="60">
        <v>3255</v>
      </c>
      <c r="BJ142" s="61">
        <v>108.5</v>
      </c>
      <c r="BK142" s="27">
        <f t="shared" si="16"/>
        <v>106</v>
      </c>
      <c r="BL142" s="110">
        <f t="shared" si="17"/>
        <v>8.8333333333333339</v>
      </c>
    </row>
    <row r="143" spans="1:64" ht="16.5" customHeight="1" x14ac:dyDescent="0.25">
      <c r="A143" s="49" t="s">
        <v>973</v>
      </c>
      <c r="B143" s="51" t="s">
        <v>1686</v>
      </c>
      <c r="C143" s="63">
        <v>14</v>
      </c>
      <c r="D143" s="49" t="s">
        <v>3274</v>
      </c>
      <c r="E143" s="51" t="s">
        <v>1929</v>
      </c>
      <c r="F143" s="50">
        <v>382</v>
      </c>
      <c r="G143" s="18" t="s">
        <v>936</v>
      </c>
      <c r="H143" s="24" t="str">
        <f>IFERROR(IF(F143*1=9999,VLOOKUP(99&amp;C143*1,[4]Depara_Prod_Oficial!$A$2:$F$1048576,6,FALSE),VLOOKUP(F143*1,[4]Depara_Prod_Oficial!$A$2:$F$1048576,6,FALSE)),E143)</f>
        <v>Residencial Plus</v>
      </c>
      <c r="I143" s="24" t="str">
        <f>IFERROR(VLOOKUP(H143,'[5]Principais Produtos'!$C$1:$D$42,2,0),"Não")</f>
        <v>Não</v>
      </c>
      <c r="J143" s="68" t="s">
        <v>1642</v>
      </c>
      <c r="K143" s="53" t="s">
        <v>1645</v>
      </c>
      <c r="L143" s="17"/>
      <c r="M143" s="54" t="s">
        <v>48</v>
      </c>
      <c r="N143" s="55">
        <v>74594.91</v>
      </c>
      <c r="O143" s="55">
        <v>50000</v>
      </c>
      <c r="P143" s="56">
        <v>24594.910000000003</v>
      </c>
      <c r="Q143" s="64"/>
      <c r="R143" s="51"/>
      <c r="S143" s="57" t="s">
        <v>49</v>
      </c>
      <c r="T143" s="53">
        <v>1047159</v>
      </c>
      <c r="U143" s="53" t="s">
        <v>1679</v>
      </c>
      <c r="V143" s="53" t="s">
        <v>1680</v>
      </c>
      <c r="W143" s="53" t="s">
        <v>129</v>
      </c>
      <c r="X143" s="53" t="s">
        <v>1681</v>
      </c>
      <c r="Y143" s="53" t="s">
        <v>1682</v>
      </c>
      <c r="Z143" s="53" t="s">
        <v>1683</v>
      </c>
      <c r="AA143" s="53" t="s">
        <v>56</v>
      </c>
      <c r="AB143" s="53">
        <v>5000</v>
      </c>
      <c r="AC143" s="53">
        <v>5000</v>
      </c>
      <c r="AD143" s="53" t="s">
        <v>56</v>
      </c>
      <c r="AE143" s="53" t="s">
        <v>56</v>
      </c>
      <c r="AF143" s="53" t="s">
        <v>56</v>
      </c>
      <c r="AG143" s="53">
        <v>5000</v>
      </c>
      <c r="AH143" s="53" t="s">
        <v>57</v>
      </c>
      <c r="AI143" s="53">
        <v>5000</v>
      </c>
      <c r="AJ143" s="53">
        <v>10000</v>
      </c>
      <c r="AK143" s="53" t="s">
        <v>58</v>
      </c>
      <c r="AL143" s="53">
        <v>0</v>
      </c>
      <c r="AM143" s="53" t="s">
        <v>59</v>
      </c>
      <c r="AN143" s="53" t="s">
        <v>60</v>
      </c>
      <c r="AO143" s="51"/>
      <c r="AP143" s="53" t="s">
        <v>61</v>
      </c>
      <c r="AQ143" s="53" t="s">
        <v>133</v>
      </c>
      <c r="AR143" s="53" t="s">
        <v>63</v>
      </c>
      <c r="AS143" s="53" t="s">
        <v>88</v>
      </c>
      <c r="AT143" s="53" t="s">
        <v>65</v>
      </c>
      <c r="AU143" s="53" t="s">
        <v>65</v>
      </c>
      <c r="AV143" s="53" t="s">
        <v>1684</v>
      </c>
      <c r="AW143" s="53" t="s">
        <v>92</v>
      </c>
      <c r="AX143" s="53" t="s">
        <v>68</v>
      </c>
      <c r="AY143" s="53" t="s">
        <v>93</v>
      </c>
      <c r="AZ143" s="53" t="s">
        <v>1685</v>
      </c>
      <c r="BA143" s="53" t="s">
        <v>223</v>
      </c>
      <c r="BB143" s="53">
        <v>0</v>
      </c>
      <c r="BC143" s="53" t="s">
        <v>1686</v>
      </c>
      <c r="BD143" s="53" t="s">
        <v>1687</v>
      </c>
      <c r="BE143" s="58">
        <v>39996</v>
      </c>
      <c r="BF143" s="53">
        <v>5000</v>
      </c>
      <c r="BG143" s="58">
        <v>39996</v>
      </c>
      <c r="BH143" s="109" t="s">
        <v>1685</v>
      </c>
      <c r="BI143" s="60">
        <v>2787</v>
      </c>
      <c r="BJ143" s="61">
        <v>92.9</v>
      </c>
      <c r="BK143" s="27">
        <f t="shared" si="16"/>
        <v>91</v>
      </c>
      <c r="BL143" s="110">
        <f t="shared" si="17"/>
        <v>7.583333333333333</v>
      </c>
    </row>
    <row r="144" spans="1:64" ht="16.5" customHeight="1" x14ac:dyDescent="0.25">
      <c r="A144" s="49" t="s">
        <v>973</v>
      </c>
      <c r="B144" s="51" t="s">
        <v>1694</v>
      </c>
      <c r="C144" s="63">
        <v>93</v>
      </c>
      <c r="D144" s="49" t="s">
        <v>3333</v>
      </c>
      <c r="E144" s="51" t="s">
        <v>1622</v>
      </c>
      <c r="F144" s="50">
        <v>9999</v>
      </c>
      <c r="G144" s="63" t="s">
        <v>389</v>
      </c>
      <c r="H144" s="24" t="str">
        <f>IFERROR(IF(F144*1=9999,VLOOKUP(99&amp;C144*1,[4]Depara_Prod_Oficial!$A$2:$F$1048576,6,FALSE),VLOOKUP(F144*1,[4]Depara_Prod_Oficial!$A$2:$F$1048576,6,FALSE)),E144)</f>
        <v>Pessoas - Vida  (outros)</v>
      </c>
      <c r="I144" s="24" t="str">
        <f>IFERROR(VLOOKUP(H144,'[5]Principais Produtos'!$C$1:$D$42,2,0),"Não")</f>
        <v>Não</v>
      </c>
      <c r="J144" s="68" t="s">
        <v>1642</v>
      </c>
      <c r="K144" s="53" t="s">
        <v>1643</v>
      </c>
      <c r="L144" s="17"/>
      <c r="M144" s="54" t="s">
        <v>48</v>
      </c>
      <c r="N144" s="55">
        <v>43716.18</v>
      </c>
      <c r="O144" s="55">
        <v>39000</v>
      </c>
      <c r="P144" s="56">
        <v>4716.18</v>
      </c>
      <c r="Q144" s="64"/>
      <c r="R144" s="51"/>
      <c r="S144" s="57" t="s">
        <v>49</v>
      </c>
      <c r="T144" s="53">
        <v>1041532</v>
      </c>
      <c r="U144" s="53" t="s">
        <v>1688</v>
      </c>
      <c r="V144" s="53" t="s">
        <v>1689</v>
      </c>
      <c r="W144" s="53" t="s">
        <v>52</v>
      </c>
      <c r="X144" s="53" t="s">
        <v>1690</v>
      </c>
      <c r="Y144" s="53" t="s">
        <v>1691</v>
      </c>
      <c r="Z144" s="53" t="s">
        <v>1692</v>
      </c>
      <c r="AA144" s="53" t="s">
        <v>56</v>
      </c>
      <c r="AB144" s="53">
        <v>51179</v>
      </c>
      <c r="AC144" s="53">
        <v>51179</v>
      </c>
      <c r="AD144" s="53" t="s">
        <v>56</v>
      </c>
      <c r="AE144" s="53" t="s">
        <v>56</v>
      </c>
      <c r="AF144" s="53" t="s">
        <v>56</v>
      </c>
      <c r="AG144" s="53">
        <v>51179</v>
      </c>
      <c r="AH144" s="53" t="s">
        <v>57</v>
      </c>
      <c r="AI144" s="53">
        <v>51179</v>
      </c>
      <c r="AJ144" s="53">
        <v>0</v>
      </c>
      <c r="AK144" s="53" t="s">
        <v>58</v>
      </c>
      <c r="AL144" s="53">
        <v>0</v>
      </c>
      <c r="AM144" s="53" t="s">
        <v>59</v>
      </c>
      <c r="AN144" s="53" t="s">
        <v>60</v>
      </c>
      <c r="AO144" s="51"/>
      <c r="AP144" s="53" t="s">
        <v>61</v>
      </c>
      <c r="AQ144" s="53" t="s">
        <v>62</v>
      </c>
      <c r="AR144" s="53" t="s">
        <v>168</v>
      </c>
      <c r="AS144" s="53" t="s">
        <v>64</v>
      </c>
      <c r="AT144" s="53" t="s">
        <v>65</v>
      </c>
      <c r="AU144" s="53" t="s">
        <v>65</v>
      </c>
      <c r="AV144" s="53" t="s">
        <v>623</v>
      </c>
      <c r="AW144" s="53" t="s">
        <v>67</v>
      </c>
      <c r="AX144" s="53" t="s">
        <v>68</v>
      </c>
      <c r="AY144" s="53" t="s">
        <v>93</v>
      </c>
      <c r="AZ144" s="53" t="s">
        <v>1693</v>
      </c>
      <c r="BA144" s="53" t="s">
        <v>106</v>
      </c>
      <c r="BB144" s="53">
        <v>0</v>
      </c>
      <c r="BC144" s="53" t="s">
        <v>1694</v>
      </c>
      <c r="BD144" s="53" t="s">
        <v>1695</v>
      </c>
      <c r="BE144" s="58">
        <v>39987</v>
      </c>
      <c r="BF144" s="53">
        <v>51179</v>
      </c>
      <c r="BG144" s="58">
        <v>39987</v>
      </c>
      <c r="BH144" s="109" t="s">
        <v>1693</v>
      </c>
      <c r="BI144" s="60">
        <v>2799</v>
      </c>
      <c r="BJ144" s="61">
        <v>93.3</v>
      </c>
      <c r="BK144" s="27">
        <f t="shared" si="16"/>
        <v>91</v>
      </c>
      <c r="BL144" s="110">
        <f t="shared" si="17"/>
        <v>7.583333333333333</v>
      </c>
    </row>
    <row r="145" spans="1:64" ht="16.5" customHeight="1" x14ac:dyDescent="0.25">
      <c r="A145" s="49" t="s">
        <v>973</v>
      </c>
      <c r="B145" s="51" t="s">
        <v>1703</v>
      </c>
      <c r="C145" s="63">
        <v>82</v>
      </c>
      <c r="D145" s="49" t="s">
        <v>3333</v>
      </c>
      <c r="E145" s="51" t="s">
        <v>1626</v>
      </c>
      <c r="F145" s="50">
        <v>8065</v>
      </c>
      <c r="G145" s="63" t="s">
        <v>386</v>
      </c>
      <c r="H145" s="24" t="str">
        <f>IFERROR(IF(F145*1=9999,VLOOKUP(99&amp;C145*1,[4]Depara_Prod_Oficial!$A$2:$F$1048576,6,FALSE),VLOOKUP(F145*1,[4]Depara_Prod_Oficial!$A$2:$F$1048576,6,FALSE)),E145)</f>
        <v>AP Proteção Sob Medida</v>
      </c>
      <c r="I145" s="24" t="str">
        <f>IFERROR(VLOOKUP(H145,'[5]Principais Produtos'!$C$1:$D$42,2,0),"Não")</f>
        <v>Sim</v>
      </c>
      <c r="J145" s="68" t="s">
        <v>1642</v>
      </c>
      <c r="K145" s="53" t="s">
        <v>1643</v>
      </c>
      <c r="L145" s="17"/>
      <c r="M145" s="54" t="s">
        <v>48</v>
      </c>
      <c r="N145" s="55">
        <v>20343.419999999998</v>
      </c>
      <c r="O145" s="55">
        <v>16000</v>
      </c>
      <c r="P145" s="56">
        <v>4343.4199999999983</v>
      </c>
      <c r="Q145" s="64"/>
      <c r="R145" s="51"/>
      <c r="S145" s="62" t="s">
        <v>375</v>
      </c>
      <c r="T145" s="53">
        <v>2334163</v>
      </c>
      <c r="U145" s="53" t="s">
        <v>1696</v>
      </c>
      <c r="V145" s="53" t="s">
        <v>1697</v>
      </c>
      <c r="W145" s="53" t="s">
        <v>52</v>
      </c>
      <c r="X145" s="53" t="s">
        <v>1698</v>
      </c>
      <c r="Y145" s="53" t="s">
        <v>1699</v>
      </c>
      <c r="Z145" s="53" t="s">
        <v>1700</v>
      </c>
      <c r="AA145" s="53" t="s">
        <v>56</v>
      </c>
      <c r="AB145" s="53">
        <v>30000</v>
      </c>
      <c r="AC145" s="53">
        <v>30000</v>
      </c>
      <c r="AD145" s="53" t="s">
        <v>56</v>
      </c>
      <c r="AE145" s="53" t="s">
        <v>56</v>
      </c>
      <c r="AF145" s="53" t="s">
        <v>56</v>
      </c>
      <c r="AG145" s="53">
        <v>30000</v>
      </c>
      <c r="AH145" s="53" t="s">
        <v>102</v>
      </c>
      <c r="AI145" s="53">
        <v>15000</v>
      </c>
      <c r="AJ145" s="53">
        <v>0</v>
      </c>
      <c r="AK145" s="53" t="s">
        <v>58</v>
      </c>
      <c r="AL145" s="53">
        <v>0</v>
      </c>
      <c r="AM145" s="53" t="s">
        <v>59</v>
      </c>
      <c r="AN145" s="53" t="s">
        <v>60</v>
      </c>
      <c r="AO145" s="51"/>
      <c r="AP145" s="53" t="s">
        <v>61</v>
      </c>
      <c r="AQ145" s="53" t="s">
        <v>62</v>
      </c>
      <c r="AR145" s="53" t="s">
        <v>87</v>
      </c>
      <c r="AS145" s="53" t="s">
        <v>88</v>
      </c>
      <c r="AT145" s="53" t="s">
        <v>1701</v>
      </c>
      <c r="AU145" s="53" t="s">
        <v>65</v>
      </c>
      <c r="AV145" s="53" t="s">
        <v>123</v>
      </c>
      <c r="AW145" s="53" t="s">
        <v>105</v>
      </c>
      <c r="AX145" s="53" t="s">
        <v>68</v>
      </c>
      <c r="AY145" s="53" t="s">
        <v>93</v>
      </c>
      <c r="AZ145" s="53" t="s">
        <v>1702</v>
      </c>
      <c r="BA145" s="53" t="s">
        <v>106</v>
      </c>
      <c r="BB145" s="53">
        <v>0</v>
      </c>
      <c r="BC145" s="53" t="s">
        <v>1703</v>
      </c>
      <c r="BD145" s="53" t="s">
        <v>1704</v>
      </c>
      <c r="BE145" s="58">
        <v>42651</v>
      </c>
      <c r="BF145" s="53">
        <v>30000</v>
      </c>
      <c r="BG145" s="58">
        <v>42651</v>
      </c>
      <c r="BH145" s="109" t="s">
        <v>1702</v>
      </c>
      <c r="BI145" s="60">
        <v>139</v>
      </c>
      <c r="BJ145" s="61">
        <v>4.6333333333333337</v>
      </c>
      <c r="BK145" s="27">
        <f t="shared" si="16"/>
        <v>4</v>
      </c>
      <c r="BL145" s="110">
        <f t="shared" si="17"/>
        <v>0.33333333333333331</v>
      </c>
    </row>
    <row r="146" spans="1:64" ht="16.5" customHeight="1" x14ac:dyDescent="0.25">
      <c r="A146" s="49" t="s">
        <v>973</v>
      </c>
      <c r="B146" s="51" t="s">
        <v>1711</v>
      </c>
      <c r="C146" s="63">
        <v>82</v>
      </c>
      <c r="D146" s="49" t="s">
        <v>3333</v>
      </c>
      <c r="E146" s="51" t="s">
        <v>917</v>
      </c>
      <c r="F146" s="50">
        <v>5012</v>
      </c>
      <c r="G146" s="63" t="s">
        <v>374</v>
      </c>
      <c r="H146" s="24" t="str">
        <f>IFERROR(IF(F146*1=9999,VLOOKUP(99&amp;C146*1,[4]Depara_Prod_Oficial!$A$2:$F$1048576,6,FALSE),VLOOKUP(F146*1,[4]Depara_Prod_Oficial!$A$2:$F$1048576,6,FALSE)),E146)</f>
        <v>AP STD</v>
      </c>
      <c r="I146" s="24" t="str">
        <f>IFERROR(VLOOKUP(H146,'[5]Principais Produtos'!$C$1:$D$42,2,0),"Não")</f>
        <v>Sim</v>
      </c>
      <c r="J146" s="68" t="s">
        <v>1642</v>
      </c>
      <c r="K146" s="53" t="s">
        <v>1643</v>
      </c>
      <c r="L146" s="17"/>
      <c r="M146" s="54" t="s">
        <v>48</v>
      </c>
      <c r="N146" s="55">
        <v>69166.73</v>
      </c>
      <c r="O146" s="55">
        <v>66000</v>
      </c>
      <c r="P146" s="56">
        <v>3166.7299999999959</v>
      </c>
      <c r="Q146" s="64"/>
      <c r="R146" s="51"/>
      <c r="S146" s="62" t="s">
        <v>375</v>
      </c>
      <c r="T146" s="53">
        <v>1787198</v>
      </c>
      <c r="U146" s="53" t="s">
        <v>1705</v>
      </c>
      <c r="V146" s="53" t="s">
        <v>1706</v>
      </c>
      <c r="W146" s="53" t="s">
        <v>52</v>
      </c>
      <c r="X146" s="53" t="s">
        <v>1707</v>
      </c>
      <c r="Y146" s="53" t="s">
        <v>1708</v>
      </c>
      <c r="Z146" s="53" t="s">
        <v>1709</v>
      </c>
      <c r="AA146" s="53" t="s">
        <v>56</v>
      </c>
      <c r="AB146" s="53">
        <v>50000</v>
      </c>
      <c r="AC146" s="53">
        <v>50000</v>
      </c>
      <c r="AD146" s="53" t="s">
        <v>56</v>
      </c>
      <c r="AE146" s="53" t="s">
        <v>56</v>
      </c>
      <c r="AF146" s="53" t="s">
        <v>56</v>
      </c>
      <c r="AG146" s="53">
        <v>50000</v>
      </c>
      <c r="AH146" s="53" t="s">
        <v>102</v>
      </c>
      <c r="AI146" s="53">
        <v>25000</v>
      </c>
      <c r="AJ146" s="53">
        <v>0</v>
      </c>
      <c r="AK146" s="53" t="s">
        <v>58</v>
      </c>
      <c r="AL146" s="53">
        <v>0</v>
      </c>
      <c r="AM146" s="53" t="s">
        <v>59</v>
      </c>
      <c r="AN146" s="53" t="s">
        <v>60</v>
      </c>
      <c r="AO146" s="51"/>
      <c r="AP146" s="53" t="s">
        <v>61</v>
      </c>
      <c r="AQ146" s="53" t="s">
        <v>270</v>
      </c>
      <c r="AR146" s="53" t="s">
        <v>63</v>
      </c>
      <c r="AS146" s="53" t="s">
        <v>88</v>
      </c>
      <c r="AT146" s="53" t="s">
        <v>169</v>
      </c>
      <c r="AU146" s="53" t="s">
        <v>65</v>
      </c>
      <c r="AV146" s="53" t="s">
        <v>1710</v>
      </c>
      <c r="AW146" s="53" t="s">
        <v>92</v>
      </c>
      <c r="AX146" s="53" t="s">
        <v>68</v>
      </c>
      <c r="AY146" s="53" t="s">
        <v>93</v>
      </c>
      <c r="AZ146" s="53" t="s">
        <v>1702</v>
      </c>
      <c r="BA146" s="53" t="s">
        <v>106</v>
      </c>
      <c r="BB146" s="53">
        <v>0</v>
      </c>
      <c r="BC146" s="53" t="s">
        <v>1711</v>
      </c>
      <c r="BD146" s="53" t="s">
        <v>1712</v>
      </c>
      <c r="BE146" s="58">
        <v>41676</v>
      </c>
      <c r="BF146" s="53">
        <v>50000</v>
      </c>
      <c r="BG146" s="58">
        <v>41676</v>
      </c>
      <c r="BH146" s="109" t="s">
        <v>1702</v>
      </c>
      <c r="BI146" s="60">
        <v>1114</v>
      </c>
      <c r="BJ146" s="61">
        <v>37.133333333333333</v>
      </c>
      <c r="BK146" s="27">
        <f t="shared" si="16"/>
        <v>36</v>
      </c>
      <c r="BL146" s="110">
        <f t="shared" si="17"/>
        <v>3</v>
      </c>
    </row>
    <row r="147" spans="1:64" ht="16.5" customHeight="1" x14ac:dyDescent="0.25">
      <c r="A147" s="49" t="s">
        <v>973</v>
      </c>
      <c r="B147" s="51" t="s">
        <v>1719</v>
      </c>
      <c r="C147" s="63">
        <v>82</v>
      </c>
      <c r="D147" s="49" t="s">
        <v>3333</v>
      </c>
      <c r="E147" s="51" t="s">
        <v>917</v>
      </c>
      <c r="F147" s="50">
        <v>5012</v>
      </c>
      <c r="G147" s="63" t="s">
        <v>374</v>
      </c>
      <c r="H147" s="24" t="str">
        <f>IFERROR(IF(F147*1=9999,VLOOKUP(99&amp;C147*1,[4]Depara_Prod_Oficial!$A$2:$F$1048576,6,FALSE),VLOOKUP(F147*1,[4]Depara_Prod_Oficial!$A$2:$F$1048576,6,FALSE)),E147)</f>
        <v>AP STD</v>
      </c>
      <c r="I147" s="24" t="str">
        <f>IFERROR(VLOOKUP(H147,'[5]Principais Produtos'!$C$1:$D$42,2,0),"Não")</f>
        <v>Sim</v>
      </c>
      <c r="J147" s="68" t="s">
        <v>1642</v>
      </c>
      <c r="K147" s="53" t="s">
        <v>47</v>
      </c>
      <c r="L147" s="17"/>
      <c r="M147" s="54" t="s">
        <v>903</v>
      </c>
      <c r="N147" s="55">
        <v>17221.78</v>
      </c>
      <c r="O147" s="55">
        <v>17221.78</v>
      </c>
      <c r="P147" s="56">
        <v>0</v>
      </c>
      <c r="Q147" s="64"/>
      <c r="R147" s="51"/>
      <c r="S147" s="62" t="s">
        <v>375</v>
      </c>
      <c r="T147" s="53">
        <v>1560707</v>
      </c>
      <c r="U147" s="53" t="s">
        <v>1713</v>
      </c>
      <c r="V147" s="53" t="s">
        <v>1714</v>
      </c>
      <c r="W147" s="53" t="s">
        <v>52</v>
      </c>
      <c r="X147" s="53" t="s">
        <v>1715</v>
      </c>
      <c r="Y147" s="53" t="s">
        <v>1716</v>
      </c>
      <c r="Z147" s="53" t="s">
        <v>1717</v>
      </c>
      <c r="AA147" s="53" t="s">
        <v>56</v>
      </c>
      <c r="AB147" s="53">
        <v>7559.8</v>
      </c>
      <c r="AC147" s="53">
        <v>7559.8</v>
      </c>
      <c r="AD147" s="53" t="s">
        <v>56</v>
      </c>
      <c r="AE147" s="53" t="s">
        <v>56</v>
      </c>
      <c r="AF147" s="53" t="s">
        <v>56</v>
      </c>
      <c r="AG147" s="53">
        <v>7559.8</v>
      </c>
      <c r="AH147" s="53" t="s">
        <v>57</v>
      </c>
      <c r="AI147" s="53">
        <v>7559.8</v>
      </c>
      <c r="AJ147" s="53">
        <v>0</v>
      </c>
      <c r="AK147" s="53" t="s">
        <v>58</v>
      </c>
      <c r="AL147" s="53">
        <v>0</v>
      </c>
      <c r="AM147" s="53" t="s">
        <v>59</v>
      </c>
      <c r="AN147" s="53" t="s">
        <v>60</v>
      </c>
      <c r="AO147" s="51"/>
      <c r="AP147" s="53" t="s">
        <v>61</v>
      </c>
      <c r="AQ147" s="53" t="s">
        <v>86</v>
      </c>
      <c r="AR147" s="53" t="s">
        <v>199</v>
      </c>
      <c r="AS147" s="53" t="s">
        <v>64</v>
      </c>
      <c r="AT147" s="53" t="s">
        <v>169</v>
      </c>
      <c r="AU147" s="53" t="s">
        <v>65</v>
      </c>
      <c r="AV147" s="53" t="s">
        <v>1718</v>
      </c>
      <c r="AW147" s="53" t="s">
        <v>92</v>
      </c>
      <c r="AX147" s="53" t="s">
        <v>68</v>
      </c>
      <c r="AY147" s="53" t="s">
        <v>93</v>
      </c>
      <c r="AZ147" s="53" t="s">
        <v>1702</v>
      </c>
      <c r="BA147" s="53" t="s">
        <v>163</v>
      </c>
      <c r="BB147" s="53">
        <v>0</v>
      </c>
      <c r="BC147" s="53" t="s">
        <v>1719</v>
      </c>
      <c r="BD147" s="53" t="s">
        <v>1720</v>
      </c>
      <c r="BE147" s="58">
        <v>41262</v>
      </c>
      <c r="BF147" s="53">
        <v>7559.8</v>
      </c>
      <c r="BG147" s="58">
        <v>41262</v>
      </c>
      <c r="BH147" s="109" t="s">
        <v>1702</v>
      </c>
      <c r="BI147" s="60">
        <v>1528</v>
      </c>
      <c r="BJ147" s="61">
        <v>50.93333333333333</v>
      </c>
      <c r="BK147" s="27">
        <f t="shared" si="16"/>
        <v>50</v>
      </c>
      <c r="BL147" s="110">
        <f t="shared" si="17"/>
        <v>4.166666666666667</v>
      </c>
    </row>
    <row r="148" spans="1:64" ht="16.5" customHeight="1" x14ac:dyDescent="0.25">
      <c r="A148" s="49" t="s">
        <v>973</v>
      </c>
      <c r="B148" s="51" t="s">
        <v>1726</v>
      </c>
      <c r="C148" s="63">
        <v>82</v>
      </c>
      <c r="D148" s="49" t="s">
        <v>3333</v>
      </c>
      <c r="E148" s="51" t="s">
        <v>1930</v>
      </c>
      <c r="F148" s="50">
        <v>3003</v>
      </c>
      <c r="G148" s="63" t="s">
        <v>374</v>
      </c>
      <c r="H148" s="24" t="str">
        <f>IFERROR(IF(F148*1=9999,VLOOKUP(99&amp;C148*1,[4]Depara_Prod_Oficial!$A$2:$F$1048576,6,FALSE),VLOOKUP(F148*1,[4]Depara_Prod_Oficial!$A$2:$F$1048576,6,FALSE)),E148)</f>
        <v>AP Cartões</v>
      </c>
      <c r="I148" s="24" t="str">
        <f>IFERROR(VLOOKUP(H148,'[5]Principais Produtos'!$C$1:$D$42,2,0),"Não")</f>
        <v>Não</v>
      </c>
      <c r="J148" s="68" t="s">
        <v>925</v>
      </c>
      <c r="K148" s="53" t="s">
        <v>378</v>
      </c>
      <c r="L148" s="17"/>
      <c r="M148" s="54" t="s">
        <v>369</v>
      </c>
      <c r="N148" s="55">
        <v>37648</v>
      </c>
      <c r="O148" s="55">
        <v>0</v>
      </c>
      <c r="P148" s="56">
        <v>37648</v>
      </c>
      <c r="Q148" s="64">
        <v>0</v>
      </c>
      <c r="R148" s="51"/>
      <c r="S148" s="62" t="s">
        <v>375</v>
      </c>
      <c r="T148" s="53">
        <v>2004731</v>
      </c>
      <c r="U148" s="53" t="s">
        <v>1721</v>
      </c>
      <c r="V148" s="53" t="s">
        <v>1722</v>
      </c>
      <c r="W148" s="53" t="s">
        <v>52</v>
      </c>
      <c r="X148" s="53" t="s">
        <v>762</v>
      </c>
      <c r="Y148" s="53" t="s">
        <v>1723</v>
      </c>
      <c r="Z148" s="53" t="s">
        <v>1724</v>
      </c>
      <c r="AA148" s="53" t="s">
        <v>56</v>
      </c>
      <c r="AB148" s="53">
        <v>23750</v>
      </c>
      <c r="AC148" s="53">
        <v>25000</v>
      </c>
      <c r="AD148" s="53" t="s">
        <v>56</v>
      </c>
      <c r="AE148" s="53" t="s">
        <v>56</v>
      </c>
      <c r="AF148" s="53" t="s">
        <v>56</v>
      </c>
      <c r="AG148" s="53">
        <v>23750</v>
      </c>
      <c r="AH148" s="53" t="s">
        <v>102</v>
      </c>
      <c r="AI148" s="53">
        <v>11875</v>
      </c>
      <c r="AJ148" s="53">
        <v>0</v>
      </c>
      <c r="AK148" s="53" t="s">
        <v>58</v>
      </c>
      <c r="AL148" s="53">
        <v>0</v>
      </c>
      <c r="AM148" s="53" t="s">
        <v>59</v>
      </c>
      <c r="AN148" s="53" t="s">
        <v>60</v>
      </c>
      <c r="AO148" s="51"/>
      <c r="AP148" s="53" t="s">
        <v>61</v>
      </c>
      <c r="AQ148" s="53" t="s">
        <v>62</v>
      </c>
      <c r="AR148" s="53" t="s">
        <v>142</v>
      </c>
      <c r="AS148" s="53" t="s">
        <v>88</v>
      </c>
      <c r="AT148" s="53" t="s">
        <v>169</v>
      </c>
      <c r="AU148" s="53" t="s">
        <v>65</v>
      </c>
      <c r="AV148" s="53" t="s">
        <v>1725</v>
      </c>
      <c r="AW148" s="53" t="s">
        <v>283</v>
      </c>
      <c r="AX148" s="53" t="s">
        <v>284</v>
      </c>
      <c r="AY148" s="53" t="s">
        <v>93</v>
      </c>
      <c r="AZ148" s="53" t="s">
        <v>1702</v>
      </c>
      <c r="BA148" s="53" t="s">
        <v>202</v>
      </c>
      <c r="BB148" s="53">
        <v>2375</v>
      </c>
      <c r="BC148" s="53" t="s">
        <v>1726</v>
      </c>
      <c r="BD148" s="53" t="s">
        <v>1727</v>
      </c>
      <c r="BE148" s="58">
        <v>41992</v>
      </c>
      <c r="BF148" s="53">
        <v>23750</v>
      </c>
      <c r="BG148" s="58">
        <v>41992</v>
      </c>
      <c r="BH148" s="109" t="s">
        <v>1702</v>
      </c>
      <c r="BI148" s="60">
        <v>798</v>
      </c>
      <c r="BJ148" s="61">
        <v>26.6</v>
      </c>
      <c r="BK148" s="27">
        <f t="shared" si="16"/>
        <v>26</v>
      </c>
      <c r="BL148" s="110">
        <f t="shared" si="17"/>
        <v>2.1666666666666665</v>
      </c>
    </row>
    <row r="149" spans="1:64" ht="16.5" customHeight="1" x14ac:dyDescent="0.25">
      <c r="A149" s="49" t="s">
        <v>973</v>
      </c>
      <c r="B149" s="51" t="s">
        <v>1735</v>
      </c>
      <c r="C149" s="63">
        <v>82</v>
      </c>
      <c r="D149" s="49" t="s">
        <v>3333</v>
      </c>
      <c r="E149" s="51" t="s">
        <v>1635</v>
      </c>
      <c r="F149" s="50">
        <v>8064</v>
      </c>
      <c r="G149" s="63" t="s">
        <v>374</v>
      </c>
      <c r="H149" s="24" t="str">
        <f>IFERROR(IF(F149*1=9999,VLOOKUP(99&amp;C149*1,[4]Depara_Prod_Oficial!$A$2:$F$1048576,6,FALSE),VLOOKUP(F149*1,[4]Depara_Prod_Oficial!$A$2:$F$1048576,6,FALSE)),E149)</f>
        <v>Vida Van Gogh</v>
      </c>
      <c r="I149" s="24" t="str">
        <f>IFERROR(VLOOKUP(H149,'[5]Principais Produtos'!$C$1:$D$42,2,0),"Não")</f>
        <v>Sim</v>
      </c>
      <c r="J149" s="68" t="s">
        <v>925</v>
      </c>
      <c r="K149" s="53" t="s">
        <v>378</v>
      </c>
      <c r="L149" s="17"/>
      <c r="M149" s="54" t="s">
        <v>48</v>
      </c>
      <c r="N149" s="55">
        <v>99000</v>
      </c>
      <c r="O149" s="55">
        <v>2800</v>
      </c>
      <c r="P149" s="56">
        <v>96200</v>
      </c>
      <c r="Q149" s="64"/>
      <c r="R149" s="51"/>
      <c r="S149" s="62" t="s">
        <v>375</v>
      </c>
      <c r="T149" s="53">
        <v>1790293</v>
      </c>
      <c r="U149" s="53" t="s">
        <v>1728</v>
      </c>
      <c r="V149" s="53" t="s">
        <v>1729</v>
      </c>
      <c r="W149" s="53" t="s">
        <v>52</v>
      </c>
      <c r="X149" s="53" t="s">
        <v>1730</v>
      </c>
      <c r="Y149" s="53" t="s">
        <v>1731</v>
      </c>
      <c r="Z149" s="53" t="s">
        <v>1732</v>
      </c>
      <c r="AA149" s="53" t="s">
        <v>56</v>
      </c>
      <c r="AB149" s="53">
        <v>99000</v>
      </c>
      <c r="AC149" s="53">
        <v>105000</v>
      </c>
      <c r="AD149" s="53" t="s">
        <v>56</v>
      </c>
      <c r="AE149" s="53" t="s">
        <v>56</v>
      </c>
      <c r="AF149" s="53" t="s">
        <v>56</v>
      </c>
      <c r="AG149" s="53">
        <v>99000</v>
      </c>
      <c r="AH149" s="53" t="s">
        <v>102</v>
      </c>
      <c r="AI149" s="53">
        <v>49500</v>
      </c>
      <c r="AJ149" s="53">
        <v>0</v>
      </c>
      <c r="AK149" s="53" t="s">
        <v>58</v>
      </c>
      <c r="AL149" s="53">
        <v>0</v>
      </c>
      <c r="AM149" s="53" t="s">
        <v>59</v>
      </c>
      <c r="AN149" s="53" t="s">
        <v>60</v>
      </c>
      <c r="AO149" s="51"/>
      <c r="AP149" s="53" t="s">
        <v>61</v>
      </c>
      <c r="AQ149" s="53" t="s">
        <v>86</v>
      </c>
      <c r="AR149" s="53" t="s">
        <v>87</v>
      </c>
      <c r="AS149" s="53" t="s">
        <v>88</v>
      </c>
      <c r="AT149" s="53" t="s">
        <v>169</v>
      </c>
      <c r="AU149" s="53" t="s">
        <v>65</v>
      </c>
      <c r="AV149" s="53" t="s">
        <v>1733</v>
      </c>
      <c r="AW149" s="53" t="s">
        <v>92</v>
      </c>
      <c r="AX149" s="53" t="s">
        <v>68</v>
      </c>
      <c r="AY149" s="53" t="s">
        <v>93</v>
      </c>
      <c r="AZ149" s="53" t="s">
        <v>1734</v>
      </c>
      <c r="BA149" s="53" t="s">
        <v>106</v>
      </c>
      <c r="BB149" s="53">
        <v>0</v>
      </c>
      <c r="BC149" s="53" t="s">
        <v>1735</v>
      </c>
      <c r="BD149" s="53" t="s">
        <v>1399</v>
      </c>
      <c r="BE149" s="58">
        <v>41682</v>
      </c>
      <c r="BF149" s="53">
        <v>99000</v>
      </c>
      <c r="BG149" s="58">
        <v>41682</v>
      </c>
      <c r="BH149" s="109" t="s">
        <v>1734</v>
      </c>
      <c r="BI149" s="60">
        <v>1107</v>
      </c>
      <c r="BJ149" s="61">
        <v>36.9</v>
      </c>
      <c r="BK149" s="27">
        <f t="shared" si="16"/>
        <v>36</v>
      </c>
      <c r="BL149" s="110">
        <f t="shared" si="17"/>
        <v>3</v>
      </c>
    </row>
    <row r="150" spans="1:64" ht="16.5" customHeight="1" x14ac:dyDescent="0.25">
      <c r="A150" s="49" t="s">
        <v>973</v>
      </c>
      <c r="B150" s="51" t="s">
        <v>1742</v>
      </c>
      <c r="C150" s="63">
        <v>82</v>
      </c>
      <c r="D150" s="49" t="s">
        <v>3333</v>
      </c>
      <c r="E150" s="51" t="s">
        <v>1626</v>
      </c>
      <c r="F150" s="50">
        <v>8065</v>
      </c>
      <c r="G150" s="63" t="s">
        <v>374</v>
      </c>
      <c r="H150" s="24" t="str">
        <f>IFERROR(IF(F150*1=9999,VLOOKUP(99&amp;C150*1,[4]Depara_Prod_Oficial!$A$2:$F$1048576,6,FALSE),VLOOKUP(F150*1,[4]Depara_Prod_Oficial!$A$2:$F$1048576,6,FALSE)),E150)</f>
        <v>AP Proteção Sob Medida</v>
      </c>
      <c r="I150" s="24" t="str">
        <f>IFERROR(VLOOKUP(H150,'[5]Principais Produtos'!$C$1:$D$42,2,0),"Não")</f>
        <v>Sim</v>
      </c>
      <c r="J150" s="68" t="s">
        <v>1642</v>
      </c>
      <c r="K150" s="53" t="s">
        <v>47</v>
      </c>
      <c r="L150" s="17"/>
      <c r="M150" s="54" t="s">
        <v>903</v>
      </c>
      <c r="N150" s="55">
        <v>3327.75</v>
      </c>
      <c r="O150" s="55">
        <v>3327.75</v>
      </c>
      <c r="P150" s="56">
        <v>0</v>
      </c>
      <c r="Q150" s="64"/>
      <c r="R150" s="51"/>
      <c r="S150" s="62" t="s">
        <v>375</v>
      </c>
      <c r="T150" s="53">
        <v>2260647</v>
      </c>
      <c r="U150" s="53" t="s">
        <v>1736</v>
      </c>
      <c r="V150" s="53" t="s">
        <v>1737</v>
      </c>
      <c r="W150" s="53" t="s">
        <v>52</v>
      </c>
      <c r="X150" s="53" t="s">
        <v>1738</v>
      </c>
      <c r="Y150" s="53" t="s">
        <v>1739</v>
      </c>
      <c r="Z150" s="53" t="s">
        <v>1740</v>
      </c>
      <c r="AA150" s="53" t="s">
        <v>56</v>
      </c>
      <c r="AB150" s="53">
        <v>40000</v>
      </c>
      <c r="AC150" s="53">
        <v>40000</v>
      </c>
      <c r="AD150" s="53" t="s">
        <v>56</v>
      </c>
      <c r="AE150" s="53" t="s">
        <v>56</v>
      </c>
      <c r="AF150" s="53" t="s">
        <v>56</v>
      </c>
      <c r="AG150" s="53">
        <v>40000</v>
      </c>
      <c r="AH150" s="53" t="s">
        <v>102</v>
      </c>
      <c r="AI150" s="53">
        <v>20000</v>
      </c>
      <c r="AJ150" s="53">
        <v>0</v>
      </c>
      <c r="AK150" s="53" t="s">
        <v>58</v>
      </c>
      <c r="AL150" s="53">
        <v>0</v>
      </c>
      <c r="AM150" s="53" t="s">
        <v>59</v>
      </c>
      <c r="AN150" s="53" t="s">
        <v>60</v>
      </c>
      <c r="AO150" s="51"/>
      <c r="AP150" s="53" t="s">
        <v>61</v>
      </c>
      <c r="AQ150" s="53" t="s">
        <v>62</v>
      </c>
      <c r="AR150" s="53" t="s">
        <v>142</v>
      </c>
      <c r="AS150" s="53" t="s">
        <v>88</v>
      </c>
      <c r="AT150" s="53" t="s">
        <v>89</v>
      </c>
      <c r="AU150" s="53" t="s">
        <v>90</v>
      </c>
      <c r="AV150" s="53" t="s">
        <v>1741</v>
      </c>
      <c r="AW150" s="53" t="s">
        <v>272</v>
      </c>
      <c r="AX150" s="53" t="s">
        <v>273</v>
      </c>
      <c r="AY150" s="53" t="s">
        <v>93</v>
      </c>
      <c r="AZ150" s="53" t="s">
        <v>1734</v>
      </c>
      <c r="BA150" s="53" t="s">
        <v>94</v>
      </c>
      <c r="BB150" s="53">
        <v>0</v>
      </c>
      <c r="BC150" s="53" t="s">
        <v>1742</v>
      </c>
      <c r="BD150" s="53" t="s">
        <v>1743</v>
      </c>
      <c r="BE150" s="58">
        <v>42521</v>
      </c>
      <c r="BF150" s="53">
        <v>40000</v>
      </c>
      <c r="BG150" s="58">
        <v>42521</v>
      </c>
      <c r="BH150" s="109" t="s">
        <v>1734</v>
      </c>
      <c r="BI150" s="60">
        <v>268</v>
      </c>
      <c r="BJ150" s="61">
        <v>8.9333333333333336</v>
      </c>
      <c r="BK150" s="27">
        <f t="shared" si="16"/>
        <v>8</v>
      </c>
      <c r="BL150" s="110">
        <f t="shared" si="17"/>
        <v>0.66666666666666663</v>
      </c>
    </row>
    <row r="151" spans="1:64" ht="16.5" customHeight="1" x14ac:dyDescent="0.25">
      <c r="A151" s="49" t="s">
        <v>973</v>
      </c>
      <c r="B151" s="51" t="s">
        <v>1750</v>
      </c>
      <c r="C151" s="63">
        <v>93</v>
      </c>
      <c r="D151" s="49" t="s">
        <v>3333</v>
      </c>
      <c r="E151" s="51" t="s">
        <v>1632</v>
      </c>
      <c r="F151" s="50">
        <v>8061</v>
      </c>
      <c r="G151" s="63" t="s">
        <v>389</v>
      </c>
      <c r="H151" s="24" t="str">
        <f>IFERROR(IF(F151*1=9999,VLOOKUP(99&amp;C151*1,[4]Depara_Prod_Oficial!$A$2:$F$1048576,6,FALSE),VLOOKUP(F151*1,[4]Depara_Prod_Oficial!$A$2:$F$1048576,6,FALSE)),E151)</f>
        <v>Vida Homem</v>
      </c>
      <c r="I151" s="24" t="str">
        <f>IFERROR(VLOOKUP(H151,'[5]Principais Produtos'!$C$1:$D$42,2,0),"Não")</f>
        <v>Sim</v>
      </c>
      <c r="J151" s="68" t="s">
        <v>1642</v>
      </c>
      <c r="K151" s="17" t="s">
        <v>921</v>
      </c>
      <c r="L151" s="17"/>
      <c r="M151" s="54" t="s">
        <v>903</v>
      </c>
      <c r="N151" s="55">
        <v>183220.48000000001</v>
      </c>
      <c r="O151" s="55">
        <v>183220.48000000001</v>
      </c>
      <c r="P151" s="56">
        <v>0</v>
      </c>
      <c r="Q151" s="64"/>
      <c r="R151" s="51"/>
      <c r="S151" s="62" t="s">
        <v>375</v>
      </c>
      <c r="T151" s="53">
        <v>2147566</v>
      </c>
      <c r="U151" s="53" t="s">
        <v>1744</v>
      </c>
      <c r="V151" s="53" t="s">
        <v>1745</v>
      </c>
      <c r="W151" s="53" t="s">
        <v>52</v>
      </c>
      <c r="X151" s="53" t="s">
        <v>1746</v>
      </c>
      <c r="Y151" s="53" t="s">
        <v>1747</v>
      </c>
      <c r="Z151" s="53" t="s">
        <v>1748</v>
      </c>
      <c r="AA151" s="53" t="s">
        <v>56</v>
      </c>
      <c r="AB151" s="53">
        <v>80000</v>
      </c>
      <c r="AC151" s="53">
        <v>80000</v>
      </c>
      <c r="AD151" s="53" t="s">
        <v>56</v>
      </c>
      <c r="AE151" s="53" t="s">
        <v>56</v>
      </c>
      <c r="AF151" s="53" t="s">
        <v>56</v>
      </c>
      <c r="AG151" s="53">
        <v>80000</v>
      </c>
      <c r="AH151" s="53" t="s">
        <v>102</v>
      </c>
      <c r="AI151" s="53">
        <v>40000</v>
      </c>
      <c r="AJ151" s="53">
        <v>0</v>
      </c>
      <c r="AK151" s="53" t="s">
        <v>58</v>
      </c>
      <c r="AL151" s="53">
        <v>0</v>
      </c>
      <c r="AM151" s="53" t="s">
        <v>59</v>
      </c>
      <c r="AN151" s="53" t="s">
        <v>60</v>
      </c>
      <c r="AO151" s="51"/>
      <c r="AP151" s="53" t="s">
        <v>61</v>
      </c>
      <c r="AQ151" s="53" t="s">
        <v>62</v>
      </c>
      <c r="AR151" s="53" t="s">
        <v>87</v>
      </c>
      <c r="AS151" s="53" t="s">
        <v>88</v>
      </c>
      <c r="AT151" s="53" t="s">
        <v>153</v>
      </c>
      <c r="AU151" s="53" t="s">
        <v>65</v>
      </c>
      <c r="AV151" s="53" t="s">
        <v>1749</v>
      </c>
      <c r="AW151" s="53" t="s">
        <v>774</v>
      </c>
      <c r="AX151" s="53" t="s">
        <v>775</v>
      </c>
      <c r="AY151" s="53" t="s">
        <v>93</v>
      </c>
      <c r="AZ151" s="53" t="s">
        <v>1734</v>
      </c>
      <c r="BA151" s="53" t="s">
        <v>163</v>
      </c>
      <c r="BB151" s="53">
        <v>0</v>
      </c>
      <c r="BC151" s="53" t="s">
        <v>1750</v>
      </c>
      <c r="BD151" s="53" t="s">
        <v>1751</v>
      </c>
      <c r="BE151" s="58">
        <v>42262</v>
      </c>
      <c r="BF151" s="53">
        <v>80000</v>
      </c>
      <c r="BG151" s="58">
        <v>42262</v>
      </c>
      <c r="BH151" s="109" t="s">
        <v>1734</v>
      </c>
      <c r="BI151" s="60">
        <v>527</v>
      </c>
      <c r="BJ151" s="61">
        <v>17.566666666666666</v>
      </c>
      <c r="BK151" s="27">
        <f t="shared" si="16"/>
        <v>17</v>
      </c>
      <c r="BL151" s="110">
        <f t="shared" si="17"/>
        <v>1.4166666666666667</v>
      </c>
    </row>
    <row r="152" spans="1:64" ht="16.5" customHeight="1" x14ac:dyDescent="0.25">
      <c r="A152" s="49" t="s">
        <v>973</v>
      </c>
      <c r="B152" s="51" t="s">
        <v>1758</v>
      </c>
      <c r="C152" s="63" t="s">
        <v>1618</v>
      </c>
      <c r="D152" s="49" t="s">
        <v>3333</v>
      </c>
      <c r="E152" s="51" t="s">
        <v>1931</v>
      </c>
      <c r="F152" s="50">
        <v>5101</v>
      </c>
      <c r="G152" s="63" t="s">
        <v>1641</v>
      </c>
      <c r="H152" s="24" t="str">
        <f>IFERROR(IF(F152*1=9999,VLOOKUP(99&amp;C152*1,[4]Depara_Prod_Oficial!$A$2:$F$1048576,6,FALSE),VLOOKUP(F152*1,[4]Depara_Prod_Oficial!$A$2:$F$1048576,6,FALSE)),E152)</f>
        <v>AP Riders</v>
      </c>
      <c r="I152" s="24" t="str">
        <f>IFERROR(VLOOKUP(H152,'[5]Principais Produtos'!$C$1:$D$42,2,0),"Não")</f>
        <v>Não</v>
      </c>
      <c r="J152" s="68" t="s">
        <v>1642</v>
      </c>
      <c r="K152" s="53" t="s">
        <v>955</v>
      </c>
      <c r="L152" s="17"/>
      <c r="M152" s="54" t="s">
        <v>369</v>
      </c>
      <c r="N152" s="55">
        <v>5674</v>
      </c>
      <c r="O152" s="55">
        <v>0</v>
      </c>
      <c r="P152" s="56">
        <v>5674</v>
      </c>
      <c r="Q152" s="64">
        <v>0</v>
      </c>
      <c r="R152" s="51"/>
      <c r="S152" s="62" t="s">
        <v>375</v>
      </c>
      <c r="T152" s="53">
        <v>1879675</v>
      </c>
      <c r="U152" s="53" t="s">
        <v>1752</v>
      </c>
      <c r="V152" s="53" t="s">
        <v>1753</v>
      </c>
      <c r="W152" s="53" t="s">
        <v>52</v>
      </c>
      <c r="X152" s="53" t="s">
        <v>1754</v>
      </c>
      <c r="Y152" s="53" t="s">
        <v>1755</v>
      </c>
      <c r="Z152" s="53" t="s">
        <v>1756</v>
      </c>
      <c r="AA152" s="53" t="s">
        <v>56</v>
      </c>
      <c r="AB152" s="53">
        <v>56391.67</v>
      </c>
      <c r="AC152" s="53">
        <v>56391.67</v>
      </c>
      <c r="AD152" s="53" t="s">
        <v>56</v>
      </c>
      <c r="AE152" s="53" t="s">
        <v>56</v>
      </c>
      <c r="AF152" s="53" t="s">
        <v>56</v>
      </c>
      <c r="AG152" s="53">
        <v>56391.67</v>
      </c>
      <c r="AH152" s="53" t="s">
        <v>102</v>
      </c>
      <c r="AI152" s="53">
        <v>28195.84</v>
      </c>
      <c r="AJ152" s="53">
        <v>0</v>
      </c>
      <c r="AK152" s="53" t="s">
        <v>58</v>
      </c>
      <c r="AL152" s="53">
        <v>0</v>
      </c>
      <c r="AM152" s="53" t="s">
        <v>59</v>
      </c>
      <c r="AN152" s="53" t="s">
        <v>60</v>
      </c>
      <c r="AO152" s="51"/>
      <c r="AP152" s="53" t="s">
        <v>61</v>
      </c>
      <c r="AQ152" s="53" t="s">
        <v>62</v>
      </c>
      <c r="AR152" s="53" t="s">
        <v>142</v>
      </c>
      <c r="AS152" s="53" t="s">
        <v>88</v>
      </c>
      <c r="AT152" s="53" t="s">
        <v>153</v>
      </c>
      <c r="AU152" s="53" t="s">
        <v>65</v>
      </c>
      <c r="AV152" s="53" t="s">
        <v>1757</v>
      </c>
      <c r="AW152" s="53" t="s">
        <v>272</v>
      </c>
      <c r="AX152" s="53" t="s">
        <v>273</v>
      </c>
      <c r="AY152" s="53" t="s">
        <v>93</v>
      </c>
      <c r="AZ152" s="53" t="s">
        <v>1734</v>
      </c>
      <c r="BA152" s="53" t="s">
        <v>202</v>
      </c>
      <c r="BB152" s="53">
        <v>0</v>
      </c>
      <c r="BC152" s="53" t="s">
        <v>1758</v>
      </c>
      <c r="BD152" s="53" t="s">
        <v>1759</v>
      </c>
      <c r="BE152" s="58">
        <v>41823</v>
      </c>
      <c r="BF152" s="53">
        <v>56391.67</v>
      </c>
      <c r="BG152" s="58">
        <v>41823</v>
      </c>
      <c r="BH152" s="59" t="s">
        <v>1734</v>
      </c>
      <c r="BI152" s="60">
        <v>966</v>
      </c>
      <c r="BJ152" s="61">
        <v>32.200000000000003</v>
      </c>
    </row>
    <row r="153" spans="1:64" ht="16.5" customHeight="1" x14ac:dyDescent="0.25">
      <c r="A153" s="49" t="s">
        <v>973</v>
      </c>
      <c r="B153" s="51" t="s">
        <v>1766</v>
      </c>
      <c r="C153" s="63">
        <v>93</v>
      </c>
      <c r="D153" s="49" t="s">
        <v>3333</v>
      </c>
      <c r="E153" s="51" t="s">
        <v>1635</v>
      </c>
      <c r="F153" s="50">
        <v>8064</v>
      </c>
      <c r="G153" s="18" t="s">
        <v>914</v>
      </c>
      <c r="H153" s="24" t="str">
        <f>IFERROR(IF(F153*1=9999,VLOOKUP(99&amp;C153*1,[4]Depara_Prod_Oficial!$A$2:$F$1048576,6,FALSE),VLOOKUP(F153*1,[4]Depara_Prod_Oficial!$A$2:$F$1048576,6,FALSE)),E153)</f>
        <v>Vida Van Gogh</v>
      </c>
      <c r="I153" s="24" t="str">
        <f>IFERROR(VLOOKUP(H153,'[5]Principais Produtos'!$C$1:$D$42,2,0),"Não")</f>
        <v>Sim</v>
      </c>
      <c r="J153" s="68" t="s">
        <v>1642</v>
      </c>
      <c r="K153" s="53" t="s">
        <v>47</v>
      </c>
      <c r="L153" s="17"/>
      <c r="M153" s="54" t="s">
        <v>903</v>
      </c>
      <c r="N153" s="55">
        <v>21662.799999999999</v>
      </c>
      <c r="O153" s="55">
        <v>21662.799999999999</v>
      </c>
      <c r="P153" s="56">
        <v>0</v>
      </c>
      <c r="Q153" s="64"/>
      <c r="R153" s="51"/>
      <c r="S153" s="62" t="s">
        <v>375</v>
      </c>
      <c r="T153" s="53">
        <v>2014924</v>
      </c>
      <c r="U153" s="53" t="s">
        <v>1760</v>
      </c>
      <c r="V153" s="53" t="s">
        <v>1761</v>
      </c>
      <c r="W153" s="53" t="s">
        <v>52</v>
      </c>
      <c r="X153" s="53" t="s">
        <v>1762</v>
      </c>
      <c r="Y153" s="53" t="s">
        <v>1763</v>
      </c>
      <c r="Z153" s="53" t="s">
        <v>1764</v>
      </c>
      <c r="AA153" s="53" t="s">
        <v>56</v>
      </c>
      <c r="AB153" s="53">
        <v>15000</v>
      </c>
      <c r="AC153" s="53">
        <v>15000</v>
      </c>
      <c r="AD153" s="53" t="s">
        <v>56</v>
      </c>
      <c r="AE153" s="53" t="s">
        <v>56</v>
      </c>
      <c r="AF153" s="53" t="s">
        <v>56</v>
      </c>
      <c r="AG153" s="53">
        <v>15000</v>
      </c>
      <c r="AH153" s="53" t="s">
        <v>102</v>
      </c>
      <c r="AI153" s="53">
        <v>7500</v>
      </c>
      <c r="AJ153" s="53">
        <v>0</v>
      </c>
      <c r="AK153" s="53" t="s">
        <v>58</v>
      </c>
      <c r="AL153" s="53">
        <v>0</v>
      </c>
      <c r="AM153" s="53" t="s">
        <v>59</v>
      </c>
      <c r="AN153" s="53" t="s">
        <v>60</v>
      </c>
      <c r="AO153" s="51"/>
      <c r="AP153" s="53" t="s">
        <v>61</v>
      </c>
      <c r="AQ153" s="53" t="s">
        <v>62</v>
      </c>
      <c r="AR153" s="53" t="s">
        <v>142</v>
      </c>
      <c r="AS153" s="53" t="s">
        <v>88</v>
      </c>
      <c r="AT153" s="53" t="s">
        <v>169</v>
      </c>
      <c r="AU153" s="53" t="s">
        <v>65</v>
      </c>
      <c r="AV153" s="53" t="s">
        <v>1765</v>
      </c>
      <c r="AW153" s="53" t="s">
        <v>92</v>
      </c>
      <c r="AX153" s="53" t="s">
        <v>68</v>
      </c>
      <c r="AY153" s="53" t="s">
        <v>93</v>
      </c>
      <c r="AZ153" s="53" t="s">
        <v>1660</v>
      </c>
      <c r="BA153" s="53" t="s">
        <v>163</v>
      </c>
      <c r="BB153" s="53">
        <v>3232</v>
      </c>
      <c r="BC153" s="53" t="s">
        <v>1766</v>
      </c>
      <c r="BD153" s="53" t="s">
        <v>1767</v>
      </c>
      <c r="BE153" s="58">
        <v>42019</v>
      </c>
      <c r="BF153" s="53">
        <v>15000</v>
      </c>
      <c r="BG153" s="58">
        <v>42019</v>
      </c>
      <c r="BH153" s="109" t="s">
        <v>1660</v>
      </c>
      <c r="BI153" s="60">
        <v>769</v>
      </c>
      <c r="BJ153" s="61">
        <v>25.633333333333333</v>
      </c>
      <c r="BK153" s="27">
        <f t="shared" ref="BK153:BK165" si="18">DATEDIF(BG153,BH153,"m")</f>
        <v>25</v>
      </c>
      <c r="BL153" s="110">
        <f t="shared" ref="BL153:BL165" si="19">BK153/12</f>
        <v>2.0833333333333335</v>
      </c>
    </row>
    <row r="154" spans="1:64" ht="16.5" customHeight="1" x14ac:dyDescent="0.25">
      <c r="A154" s="49" t="s">
        <v>973</v>
      </c>
      <c r="B154" s="51" t="s">
        <v>1775</v>
      </c>
      <c r="C154" s="63">
        <v>82</v>
      </c>
      <c r="D154" s="49" t="s">
        <v>3333</v>
      </c>
      <c r="E154" s="51" t="s">
        <v>1626</v>
      </c>
      <c r="F154" s="50">
        <v>8065</v>
      </c>
      <c r="G154" s="63" t="s">
        <v>386</v>
      </c>
      <c r="H154" s="24" t="str">
        <f>IFERROR(IF(F154*1=9999,VLOOKUP(99&amp;C154*1,[4]Depara_Prod_Oficial!$A$2:$F$1048576,6,FALSE),VLOOKUP(F154*1,[4]Depara_Prod_Oficial!$A$2:$F$1048576,6,FALSE)),E154)</f>
        <v>AP Proteção Sob Medida</v>
      </c>
      <c r="I154" s="24" t="str">
        <f>IFERROR(VLOOKUP(H154,'[5]Principais Produtos'!$C$1:$D$42,2,0),"Não")</f>
        <v>Sim</v>
      </c>
      <c r="J154" s="68" t="s">
        <v>1642</v>
      </c>
      <c r="K154" s="53" t="s">
        <v>955</v>
      </c>
      <c r="L154" s="17"/>
      <c r="M154" s="54" t="s">
        <v>48</v>
      </c>
      <c r="N154" s="55">
        <v>79380.600000000006</v>
      </c>
      <c r="O154" s="55">
        <v>66000</v>
      </c>
      <c r="P154" s="56">
        <v>13380.600000000006</v>
      </c>
      <c r="Q154" s="64"/>
      <c r="R154" s="51"/>
      <c r="S154" s="62" t="s">
        <v>375</v>
      </c>
      <c r="T154" s="53">
        <v>1951118</v>
      </c>
      <c r="U154" s="53" t="s">
        <v>1768</v>
      </c>
      <c r="V154" s="53" t="s">
        <v>1769</v>
      </c>
      <c r="W154" s="53" t="s">
        <v>52</v>
      </c>
      <c r="X154" s="53" t="s">
        <v>1770</v>
      </c>
      <c r="Y154" s="53" t="s">
        <v>1771</v>
      </c>
      <c r="Z154" s="53" t="s">
        <v>1772</v>
      </c>
      <c r="AA154" s="53" t="s">
        <v>56</v>
      </c>
      <c r="AB154" s="53">
        <v>42524</v>
      </c>
      <c r="AC154" s="53">
        <v>42524</v>
      </c>
      <c r="AD154" s="53" t="s">
        <v>56</v>
      </c>
      <c r="AE154" s="53" t="s">
        <v>56</v>
      </c>
      <c r="AF154" s="53" t="s">
        <v>56</v>
      </c>
      <c r="AG154" s="53">
        <v>42524</v>
      </c>
      <c r="AH154" s="53" t="s">
        <v>102</v>
      </c>
      <c r="AI154" s="53">
        <v>21262</v>
      </c>
      <c r="AJ154" s="53">
        <v>0</v>
      </c>
      <c r="AK154" s="53" t="s">
        <v>58</v>
      </c>
      <c r="AL154" s="53">
        <v>0</v>
      </c>
      <c r="AM154" s="53" t="s">
        <v>59</v>
      </c>
      <c r="AN154" s="53" t="s">
        <v>60</v>
      </c>
      <c r="AO154" s="51"/>
      <c r="AP154" s="53" t="s">
        <v>61</v>
      </c>
      <c r="AQ154" s="53" t="s">
        <v>62</v>
      </c>
      <c r="AR154" s="53" t="s">
        <v>142</v>
      </c>
      <c r="AS154" s="53" t="s">
        <v>64</v>
      </c>
      <c r="AT154" s="53" t="s">
        <v>153</v>
      </c>
      <c r="AU154" s="53" t="s">
        <v>65</v>
      </c>
      <c r="AV154" s="53" t="s">
        <v>1773</v>
      </c>
      <c r="AW154" s="53" t="s">
        <v>92</v>
      </c>
      <c r="AX154" s="53" t="s">
        <v>68</v>
      </c>
      <c r="AY154" s="53" t="s">
        <v>93</v>
      </c>
      <c r="AZ154" s="53" t="s">
        <v>1774</v>
      </c>
      <c r="BA154" s="53" t="s">
        <v>223</v>
      </c>
      <c r="BB154" s="53">
        <v>0</v>
      </c>
      <c r="BC154" s="53" t="s">
        <v>1775</v>
      </c>
      <c r="BD154" s="53" t="s">
        <v>1776</v>
      </c>
      <c r="BE154" s="58">
        <v>41922</v>
      </c>
      <c r="BF154" s="53">
        <v>42524</v>
      </c>
      <c r="BG154" s="58">
        <v>41922</v>
      </c>
      <c r="BH154" s="109" t="s">
        <v>1774</v>
      </c>
      <c r="BI154" s="60">
        <v>865</v>
      </c>
      <c r="BJ154" s="61">
        <v>28.833333333333332</v>
      </c>
      <c r="BK154" s="27">
        <f t="shared" si="18"/>
        <v>28</v>
      </c>
      <c r="BL154" s="110">
        <f t="shared" si="19"/>
        <v>2.3333333333333335</v>
      </c>
    </row>
    <row r="155" spans="1:64" ht="16.5" customHeight="1" x14ac:dyDescent="0.25">
      <c r="A155" s="49" t="s">
        <v>973</v>
      </c>
      <c r="B155" s="51" t="s">
        <v>1782</v>
      </c>
      <c r="C155" s="63">
        <v>93</v>
      </c>
      <c r="D155" s="49" t="s">
        <v>3333</v>
      </c>
      <c r="E155" s="51" t="s">
        <v>377</v>
      </c>
      <c r="F155" s="50">
        <v>5030</v>
      </c>
      <c r="G155" s="63" t="s">
        <v>46</v>
      </c>
      <c r="H155" s="24" t="str">
        <f>IFERROR(IF(F155*1=9999,VLOOKUP(99&amp;C155*1,[4]Depara_Prod_Oficial!$A$2:$F$1048576,6,FALSE),VLOOKUP(F155*1,[4]Depara_Prod_Oficial!$A$2:$F$1048576,6,FALSE)),E155)</f>
        <v>Vida Proteção Exclusiva</v>
      </c>
      <c r="I155" s="24" t="str">
        <f>IFERROR(VLOOKUP(H155,'[5]Principais Produtos'!$C$1:$D$42,2,0),"Não")</f>
        <v>Sim</v>
      </c>
      <c r="J155" s="68" t="s">
        <v>1642</v>
      </c>
      <c r="K155" s="53" t="s">
        <v>1643</v>
      </c>
      <c r="L155" s="17"/>
      <c r="M155" s="54" t="s">
        <v>903</v>
      </c>
      <c r="N155" s="55">
        <v>116118.75</v>
      </c>
      <c r="O155" s="55">
        <v>116118.75</v>
      </c>
      <c r="P155" s="56">
        <v>0</v>
      </c>
      <c r="Q155" s="64"/>
      <c r="R155" s="51"/>
      <c r="S155" s="62" t="s">
        <v>375</v>
      </c>
      <c r="T155" s="53">
        <v>1670648</v>
      </c>
      <c r="U155" s="53" t="s">
        <v>1777</v>
      </c>
      <c r="V155" s="53" t="s">
        <v>1778</v>
      </c>
      <c r="W155" s="53" t="s">
        <v>52</v>
      </c>
      <c r="X155" s="53" t="s">
        <v>1779</v>
      </c>
      <c r="Y155" s="53" t="s">
        <v>1780</v>
      </c>
      <c r="Z155" s="53" t="s">
        <v>1781</v>
      </c>
      <c r="AA155" s="53" t="s">
        <v>56</v>
      </c>
      <c r="AB155" s="53">
        <v>58899</v>
      </c>
      <c r="AC155" s="53">
        <v>58899</v>
      </c>
      <c r="AD155" s="53" t="s">
        <v>56</v>
      </c>
      <c r="AE155" s="53" t="s">
        <v>56</v>
      </c>
      <c r="AF155" s="53" t="s">
        <v>56</v>
      </c>
      <c r="AG155" s="53">
        <v>58899</v>
      </c>
      <c r="AH155" s="53" t="s">
        <v>57</v>
      </c>
      <c r="AI155" s="53">
        <v>58899</v>
      </c>
      <c r="AJ155" s="53">
        <v>11387.76</v>
      </c>
      <c r="AK155" s="53" t="s">
        <v>58</v>
      </c>
      <c r="AL155" s="53">
        <v>0</v>
      </c>
      <c r="AM155" s="53" t="s">
        <v>59</v>
      </c>
      <c r="AN155" s="53" t="s">
        <v>562</v>
      </c>
      <c r="AO155" s="51" t="s">
        <v>563</v>
      </c>
      <c r="AP155" s="53" t="s">
        <v>61</v>
      </c>
      <c r="AQ155" s="53" t="s">
        <v>270</v>
      </c>
      <c r="AR155" s="53" t="s">
        <v>199</v>
      </c>
      <c r="AS155" s="53" t="s">
        <v>88</v>
      </c>
      <c r="AT155" s="53" t="s">
        <v>153</v>
      </c>
      <c r="AU155" s="53" t="s">
        <v>65</v>
      </c>
      <c r="AV155" s="53" t="s">
        <v>162</v>
      </c>
      <c r="AW155" s="53" t="s">
        <v>92</v>
      </c>
      <c r="AX155" s="53" t="s">
        <v>68</v>
      </c>
      <c r="AY155" s="53" t="s">
        <v>93</v>
      </c>
      <c r="AZ155" s="53" t="s">
        <v>1774</v>
      </c>
      <c r="BA155" s="53" t="s">
        <v>163</v>
      </c>
      <c r="BB155" s="53">
        <v>0</v>
      </c>
      <c r="BC155" s="53" t="s">
        <v>1782</v>
      </c>
      <c r="BD155" s="53" t="s">
        <v>1783</v>
      </c>
      <c r="BE155" s="58">
        <v>41464</v>
      </c>
      <c r="BF155" s="53">
        <v>58899</v>
      </c>
      <c r="BG155" s="58">
        <v>41464</v>
      </c>
      <c r="BH155" s="109" t="s">
        <v>1774</v>
      </c>
      <c r="BI155" s="60">
        <v>1323</v>
      </c>
      <c r="BJ155" s="61">
        <v>44.1</v>
      </c>
      <c r="BK155" s="27">
        <f t="shared" si="18"/>
        <v>43</v>
      </c>
      <c r="BL155" s="110">
        <f t="shared" si="19"/>
        <v>3.5833333333333335</v>
      </c>
    </row>
    <row r="156" spans="1:64" ht="16.5" customHeight="1" x14ac:dyDescent="0.25">
      <c r="A156" s="49" t="s">
        <v>973</v>
      </c>
      <c r="B156" s="51" t="s">
        <v>1790</v>
      </c>
      <c r="C156" s="63">
        <v>93</v>
      </c>
      <c r="D156" s="49" t="s">
        <v>3333</v>
      </c>
      <c r="E156" s="51" t="s">
        <v>1635</v>
      </c>
      <c r="F156" s="50">
        <v>8064</v>
      </c>
      <c r="G156" s="63" t="s">
        <v>389</v>
      </c>
      <c r="H156" s="24" t="str">
        <f>IFERROR(IF(F156*1=9999,VLOOKUP(99&amp;C156*1,[4]Depara_Prod_Oficial!$A$2:$F$1048576,6,FALSE),VLOOKUP(F156*1,[4]Depara_Prod_Oficial!$A$2:$F$1048576,6,FALSE)),E156)</f>
        <v>Vida Van Gogh</v>
      </c>
      <c r="I156" s="24" t="str">
        <f>IFERROR(VLOOKUP(H156,'[5]Principais Produtos'!$C$1:$D$42,2,0),"Não")</f>
        <v>Sim</v>
      </c>
      <c r="J156" s="68" t="s">
        <v>1642</v>
      </c>
      <c r="K156" s="53" t="s">
        <v>954</v>
      </c>
      <c r="L156" s="17" t="s">
        <v>1933</v>
      </c>
      <c r="M156" s="54" t="s">
        <v>369</v>
      </c>
      <c r="N156" s="55">
        <v>512328</v>
      </c>
      <c r="O156" s="55">
        <v>0</v>
      </c>
      <c r="P156" s="56">
        <v>512328</v>
      </c>
      <c r="Q156" s="64">
        <v>0</v>
      </c>
      <c r="R156" s="51"/>
      <c r="S156" s="62" t="s">
        <v>375</v>
      </c>
      <c r="T156" s="53">
        <v>1866904</v>
      </c>
      <c r="U156" s="53" t="s">
        <v>1784</v>
      </c>
      <c r="V156" s="53" t="s">
        <v>1785</v>
      </c>
      <c r="W156" s="53" t="s">
        <v>52</v>
      </c>
      <c r="X156" s="53" t="s">
        <v>1786</v>
      </c>
      <c r="Y156" s="53" t="s">
        <v>1787</v>
      </c>
      <c r="Z156" s="53" t="s">
        <v>1788</v>
      </c>
      <c r="AA156" s="53" t="s">
        <v>56</v>
      </c>
      <c r="AB156" s="53">
        <v>300000</v>
      </c>
      <c r="AC156" s="53">
        <v>300000</v>
      </c>
      <c r="AD156" s="53" t="s">
        <v>56</v>
      </c>
      <c r="AE156" s="53" t="s">
        <v>56</v>
      </c>
      <c r="AF156" s="53" t="s">
        <v>56</v>
      </c>
      <c r="AG156" s="53">
        <v>300000</v>
      </c>
      <c r="AH156" s="53" t="s">
        <v>102</v>
      </c>
      <c r="AI156" s="53">
        <v>150000</v>
      </c>
      <c r="AJ156" s="53">
        <v>0</v>
      </c>
      <c r="AK156" s="53" t="s">
        <v>58</v>
      </c>
      <c r="AL156" s="53">
        <v>0</v>
      </c>
      <c r="AM156" s="53" t="s">
        <v>59</v>
      </c>
      <c r="AN156" s="53" t="s">
        <v>60</v>
      </c>
      <c r="AO156" s="51"/>
      <c r="AP156" s="53" t="s">
        <v>61</v>
      </c>
      <c r="AQ156" s="53" t="s">
        <v>62</v>
      </c>
      <c r="AR156" s="53" t="s">
        <v>161</v>
      </c>
      <c r="AS156" s="53" t="s">
        <v>64</v>
      </c>
      <c r="AT156" s="53" t="s">
        <v>1789</v>
      </c>
      <c r="AU156" s="53" t="s">
        <v>65</v>
      </c>
      <c r="AV156" s="53" t="s">
        <v>201</v>
      </c>
      <c r="AW156" s="53" t="s">
        <v>92</v>
      </c>
      <c r="AX156" s="53" t="s">
        <v>68</v>
      </c>
      <c r="AY156" s="53" t="s">
        <v>93</v>
      </c>
      <c r="AZ156" s="53" t="s">
        <v>1774</v>
      </c>
      <c r="BA156" s="53" t="s">
        <v>274</v>
      </c>
      <c r="BB156" s="53">
        <v>0</v>
      </c>
      <c r="BC156" s="53" t="s">
        <v>1790</v>
      </c>
      <c r="BD156" s="53" t="s">
        <v>1791</v>
      </c>
      <c r="BE156" s="58">
        <v>41799</v>
      </c>
      <c r="BF156" s="53">
        <v>300000</v>
      </c>
      <c r="BG156" s="58">
        <v>41799</v>
      </c>
      <c r="BH156" s="109" t="s">
        <v>1774</v>
      </c>
      <c r="BI156" s="60">
        <v>988</v>
      </c>
      <c r="BJ156" s="61">
        <v>32.93333333333333</v>
      </c>
      <c r="BK156" s="27">
        <f t="shared" si="18"/>
        <v>32</v>
      </c>
      <c r="BL156" s="110">
        <f t="shared" si="19"/>
        <v>2.6666666666666665</v>
      </c>
    </row>
    <row r="157" spans="1:64" ht="16.5" customHeight="1" x14ac:dyDescent="0.25">
      <c r="A157" s="49" t="s">
        <v>973</v>
      </c>
      <c r="B157" s="51" t="s">
        <v>1798</v>
      </c>
      <c r="C157" s="63">
        <v>82</v>
      </c>
      <c r="D157" s="49" t="s">
        <v>3333</v>
      </c>
      <c r="E157" s="51" t="s">
        <v>1633</v>
      </c>
      <c r="F157" s="50">
        <v>5043</v>
      </c>
      <c r="G157" s="63" t="s">
        <v>399</v>
      </c>
      <c r="H157" s="24" t="str">
        <f>IFERROR(IF(F157*1=9999,VLOOKUP(99&amp;C157*1,[4]Depara_Prod_Oficial!$A$2:$F$1048576,6,FALSE),VLOOKUP(F157*1,[4]Depara_Prod_Oficial!$A$2:$F$1048576,6,FALSE)),E157)</f>
        <v>AP Mulher</v>
      </c>
      <c r="I157" s="24" t="str">
        <f>IFERROR(VLOOKUP(H157,'[5]Principais Produtos'!$C$1:$D$42,2,0),"Não")</f>
        <v>Sim</v>
      </c>
      <c r="J157" s="68" t="s">
        <v>1642</v>
      </c>
      <c r="K157" s="53" t="s">
        <v>957</v>
      </c>
      <c r="L157" s="17"/>
      <c r="M157" s="54" t="s">
        <v>369</v>
      </c>
      <c r="N157" s="55">
        <v>24517.74</v>
      </c>
      <c r="O157" s="55">
        <v>0</v>
      </c>
      <c r="P157" s="56">
        <v>24517.74</v>
      </c>
      <c r="Q157" s="64">
        <v>0</v>
      </c>
      <c r="R157" s="51"/>
      <c r="S157" s="62" t="s">
        <v>375</v>
      </c>
      <c r="T157" s="53">
        <v>1945833</v>
      </c>
      <c r="U157" s="53" t="s">
        <v>1792</v>
      </c>
      <c r="V157" s="53" t="s">
        <v>1793</v>
      </c>
      <c r="W157" s="53" t="s">
        <v>52</v>
      </c>
      <c r="X157" s="53" t="s">
        <v>1794</v>
      </c>
      <c r="Y157" s="53" t="s">
        <v>1795</v>
      </c>
      <c r="Z157" s="53" t="s">
        <v>1796</v>
      </c>
      <c r="AA157" s="53" t="s">
        <v>56</v>
      </c>
      <c r="AB157" s="53">
        <v>15000</v>
      </c>
      <c r="AC157" s="53">
        <v>15000</v>
      </c>
      <c r="AD157" s="53" t="s">
        <v>56</v>
      </c>
      <c r="AE157" s="53" t="s">
        <v>56</v>
      </c>
      <c r="AF157" s="53" t="s">
        <v>56</v>
      </c>
      <c r="AG157" s="53">
        <v>15000</v>
      </c>
      <c r="AH157" s="53" t="s">
        <v>102</v>
      </c>
      <c r="AI157" s="53">
        <v>7500</v>
      </c>
      <c r="AJ157" s="53">
        <v>0</v>
      </c>
      <c r="AK157" s="53" t="s">
        <v>58</v>
      </c>
      <c r="AL157" s="53">
        <v>0</v>
      </c>
      <c r="AM157" s="53" t="s">
        <v>59</v>
      </c>
      <c r="AN157" s="53" t="s">
        <v>60</v>
      </c>
      <c r="AO157" s="51"/>
      <c r="AP157" s="53" t="s">
        <v>61</v>
      </c>
      <c r="AQ157" s="53" t="s">
        <v>62</v>
      </c>
      <c r="AR157" s="53" t="s">
        <v>168</v>
      </c>
      <c r="AS157" s="53" t="s">
        <v>64</v>
      </c>
      <c r="AT157" s="53" t="s">
        <v>187</v>
      </c>
      <c r="AU157" s="53" t="s">
        <v>65</v>
      </c>
      <c r="AV157" s="53" t="s">
        <v>1797</v>
      </c>
      <c r="AW157" s="53" t="s">
        <v>92</v>
      </c>
      <c r="AX157" s="53" t="s">
        <v>68</v>
      </c>
      <c r="AY157" s="53" t="s">
        <v>93</v>
      </c>
      <c r="AZ157" s="53" t="s">
        <v>1774</v>
      </c>
      <c r="BA157" s="53" t="s">
        <v>155</v>
      </c>
      <c r="BB157" s="53">
        <v>0</v>
      </c>
      <c r="BC157" s="53" t="s">
        <v>1798</v>
      </c>
      <c r="BD157" s="53" t="s">
        <v>1799</v>
      </c>
      <c r="BE157" s="58">
        <v>41914</v>
      </c>
      <c r="BF157" s="53">
        <v>15000</v>
      </c>
      <c r="BG157" s="58">
        <v>41914</v>
      </c>
      <c r="BH157" s="109" t="s">
        <v>1774</v>
      </c>
      <c r="BI157" s="60">
        <v>873</v>
      </c>
      <c r="BJ157" s="61">
        <v>29.1</v>
      </c>
      <c r="BK157" s="27">
        <f t="shared" si="18"/>
        <v>28</v>
      </c>
      <c r="BL157" s="110">
        <f t="shared" si="19"/>
        <v>2.3333333333333335</v>
      </c>
    </row>
    <row r="158" spans="1:64" ht="16.5" customHeight="1" x14ac:dyDescent="0.25">
      <c r="A158" s="49" t="s">
        <v>973</v>
      </c>
      <c r="B158" s="51" t="s">
        <v>1807</v>
      </c>
      <c r="C158" s="63">
        <v>93</v>
      </c>
      <c r="D158" s="49" t="s">
        <v>3333</v>
      </c>
      <c r="E158" s="51" t="s">
        <v>1636</v>
      </c>
      <c r="F158" s="50">
        <v>5081</v>
      </c>
      <c r="G158" s="63" t="s">
        <v>389</v>
      </c>
      <c r="H158" s="24" t="str">
        <f>IFERROR(IF(F158*1=9999,VLOOKUP(99&amp;C158*1,[4]Depara_Prod_Oficial!$A$2:$F$1048576,6,FALSE),VLOOKUP(F158*1,[4]Depara_Prod_Oficial!$A$2:$F$1048576,6,FALSE)),E158)</f>
        <v>Vida Master</v>
      </c>
      <c r="I158" s="24" t="str">
        <f>IFERROR(VLOOKUP(H158,'[5]Principais Produtos'!$C$1:$D$42,2,0),"Não")</f>
        <v>Sim</v>
      </c>
      <c r="J158" s="68" t="s">
        <v>1642</v>
      </c>
      <c r="K158" s="53" t="s">
        <v>1643</v>
      </c>
      <c r="L158" s="17"/>
      <c r="M158" s="54" t="s">
        <v>369</v>
      </c>
      <c r="N158" s="55">
        <v>30207.52</v>
      </c>
      <c r="O158" s="55">
        <v>0</v>
      </c>
      <c r="P158" s="56">
        <v>30207.52</v>
      </c>
      <c r="Q158" s="64">
        <v>0</v>
      </c>
      <c r="R158" s="51"/>
      <c r="S158" s="62" t="s">
        <v>375</v>
      </c>
      <c r="T158" s="53">
        <v>2406345</v>
      </c>
      <c r="U158" s="53" t="s">
        <v>1800</v>
      </c>
      <c r="V158" s="53" t="s">
        <v>1801</v>
      </c>
      <c r="W158" s="53" t="s">
        <v>52</v>
      </c>
      <c r="X158" s="53" t="s">
        <v>1802</v>
      </c>
      <c r="Y158" s="53" t="s">
        <v>1803</v>
      </c>
      <c r="Z158" s="53" t="s">
        <v>1804</v>
      </c>
      <c r="AA158" s="53" t="s">
        <v>56</v>
      </c>
      <c r="AB158" s="53">
        <v>20906.12</v>
      </c>
      <c r="AC158" s="53">
        <v>20906.12</v>
      </c>
      <c r="AD158" s="53" t="s">
        <v>56</v>
      </c>
      <c r="AE158" s="53" t="s">
        <v>56</v>
      </c>
      <c r="AF158" s="53" t="s">
        <v>56</v>
      </c>
      <c r="AG158" s="53">
        <v>20906.12</v>
      </c>
      <c r="AH158" s="53" t="s">
        <v>102</v>
      </c>
      <c r="AI158" s="53">
        <v>10453.06</v>
      </c>
      <c r="AJ158" s="53">
        <v>0</v>
      </c>
      <c r="AK158" s="53" t="s">
        <v>58</v>
      </c>
      <c r="AL158" s="53">
        <v>0</v>
      </c>
      <c r="AM158" s="53" t="s">
        <v>59</v>
      </c>
      <c r="AN158" s="53" t="s">
        <v>60</v>
      </c>
      <c r="AO158" s="51"/>
      <c r="AP158" s="53" t="s">
        <v>61</v>
      </c>
      <c r="AQ158" s="53" t="s">
        <v>62</v>
      </c>
      <c r="AR158" s="53" t="s">
        <v>87</v>
      </c>
      <c r="AS158" s="53" t="s">
        <v>88</v>
      </c>
      <c r="AT158" s="53" t="s">
        <v>89</v>
      </c>
      <c r="AU158" s="53" t="s">
        <v>103</v>
      </c>
      <c r="AV158" s="53" t="s">
        <v>1805</v>
      </c>
      <c r="AW158" s="53" t="s">
        <v>1806</v>
      </c>
      <c r="AX158" s="53" t="s">
        <v>775</v>
      </c>
      <c r="AY158" s="53" t="s">
        <v>93</v>
      </c>
      <c r="AZ158" s="53" t="s">
        <v>1693</v>
      </c>
      <c r="BA158" s="53" t="s">
        <v>124</v>
      </c>
      <c r="BB158" s="53">
        <v>0</v>
      </c>
      <c r="BC158" s="53" t="s">
        <v>1807</v>
      </c>
      <c r="BD158" s="53" t="s">
        <v>767</v>
      </c>
      <c r="BE158" s="58">
        <v>42753</v>
      </c>
      <c r="BF158" s="53">
        <v>20906.12</v>
      </c>
      <c r="BG158" s="58">
        <v>42753</v>
      </c>
      <c r="BH158" s="109" t="s">
        <v>1693</v>
      </c>
      <c r="BI158" s="60">
        <v>33</v>
      </c>
      <c r="BJ158" s="61">
        <v>1.1000000000000001</v>
      </c>
      <c r="BK158" s="27">
        <f t="shared" si="18"/>
        <v>1</v>
      </c>
      <c r="BL158" s="110">
        <f t="shared" si="19"/>
        <v>8.3333333333333329E-2</v>
      </c>
    </row>
    <row r="159" spans="1:64" ht="16.5" customHeight="1" x14ac:dyDescent="0.25">
      <c r="A159" s="49" t="s">
        <v>973</v>
      </c>
      <c r="B159" s="51" t="s">
        <v>1814</v>
      </c>
      <c r="C159" s="63">
        <v>93</v>
      </c>
      <c r="D159" s="49" t="s">
        <v>3333</v>
      </c>
      <c r="E159" s="51" t="s">
        <v>1630</v>
      </c>
      <c r="F159" s="50">
        <v>5055</v>
      </c>
      <c r="G159" s="63" t="s">
        <v>389</v>
      </c>
      <c r="H159" s="24" t="str">
        <f>IFERROR(IF(F159*1=9999,VLOOKUP(99&amp;C159*1,[4]Depara_Prod_Oficial!$A$2:$F$1048576,6,FALSE),VLOOKUP(F159*1,[4]Depara_Prod_Oficial!$A$2:$F$1048576,6,FALSE)),E159)</f>
        <v>Vida Master</v>
      </c>
      <c r="I159" s="24" t="str">
        <f>IFERROR(VLOOKUP(H159,'[5]Principais Produtos'!$C$1:$D$42,2,0),"Não")</f>
        <v>Sim</v>
      </c>
      <c r="J159" s="68" t="s">
        <v>1642</v>
      </c>
      <c r="K159" s="53" t="s">
        <v>958</v>
      </c>
      <c r="L159" s="17" t="s">
        <v>919</v>
      </c>
      <c r="M159" s="54" t="s">
        <v>48</v>
      </c>
      <c r="N159" s="55">
        <v>77619.61</v>
      </c>
      <c r="O159" s="55">
        <v>65000</v>
      </c>
      <c r="P159" s="56">
        <v>12619.61</v>
      </c>
      <c r="Q159" s="64"/>
      <c r="R159" s="51"/>
      <c r="S159" s="62" t="s">
        <v>375</v>
      </c>
      <c r="T159" s="53">
        <v>2245090</v>
      </c>
      <c r="U159" s="53" t="s">
        <v>1808</v>
      </c>
      <c r="V159" s="53" t="s">
        <v>1809</v>
      </c>
      <c r="W159" s="53" t="s">
        <v>52</v>
      </c>
      <c r="X159" s="53" t="s">
        <v>1810</v>
      </c>
      <c r="Y159" s="53" t="s">
        <v>1811</v>
      </c>
      <c r="Z159" s="53" t="s">
        <v>1812</v>
      </c>
      <c r="AA159" s="53" t="s">
        <v>56</v>
      </c>
      <c r="AB159" s="53">
        <v>65118</v>
      </c>
      <c r="AC159" s="53">
        <v>65118</v>
      </c>
      <c r="AD159" s="53" t="s">
        <v>56</v>
      </c>
      <c r="AE159" s="53" t="s">
        <v>56</v>
      </c>
      <c r="AF159" s="53" t="s">
        <v>56</v>
      </c>
      <c r="AG159" s="53">
        <v>65118</v>
      </c>
      <c r="AH159" s="53" t="s">
        <v>102</v>
      </c>
      <c r="AI159" s="53">
        <v>32559</v>
      </c>
      <c r="AJ159" s="53">
        <v>0</v>
      </c>
      <c r="AK159" s="53" t="s">
        <v>58</v>
      </c>
      <c r="AL159" s="53">
        <v>0</v>
      </c>
      <c r="AM159" s="53" t="s">
        <v>59</v>
      </c>
      <c r="AN159" s="53" t="s">
        <v>60</v>
      </c>
      <c r="AO159" s="51"/>
      <c r="AP159" s="53" t="s">
        <v>61</v>
      </c>
      <c r="AQ159" s="53" t="s">
        <v>62</v>
      </c>
      <c r="AR159" s="53" t="s">
        <v>168</v>
      </c>
      <c r="AS159" s="53" t="s">
        <v>64</v>
      </c>
      <c r="AT159" s="53" t="s">
        <v>153</v>
      </c>
      <c r="AU159" s="53" t="s">
        <v>65</v>
      </c>
      <c r="AV159" s="53" t="s">
        <v>201</v>
      </c>
      <c r="AW159" s="53" t="s">
        <v>92</v>
      </c>
      <c r="AX159" s="53" t="s">
        <v>68</v>
      </c>
      <c r="AY159" s="53" t="s">
        <v>93</v>
      </c>
      <c r="AZ159" s="53" t="s">
        <v>1813</v>
      </c>
      <c r="BA159" s="53" t="s">
        <v>223</v>
      </c>
      <c r="BB159" s="53">
        <v>0</v>
      </c>
      <c r="BC159" s="53" t="s">
        <v>1814</v>
      </c>
      <c r="BD159" s="53" t="s">
        <v>1589</v>
      </c>
      <c r="BE159" s="58">
        <v>42480</v>
      </c>
      <c r="BF159" s="53">
        <v>65118</v>
      </c>
      <c r="BG159" s="58">
        <v>42480</v>
      </c>
      <c r="BH159" s="109" t="s">
        <v>1813</v>
      </c>
      <c r="BI159" s="60">
        <v>304</v>
      </c>
      <c r="BJ159" s="61">
        <v>10.133333333333333</v>
      </c>
      <c r="BK159" s="27">
        <f t="shared" si="18"/>
        <v>9</v>
      </c>
      <c r="BL159" s="110">
        <f t="shared" si="19"/>
        <v>0.75</v>
      </c>
    </row>
    <row r="160" spans="1:64" ht="16.5" customHeight="1" x14ac:dyDescent="0.25">
      <c r="A160" s="49" t="s">
        <v>973</v>
      </c>
      <c r="B160" s="51" t="s">
        <v>1820</v>
      </c>
      <c r="C160" s="63">
        <v>93</v>
      </c>
      <c r="D160" s="49" t="s">
        <v>3333</v>
      </c>
      <c r="E160" s="51" t="s">
        <v>1635</v>
      </c>
      <c r="F160" s="50">
        <v>8064</v>
      </c>
      <c r="G160" s="18" t="s">
        <v>914</v>
      </c>
      <c r="H160" s="24" t="str">
        <f>IFERROR(IF(F160*1=9999,VLOOKUP(99&amp;C160*1,[4]Depara_Prod_Oficial!$A$2:$F$1048576,6,FALSE),VLOOKUP(F160*1,[4]Depara_Prod_Oficial!$A$2:$F$1048576,6,FALSE)),E160)</f>
        <v>Vida Van Gogh</v>
      </c>
      <c r="I160" s="24" t="str">
        <f>IFERROR(VLOOKUP(H160,'[5]Principais Produtos'!$C$1:$D$42,2,0),"Não")</f>
        <v>Sim</v>
      </c>
      <c r="J160" s="68" t="s">
        <v>1642</v>
      </c>
      <c r="K160" s="53" t="s">
        <v>47</v>
      </c>
      <c r="L160" s="17"/>
      <c r="M160" s="54" t="s">
        <v>903</v>
      </c>
      <c r="N160" s="55">
        <v>16056.65</v>
      </c>
      <c r="O160" s="55">
        <v>16056.65</v>
      </c>
      <c r="P160" s="56">
        <v>0</v>
      </c>
      <c r="Q160" s="64"/>
      <c r="R160" s="51"/>
      <c r="S160" s="62" t="s">
        <v>375</v>
      </c>
      <c r="T160" s="53">
        <v>2061222</v>
      </c>
      <c r="U160" s="53" t="s">
        <v>1815</v>
      </c>
      <c r="V160" s="53" t="s">
        <v>1816</v>
      </c>
      <c r="W160" s="53" t="s">
        <v>52</v>
      </c>
      <c r="X160" s="53" t="s">
        <v>1817</v>
      </c>
      <c r="Y160" s="53" t="s">
        <v>1818</v>
      </c>
      <c r="Z160" s="53" t="s">
        <v>1819</v>
      </c>
      <c r="AA160" s="53" t="s">
        <v>56</v>
      </c>
      <c r="AB160" s="53">
        <v>11188</v>
      </c>
      <c r="AC160" s="53">
        <v>11188</v>
      </c>
      <c r="AD160" s="53" t="s">
        <v>56</v>
      </c>
      <c r="AE160" s="53" t="s">
        <v>56</v>
      </c>
      <c r="AF160" s="53" t="s">
        <v>56</v>
      </c>
      <c r="AG160" s="53">
        <v>11188</v>
      </c>
      <c r="AH160" s="53" t="s">
        <v>57</v>
      </c>
      <c r="AI160" s="53">
        <v>11188</v>
      </c>
      <c r="AJ160" s="53">
        <v>0</v>
      </c>
      <c r="AK160" s="53" t="s">
        <v>58</v>
      </c>
      <c r="AL160" s="53">
        <v>0</v>
      </c>
      <c r="AM160" s="53" t="s">
        <v>59</v>
      </c>
      <c r="AN160" s="53" t="s">
        <v>60</v>
      </c>
      <c r="AO160" s="51"/>
      <c r="AP160" s="53" t="s">
        <v>61</v>
      </c>
      <c r="AQ160" s="53" t="s">
        <v>62</v>
      </c>
      <c r="AR160" s="53" t="s">
        <v>87</v>
      </c>
      <c r="AS160" s="53" t="s">
        <v>88</v>
      </c>
      <c r="AT160" s="53" t="s">
        <v>500</v>
      </c>
      <c r="AU160" s="53" t="s">
        <v>65</v>
      </c>
      <c r="AV160" s="53" t="s">
        <v>123</v>
      </c>
      <c r="AW160" s="53" t="s">
        <v>105</v>
      </c>
      <c r="AX160" s="53" t="s">
        <v>68</v>
      </c>
      <c r="AY160" s="53" t="s">
        <v>93</v>
      </c>
      <c r="AZ160" s="53" t="s">
        <v>1813</v>
      </c>
      <c r="BA160" s="53" t="s">
        <v>163</v>
      </c>
      <c r="BB160" s="53">
        <v>0</v>
      </c>
      <c r="BC160" s="53" t="s">
        <v>1820</v>
      </c>
      <c r="BD160" s="53" t="s">
        <v>1821</v>
      </c>
      <c r="BE160" s="58">
        <v>42090</v>
      </c>
      <c r="BF160" s="53">
        <v>11188</v>
      </c>
      <c r="BG160" s="58">
        <v>42090</v>
      </c>
      <c r="BH160" s="109" t="s">
        <v>1813</v>
      </c>
      <c r="BI160" s="60">
        <v>694</v>
      </c>
      <c r="BJ160" s="61">
        <v>23.133333333333333</v>
      </c>
      <c r="BK160" s="27">
        <f t="shared" si="18"/>
        <v>22</v>
      </c>
      <c r="BL160" s="110">
        <f t="shared" si="19"/>
        <v>1.8333333333333333</v>
      </c>
    </row>
    <row r="161" spans="1:64" ht="16.5" customHeight="1" x14ac:dyDescent="0.25">
      <c r="A161" s="49" t="s">
        <v>973</v>
      </c>
      <c r="B161" s="51" t="s">
        <v>1827</v>
      </c>
      <c r="C161" s="63">
        <v>93</v>
      </c>
      <c r="D161" s="49" t="s">
        <v>3333</v>
      </c>
      <c r="E161" s="51" t="s">
        <v>1630</v>
      </c>
      <c r="F161" s="50">
        <v>5055</v>
      </c>
      <c r="G161" s="63" t="s">
        <v>389</v>
      </c>
      <c r="H161" s="24" t="str">
        <f>IFERROR(IF(F161*1=9999,VLOOKUP(99&amp;C161*1,[4]Depara_Prod_Oficial!$A$2:$F$1048576,6,FALSE),VLOOKUP(F161*1,[4]Depara_Prod_Oficial!$A$2:$F$1048576,6,FALSE)),E161)</f>
        <v>Vida Master</v>
      </c>
      <c r="I161" s="24" t="str">
        <f>IFERROR(VLOOKUP(H161,'[5]Principais Produtos'!$C$1:$D$42,2,0),"Não")</f>
        <v>Sim</v>
      </c>
      <c r="J161" s="68" t="s">
        <v>1642</v>
      </c>
      <c r="K161" s="53" t="s">
        <v>958</v>
      </c>
      <c r="L161" s="17" t="s">
        <v>919</v>
      </c>
      <c r="M161" s="54" t="s">
        <v>48</v>
      </c>
      <c r="N161" s="55">
        <v>163400.45000000001</v>
      </c>
      <c r="O161" s="55">
        <v>130000</v>
      </c>
      <c r="P161" s="56">
        <v>33400.450000000012</v>
      </c>
      <c r="Q161" s="64">
        <v>13000</v>
      </c>
      <c r="R161" s="51"/>
      <c r="S161" s="62" t="s">
        <v>375</v>
      </c>
      <c r="T161" s="53">
        <v>2252961</v>
      </c>
      <c r="U161" s="53" t="s">
        <v>1822</v>
      </c>
      <c r="V161" s="53" t="s">
        <v>1823</v>
      </c>
      <c r="W161" s="53" t="s">
        <v>52</v>
      </c>
      <c r="X161" s="53" t="s">
        <v>1824</v>
      </c>
      <c r="Y161" s="53" t="s">
        <v>1825</v>
      </c>
      <c r="Z161" s="53" t="s">
        <v>1826</v>
      </c>
      <c r="AA161" s="53" t="s">
        <v>56</v>
      </c>
      <c r="AB161" s="53">
        <v>120000</v>
      </c>
      <c r="AC161" s="53">
        <v>120000</v>
      </c>
      <c r="AD161" s="53" t="s">
        <v>56</v>
      </c>
      <c r="AE161" s="53" t="s">
        <v>56</v>
      </c>
      <c r="AF161" s="53" t="s">
        <v>56</v>
      </c>
      <c r="AG161" s="53">
        <v>120000</v>
      </c>
      <c r="AH161" s="53" t="s">
        <v>102</v>
      </c>
      <c r="AI161" s="53">
        <v>60000</v>
      </c>
      <c r="AJ161" s="53">
        <v>0</v>
      </c>
      <c r="AK161" s="53" t="s">
        <v>58</v>
      </c>
      <c r="AL161" s="53">
        <v>0</v>
      </c>
      <c r="AM161" s="53" t="s">
        <v>59</v>
      </c>
      <c r="AN161" s="53" t="s">
        <v>60</v>
      </c>
      <c r="AO161" s="51"/>
      <c r="AP161" s="53" t="s">
        <v>61</v>
      </c>
      <c r="AQ161" s="53" t="s">
        <v>62</v>
      </c>
      <c r="AR161" s="53" t="s">
        <v>142</v>
      </c>
      <c r="AS161" s="53" t="s">
        <v>88</v>
      </c>
      <c r="AT161" s="53" t="s">
        <v>1701</v>
      </c>
      <c r="AU161" s="53" t="s">
        <v>65</v>
      </c>
      <c r="AV161" s="53" t="s">
        <v>123</v>
      </c>
      <c r="AW161" s="53" t="s">
        <v>105</v>
      </c>
      <c r="AX161" s="53" t="s">
        <v>68</v>
      </c>
      <c r="AY161" s="53" t="s">
        <v>93</v>
      </c>
      <c r="AZ161" s="53" t="s">
        <v>1685</v>
      </c>
      <c r="BA161" s="53" t="s">
        <v>223</v>
      </c>
      <c r="BB161" s="53">
        <v>0</v>
      </c>
      <c r="BC161" s="53" t="s">
        <v>1827</v>
      </c>
      <c r="BD161" s="53" t="s">
        <v>1828</v>
      </c>
      <c r="BE161" s="58">
        <v>42502</v>
      </c>
      <c r="BF161" s="53">
        <v>120000</v>
      </c>
      <c r="BG161" s="58">
        <v>42502</v>
      </c>
      <c r="BH161" s="109" t="s">
        <v>1685</v>
      </c>
      <c r="BI161" s="60">
        <v>281</v>
      </c>
      <c r="BJ161" s="61">
        <v>9.3666666666666671</v>
      </c>
      <c r="BK161" s="27">
        <f t="shared" si="18"/>
        <v>9</v>
      </c>
      <c r="BL161" s="110">
        <f t="shared" si="19"/>
        <v>0.75</v>
      </c>
    </row>
    <row r="162" spans="1:64" ht="16.5" customHeight="1" x14ac:dyDescent="0.25">
      <c r="A162" s="49" t="s">
        <v>973</v>
      </c>
      <c r="B162" s="51" t="s">
        <v>1834</v>
      </c>
      <c r="C162" s="63">
        <v>93</v>
      </c>
      <c r="D162" s="49" t="s">
        <v>3333</v>
      </c>
      <c r="E162" s="51" t="s">
        <v>1636</v>
      </c>
      <c r="F162" s="50">
        <v>5081</v>
      </c>
      <c r="G162" s="63" t="s">
        <v>389</v>
      </c>
      <c r="H162" s="24" t="str">
        <f>IFERROR(IF(F162*1=9999,VLOOKUP(99&amp;C162*1,[4]Depara_Prod_Oficial!$A$2:$F$1048576,6,FALSE),VLOOKUP(F162*1,[4]Depara_Prod_Oficial!$A$2:$F$1048576,6,FALSE)),E162)</f>
        <v>Vida Master</v>
      </c>
      <c r="I162" s="24" t="str">
        <f>IFERROR(VLOOKUP(H162,'[5]Principais Produtos'!$C$1:$D$42,2,0),"Não")</f>
        <v>Sim</v>
      </c>
      <c r="J162" s="68" t="s">
        <v>1642</v>
      </c>
      <c r="K162" s="53" t="s">
        <v>958</v>
      </c>
      <c r="L162" s="17" t="s">
        <v>919</v>
      </c>
      <c r="M162" s="54" t="s">
        <v>48</v>
      </c>
      <c r="N162" s="55">
        <v>87840.21</v>
      </c>
      <c r="O162" s="55">
        <v>80000</v>
      </c>
      <c r="P162" s="56">
        <v>7840.2100000000064</v>
      </c>
      <c r="Q162" s="64">
        <v>8000</v>
      </c>
      <c r="R162" s="51"/>
      <c r="S162" s="62" t="s">
        <v>375</v>
      </c>
      <c r="T162" s="53">
        <v>2288675</v>
      </c>
      <c r="U162" s="53" t="s">
        <v>1829</v>
      </c>
      <c r="V162" s="53" t="s">
        <v>1830</v>
      </c>
      <c r="W162" s="53" t="s">
        <v>52</v>
      </c>
      <c r="X162" s="53" t="s">
        <v>1831</v>
      </c>
      <c r="Y162" s="53" t="s">
        <v>1832</v>
      </c>
      <c r="Z162" s="53" t="s">
        <v>1833</v>
      </c>
      <c r="AA162" s="53" t="s">
        <v>56</v>
      </c>
      <c r="AB162" s="53">
        <v>79553.5</v>
      </c>
      <c r="AC162" s="53">
        <v>79553.5</v>
      </c>
      <c r="AD162" s="53" t="s">
        <v>56</v>
      </c>
      <c r="AE162" s="53" t="s">
        <v>56</v>
      </c>
      <c r="AF162" s="53" t="s">
        <v>56</v>
      </c>
      <c r="AG162" s="53">
        <v>79553.5</v>
      </c>
      <c r="AH162" s="53" t="s">
        <v>102</v>
      </c>
      <c r="AI162" s="53">
        <v>39776.75</v>
      </c>
      <c r="AJ162" s="53">
        <v>0</v>
      </c>
      <c r="AK162" s="53" t="s">
        <v>58</v>
      </c>
      <c r="AL162" s="53">
        <v>0</v>
      </c>
      <c r="AM162" s="53" t="s">
        <v>59</v>
      </c>
      <c r="AN162" s="53" t="s">
        <v>60</v>
      </c>
      <c r="AO162" s="51"/>
      <c r="AP162" s="53" t="s">
        <v>61</v>
      </c>
      <c r="AQ162" s="53" t="s">
        <v>62</v>
      </c>
      <c r="AR162" s="53" t="s">
        <v>87</v>
      </c>
      <c r="AS162" s="53" t="s">
        <v>88</v>
      </c>
      <c r="AT162" s="53" t="s">
        <v>169</v>
      </c>
      <c r="AU162" s="53" t="s">
        <v>65</v>
      </c>
      <c r="AV162" s="53" t="s">
        <v>91</v>
      </c>
      <c r="AW162" s="53" t="s">
        <v>92</v>
      </c>
      <c r="AX162" s="53" t="s">
        <v>68</v>
      </c>
      <c r="AY162" s="53" t="s">
        <v>93</v>
      </c>
      <c r="AZ162" s="53" t="s">
        <v>1685</v>
      </c>
      <c r="BA162" s="53" t="s">
        <v>70</v>
      </c>
      <c r="BB162" s="53">
        <v>0</v>
      </c>
      <c r="BC162" s="53" t="s">
        <v>1834</v>
      </c>
      <c r="BD162" s="53" t="s">
        <v>1835</v>
      </c>
      <c r="BE162" s="58">
        <v>42580</v>
      </c>
      <c r="BF162" s="53">
        <v>79553.5</v>
      </c>
      <c r="BG162" s="58">
        <v>42580</v>
      </c>
      <c r="BH162" s="109" t="s">
        <v>1685</v>
      </c>
      <c r="BI162" s="60">
        <v>203</v>
      </c>
      <c r="BJ162" s="61">
        <v>6.7666666666666666</v>
      </c>
      <c r="BK162" s="27">
        <f t="shared" si="18"/>
        <v>6</v>
      </c>
      <c r="BL162" s="110">
        <f t="shared" si="19"/>
        <v>0.5</v>
      </c>
    </row>
    <row r="163" spans="1:64" ht="16.5" customHeight="1" x14ac:dyDescent="0.25">
      <c r="A163" s="49" t="s">
        <v>973</v>
      </c>
      <c r="B163" s="51" t="s">
        <v>1842</v>
      </c>
      <c r="C163" s="63">
        <v>93</v>
      </c>
      <c r="D163" s="49" t="s">
        <v>3333</v>
      </c>
      <c r="E163" s="51" t="s">
        <v>917</v>
      </c>
      <c r="F163" s="50">
        <v>5012</v>
      </c>
      <c r="G163" s="63" t="s">
        <v>374</v>
      </c>
      <c r="H163" s="24" t="str">
        <f>IFERROR(IF(F163*1=9999,VLOOKUP(99&amp;C163*1,[4]Depara_Prod_Oficial!$A$2:$F$1048576,6,FALSE),VLOOKUP(F163*1,[4]Depara_Prod_Oficial!$A$2:$F$1048576,6,FALSE)),E163)</f>
        <v>AP STD</v>
      </c>
      <c r="I163" s="24" t="str">
        <f>IFERROR(VLOOKUP(H163,'[5]Principais Produtos'!$C$1:$D$42,2,0),"Não")</f>
        <v>Sim</v>
      </c>
      <c r="J163" s="68" t="s">
        <v>925</v>
      </c>
      <c r="K163" s="53" t="s">
        <v>378</v>
      </c>
      <c r="L163" s="17"/>
      <c r="M163" s="54" t="s">
        <v>48</v>
      </c>
      <c r="N163" s="55">
        <v>62485.04</v>
      </c>
      <c r="O163" s="55">
        <v>54050</v>
      </c>
      <c r="P163" s="56">
        <v>8435.0400000000009</v>
      </c>
      <c r="Q163" s="64"/>
      <c r="R163" s="51"/>
      <c r="S163" s="62" t="s">
        <v>375</v>
      </c>
      <c r="T163" s="53">
        <v>1665279</v>
      </c>
      <c r="U163" s="53" t="s">
        <v>1836</v>
      </c>
      <c r="V163" s="53" t="s">
        <v>1837</v>
      </c>
      <c r="W163" s="53" t="s">
        <v>52</v>
      </c>
      <c r="X163" s="53" t="s">
        <v>1838</v>
      </c>
      <c r="Y163" s="53" t="s">
        <v>1839</v>
      </c>
      <c r="Z163" s="53" t="s">
        <v>1840</v>
      </c>
      <c r="AA163" s="53" t="s">
        <v>56</v>
      </c>
      <c r="AB163" s="53">
        <v>208000</v>
      </c>
      <c r="AC163" s="53">
        <v>260000</v>
      </c>
      <c r="AD163" s="53" t="s">
        <v>56</v>
      </c>
      <c r="AE163" s="53" t="s">
        <v>56</v>
      </c>
      <c r="AF163" s="53" t="s">
        <v>56</v>
      </c>
      <c r="AG163" s="53">
        <v>25000</v>
      </c>
      <c r="AH163" s="53" t="s">
        <v>57</v>
      </c>
      <c r="AI163" s="53">
        <v>25000</v>
      </c>
      <c r="AJ163" s="53">
        <v>0</v>
      </c>
      <c r="AK163" s="53" t="s">
        <v>58</v>
      </c>
      <c r="AL163" s="53">
        <v>0</v>
      </c>
      <c r="AM163" s="53" t="s">
        <v>59</v>
      </c>
      <c r="AN163" s="53" t="s">
        <v>60</v>
      </c>
      <c r="AO163" s="51"/>
      <c r="AP163" s="53" t="s">
        <v>61</v>
      </c>
      <c r="AQ163" s="53" t="s">
        <v>86</v>
      </c>
      <c r="AR163" s="53" t="s">
        <v>161</v>
      </c>
      <c r="AS163" s="53" t="s">
        <v>64</v>
      </c>
      <c r="AT163" s="53" t="s">
        <v>153</v>
      </c>
      <c r="AU163" s="53" t="s">
        <v>65</v>
      </c>
      <c r="AV163" s="53" t="s">
        <v>1841</v>
      </c>
      <c r="AW163" s="53" t="s">
        <v>92</v>
      </c>
      <c r="AX163" s="53" t="s">
        <v>68</v>
      </c>
      <c r="AY163" s="53" t="s">
        <v>93</v>
      </c>
      <c r="AZ163" s="53" t="s">
        <v>1685</v>
      </c>
      <c r="BA163" s="53" t="s">
        <v>106</v>
      </c>
      <c r="BB163" s="53">
        <v>0</v>
      </c>
      <c r="BC163" s="53" t="s">
        <v>1842</v>
      </c>
      <c r="BD163" s="53" t="s">
        <v>878</v>
      </c>
      <c r="BE163" s="58">
        <v>41452</v>
      </c>
      <c r="BF163" s="53">
        <v>208000</v>
      </c>
      <c r="BG163" s="58">
        <v>41452</v>
      </c>
      <c r="BH163" s="109" t="s">
        <v>1685</v>
      </c>
      <c r="BI163" s="60">
        <v>1331</v>
      </c>
      <c r="BJ163" s="61">
        <v>44.366666666666667</v>
      </c>
      <c r="BK163" s="27">
        <f t="shared" si="18"/>
        <v>43</v>
      </c>
      <c r="BL163" s="110">
        <f t="shared" si="19"/>
        <v>3.5833333333333335</v>
      </c>
    </row>
    <row r="164" spans="1:64" ht="16.5" customHeight="1" x14ac:dyDescent="0.25">
      <c r="A164" s="49" t="s">
        <v>973</v>
      </c>
      <c r="B164" s="51" t="s">
        <v>1848</v>
      </c>
      <c r="C164" s="63">
        <v>93</v>
      </c>
      <c r="D164" s="49" t="s">
        <v>3333</v>
      </c>
      <c r="E164" s="51" t="s">
        <v>1630</v>
      </c>
      <c r="F164" s="50">
        <v>5055</v>
      </c>
      <c r="G164" s="63" t="s">
        <v>389</v>
      </c>
      <c r="H164" s="24" t="str">
        <f>IFERROR(IF(F164*1=9999,VLOOKUP(99&amp;C164*1,[4]Depara_Prod_Oficial!$A$2:$F$1048576,6,FALSE),VLOOKUP(F164*1,[4]Depara_Prod_Oficial!$A$2:$F$1048576,6,FALSE)),E164)</f>
        <v>Vida Master</v>
      </c>
      <c r="I164" s="24" t="str">
        <f>IFERROR(VLOOKUP(H164,'[5]Principais Produtos'!$C$1:$D$42,2,0),"Não")</f>
        <v>Sim</v>
      </c>
      <c r="J164" s="68" t="s">
        <v>1642</v>
      </c>
      <c r="K164" s="53" t="s">
        <v>958</v>
      </c>
      <c r="L164" s="17" t="s">
        <v>1649</v>
      </c>
      <c r="M164" s="54" t="s">
        <v>48</v>
      </c>
      <c r="N164" s="55">
        <v>159286.82</v>
      </c>
      <c r="O164" s="55">
        <v>140000</v>
      </c>
      <c r="P164" s="56">
        <v>19286.820000000007</v>
      </c>
      <c r="Q164" s="64"/>
      <c r="R164" s="51"/>
      <c r="S164" s="62" t="s">
        <v>375</v>
      </c>
      <c r="T164" s="53">
        <v>2079655</v>
      </c>
      <c r="U164" s="53" t="s">
        <v>1843</v>
      </c>
      <c r="V164" s="53" t="s">
        <v>1844</v>
      </c>
      <c r="W164" s="53" t="s">
        <v>52</v>
      </c>
      <c r="X164" s="53" t="s">
        <v>1845</v>
      </c>
      <c r="Y164" s="53" t="s">
        <v>1846</v>
      </c>
      <c r="Z164" s="53" t="s">
        <v>1847</v>
      </c>
      <c r="AA164" s="53" t="s">
        <v>56</v>
      </c>
      <c r="AB164" s="53">
        <v>109129</v>
      </c>
      <c r="AC164" s="53">
        <v>109129</v>
      </c>
      <c r="AD164" s="53" t="s">
        <v>56</v>
      </c>
      <c r="AE164" s="53" t="s">
        <v>56</v>
      </c>
      <c r="AF164" s="53" t="s">
        <v>56</v>
      </c>
      <c r="AG164" s="53">
        <v>109129</v>
      </c>
      <c r="AH164" s="53" t="s">
        <v>102</v>
      </c>
      <c r="AI164" s="53">
        <v>54564.5</v>
      </c>
      <c r="AJ164" s="53">
        <v>0</v>
      </c>
      <c r="AK164" s="53" t="s">
        <v>58</v>
      </c>
      <c r="AL164" s="53">
        <v>0</v>
      </c>
      <c r="AM164" s="53" t="s">
        <v>59</v>
      </c>
      <c r="AN164" s="53" t="s">
        <v>60</v>
      </c>
      <c r="AO164" s="51"/>
      <c r="AP164" s="53" t="s">
        <v>61</v>
      </c>
      <c r="AQ164" s="53" t="s">
        <v>62</v>
      </c>
      <c r="AR164" s="53" t="s">
        <v>87</v>
      </c>
      <c r="AS164" s="53" t="s">
        <v>64</v>
      </c>
      <c r="AT164" s="53" t="s">
        <v>169</v>
      </c>
      <c r="AU164" s="53" t="s">
        <v>65</v>
      </c>
      <c r="AV164" s="53" t="s">
        <v>261</v>
      </c>
      <c r="AW164" s="53" t="s">
        <v>92</v>
      </c>
      <c r="AX164" s="53" t="s">
        <v>68</v>
      </c>
      <c r="AY164" s="53" t="s">
        <v>93</v>
      </c>
      <c r="AZ164" s="53" t="s">
        <v>1685</v>
      </c>
      <c r="BA164" s="53" t="s">
        <v>223</v>
      </c>
      <c r="BB164" s="53">
        <v>0</v>
      </c>
      <c r="BC164" s="53" t="s">
        <v>1848</v>
      </c>
      <c r="BD164" s="53" t="s">
        <v>1849</v>
      </c>
      <c r="BE164" s="58">
        <v>42123</v>
      </c>
      <c r="BF164" s="53">
        <v>109129</v>
      </c>
      <c r="BG164" s="58">
        <v>42123</v>
      </c>
      <c r="BH164" s="109" t="s">
        <v>1685</v>
      </c>
      <c r="BI164" s="60">
        <v>660</v>
      </c>
      <c r="BJ164" s="61">
        <v>22</v>
      </c>
      <c r="BK164" s="27">
        <f t="shared" si="18"/>
        <v>21</v>
      </c>
      <c r="BL164" s="110">
        <f t="shared" si="19"/>
        <v>1.75</v>
      </c>
    </row>
    <row r="165" spans="1:64" ht="16.5" customHeight="1" x14ac:dyDescent="0.25">
      <c r="A165" s="49" t="s">
        <v>973</v>
      </c>
      <c r="B165" s="51" t="s">
        <v>1855</v>
      </c>
      <c r="C165" s="63">
        <v>93</v>
      </c>
      <c r="D165" s="49" t="s">
        <v>3333</v>
      </c>
      <c r="E165" s="51" t="s">
        <v>1635</v>
      </c>
      <c r="F165" s="50">
        <v>8064</v>
      </c>
      <c r="G165" s="18" t="s">
        <v>914</v>
      </c>
      <c r="H165" s="24" t="str">
        <f>IFERROR(IF(F165*1=9999,VLOOKUP(99&amp;C165*1,[4]Depara_Prod_Oficial!$A$2:$F$1048576,6,FALSE),VLOOKUP(F165*1,[4]Depara_Prod_Oficial!$A$2:$F$1048576,6,FALSE)),E165)</f>
        <v>Vida Van Gogh</v>
      </c>
      <c r="I165" s="24" t="str">
        <f>IFERROR(VLOOKUP(H165,'[5]Principais Produtos'!$C$1:$D$42,2,0),"Não")</f>
        <v>Sim</v>
      </c>
      <c r="J165" s="68" t="s">
        <v>1642</v>
      </c>
      <c r="K165" s="53" t="s">
        <v>47</v>
      </c>
      <c r="L165" s="17"/>
      <c r="M165" s="54" t="s">
        <v>48</v>
      </c>
      <c r="N165" s="55">
        <v>86695</v>
      </c>
      <c r="O165" s="55">
        <v>68000</v>
      </c>
      <c r="P165" s="56">
        <v>18695</v>
      </c>
      <c r="Q165" s="64"/>
      <c r="R165" s="51"/>
      <c r="S165" s="62" t="s">
        <v>375</v>
      </c>
      <c r="T165" s="53">
        <v>2075951</v>
      </c>
      <c r="U165" s="53" t="s">
        <v>1850</v>
      </c>
      <c r="V165" s="53" t="s">
        <v>1851</v>
      </c>
      <c r="W165" s="53" t="s">
        <v>52</v>
      </c>
      <c r="X165" s="53" t="s">
        <v>1852</v>
      </c>
      <c r="Y165" s="53" t="s">
        <v>1853</v>
      </c>
      <c r="Z165" s="53" t="s">
        <v>1854</v>
      </c>
      <c r="AA165" s="53" t="s">
        <v>56</v>
      </c>
      <c r="AB165" s="53">
        <v>40000</v>
      </c>
      <c r="AC165" s="53">
        <v>40000</v>
      </c>
      <c r="AD165" s="53" t="s">
        <v>56</v>
      </c>
      <c r="AE165" s="53" t="s">
        <v>56</v>
      </c>
      <c r="AF165" s="53" t="s">
        <v>56</v>
      </c>
      <c r="AG165" s="53">
        <v>40000</v>
      </c>
      <c r="AH165" s="53" t="s">
        <v>102</v>
      </c>
      <c r="AI165" s="53">
        <v>20000</v>
      </c>
      <c r="AJ165" s="53">
        <v>0</v>
      </c>
      <c r="AK165" s="53" t="s">
        <v>58</v>
      </c>
      <c r="AL165" s="53">
        <v>0</v>
      </c>
      <c r="AM165" s="53" t="s">
        <v>59</v>
      </c>
      <c r="AN165" s="53" t="s">
        <v>60</v>
      </c>
      <c r="AO165" s="51"/>
      <c r="AP165" s="53" t="s">
        <v>61</v>
      </c>
      <c r="AQ165" s="53" t="s">
        <v>62</v>
      </c>
      <c r="AR165" s="53" t="s">
        <v>161</v>
      </c>
      <c r="AS165" s="53" t="s">
        <v>320</v>
      </c>
      <c r="AT165" s="53" t="s">
        <v>187</v>
      </c>
      <c r="AU165" s="53" t="s">
        <v>65</v>
      </c>
      <c r="AV165" s="53" t="s">
        <v>1558</v>
      </c>
      <c r="AW165" s="53" t="s">
        <v>92</v>
      </c>
      <c r="AX165" s="53" t="s">
        <v>68</v>
      </c>
      <c r="AY165" s="53" t="s">
        <v>93</v>
      </c>
      <c r="AZ165" s="53" t="s">
        <v>1685</v>
      </c>
      <c r="BA165" s="53" t="s">
        <v>223</v>
      </c>
      <c r="BB165" s="53">
        <v>0</v>
      </c>
      <c r="BC165" s="53" t="s">
        <v>1855</v>
      </c>
      <c r="BD165" s="53" t="s">
        <v>1856</v>
      </c>
      <c r="BE165" s="58">
        <v>42116</v>
      </c>
      <c r="BF165" s="53">
        <v>40000</v>
      </c>
      <c r="BG165" s="58">
        <v>42116</v>
      </c>
      <c r="BH165" s="109" t="s">
        <v>1685</v>
      </c>
      <c r="BI165" s="60">
        <v>667</v>
      </c>
      <c r="BJ165" s="61">
        <v>22.233333333333334</v>
      </c>
      <c r="BK165" s="27">
        <f t="shared" si="18"/>
        <v>21</v>
      </c>
      <c r="BL165" s="110">
        <f t="shared" si="19"/>
        <v>1.75</v>
      </c>
    </row>
    <row r="166" spans="1:64" ht="16.5" customHeight="1" x14ac:dyDescent="0.25">
      <c r="A166" s="49" t="s">
        <v>973</v>
      </c>
      <c r="B166" s="51" t="s">
        <v>1863</v>
      </c>
      <c r="C166" s="63" t="s">
        <v>1618</v>
      </c>
      <c r="D166" s="49" t="s">
        <v>3333</v>
      </c>
      <c r="E166" s="51" t="s">
        <v>1857</v>
      </c>
      <c r="F166" s="50">
        <v>2014</v>
      </c>
      <c r="G166" s="63" t="s">
        <v>389</v>
      </c>
      <c r="H166" s="24" t="str">
        <f>IFERROR(IF(F166*1=9999,VLOOKUP(99&amp;C166*1,[4]Depara_Prod_Oficial!$A$2:$F$1048576,6,FALSE),VLOOKUP(F166*1,[4]Depara_Prod_Oficial!$A$2:$F$1048576,6,FALSE)),E166)</f>
        <v>SANTANDER PREV VGBL</v>
      </c>
      <c r="I166" s="24" t="str">
        <f>IFERROR(VLOOKUP(H166,'[5]Principais Produtos'!$C$1:$D$42,2,0),"Não")</f>
        <v>Não</v>
      </c>
      <c r="J166" s="68" t="s">
        <v>925</v>
      </c>
      <c r="K166" s="17" t="s">
        <v>925</v>
      </c>
      <c r="L166" s="17" t="s">
        <v>1934</v>
      </c>
      <c r="M166" s="54" t="s">
        <v>903</v>
      </c>
      <c r="N166" s="55">
        <v>22637.65</v>
      </c>
      <c r="O166" s="55">
        <v>22637.65</v>
      </c>
      <c r="P166" s="56">
        <v>0</v>
      </c>
      <c r="Q166" s="64"/>
      <c r="R166" s="51"/>
      <c r="S166" s="62" t="s">
        <v>375</v>
      </c>
      <c r="T166" s="53">
        <v>2144544</v>
      </c>
      <c r="U166" s="53" t="s">
        <v>1858</v>
      </c>
      <c r="V166" s="53" t="s">
        <v>1859</v>
      </c>
      <c r="W166" s="53" t="s">
        <v>52</v>
      </c>
      <c r="X166" s="53" t="s">
        <v>1860</v>
      </c>
      <c r="Y166" s="53" t="s">
        <v>1861</v>
      </c>
      <c r="Z166" s="53" t="s">
        <v>1862</v>
      </c>
      <c r="AA166" s="53" t="s">
        <v>56</v>
      </c>
      <c r="AB166" s="53">
        <v>0</v>
      </c>
      <c r="AC166" s="53">
        <v>0</v>
      </c>
      <c r="AD166" s="53" t="s">
        <v>56</v>
      </c>
      <c r="AE166" s="53" t="s">
        <v>56</v>
      </c>
      <c r="AF166" s="53" t="s">
        <v>56</v>
      </c>
      <c r="AG166" s="53">
        <v>0</v>
      </c>
      <c r="AH166" s="53"/>
      <c r="AI166" s="53">
        <v>0</v>
      </c>
      <c r="AJ166" s="53">
        <v>0</v>
      </c>
      <c r="AK166" s="53" t="s">
        <v>58</v>
      </c>
      <c r="AL166" s="53">
        <v>0</v>
      </c>
      <c r="AM166" s="53" t="s">
        <v>59</v>
      </c>
      <c r="AN166" s="53" t="s">
        <v>60</v>
      </c>
      <c r="AO166" s="51"/>
      <c r="AP166" s="53" t="s">
        <v>61</v>
      </c>
      <c r="AQ166" s="53" t="s">
        <v>62</v>
      </c>
      <c r="AR166" s="53" t="s">
        <v>63</v>
      </c>
      <c r="AS166" s="53" t="s">
        <v>88</v>
      </c>
      <c r="AT166" s="53" t="s">
        <v>622</v>
      </c>
      <c r="AU166" s="53" t="s">
        <v>65</v>
      </c>
      <c r="AV166" s="53" t="s">
        <v>201</v>
      </c>
      <c r="AW166" s="53" t="s">
        <v>92</v>
      </c>
      <c r="AX166" s="53" t="s">
        <v>68</v>
      </c>
      <c r="AY166" s="53" t="s">
        <v>93</v>
      </c>
      <c r="AZ166" s="53" t="s">
        <v>1685</v>
      </c>
      <c r="BA166" s="53" t="s">
        <v>163</v>
      </c>
      <c r="BB166" s="53">
        <v>0</v>
      </c>
      <c r="BC166" s="53" t="s">
        <v>1863</v>
      </c>
      <c r="BD166" s="53" t="s">
        <v>1864</v>
      </c>
      <c r="BE166" s="58">
        <v>42252</v>
      </c>
      <c r="BF166" s="53">
        <v>0</v>
      </c>
      <c r="BG166" s="58">
        <v>42252</v>
      </c>
      <c r="BH166" s="59" t="s">
        <v>1685</v>
      </c>
      <c r="BI166" s="60">
        <v>531</v>
      </c>
      <c r="BJ166" s="61">
        <v>17.7</v>
      </c>
    </row>
    <row r="167" spans="1:64" ht="16.5" customHeight="1" x14ac:dyDescent="0.25">
      <c r="A167" s="49" t="s">
        <v>973</v>
      </c>
      <c r="B167" s="51" t="s">
        <v>1871</v>
      </c>
      <c r="C167" s="63">
        <v>93</v>
      </c>
      <c r="D167" s="49" t="s">
        <v>3333</v>
      </c>
      <c r="E167" s="51" t="s">
        <v>377</v>
      </c>
      <c r="F167" s="50">
        <v>5030</v>
      </c>
      <c r="G167" s="63" t="s">
        <v>46</v>
      </c>
      <c r="H167" s="24" t="str">
        <f>IFERROR(IF(F167*1=9999,VLOOKUP(99&amp;C167*1,[4]Depara_Prod_Oficial!$A$2:$F$1048576,6,FALSE),VLOOKUP(F167*1,[4]Depara_Prod_Oficial!$A$2:$F$1048576,6,FALSE)),E167)</f>
        <v>Vida Proteção Exclusiva</v>
      </c>
      <c r="I167" s="24" t="str">
        <f>IFERROR(VLOOKUP(H167,'[5]Principais Produtos'!$C$1:$D$42,2,0),"Não")</f>
        <v>Sim</v>
      </c>
      <c r="J167" s="68" t="s">
        <v>1642</v>
      </c>
      <c r="K167" s="53" t="s">
        <v>47</v>
      </c>
      <c r="L167" s="17"/>
      <c r="M167" s="54" t="s">
        <v>369</v>
      </c>
      <c r="N167" s="55">
        <v>146710.57999999999</v>
      </c>
      <c r="O167" s="55">
        <v>0</v>
      </c>
      <c r="P167" s="56">
        <v>146710.57999999999</v>
      </c>
      <c r="Q167" s="64">
        <v>0</v>
      </c>
      <c r="R167" s="51"/>
      <c r="S167" s="62" t="s">
        <v>375</v>
      </c>
      <c r="T167" s="53">
        <v>1435796</v>
      </c>
      <c r="U167" s="53" t="s">
        <v>1865</v>
      </c>
      <c r="V167" s="53" t="s">
        <v>1866</v>
      </c>
      <c r="W167" s="53" t="s">
        <v>52</v>
      </c>
      <c r="X167" s="53" t="s">
        <v>1867</v>
      </c>
      <c r="Y167" s="53" t="s">
        <v>1868</v>
      </c>
      <c r="Z167" s="53" t="s">
        <v>1869</v>
      </c>
      <c r="AA167" s="53" t="s">
        <v>56</v>
      </c>
      <c r="AB167" s="53">
        <v>63540</v>
      </c>
      <c r="AC167" s="53">
        <v>63540</v>
      </c>
      <c r="AD167" s="53" t="s">
        <v>56</v>
      </c>
      <c r="AE167" s="53" t="s">
        <v>56</v>
      </c>
      <c r="AF167" s="53" t="s">
        <v>56</v>
      </c>
      <c r="AG167" s="53">
        <v>63540</v>
      </c>
      <c r="AH167" s="53" t="s">
        <v>102</v>
      </c>
      <c r="AI167" s="53">
        <v>31770</v>
      </c>
      <c r="AJ167" s="53">
        <v>0</v>
      </c>
      <c r="AK167" s="53" t="s">
        <v>58</v>
      </c>
      <c r="AL167" s="53">
        <v>0</v>
      </c>
      <c r="AM167" s="53" t="s">
        <v>59</v>
      </c>
      <c r="AN167" s="53" t="s">
        <v>60</v>
      </c>
      <c r="AO167" s="51"/>
      <c r="AP167" s="53" t="s">
        <v>61</v>
      </c>
      <c r="AQ167" s="53" t="s">
        <v>270</v>
      </c>
      <c r="AR167" s="53" t="s">
        <v>199</v>
      </c>
      <c r="AS167" s="53" t="s">
        <v>88</v>
      </c>
      <c r="AT167" s="53" t="s">
        <v>187</v>
      </c>
      <c r="AU167" s="53" t="s">
        <v>65</v>
      </c>
      <c r="AV167" s="53" t="s">
        <v>1870</v>
      </c>
      <c r="AW167" s="53" t="s">
        <v>92</v>
      </c>
      <c r="AX167" s="53" t="s">
        <v>68</v>
      </c>
      <c r="AY167" s="53" t="s">
        <v>93</v>
      </c>
      <c r="AZ167" s="53" t="s">
        <v>1685</v>
      </c>
      <c r="BA167" s="53" t="s">
        <v>124</v>
      </c>
      <c r="BB167" s="53">
        <v>0</v>
      </c>
      <c r="BC167" s="53" t="s">
        <v>1871</v>
      </c>
      <c r="BD167" s="53" t="s">
        <v>1872</v>
      </c>
      <c r="BE167" s="58">
        <v>40990</v>
      </c>
      <c r="BF167" s="53">
        <v>63540</v>
      </c>
      <c r="BG167" s="58">
        <v>40990</v>
      </c>
      <c r="BH167" s="109" t="s">
        <v>1685</v>
      </c>
      <c r="BI167" s="60">
        <v>1793</v>
      </c>
      <c r="BJ167" s="61">
        <v>59.766666666666666</v>
      </c>
      <c r="BK167" s="27">
        <f t="shared" ref="BK167:BK192" si="20">DATEDIF(BG167,BH167,"m")</f>
        <v>58</v>
      </c>
      <c r="BL167" s="110">
        <f t="shared" ref="BL167:BL192" si="21">BK167/12</f>
        <v>4.833333333333333</v>
      </c>
    </row>
    <row r="168" spans="1:64" ht="16.5" customHeight="1" x14ac:dyDescent="0.25">
      <c r="A168" s="49" t="s">
        <v>973</v>
      </c>
      <c r="B168" s="51" t="s">
        <v>1878</v>
      </c>
      <c r="C168" s="63">
        <v>82</v>
      </c>
      <c r="D168" s="49" t="s">
        <v>3333</v>
      </c>
      <c r="E168" s="51" t="s">
        <v>917</v>
      </c>
      <c r="F168" s="50">
        <v>5012</v>
      </c>
      <c r="G168" s="63" t="s">
        <v>386</v>
      </c>
      <c r="H168" s="24" t="str">
        <f>IFERROR(IF(F168*1=9999,VLOOKUP(99&amp;C168*1,[4]Depara_Prod_Oficial!$A$2:$F$1048576,6,FALSE),VLOOKUP(F168*1,[4]Depara_Prod_Oficial!$A$2:$F$1048576,6,FALSE)),E168)</f>
        <v>AP STD</v>
      </c>
      <c r="I168" s="24" t="str">
        <f>IFERROR(VLOOKUP(H168,'[5]Principais Produtos'!$C$1:$D$42,2,0),"Não")</f>
        <v>Sim</v>
      </c>
      <c r="J168" s="68" t="s">
        <v>1642</v>
      </c>
      <c r="K168" s="53" t="s">
        <v>1643</v>
      </c>
      <c r="L168" s="17"/>
      <c r="M168" s="54" t="s">
        <v>48</v>
      </c>
      <c r="N168" s="55">
        <v>151010.23999999999</v>
      </c>
      <c r="O168" s="55">
        <v>151010.23999999999</v>
      </c>
      <c r="P168" s="56">
        <v>0</v>
      </c>
      <c r="Q168" s="64"/>
      <c r="R168" s="51"/>
      <c r="S168" s="62" t="s">
        <v>375</v>
      </c>
      <c r="T168" s="53">
        <v>1941164</v>
      </c>
      <c r="U168" s="53" t="s">
        <v>1873</v>
      </c>
      <c r="V168" s="53" t="s">
        <v>1874</v>
      </c>
      <c r="W168" s="53" t="s">
        <v>52</v>
      </c>
      <c r="X168" s="53" t="s">
        <v>1875</v>
      </c>
      <c r="Y168" s="53" t="s">
        <v>1876</v>
      </c>
      <c r="Z168" s="53" t="s">
        <v>1877</v>
      </c>
      <c r="AA168" s="53" t="s">
        <v>56</v>
      </c>
      <c r="AB168" s="53">
        <v>116135</v>
      </c>
      <c r="AC168" s="53">
        <v>116135</v>
      </c>
      <c r="AD168" s="53" t="s">
        <v>56</v>
      </c>
      <c r="AE168" s="53" t="s">
        <v>56</v>
      </c>
      <c r="AF168" s="53" t="s">
        <v>56</v>
      </c>
      <c r="AG168" s="53">
        <v>116135</v>
      </c>
      <c r="AH168" s="53" t="s">
        <v>102</v>
      </c>
      <c r="AI168" s="53">
        <v>58067.5</v>
      </c>
      <c r="AJ168" s="53">
        <v>0</v>
      </c>
      <c r="AK168" s="53" t="s">
        <v>58</v>
      </c>
      <c r="AL168" s="53">
        <v>0</v>
      </c>
      <c r="AM168" s="53" t="s">
        <v>59</v>
      </c>
      <c r="AN168" s="53" t="s">
        <v>60</v>
      </c>
      <c r="AO168" s="51"/>
      <c r="AP168" s="53" t="s">
        <v>61</v>
      </c>
      <c r="AQ168" s="53" t="s">
        <v>62</v>
      </c>
      <c r="AR168" s="53" t="s">
        <v>168</v>
      </c>
      <c r="AS168" s="53" t="s">
        <v>88</v>
      </c>
      <c r="AT168" s="53" t="s">
        <v>187</v>
      </c>
      <c r="AU168" s="53" t="s">
        <v>65</v>
      </c>
      <c r="AV168" s="53" t="s">
        <v>123</v>
      </c>
      <c r="AW168" s="53" t="s">
        <v>105</v>
      </c>
      <c r="AX168" s="53" t="s">
        <v>68</v>
      </c>
      <c r="AY168" s="53" t="s">
        <v>93</v>
      </c>
      <c r="AZ168" s="53" t="s">
        <v>1668</v>
      </c>
      <c r="BA168" s="53" t="s">
        <v>223</v>
      </c>
      <c r="BB168" s="53">
        <v>0</v>
      </c>
      <c r="BC168" s="53" t="s">
        <v>1878</v>
      </c>
      <c r="BD168" s="53" t="s">
        <v>1879</v>
      </c>
      <c r="BE168" s="58">
        <v>41907</v>
      </c>
      <c r="BF168" s="53">
        <v>116135</v>
      </c>
      <c r="BG168" s="58">
        <v>41907</v>
      </c>
      <c r="BH168" s="109" t="s">
        <v>1668</v>
      </c>
      <c r="BI168" s="60">
        <v>875</v>
      </c>
      <c r="BJ168" s="61">
        <v>29.166666666666668</v>
      </c>
      <c r="BK168" s="27">
        <f t="shared" si="20"/>
        <v>28</v>
      </c>
      <c r="BL168" s="110">
        <f t="shared" si="21"/>
        <v>2.3333333333333335</v>
      </c>
    </row>
    <row r="169" spans="1:64" ht="16.5" customHeight="1" x14ac:dyDescent="0.25">
      <c r="A169" s="49" t="s">
        <v>973</v>
      </c>
      <c r="B169" s="51" t="s">
        <v>1885</v>
      </c>
      <c r="C169" s="63">
        <v>93</v>
      </c>
      <c r="D169" s="49" t="s">
        <v>3333</v>
      </c>
      <c r="E169" s="51" t="s">
        <v>1632</v>
      </c>
      <c r="F169" s="50">
        <v>8061</v>
      </c>
      <c r="G169" s="63" t="s">
        <v>399</v>
      </c>
      <c r="H169" s="24" t="str">
        <f>IFERROR(IF(F169*1=9999,VLOOKUP(99&amp;C169*1,[4]Depara_Prod_Oficial!$A$2:$F$1048576,6,FALSE),VLOOKUP(F169*1,[4]Depara_Prod_Oficial!$A$2:$F$1048576,6,FALSE)),E169)</f>
        <v>Vida Homem</v>
      </c>
      <c r="I169" s="24" t="str">
        <f>IFERROR(VLOOKUP(H169,'[5]Principais Produtos'!$C$1:$D$42,2,0),"Não")</f>
        <v>Sim</v>
      </c>
      <c r="J169" s="68" t="s">
        <v>400</v>
      </c>
      <c r="K169" s="53" t="s">
        <v>400</v>
      </c>
      <c r="L169" s="17"/>
      <c r="M169" s="54" t="s">
        <v>903</v>
      </c>
      <c r="N169" s="55">
        <v>8143.07</v>
      </c>
      <c r="O169" s="55">
        <v>8143.07</v>
      </c>
      <c r="P169" s="56">
        <v>0</v>
      </c>
      <c r="Q169" s="64"/>
      <c r="R169" s="51"/>
      <c r="S169" s="62" t="s">
        <v>375</v>
      </c>
      <c r="T169" s="53">
        <v>2275394</v>
      </c>
      <c r="U169" s="53" t="s">
        <v>1880</v>
      </c>
      <c r="V169" s="53" t="s">
        <v>1881</v>
      </c>
      <c r="W169" s="53" t="s">
        <v>52</v>
      </c>
      <c r="X169" s="53" t="s">
        <v>1882</v>
      </c>
      <c r="Y169" s="53" t="s">
        <v>1883</v>
      </c>
      <c r="Z169" s="53" t="s">
        <v>1884</v>
      </c>
      <c r="AA169" s="53" t="s">
        <v>56</v>
      </c>
      <c r="AB169" s="53">
        <v>7663</v>
      </c>
      <c r="AC169" s="53">
        <v>7663</v>
      </c>
      <c r="AD169" s="53" t="s">
        <v>56</v>
      </c>
      <c r="AE169" s="53" t="s">
        <v>56</v>
      </c>
      <c r="AF169" s="53" t="s">
        <v>56</v>
      </c>
      <c r="AG169" s="53">
        <v>7663</v>
      </c>
      <c r="AH169" s="53" t="s">
        <v>102</v>
      </c>
      <c r="AI169" s="53">
        <v>3831.5</v>
      </c>
      <c r="AJ169" s="53">
        <v>0</v>
      </c>
      <c r="AK169" s="53" t="s">
        <v>58</v>
      </c>
      <c r="AL169" s="53">
        <v>0</v>
      </c>
      <c r="AM169" s="53" t="s">
        <v>59</v>
      </c>
      <c r="AN169" s="53" t="s">
        <v>60</v>
      </c>
      <c r="AO169" s="51"/>
      <c r="AP169" s="53" t="s">
        <v>61</v>
      </c>
      <c r="AQ169" s="53" t="s">
        <v>62</v>
      </c>
      <c r="AR169" s="53" t="s">
        <v>168</v>
      </c>
      <c r="AS169" s="53" t="s">
        <v>88</v>
      </c>
      <c r="AT169" s="53" t="s">
        <v>89</v>
      </c>
      <c r="AU169" s="53" t="s">
        <v>90</v>
      </c>
      <c r="AV169" s="53" t="s">
        <v>201</v>
      </c>
      <c r="AW169" s="53" t="s">
        <v>92</v>
      </c>
      <c r="AX169" s="53" t="s">
        <v>68</v>
      </c>
      <c r="AY169" s="53" t="s">
        <v>93</v>
      </c>
      <c r="AZ169" s="53" t="s">
        <v>1668</v>
      </c>
      <c r="BA169" s="53" t="s">
        <v>94</v>
      </c>
      <c r="BB169" s="53">
        <v>0</v>
      </c>
      <c r="BC169" s="53" t="s">
        <v>1885</v>
      </c>
      <c r="BD169" s="53" t="s">
        <v>1886</v>
      </c>
      <c r="BE169" s="58">
        <v>42550</v>
      </c>
      <c r="BF169" s="53">
        <v>7663</v>
      </c>
      <c r="BG169" s="58">
        <v>42550</v>
      </c>
      <c r="BH169" s="109" t="s">
        <v>1668</v>
      </c>
      <c r="BI169" s="60">
        <v>232</v>
      </c>
      <c r="BJ169" s="61">
        <v>7.7333333333333334</v>
      </c>
      <c r="BK169" s="27">
        <f t="shared" si="20"/>
        <v>7</v>
      </c>
      <c r="BL169" s="110">
        <f t="shared" si="21"/>
        <v>0.58333333333333337</v>
      </c>
    </row>
    <row r="170" spans="1:64" ht="16.5" customHeight="1" x14ac:dyDescent="0.25">
      <c r="A170" s="49" t="s">
        <v>973</v>
      </c>
      <c r="B170" s="51" t="s">
        <v>1892</v>
      </c>
      <c r="C170" s="63">
        <v>14</v>
      </c>
      <c r="D170" s="49" t="s">
        <v>3274</v>
      </c>
      <c r="E170" s="51" t="s">
        <v>1629</v>
      </c>
      <c r="F170" s="50">
        <v>5002</v>
      </c>
      <c r="G170" s="52" t="s">
        <v>1644</v>
      </c>
      <c r="H170" s="24" t="str">
        <f>IFERROR(IF(F170*1=9999,VLOOKUP(99&amp;C170*1,[4]Depara_Prod_Oficial!$A$2:$F$1048576,6,FALSE),VLOOKUP(F170*1,[4]Depara_Prod_Oficial!$A$2:$F$1048576,6,FALSE)),E170)</f>
        <v>Residencial Dose Dupla</v>
      </c>
      <c r="I170" s="24" t="str">
        <f>IFERROR(VLOOKUP(H170,'[5]Principais Produtos'!$C$1:$D$42,2,0),"Não")</f>
        <v>Sim</v>
      </c>
      <c r="J170" s="68" t="s">
        <v>1642</v>
      </c>
      <c r="K170" s="53" t="s">
        <v>953</v>
      </c>
      <c r="L170" s="17" t="s">
        <v>1935</v>
      </c>
      <c r="M170" s="54" t="s">
        <v>903</v>
      </c>
      <c r="N170" s="55">
        <v>26057.7</v>
      </c>
      <c r="O170" s="55">
        <v>26057.7</v>
      </c>
      <c r="P170" s="56">
        <v>0</v>
      </c>
      <c r="Q170" s="64"/>
      <c r="R170" s="51"/>
      <c r="S170" s="62" t="s">
        <v>375</v>
      </c>
      <c r="T170" s="53">
        <v>1969940</v>
      </c>
      <c r="U170" s="53" t="s">
        <v>1887</v>
      </c>
      <c r="V170" s="53" t="s">
        <v>1888</v>
      </c>
      <c r="W170" s="53" t="s">
        <v>129</v>
      </c>
      <c r="X170" s="53" t="s">
        <v>1889</v>
      </c>
      <c r="Y170" s="53" t="s">
        <v>1890</v>
      </c>
      <c r="Z170" s="53" t="s">
        <v>1891</v>
      </c>
      <c r="AA170" s="53" t="s">
        <v>56</v>
      </c>
      <c r="AB170" s="53">
        <v>37500</v>
      </c>
      <c r="AC170" s="53">
        <v>37500</v>
      </c>
      <c r="AD170" s="53" t="s">
        <v>56</v>
      </c>
      <c r="AE170" s="53" t="s">
        <v>56</v>
      </c>
      <c r="AF170" s="53" t="s">
        <v>56</v>
      </c>
      <c r="AG170" s="53">
        <v>12578.4</v>
      </c>
      <c r="AH170" s="53" t="s">
        <v>57</v>
      </c>
      <c r="AI170" s="53">
        <v>12578.4</v>
      </c>
      <c r="AJ170" s="53">
        <v>0</v>
      </c>
      <c r="AK170" s="53" t="s">
        <v>58</v>
      </c>
      <c r="AL170" s="53">
        <v>0</v>
      </c>
      <c r="AM170" s="53" t="s">
        <v>59</v>
      </c>
      <c r="AN170" s="53" t="s">
        <v>60</v>
      </c>
      <c r="AO170" s="51"/>
      <c r="AP170" s="53" t="s">
        <v>61</v>
      </c>
      <c r="AQ170" s="53" t="s">
        <v>133</v>
      </c>
      <c r="AR170" s="53" t="s">
        <v>151</v>
      </c>
      <c r="AS170" s="53" t="s">
        <v>88</v>
      </c>
      <c r="AT170" s="53" t="s">
        <v>89</v>
      </c>
      <c r="AU170" s="53" t="s">
        <v>103</v>
      </c>
      <c r="AV170" s="53" t="s">
        <v>1587</v>
      </c>
      <c r="AW170" s="53" t="s">
        <v>92</v>
      </c>
      <c r="AX170" s="53" t="s">
        <v>68</v>
      </c>
      <c r="AY170" s="53" t="s">
        <v>93</v>
      </c>
      <c r="AZ170" s="53" t="s">
        <v>1702</v>
      </c>
      <c r="BA170" s="53" t="s">
        <v>163</v>
      </c>
      <c r="BB170" s="53">
        <v>0</v>
      </c>
      <c r="BC170" s="53" t="s">
        <v>1892</v>
      </c>
      <c r="BD170" s="53" t="s">
        <v>1893</v>
      </c>
      <c r="BE170" s="58">
        <v>41949</v>
      </c>
      <c r="BF170" s="53">
        <v>37500</v>
      </c>
      <c r="BG170" s="58">
        <v>41949</v>
      </c>
      <c r="BH170" s="109" t="s">
        <v>1702</v>
      </c>
      <c r="BI170" s="60">
        <v>841</v>
      </c>
      <c r="BJ170" s="61">
        <v>28.033333333333335</v>
      </c>
      <c r="BK170" s="27">
        <f t="shared" si="20"/>
        <v>27</v>
      </c>
      <c r="BL170" s="110">
        <f t="shared" si="21"/>
        <v>2.25</v>
      </c>
    </row>
    <row r="171" spans="1:64" ht="16.5" customHeight="1" x14ac:dyDescent="0.25">
      <c r="A171" s="49" t="s">
        <v>973</v>
      </c>
      <c r="B171" s="51" t="s">
        <v>1900</v>
      </c>
      <c r="C171" s="63">
        <v>14</v>
      </c>
      <c r="D171" s="49" t="s">
        <v>3274</v>
      </c>
      <c r="E171" s="51" t="s">
        <v>380</v>
      </c>
      <c r="F171" s="50">
        <v>8100</v>
      </c>
      <c r="G171" s="63" t="s">
        <v>381</v>
      </c>
      <c r="H171" s="24" t="str">
        <f>IFERROR(IF(F171*1=9999,VLOOKUP(99&amp;C171*1,[4]Depara_Prod_Oficial!$A$2:$F$1048576,6,FALSE),VLOOKUP(F171*1,[4]Depara_Prod_Oficial!$A$2:$F$1048576,6,FALSE)),E171)</f>
        <v>Residencial Van Gogh</v>
      </c>
      <c r="I171" s="24" t="str">
        <f>IFERROR(VLOOKUP(H171,'[5]Principais Produtos'!$C$1:$D$42,2,0),"Não")</f>
        <v>Não</v>
      </c>
      <c r="J171" s="68" t="s">
        <v>1642</v>
      </c>
      <c r="K171" s="53" t="s">
        <v>956</v>
      </c>
      <c r="L171" s="17" t="s">
        <v>1936</v>
      </c>
      <c r="M171" s="54" t="s">
        <v>48</v>
      </c>
      <c r="N171" s="55">
        <v>5798.39</v>
      </c>
      <c r="O171" s="55">
        <v>5000</v>
      </c>
      <c r="P171" s="56">
        <v>798.39000000000033</v>
      </c>
      <c r="Q171" s="64"/>
      <c r="R171" s="51"/>
      <c r="S171" s="62" t="s">
        <v>375</v>
      </c>
      <c r="T171" s="53">
        <v>2196336</v>
      </c>
      <c r="U171" s="53" t="s">
        <v>1894</v>
      </c>
      <c r="V171" s="53" t="s">
        <v>1895</v>
      </c>
      <c r="W171" s="53" t="s">
        <v>129</v>
      </c>
      <c r="X171" s="53" t="s">
        <v>1896</v>
      </c>
      <c r="Y171" s="53" t="s">
        <v>1897</v>
      </c>
      <c r="Z171" s="53" t="s">
        <v>1898</v>
      </c>
      <c r="AA171" s="53" t="s">
        <v>56</v>
      </c>
      <c r="AB171" s="53">
        <v>18658</v>
      </c>
      <c r="AC171" s="53">
        <v>18658</v>
      </c>
      <c r="AD171" s="53" t="s">
        <v>56</v>
      </c>
      <c r="AE171" s="53" t="s">
        <v>56</v>
      </c>
      <c r="AF171" s="53" t="s">
        <v>56</v>
      </c>
      <c r="AG171" s="53">
        <v>18658</v>
      </c>
      <c r="AH171" s="53" t="s">
        <v>102</v>
      </c>
      <c r="AI171" s="53">
        <v>9329</v>
      </c>
      <c r="AJ171" s="53">
        <v>0</v>
      </c>
      <c r="AK171" s="53" t="s">
        <v>58</v>
      </c>
      <c r="AL171" s="53">
        <v>0</v>
      </c>
      <c r="AM171" s="53" t="s">
        <v>59</v>
      </c>
      <c r="AN171" s="53" t="s">
        <v>60</v>
      </c>
      <c r="AO171" s="51"/>
      <c r="AP171" s="53" t="s">
        <v>61</v>
      </c>
      <c r="AQ171" s="53" t="s">
        <v>133</v>
      </c>
      <c r="AR171" s="53" t="s">
        <v>87</v>
      </c>
      <c r="AS171" s="53" t="s">
        <v>88</v>
      </c>
      <c r="AT171" s="53" t="s">
        <v>89</v>
      </c>
      <c r="AU171" s="53" t="s">
        <v>90</v>
      </c>
      <c r="AV171" s="53" t="s">
        <v>1899</v>
      </c>
      <c r="AW171" s="53" t="s">
        <v>92</v>
      </c>
      <c r="AX171" s="53" t="s">
        <v>68</v>
      </c>
      <c r="AY171" s="53" t="s">
        <v>93</v>
      </c>
      <c r="AZ171" s="53" t="s">
        <v>1660</v>
      </c>
      <c r="BA171" s="53" t="s">
        <v>106</v>
      </c>
      <c r="BB171" s="53">
        <v>0</v>
      </c>
      <c r="BC171" s="53" t="s">
        <v>1900</v>
      </c>
      <c r="BD171" s="53" t="s">
        <v>349</v>
      </c>
      <c r="BE171" s="58">
        <v>42392</v>
      </c>
      <c r="BF171" s="53">
        <v>18658</v>
      </c>
      <c r="BG171" s="58">
        <v>42392</v>
      </c>
      <c r="BH171" s="109" t="s">
        <v>1660</v>
      </c>
      <c r="BI171" s="60">
        <v>396</v>
      </c>
      <c r="BJ171" s="61">
        <v>13.2</v>
      </c>
      <c r="BK171" s="27">
        <f t="shared" si="20"/>
        <v>12</v>
      </c>
      <c r="BL171" s="110">
        <f t="shared" si="21"/>
        <v>1</v>
      </c>
    </row>
    <row r="172" spans="1:64" ht="16.5" customHeight="1" x14ac:dyDescent="0.25">
      <c r="A172" s="49" t="s">
        <v>973</v>
      </c>
      <c r="B172" s="51" t="s">
        <v>1906</v>
      </c>
      <c r="C172" s="63">
        <v>14</v>
      </c>
      <c r="D172" s="49" t="s">
        <v>3274</v>
      </c>
      <c r="E172" s="51" t="s">
        <v>380</v>
      </c>
      <c r="F172" s="50">
        <v>8100</v>
      </c>
      <c r="G172" s="18" t="s">
        <v>951</v>
      </c>
      <c r="H172" s="24" t="str">
        <f>IFERROR(IF(F172*1=9999,VLOOKUP(99&amp;C172*1,[4]Depara_Prod_Oficial!$A$2:$F$1048576,6,FALSE),VLOOKUP(F172*1,[4]Depara_Prod_Oficial!$A$2:$F$1048576,6,FALSE)),E172)</f>
        <v>Residencial Van Gogh</v>
      </c>
      <c r="I172" s="24" t="str">
        <f>IFERROR(VLOOKUP(H172,'[5]Principais Produtos'!$C$1:$D$42,2,0),"Não")</f>
        <v>Não</v>
      </c>
      <c r="J172" s="68" t="s">
        <v>1642</v>
      </c>
      <c r="K172" s="53" t="s">
        <v>1645</v>
      </c>
      <c r="L172" s="17"/>
      <c r="M172" s="54" t="s">
        <v>903</v>
      </c>
      <c r="N172" s="55">
        <v>17062.93</v>
      </c>
      <c r="O172" s="55">
        <v>17062.93</v>
      </c>
      <c r="P172" s="56">
        <v>0</v>
      </c>
      <c r="Q172" s="64"/>
      <c r="R172" s="51"/>
      <c r="S172" s="62" t="s">
        <v>375</v>
      </c>
      <c r="T172" s="53">
        <v>2269418</v>
      </c>
      <c r="U172" s="53" t="s">
        <v>1901</v>
      </c>
      <c r="V172" s="53" t="s">
        <v>1902</v>
      </c>
      <c r="W172" s="53" t="s">
        <v>129</v>
      </c>
      <c r="X172" s="53" t="s">
        <v>1903</v>
      </c>
      <c r="Y172" s="53" t="s">
        <v>1904</v>
      </c>
      <c r="Z172" s="53" t="s">
        <v>1905</v>
      </c>
      <c r="AA172" s="53" t="s">
        <v>56</v>
      </c>
      <c r="AB172" s="53">
        <v>11266</v>
      </c>
      <c r="AC172" s="53">
        <v>11266</v>
      </c>
      <c r="AD172" s="53" t="s">
        <v>56</v>
      </c>
      <c r="AE172" s="53" t="s">
        <v>56</v>
      </c>
      <c r="AF172" s="53" t="s">
        <v>56</v>
      </c>
      <c r="AG172" s="53">
        <v>11266</v>
      </c>
      <c r="AH172" s="53" t="s">
        <v>102</v>
      </c>
      <c r="AI172" s="53">
        <v>5633</v>
      </c>
      <c r="AJ172" s="53">
        <v>0</v>
      </c>
      <c r="AK172" s="53" t="s">
        <v>58</v>
      </c>
      <c r="AL172" s="53">
        <v>0</v>
      </c>
      <c r="AM172" s="53" t="s">
        <v>59</v>
      </c>
      <c r="AN172" s="53" t="s">
        <v>60</v>
      </c>
      <c r="AO172" s="51"/>
      <c r="AP172" s="53" t="s">
        <v>61</v>
      </c>
      <c r="AQ172" s="53" t="s">
        <v>133</v>
      </c>
      <c r="AR172" s="53" t="s">
        <v>538</v>
      </c>
      <c r="AS172" s="53" t="s">
        <v>88</v>
      </c>
      <c r="AT172" s="53" t="s">
        <v>89</v>
      </c>
      <c r="AU172" s="53" t="s">
        <v>90</v>
      </c>
      <c r="AV172" s="53" t="s">
        <v>201</v>
      </c>
      <c r="AW172" s="53" t="s">
        <v>92</v>
      </c>
      <c r="AX172" s="53" t="s">
        <v>68</v>
      </c>
      <c r="AY172" s="53" t="s">
        <v>93</v>
      </c>
      <c r="AZ172" s="53" t="s">
        <v>1660</v>
      </c>
      <c r="BA172" s="53" t="s">
        <v>163</v>
      </c>
      <c r="BB172" s="53">
        <v>0</v>
      </c>
      <c r="BC172" s="53" t="s">
        <v>1906</v>
      </c>
      <c r="BD172" s="53" t="s">
        <v>1907</v>
      </c>
      <c r="BE172" s="58">
        <v>42537</v>
      </c>
      <c r="BF172" s="53">
        <v>11266</v>
      </c>
      <c r="BG172" s="58">
        <v>42537</v>
      </c>
      <c r="BH172" s="109" t="s">
        <v>1660</v>
      </c>
      <c r="BI172" s="60">
        <v>251</v>
      </c>
      <c r="BJ172" s="61">
        <v>8.3666666666666671</v>
      </c>
      <c r="BK172" s="27">
        <f t="shared" si="20"/>
        <v>8</v>
      </c>
      <c r="BL172" s="110">
        <f t="shared" si="21"/>
        <v>0.66666666666666663</v>
      </c>
    </row>
    <row r="173" spans="1:64" ht="16.5" customHeight="1" x14ac:dyDescent="0.25">
      <c r="A173" s="49" t="s">
        <v>973</v>
      </c>
      <c r="B173" s="51" t="s">
        <v>1913</v>
      </c>
      <c r="C173" s="63">
        <v>14</v>
      </c>
      <c r="D173" s="49" t="s">
        <v>3274</v>
      </c>
      <c r="E173" s="51" t="s">
        <v>1629</v>
      </c>
      <c r="F173" s="50">
        <v>5002</v>
      </c>
      <c r="G173" s="63" t="s">
        <v>381</v>
      </c>
      <c r="H173" s="24" t="str">
        <f>IFERROR(IF(F173*1=9999,VLOOKUP(99&amp;C173*1,[4]Depara_Prod_Oficial!$A$2:$F$1048576,6,FALSE),VLOOKUP(F173*1,[4]Depara_Prod_Oficial!$A$2:$F$1048576,6,FALSE)),E173)</f>
        <v>Residencial Dose Dupla</v>
      </c>
      <c r="I173" s="24" t="str">
        <f>IFERROR(VLOOKUP(H173,'[5]Principais Produtos'!$C$1:$D$42,2,0),"Não")</f>
        <v>Sim</v>
      </c>
      <c r="J173" s="68" t="s">
        <v>925</v>
      </c>
      <c r="K173" s="53" t="s">
        <v>378</v>
      </c>
      <c r="L173" s="17"/>
      <c r="M173" s="54" t="s">
        <v>369</v>
      </c>
      <c r="N173" s="55">
        <v>28048.16</v>
      </c>
      <c r="O173" s="55">
        <v>0</v>
      </c>
      <c r="P173" s="56">
        <v>28048.16</v>
      </c>
      <c r="Q173" s="64">
        <v>0</v>
      </c>
      <c r="R173" s="51"/>
      <c r="S173" s="62" t="s">
        <v>375</v>
      </c>
      <c r="T173" s="53">
        <v>2309679</v>
      </c>
      <c r="U173" s="53" t="s">
        <v>1908</v>
      </c>
      <c r="V173" s="53" t="s">
        <v>1909</v>
      </c>
      <c r="W173" s="53" t="s">
        <v>129</v>
      </c>
      <c r="X173" s="53" t="s">
        <v>1910</v>
      </c>
      <c r="Y173" s="53" t="s">
        <v>1911</v>
      </c>
      <c r="Z173" s="53" t="s">
        <v>1912</v>
      </c>
      <c r="AA173" s="53" t="s">
        <v>56</v>
      </c>
      <c r="AB173" s="53">
        <v>24762</v>
      </c>
      <c r="AC173" s="53">
        <v>24792</v>
      </c>
      <c r="AD173" s="53" t="s">
        <v>56</v>
      </c>
      <c r="AE173" s="53" t="s">
        <v>56</v>
      </c>
      <c r="AF173" s="53" t="s">
        <v>56</v>
      </c>
      <c r="AG173" s="53">
        <v>24762</v>
      </c>
      <c r="AH173" s="53" t="s">
        <v>102</v>
      </c>
      <c r="AI173" s="53">
        <v>12381</v>
      </c>
      <c r="AJ173" s="53">
        <v>0</v>
      </c>
      <c r="AK173" s="53" t="s">
        <v>58</v>
      </c>
      <c r="AL173" s="53">
        <v>0</v>
      </c>
      <c r="AM173" s="53" t="s">
        <v>59</v>
      </c>
      <c r="AN173" s="53" t="s">
        <v>60</v>
      </c>
      <c r="AO173" s="51"/>
      <c r="AP173" s="53" t="s">
        <v>61</v>
      </c>
      <c r="AQ173" s="53" t="s">
        <v>133</v>
      </c>
      <c r="AR173" s="53" t="s">
        <v>538</v>
      </c>
      <c r="AS173" s="53" t="s">
        <v>88</v>
      </c>
      <c r="AT173" s="53" t="s">
        <v>89</v>
      </c>
      <c r="AU173" s="53" t="s">
        <v>103</v>
      </c>
      <c r="AV173" s="53" t="s">
        <v>201</v>
      </c>
      <c r="AW173" s="53" t="s">
        <v>92</v>
      </c>
      <c r="AX173" s="53" t="s">
        <v>68</v>
      </c>
      <c r="AY173" s="53" t="s">
        <v>93</v>
      </c>
      <c r="AZ173" s="53" t="s">
        <v>1774</v>
      </c>
      <c r="BA173" s="53" t="s">
        <v>202</v>
      </c>
      <c r="BB173" s="53">
        <v>0</v>
      </c>
      <c r="BC173" s="53" t="s">
        <v>1913</v>
      </c>
      <c r="BD173" s="53" t="s">
        <v>1914</v>
      </c>
      <c r="BE173" s="58">
        <v>42614</v>
      </c>
      <c r="BF173" s="53">
        <v>24762</v>
      </c>
      <c r="BG173" s="58">
        <v>42614</v>
      </c>
      <c r="BH173" s="109" t="s">
        <v>1774</v>
      </c>
      <c r="BI173" s="60">
        <v>173</v>
      </c>
      <c r="BJ173" s="61">
        <v>5.7666666666666666</v>
      </c>
      <c r="BK173" s="27">
        <f t="shared" si="20"/>
        <v>5</v>
      </c>
      <c r="BL173" s="110">
        <f t="shared" si="21"/>
        <v>0.41666666666666669</v>
      </c>
    </row>
    <row r="174" spans="1:64" ht="16.5" customHeight="1" x14ac:dyDescent="0.25">
      <c r="A174" s="49" t="s">
        <v>973</v>
      </c>
      <c r="B174" s="51" t="s">
        <v>1921</v>
      </c>
      <c r="C174" s="63">
        <v>14</v>
      </c>
      <c r="D174" s="49" t="s">
        <v>3274</v>
      </c>
      <c r="E174" s="51" t="s">
        <v>935</v>
      </c>
      <c r="F174" s="50">
        <v>5000</v>
      </c>
      <c r="G174" s="63" t="s">
        <v>381</v>
      </c>
      <c r="H174" s="24" t="str">
        <f>IFERROR(IF(F174*1=9999,VLOOKUP(99&amp;C174*1,[4]Depara_Prod_Oficial!$A$2:$F$1048576,6,FALSE),VLOOKUP(F174*1,[4]Depara_Prod_Oficial!$A$2:$F$1048576,6,FALSE)),E174)</f>
        <v>Residencial STD</v>
      </c>
      <c r="I174" s="24" t="str">
        <f>IFERROR(VLOOKUP(H174,'[5]Principais Produtos'!$C$1:$D$42,2,0),"Não")</f>
        <v>Não</v>
      </c>
      <c r="J174" s="68" t="s">
        <v>1642</v>
      </c>
      <c r="K174" s="53" t="s">
        <v>1643</v>
      </c>
      <c r="L174" s="17"/>
      <c r="M174" s="54" t="s">
        <v>902</v>
      </c>
      <c r="N174" s="55">
        <v>9254.57</v>
      </c>
      <c r="O174" s="55">
        <v>9254.57</v>
      </c>
      <c r="P174" s="56">
        <v>0</v>
      </c>
      <c r="Q174" s="64"/>
      <c r="R174" s="51"/>
      <c r="S174" s="62" t="s">
        <v>375</v>
      </c>
      <c r="T174" s="53">
        <v>1795411</v>
      </c>
      <c r="U174" s="53" t="s">
        <v>1915</v>
      </c>
      <c r="V174" s="53" t="s">
        <v>1916</v>
      </c>
      <c r="W174" s="53" t="s">
        <v>129</v>
      </c>
      <c r="X174" s="53" t="s">
        <v>1917</v>
      </c>
      <c r="Y174" s="53" t="s">
        <v>1918</v>
      </c>
      <c r="Z174" s="53" t="s">
        <v>1919</v>
      </c>
      <c r="AA174" s="53" t="s">
        <v>56</v>
      </c>
      <c r="AB174" s="53">
        <v>4415</v>
      </c>
      <c r="AC174" s="53">
        <v>4415</v>
      </c>
      <c r="AD174" s="53" t="s">
        <v>56</v>
      </c>
      <c r="AE174" s="53" t="s">
        <v>56</v>
      </c>
      <c r="AF174" s="53" t="s">
        <v>56</v>
      </c>
      <c r="AG174" s="53">
        <v>4415</v>
      </c>
      <c r="AH174" s="53" t="s">
        <v>102</v>
      </c>
      <c r="AI174" s="53">
        <v>2207.5</v>
      </c>
      <c r="AJ174" s="53">
        <v>0</v>
      </c>
      <c r="AK174" s="53" t="s">
        <v>58</v>
      </c>
      <c r="AL174" s="53">
        <v>0</v>
      </c>
      <c r="AM174" s="53" t="s">
        <v>59</v>
      </c>
      <c r="AN174" s="53" t="s">
        <v>60</v>
      </c>
      <c r="AO174" s="51"/>
      <c r="AP174" s="53" t="s">
        <v>61</v>
      </c>
      <c r="AQ174" s="53" t="s">
        <v>133</v>
      </c>
      <c r="AR174" s="53" t="s">
        <v>538</v>
      </c>
      <c r="AS174" s="53" t="s">
        <v>64</v>
      </c>
      <c r="AT174" s="53" t="s">
        <v>89</v>
      </c>
      <c r="AU174" s="53" t="s">
        <v>103</v>
      </c>
      <c r="AV174" s="53" t="s">
        <v>1920</v>
      </c>
      <c r="AW174" s="53" t="s">
        <v>67</v>
      </c>
      <c r="AX174" s="53" t="s">
        <v>68</v>
      </c>
      <c r="AY174" s="53" t="s">
        <v>93</v>
      </c>
      <c r="AZ174" s="53" t="s">
        <v>1813</v>
      </c>
      <c r="BA174" s="53" t="s">
        <v>191</v>
      </c>
      <c r="BB174" s="53">
        <v>0</v>
      </c>
      <c r="BC174" s="53" t="s">
        <v>1921</v>
      </c>
      <c r="BD174" s="53" t="s">
        <v>1922</v>
      </c>
      <c r="BE174" s="58">
        <v>41690</v>
      </c>
      <c r="BF174" s="53">
        <v>4415</v>
      </c>
      <c r="BG174" s="58">
        <v>41690</v>
      </c>
      <c r="BH174" s="109" t="s">
        <v>1813</v>
      </c>
      <c r="BI174" s="60">
        <v>1094</v>
      </c>
      <c r="BJ174" s="61">
        <v>36.466666666666669</v>
      </c>
      <c r="BK174" s="27">
        <f t="shared" si="20"/>
        <v>35</v>
      </c>
      <c r="BL174" s="110">
        <f t="shared" si="21"/>
        <v>2.9166666666666665</v>
      </c>
    </row>
    <row r="175" spans="1:64" ht="16.5" customHeight="1" x14ac:dyDescent="0.25">
      <c r="A175" s="49" t="s">
        <v>973</v>
      </c>
      <c r="B175" s="51" t="s">
        <v>1928</v>
      </c>
      <c r="C175" s="63">
        <v>14</v>
      </c>
      <c r="D175" s="49" t="s">
        <v>3274</v>
      </c>
      <c r="E175" s="51" t="s">
        <v>1932</v>
      </c>
      <c r="F175" s="50">
        <v>5008</v>
      </c>
      <c r="G175" s="18" t="s">
        <v>951</v>
      </c>
      <c r="H175" s="24" t="str">
        <f>IFERROR(IF(F175*1=9999,VLOOKUP(99&amp;C175*1,[4]Depara_Prod_Oficial!$A$2:$F$1048576,6,FALSE),VLOOKUP(F175*1,[4]Depara_Prod_Oficial!$A$2:$F$1048576,6,FALSE)),E175)</f>
        <v>Residencial Dose Dupla</v>
      </c>
      <c r="I175" s="24" t="str">
        <f>IFERROR(VLOOKUP(H175,'[5]Principais Produtos'!$C$1:$D$42,2,0),"Não")</f>
        <v>Sim</v>
      </c>
      <c r="J175" s="68" t="s">
        <v>1642</v>
      </c>
      <c r="K175" s="53" t="s">
        <v>1645</v>
      </c>
      <c r="L175" s="17"/>
      <c r="M175" s="54" t="s">
        <v>48</v>
      </c>
      <c r="N175" s="55">
        <v>8288.07</v>
      </c>
      <c r="O175" s="55">
        <v>7500</v>
      </c>
      <c r="P175" s="56">
        <v>788.06999999999971</v>
      </c>
      <c r="Q175" s="64"/>
      <c r="R175" s="51"/>
      <c r="S175" s="62" t="s">
        <v>375</v>
      </c>
      <c r="T175" s="53">
        <v>2126768</v>
      </c>
      <c r="U175" s="53" t="s">
        <v>1923</v>
      </c>
      <c r="V175" s="53" t="s">
        <v>1924</v>
      </c>
      <c r="W175" s="53" t="s">
        <v>129</v>
      </c>
      <c r="X175" s="53" t="s">
        <v>1925</v>
      </c>
      <c r="Y175" s="53" t="s">
        <v>1926</v>
      </c>
      <c r="Z175" s="53" t="s">
        <v>1927</v>
      </c>
      <c r="AA175" s="53" t="s">
        <v>56</v>
      </c>
      <c r="AB175" s="53">
        <v>20432</v>
      </c>
      <c r="AC175" s="53">
        <v>20432</v>
      </c>
      <c r="AD175" s="53" t="s">
        <v>56</v>
      </c>
      <c r="AE175" s="53" t="s">
        <v>56</v>
      </c>
      <c r="AF175" s="53" t="s">
        <v>56</v>
      </c>
      <c r="AG175" s="53">
        <v>20432</v>
      </c>
      <c r="AH175" s="53" t="s">
        <v>102</v>
      </c>
      <c r="AI175" s="53">
        <v>10216</v>
      </c>
      <c r="AJ175" s="53">
        <v>0</v>
      </c>
      <c r="AK175" s="53" t="s">
        <v>58</v>
      </c>
      <c r="AL175" s="53">
        <v>0</v>
      </c>
      <c r="AM175" s="53" t="s">
        <v>59</v>
      </c>
      <c r="AN175" s="53" t="s">
        <v>60</v>
      </c>
      <c r="AO175" s="51"/>
      <c r="AP175" s="53" t="s">
        <v>61</v>
      </c>
      <c r="AQ175" s="53" t="s">
        <v>133</v>
      </c>
      <c r="AR175" s="53" t="s">
        <v>538</v>
      </c>
      <c r="AS175" s="53" t="s">
        <v>88</v>
      </c>
      <c r="AT175" s="53" t="s">
        <v>89</v>
      </c>
      <c r="AU175" s="53" t="s">
        <v>90</v>
      </c>
      <c r="AV175" s="53" t="s">
        <v>799</v>
      </c>
      <c r="AW175" s="53" t="s">
        <v>92</v>
      </c>
      <c r="AX175" s="53" t="s">
        <v>68</v>
      </c>
      <c r="AY175" s="53" t="s">
        <v>93</v>
      </c>
      <c r="AZ175" s="53" t="s">
        <v>1685</v>
      </c>
      <c r="BA175" s="53" t="s">
        <v>106</v>
      </c>
      <c r="BB175" s="53">
        <v>0</v>
      </c>
      <c r="BC175" s="53" t="s">
        <v>1928</v>
      </c>
      <c r="BD175" s="53" t="s">
        <v>1252</v>
      </c>
      <c r="BE175" s="58">
        <v>42213</v>
      </c>
      <c r="BF175" s="53">
        <v>20432</v>
      </c>
      <c r="BG175" s="58">
        <v>42213</v>
      </c>
      <c r="BH175" s="109" t="s">
        <v>1685</v>
      </c>
      <c r="BI175" s="60">
        <v>570</v>
      </c>
      <c r="BJ175" s="61">
        <v>19</v>
      </c>
      <c r="BK175" s="27">
        <f t="shared" si="20"/>
        <v>18</v>
      </c>
      <c r="BL175" s="110">
        <f t="shared" si="21"/>
        <v>1.5</v>
      </c>
    </row>
    <row r="176" spans="1:64" s="77" customFormat="1" ht="16.5" customHeight="1" x14ac:dyDescent="0.25">
      <c r="A176" s="49" t="s">
        <v>1973</v>
      </c>
      <c r="B176" s="51" t="s">
        <v>1981</v>
      </c>
      <c r="C176" s="63">
        <v>93</v>
      </c>
      <c r="D176" s="49" t="s">
        <v>3333</v>
      </c>
      <c r="E176" s="51" t="s">
        <v>1622</v>
      </c>
      <c r="F176" s="50">
        <v>9999</v>
      </c>
      <c r="G176" s="63" t="s">
        <v>389</v>
      </c>
      <c r="H176" s="24" t="str">
        <f>IFERROR(IF(F176*1=9999,VLOOKUP(99&amp;C176*1,[4]Depara_Prod_Oficial!$A$2:$F$1048576,6,FALSE),VLOOKUP(F176*1,[4]Depara_Prod_Oficial!$A$2:$F$1048576,6,FALSE)),E176)</f>
        <v>Pessoas - Vida  (outros)</v>
      </c>
      <c r="I176" s="24" t="str">
        <f>IFERROR(VLOOKUP(H176,'[5]Principais Produtos'!$C$1:$D$42,2,0),"Não")</f>
        <v>Não</v>
      </c>
      <c r="J176" s="68" t="s">
        <v>1642</v>
      </c>
      <c r="K176" s="17" t="s">
        <v>921</v>
      </c>
      <c r="L176" s="17" t="s">
        <v>3952</v>
      </c>
      <c r="M176" s="54" t="s">
        <v>902</v>
      </c>
      <c r="N176" s="55">
        <v>811468.41</v>
      </c>
      <c r="O176" s="55">
        <v>811468.41</v>
      </c>
      <c r="P176" s="56">
        <v>0</v>
      </c>
      <c r="Q176" s="64"/>
      <c r="R176" s="51"/>
      <c r="S176" s="57" t="s">
        <v>49</v>
      </c>
      <c r="T176" s="53">
        <v>256781</v>
      </c>
      <c r="U176" s="53" t="s">
        <v>1974</v>
      </c>
      <c r="V176" s="53" t="s">
        <v>1975</v>
      </c>
      <c r="W176" s="53" t="s">
        <v>52</v>
      </c>
      <c r="X176" s="53" t="s">
        <v>1976</v>
      </c>
      <c r="Y176" s="53" t="s">
        <v>1977</v>
      </c>
      <c r="Z176" s="53" t="s">
        <v>1978</v>
      </c>
      <c r="AA176" s="53" t="s">
        <v>56</v>
      </c>
      <c r="AB176" s="53">
        <v>76500</v>
      </c>
      <c r="AC176" s="53">
        <v>76500</v>
      </c>
      <c r="AD176" s="53" t="s">
        <v>56</v>
      </c>
      <c r="AE176" s="53" t="s">
        <v>56</v>
      </c>
      <c r="AF176" s="53" t="s">
        <v>56</v>
      </c>
      <c r="AG176" s="53">
        <v>76500</v>
      </c>
      <c r="AH176" s="53" t="s">
        <v>57</v>
      </c>
      <c r="AI176" s="53">
        <v>76500</v>
      </c>
      <c r="AJ176" s="53">
        <v>736087.13</v>
      </c>
      <c r="AK176" s="53" t="s">
        <v>58</v>
      </c>
      <c r="AL176" s="53">
        <v>0</v>
      </c>
      <c r="AM176" s="53" t="s">
        <v>150</v>
      </c>
      <c r="AN176" s="53" t="s">
        <v>562</v>
      </c>
      <c r="AO176" s="51" t="s">
        <v>563</v>
      </c>
      <c r="AP176" s="53" t="s">
        <v>61</v>
      </c>
      <c r="AQ176" s="53" t="s">
        <v>62</v>
      </c>
      <c r="AR176" s="53" t="s">
        <v>63</v>
      </c>
      <c r="AS176" s="53" t="s">
        <v>88</v>
      </c>
      <c r="AT176" s="53" t="s">
        <v>1979</v>
      </c>
      <c r="AU176" s="53" t="s">
        <v>65</v>
      </c>
      <c r="AV176" s="53" t="s">
        <v>201</v>
      </c>
      <c r="AW176" s="53" t="s">
        <v>92</v>
      </c>
      <c r="AX176" s="53" t="s">
        <v>68</v>
      </c>
      <c r="AY176" s="53" t="s">
        <v>434</v>
      </c>
      <c r="AZ176" s="53" t="s">
        <v>1980</v>
      </c>
      <c r="BA176" s="53" t="s">
        <v>191</v>
      </c>
      <c r="BB176" s="53">
        <v>0</v>
      </c>
      <c r="BC176" s="53" t="s">
        <v>1981</v>
      </c>
      <c r="BD176" s="53" t="s">
        <v>1982</v>
      </c>
      <c r="BE176" s="58">
        <v>37618</v>
      </c>
      <c r="BF176" s="53">
        <v>76500</v>
      </c>
      <c r="BG176" s="58">
        <v>37618</v>
      </c>
      <c r="BH176" s="109" t="s">
        <v>1980</v>
      </c>
      <c r="BI176" s="60">
        <v>5185</v>
      </c>
      <c r="BJ176" s="61">
        <v>172.83333333333334</v>
      </c>
      <c r="BK176" s="27">
        <f t="shared" si="20"/>
        <v>170</v>
      </c>
      <c r="BL176" s="110">
        <f t="shared" si="21"/>
        <v>14.166666666666666</v>
      </c>
    </row>
    <row r="177" spans="1:64" s="77" customFormat="1" ht="16.5" customHeight="1" x14ac:dyDescent="0.25">
      <c r="A177" s="49" t="s">
        <v>1973</v>
      </c>
      <c r="B177" s="51" t="s">
        <v>1990</v>
      </c>
      <c r="C177" s="63">
        <v>93</v>
      </c>
      <c r="D177" s="49" t="s">
        <v>3333</v>
      </c>
      <c r="E177" s="51" t="s">
        <v>377</v>
      </c>
      <c r="F177" s="50">
        <v>5030</v>
      </c>
      <c r="G177" s="63" t="s">
        <v>386</v>
      </c>
      <c r="H177" s="24" t="str">
        <f>IFERROR(IF(F177*1=9999,VLOOKUP(99&amp;C177*1,[4]Depara_Prod_Oficial!$A$2:$F$1048576,6,FALSE),VLOOKUP(F177*1,[4]Depara_Prod_Oficial!$A$2:$F$1048576,6,FALSE)),E177)</f>
        <v>Vida Proteção Exclusiva</v>
      </c>
      <c r="I177" s="24" t="str">
        <f>IFERROR(VLOOKUP(H177,'[5]Principais Produtos'!$C$1:$D$42,2,0),"Não")</f>
        <v>Sim</v>
      </c>
      <c r="J177" s="68" t="s">
        <v>400</v>
      </c>
      <c r="K177" s="53" t="s">
        <v>400</v>
      </c>
      <c r="L177" s="17"/>
      <c r="M177" s="54" t="s">
        <v>902</v>
      </c>
      <c r="N177" s="55">
        <v>48434.29</v>
      </c>
      <c r="O177" s="55">
        <v>48434.29</v>
      </c>
      <c r="P177" s="56">
        <v>0</v>
      </c>
      <c r="Q177" s="64"/>
      <c r="R177" s="51"/>
      <c r="S177" s="62" t="s">
        <v>375</v>
      </c>
      <c r="T177" s="53">
        <v>2129429</v>
      </c>
      <c r="U177" s="53" t="s">
        <v>1983</v>
      </c>
      <c r="V177" s="53" t="s">
        <v>1984</v>
      </c>
      <c r="W177" s="53" t="s">
        <v>52</v>
      </c>
      <c r="X177" s="53" t="s">
        <v>1985</v>
      </c>
      <c r="Y177" s="53" t="s">
        <v>1986</v>
      </c>
      <c r="Z177" s="53" t="s">
        <v>1987</v>
      </c>
      <c r="AA177" s="53" t="s">
        <v>56</v>
      </c>
      <c r="AB177" s="53">
        <v>38748</v>
      </c>
      <c r="AC177" s="53">
        <v>38748</v>
      </c>
      <c r="AD177" s="53" t="s">
        <v>56</v>
      </c>
      <c r="AE177" s="53" t="s">
        <v>56</v>
      </c>
      <c r="AF177" s="53" t="s">
        <v>56</v>
      </c>
      <c r="AG177" s="53">
        <v>38748</v>
      </c>
      <c r="AH177" s="53" t="s">
        <v>57</v>
      </c>
      <c r="AI177" s="53">
        <v>38748</v>
      </c>
      <c r="AJ177" s="53">
        <v>0</v>
      </c>
      <c r="AK177" s="53" t="s">
        <v>58</v>
      </c>
      <c r="AL177" s="53">
        <v>0</v>
      </c>
      <c r="AM177" s="53" t="s">
        <v>59</v>
      </c>
      <c r="AN177" s="53" t="s">
        <v>60</v>
      </c>
      <c r="AO177" s="51">
        <v>0</v>
      </c>
      <c r="AP177" s="53" t="s">
        <v>61</v>
      </c>
      <c r="AQ177" s="53" t="s">
        <v>62</v>
      </c>
      <c r="AR177" s="53" t="s">
        <v>199</v>
      </c>
      <c r="AS177" s="53" t="s">
        <v>88</v>
      </c>
      <c r="AT177" s="53" t="s">
        <v>1988</v>
      </c>
      <c r="AU177" s="53" t="s">
        <v>65</v>
      </c>
      <c r="AV177" s="53" t="s">
        <v>201</v>
      </c>
      <c r="AW177" s="53" t="s">
        <v>92</v>
      </c>
      <c r="AX177" s="53" t="s">
        <v>68</v>
      </c>
      <c r="AY177" s="53" t="s">
        <v>93</v>
      </c>
      <c r="AZ177" s="53" t="s">
        <v>1989</v>
      </c>
      <c r="BA177" s="53" t="s">
        <v>262</v>
      </c>
      <c r="BB177" s="53">
        <v>0</v>
      </c>
      <c r="BC177" s="53" t="s">
        <v>1990</v>
      </c>
      <c r="BD177" s="53" t="s">
        <v>496</v>
      </c>
      <c r="BE177" s="58">
        <v>42219</v>
      </c>
      <c r="BF177" s="53">
        <v>38748</v>
      </c>
      <c r="BG177" s="58">
        <v>42219</v>
      </c>
      <c r="BH177" s="109" t="s">
        <v>1989</v>
      </c>
      <c r="BI177" s="60">
        <v>590</v>
      </c>
      <c r="BJ177" s="61">
        <v>19.666666666666668</v>
      </c>
      <c r="BK177" s="27">
        <f t="shared" si="20"/>
        <v>19</v>
      </c>
      <c r="BL177" s="110">
        <f t="shared" si="21"/>
        <v>1.5833333333333333</v>
      </c>
    </row>
    <row r="178" spans="1:64" s="77" customFormat="1" ht="16.5" customHeight="1" x14ac:dyDescent="0.25">
      <c r="A178" s="49" t="s">
        <v>1973</v>
      </c>
      <c r="B178" s="51" t="s">
        <v>1997</v>
      </c>
      <c r="C178" s="63">
        <v>82</v>
      </c>
      <c r="D178" s="49" t="s">
        <v>3333</v>
      </c>
      <c r="E178" s="51" t="s">
        <v>1628</v>
      </c>
      <c r="F178" s="50">
        <v>1101</v>
      </c>
      <c r="G178" s="63" t="s">
        <v>374</v>
      </c>
      <c r="H178" s="24" t="str">
        <f>IFERROR(IF(F178*1=9999,VLOOKUP(99&amp;C178*1,[4]Depara_Prod_Oficial!$A$2:$F$1048576,6,FALSE),VLOOKUP(F178*1,[4]Depara_Prod_Oficial!$A$2:$F$1048576,6,FALSE)),E178)</f>
        <v>AP STD</v>
      </c>
      <c r="I178" s="24" t="str">
        <f>IFERROR(VLOOKUP(H178,'[5]Principais Produtos'!$C$1:$D$42,2,0),"Não")</f>
        <v>Sim</v>
      </c>
      <c r="J178" s="68" t="s">
        <v>925</v>
      </c>
      <c r="K178" s="53" t="s">
        <v>378</v>
      </c>
      <c r="L178" s="17"/>
      <c r="M178" s="54" t="s">
        <v>48</v>
      </c>
      <c r="N178" s="55">
        <v>1824.32</v>
      </c>
      <c r="O178" s="55">
        <v>1500</v>
      </c>
      <c r="P178" s="56">
        <v>324.31999999999994</v>
      </c>
      <c r="Q178" s="64">
        <v>800</v>
      </c>
      <c r="R178" s="51"/>
      <c r="S178" s="62" t="s">
        <v>375</v>
      </c>
      <c r="T178" s="53">
        <v>1385070</v>
      </c>
      <c r="U178" s="53" t="s">
        <v>1991</v>
      </c>
      <c r="V178" s="53" t="s">
        <v>1992</v>
      </c>
      <c r="W178" s="53" t="s">
        <v>52</v>
      </c>
      <c r="X178" s="53" t="s">
        <v>1993</v>
      </c>
      <c r="Y178" s="53" t="s">
        <v>1994</v>
      </c>
      <c r="Z178" s="53" t="s">
        <v>1995</v>
      </c>
      <c r="AA178" s="53" t="s">
        <v>56</v>
      </c>
      <c r="AB178" s="53">
        <v>70400</v>
      </c>
      <c r="AC178" s="53">
        <v>80000</v>
      </c>
      <c r="AD178" s="53" t="s">
        <v>56</v>
      </c>
      <c r="AE178" s="53" t="s">
        <v>56</v>
      </c>
      <c r="AF178" s="53" t="s">
        <v>56</v>
      </c>
      <c r="AG178" s="53">
        <v>70400</v>
      </c>
      <c r="AH178" s="53" t="s">
        <v>102</v>
      </c>
      <c r="AI178" s="53">
        <v>35200</v>
      </c>
      <c r="AJ178" s="53">
        <v>0</v>
      </c>
      <c r="AK178" s="53" t="s">
        <v>58</v>
      </c>
      <c r="AL178" s="53">
        <v>0</v>
      </c>
      <c r="AM178" s="53" t="s">
        <v>59</v>
      </c>
      <c r="AN178" s="53" t="s">
        <v>60</v>
      </c>
      <c r="AO178" s="51">
        <v>0</v>
      </c>
      <c r="AP178" s="53" t="s">
        <v>61</v>
      </c>
      <c r="AQ178" s="53" t="s">
        <v>86</v>
      </c>
      <c r="AR178" s="53" t="s">
        <v>161</v>
      </c>
      <c r="AS178" s="53" t="s">
        <v>64</v>
      </c>
      <c r="AT178" s="53" t="s">
        <v>590</v>
      </c>
      <c r="AU178" s="53" t="s">
        <v>65</v>
      </c>
      <c r="AV178" s="53" t="s">
        <v>1155</v>
      </c>
      <c r="AW178" s="53" t="s">
        <v>92</v>
      </c>
      <c r="AX178" s="53" t="s">
        <v>68</v>
      </c>
      <c r="AY178" s="53" t="s">
        <v>93</v>
      </c>
      <c r="AZ178" s="53" t="s">
        <v>1996</v>
      </c>
      <c r="BA178" s="53" t="s">
        <v>223</v>
      </c>
      <c r="BB178" s="53">
        <v>0</v>
      </c>
      <c r="BC178" s="53" t="s">
        <v>1997</v>
      </c>
      <c r="BD178" s="53" t="s">
        <v>1998</v>
      </c>
      <c r="BE178" s="58">
        <v>40847</v>
      </c>
      <c r="BF178" s="53">
        <v>70400</v>
      </c>
      <c r="BG178" s="58">
        <v>40847</v>
      </c>
      <c r="BH178" s="109" t="s">
        <v>1996</v>
      </c>
      <c r="BI178" s="60">
        <v>1948</v>
      </c>
      <c r="BJ178" s="61">
        <v>64.933333333333337</v>
      </c>
      <c r="BK178" s="27">
        <f t="shared" si="20"/>
        <v>64</v>
      </c>
      <c r="BL178" s="110">
        <f t="shared" si="21"/>
        <v>5.333333333333333</v>
      </c>
    </row>
    <row r="179" spans="1:64" s="77" customFormat="1" ht="16.5" customHeight="1" x14ac:dyDescent="0.25">
      <c r="A179" s="49" t="s">
        <v>1973</v>
      </c>
      <c r="B179" s="51" t="s">
        <v>2004</v>
      </c>
      <c r="C179" s="63">
        <v>82</v>
      </c>
      <c r="D179" s="49" t="s">
        <v>3333</v>
      </c>
      <c r="E179" s="51" t="s">
        <v>917</v>
      </c>
      <c r="F179" s="50">
        <v>5012</v>
      </c>
      <c r="G179" s="63" t="s">
        <v>374</v>
      </c>
      <c r="H179" s="24" t="str">
        <f>IFERROR(IF(F179*1=9999,VLOOKUP(99&amp;C179*1,[4]Depara_Prod_Oficial!$A$2:$F$1048576,6,FALSE),VLOOKUP(F179*1,[4]Depara_Prod_Oficial!$A$2:$F$1048576,6,FALSE)),E179)</f>
        <v>AP STD</v>
      </c>
      <c r="I179" s="24" t="str">
        <f>IFERROR(VLOOKUP(H179,'[5]Principais Produtos'!$C$1:$D$42,2,0),"Não")</f>
        <v>Sim</v>
      </c>
      <c r="J179" s="68" t="s">
        <v>925</v>
      </c>
      <c r="K179" s="53" t="s">
        <v>378</v>
      </c>
      <c r="L179" s="17"/>
      <c r="M179" s="54" t="s">
        <v>48</v>
      </c>
      <c r="N179" s="55">
        <v>20881.38</v>
      </c>
      <c r="O179" s="55">
        <v>19000</v>
      </c>
      <c r="P179" s="56">
        <v>1881.380000000001</v>
      </c>
      <c r="Q179" s="64"/>
      <c r="R179" s="51"/>
      <c r="S179" s="62" t="s">
        <v>375</v>
      </c>
      <c r="T179" s="53">
        <v>2172713</v>
      </c>
      <c r="U179" s="53" t="s">
        <v>1999</v>
      </c>
      <c r="V179" s="53" t="s">
        <v>2000</v>
      </c>
      <c r="W179" s="53" t="s">
        <v>52</v>
      </c>
      <c r="X179" s="53" t="s">
        <v>2001</v>
      </c>
      <c r="Y179" s="53" t="s">
        <v>2002</v>
      </c>
      <c r="Z179" s="53" t="s">
        <v>2003</v>
      </c>
      <c r="AA179" s="53" t="s">
        <v>56</v>
      </c>
      <c r="AB179" s="53">
        <v>215000</v>
      </c>
      <c r="AC179" s="53">
        <v>250000</v>
      </c>
      <c r="AD179" s="53" t="s">
        <v>56</v>
      </c>
      <c r="AE179" s="53" t="s">
        <v>56</v>
      </c>
      <c r="AF179" s="53" t="s">
        <v>56</v>
      </c>
      <c r="AG179" s="53">
        <v>215000</v>
      </c>
      <c r="AH179" s="53" t="s">
        <v>102</v>
      </c>
      <c r="AI179" s="53">
        <v>107500</v>
      </c>
      <c r="AJ179" s="53">
        <v>0</v>
      </c>
      <c r="AK179" s="53" t="s">
        <v>58</v>
      </c>
      <c r="AL179" s="53">
        <v>0</v>
      </c>
      <c r="AM179" s="53" t="s">
        <v>59</v>
      </c>
      <c r="AN179" s="53" t="s">
        <v>60</v>
      </c>
      <c r="AO179" s="51">
        <v>0</v>
      </c>
      <c r="AP179" s="53" t="s">
        <v>61</v>
      </c>
      <c r="AQ179" s="53" t="s">
        <v>62</v>
      </c>
      <c r="AR179" s="53" t="s">
        <v>142</v>
      </c>
      <c r="AS179" s="53" t="s">
        <v>64</v>
      </c>
      <c r="AT179" s="53" t="s">
        <v>187</v>
      </c>
      <c r="AU179" s="53" t="s">
        <v>65</v>
      </c>
      <c r="AV179" s="53" t="s">
        <v>1841</v>
      </c>
      <c r="AW179" s="53" t="s">
        <v>92</v>
      </c>
      <c r="AX179" s="53" t="s">
        <v>68</v>
      </c>
      <c r="AY179" s="53" t="s">
        <v>93</v>
      </c>
      <c r="AZ179" s="53" t="s">
        <v>1996</v>
      </c>
      <c r="BA179" s="53" t="s">
        <v>106</v>
      </c>
      <c r="BB179" s="53">
        <v>0</v>
      </c>
      <c r="BC179" s="53" t="s">
        <v>2004</v>
      </c>
      <c r="BD179" s="53" t="s">
        <v>2005</v>
      </c>
      <c r="BE179" s="58">
        <v>42325</v>
      </c>
      <c r="BF179" s="53">
        <v>215000</v>
      </c>
      <c r="BG179" s="58">
        <v>42325</v>
      </c>
      <c r="BH179" s="109" t="s">
        <v>1996</v>
      </c>
      <c r="BI179" s="60">
        <v>470</v>
      </c>
      <c r="BJ179" s="61">
        <v>15.666666666666666</v>
      </c>
      <c r="BK179" s="27">
        <f t="shared" si="20"/>
        <v>15</v>
      </c>
      <c r="BL179" s="110">
        <f t="shared" si="21"/>
        <v>1.25</v>
      </c>
    </row>
    <row r="180" spans="1:64" s="77" customFormat="1" ht="16.5" customHeight="1" x14ac:dyDescent="0.25">
      <c r="A180" s="49" t="s">
        <v>1973</v>
      </c>
      <c r="B180" s="51" t="s">
        <v>2013</v>
      </c>
      <c r="C180" s="63">
        <v>93</v>
      </c>
      <c r="D180" s="49" t="s">
        <v>3333</v>
      </c>
      <c r="E180" s="51" t="s">
        <v>943</v>
      </c>
      <c r="F180" s="50">
        <v>5050</v>
      </c>
      <c r="G180" s="63" t="s">
        <v>374</v>
      </c>
      <c r="H180" s="24" t="str">
        <f>IFERROR(IF(F180*1=9999,VLOOKUP(99&amp;C180*1,[4]Depara_Prod_Oficial!$A$2:$F$1048576,6,FALSE),VLOOKUP(F180*1,[4]Depara_Prod_Oficial!$A$2:$F$1048576,6,FALSE)),E180)</f>
        <v>Vida Proteção Exclusiva</v>
      </c>
      <c r="I180" s="24" t="str">
        <f>IFERROR(VLOOKUP(H180,'[5]Principais Produtos'!$C$1:$D$42,2,0),"Não")</f>
        <v>Sim</v>
      </c>
      <c r="J180" s="68" t="s">
        <v>925</v>
      </c>
      <c r="K180" s="53" t="s">
        <v>378</v>
      </c>
      <c r="L180" s="17"/>
      <c r="M180" s="54" t="s">
        <v>48</v>
      </c>
      <c r="N180" s="55">
        <v>3718.76</v>
      </c>
      <c r="O180" s="55">
        <v>2950</v>
      </c>
      <c r="P180" s="56">
        <v>768.76000000000022</v>
      </c>
      <c r="Q180" s="64"/>
      <c r="R180" s="51"/>
      <c r="S180" s="62" t="s">
        <v>375</v>
      </c>
      <c r="T180" s="53">
        <v>1521552</v>
      </c>
      <c r="U180" s="53" t="s">
        <v>2006</v>
      </c>
      <c r="V180" s="53" t="s">
        <v>2007</v>
      </c>
      <c r="W180" s="53" t="s">
        <v>52</v>
      </c>
      <c r="X180" s="53" t="s">
        <v>2008</v>
      </c>
      <c r="Y180" s="53" t="s">
        <v>2009</v>
      </c>
      <c r="Z180" s="53" t="s">
        <v>2010</v>
      </c>
      <c r="AA180" s="53" t="s">
        <v>56</v>
      </c>
      <c r="AB180" s="53">
        <v>10704</v>
      </c>
      <c r="AC180" s="53">
        <v>11150</v>
      </c>
      <c r="AD180" s="53" t="s">
        <v>56</v>
      </c>
      <c r="AE180" s="53" t="s">
        <v>56</v>
      </c>
      <c r="AF180" s="53" t="s">
        <v>56</v>
      </c>
      <c r="AG180" s="53">
        <v>10704</v>
      </c>
      <c r="AH180" s="53" t="s">
        <v>102</v>
      </c>
      <c r="AI180" s="53">
        <v>5352</v>
      </c>
      <c r="AJ180" s="53">
        <v>0</v>
      </c>
      <c r="AK180" s="53" t="s">
        <v>58</v>
      </c>
      <c r="AL180" s="53">
        <v>0</v>
      </c>
      <c r="AM180" s="53" t="s">
        <v>59</v>
      </c>
      <c r="AN180" s="53" t="s">
        <v>60</v>
      </c>
      <c r="AO180" s="51">
        <v>0</v>
      </c>
      <c r="AP180" s="53" t="s">
        <v>61</v>
      </c>
      <c r="AQ180" s="53" t="s">
        <v>270</v>
      </c>
      <c r="AR180" s="53" t="s">
        <v>199</v>
      </c>
      <c r="AS180" s="53" t="s">
        <v>88</v>
      </c>
      <c r="AT180" s="53" t="s">
        <v>169</v>
      </c>
      <c r="AU180" s="53" t="s">
        <v>65</v>
      </c>
      <c r="AV180" s="53" t="s">
        <v>2011</v>
      </c>
      <c r="AW180" s="53" t="s">
        <v>92</v>
      </c>
      <c r="AX180" s="53" t="s">
        <v>68</v>
      </c>
      <c r="AY180" s="53" t="s">
        <v>93</v>
      </c>
      <c r="AZ180" s="53" t="s">
        <v>2012</v>
      </c>
      <c r="BA180" s="53" t="s">
        <v>223</v>
      </c>
      <c r="BB180" s="53">
        <v>0</v>
      </c>
      <c r="BC180" s="53" t="s">
        <v>2013</v>
      </c>
      <c r="BD180" s="53" t="s">
        <v>2014</v>
      </c>
      <c r="BE180" s="58">
        <v>41173</v>
      </c>
      <c r="BF180" s="53">
        <v>10704</v>
      </c>
      <c r="BG180" s="58">
        <v>41173</v>
      </c>
      <c r="BH180" s="109" t="s">
        <v>2012</v>
      </c>
      <c r="BI180" s="60">
        <v>1627</v>
      </c>
      <c r="BJ180" s="61">
        <v>54.233333333333334</v>
      </c>
      <c r="BK180" s="27">
        <f t="shared" si="20"/>
        <v>53</v>
      </c>
      <c r="BL180" s="110">
        <f t="shared" si="21"/>
        <v>4.416666666666667</v>
      </c>
    </row>
    <row r="181" spans="1:64" s="77" customFormat="1" ht="16.5" customHeight="1" x14ac:dyDescent="0.25">
      <c r="A181" s="49" t="s">
        <v>1973</v>
      </c>
      <c r="B181" s="51" t="s">
        <v>2021</v>
      </c>
      <c r="C181" s="63">
        <v>93</v>
      </c>
      <c r="D181" s="49" t="s">
        <v>3333</v>
      </c>
      <c r="E181" s="51" t="s">
        <v>2015</v>
      </c>
      <c r="F181" s="50">
        <v>7014</v>
      </c>
      <c r="G181" s="63" t="s">
        <v>914</v>
      </c>
      <c r="H181" s="24" t="str">
        <f>IFERROR(IF(F181*1=9999,VLOOKUP(99&amp;C181*1,[4]Depara_Prod_Oficial!$A$2:$F$1048576,6,FALSE),VLOOKUP(F181*1,[4]Depara_Prod_Oficial!$A$2:$F$1048576,6,FALSE)),E181)</f>
        <v>Vida Select</v>
      </c>
      <c r="I181" s="24" t="str">
        <f>IFERROR(VLOOKUP(H181,'[5]Principais Produtos'!$C$1:$D$42,2,0),"Não")</f>
        <v>Sim</v>
      </c>
      <c r="J181" s="68" t="s">
        <v>1642</v>
      </c>
      <c r="K181" s="53" t="s">
        <v>954</v>
      </c>
      <c r="L181" s="17" t="s">
        <v>1933</v>
      </c>
      <c r="M181" s="54" t="s">
        <v>48</v>
      </c>
      <c r="N181" s="55">
        <v>60000</v>
      </c>
      <c r="O181" s="55">
        <v>25000</v>
      </c>
      <c r="P181" s="56">
        <v>35000</v>
      </c>
      <c r="Q181" s="64"/>
      <c r="R181" s="51"/>
      <c r="S181" s="62" t="s">
        <v>375</v>
      </c>
      <c r="T181" s="53">
        <v>2235538</v>
      </c>
      <c r="U181" s="53" t="s">
        <v>2016</v>
      </c>
      <c r="V181" s="53" t="s">
        <v>2017</v>
      </c>
      <c r="W181" s="53" t="s">
        <v>52</v>
      </c>
      <c r="X181" s="53" t="s">
        <v>2018</v>
      </c>
      <c r="Y181" s="53" t="s">
        <v>2019</v>
      </c>
      <c r="Z181" s="53" t="s">
        <v>2020</v>
      </c>
      <c r="AA181" s="53" t="s">
        <v>56</v>
      </c>
      <c r="AB181" s="53">
        <v>20000</v>
      </c>
      <c r="AC181" s="53">
        <v>20000</v>
      </c>
      <c r="AD181" s="53" t="s">
        <v>56</v>
      </c>
      <c r="AE181" s="53" t="s">
        <v>56</v>
      </c>
      <c r="AF181" s="53" t="s">
        <v>56</v>
      </c>
      <c r="AG181" s="53">
        <v>20000</v>
      </c>
      <c r="AH181" s="53" t="s">
        <v>102</v>
      </c>
      <c r="AI181" s="53">
        <v>10000</v>
      </c>
      <c r="AJ181" s="53">
        <v>0</v>
      </c>
      <c r="AK181" s="53" t="s">
        <v>58</v>
      </c>
      <c r="AL181" s="53">
        <v>0</v>
      </c>
      <c r="AM181" s="53" t="s">
        <v>59</v>
      </c>
      <c r="AN181" s="53" t="s">
        <v>60</v>
      </c>
      <c r="AO181" s="51">
        <v>0</v>
      </c>
      <c r="AP181" s="53" t="s">
        <v>61</v>
      </c>
      <c r="AQ181" s="53" t="s">
        <v>62</v>
      </c>
      <c r="AR181" s="53" t="s">
        <v>199</v>
      </c>
      <c r="AS181" s="53" t="s">
        <v>88</v>
      </c>
      <c r="AT181" s="53" t="s">
        <v>187</v>
      </c>
      <c r="AU181" s="53" t="s">
        <v>65</v>
      </c>
      <c r="AV181" s="53" t="s">
        <v>1841</v>
      </c>
      <c r="AW181" s="53" t="s">
        <v>92</v>
      </c>
      <c r="AX181" s="53" t="s">
        <v>68</v>
      </c>
      <c r="AY181" s="53" t="s">
        <v>93</v>
      </c>
      <c r="AZ181" s="53" t="s">
        <v>2012</v>
      </c>
      <c r="BA181" s="53" t="s">
        <v>106</v>
      </c>
      <c r="BB181" s="53">
        <v>0</v>
      </c>
      <c r="BC181" s="53" t="s">
        <v>2021</v>
      </c>
      <c r="BD181" s="53" t="s">
        <v>2022</v>
      </c>
      <c r="BE181" s="58">
        <v>42475</v>
      </c>
      <c r="BF181" s="53">
        <v>20000</v>
      </c>
      <c r="BG181" s="58">
        <v>42475</v>
      </c>
      <c r="BH181" s="109" t="s">
        <v>2012</v>
      </c>
      <c r="BI181" s="60">
        <v>325</v>
      </c>
      <c r="BJ181" s="61">
        <v>10.833333333333334</v>
      </c>
      <c r="BK181" s="27">
        <f t="shared" si="20"/>
        <v>10</v>
      </c>
      <c r="BL181" s="110">
        <f t="shared" si="21"/>
        <v>0.83333333333333337</v>
      </c>
    </row>
    <row r="182" spans="1:64" s="77" customFormat="1" ht="16.5" customHeight="1" x14ac:dyDescent="0.25">
      <c r="A182" s="49" t="s">
        <v>1973</v>
      </c>
      <c r="B182" s="51" t="s">
        <v>2030</v>
      </c>
      <c r="C182" s="63">
        <v>93</v>
      </c>
      <c r="D182" s="49" t="s">
        <v>3333</v>
      </c>
      <c r="E182" s="51" t="s">
        <v>377</v>
      </c>
      <c r="F182" s="50">
        <v>5030</v>
      </c>
      <c r="G182" s="63" t="s">
        <v>46</v>
      </c>
      <c r="H182" s="24" t="str">
        <f>IFERROR(IF(F182*1=9999,VLOOKUP(99&amp;C182*1,[4]Depara_Prod_Oficial!$A$2:$F$1048576,6,FALSE),VLOOKUP(F182*1,[4]Depara_Prod_Oficial!$A$2:$F$1048576,6,FALSE)),E182)</f>
        <v>Vida Proteção Exclusiva</v>
      </c>
      <c r="I182" s="24" t="str">
        <f>IFERROR(VLOOKUP(H182,'[5]Principais Produtos'!$C$1:$D$42,2,0),"Não")</f>
        <v>Sim</v>
      </c>
      <c r="J182" s="68" t="s">
        <v>1642</v>
      </c>
      <c r="K182" s="53" t="s">
        <v>47</v>
      </c>
      <c r="L182" s="17"/>
      <c r="M182" s="54" t="s">
        <v>369</v>
      </c>
      <c r="N182" s="55">
        <v>58650.74</v>
      </c>
      <c r="O182" s="55">
        <v>0</v>
      </c>
      <c r="P182" s="56">
        <v>58650.74</v>
      </c>
      <c r="Q182" s="64"/>
      <c r="R182" s="51"/>
      <c r="S182" s="62" t="s">
        <v>375</v>
      </c>
      <c r="T182" s="53">
        <v>1873858</v>
      </c>
      <c r="U182" s="53" t="s">
        <v>2023</v>
      </c>
      <c r="V182" s="53" t="s">
        <v>2024</v>
      </c>
      <c r="W182" s="53" t="s">
        <v>52</v>
      </c>
      <c r="X182" s="53" t="s">
        <v>2025</v>
      </c>
      <c r="Y182" s="53" t="s">
        <v>2026</v>
      </c>
      <c r="Z182" s="53" t="s">
        <v>2027</v>
      </c>
      <c r="AA182" s="53" t="s">
        <v>56</v>
      </c>
      <c r="AB182" s="53">
        <v>28985</v>
      </c>
      <c r="AC182" s="53">
        <v>28985</v>
      </c>
      <c r="AD182" s="53" t="s">
        <v>56</v>
      </c>
      <c r="AE182" s="53" t="s">
        <v>56</v>
      </c>
      <c r="AF182" s="53" t="s">
        <v>56</v>
      </c>
      <c r="AG182" s="53">
        <v>28985</v>
      </c>
      <c r="AH182" s="53" t="s">
        <v>102</v>
      </c>
      <c r="AI182" s="53">
        <v>14492.5</v>
      </c>
      <c r="AJ182" s="53">
        <v>0</v>
      </c>
      <c r="AK182" s="53" t="s">
        <v>58</v>
      </c>
      <c r="AL182" s="53">
        <v>0</v>
      </c>
      <c r="AM182" s="53" t="s">
        <v>59</v>
      </c>
      <c r="AN182" s="53" t="s">
        <v>60</v>
      </c>
      <c r="AO182" s="51">
        <v>0</v>
      </c>
      <c r="AP182" s="53" t="s">
        <v>61</v>
      </c>
      <c r="AQ182" s="53" t="s">
        <v>62</v>
      </c>
      <c r="AR182" s="53" t="s">
        <v>161</v>
      </c>
      <c r="AS182" s="53" t="s">
        <v>88</v>
      </c>
      <c r="AT182" s="53" t="s">
        <v>169</v>
      </c>
      <c r="AU182" s="53" t="s">
        <v>65</v>
      </c>
      <c r="AV182" s="53" t="s">
        <v>2028</v>
      </c>
      <c r="AW182" s="53" t="s">
        <v>92</v>
      </c>
      <c r="AX182" s="53" t="s">
        <v>68</v>
      </c>
      <c r="AY182" s="53" t="s">
        <v>93</v>
      </c>
      <c r="AZ182" s="53" t="s">
        <v>2029</v>
      </c>
      <c r="BA182" s="53" t="s">
        <v>155</v>
      </c>
      <c r="BB182" s="53">
        <v>0</v>
      </c>
      <c r="BC182" s="53" t="s">
        <v>2030</v>
      </c>
      <c r="BD182" s="53" t="s">
        <v>2031</v>
      </c>
      <c r="BE182" s="58">
        <v>41811</v>
      </c>
      <c r="BF182" s="53">
        <v>28985</v>
      </c>
      <c r="BG182" s="58">
        <v>41811</v>
      </c>
      <c r="BH182" s="109" t="s">
        <v>2029</v>
      </c>
      <c r="BI182" s="60">
        <v>990</v>
      </c>
      <c r="BJ182" s="61">
        <v>33</v>
      </c>
      <c r="BK182" s="27">
        <f t="shared" si="20"/>
        <v>32</v>
      </c>
      <c r="BL182" s="110">
        <f t="shared" si="21"/>
        <v>2.6666666666666665</v>
      </c>
    </row>
    <row r="183" spans="1:64" s="77" customFormat="1" ht="16.5" customHeight="1" x14ac:dyDescent="0.25">
      <c r="A183" s="49" t="s">
        <v>1973</v>
      </c>
      <c r="B183" s="51" t="s">
        <v>2038</v>
      </c>
      <c r="C183" s="63">
        <v>93</v>
      </c>
      <c r="D183" s="49" t="s">
        <v>3333</v>
      </c>
      <c r="E183" s="51" t="s">
        <v>1636</v>
      </c>
      <c r="F183" s="50">
        <v>5081</v>
      </c>
      <c r="G183" s="63" t="s">
        <v>374</v>
      </c>
      <c r="H183" s="24" t="str">
        <f>IFERROR(IF(F183*1=9999,VLOOKUP(99&amp;C183*1,[4]Depara_Prod_Oficial!$A$2:$F$1048576,6,FALSE),VLOOKUP(F183*1,[4]Depara_Prod_Oficial!$A$2:$F$1048576,6,FALSE)),E183)</f>
        <v>Vida Master</v>
      </c>
      <c r="I183" s="24" t="str">
        <f>IFERROR(VLOOKUP(H183,'[5]Principais Produtos'!$C$1:$D$42,2,0),"Não")</f>
        <v>Sim</v>
      </c>
      <c r="J183" s="68" t="s">
        <v>925</v>
      </c>
      <c r="K183" s="53" t="s">
        <v>378</v>
      </c>
      <c r="L183" s="17"/>
      <c r="M183" s="54" t="s">
        <v>369</v>
      </c>
      <c r="N183" s="55">
        <v>8320.2799999999988</v>
      </c>
      <c r="O183" s="55">
        <v>0</v>
      </c>
      <c r="P183" s="56">
        <v>8320.2799999999988</v>
      </c>
      <c r="Q183" s="64"/>
      <c r="R183" s="51"/>
      <c r="S183" s="62" t="s">
        <v>375</v>
      </c>
      <c r="T183" s="53">
        <v>2306985</v>
      </c>
      <c r="U183" s="53" t="s">
        <v>2032</v>
      </c>
      <c r="V183" s="53" t="s">
        <v>2033</v>
      </c>
      <c r="W183" s="53" t="s">
        <v>52</v>
      </c>
      <c r="X183" s="53" t="s">
        <v>2034</v>
      </c>
      <c r="Y183" s="53" t="s">
        <v>2035</v>
      </c>
      <c r="Z183" s="53" t="s">
        <v>2036</v>
      </c>
      <c r="AA183" s="53" t="s">
        <v>56</v>
      </c>
      <c r="AB183" s="53">
        <v>6064.28</v>
      </c>
      <c r="AC183" s="53">
        <v>10455.65</v>
      </c>
      <c r="AD183" s="53" t="s">
        <v>56</v>
      </c>
      <c r="AE183" s="53" t="s">
        <v>56</v>
      </c>
      <c r="AF183" s="53" t="s">
        <v>56</v>
      </c>
      <c r="AG183" s="53">
        <v>6064.28</v>
      </c>
      <c r="AH183" s="53" t="s">
        <v>58</v>
      </c>
      <c r="AI183" s="53">
        <v>0</v>
      </c>
      <c r="AJ183" s="53">
        <v>0</v>
      </c>
      <c r="AK183" s="53" t="s">
        <v>58</v>
      </c>
      <c r="AL183" s="53">
        <v>0</v>
      </c>
      <c r="AM183" s="53" t="s">
        <v>59</v>
      </c>
      <c r="AN183" s="53" t="s">
        <v>60</v>
      </c>
      <c r="AO183" s="51">
        <v>0</v>
      </c>
      <c r="AP183" s="53" t="s">
        <v>61</v>
      </c>
      <c r="AQ183" s="53" t="s">
        <v>62</v>
      </c>
      <c r="AR183" s="53" t="s">
        <v>151</v>
      </c>
      <c r="AS183" s="53" t="s">
        <v>64</v>
      </c>
      <c r="AT183" s="53" t="s">
        <v>187</v>
      </c>
      <c r="AU183" s="53" t="s">
        <v>65</v>
      </c>
      <c r="AV183" s="53" t="s">
        <v>2037</v>
      </c>
      <c r="AW183" s="53" t="s">
        <v>92</v>
      </c>
      <c r="AX183" s="53" t="s">
        <v>68</v>
      </c>
      <c r="AY183" s="53" t="s">
        <v>93</v>
      </c>
      <c r="AZ183" s="53" t="s">
        <v>2029</v>
      </c>
      <c r="BA183" s="53" t="s">
        <v>444</v>
      </c>
      <c r="BB183" s="53">
        <v>0</v>
      </c>
      <c r="BC183" s="53" t="s">
        <v>2038</v>
      </c>
      <c r="BD183" s="53" t="s">
        <v>1117</v>
      </c>
      <c r="BE183" s="58">
        <v>42607</v>
      </c>
      <c r="BF183" s="53">
        <v>6064.28</v>
      </c>
      <c r="BG183" s="58">
        <v>42607</v>
      </c>
      <c r="BH183" s="109" t="s">
        <v>2029</v>
      </c>
      <c r="BI183" s="60">
        <v>194</v>
      </c>
      <c r="BJ183" s="61">
        <v>6.4666666666666668</v>
      </c>
      <c r="BK183" s="27">
        <f t="shared" si="20"/>
        <v>6</v>
      </c>
      <c r="BL183" s="110">
        <f t="shared" si="21"/>
        <v>0.5</v>
      </c>
    </row>
    <row r="184" spans="1:64" s="77" customFormat="1" ht="16.5" customHeight="1" x14ac:dyDescent="0.25">
      <c r="A184" s="49" t="s">
        <v>1973</v>
      </c>
      <c r="B184" s="51" t="s">
        <v>2045</v>
      </c>
      <c r="C184" s="63">
        <v>82</v>
      </c>
      <c r="D184" s="49" t="s">
        <v>3333</v>
      </c>
      <c r="E184" s="51" t="s">
        <v>2317</v>
      </c>
      <c r="F184" s="50">
        <v>5009</v>
      </c>
      <c r="G184" s="63" t="s">
        <v>386</v>
      </c>
      <c r="H184" s="24" t="str">
        <f>IFERROR(IF(F184*1=9999,VLOOKUP(99&amp;C184*1,[4]Depara_Prod_Oficial!$A$2:$F$1048576,6,FALSE),VLOOKUP(F184*1,[4]Depara_Prod_Oficial!$A$2:$F$1048576,6,FALSE)),E184)</f>
        <v>AP STD</v>
      </c>
      <c r="I184" s="24" t="str">
        <f>IFERROR(VLOOKUP(H184,'[5]Principais Produtos'!$C$1:$D$42,2,0),"Não")</f>
        <v>Sim</v>
      </c>
      <c r="J184" s="68" t="s">
        <v>400</v>
      </c>
      <c r="K184" s="53" t="s">
        <v>400</v>
      </c>
      <c r="L184" s="17"/>
      <c r="M184" s="54" t="s">
        <v>369</v>
      </c>
      <c r="N184" s="55">
        <v>234521</v>
      </c>
      <c r="O184" s="55">
        <v>0</v>
      </c>
      <c r="P184" s="56">
        <v>234521</v>
      </c>
      <c r="Q184" s="64"/>
      <c r="R184" s="51"/>
      <c r="S184" s="62" t="s">
        <v>375</v>
      </c>
      <c r="T184" s="53">
        <v>1530323</v>
      </c>
      <c r="U184" s="53" t="s">
        <v>2039</v>
      </c>
      <c r="V184" s="53" t="s">
        <v>2040</v>
      </c>
      <c r="W184" s="53" t="s">
        <v>52</v>
      </c>
      <c r="X184" s="53" t="s">
        <v>2041</v>
      </c>
      <c r="Y184" s="53" t="s">
        <v>2042</v>
      </c>
      <c r="Z184" s="53" t="s">
        <v>2043</v>
      </c>
      <c r="AA184" s="53" t="s">
        <v>56</v>
      </c>
      <c r="AB184" s="53">
        <v>253000</v>
      </c>
      <c r="AC184" s="53">
        <v>253000</v>
      </c>
      <c r="AD184" s="53" t="s">
        <v>56</v>
      </c>
      <c r="AE184" s="53" t="s">
        <v>56</v>
      </c>
      <c r="AF184" s="53" t="s">
        <v>56</v>
      </c>
      <c r="AG184" s="53">
        <v>253000</v>
      </c>
      <c r="AH184" s="53" t="s">
        <v>102</v>
      </c>
      <c r="AI184" s="53">
        <v>126500</v>
      </c>
      <c r="AJ184" s="53">
        <v>0</v>
      </c>
      <c r="AK184" s="53" t="s">
        <v>58</v>
      </c>
      <c r="AL184" s="53">
        <v>0</v>
      </c>
      <c r="AM184" s="53" t="s">
        <v>59</v>
      </c>
      <c r="AN184" s="53" t="s">
        <v>60</v>
      </c>
      <c r="AO184" s="51">
        <v>0</v>
      </c>
      <c r="AP184" s="53" t="s">
        <v>61</v>
      </c>
      <c r="AQ184" s="53" t="s">
        <v>270</v>
      </c>
      <c r="AR184" s="53" t="s">
        <v>63</v>
      </c>
      <c r="AS184" s="53" t="s">
        <v>64</v>
      </c>
      <c r="AT184" s="53" t="s">
        <v>2044</v>
      </c>
      <c r="AU184" s="53" t="s">
        <v>65</v>
      </c>
      <c r="AV184" s="53" t="s">
        <v>466</v>
      </c>
      <c r="AW184" s="53" t="s">
        <v>272</v>
      </c>
      <c r="AX184" s="53" t="s">
        <v>273</v>
      </c>
      <c r="AY184" s="53" t="s">
        <v>93</v>
      </c>
      <c r="AZ184" s="53" t="s">
        <v>1980</v>
      </c>
      <c r="BA184" s="53" t="s">
        <v>274</v>
      </c>
      <c r="BB184" s="53">
        <v>0</v>
      </c>
      <c r="BC184" s="53" t="s">
        <v>2045</v>
      </c>
      <c r="BD184" s="53" t="s">
        <v>2046</v>
      </c>
      <c r="BE184" s="58">
        <v>41191</v>
      </c>
      <c r="BF184" s="53">
        <v>253000</v>
      </c>
      <c r="BG184" s="58">
        <v>41191</v>
      </c>
      <c r="BH184" s="109" t="s">
        <v>1980</v>
      </c>
      <c r="BI184" s="60">
        <v>1612</v>
      </c>
      <c r="BJ184" s="61">
        <v>53.733333333333334</v>
      </c>
      <c r="BK184" s="27">
        <f t="shared" si="20"/>
        <v>53</v>
      </c>
      <c r="BL184" s="110">
        <f t="shared" si="21"/>
        <v>4.416666666666667</v>
      </c>
    </row>
    <row r="185" spans="1:64" s="77" customFormat="1" ht="16.5" customHeight="1" x14ac:dyDescent="0.25">
      <c r="A185" s="49" t="s">
        <v>1973</v>
      </c>
      <c r="B185" s="51" t="s">
        <v>2054</v>
      </c>
      <c r="C185" s="63">
        <v>82</v>
      </c>
      <c r="D185" s="49" t="s">
        <v>3333</v>
      </c>
      <c r="E185" s="51" t="s">
        <v>1931</v>
      </c>
      <c r="F185" s="50">
        <v>5101</v>
      </c>
      <c r="G185" s="63" t="s">
        <v>914</v>
      </c>
      <c r="H185" s="24" t="str">
        <f>IFERROR(IF(F185*1=9999,VLOOKUP(99&amp;C185*1,[4]Depara_Prod_Oficial!$A$2:$F$1048576,6,FALSE),VLOOKUP(F185*1,[4]Depara_Prod_Oficial!$A$2:$F$1048576,6,FALSE)),E185)</f>
        <v>AP Riders</v>
      </c>
      <c r="I185" s="24" t="str">
        <f>IFERROR(VLOOKUP(H185,'[5]Principais Produtos'!$C$1:$D$42,2,0),"Não")</f>
        <v>Não</v>
      </c>
      <c r="J185" s="68" t="s">
        <v>1642</v>
      </c>
      <c r="K185" s="53" t="s">
        <v>47</v>
      </c>
      <c r="L185" s="17"/>
      <c r="M185" s="54" t="s">
        <v>48</v>
      </c>
      <c r="N185" s="55">
        <v>18596.87</v>
      </c>
      <c r="O185" s="55">
        <v>12000</v>
      </c>
      <c r="P185" s="56">
        <v>6596.869999999999</v>
      </c>
      <c r="Q185" s="64"/>
      <c r="R185" s="51"/>
      <c r="S185" s="62" t="s">
        <v>375</v>
      </c>
      <c r="T185" s="53">
        <v>2039177</v>
      </c>
      <c r="U185" s="53" t="s">
        <v>2047</v>
      </c>
      <c r="V185" s="53" t="s">
        <v>2048</v>
      </c>
      <c r="W185" s="53" t="s">
        <v>52</v>
      </c>
      <c r="X185" s="53" t="s">
        <v>2049</v>
      </c>
      <c r="Y185" s="53" t="s">
        <v>2050</v>
      </c>
      <c r="Z185" s="53" t="s">
        <v>2051</v>
      </c>
      <c r="AA185" s="53" t="s">
        <v>56</v>
      </c>
      <c r="AB185" s="53">
        <v>6041.1</v>
      </c>
      <c r="AC185" s="53">
        <v>6041.1</v>
      </c>
      <c r="AD185" s="53" t="s">
        <v>56</v>
      </c>
      <c r="AE185" s="53" t="s">
        <v>56</v>
      </c>
      <c r="AF185" s="53" t="s">
        <v>56</v>
      </c>
      <c r="AG185" s="53">
        <v>6041.1</v>
      </c>
      <c r="AH185" s="53" t="s">
        <v>57</v>
      </c>
      <c r="AI185" s="53">
        <v>6041.1</v>
      </c>
      <c r="AJ185" s="53">
        <v>0</v>
      </c>
      <c r="AK185" s="53" t="s">
        <v>58</v>
      </c>
      <c r="AL185" s="53">
        <v>0</v>
      </c>
      <c r="AM185" s="53" t="s">
        <v>59</v>
      </c>
      <c r="AN185" s="53" t="s">
        <v>60</v>
      </c>
      <c r="AO185" s="51">
        <v>0</v>
      </c>
      <c r="AP185" s="53" t="s">
        <v>61</v>
      </c>
      <c r="AQ185" s="53" t="s">
        <v>62</v>
      </c>
      <c r="AR185" s="53" t="s">
        <v>161</v>
      </c>
      <c r="AS185" s="53" t="s">
        <v>88</v>
      </c>
      <c r="AT185" s="53" t="s">
        <v>89</v>
      </c>
      <c r="AU185" s="53" t="s">
        <v>103</v>
      </c>
      <c r="AV185" s="53" t="s">
        <v>2052</v>
      </c>
      <c r="AW185" s="53" t="s">
        <v>292</v>
      </c>
      <c r="AX185" s="53" t="s">
        <v>293</v>
      </c>
      <c r="AY185" s="53" t="s">
        <v>93</v>
      </c>
      <c r="AZ185" s="53" t="s">
        <v>2053</v>
      </c>
      <c r="BA185" s="53" t="s">
        <v>106</v>
      </c>
      <c r="BB185" s="53">
        <v>0</v>
      </c>
      <c r="BC185" s="53" t="s">
        <v>2054</v>
      </c>
      <c r="BD185" s="53" t="s">
        <v>2055</v>
      </c>
      <c r="BE185" s="58">
        <v>42059</v>
      </c>
      <c r="BF185" s="53">
        <v>6041.1</v>
      </c>
      <c r="BG185" s="58">
        <v>42059</v>
      </c>
      <c r="BH185" s="109" t="s">
        <v>2053</v>
      </c>
      <c r="BI185" s="60">
        <v>743</v>
      </c>
      <c r="BJ185" s="61">
        <v>24.766666666666666</v>
      </c>
      <c r="BK185" s="27">
        <f t="shared" si="20"/>
        <v>24</v>
      </c>
      <c r="BL185" s="110">
        <f t="shared" si="21"/>
        <v>2</v>
      </c>
    </row>
    <row r="186" spans="1:64" s="77" customFormat="1" ht="16.5" customHeight="1" x14ac:dyDescent="0.25">
      <c r="A186" s="49" t="s">
        <v>1973</v>
      </c>
      <c r="B186" s="51" t="s">
        <v>2062</v>
      </c>
      <c r="C186" s="63">
        <v>82</v>
      </c>
      <c r="D186" s="49" t="s">
        <v>3333</v>
      </c>
      <c r="E186" s="51" t="s">
        <v>917</v>
      </c>
      <c r="F186" s="50">
        <v>5012</v>
      </c>
      <c r="G186" s="63" t="s">
        <v>374</v>
      </c>
      <c r="H186" s="24" t="str">
        <f>IFERROR(IF(F186*1=9999,VLOOKUP(99&amp;C186*1,[4]Depara_Prod_Oficial!$A$2:$F$1048576,6,FALSE),VLOOKUP(F186*1,[4]Depara_Prod_Oficial!$A$2:$F$1048576,6,FALSE)),E186)</f>
        <v>AP STD</v>
      </c>
      <c r="I186" s="24" t="str">
        <f>IFERROR(VLOOKUP(H186,'[5]Principais Produtos'!$C$1:$D$42,2,0),"Não")</f>
        <v>Sim</v>
      </c>
      <c r="J186" s="68" t="s">
        <v>925</v>
      </c>
      <c r="K186" s="53" t="s">
        <v>378</v>
      </c>
      <c r="L186" s="17"/>
      <c r="M186" s="54" t="s">
        <v>48</v>
      </c>
      <c r="N186" s="55">
        <v>66429.460000000006</v>
      </c>
      <c r="O186" s="55">
        <v>48000</v>
      </c>
      <c r="P186" s="56">
        <v>18429.460000000006</v>
      </c>
      <c r="Q186" s="64">
        <v>4800</v>
      </c>
      <c r="R186" s="51"/>
      <c r="S186" s="62" t="s">
        <v>375</v>
      </c>
      <c r="T186" s="53">
        <v>2148839</v>
      </c>
      <c r="U186" s="53" t="s">
        <v>2056</v>
      </c>
      <c r="V186" s="53" t="s">
        <v>2057</v>
      </c>
      <c r="W186" s="53" t="s">
        <v>52</v>
      </c>
      <c r="X186" s="53" t="s">
        <v>2058</v>
      </c>
      <c r="Y186" s="53" t="s">
        <v>2059</v>
      </c>
      <c r="Z186" s="53" t="s">
        <v>2060</v>
      </c>
      <c r="AA186" s="53" t="s">
        <v>56</v>
      </c>
      <c r="AB186" s="53">
        <v>62400</v>
      </c>
      <c r="AC186" s="53">
        <v>80000</v>
      </c>
      <c r="AD186" s="53" t="s">
        <v>56</v>
      </c>
      <c r="AE186" s="53" t="s">
        <v>56</v>
      </c>
      <c r="AF186" s="53" t="s">
        <v>56</v>
      </c>
      <c r="AG186" s="53">
        <v>62400</v>
      </c>
      <c r="AH186" s="53" t="s">
        <v>102</v>
      </c>
      <c r="AI186" s="53">
        <v>31200</v>
      </c>
      <c r="AJ186" s="53">
        <v>0</v>
      </c>
      <c r="AK186" s="53" t="s">
        <v>58</v>
      </c>
      <c r="AL186" s="53">
        <v>0</v>
      </c>
      <c r="AM186" s="53" t="s">
        <v>59</v>
      </c>
      <c r="AN186" s="53" t="s">
        <v>60</v>
      </c>
      <c r="AO186" s="51">
        <v>0</v>
      </c>
      <c r="AP186" s="53" t="s">
        <v>61</v>
      </c>
      <c r="AQ186" s="53" t="s">
        <v>62</v>
      </c>
      <c r="AR186" s="53" t="s">
        <v>142</v>
      </c>
      <c r="AS186" s="53" t="s">
        <v>88</v>
      </c>
      <c r="AT186" s="53" t="s">
        <v>187</v>
      </c>
      <c r="AU186" s="53" t="s">
        <v>65</v>
      </c>
      <c r="AV186" s="53" t="s">
        <v>2061</v>
      </c>
      <c r="AW186" s="53" t="s">
        <v>272</v>
      </c>
      <c r="AX186" s="53" t="s">
        <v>273</v>
      </c>
      <c r="AY186" s="53" t="s">
        <v>93</v>
      </c>
      <c r="AZ186" s="53" t="s">
        <v>2053</v>
      </c>
      <c r="BA186" s="53" t="s">
        <v>70</v>
      </c>
      <c r="BB186" s="53">
        <v>0</v>
      </c>
      <c r="BC186" s="53" t="s">
        <v>2062</v>
      </c>
      <c r="BD186" s="53" t="s">
        <v>2063</v>
      </c>
      <c r="BE186" s="58">
        <v>42264</v>
      </c>
      <c r="BF186" s="53">
        <v>62400</v>
      </c>
      <c r="BG186" s="58">
        <v>42264</v>
      </c>
      <c r="BH186" s="109" t="s">
        <v>2053</v>
      </c>
      <c r="BI186" s="60">
        <v>538</v>
      </c>
      <c r="BJ186" s="61">
        <v>17.933333333333334</v>
      </c>
      <c r="BK186" s="27">
        <f t="shared" si="20"/>
        <v>17</v>
      </c>
      <c r="BL186" s="110">
        <f t="shared" si="21"/>
        <v>1.4166666666666667</v>
      </c>
    </row>
    <row r="187" spans="1:64" s="77" customFormat="1" ht="16.5" customHeight="1" x14ac:dyDescent="0.25">
      <c r="A187" s="49" t="s">
        <v>1973</v>
      </c>
      <c r="B187" s="51" t="s">
        <v>2071</v>
      </c>
      <c r="C187" s="63">
        <v>82</v>
      </c>
      <c r="D187" s="49" t="s">
        <v>3333</v>
      </c>
      <c r="E187" s="51" t="s">
        <v>917</v>
      </c>
      <c r="F187" s="50">
        <v>5012</v>
      </c>
      <c r="G187" s="63" t="s">
        <v>374</v>
      </c>
      <c r="H187" s="24" t="str">
        <f>IFERROR(IF(F187*1=9999,VLOOKUP(99&amp;C187*1,[4]Depara_Prod_Oficial!$A$2:$F$1048576,6,FALSE),VLOOKUP(F187*1,[4]Depara_Prod_Oficial!$A$2:$F$1048576,6,FALSE)),E187)</f>
        <v>AP STD</v>
      </c>
      <c r="I187" s="24" t="str">
        <f>IFERROR(VLOOKUP(H187,'[5]Principais Produtos'!$C$1:$D$42,2,0),"Não")</f>
        <v>Sim</v>
      </c>
      <c r="J187" s="68" t="s">
        <v>925</v>
      </c>
      <c r="K187" s="53" t="s">
        <v>378</v>
      </c>
      <c r="L187" s="17"/>
      <c r="M187" s="54" t="s">
        <v>369</v>
      </c>
      <c r="N187" s="55">
        <v>42857.86</v>
      </c>
      <c r="O187" s="55">
        <v>0</v>
      </c>
      <c r="P187" s="56">
        <v>42857.86</v>
      </c>
      <c r="Q187" s="64"/>
      <c r="R187" s="51"/>
      <c r="S187" s="62" t="s">
        <v>375</v>
      </c>
      <c r="T187" s="53">
        <v>2254387</v>
      </c>
      <c r="U187" s="53" t="s">
        <v>2064</v>
      </c>
      <c r="V187" s="53" t="s">
        <v>2065</v>
      </c>
      <c r="W187" s="53" t="s">
        <v>52</v>
      </c>
      <c r="X187" s="53" t="s">
        <v>2066</v>
      </c>
      <c r="Y187" s="53" t="s">
        <v>2067</v>
      </c>
      <c r="Z187" s="53" t="s">
        <v>2068</v>
      </c>
      <c r="AA187" s="53" t="s">
        <v>56</v>
      </c>
      <c r="AB187" s="53">
        <v>280000</v>
      </c>
      <c r="AC187" s="53">
        <v>350000</v>
      </c>
      <c r="AD187" s="53" t="s">
        <v>56</v>
      </c>
      <c r="AE187" s="53" t="s">
        <v>56</v>
      </c>
      <c r="AF187" s="53" t="s">
        <v>56</v>
      </c>
      <c r="AG187" s="53">
        <v>280000</v>
      </c>
      <c r="AH187" s="53" t="s">
        <v>102</v>
      </c>
      <c r="AI187" s="53">
        <v>140000</v>
      </c>
      <c r="AJ187" s="53">
        <v>0</v>
      </c>
      <c r="AK187" s="53" t="s">
        <v>58</v>
      </c>
      <c r="AL187" s="53">
        <v>0</v>
      </c>
      <c r="AM187" s="53" t="s">
        <v>59</v>
      </c>
      <c r="AN187" s="53" t="s">
        <v>60</v>
      </c>
      <c r="AO187" s="51">
        <v>0</v>
      </c>
      <c r="AP187" s="53" t="s">
        <v>61</v>
      </c>
      <c r="AQ187" s="53" t="s">
        <v>86</v>
      </c>
      <c r="AR187" s="53" t="s">
        <v>87</v>
      </c>
      <c r="AS187" s="53" t="s">
        <v>64</v>
      </c>
      <c r="AT187" s="53" t="s">
        <v>347</v>
      </c>
      <c r="AU187" s="53" t="s">
        <v>65</v>
      </c>
      <c r="AV187" s="53" t="s">
        <v>2069</v>
      </c>
      <c r="AW187" s="53" t="s">
        <v>292</v>
      </c>
      <c r="AX187" s="53" t="s">
        <v>293</v>
      </c>
      <c r="AY187" s="53" t="s">
        <v>93</v>
      </c>
      <c r="AZ187" s="53" t="s">
        <v>2070</v>
      </c>
      <c r="BA187" s="53" t="s">
        <v>124</v>
      </c>
      <c r="BB187" s="53">
        <v>0</v>
      </c>
      <c r="BC187" s="53" t="s">
        <v>2071</v>
      </c>
      <c r="BD187" s="53" t="s">
        <v>2072</v>
      </c>
      <c r="BE187" s="58">
        <v>42504</v>
      </c>
      <c r="BF187" s="53">
        <v>280000</v>
      </c>
      <c r="BG187" s="58">
        <v>42504</v>
      </c>
      <c r="BH187" s="109" t="s">
        <v>2070</v>
      </c>
      <c r="BI187" s="60">
        <v>293</v>
      </c>
      <c r="BJ187" s="61">
        <v>9.7666666666666675</v>
      </c>
      <c r="BK187" s="27">
        <f t="shared" si="20"/>
        <v>9</v>
      </c>
      <c r="BL187" s="110">
        <f t="shared" si="21"/>
        <v>0.75</v>
      </c>
    </row>
    <row r="188" spans="1:64" s="77" customFormat="1" ht="16.5" customHeight="1" x14ac:dyDescent="0.25">
      <c r="A188" s="49" t="s">
        <v>1973</v>
      </c>
      <c r="B188" s="51" t="s">
        <v>2079</v>
      </c>
      <c r="C188" s="63">
        <v>93</v>
      </c>
      <c r="D188" s="49" t="s">
        <v>3333</v>
      </c>
      <c r="E188" s="51" t="s">
        <v>1630</v>
      </c>
      <c r="F188" s="50">
        <v>5055</v>
      </c>
      <c r="G188" s="63" t="s">
        <v>374</v>
      </c>
      <c r="H188" s="24" t="str">
        <f>IFERROR(IF(F188*1=9999,VLOOKUP(99&amp;C188*1,[4]Depara_Prod_Oficial!$A$2:$F$1048576,6,FALSE),VLOOKUP(F188*1,[4]Depara_Prod_Oficial!$A$2:$F$1048576,6,FALSE)),E188)</f>
        <v>Vida Master</v>
      </c>
      <c r="I188" s="24" t="str">
        <f>IFERROR(VLOOKUP(H188,'[5]Principais Produtos'!$C$1:$D$42,2,0),"Não")</f>
        <v>Sim</v>
      </c>
      <c r="J188" s="68" t="s">
        <v>925</v>
      </c>
      <c r="K188" s="53" t="s">
        <v>378</v>
      </c>
      <c r="L188" s="17"/>
      <c r="M188" s="54" t="s">
        <v>48</v>
      </c>
      <c r="N188" s="55">
        <v>27824.560000000001</v>
      </c>
      <c r="O188" s="55">
        <v>23000</v>
      </c>
      <c r="P188" s="56">
        <v>4824.5600000000013</v>
      </c>
      <c r="Q188" s="64">
        <v>2300</v>
      </c>
      <c r="R188" s="51"/>
      <c r="S188" s="62" t="s">
        <v>375</v>
      </c>
      <c r="T188" s="53">
        <v>2356841</v>
      </c>
      <c r="U188" s="53" t="s">
        <v>2073</v>
      </c>
      <c r="V188" s="53" t="s">
        <v>2074</v>
      </c>
      <c r="W188" s="53" t="s">
        <v>52</v>
      </c>
      <c r="X188" s="53" t="s">
        <v>2075</v>
      </c>
      <c r="Y188" s="53" t="s">
        <v>2076</v>
      </c>
      <c r="Z188" s="53" t="s">
        <v>2077</v>
      </c>
      <c r="AA188" s="53" t="s">
        <v>56</v>
      </c>
      <c r="AB188" s="53">
        <v>20000</v>
      </c>
      <c r="AC188" s="53">
        <v>25000</v>
      </c>
      <c r="AD188" s="53" t="s">
        <v>56</v>
      </c>
      <c r="AE188" s="53" t="s">
        <v>56</v>
      </c>
      <c r="AF188" s="53" t="s">
        <v>56</v>
      </c>
      <c r="AG188" s="53">
        <v>20000</v>
      </c>
      <c r="AH188" s="53" t="s">
        <v>58</v>
      </c>
      <c r="AI188" s="53">
        <v>0</v>
      </c>
      <c r="AJ188" s="53">
        <v>0</v>
      </c>
      <c r="AK188" s="53" t="s">
        <v>58</v>
      </c>
      <c r="AL188" s="53">
        <v>0</v>
      </c>
      <c r="AM188" s="53" t="s">
        <v>59</v>
      </c>
      <c r="AN188" s="53" t="s">
        <v>60</v>
      </c>
      <c r="AO188" s="51">
        <v>0</v>
      </c>
      <c r="AP188" s="53" t="s">
        <v>61</v>
      </c>
      <c r="AQ188" s="53" t="s">
        <v>133</v>
      </c>
      <c r="AR188" s="53" t="s">
        <v>538</v>
      </c>
      <c r="AS188" s="53" t="s">
        <v>88</v>
      </c>
      <c r="AT188" s="53" t="s">
        <v>2078</v>
      </c>
      <c r="AU188" s="53" t="s">
        <v>65</v>
      </c>
      <c r="AV188" s="53" t="s">
        <v>466</v>
      </c>
      <c r="AW188" s="53" t="s">
        <v>272</v>
      </c>
      <c r="AX188" s="53" t="s">
        <v>273</v>
      </c>
      <c r="AY188" s="53" t="s">
        <v>93</v>
      </c>
      <c r="AZ188" s="53" t="s">
        <v>2053</v>
      </c>
      <c r="BA188" s="53" t="s">
        <v>106</v>
      </c>
      <c r="BB188" s="53">
        <v>0</v>
      </c>
      <c r="BC188" s="53" t="s">
        <v>2079</v>
      </c>
      <c r="BD188" s="53" t="s">
        <v>2080</v>
      </c>
      <c r="BE188" s="58">
        <v>42661</v>
      </c>
      <c r="BF188" s="53">
        <v>20000</v>
      </c>
      <c r="BG188" s="58">
        <v>42661</v>
      </c>
      <c r="BH188" s="109" t="s">
        <v>2053</v>
      </c>
      <c r="BI188" s="60">
        <v>141</v>
      </c>
      <c r="BJ188" s="61">
        <v>4.7</v>
      </c>
      <c r="BK188" s="27">
        <f t="shared" si="20"/>
        <v>4</v>
      </c>
      <c r="BL188" s="110">
        <f t="shared" si="21"/>
        <v>0.33333333333333331</v>
      </c>
    </row>
    <row r="189" spans="1:64" s="77" customFormat="1" ht="16.5" customHeight="1" x14ac:dyDescent="0.25">
      <c r="A189" s="49" t="s">
        <v>1973</v>
      </c>
      <c r="B189" s="51" t="s">
        <v>2087</v>
      </c>
      <c r="C189" s="63">
        <v>82</v>
      </c>
      <c r="D189" s="49" t="s">
        <v>3333</v>
      </c>
      <c r="E189" s="51" t="s">
        <v>2318</v>
      </c>
      <c r="F189" s="50">
        <v>5045</v>
      </c>
      <c r="G189" s="63" t="s">
        <v>399</v>
      </c>
      <c r="H189" s="24" t="str">
        <f>IFERROR(IF(F189*1=9999,VLOOKUP(99&amp;C189*1,[4]Depara_Prod_Oficial!$A$2:$F$1048576,6,FALSE),VLOOKUP(F189*1,[4]Depara_Prod_Oficial!$A$2:$F$1048576,6,FALSE)),E189)</f>
        <v>AP Mulher</v>
      </c>
      <c r="I189" s="24" t="str">
        <f>IFERROR(VLOOKUP(H189,'[5]Principais Produtos'!$C$1:$D$42,2,0),"Não")</f>
        <v>Sim</v>
      </c>
      <c r="J189" s="68" t="s">
        <v>1642</v>
      </c>
      <c r="K189" s="53" t="s">
        <v>957</v>
      </c>
      <c r="L189" s="17"/>
      <c r="M189" s="54" t="s">
        <v>48</v>
      </c>
      <c r="N189" s="55">
        <v>6955.14</v>
      </c>
      <c r="O189" s="55">
        <v>6900</v>
      </c>
      <c r="P189" s="56">
        <v>55.140000000000327</v>
      </c>
      <c r="Q189" s="64">
        <v>690</v>
      </c>
      <c r="R189" s="51"/>
      <c r="S189" s="62" t="s">
        <v>375</v>
      </c>
      <c r="T189" s="53">
        <v>2389781</v>
      </c>
      <c r="U189" s="53" t="s">
        <v>2081</v>
      </c>
      <c r="V189" s="53" t="s">
        <v>2082</v>
      </c>
      <c r="W189" s="53" t="s">
        <v>52</v>
      </c>
      <c r="X189" s="53" t="s">
        <v>2083</v>
      </c>
      <c r="Y189" s="53" t="s">
        <v>2084</v>
      </c>
      <c r="Z189" s="53" t="s">
        <v>2085</v>
      </c>
      <c r="AA189" s="53" t="s">
        <v>56</v>
      </c>
      <c r="AB189" s="53">
        <v>5000</v>
      </c>
      <c r="AC189" s="53">
        <v>5000</v>
      </c>
      <c r="AD189" s="53" t="s">
        <v>56</v>
      </c>
      <c r="AE189" s="53" t="s">
        <v>56</v>
      </c>
      <c r="AF189" s="53" t="s">
        <v>56</v>
      </c>
      <c r="AG189" s="53">
        <v>5000</v>
      </c>
      <c r="AH189" s="53" t="s">
        <v>102</v>
      </c>
      <c r="AI189" s="53">
        <v>2500</v>
      </c>
      <c r="AJ189" s="53">
        <v>0</v>
      </c>
      <c r="AK189" s="53" t="s">
        <v>58</v>
      </c>
      <c r="AL189" s="53">
        <v>0</v>
      </c>
      <c r="AM189" s="53" t="s">
        <v>59</v>
      </c>
      <c r="AN189" s="53" t="s">
        <v>60</v>
      </c>
      <c r="AO189" s="51">
        <v>0</v>
      </c>
      <c r="AP189" s="53" t="s">
        <v>61</v>
      </c>
      <c r="AQ189" s="53" t="s">
        <v>62</v>
      </c>
      <c r="AR189" s="53" t="s">
        <v>199</v>
      </c>
      <c r="AS189" s="53" t="s">
        <v>88</v>
      </c>
      <c r="AT189" s="53" t="s">
        <v>169</v>
      </c>
      <c r="AU189" s="53" t="s">
        <v>65</v>
      </c>
      <c r="AV189" s="53" t="s">
        <v>2086</v>
      </c>
      <c r="AW189" s="53" t="s">
        <v>283</v>
      </c>
      <c r="AX189" s="53" t="s">
        <v>284</v>
      </c>
      <c r="AY189" s="53" t="s">
        <v>93</v>
      </c>
      <c r="AZ189" s="53" t="s">
        <v>2053</v>
      </c>
      <c r="BA189" s="53" t="s">
        <v>70</v>
      </c>
      <c r="BB189" s="53">
        <v>0</v>
      </c>
      <c r="BC189" s="53" t="s">
        <v>2087</v>
      </c>
      <c r="BD189" s="53" t="s">
        <v>2088</v>
      </c>
      <c r="BE189" s="58">
        <v>42697</v>
      </c>
      <c r="BF189" s="53">
        <v>5000</v>
      </c>
      <c r="BG189" s="58">
        <v>42697</v>
      </c>
      <c r="BH189" s="109" t="s">
        <v>2053</v>
      </c>
      <c r="BI189" s="60">
        <v>105</v>
      </c>
      <c r="BJ189" s="61">
        <v>3.5</v>
      </c>
      <c r="BK189" s="27">
        <f t="shared" si="20"/>
        <v>3</v>
      </c>
      <c r="BL189" s="110">
        <f t="shared" si="21"/>
        <v>0.25</v>
      </c>
    </row>
    <row r="190" spans="1:64" s="77" customFormat="1" ht="16.5" customHeight="1" x14ac:dyDescent="0.25">
      <c r="A190" s="49" t="s">
        <v>1973</v>
      </c>
      <c r="B190" s="51" t="s">
        <v>2097</v>
      </c>
      <c r="C190" s="63">
        <v>93</v>
      </c>
      <c r="D190" s="49" t="s">
        <v>3333</v>
      </c>
      <c r="E190" s="51" t="s">
        <v>1622</v>
      </c>
      <c r="F190" s="50">
        <v>9999</v>
      </c>
      <c r="G190" s="63" t="s">
        <v>46</v>
      </c>
      <c r="H190" s="24" t="str">
        <f>IFERROR(IF(F190*1=9999,VLOOKUP(99&amp;C190*1,[4]Depara_Prod_Oficial!$A$2:$F$1048576,6,FALSE),VLOOKUP(F190*1,[4]Depara_Prod_Oficial!$A$2:$F$1048576,6,FALSE)),E190)</f>
        <v>Pessoas - Vida  (outros)</v>
      </c>
      <c r="I190" s="24" t="str">
        <f>IFERROR(VLOOKUP(H190,'[5]Principais Produtos'!$C$1:$D$42,2,0),"Não")</f>
        <v>Não</v>
      </c>
      <c r="J190" s="68" t="s">
        <v>1642</v>
      </c>
      <c r="K190" s="53" t="s">
        <v>955</v>
      </c>
      <c r="L190" s="17"/>
      <c r="M190" s="54" t="s">
        <v>48</v>
      </c>
      <c r="N190" s="55">
        <v>413567.46</v>
      </c>
      <c r="O190" s="55">
        <v>405000</v>
      </c>
      <c r="P190" s="56">
        <v>8567.460000000021</v>
      </c>
      <c r="Q190" s="64">
        <v>36818.18</v>
      </c>
      <c r="R190" s="51"/>
      <c r="S190" s="57" t="s">
        <v>49</v>
      </c>
      <c r="T190" s="53">
        <v>704454</v>
      </c>
      <c r="U190" s="53" t="s">
        <v>2089</v>
      </c>
      <c r="V190" s="53" t="s">
        <v>2090</v>
      </c>
      <c r="W190" s="53" t="s">
        <v>52</v>
      </c>
      <c r="X190" s="53" t="s">
        <v>2091</v>
      </c>
      <c r="Y190" s="53" t="s">
        <v>2092</v>
      </c>
      <c r="Z190" s="53" t="s">
        <v>2093</v>
      </c>
      <c r="AA190" s="53" t="s">
        <v>56</v>
      </c>
      <c r="AB190" s="53">
        <v>70000</v>
      </c>
      <c r="AC190" s="53">
        <v>70000</v>
      </c>
      <c r="AD190" s="53" t="s">
        <v>56</v>
      </c>
      <c r="AE190" s="53" t="s">
        <v>56</v>
      </c>
      <c r="AF190" s="53" t="s">
        <v>56</v>
      </c>
      <c r="AG190" s="53">
        <v>50000</v>
      </c>
      <c r="AH190" s="53" t="s">
        <v>57</v>
      </c>
      <c r="AI190" s="53">
        <v>50000</v>
      </c>
      <c r="AJ190" s="53">
        <v>10000</v>
      </c>
      <c r="AK190" s="53" t="s">
        <v>58</v>
      </c>
      <c r="AL190" s="53">
        <v>0</v>
      </c>
      <c r="AM190" s="53" t="s">
        <v>59</v>
      </c>
      <c r="AN190" s="53" t="s">
        <v>60</v>
      </c>
      <c r="AO190" s="51"/>
      <c r="AP190" s="53" t="s">
        <v>2094</v>
      </c>
      <c r="AQ190" s="53" t="s">
        <v>270</v>
      </c>
      <c r="AR190" s="53" t="s">
        <v>87</v>
      </c>
      <c r="AS190" s="53" t="s">
        <v>88</v>
      </c>
      <c r="AT190" s="53" t="s">
        <v>564</v>
      </c>
      <c r="AU190" s="53" t="s">
        <v>65</v>
      </c>
      <c r="AV190" s="53" t="s">
        <v>2095</v>
      </c>
      <c r="AW190" s="53" t="s">
        <v>92</v>
      </c>
      <c r="AX190" s="53" t="s">
        <v>68</v>
      </c>
      <c r="AY190" s="53" t="s">
        <v>93</v>
      </c>
      <c r="AZ190" s="53" t="s">
        <v>2096</v>
      </c>
      <c r="BA190" s="53" t="s">
        <v>223</v>
      </c>
      <c r="BB190" s="53">
        <v>0</v>
      </c>
      <c r="BC190" s="53" t="s">
        <v>2097</v>
      </c>
      <c r="BD190" s="53" t="s">
        <v>2098</v>
      </c>
      <c r="BE190" s="58">
        <v>39412</v>
      </c>
      <c r="BF190" s="53">
        <v>70000</v>
      </c>
      <c r="BG190" s="58">
        <v>39412</v>
      </c>
      <c r="BH190" s="109" t="s">
        <v>2096</v>
      </c>
      <c r="BI190" s="60">
        <v>3395</v>
      </c>
      <c r="BJ190" s="61">
        <v>113.16666666666667</v>
      </c>
      <c r="BK190" s="27">
        <f t="shared" si="20"/>
        <v>111</v>
      </c>
      <c r="BL190" s="110">
        <f t="shared" si="21"/>
        <v>9.25</v>
      </c>
    </row>
    <row r="191" spans="1:64" s="77" customFormat="1" ht="16.5" customHeight="1" x14ac:dyDescent="0.25">
      <c r="A191" s="49" t="s">
        <v>1973</v>
      </c>
      <c r="B191" s="51" t="s">
        <v>2104</v>
      </c>
      <c r="C191" s="63">
        <v>93</v>
      </c>
      <c r="D191" s="49" t="s">
        <v>3333</v>
      </c>
      <c r="E191" s="51" t="s">
        <v>377</v>
      </c>
      <c r="F191" s="50">
        <v>1008</v>
      </c>
      <c r="G191" s="63" t="s">
        <v>389</v>
      </c>
      <c r="H191" s="24" t="str">
        <f>IFERROR(IF(F191*1=9999,VLOOKUP(99&amp;C191*1,[4]Depara_Prod_Oficial!$A$2:$F$1048576,6,FALSE),VLOOKUP(F191*1,[4]Depara_Prod_Oficial!$A$2:$F$1048576,6,FALSE)),E191)</f>
        <v>Vida Proteção Exclusiva</v>
      </c>
      <c r="I191" s="24" t="str">
        <f>IFERROR(VLOOKUP(H191,'[5]Principais Produtos'!$C$1:$D$42,2,0),"Não")</f>
        <v>Sim</v>
      </c>
      <c r="J191" s="68" t="s">
        <v>1642</v>
      </c>
      <c r="K191" s="53" t="s">
        <v>955</v>
      </c>
      <c r="L191" s="17"/>
      <c r="M191" s="54" t="s">
        <v>48</v>
      </c>
      <c r="N191" s="55">
        <v>88811.8</v>
      </c>
      <c r="O191" s="55">
        <v>62891.13</v>
      </c>
      <c r="P191" s="56">
        <v>25920.670000000006</v>
      </c>
      <c r="Q191" s="64"/>
      <c r="R191" s="51"/>
      <c r="S191" s="57" t="s">
        <v>49</v>
      </c>
      <c r="T191" s="53">
        <v>766854</v>
      </c>
      <c r="U191" s="53" t="s">
        <v>2099</v>
      </c>
      <c r="V191" s="53" t="s">
        <v>2100</v>
      </c>
      <c r="W191" s="53" t="s">
        <v>52</v>
      </c>
      <c r="X191" s="53" t="s">
        <v>2101</v>
      </c>
      <c r="Y191" s="53" t="s">
        <v>2102</v>
      </c>
      <c r="Z191" s="53" t="s">
        <v>2103</v>
      </c>
      <c r="AA191" s="53" t="s">
        <v>56</v>
      </c>
      <c r="AB191" s="53">
        <v>22339.17</v>
      </c>
      <c r="AC191" s="53">
        <v>22339.17</v>
      </c>
      <c r="AD191" s="53" t="s">
        <v>56</v>
      </c>
      <c r="AE191" s="53" t="s">
        <v>56</v>
      </c>
      <c r="AF191" s="53" t="s">
        <v>56</v>
      </c>
      <c r="AG191" s="53">
        <v>22339.17</v>
      </c>
      <c r="AH191" s="53" t="s">
        <v>102</v>
      </c>
      <c r="AI191" s="53">
        <v>11169.58</v>
      </c>
      <c r="AJ191" s="53">
        <v>2233.91</v>
      </c>
      <c r="AK191" s="53" t="s">
        <v>58</v>
      </c>
      <c r="AL191" s="53">
        <v>0</v>
      </c>
      <c r="AM191" s="53" t="s">
        <v>150</v>
      </c>
      <c r="AN191" s="53" t="s">
        <v>60</v>
      </c>
      <c r="AO191" s="51"/>
      <c r="AP191" s="53" t="s">
        <v>61</v>
      </c>
      <c r="AQ191" s="53" t="s">
        <v>62</v>
      </c>
      <c r="AR191" s="53" t="s">
        <v>1563</v>
      </c>
      <c r="AS191" s="53" t="s">
        <v>64</v>
      </c>
      <c r="AT191" s="53" t="s">
        <v>169</v>
      </c>
      <c r="AU191" s="53" t="s">
        <v>65</v>
      </c>
      <c r="AV191" s="53" t="s">
        <v>114</v>
      </c>
      <c r="AW191" s="53" t="s">
        <v>92</v>
      </c>
      <c r="AX191" s="53" t="s">
        <v>68</v>
      </c>
      <c r="AY191" s="53" t="s">
        <v>93</v>
      </c>
      <c r="AZ191" s="53" t="s">
        <v>1989</v>
      </c>
      <c r="BA191" s="53" t="s">
        <v>106</v>
      </c>
      <c r="BB191" s="53">
        <v>0</v>
      </c>
      <c r="BC191" s="53" t="s">
        <v>2104</v>
      </c>
      <c r="BD191" s="53" t="s">
        <v>2105</v>
      </c>
      <c r="BE191" s="58">
        <v>39637</v>
      </c>
      <c r="BF191" s="53">
        <v>22339.17</v>
      </c>
      <c r="BG191" s="58">
        <v>39637</v>
      </c>
      <c r="BH191" s="109" t="s">
        <v>1989</v>
      </c>
      <c r="BI191" s="60">
        <v>3172</v>
      </c>
      <c r="BJ191" s="61">
        <v>105.73333333333333</v>
      </c>
      <c r="BK191" s="27">
        <f t="shared" si="20"/>
        <v>104</v>
      </c>
      <c r="BL191" s="110">
        <f t="shared" si="21"/>
        <v>8.6666666666666661</v>
      </c>
    </row>
    <row r="192" spans="1:64" s="77" customFormat="1" ht="16.5" customHeight="1" x14ac:dyDescent="0.25">
      <c r="A192" s="49" t="s">
        <v>1973</v>
      </c>
      <c r="B192" s="51" t="s">
        <v>2112</v>
      </c>
      <c r="C192" s="63">
        <v>82</v>
      </c>
      <c r="D192" s="49" t="s">
        <v>3333</v>
      </c>
      <c r="E192" s="51" t="s">
        <v>1628</v>
      </c>
      <c r="F192" s="50">
        <v>1101</v>
      </c>
      <c r="G192" s="63" t="s">
        <v>374</v>
      </c>
      <c r="H192" s="24" t="str">
        <f>IFERROR(IF(F192*1=9999,VLOOKUP(99&amp;C192*1,[4]Depara_Prod_Oficial!$A$2:$F$1048576,6,FALSE),VLOOKUP(F192*1,[4]Depara_Prod_Oficial!$A$2:$F$1048576,6,FALSE)),E192)</f>
        <v>AP STD</v>
      </c>
      <c r="I192" s="24" t="str">
        <f>IFERROR(VLOOKUP(H192,'[5]Principais Produtos'!$C$1:$D$42,2,0),"Não")</f>
        <v>Sim</v>
      </c>
      <c r="J192" s="68" t="s">
        <v>1642</v>
      </c>
      <c r="K192" s="53" t="s">
        <v>954</v>
      </c>
      <c r="L192" s="17" t="s">
        <v>397</v>
      </c>
      <c r="M192" s="54" t="s">
        <v>369</v>
      </c>
      <c r="N192" s="55">
        <v>47014.84</v>
      </c>
      <c r="O192" s="55">
        <v>0</v>
      </c>
      <c r="P192" s="56">
        <v>47014.84</v>
      </c>
      <c r="Q192" s="64"/>
      <c r="R192" s="51"/>
      <c r="S192" s="57" t="s">
        <v>49</v>
      </c>
      <c r="T192" s="53">
        <v>583860</v>
      </c>
      <c r="U192" s="53" t="s">
        <v>2106</v>
      </c>
      <c r="V192" s="53" t="s">
        <v>2107</v>
      </c>
      <c r="W192" s="53" t="s">
        <v>52</v>
      </c>
      <c r="X192" s="53" t="s">
        <v>2108</v>
      </c>
      <c r="Y192" s="53" t="s">
        <v>2109</v>
      </c>
      <c r="Z192" s="53" t="s">
        <v>2110</v>
      </c>
      <c r="AA192" s="53" t="s">
        <v>56</v>
      </c>
      <c r="AB192" s="53">
        <v>37386.89</v>
      </c>
      <c r="AC192" s="53">
        <v>40418.26</v>
      </c>
      <c r="AD192" s="53" t="s">
        <v>56</v>
      </c>
      <c r="AE192" s="53" t="s">
        <v>56</v>
      </c>
      <c r="AF192" s="53" t="s">
        <v>56</v>
      </c>
      <c r="AG192" s="53">
        <v>37386.89</v>
      </c>
      <c r="AH192" s="53" t="s">
        <v>102</v>
      </c>
      <c r="AI192" s="53">
        <v>18693.45</v>
      </c>
      <c r="AJ192" s="53">
        <v>3821.31</v>
      </c>
      <c r="AK192" s="53" t="s">
        <v>58</v>
      </c>
      <c r="AL192" s="53">
        <v>0</v>
      </c>
      <c r="AM192" s="53" t="s">
        <v>150</v>
      </c>
      <c r="AN192" s="53" t="s">
        <v>60</v>
      </c>
      <c r="AO192" s="51"/>
      <c r="AP192" s="53" t="s">
        <v>61</v>
      </c>
      <c r="AQ192" s="53" t="s">
        <v>270</v>
      </c>
      <c r="AR192" s="53" t="s">
        <v>728</v>
      </c>
      <c r="AS192" s="53" t="s">
        <v>64</v>
      </c>
      <c r="AT192" s="53" t="s">
        <v>153</v>
      </c>
      <c r="AU192" s="53" t="s">
        <v>65</v>
      </c>
      <c r="AV192" s="53" t="s">
        <v>2111</v>
      </c>
      <c r="AW192" s="53" t="s">
        <v>92</v>
      </c>
      <c r="AX192" s="53" t="s">
        <v>68</v>
      </c>
      <c r="AY192" s="53" t="s">
        <v>93</v>
      </c>
      <c r="AZ192" s="53" t="s">
        <v>2029</v>
      </c>
      <c r="BA192" s="53" t="s">
        <v>155</v>
      </c>
      <c r="BB192" s="53">
        <v>0</v>
      </c>
      <c r="BC192" s="53" t="s">
        <v>2112</v>
      </c>
      <c r="BD192" s="53" t="s">
        <v>2113</v>
      </c>
      <c r="BE192" s="58">
        <v>39174</v>
      </c>
      <c r="BF192" s="53">
        <v>37386.89</v>
      </c>
      <c r="BG192" s="58">
        <v>39174</v>
      </c>
      <c r="BH192" s="109" t="s">
        <v>2029</v>
      </c>
      <c r="BI192" s="60">
        <v>3627</v>
      </c>
      <c r="BJ192" s="61">
        <v>120.9</v>
      </c>
      <c r="BK192" s="27">
        <f t="shared" si="20"/>
        <v>119</v>
      </c>
      <c r="BL192" s="110">
        <f t="shared" si="21"/>
        <v>9.9166666666666661</v>
      </c>
    </row>
    <row r="193" spans="1:64" s="77" customFormat="1" ht="16.5" customHeight="1" x14ac:dyDescent="0.25">
      <c r="A193" s="49" t="s">
        <v>1973</v>
      </c>
      <c r="B193" s="51" t="s">
        <v>2121</v>
      </c>
      <c r="C193" s="63" t="s">
        <v>1618</v>
      </c>
      <c r="D193" s="49" t="s">
        <v>3333</v>
      </c>
      <c r="E193" s="51" t="s">
        <v>2114</v>
      </c>
      <c r="F193" s="50">
        <v>2007</v>
      </c>
      <c r="G193" s="63" t="s">
        <v>389</v>
      </c>
      <c r="H193" s="24" t="str">
        <f>IFERROR(IF(F193*1=9999,VLOOKUP(99&amp;C193*1,[4]Depara_Prod_Oficial!$A$2:$F$1048576,6,FALSE),VLOOKUP(F193*1,[4]Depara_Prod_Oficial!$A$2:$F$1048576,6,FALSE)),E193)</f>
        <v xml:space="preserve"> VGBL MULTIFUNDO</v>
      </c>
      <c r="I193" s="24" t="str">
        <f>IFERROR(VLOOKUP(H193,'[5]Principais Produtos'!$C$1:$D$42,2,0),"Não")</f>
        <v>Não</v>
      </c>
      <c r="J193" s="68" t="s">
        <v>1642</v>
      </c>
      <c r="K193" s="53" t="s">
        <v>1643</v>
      </c>
      <c r="L193" s="17"/>
      <c r="M193" s="54" t="s">
        <v>369</v>
      </c>
      <c r="N193" s="55">
        <v>2253873.81</v>
      </c>
      <c r="O193" s="55">
        <v>0</v>
      </c>
      <c r="P193" s="56">
        <v>2253873.81</v>
      </c>
      <c r="Q193" s="64"/>
      <c r="R193" s="51"/>
      <c r="S193" s="57" t="s">
        <v>49</v>
      </c>
      <c r="T193" s="53">
        <v>1370726</v>
      </c>
      <c r="U193" s="53" t="s">
        <v>2115</v>
      </c>
      <c r="V193" s="53" t="s">
        <v>2116</v>
      </c>
      <c r="W193" s="53" t="s">
        <v>52</v>
      </c>
      <c r="X193" s="53" t="s">
        <v>2117</v>
      </c>
      <c r="Y193" s="53" t="s">
        <v>2118</v>
      </c>
      <c r="Z193" s="53" t="s">
        <v>2119</v>
      </c>
      <c r="AA193" s="53" t="s">
        <v>56</v>
      </c>
      <c r="AB193" s="53">
        <v>884102.25</v>
      </c>
      <c r="AC193" s="53">
        <v>884102.25</v>
      </c>
      <c r="AD193" s="53" t="s">
        <v>56</v>
      </c>
      <c r="AE193" s="53" t="s">
        <v>56</v>
      </c>
      <c r="AF193" s="53" t="s">
        <v>56</v>
      </c>
      <c r="AG193" s="53">
        <v>884102.25</v>
      </c>
      <c r="AH193" s="53" t="s">
        <v>102</v>
      </c>
      <c r="AI193" s="53">
        <v>442051.13</v>
      </c>
      <c r="AJ193" s="53">
        <v>0</v>
      </c>
      <c r="AK193" s="53" t="s">
        <v>58</v>
      </c>
      <c r="AL193" s="53">
        <v>0</v>
      </c>
      <c r="AM193" s="53" t="s">
        <v>59</v>
      </c>
      <c r="AN193" s="53" t="s">
        <v>60</v>
      </c>
      <c r="AO193" s="51"/>
      <c r="AP193" s="53" t="s">
        <v>61</v>
      </c>
      <c r="AQ193" s="53" t="s">
        <v>345</v>
      </c>
      <c r="AR193" s="53" t="s">
        <v>346</v>
      </c>
      <c r="AS193" s="53" t="s">
        <v>88</v>
      </c>
      <c r="AT193" s="53" t="s">
        <v>153</v>
      </c>
      <c r="AU193" s="53" t="s">
        <v>65</v>
      </c>
      <c r="AV193" s="53" t="s">
        <v>2120</v>
      </c>
      <c r="AW193" s="53" t="s">
        <v>105</v>
      </c>
      <c r="AX193" s="53" t="s">
        <v>68</v>
      </c>
      <c r="AY193" s="53" t="s">
        <v>93</v>
      </c>
      <c r="AZ193" s="53" t="s">
        <v>2053</v>
      </c>
      <c r="BA193" s="53" t="s">
        <v>444</v>
      </c>
      <c r="BB193" s="53">
        <v>0</v>
      </c>
      <c r="BC193" s="53" t="s">
        <v>2121</v>
      </c>
      <c r="BD193" s="53" t="s">
        <v>2122</v>
      </c>
      <c r="BE193" s="58">
        <v>40806</v>
      </c>
      <c r="BF193" s="53">
        <v>884102.25</v>
      </c>
      <c r="BG193" s="58">
        <v>40806</v>
      </c>
      <c r="BH193" s="59" t="s">
        <v>2053</v>
      </c>
      <c r="BI193" s="60">
        <v>1996</v>
      </c>
      <c r="BJ193" s="61">
        <v>66.533333333333331</v>
      </c>
    </row>
    <row r="194" spans="1:64" s="77" customFormat="1" ht="16.5" customHeight="1" x14ac:dyDescent="0.25">
      <c r="A194" s="49" t="s">
        <v>1973</v>
      </c>
      <c r="B194" s="51" t="s">
        <v>2130</v>
      </c>
      <c r="C194" s="63">
        <v>82</v>
      </c>
      <c r="D194" s="49" t="s">
        <v>3333</v>
      </c>
      <c r="E194" s="51" t="s">
        <v>917</v>
      </c>
      <c r="F194" s="50">
        <v>5012</v>
      </c>
      <c r="G194" s="63" t="s">
        <v>374</v>
      </c>
      <c r="H194" s="24" t="str">
        <f>IFERROR(IF(F194*1=9999,VLOOKUP(99&amp;C194*1,[4]Depara_Prod_Oficial!$A$2:$F$1048576,6,FALSE),VLOOKUP(F194*1,[4]Depara_Prod_Oficial!$A$2:$F$1048576,6,FALSE)),E194)</f>
        <v>AP STD</v>
      </c>
      <c r="I194" s="24" t="str">
        <f>IFERROR(VLOOKUP(H194,'[5]Principais Produtos'!$C$1:$D$42,2,0),"Não")</f>
        <v>Sim</v>
      </c>
      <c r="J194" s="68" t="s">
        <v>400</v>
      </c>
      <c r="K194" s="53" t="s">
        <v>400</v>
      </c>
      <c r="L194" s="17"/>
      <c r="M194" s="54" t="s">
        <v>369</v>
      </c>
      <c r="N194" s="55">
        <v>183261.3</v>
      </c>
      <c r="O194" s="55">
        <v>0</v>
      </c>
      <c r="P194" s="56">
        <v>183261.3</v>
      </c>
      <c r="Q194" s="64"/>
      <c r="R194" s="51"/>
      <c r="S194" s="62" t="s">
        <v>375</v>
      </c>
      <c r="T194" s="53">
        <v>2181593</v>
      </c>
      <c r="U194" s="53" t="s">
        <v>2123</v>
      </c>
      <c r="V194" s="53" t="s">
        <v>2124</v>
      </c>
      <c r="W194" s="53" t="s">
        <v>52</v>
      </c>
      <c r="X194" s="53" t="s">
        <v>2125</v>
      </c>
      <c r="Y194" s="53" t="s">
        <v>2126</v>
      </c>
      <c r="Z194" s="53" t="s">
        <v>2127</v>
      </c>
      <c r="AA194" s="53" t="s">
        <v>56</v>
      </c>
      <c r="AB194" s="53">
        <v>100000</v>
      </c>
      <c r="AC194" s="53">
        <v>100000</v>
      </c>
      <c r="AD194" s="53" t="s">
        <v>56</v>
      </c>
      <c r="AE194" s="53" t="s">
        <v>56</v>
      </c>
      <c r="AF194" s="53" t="s">
        <v>56</v>
      </c>
      <c r="AG194" s="53">
        <v>100000</v>
      </c>
      <c r="AH194" s="53" t="s">
        <v>102</v>
      </c>
      <c r="AI194" s="53">
        <v>50000</v>
      </c>
      <c r="AJ194" s="53">
        <v>0</v>
      </c>
      <c r="AK194" s="53" t="s">
        <v>58</v>
      </c>
      <c r="AL194" s="53">
        <v>0</v>
      </c>
      <c r="AM194" s="53" t="s">
        <v>59</v>
      </c>
      <c r="AN194" s="53" t="s">
        <v>60</v>
      </c>
      <c r="AO194" s="51"/>
      <c r="AP194" s="53" t="s">
        <v>61</v>
      </c>
      <c r="AQ194" s="53" t="s">
        <v>86</v>
      </c>
      <c r="AR194" s="53" t="s">
        <v>87</v>
      </c>
      <c r="AS194" s="53" t="s">
        <v>88</v>
      </c>
      <c r="AT194" s="53" t="s">
        <v>89</v>
      </c>
      <c r="AU194" s="53" t="s">
        <v>103</v>
      </c>
      <c r="AV194" s="53" t="s">
        <v>2128</v>
      </c>
      <c r="AW194" s="53" t="s">
        <v>105</v>
      </c>
      <c r="AX194" s="53" t="s">
        <v>68</v>
      </c>
      <c r="AY194" s="53" t="s">
        <v>93</v>
      </c>
      <c r="AZ194" s="53" t="s">
        <v>2129</v>
      </c>
      <c r="BA194" s="53" t="s">
        <v>155</v>
      </c>
      <c r="BB194" s="53">
        <v>0</v>
      </c>
      <c r="BC194" s="53" t="s">
        <v>2130</v>
      </c>
      <c r="BD194" s="53" t="s">
        <v>2131</v>
      </c>
      <c r="BE194" s="58">
        <v>42346</v>
      </c>
      <c r="BF194" s="53">
        <v>100000</v>
      </c>
      <c r="BG194" s="58">
        <v>42346</v>
      </c>
      <c r="BH194" s="109" t="s">
        <v>2129</v>
      </c>
      <c r="BI194" s="60">
        <v>462</v>
      </c>
      <c r="BJ194" s="61">
        <v>15.4</v>
      </c>
      <c r="BK194" s="27">
        <f t="shared" ref="BK194:BK215" si="22">DATEDIF(BG194,BH194,"m")</f>
        <v>15</v>
      </c>
      <c r="BL194" s="110">
        <f t="shared" ref="BL194:BL215" si="23">BK194/12</f>
        <v>1.25</v>
      </c>
    </row>
    <row r="195" spans="1:64" s="77" customFormat="1" ht="16.5" customHeight="1" x14ac:dyDescent="0.25">
      <c r="A195" s="49" t="s">
        <v>1973</v>
      </c>
      <c r="B195" s="51" t="s">
        <v>2139</v>
      </c>
      <c r="C195" s="63">
        <v>82</v>
      </c>
      <c r="D195" s="49" t="s">
        <v>3333</v>
      </c>
      <c r="E195" s="51" t="s">
        <v>917</v>
      </c>
      <c r="F195" s="50">
        <v>5012</v>
      </c>
      <c r="G195" s="63" t="s">
        <v>374</v>
      </c>
      <c r="H195" s="24" t="str">
        <f>IFERROR(IF(F195*1=9999,VLOOKUP(99&amp;C195*1,[4]Depara_Prod_Oficial!$A$2:$F$1048576,6,FALSE),VLOOKUP(F195*1,[4]Depara_Prod_Oficial!$A$2:$F$1048576,6,FALSE)),E195)</f>
        <v>AP STD</v>
      </c>
      <c r="I195" s="24" t="str">
        <f>IFERROR(VLOOKUP(H195,'[5]Principais Produtos'!$C$1:$D$42,2,0),"Não")</f>
        <v>Sim</v>
      </c>
      <c r="J195" s="68" t="s">
        <v>400</v>
      </c>
      <c r="K195" s="53" t="s">
        <v>400</v>
      </c>
      <c r="L195" s="17"/>
      <c r="M195" s="54" t="s">
        <v>48</v>
      </c>
      <c r="N195" s="55">
        <v>291372.98</v>
      </c>
      <c r="O195" s="55">
        <v>270000</v>
      </c>
      <c r="P195" s="56">
        <v>21372.979999999981</v>
      </c>
      <c r="Q195" s="64"/>
      <c r="R195" s="51"/>
      <c r="S195" s="62" t="s">
        <v>375</v>
      </c>
      <c r="T195" s="53">
        <v>1499713</v>
      </c>
      <c r="U195" s="53" t="s">
        <v>2132</v>
      </c>
      <c r="V195" s="53" t="s">
        <v>2133</v>
      </c>
      <c r="W195" s="53" t="s">
        <v>52</v>
      </c>
      <c r="X195" s="53" t="s">
        <v>2134</v>
      </c>
      <c r="Y195" s="53" t="s">
        <v>2135</v>
      </c>
      <c r="Z195" s="53" t="s">
        <v>2136</v>
      </c>
      <c r="AA195" s="53" t="s">
        <v>56</v>
      </c>
      <c r="AB195" s="53">
        <v>130000</v>
      </c>
      <c r="AC195" s="53">
        <v>130000</v>
      </c>
      <c r="AD195" s="53" t="s">
        <v>56</v>
      </c>
      <c r="AE195" s="53" t="s">
        <v>56</v>
      </c>
      <c r="AF195" s="53" t="s">
        <v>56</v>
      </c>
      <c r="AG195" s="53">
        <v>130000</v>
      </c>
      <c r="AH195" s="53" t="s">
        <v>57</v>
      </c>
      <c r="AI195" s="53">
        <v>130000</v>
      </c>
      <c r="AJ195" s="53">
        <v>0</v>
      </c>
      <c r="AK195" s="53" t="s">
        <v>58</v>
      </c>
      <c r="AL195" s="53">
        <v>0</v>
      </c>
      <c r="AM195" s="53" t="s">
        <v>59</v>
      </c>
      <c r="AN195" s="53" t="s">
        <v>60</v>
      </c>
      <c r="AO195" s="51"/>
      <c r="AP195" s="53" t="s">
        <v>61</v>
      </c>
      <c r="AQ195" s="53" t="s">
        <v>86</v>
      </c>
      <c r="AR195" s="53" t="s">
        <v>199</v>
      </c>
      <c r="AS195" s="53" t="s">
        <v>64</v>
      </c>
      <c r="AT195" s="53" t="s">
        <v>169</v>
      </c>
      <c r="AU195" s="53" t="s">
        <v>65</v>
      </c>
      <c r="AV195" s="53" t="s">
        <v>2137</v>
      </c>
      <c r="AW195" s="53" t="s">
        <v>2138</v>
      </c>
      <c r="AX195" s="53" t="s">
        <v>775</v>
      </c>
      <c r="AY195" s="53" t="s">
        <v>93</v>
      </c>
      <c r="AZ195" s="53" t="s">
        <v>2012</v>
      </c>
      <c r="BA195" s="53" t="s">
        <v>223</v>
      </c>
      <c r="BB195" s="53">
        <v>0</v>
      </c>
      <c r="BC195" s="53" t="s">
        <v>2139</v>
      </c>
      <c r="BD195" s="53" t="s">
        <v>2140</v>
      </c>
      <c r="BE195" s="58">
        <v>41129</v>
      </c>
      <c r="BF195" s="53">
        <v>130000</v>
      </c>
      <c r="BG195" s="58">
        <v>41129</v>
      </c>
      <c r="BH195" s="109" t="s">
        <v>2012</v>
      </c>
      <c r="BI195" s="60">
        <v>1671</v>
      </c>
      <c r="BJ195" s="61">
        <v>55.7</v>
      </c>
      <c r="BK195" s="27">
        <f t="shared" si="22"/>
        <v>54</v>
      </c>
      <c r="BL195" s="110">
        <f t="shared" si="23"/>
        <v>4.5</v>
      </c>
    </row>
    <row r="196" spans="1:64" s="77" customFormat="1" ht="16.5" customHeight="1" x14ac:dyDescent="0.25">
      <c r="A196" s="49" t="s">
        <v>1973</v>
      </c>
      <c r="B196" s="51" t="s">
        <v>2146</v>
      </c>
      <c r="C196" s="63">
        <v>14</v>
      </c>
      <c r="D196" s="49" t="s">
        <v>3274</v>
      </c>
      <c r="E196" s="51" t="s">
        <v>380</v>
      </c>
      <c r="F196" s="50">
        <v>8100</v>
      </c>
      <c r="G196" s="52" t="s">
        <v>1644</v>
      </c>
      <c r="H196" s="24" t="str">
        <f>IFERROR(IF(F196*1=9999,VLOOKUP(99&amp;C196*1,[4]Depara_Prod_Oficial!$A$2:$F$1048576,6,FALSE),VLOOKUP(F196*1,[4]Depara_Prod_Oficial!$A$2:$F$1048576,6,FALSE)),E196)</f>
        <v>Residencial Van Gogh</v>
      </c>
      <c r="I196" s="24" t="str">
        <f>IFERROR(VLOOKUP(H196,'[5]Principais Produtos'!$C$1:$D$42,2,0),"Não")</f>
        <v>Não</v>
      </c>
      <c r="J196" s="68" t="s">
        <v>1642</v>
      </c>
      <c r="K196" s="53" t="s">
        <v>956</v>
      </c>
      <c r="L196" s="17" t="s">
        <v>2401</v>
      </c>
      <c r="M196" s="54" t="s">
        <v>48</v>
      </c>
      <c r="N196" s="55">
        <v>1178.1099999999999</v>
      </c>
      <c r="O196" s="55">
        <v>1178.1099999999999</v>
      </c>
      <c r="P196" s="56">
        <v>0</v>
      </c>
      <c r="Q196" s="64"/>
      <c r="R196" s="51"/>
      <c r="S196" s="62" t="s">
        <v>375</v>
      </c>
      <c r="T196" s="53">
        <v>2402505</v>
      </c>
      <c r="U196" s="53" t="s">
        <v>2141</v>
      </c>
      <c r="V196" s="53" t="s">
        <v>2142</v>
      </c>
      <c r="W196" s="53" t="s">
        <v>129</v>
      </c>
      <c r="X196" s="53" t="s">
        <v>2143</v>
      </c>
      <c r="Y196" s="53" t="s">
        <v>2144</v>
      </c>
      <c r="Z196" s="53" t="s">
        <v>764</v>
      </c>
      <c r="AA196" s="53" t="s">
        <v>56</v>
      </c>
      <c r="AB196" s="53">
        <v>6884</v>
      </c>
      <c r="AC196" s="53">
        <v>6884</v>
      </c>
      <c r="AD196" s="53" t="s">
        <v>56</v>
      </c>
      <c r="AE196" s="53" t="s">
        <v>56</v>
      </c>
      <c r="AF196" s="53" t="s">
        <v>56</v>
      </c>
      <c r="AG196" s="53">
        <v>6884</v>
      </c>
      <c r="AH196" s="53" t="s">
        <v>102</v>
      </c>
      <c r="AI196" s="53">
        <v>3442</v>
      </c>
      <c r="AJ196" s="53">
        <v>0</v>
      </c>
      <c r="AK196" s="53" t="s">
        <v>58</v>
      </c>
      <c r="AL196" s="53">
        <v>0</v>
      </c>
      <c r="AM196" s="53" t="s">
        <v>59</v>
      </c>
      <c r="AN196" s="53" t="s">
        <v>60</v>
      </c>
      <c r="AO196" s="51"/>
      <c r="AP196" s="53" t="s">
        <v>61</v>
      </c>
      <c r="AQ196" s="53" t="s">
        <v>133</v>
      </c>
      <c r="AR196" s="53" t="s">
        <v>538</v>
      </c>
      <c r="AS196" s="53" t="s">
        <v>88</v>
      </c>
      <c r="AT196" s="53" t="s">
        <v>89</v>
      </c>
      <c r="AU196" s="53" t="s">
        <v>90</v>
      </c>
      <c r="AV196" s="53" t="s">
        <v>2145</v>
      </c>
      <c r="AW196" s="53" t="s">
        <v>292</v>
      </c>
      <c r="AX196" s="53" t="s">
        <v>293</v>
      </c>
      <c r="AY196" s="53" t="s">
        <v>93</v>
      </c>
      <c r="AZ196" s="53" t="s">
        <v>2053</v>
      </c>
      <c r="BA196" s="53" t="s">
        <v>70</v>
      </c>
      <c r="BB196" s="53">
        <v>0</v>
      </c>
      <c r="BC196" s="53" t="s">
        <v>2146</v>
      </c>
      <c r="BD196" s="53" t="s">
        <v>2147</v>
      </c>
      <c r="BE196" s="58">
        <v>42731</v>
      </c>
      <c r="BF196" s="53">
        <v>6884</v>
      </c>
      <c r="BG196" s="58">
        <v>42731</v>
      </c>
      <c r="BH196" s="109" t="s">
        <v>2053</v>
      </c>
      <c r="BI196" s="60">
        <v>71</v>
      </c>
      <c r="BJ196" s="61">
        <v>2.3666666666666667</v>
      </c>
      <c r="BK196" s="27">
        <f t="shared" si="22"/>
        <v>2</v>
      </c>
      <c r="BL196" s="110">
        <f t="shared" si="23"/>
        <v>0.16666666666666666</v>
      </c>
    </row>
    <row r="197" spans="1:64" s="77" customFormat="1" ht="16.5" customHeight="1" x14ac:dyDescent="0.25">
      <c r="A197" s="49" t="s">
        <v>1973</v>
      </c>
      <c r="B197" s="51" t="s">
        <v>2153</v>
      </c>
      <c r="C197" s="63">
        <v>14</v>
      </c>
      <c r="D197" s="49" t="s">
        <v>3274</v>
      </c>
      <c r="E197" s="51" t="s">
        <v>1629</v>
      </c>
      <c r="F197" s="50">
        <v>5002</v>
      </c>
      <c r="G197" s="63" t="s">
        <v>2402</v>
      </c>
      <c r="H197" s="24" t="str">
        <f>IFERROR(IF(F197*1=9999,VLOOKUP(99&amp;C197*1,[4]Depara_Prod_Oficial!$A$2:$F$1048576,6,FALSE),VLOOKUP(F197*1,[4]Depara_Prod_Oficial!$A$2:$F$1048576,6,FALSE)),E197)</f>
        <v>Residencial Dose Dupla</v>
      </c>
      <c r="I197" s="24" t="str">
        <f>IFERROR(VLOOKUP(H197,'[5]Principais Produtos'!$C$1:$D$42,2,0),"Não")</f>
        <v>Sim</v>
      </c>
      <c r="J197" s="68" t="s">
        <v>925</v>
      </c>
      <c r="K197" s="53" t="s">
        <v>378</v>
      </c>
      <c r="L197" s="17"/>
      <c r="M197" s="54" t="s">
        <v>369</v>
      </c>
      <c r="N197" s="55">
        <v>467533.1</v>
      </c>
      <c r="O197" s="55">
        <v>0</v>
      </c>
      <c r="P197" s="56">
        <v>467533.1</v>
      </c>
      <c r="Q197" s="64"/>
      <c r="R197" s="51"/>
      <c r="S197" s="62" t="s">
        <v>375</v>
      </c>
      <c r="T197" s="53">
        <v>1704866</v>
      </c>
      <c r="U197" s="53" t="s">
        <v>2148</v>
      </c>
      <c r="V197" s="53" t="s">
        <v>2149</v>
      </c>
      <c r="W197" s="53" t="s">
        <v>129</v>
      </c>
      <c r="X197" s="53" t="s">
        <v>2150</v>
      </c>
      <c r="Y197" s="53" t="s">
        <v>2151</v>
      </c>
      <c r="Z197" s="53" t="s">
        <v>2152</v>
      </c>
      <c r="AA197" s="53" t="s">
        <v>56</v>
      </c>
      <c r="AB197" s="53">
        <v>228252.42</v>
      </c>
      <c r="AC197" s="53">
        <v>230000</v>
      </c>
      <c r="AD197" s="53" t="s">
        <v>56</v>
      </c>
      <c r="AE197" s="53" t="s">
        <v>56</v>
      </c>
      <c r="AF197" s="53" t="s">
        <v>56</v>
      </c>
      <c r="AG197" s="53">
        <v>228252.42</v>
      </c>
      <c r="AH197" s="53" t="s">
        <v>102</v>
      </c>
      <c r="AI197" s="53">
        <v>114126.21</v>
      </c>
      <c r="AJ197" s="53">
        <v>0</v>
      </c>
      <c r="AK197" s="53" t="s">
        <v>58</v>
      </c>
      <c r="AL197" s="53">
        <v>0</v>
      </c>
      <c r="AM197" s="53" t="s">
        <v>59</v>
      </c>
      <c r="AN197" s="53" t="s">
        <v>60</v>
      </c>
      <c r="AO197" s="51"/>
      <c r="AP197" s="53" t="s">
        <v>61</v>
      </c>
      <c r="AQ197" s="53" t="s">
        <v>133</v>
      </c>
      <c r="AR197" s="53" t="s">
        <v>63</v>
      </c>
      <c r="AS197" s="53" t="s">
        <v>88</v>
      </c>
      <c r="AT197" s="53" t="s">
        <v>1789</v>
      </c>
      <c r="AU197" s="53" t="s">
        <v>65</v>
      </c>
      <c r="AV197" s="53" t="s">
        <v>738</v>
      </c>
      <c r="AW197" s="53" t="s">
        <v>92</v>
      </c>
      <c r="AX197" s="53" t="s">
        <v>68</v>
      </c>
      <c r="AY197" s="53" t="s">
        <v>93</v>
      </c>
      <c r="AZ197" s="53" t="s">
        <v>1980</v>
      </c>
      <c r="BA197" s="53" t="s">
        <v>155</v>
      </c>
      <c r="BB197" s="53">
        <v>0</v>
      </c>
      <c r="BC197" s="53" t="s">
        <v>2153</v>
      </c>
      <c r="BD197" s="53" t="s">
        <v>2154</v>
      </c>
      <c r="BE197" s="58">
        <v>41520</v>
      </c>
      <c r="BF197" s="53">
        <v>228252.42</v>
      </c>
      <c r="BG197" s="58">
        <v>41520</v>
      </c>
      <c r="BH197" s="109" t="s">
        <v>1980</v>
      </c>
      <c r="BI197" s="60">
        <v>1283</v>
      </c>
      <c r="BJ197" s="61">
        <v>42.766666666666666</v>
      </c>
      <c r="BK197" s="27">
        <f t="shared" si="22"/>
        <v>42</v>
      </c>
      <c r="BL197" s="110">
        <f t="shared" si="23"/>
        <v>3.5</v>
      </c>
    </row>
    <row r="198" spans="1:64" s="77" customFormat="1" ht="16.5" customHeight="1" x14ac:dyDescent="0.25">
      <c r="A198" s="49" t="s">
        <v>1973</v>
      </c>
      <c r="B198" s="51" t="s">
        <v>2161</v>
      </c>
      <c r="C198" s="63">
        <v>14</v>
      </c>
      <c r="D198" s="49" t="s">
        <v>3274</v>
      </c>
      <c r="E198" s="51" t="s">
        <v>1629</v>
      </c>
      <c r="F198" s="50">
        <v>5002</v>
      </c>
      <c r="G198" s="18" t="s">
        <v>951</v>
      </c>
      <c r="H198" s="24" t="str">
        <f>IFERROR(IF(F198*1=9999,VLOOKUP(99&amp;C198*1,[4]Depara_Prod_Oficial!$A$2:$F$1048576,6,FALSE),VLOOKUP(F198*1,[4]Depara_Prod_Oficial!$A$2:$F$1048576,6,FALSE)),E198)</f>
        <v>Residencial Dose Dupla</v>
      </c>
      <c r="I198" s="24" t="str">
        <f>IFERROR(VLOOKUP(H198,'[5]Principais Produtos'!$C$1:$D$42,2,0),"Não")</f>
        <v>Sim</v>
      </c>
      <c r="J198" s="68" t="s">
        <v>1642</v>
      </c>
      <c r="K198" s="53" t="s">
        <v>956</v>
      </c>
      <c r="L198" s="17" t="s">
        <v>1936</v>
      </c>
      <c r="M198" s="54" t="s">
        <v>902</v>
      </c>
      <c r="N198" s="55">
        <v>7329.78</v>
      </c>
      <c r="O198" s="55">
        <v>7329.78</v>
      </c>
      <c r="P198" s="56">
        <v>0</v>
      </c>
      <c r="Q198" s="64"/>
      <c r="R198" s="51"/>
      <c r="S198" s="62" t="s">
        <v>375</v>
      </c>
      <c r="T198" s="53">
        <v>2191316</v>
      </c>
      <c r="U198" s="53" t="s">
        <v>2155</v>
      </c>
      <c r="V198" s="53" t="s">
        <v>2156</v>
      </c>
      <c r="W198" s="53" t="s">
        <v>129</v>
      </c>
      <c r="X198" s="53" t="s">
        <v>2157</v>
      </c>
      <c r="Y198" s="53" t="s">
        <v>2158</v>
      </c>
      <c r="Z198" s="53" t="s">
        <v>2159</v>
      </c>
      <c r="AA198" s="53" t="s">
        <v>56</v>
      </c>
      <c r="AB198" s="53">
        <v>15082</v>
      </c>
      <c r="AC198" s="53">
        <v>15082</v>
      </c>
      <c r="AD198" s="53" t="s">
        <v>56</v>
      </c>
      <c r="AE198" s="53" t="s">
        <v>56</v>
      </c>
      <c r="AF198" s="53" t="s">
        <v>56</v>
      </c>
      <c r="AG198" s="53">
        <v>15082</v>
      </c>
      <c r="AH198" s="53" t="s">
        <v>102</v>
      </c>
      <c r="AI198" s="53">
        <v>7541</v>
      </c>
      <c r="AJ198" s="53">
        <v>0</v>
      </c>
      <c r="AK198" s="53" t="s">
        <v>58</v>
      </c>
      <c r="AL198" s="53">
        <v>0</v>
      </c>
      <c r="AM198" s="53" t="s">
        <v>59</v>
      </c>
      <c r="AN198" s="53" t="s">
        <v>60</v>
      </c>
      <c r="AO198" s="51"/>
      <c r="AP198" s="53" t="s">
        <v>61</v>
      </c>
      <c r="AQ198" s="53" t="s">
        <v>133</v>
      </c>
      <c r="AR198" s="53" t="s">
        <v>87</v>
      </c>
      <c r="AS198" s="53" t="s">
        <v>64</v>
      </c>
      <c r="AT198" s="53" t="s">
        <v>89</v>
      </c>
      <c r="AU198" s="53" t="s">
        <v>103</v>
      </c>
      <c r="AV198" s="53" t="s">
        <v>2160</v>
      </c>
      <c r="AW198" s="53" t="s">
        <v>92</v>
      </c>
      <c r="AX198" s="53" t="s">
        <v>68</v>
      </c>
      <c r="AY198" s="53" t="s">
        <v>93</v>
      </c>
      <c r="AZ198" s="53" t="s">
        <v>2096</v>
      </c>
      <c r="BA198" s="53" t="s">
        <v>262</v>
      </c>
      <c r="BB198" s="53">
        <v>0</v>
      </c>
      <c r="BC198" s="53" t="s">
        <v>2161</v>
      </c>
      <c r="BD198" s="53" t="s">
        <v>2162</v>
      </c>
      <c r="BE198" s="58">
        <v>42375</v>
      </c>
      <c r="BF198" s="53">
        <v>15082</v>
      </c>
      <c r="BG198" s="58">
        <v>42375</v>
      </c>
      <c r="BH198" s="109" t="s">
        <v>2096</v>
      </c>
      <c r="BI198" s="60">
        <v>432</v>
      </c>
      <c r="BJ198" s="61">
        <v>14.4</v>
      </c>
      <c r="BK198" s="27">
        <f t="shared" si="22"/>
        <v>14</v>
      </c>
      <c r="BL198" s="110">
        <f t="shared" si="23"/>
        <v>1.1666666666666667</v>
      </c>
    </row>
    <row r="199" spans="1:64" s="77" customFormat="1" ht="16.5" customHeight="1" x14ac:dyDescent="0.25">
      <c r="A199" s="49" t="s">
        <v>1973</v>
      </c>
      <c r="B199" s="51" t="s">
        <v>2169</v>
      </c>
      <c r="C199" s="63">
        <v>14</v>
      </c>
      <c r="D199" s="49" t="s">
        <v>3274</v>
      </c>
      <c r="E199" s="51" t="s">
        <v>2319</v>
      </c>
      <c r="F199" s="50">
        <v>5003</v>
      </c>
      <c r="G199" s="63" t="s">
        <v>381</v>
      </c>
      <c r="H199" s="24" t="str">
        <f>IFERROR(IF(F199*1=9999,VLOOKUP(99&amp;C199*1,[4]Depara_Prod_Oficial!$A$2:$F$1048576,6,FALSE),VLOOKUP(F199*1,[4]Depara_Prod_Oficial!$A$2:$F$1048576,6,FALSE)),E199)</f>
        <v>Residencial Plus</v>
      </c>
      <c r="I199" s="24" t="str">
        <f>IFERROR(VLOOKUP(H199,'[5]Principais Produtos'!$C$1:$D$42,2,0),"Não")</f>
        <v>Não</v>
      </c>
      <c r="J199" s="68" t="s">
        <v>1642</v>
      </c>
      <c r="K199" s="53" t="s">
        <v>1643</v>
      </c>
      <c r="L199" s="17"/>
      <c r="M199" s="54" t="s">
        <v>903</v>
      </c>
      <c r="N199" s="55">
        <v>6845.42</v>
      </c>
      <c r="O199" s="55">
        <v>6845.42</v>
      </c>
      <c r="P199" s="56">
        <v>0</v>
      </c>
      <c r="Q199" s="64"/>
      <c r="R199" s="51"/>
      <c r="S199" s="62" t="s">
        <v>375</v>
      </c>
      <c r="T199" s="53">
        <v>2111284</v>
      </c>
      <c r="U199" s="53" t="s">
        <v>2163</v>
      </c>
      <c r="V199" s="53" t="s">
        <v>2164</v>
      </c>
      <c r="W199" s="53" t="s">
        <v>129</v>
      </c>
      <c r="X199" s="53" t="s">
        <v>2165</v>
      </c>
      <c r="Y199" s="53" t="s">
        <v>2166</v>
      </c>
      <c r="Z199" s="53" t="s">
        <v>2167</v>
      </c>
      <c r="AA199" s="53" t="s">
        <v>56</v>
      </c>
      <c r="AB199" s="53">
        <v>5510</v>
      </c>
      <c r="AC199" s="53">
        <v>5510</v>
      </c>
      <c r="AD199" s="53" t="s">
        <v>56</v>
      </c>
      <c r="AE199" s="53" t="s">
        <v>56</v>
      </c>
      <c r="AF199" s="53" t="s">
        <v>56</v>
      </c>
      <c r="AG199" s="53">
        <v>5510</v>
      </c>
      <c r="AH199" s="53" t="s">
        <v>57</v>
      </c>
      <c r="AI199" s="53">
        <v>5510</v>
      </c>
      <c r="AJ199" s="53">
        <v>0</v>
      </c>
      <c r="AK199" s="53" t="s">
        <v>58</v>
      </c>
      <c r="AL199" s="53">
        <v>0</v>
      </c>
      <c r="AM199" s="53" t="s">
        <v>59</v>
      </c>
      <c r="AN199" s="53" t="s">
        <v>60</v>
      </c>
      <c r="AO199" s="51"/>
      <c r="AP199" s="53" t="s">
        <v>61</v>
      </c>
      <c r="AQ199" s="53" t="s">
        <v>133</v>
      </c>
      <c r="AR199" s="53" t="s">
        <v>538</v>
      </c>
      <c r="AS199" s="53" t="s">
        <v>88</v>
      </c>
      <c r="AT199" s="53" t="s">
        <v>89</v>
      </c>
      <c r="AU199" s="53" t="s">
        <v>103</v>
      </c>
      <c r="AV199" s="53" t="s">
        <v>2168</v>
      </c>
      <c r="AW199" s="53" t="s">
        <v>92</v>
      </c>
      <c r="AX199" s="53" t="s">
        <v>68</v>
      </c>
      <c r="AY199" s="53" t="s">
        <v>93</v>
      </c>
      <c r="AZ199" s="53" t="s">
        <v>1980</v>
      </c>
      <c r="BA199" s="53" t="s">
        <v>163</v>
      </c>
      <c r="BB199" s="53">
        <v>0</v>
      </c>
      <c r="BC199" s="53" t="s">
        <v>2169</v>
      </c>
      <c r="BD199" s="53" t="s">
        <v>2170</v>
      </c>
      <c r="BE199" s="58">
        <v>42174</v>
      </c>
      <c r="BF199" s="53">
        <v>5510</v>
      </c>
      <c r="BG199" s="58">
        <v>42174</v>
      </c>
      <c r="BH199" s="109" t="s">
        <v>1980</v>
      </c>
      <c r="BI199" s="60">
        <v>629</v>
      </c>
      <c r="BJ199" s="61">
        <v>20.966666666666665</v>
      </c>
      <c r="BK199" s="27">
        <f t="shared" si="22"/>
        <v>20</v>
      </c>
      <c r="BL199" s="110">
        <f t="shared" si="23"/>
        <v>1.6666666666666667</v>
      </c>
    </row>
    <row r="200" spans="1:64" s="77" customFormat="1" ht="16.5" customHeight="1" x14ac:dyDescent="0.25">
      <c r="A200" s="49" t="s">
        <v>1973</v>
      </c>
      <c r="B200" s="51" t="s">
        <v>2176</v>
      </c>
      <c r="C200" s="63">
        <v>14</v>
      </c>
      <c r="D200" s="49" t="s">
        <v>3274</v>
      </c>
      <c r="E200" s="51" t="s">
        <v>380</v>
      </c>
      <c r="F200" s="50">
        <v>8100</v>
      </c>
      <c r="G200" s="63" t="s">
        <v>381</v>
      </c>
      <c r="H200" s="24" t="str">
        <f>IFERROR(IF(F200*1=9999,VLOOKUP(99&amp;C200*1,[4]Depara_Prod_Oficial!$A$2:$F$1048576,6,FALSE),VLOOKUP(F200*1,[4]Depara_Prod_Oficial!$A$2:$F$1048576,6,FALSE)),E200)</f>
        <v>Residencial Van Gogh</v>
      </c>
      <c r="I200" s="24" t="str">
        <f>IFERROR(VLOOKUP(H200,'[5]Principais Produtos'!$C$1:$D$42,2,0),"Não")</f>
        <v>Não</v>
      </c>
      <c r="J200" s="68" t="s">
        <v>925</v>
      </c>
      <c r="K200" s="53" t="s">
        <v>378</v>
      </c>
      <c r="L200" s="17"/>
      <c r="M200" s="54" t="s">
        <v>369</v>
      </c>
      <c r="N200" s="55">
        <v>7790.84</v>
      </c>
      <c r="O200" s="55">
        <v>0</v>
      </c>
      <c r="P200" s="56">
        <v>7790.84</v>
      </c>
      <c r="Q200" s="64"/>
      <c r="R200" s="51"/>
      <c r="S200" s="62" t="s">
        <v>375</v>
      </c>
      <c r="T200" s="53">
        <v>2393197</v>
      </c>
      <c r="U200" s="53" t="s">
        <v>2171</v>
      </c>
      <c r="V200" s="53" t="s">
        <v>2172</v>
      </c>
      <c r="W200" s="53" t="s">
        <v>129</v>
      </c>
      <c r="X200" s="53" t="s">
        <v>2173</v>
      </c>
      <c r="Y200" s="53" t="s">
        <v>2174</v>
      </c>
      <c r="Z200" s="53" t="s">
        <v>2175</v>
      </c>
      <c r="AA200" s="53" t="s">
        <v>56</v>
      </c>
      <c r="AB200" s="53">
        <v>6121.22</v>
      </c>
      <c r="AC200" s="53">
        <v>6121.22</v>
      </c>
      <c r="AD200" s="53" t="s">
        <v>56</v>
      </c>
      <c r="AE200" s="53" t="s">
        <v>56</v>
      </c>
      <c r="AF200" s="53" t="s">
        <v>56</v>
      </c>
      <c r="AG200" s="53">
        <v>6121.22</v>
      </c>
      <c r="AH200" s="53" t="s">
        <v>102</v>
      </c>
      <c r="AI200" s="53">
        <v>3060.61</v>
      </c>
      <c r="AJ200" s="53">
        <v>0</v>
      </c>
      <c r="AK200" s="53" t="s">
        <v>58</v>
      </c>
      <c r="AL200" s="53">
        <v>0</v>
      </c>
      <c r="AM200" s="53" t="s">
        <v>59</v>
      </c>
      <c r="AN200" s="53" t="s">
        <v>60</v>
      </c>
      <c r="AO200" s="51"/>
      <c r="AP200" s="53" t="s">
        <v>61</v>
      </c>
      <c r="AQ200" s="53" t="s">
        <v>133</v>
      </c>
      <c r="AR200" s="53" t="s">
        <v>142</v>
      </c>
      <c r="AS200" s="53" t="s">
        <v>88</v>
      </c>
      <c r="AT200" s="53" t="s">
        <v>89</v>
      </c>
      <c r="AU200" s="53" t="s">
        <v>90</v>
      </c>
      <c r="AV200" s="53" t="s">
        <v>1464</v>
      </c>
      <c r="AW200" s="53" t="s">
        <v>92</v>
      </c>
      <c r="AX200" s="53" t="s">
        <v>68</v>
      </c>
      <c r="AY200" s="53" t="s">
        <v>93</v>
      </c>
      <c r="AZ200" s="53" t="s">
        <v>2096</v>
      </c>
      <c r="BA200" s="53" t="s">
        <v>202</v>
      </c>
      <c r="BB200" s="53">
        <v>0</v>
      </c>
      <c r="BC200" s="53" t="s">
        <v>2176</v>
      </c>
      <c r="BD200" s="53" t="s">
        <v>2177</v>
      </c>
      <c r="BE200" s="58">
        <v>42706</v>
      </c>
      <c r="BF200" s="53">
        <v>6121.22</v>
      </c>
      <c r="BG200" s="58">
        <v>42706</v>
      </c>
      <c r="BH200" s="109" t="s">
        <v>2096</v>
      </c>
      <c r="BI200" s="60">
        <v>101</v>
      </c>
      <c r="BJ200" s="61">
        <v>3.3666666666666667</v>
      </c>
      <c r="BK200" s="27">
        <f t="shared" si="22"/>
        <v>3</v>
      </c>
      <c r="BL200" s="110">
        <f t="shared" si="23"/>
        <v>0.25</v>
      </c>
    </row>
    <row r="201" spans="1:64" s="77" customFormat="1" ht="16.5" customHeight="1" x14ac:dyDescent="0.25">
      <c r="A201" s="49" t="s">
        <v>1973</v>
      </c>
      <c r="B201" s="51" t="s">
        <v>2183</v>
      </c>
      <c r="C201" s="63">
        <v>14</v>
      </c>
      <c r="D201" s="49" t="s">
        <v>3274</v>
      </c>
      <c r="E201" s="51" t="s">
        <v>2320</v>
      </c>
      <c r="F201" s="50">
        <v>8106</v>
      </c>
      <c r="G201" s="63" t="s">
        <v>2402</v>
      </c>
      <c r="H201" s="24" t="str">
        <f>IFERROR(IF(F201*1=9999,VLOOKUP(99&amp;C201*1,[4]Depara_Prod_Oficial!$A$2:$F$1048576,6,FALSE),VLOOKUP(F201*1,[4]Depara_Prod_Oficial!$A$2:$F$1048576,6,FALSE)),E201)</f>
        <v>Residencial Habitual</v>
      </c>
      <c r="I201" s="24" t="str">
        <f>IFERROR(VLOOKUP(H201,'[5]Principais Produtos'!$C$1:$D$42,2,0),"Não")</f>
        <v>Sim</v>
      </c>
      <c r="J201" s="68" t="s">
        <v>925</v>
      </c>
      <c r="K201" s="53" t="s">
        <v>378</v>
      </c>
      <c r="L201" s="17"/>
      <c r="M201" s="54" t="s">
        <v>369</v>
      </c>
      <c r="N201" s="55">
        <v>122151</v>
      </c>
      <c r="O201" s="55">
        <v>0</v>
      </c>
      <c r="P201" s="56">
        <v>122151</v>
      </c>
      <c r="Q201" s="64"/>
      <c r="R201" s="51"/>
      <c r="S201" s="62" t="s">
        <v>375</v>
      </c>
      <c r="T201" s="53">
        <v>2315930</v>
      </c>
      <c r="U201" s="53" t="s">
        <v>2178</v>
      </c>
      <c r="V201" s="53" t="s">
        <v>2179</v>
      </c>
      <c r="W201" s="53" t="s">
        <v>129</v>
      </c>
      <c r="X201" s="53" t="s">
        <v>2180</v>
      </c>
      <c r="Y201" s="53" t="s">
        <v>2181</v>
      </c>
      <c r="Z201" s="53" t="s">
        <v>772</v>
      </c>
      <c r="AA201" s="53" t="s">
        <v>56</v>
      </c>
      <c r="AB201" s="53">
        <v>577642.78</v>
      </c>
      <c r="AC201" s="53">
        <v>600000</v>
      </c>
      <c r="AD201" s="53" t="s">
        <v>56</v>
      </c>
      <c r="AE201" s="53" t="s">
        <v>56</v>
      </c>
      <c r="AF201" s="53" t="s">
        <v>56</v>
      </c>
      <c r="AG201" s="53">
        <v>577642.78</v>
      </c>
      <c r="AH201" s="53" t="s">
        <v>102</v>
      </c>
      <c r="AI201" s="53">
        <v>288821.39</v>
      </c>
      <c r="AJ201" s="53">
        <v>0</v>
      </c>
      <c r="AK201" s="53" t="s">
        <v>58</v>
      </c>
      <c r="AL201" s="53">
        <v>0</v>
      </c>
      <c r="AM201" s="53" t="s">
        <v>59</v>
      </c>
      <c r="AN201" s="53" t="s">
        <v>60</v>
      </c>
      <c r="AO201" s="51"/>
      <c r="AP201" s="53" t="s">
        <v>61</v>
      </c>
      <c r="AQ201" s="53" t="s">
        <v>133</v>
      </c>
      <c r="AR201" s="53" t="s">
        <v>538</v>
      </c>
      <c r="AS201" s="53" t="s">
        <v>88</v>
      </c>
      <c r="AT201" s="53" t="s">
        <v>89</v>
      </c>
      <c r="AU201" s="53" t="s">
        <v>103</v>
      </c>
      <c r="AV201" s="53" t="s">
        <v>123</v>
      </c>
      <c r="AW201" s="53" t="s">
        <v>105</v>
      </c>
      <c r="AX201" s="53" t="s">
        <v>68</v>
      </c>
      <c r="AY201" s="53" t="s">
        <v>93</v>
      </c>
      <c r="AZ201" s="53" t="s">
        <v>2182</v>
      </c>
      <c r="BA201" s="53" t="s">
        <v>124</v>
      </c>
      <c r="BB201" s="53">
        <v>0</v>
      </c>
      <c r="BC201" s="53" t="s">
        <v>2183</v>
      </c>
      <c r="BD201" s="53" t="s">
        <v>2184</v>
      </c>
      <c r="BE201" s="58">
        <v>42622</v>
      </c>
      <c r="BF201" s="53">
        <v>577642.78</v>
      </c>
      <c r="BG201" s="58">
        <v>42622</v>
      </c>
      <c r="BH201" s="109" t="s">
        <v>2182</v>
      </c>
      <c r="BI201" s="60">
        <v>182</v>
      </c>
      <c r="BJ201" s="61">
        <v>6.0666666666666664</v>
      </c>
      <c r="BK201" s="27">
        <f t="shared" si="22"/>
        <v>6</v>
      </c>
      <c r="BL201" s="110">
        <f t="shared" si="23"/>
        <v>0.5</v>
      </c>
    </row>
    <row r="202" spans="1:64" s="77" customFormat="1" ht="16.5" customHeight="1" x14ac:dyDescent="0.25">
      <c r="A202" s="49" t="s">
        <v>1973</v>
      </c>
      <c r="B202" s="51" t="s">
        <v>2191</v>
      </c>
      <c r="C202" s="63">
        <v>93</v>
      </c>
      <c r="D202" s="49" t="s">
        <v>3333</v>
      </c>
      <c r="E202" s="51" t="s">
        <v>377</v>
      </c>
      <c r="F202" s="50">
        <v>5030</v>
      </c>
      <c r="G202" s="63" t="s">
        <v>389</v>
      </c>
      <c r="H202" s="24" t="str">
        <f>IFERROR(IF(F202*1=9999,VLOOKUP(99&amp;C202*1,[4]Depara_Prod_Oficial!$A$2:$F$1048576,6,FALSE),VLOOKUP(F202*1,[4]Depara_Prod_Oficial!$A$2:$F$1048576,6,FALSE)),E202)</f>
        <v>Vida Proteção Exclusiva</v>
      </c>
      <c r="I202" s="24" t="str">
        <f>IFERROR(VLOOKUP(H202,'[5]Principais Produtos'!$C$1:$D$42,2,0),"Não")</f>
        <v>Sim</v>
      </c>
      <c r="J202" s="68" t="s">
        <v>1642</v>
      </c>
      <c r="K202" s="53" t="s">
        <v>954</v>
      </c>
      <c r="L202" s="17" t="s">
        <v>397</v>
      </c>
      <c r="M202" s="54" t="s">
        <v>902</v>
      </c>
      <c r="N202" s="55">
        <v>21855.61</v>
      </c>
      <c r="O202" s="55">
        <v>21855.61</v>
      </c>
      <c r="P202" s="56">
        <v>0</v>
      </c>
      <c r="Q202" s="64"/>
      <c r="R202" s="51"/>
      <c r="S202" s="62" t="s">
        <v>375</v>
      </c>
      <c r="T202" s="53">
        <v>1628403</v>
      </c>
      <c r="U202" s="53" t="s">
        <v>2185</v>
      </c>
      <c r="V202" s="53" t="s">
        <v>2186</v>
      </c>
      <c r="W202" s="53" t="s">
        <v>52</v>
      </c>
      <c r="X202" s="53" t="s">
        <v>2187</v>
      </c>
      <c r="Y202" s="53" t="s">
        <v>2188</v>
      </c>
      <c r="Z202" s="53" t="s">
        <v>2189</v>
      </c>
      <c r="AA202" s="53" t="s">
        <v>56</v>
      </c>
      <c r="AB202" s="53">
        <v>15896</v>
      </c>
      <c r="AC202" s="53">
        <v>15896</v>
      </c>
      <c r="AD202" s="53" t="s">
        <v>56</v>
      </c>
      <c r="AE202" s="53" t="s">
        <v>56</v>
      </c>
      <c r="AF202" s="53" t="s">
        <v>56</v>
      </c>
      <c r="AG202" s="53">
        <v>10695</v>
      </c>
      <c r="AH202" s="53" t="s">
        <v>57</v>
      </c>
      <c r="AI202" s="53">
        <v>10695</v>
      </c>
      <c r="AJ202" s="53">
        <v>0</v>
      </c>
      <c r="AK202" s="53" t="s">
        <v>58</v>
      </c>
      <c r="AL202" s="53">
        <v>0</v>
      </c>
      <c r="AM202" s="53" t="s">
        <v>59</v>
      </c>
      <c r="AN202" s="53" t="s">
        <v>60</v>
      </c>
      <c r="AO202" s="51"/>
      <c r="AP202" s="53" t="s">
        <v>61</v>
      </c>
      <c r="AQ202" s="53" t="s">
        <v>270</v>
      </c>
      <c r="AR202" s="53" t="s">
        <v>199</v>
      </c>
      <c r="AS202" s="53" t="s">
        <v>64</v>
      </c>
      <c r="AT202" s="53" t="s">
        <v>153</v>
      </c>
      <c r="AU202" s="53" t="s">
        <v>65</v>
      </c>
      <c r="AV202" s="53" t="s">
        <v>2190</v>
      </c>
      <c r="AW202" s="53" t="s">
        <v>92</v>
      </c>
      <c r="AX202" s="53" t="s">
        <v>68</v>
      </c>
      <c r="AY202" s="53" t="s">
        <v>93</v>
      </c>
      <c r="AZ202" s="53" t="s">
        <v>1989</v>
      </c>
      <c r="BA202" s="53" t="s">
        <v>191</v>
      </c>
      <c r="BB202" s="53">
        <v>0</v>
      </c>
      <c r="BC202" s="53" t="s">
        <v>2191</v>
      </c>
      <c r="BD202" s="53" t="s">
        <v>2192</v>
      </c>
      <c r="BE202" s="58">
        <v>41394</v>
      </c>
      <c r="BF202" s="53">
        <v>15896</v>
      </c>
      <c r="BG202" s="58">
        <v>41394</v>
      </c>
      <c r="BH202" s="109" t="s">
        <v>1989</v>
      </c>
      <c r="BI202" s="60">
        <v>1415</v>
      </c>
      <c r="BJ202" s="61">
        <v>47.166666666666664</v>
      </c>
      <c r="BK202" s="27">
        <f t="shared" si="22"/>
        <v>46</v>
      </c>
      <c r="BL202" s="110">
        <f t="shared" si="23"/>
        <v>3.8333333333333335</v>
      </c>
    </row>
    <row r="203" spans="1:64" s="77" customFormat="1" ht="16.5" customHeight="1" x14ac:dyDescent="0.25">
      <c r="A203" s="49" t="s">
        <v>1973</v>
      </c>
      <c r="B203" s="51" t="s">
        <v>2198</v>
      </c>
      <c r="C203" s="63">
        <v>93</v>
      </c>
      <c r="D203" s="49" t="s">
        <v>3333</v>
      </c>
      <c r="E203" s="51" t="s">
        <v>377</v>
      </c>
      <c r="F203" s="50">
        <v>5030</v>
      </c>
      <c r="G203" s="63" t="s">
        <v>389</v>
      </c>
      <c r="H203" s="24" t="str">
        <f>IFERROR(IF(F203*1=9999,VLOOKUP(99&amp;C203*1,[4]Depara_Prod_Oficial!$A$2:$F$1048576,6,FALSE),VLOOKUP(F203*1,[4]Depara_Prod_Oficial!$A$2:$F$1048576,6,FALSE)),E203)</f>
        <v>Vida Proteção Exclusiva</v>
      </c>
      <c r="I203" s="24" t="str">
        <f>IFERROR(VLOOKUP(H203,'[5]Principais Produtos'!$C$1:$D$42,2,0),"Não")</f>
        <v>Sim</v>
      </c>
      <c r="J203" s="68" t="s">
        <v>1642</v>
      </c>
      <c r="K203" s="53" t="s">
        <v>1643</v>
      </c>
      <c r="L203" s="17"/>
      <c r="M203" s="54" t="s">
        <v>48</v>
      </c>
      <c r="N203" s="55">
        <v>56852.97</v>
      </c>
      <c r="O203" s="55">
        <v>55000</v>
      </c>
      <c r="P203" s="56">
        <v>1852.9700000000012</v>
      </c>
      <c r="Q203" s="64">
        <v>5000</v>
      </c>
      <c r="R203" s="51"/>
      <c r="S203" s="62" t="s">
        <v>375</v>
      </c>
      <c r="T203" s="53">
        <v>2129245</v>
      </c>
      <c r="U203" s="53" t="s">
        <v>2193</v>
      </c>
      <c r="V203" s="53" t="s">
        <v>2194</v>
      </c>
      <c r="W203" s="53" t="s">
        <v>52</v>
      </c>
      <c r="X203" s="53" t="s">
        <v>2195</v>
      </c>
      <c r="Y203" s="53" t="s">
        <v>2196</v>
      </c>
      <c r="Z203" s="53" t="s">
        <v>2197</v>
      </c>
      <c r="AA203" s="53" t="s">
        <v>56</v>
      </c>
      <c r="AB203" s="53">
        <v>36105</v>
      </c>
      <c r="AC203" s="53">
        <v>36105</v>
      </c>
      <c r="AD203" s="53" t="s">
        <v>56</v>
      </c>
      <c r="AE203" s="53" t="s">
        <v>56</v>
      </c>
      <c r="AF203" s="53" t="s">
        <v>56</v>
      </c>
      <c r="AG203" s="53">
        <v>36105</v>
      </c>
      <c r="AH203" s="53" t="s">
        <v>102</v>
      </c>
      <c r="AI203" s="53">
        <v>18052.5</v>
      </c>
      <c r="AJ203" s="53">
        <v>0</v>
      </c>
      <c r="AK203" s="53" t="s">
        <v>58</v>
      </c>
      <c r="AL203" s="53">
        <v>0</v>
      </c>
      <c r="AM203" s="53" t="s">
        <v>59</v>
      </c>
      <c r="AN203" s="53" t="s">
        <v>60</v>
      </c>
      <c r="AO203" s="51"/>
      <c r="AP203" s="53" t="s">
        <v>61</v>
      </c>
      <c r="AQ203" s="53" t="s">
        <v>62</v>
      </c>
      <c r="AR203" s="53" t="s">
        <v>142</v>
      </c>
      <c r="AS203" s="53" t="s">
        <v>64</v>
      </c>
      <c r="AT203" s="53" t="s">
        <v>153</v>
      </c>
      <c r="AU203" s="53" t="s">
        <v>65</v>
      </c>
      <c r="AV203" s="53" t="s">
        <v>1676</v>
      </c>
      <c r="AW203" s="53" t="s">
        <v>92</v>
      </c>
      <c r="AX203" s="53" t="s">
        <v>68</v>
      </c>
      <c r="AY203" s="53" t="s">
        <v>93</v>
      </c>
      <c r="AZ203" s="53" t="s">
        <v>1989</v>
      </c>
      <c r="BA203" s="53" t="s">
        <v>106</v>
      </c>
      <c r="BB203" s="53">
        <v>0</v>
      </c>
      <c r="BC203" s="53" t="s">
        <v>2198</v>
      </c>
      <c r="BD203" s="53" t="s">
        <v>2199</v>
      </c>
      <c r="BE203" s="58">
        <v>42219</v>
      </c>
      <c r="BF203" s="53">
        <v>36105</v>
      </c>
      <c r="BG203" s="58">
        <v>42219</v>
      </c>
      <c r="BH203" s="109" t="s">
        <v>1989</v>
      </c>
      <c r="BI203" s="60">
        <v>590</v>
      </c>
      <c r="BJ203" s="61">
        <v>19.666666666666668</v>
      </c>
      <c r="BK203" s="27">
        <f t="shared" si="22"/>
        <v>19</v>
      </c>
      <c r="BL203" s="110">
        <f t="shared" si="23"/>
        <v>1.5833333333333333</v>
      </c>
    </row>
    <row r="204" spans="1:64" s="77" customFormat="1" ht="16.5" customHeight="1" x14ac:dyDescent="0.25">
      <c r="A204" s="49" t="s">
        <v>1973</v>
      </c>
      <c r="B204" s="51" t="s">
        <v>2206</v>
      </c>
      <c r="C204" s="63">
        <v>93</v>
      </c>
      <c r="D204" s="49" t="s">
        <v>3333</v>
      </c>
      <c r="E204" s="51" t="s">
        <v>377</v>
      </c>
      <c r="F204" s="50">
        <v>5030</v>
      </c>
      <c r="G204" s="63" t="s">
        <v>46</v>
      </c>
      <c r="H204" s="24" t="str">
        <f>IFERROR(IF(F204*1=9999,VLOOKUP(99&amp;C204*1,[4]Depara_Prod_Oficial!$A$2:$F$1048576,6,FALSE),VLOOKUP(F204*1,[4]Depara_Prod_Oficial!$A$2:$F$1048576,6,FALSE)),E204)</f>
        <v>Vida Proteção Exclusiva</v>
      </c>
      <c r="I204" s="24" t="str">
        <f>IFERROR(VLOOKUP(H204,'[5]Principais Produtos'!$C$1:$D$42,2,0),"Não")</f>
        <v>Sim</v>
      </c>
      <c r="J204" s="68" t="s">
        <v>1642</v>
      </c>
      <c r="K204" s="53" t="s">
        <v>47</v>
      </c>
      <c r="L204" s="17"/>
      <c r="M204" s="54" t="s">
        <v>48</v>
      </c>
      <c r="N204" s="55">
        <v>162708.21</v>
      </c>
      <c r="O204" s="55">
        <v>154000</v>
      </c>
      <c r="P204" s="56">
        <v>8708.2099999999919</v>
      </c>
      <c r="Q204" s="64"/>
      <c r="R204" s="51"/>
      <c r="S204" s="62" t="s">
        <v>375</v>
      </c>
      <c r="T204" s="53">
        <v>1883568</v>
      </c>
      <c r="U204" s="53" t="s">
        <v>2200</v>
      </c>
      <c r="V204" s="53" t="s">
        <v>2201</v>
      </c>
      <c r="W204" s="53" t="s">
        <v>52</v>
      </c>
      <c r="X204" s="53" t="s">
        <v>2202</v>
      </c>
      <c r="Y204" s="53" t="s">
        <v>2203</v>
      </c>
      <c r="Z204" s="53" t="s">
        <v>2204</v>
      </c>
      <c r="AA204" s="53" t="s">
        <v>56</v>
      </c>
      <c r="AB204" s="53">
        <v>85555</v>
      </c>
      <c r="AC204" s="53">
        <v>85555</v>
      </c>
      <c r="AD204" s="53" t="s">
        <v>56</v>
      </c>
      <c r="AE204" s="53" t="s">
        <v>56</v>
      </c>
      <c r="AF204" s="53" t="s">
        <v>56</v>
      </c>
      <c r="AG204" s="53">
        <v>85555</v>
      </c>
      <c r="AH204" s="53" t="s">
        <v>102</v>
      </c>
      <c r="AI204" s="53">
        <v>42777.5</v>
      </c>
      <c r="AJ204" s="53">
        <v>0</v>
      </c>
      <c r="AK204" s="53" t="s">
        <v>58</v>
      </c>
      <c r="AL204" s="53">
        <v>0</v>
      </c>
      <c r="AM204" s="53" t="s">
        <v>59</v>
      </c>
      <c r="AN204" s="53" t="s">
        <v>60</v>
      </c>
      <c r="AO204" s="51"/>
      <c r="AP204" s="53" t="s">
        <v>61</v>
      </c>
      <c r="AQ204" s="53" t="s">
        <v>62</v>
      </c>
      <c r="AR204" s="53" t="s">
        <v>142</v>
      </c>
      <c r="AS204" s="53" t="s">
        <v>64</v>
      </c>
      <c r="AT204" s="53" t="s">
        <v>153</v>
      </c>
      <c r="AU204" s="53" t="s">
        <v>65</v>
      </c>
      <c r="AV204" s="53" t="s">
        <v>2205</v>
      </c>
      <c r="AW204" s="53" t="s">
        <v>92</v>
      </c>
      <c r="AX204" s="53" t="s">
        <v>68</v>
      </c>
      <c r="AY204" s="53" t="s">
        <v>93</v>
      </c>
      <c r="AZ204" s="53" t="s">
        <v>1989</v>
      </c>
      <c r="BA204" s="53" t="s">
        <v>223</v>
      </c>
      <c r="BB204" s="53">
        <v>0</v>
      </c>
      <c r="BC204" s="53" t="s">
        <v>2206</v>
      </c>
      <c r="BD204" s="53" t="s">
        <v>225</v>
      </c>
      <c r="BE204" s="58">
        <v>41831</v>
      </c>
      <c r="BF204" s="53">
        <v>85555</v>
      </c>
      <c r="BG204" s="58">
        <v>41831</v>
      </c>
      <c r="BH204" s="109" t="s">
        <v>1989</v>
      </c>
      <c r="BI204" s="60">
        <v>978</v>
      </c>
      <c r="BJ204" s="61">
        <v>32.6</v>
      </c>
      <c r="BK204" s="27">
        <f t="shared" si="22"/>
        <v>32</v>
      </c>
      <c r="BL204" s="110">
        <f t="shared" si="23"/>
        <v>2.6666666666666665</v>
      </c>
    </row>
    <row r="205" spans="1:64" s="77" customFormat="1" ht="16.5" customHeight="1" x14ac:dyDescent="0.25">
      <c r="A205" s="49" t="s">
        <v>1973</v>
      </c>
      <c r="B205" s="51" t="s">
        <v>2212</v>
      </c>
      <c r="C205" s="63">
        <v>93</v>
      </c>
      <c r="D205" s="49" t="s">
        <v>3333</v>
      </c>
      <c r="E205" s="51" t="s">
        <v>1630</v>
      </c>
      <c r="F205" s="50">
        <v>5055</v>
      </c>
      <c r="G205" s="63" t="s">
        <v>389</v>
      </c>
      <c r="H205" s="24" t="str">
        <f>IFERROR(IF(F205*1=9999,VLOOKUP(99&amp;C205*1,[4]Depara_Prod_Oficial!$A$2:$F$1048576,6,FALSE),VLOOKUP(F205*1,[4]Depara_Prod_Oficial!$A$2:$F$1048576,6,FALSE)),E205)</f>
        <v>Vida Master</v>
      </c>
      <c r="I205" s="24" t="str">
        <f>IFERROR(VLOOKUP(H205,'[5]Principais Produtos'!$C$1:$D$42,2,0),"Não")</f>
        <v>Sim</v>
      </c>
      <c r="J205" s="68" t="s">
        <v>1642</v>
      </c>
      <c r="K205" s="53" t="s">
        <v>1643</v>
      </c>
      <c r="L205" s="17"/>
      <c r="M205" s="54" t="s">
        <v>48</v>
      </c>
      <c r="N205" s="55">
        <v>262461.61</v>
      </c>
      <c r="O205" s="55">
        <v>258326.33</v>
      </c>
      <c r="P205" s="56">
        <v>4135.2799999999988</v>
      </c>
      <c r="Q205" s="64">
        <v>15000</v>
      </c>
      <c r="R205" s="51"/>
      <c r="S205" s="62" t="s">
        <v>375</v>
      </c>
      <c r="T205" s="53">
        <v>2307911</v>
      </c>
      <c r="U205" s="53" t="s">
        <v>2207</v>
      </c>
      <c r="V205" s="53" t="s">
        <v>2208</v>
      </c>
      <c r="W205" s="53" t="s">
        <v>52</v>
      </c>
      <c r="X205" s="53" t="s">
        <v>2209</v>
      </c>
      <c r="Y205" s="53" t="s">
        <v>2210</v>
      </c>
      <c r="Z205" s="53" t="s">
        <v>2211</v>
      </c>
      <c r="AA205" s="53" t="s">
        <v>56</v>
      </c>
      <c r="AB205" s="53">
        <v>200000</v>
      </c>
      <c r="AC205" s="53">
        <v>200000</v>
      </c>
      <c r="AD205" s="53" t="s">
        <v>56</v>
      </c>
      <c r="AE205" s="53" t="s">
        <v>56</v>
      </c>
      <c r="AF205" s="53" t="s">
        <v>56</v>
      </c>
      <c r="AG205" s="53">
        <v>200000</v>
      </c>
      <c r="AH205" s="53" t="s">
        <v>102</v>
      </c>
      <c r="AI205" s="53">
        <v>100000</v>
      </c>
      <c r="AJ205" s="53">
        <v>0</v>
      </c>
      <c r="AK205" s="53" t="s">
        <v>58</v>
      </c>
      <c r="AL205" s="53">
        <v>0</v>
      </c>
      <c r="AM205" s="53" t="s">
        <v>59</v>
      </c>
      <c r="AN205" s="53" t="s">
        <v>60</v>
      </c>
      <c r="AO205" s="51"/>
      <c r="AP205" s="53" t="s">
        <v>2094</v>
      </c>
      <c r="AQ205" s="53" t="s">
        <v>62</v>
      </c>
      <c r="AR205" s="53" t="s">
        <v>63</v>
      </c>
      <c r="AS205" s="53" t="s">
        <v>88</v>
      </c>
      <c r="AT205" s="53" t="s">
        <v>2078</v>
      </c>
      <c r="AU205" s="53" t="s">
        <v>65</v>
      </c>
      <c r="AV205" s="53" t="s">
        <v>201</v>
      </c>
      <c r="AW205" s="53" t="s">
        <v>92</v>
      </c>
      <c r="AX205" s="53" t="s">
        <v>68</v>
      </c>
      <c r="AY205" s="53" t="s">
        <v>93</v>
      </c>
      <c r="AZ205" s="53" t="s">
        <v>2182</v>
      </c>
      <c r="BA205" s="53" t="s">
        <v>106</v>
      </c>
      <c r="BB205" s="53">
        <v>0</v>
      </c>
      <c r="BC205" s="53" t="s">
        <v>2212</v>
      </c>
      <c r="BD205" s="53" t="s">
        <v>2213</v>
      </c>
      <c r="BE205" s="58">
        <v>42609</v>
      </c>
      <c r="BF205" s="53">
        <v>200000</v>
      </c>
      <c r="BG205" s="58">
        <v>42609</v>
      </c>
      <c r="BH205" s="109" t="s">
        <v>2182</v>
      </c>
      <c r="BI205" s="60">
        <v>195</v>
      </c>
      <c r="BJ205" s="61">
        <v>6.5</v>
      </c>
      <c r="BK205" s="27">
        <f t="shared" si="22"/>
        <v>6</v>
      </c>
      <c r="BL205" s="110">
        <f t="shared" si="23"/>
        <v>0.5</v>
      </c>
    </row>
    <row r="206" spans="1:64" s="77" customFormat="1" ht="16.5" customHeight="1" x14ac:dyDescent="0.25">
      <c r="A206" s="49" t="s">
        <v>1973</v>
      </c>
      <c r="B206" s="51" t="s">
        <v>2219</v>
      </c>
      <c r="C206" s="63">
        <v>93</v>
      </c>
      <c r="D206" s="49" t="s">
        <v>3333</v>
      </c>
      <c r="E206" s="51" t="s">
        <v>947</v>
      </c>
      <c r="F206" s="50">
        <v>7000</v>
      </c>
      <c r="G206" s="63" t="s">
        <v>386</v>
      </c>
      <c r="H206" s="24" t="str">
        <f>IFERROR(IF(F206*1=9999,VLOOKUP(99&amp;C206*1,[4]Depara_Prod_Oficial!$A$2:$F$1048576,6,FALSE),VLOOKUP(F206*1,[4]Depara_Prod_Oficial!$A$2:$F$1048576,6,FALSE)),E206)</f>
        <v>Vida Específica</v>
      </c>
      <c r="I206" s="24" t="str">
        <f>IFERROR(VLOOKUP(H206,'[5]Principais Produtos'!$C$1:$D$42,2,0),"Não")</f>
        <v>Não</v>
      </c>
      <c r="J206" s="68" t="s">
        <v>1642</v>
      </c>
      <c r="K206" s="53" t="s">
        <v>1643</v>
      </c>
      <c r="L206" s="17"/>
      <c r="M206" s="54" t="s">
        <v>48</v>
      </c>
      <c r="N206" s="55">
        <v>142855.54999999999</v>
      </c>
      <c r="O206" s="55">
        <v>134000</v>
      </c>
      <c r="P206" s="56">
        <v>8855.5499999999884</v>
      </c>
      <c r="Q206" s="64">
        <v>14000</v>
      </c>
      <c r="R206" s="51"/>
      <c r="S206" s="62" t="s">
        <v>375</v>
      </c>
      <c r="T206" s="53">
        <v>1985148</v>
      </c>
      <c r="U206" s="53" t="s">
        <v>2214</v>
      </c>
      <c r="V206" s="53" t="s">
        <v>2215</v>
      </c>
      <c r="W206" s="53" t="s">
        <v>52</v>
      </c>
      <c r="X206" s="53" t="s">
        <v>2216</v>
      </c>
      <c r="Y206" s="53" t="s">
        <v>2217</v>
      </c>
      <c r="Z206" s="53" t="s">
        <v>2218</v>
      </c>
      <c r="AA206" s="53" t="s">
        <v>56</v>
      </c>
      <c r="AB206" s="53">
        <v>182405.52</v>
      </c>
      <c r="AC206" s="53">
        <v>182405.52</v>
      </c>
      <c r="AD206" s="53" t="s">
        <v>56</v>
      </c>
      <c r="AE206" s="53" t="s">
        <v>56</v>
      </c>
      <c r="AF206" s="53" t="s">
        <v>56</v>
      </c>
      <c r="AG206" s="53">
        <v>182405.52</v>
      </c>
      <c r="AH206" s="53" t="s">
        <v>102</v>
      </c>
      <c r="AI206" s="53">
        <v>91202.76</v>
      </c>
      <c r="AJ206" s="53">
        <v>0</v>
      </c>
      <c r="AK206" s="53" t="s">
        <v>58</v>
      </c>
      <c r="AL206" s="53">
        <v>0</v>
      </c>
      <c r="AM206" s="53" t="s">
        <v>59</v>
      </c>
      <c r="AN206" s="53" t="s">
        <v>60</v>
      </c>
      <c r="AO206" s="51"/>
      <c r="AP206" s="53" t="s">
        <v>61</v>
      </c>
      <c r="AQ206" s="53" t="s">
        <v>62</v>
      </c>
      <c r="AR206" s="53" t="s">
        <v>199</v>
      </c>
      <c r="AS206" s="53" t="s">
        <v>88</v>
      </c>
      <c r="AT206" s="53" t="s">
        <v>218</v>
      </c>
      <c r="AU206" s="53" t="s">
        <v>65</v>
      </c>
      <c r="AV206" s="53" t="s">
        <v>1382</v>
      </c>
      <c r="AW206" s="53" t="s">
        <v>92</v>
      </c>
      <c r="AX206" s="53" t="s">
        <v>68</v>
      </c>
      <c r="AY206" s="53" t="s">
        <v>93</v>
      </c>
      <c r="AZ206" s="53" t="s">
        <v>2182</v>
      </c>
      <c r="BA206" s="53" t="s">
        <v>223</v>
      </c>
      <c r="BB206" s="53">
        <v>0</v>
      </c>
      <c r="BC206" s="53" t="s">
        <v>2219</v>
      </c>
      <c r="BD206" s="53" t="s">
        <v>2220</v>
      </c>
      <c r="BE206" s="58">
        <v>41969</v>
      </c>
      <c r="BF206" s="53">
        <v>182405.52</v>
      </c>
      <c r="BG206" s="58">
        <v>41969</v>
      </c>
      <c r="BH206" s="109" t="s">
        <v>2182</v>
      </c>
      <c r="BI206" s="60">
        <v>835</v>
      </c>
      <c r="BJ206" s="61">
        <v>27.833333333333332</v>
      </c>
      <c r="BK206" s="27">
        <f t="shared" si="22"/>
        <v>27</v>
      </c>
      <c r="BL206" s="110">
        <f t="shared" si="23"/>
        <v>2.25</v>
      </c>
    </row>
    <row r="207" spans="1:64" s="77" customFormat="1" ht="16.5" customHeight="1" x14ac:dyDescent="0.25">
      <c r="A207" s="49" t="s">
        <v>1973</v>
      </c>
      <c r="B207" s="51" t="s">
        <v>2227</v>
      </c>
      <c r="C207" s="63">
        <v>93</v>
      </c>
      <c r="D207" s="49" t="s">
        <v>3333</v>
      </c>
      <c r="E207" s="51" t="s">
        <v>377</v>
      </c>
      <c r="F207" s="50">
        <v>5030</v>
      </c>
      <c r="G207" s="63" t="s">
        <v>46</v>
      </c>
      <c r="H207" s="24" t="str">
        <f>IFERROR(IF(F207*1=9999,VLOOKUP(99&amp;C207*1,[4]Depara_Prod_Oficial!$A$2:$F$1048576,6,FALSE),VLOOKUP(F207*1,[4]Depara_Prod_Oficial!$A$2:$F$1048576,6,FALSE)),E207)</f>
        <v>Vida Proteção Exclusiva</v>
      </c>
      <c r="I207" s="24" t="str">
        <f>IFERROR(VLOOKUP(H207,'[5]Principais Produtos'!$C$1:$D$42,2,0),"Não")</f>
        <v>Sim</v>
      </c>
      <c r="J207" s="68" t="s">
        <v>1642</v>
      </c>
      <c r="K207" s="53" t="s">
        <v>47</v>
      </c>
      <c r="L207" s="17"/>
      <c r="M207" s="54" t="s">
        <v>369</v>
      </c>
      <c r="N207" s="55">
        <v>21980.48</v>
      </c>
      <c r="O207" s="55">
        <v>0</v>
      </c>
      <c r="P207" s="56">
        <v>21980.48</v>
      </c>
      <c r="Q207" s="64"/>
      <c r="R207" s="51"/>
      <c r="S207" s="62" t="s">
        <v>375</v>
      </c>
      <c r="T207" s="53">
        <v>2387423</v>
      </c>
      <c r="U207" s="53" t="s">
        <v>2221</v>
      </c>
      <c r="V207" s="53" t="s">
        <v>2222</v>
      </c>
      <c r="W207" s="53" t="s">
        <v>52</v>
      </c>
      <c r="X207" s="53" t="s">
        <v>2223</v>
      </c>
      <c r="Y207" s="53" t="s">
        <v>2224</v>
      </c>
      <c r="Z207" s="53" t="s">
        <v>2225</v>
      </c>
      <c r="AA207" s="53" t="s">
        <v>56</v>
      </c>
      <c r="AB207" s="53">
        <v>15241</v>
      </c>
      <c r="AC207" s="53">
        <v>15241</v>
      </c>
      <c r="AD207" s="53" t="s">
        <v>56</v>
      </c>
      <c r="AE207" s="53" t="s">
        <v>56</v>
      </c>
      <c r="AF207" s="53" t="s">
        <v>56</v>
      </c>
      <c r="AG207" s="53">
        <v>15241</v>
      </c>
      <c r="AH207" s="53" t="s">
        <v>102</v>
      </c>
      <c r="AI207" s="53">
        <v>7620.5</v>
      </c>
      <c r="AJ207" s="53">
        <v>0</v>
      </c>
      <c r="AK207" s="53" t="s">
        <v>58</v>
      </c>
      <c r="AL207" s="53">
        <v>0</v>
      </c>
      <c r="AM207" s="53" t="s">
        <v>59</v>
      </c>
      <c r="AN207" s="53" t="s">
        <v>60</v>
      </c>
      <c r="AO207" s="51"/>
      <c r="AP207" s="53" t="s">
        <v>61</v>
      </c>
      <c r="AQ207" s="53" t="s">
        <v>62</v>
      </c>
      <c r="AR207" s="53" t="s">
        <v>87</v>
      </c>
      <c r="AS207" s="53" t="s">
        <v>64</v>
      </c>
      <c r="AT207" s="53" t="s">
        <v>89</v>
      </c>
      <c r="AU207" s="53" t="s">
        <v>90</v>
      </c>
      <c r="AV207" s="53" t="s">
        <v>2226</v>
      </c>
      <c r="AW207" s="53" t="s">
        <v>92</v>
      </c>
      <c r="AX207" s="53" t="s">
        <v>68</v>
      </c>
      <c r="AY207" s="53" t="s">
        <v>93</v>
      </c>
      <c r="AZ207" s="53" t="s">
        <v>2096</v>
      </c>
      <c r="BA207" s="53" t="s">
        <v>202</v>
      </c>
      <c r="BB207" s="53">
        <v>0</v>
      </c>
      <c r="BC207" s="53" t="s">
        <v>2227</v>
      </c>
      <c r="BD207" s="53" t="s">
        <v>2228</v>
      </c>
      <c r="BE207" s="58">
        <v>42691</v>
      </c>
      <c r="BF207" s="53">
        <v>15241</v>
      </c>
      <c r="BG207" s="58">
        <v>42691</v>
      </c>
      <c r="BH207" s="109" t="s">
        <v>2096</v>
      </c>
      <c r="BI207" s="60">
        <v>116</v>
      </c>
      <c r="BJ207" s="61">
        <v>3.8666666666666667</v>
      </c>
      <c r="BK207" s="27">
        <f t="shared" si="22"/>
        <v>3</v>
      </c>
      <c r="BL207" s="110">
        <f t="shared" si="23"/>
        <v>0.25</v>
      </c>
    </row>
    <row r="208" spans="1:64" s="77" customFormat="1" ht="16.5" customHeight="1" x14ac:dyDescent="0.25">
      <c r="A208" s="49" t="s">
        <v>1973</v>
      </c>
      <c r="B208" s="51" t="s">
        <v>2234</v>
      </c>
      <c r="C208" s="63">
        <v>82</v>
      </c>
      <c r="D208" s="49" t="s">
        <v>3333</v>
      </c>
      <c r="E208" s="51" t="s">
        <v>917</v>
      </c>
      <c r="F208" s="50">
        <v>5012</v>
      </c>
      <c r="G208" s="63" t="s">
        <v>1641</v>
      </c>
      <c r="H208" s="24" t="str">
        <f>IFERROR(IF(F208*1=9999,VLOOKUP(99&amp;C208*1,[4]Depara_Prod_Oficial!$A$2:$F$1048576,6,FALSE),VLOOKUP(F208*1,[4]Depara_Prod_Oficial!$A$2:$F$1048576,6,FALSE)),E208)</f>
        <v>AP STD</v>
      </c>
      <c r="I208" s="24" t="str">
        <f>IFERROR(VLOOKUP(H208,'[5]Principais Produtos'!$C$1:$D$42,2,0),"Não")</f>
        <v>Sim</v>
      </c>
      <c r="J208" s="68" t="s">
        <v>1642</v>
      </c>
      <c r="K208" s="53" t="s">
        <v>1643</v>
      </c>
      <c r="L208" s="17"/>
      <c r="M208" s="54" t="s">
        <v>903</v>
      </c>
      <c r="N208" s="55">
        <v>2926.95</v>
      </c>
      <c r="O208" s="55">
        <v>2926.95</v>
      </c>
      <c r="P208" s="56">
        <v>0</v>
      </c>
      <c r="Q208" s="64"/>
      <c r="R208" s="51"/>
      <c r="S208" s="62" t="s">
        <v>375</v>
      </c>
      <c r="T208" s="53">
        <v>2261179</v>
      </c>
      <c r="U208" s="53" t="s">
        <v>2229</v>
      </c>
      <c r="V208" s="53" t="s">
        <v>2230</v>
      </c>
      <c r="W208" s="53" t="s">
        <v>52</v>
      </c>
      <c r="X208" s="53" t="s">
        <v>2231</v>
      </c>
      <c r="Y208" s="53" t="s">
        <v>2232</v>
      </c>
      <c r="Z208" s="53" t="s">
        <v>2233</v>
      </c>
      <c r="AA208" s="53" t="s">
        <v>56</v>
      </c>
      <c r="AB208" s="53">
        <v>2053</v>
      </c>
      <c r="AC208" s="53">
        <v>3360</v>
      </c>
      <c r="AD208" s="53" t="s">
        <v>56</v>
      </c>
      <c r="AE208" s="53" t="s">
        <v>56</v>
      </c>
      <c r="AF208" s="53" t="s">
        <v>56</v>
      </c>
      <c r="AG208" s="53">
        <v>2053</v>
      </c>
      <c r="AH208" s="53" t="s">
        <v>102</v>
      </c>
      <c r="AI208" s="53">
        <v>1026.5</v>
      </c>
      <c r="AJ208" s="53">
        <v>0</v>
      </c>
      <c r="AK208" s="53" t="s">
        <v>58</v>
      </c>
      <c r="AL208" s="53">
        <v>0</v>
      </c>
      <c r="AM208" s="53" t="s">
        <v>59</v>
      </c>
      <c r="AN208" s="53" t="s">
        <v>60</v>
      </c>
      <c r="AO208" s="51"/>
      <c r="AP208" s="53" t="s">
        <v>61</v>
      </c>
      <c r="AQ208" s="53" t="s">
        <v>62</v>
      </c>
      <c r="AR208" s="53" t="s">
        <v>87</v>
      </c>
      <c r="AS208" s="53" t="s">
        <v>88</v>
      </c>
      <c r="AT208" s="53" t="s">
        <v>89</v>
      </c>
      <c r="AU208" s="53" t="s">
        <v>90</v>
      </c>
      <c r="AV208" s="53" t="s">
        <v>201</v>
      </c>
      <c r="AW208" s="53" t="s">
        <v>92</v>
      </c>
      <c r="AX208" s="53" t="s">
        <v>68</v>
      </c>
      <c r="AY208" s="53" t="s">
        <v>93</v>
      </c>
      <c r="AZ208" s="53" t="s">
        <v>2096</v>
      </c>
      <c r="BA208" s="53" t="s">
        <v>94</v>
      </c>
      <c r="BB208" s="53">
        <v>0</v>
      </c>
      <c r="BC208" s="53" t="s">
        <v>2234</v>
      </c>
      <c r="BD208" s="53" t="s">
        <v>1743</v>
      </c>
      <c r="BE208" s="58">
        <v>42521</v>
      </c>
      <c r="BF208" s="53">
        <v>2053</v>
      </c>
      <c r="BG208" s="58">
        <v>42521</v>
      </c>
      <c r="BH208" s="109" t="s">
        <v>2096</v>
      </c>
      <c r="BI208" s="60">
        <v>286</v>
      </c>
      <c r="BJ208" s="61">
        <v>9.5333333333333332</v>
      </c>
      <c r="BK208" s="27">
        <f t="shared" si="22"/>
        <v>9</v>
      </c>
      <c r="BL208" s="110">
        <f t="shared" si="23"/>
        <v>0.75</v>
      </c>
    </row>
    <row r="209" spans="1:64" s="77" customFormat="1" ht="16.5" customHeight="1" x14ac:dyDescent="0.25">
      <c r="A209" s="49" t="s">
        <v>1973</v>
      </c>
      <c r="B209" s="51" t="s">
        <v>2240</v>
      </c>
      <c r="C209" s="63">
        <v>82</v>
      </c>
      <c r="D209" s="49" t="s">
        <v>3333</v>
      </c>
      <c r="E209" s="51" t="s">
        <v>917</v>
      </c>
      <c r="F209" s="50">
        <v>5012</v>
      </c>
      <c r="G209" s="63" t="s">
        <v>1641</v>
      </c>
      <c r="H209" s="24" t="str">
        <f>IFERROR(IF(F209*1=9999,VLOOKUP(99&amp;C209*1,[4]Depara_Prod_Oficial!$A$2:$F$1048576,6,FALSE),VLOOKUP(F209*1,[4]Depara_Prod_Oficial!$A$2:$F$1048576,6,FALSE)),E209)</f>
        <v>AP STD</v>
      </c>
      <c r="I209" s="24" t="str">
        <f>IFERROR(VLOOKUP(H209,'[5]Principais Produtos'!$C$1:$D$42,2,0),"Não")</f>
        <v>Sim</v>
      </c>
      <c r="J209" s="68" t="s">
        <v>400</v>
      </c>
      <c r="K209" s="53" t="s">
        <v>400</v>
      </c>
      <c r="L209" s="17"/>
      <c r="M209" s="54" t="s">
        <v>369</v>
      </c>
      <c r="N209" s="55">
        <v>4231.22</v>
      </c>
      <c r="O209" s="55">
        <v>0</v>
      </c>
      <c r="P209" s="56">
        <v>4231.22</v>
      </c>
      <c r="Q209" s="64"/>
      <c r="R209" s="51"/>
      <c r="S209" s="62" t="s">
        <v>375</v>
      </c>
      <c r="T209" s="53">
        <v>2325633</v>
      </c>
      <c r="U209" s="53" t="s">
        <v>2235</v>
      </c>
      <c r="V209" s="53" t="s">
        <v>2236</v>
      </c>
      <c r="W209" s="53" t="s">
        <v>52</v>
      </c>
      <c r="X209" s="53" t="s">
        <v>2237</v>
      </c>
      <c r="Y209" s="53" t="s">
        <v>2238</v>
      </c>
      <c r="Z209" s="53" t="s">
        <v>2239</v>
      </c>
      <c r="AA209" s="53" t="s">
        <v>56</v>
      </c>
      <c r="AB209" s="53">
        <v>3000</v>
      </c>
      <c r="AC209" s="53">
        <v>3000</v>
      </c>
      <c r="AD209" s="53" t="s">
        <v>56</v>
      </c>
      <c r="AE209" s="53" t="s">
        <v>56</v>
      </c>
      <c r="AF209" s="53" t="s">
        <v>56</v>
      </c>
      <c r="AG209" s="53">
        <v>3000</v>
      </c>
      <c r="AH209" s="53" t="s">
        <v>102</v>
      </c>
      <c r="AI209" s="53">
        <v>1500</v>
      </c>
      <c r="AJ209" s="53">
        <v>0</v>
      </c>
      <c r="AK209" s="53" t="s">
        <v>58</v>
      </c>
      <c r="AL209" s="53">
        <v>0</v>
      </c>
      <c r="AM209" s="53" t="s">
        <v>59</v>
      </c>
      <c r="AN209" s="53" t="s">
        <v>60</v>
      </c>
      <c r="AO209" s="51"/>
      <c r="AP209" s="53" t="s">
        <v>61</v>
      </c>
      <c r="AQ209" s="53" t="s">
        <v>62</v>
      </c>
      <c r="AR209" s="53" t="s">
        <v>63</v>
      </c>
      <c r="AS209" s="53" t="s">
        <v>88</v>
      </c>
      <c r="AT209" s="53" t="s">
        <v>169</v>
      </c>
      <c r="AU209" s="53" t="s">
        <v>65</v>
      </c>
      <c r="AV209" s="53" t="s">
        <v>1420</v>
      </c>
      <c r="AW209" s="53" t="s">
        <v>92</v>
      </c>
      <c r="AX209" s="53" t="s">
        <v>68</v>
      </c>
      <c r="AY209" s="53" t="s">
        <v>93</v>
      </c>
      <c r="AZ209" s="53" t="s">
        <v>2096</v>
      </c>
      <c r="BA209" s="53" t="s">
        <v>202</v>
      </c>
      <c r="BB209" s="53">
        <v>0</v>
      </c>
      <c r="BC209" s="53" t="s">
        <v>2240</v>
      </c>
      <c r="BD209" s="53" t="s">
        <v>136</v>
      </c>
      <c r="BE209" s="58">
        <v>42630</v>
      </c>
      <c r="BF209" s="53">
        <v>3000</v>
      </c>
      <c r="BG209" s="58">
        <v>42630</v>
      </c>
      <c r="BH209" s="109" t="s">
        <v>2096</v>
      </c>
      <c r="BI209" s="60">
        <v>177</v>
      </c>
      <c r="BJ209" s="61">
        <v>5.9</v>
      </c>
      <c r="BK209" s="27">
        <f t="shared" si="22"/>
        <v>5</v>
      </c>
      <c r="BL209" s="110">
        <f t="shared" si="23"/>
        <v>0.41666666666666669</v>
      </c>
    </row>
    <row r="210" spans="1:64" s="77" customFormat="1" ht="16.5" customHeight="1" x14ac:dyDescent="0.25">
      <c r="A210" s="49" t="s">
        <v>1973</v>
      </c>
      <c r="B210" s="51" t="s">
        <v>2244</v>
      </c>
      <c r="C210" s="63">
        <v>82</v>
      </c>
      <c r="D210" s="49" t="s">
        <v>3333</v>
      </c>
      <c r="E210" s="51" t="s">
        <v>917</v>
      </c>
      <c r="F210" s="50">
        <v>5012</v>
      </c>
      <c r="G210" s="63" t="s">
        <v>1641</v>
      </c>
      <c r="H210" s="24" t="str">
        <f>IFERROR(IF(F210*1=9999,VLOOKUP(99&amp;C210*1,[4]Depara_Prod_Oficial!$A$2:$F$1048576,6,FALSE),VLOOKUP(F210*1,[4]Depara_Prod_Oficial!$A$2:$F$1048576,6,FALSE)),E210)</f>
        <v>AP STD</v>
      </c>
      <c r="I210" s="24" t="str">
        <f>IFERROR(VLOOKUP(H210,'[5]Principais Produtos'!$C$1:$D$42,2,0),"Não")</f>
        <v>Sim</v>
      </c>
      <c r="J210" s="68" t="s">
        <v>400</v>
      </c>
      <c r="K210" s="53" t="s">
        <v>400</v>
      </c>
      <c r="L210" s="17"/>
      <c r="M210" s="54" t="s">
        <v>369</v>
      </c>
      <c r="N210" s="55">
        <v>4231.22</v>
      </c>
      <c r="O210" s="55">
        <v>0</v>
      </c>
      <c r="P210" s="56">
        <v>4231.22</v>
      </c>
      <c r="Q210" s="64"/>
      <c r="R210" s="51"/>
      <c r="S210" s="62" t="s">
        <v>375</v>
      </c>
      <c r="T210" s="53">
        <v>2325831</v>
      </c>
      <c r="U210" s="53" t="s">
        <v>2241</v>
      </c>
      <c r="V210" s="53" t="s">
        <v>2236</v>
      </c>
      <c r="W210" s="53" t="s">
        <v>52</v>
      </c>
      <c r="X210" s="53" t="s">
        <v>2242</v>
      </c>
      <c r="Y210" s="53" t="s">
        <v>2243</v>
      </c>
      <c r="Z210" s="53" t="s">
        <v>2239</v>
      </c>
      <c r="AA210" s="53" t="s">
        <v>56</v>
      </c>
      <c r="AB210" s="53">
        <v>3000</v>
      </c>
      <c r="AC210" s="53">
        <v>3000</v>
      </c>
      <c r="AD210" s="53" t="s">
        <v>56</v>
      </c>
      <c r="AE210" s="53" t="s">
        <v>56</v>
      </c>
      <c r="AF210" s="53" t="s">
        <v>56</v>
      </c>
      <c r="AG210" s="53">
        <v>3000</v>
      </c>
      <c r="AH210" s="53" t="s">
        <v>102</v>
      </c>
      <c r="AI210" s="53">
        <v>1500</v>
      </c>
      <c r="AJ210" s="53">
        <v>0</v>
      </c>
      <c r="AK210" s="53" t="s">
        <v>58</v>
      </c>
      <c r="AL210" s="53">
        <v>0</v>
      </c>
      <c r="AM210" s="53" t="s">
        <v>59</v>
      </c>
      <c r="AN210" s="53" t="s">
        <v>60</v>
      </c>
      <c r="AO210" s="51"/>
      <c r="AP210" s="53" t="s">
        <v>61</v>
      </c>
      <c r="AQ210" s="53" t="s">
        <v>62</v>
      </c>
      <c r="AR210" s="53" t="s">
        <v>142</v>
      </c>
      <c r="AS210" s="53" t="s">
        <v>88</v>
      </c>
      <c r="AT210" s="53" t="s">
        <v>169</v>
      </c>
      <c r="AU210" s="53" t="s">
        <v>65</v>
      </c>
      <c r="AV210" s="53" t="s">
        <v>1420</v>
      </c>
      <c r="AW210" s="53" t="s">
        <v>92</v>
      </c>
      <c r="AX210" s="53" t="s">
        <v>68</v>
      </c>
      <c r="AY210" s="53" t="s">
        <v>93</v>
      </c>
      <c r="AZ210" s="53" t="s">
        <v>2096</v>
      </c>
      <c r="BA210" s="53" t="s">
        <v>202</v>
      </c>
      <c r="BB210" s="53">
        <v>0</v>
      </c>
      <c r="BC210" s="53" t="s">
        <v>2244</v>
      </c>
      <c r="BD210" s="53" t="s">
        <v>2245</v>
      </c>
      <c r="BE210" s="58">
        <v>42630</v>
      </c>
      <c r="BF210" s="53">
        <v>3000</v>
      </c>
      <c r="BG210" s="58">
        <v>42630</v>
      </c>
      <c r="BH210" s="109" t="s">
        <v>2096</v>
      </c>
      <c r="BI210" s="60">
        <v>177</v>
      </c>
      <c r="BJ210" s="61">
        <v>5.9</v>
      </c>
      <c r="BK210" s="27">
        <f t="shared" si="22"/>
        <v>5</v>
      </c>
      <c r="BL210" s="110">
        <f t="shared" si="23"/>
        <v>0.41666666666666669</v>
      </c>
    </row>
    <row r="211" spans="1:64" s="77" customFormat="1" ht="16.5" customHeight="1" x14ac:dyDescent="0.25">
      <c r="A211" s="49" t="s">
        <v>1973</v>
      </c>
      <c r="B211" s="51" t="s">
        <v>2252</v>
      </c>
      <c r="C211" s="63">
        <v>82</v>
      </c>
      <c r="D211" s="49" t="s">
        <v>3333</v>
      </c>
      <c r="E211" s="51" t="s">
        <v>917</v>
      </c>
      <c r="F211" s="50">
        <v>5012</v>
      </c>
      <c r="G211" s="63" t="s">
        <v>386</v>
      </c>
      <c r="H211" s="24" t="str">
        <f>IFERROR(IF(F211*1=9999,VLOOKUP(99&amp;C211*1,[4]Depara_Prod_Oficial!$A$2:$F$1048576,6,FALSE),VLOOKUP(F211*1,[4]Depara_Prod_Oficial!$A$2:$F$1048576,6,FALSE)),E211)</f>
        <v>AP STD</v>
      </c>
      <c r="I211" s="24" t="str">
        <f>IFERROR(VLOOKUP(H211,'[5]Principais Produtos'!$C$1:$D$42,2,0),"Não")</f>
        <v>Sim</v>
      </c>
      <c r="J211" s="68" t="s">
        <v>400</v>
      </c>
      <c r="K211" s="53" t="s">
        <v>400</v>
      </c>
      <c r="L211" s="17"/>
      <c r="M211" s="54" t="s">
        <v>369</v>
      </c>
      <c r="N211" s="55">
        <v>46317.52</v>
      </c>
      <c r="O211" s="55">
        <v>0</v>
      </c>
      <c r="P211" s="56">
        <v>46317.52</v>
      </c>
      <c r="Q211" s="64"/>
      <c r="R211" s="51"/>
      <c r="S211" s="62" t="s">
        <v>375</v>
      </c>
      <c r="T211" s="53">
        <v>2388197</v>
      </c>
      <c r="U211" s="53" t="s">
        <v>2246</v>
      </c>
      <c r="V211" s="53" t="s">
        <v>2247</v>
      </c>
      <c r="W211" s="53" t="s">
        <v>52</v>
      </c>
      <c r="X211" s="53" t="s">
        <v>2248</v>
      </c>
      <c r="Y211" s="53" t="s">
        <v>2249</v>
      </c>
      <c r="Z211" s="53" t="s">
        <v>2250</v>
      </c>
      <c r="AA211" s="53" t="s">
        <v>56</v>
      </c>
      <c r="AB211" s="53">
        <v>45017</v>
      </c>
      <c r="AC211" s="53">
        <v>45017</v>
      </c>
      <c r="AD211" s="53" t="s">
        <v>56</v>
      </c>
      <c r="AE211" s="53" t="s">
        <v>56</v>
      </c>
      <c r="AF211" s="53" t="s">
        <v>56</v>
      </c>
      <c r="AG211" s="53">
        <v>45017</v>
      </c>
      <c r="AH211" s="53" t="s">
        <v>102</v>
      </c>
      <c r="AI211" s="53">
        <v>22508.5</v>
      </c>
      <c r="AJ211" s="53">
        <v>0</v>
      </c>
      <c r="AK211" s="53" t="s">
        <v>58</v>
      </c>
      <c r="AL211" s="53">
        <v>0</v>
      </c>
      <c r="AM211" s="53" t="s">
        <v>59</v>
      </c>
      <c r="AN211" s="53" t="s">
        <v>60</v>
      </c>
      <c r="AO211" s="51"/>
      <c r="AP211" s="53" t="s">
        <v>61</v>
      </c>
      <c r="AQ211" s="53" t="s">
        <v>62</v>
      </c>
      <c r="AR211" s="53" t="s">
        <v>87</v>
      </c>
      <c r="AS211" s="53" t="s">
        <v>88</v>
      </c>
      <c r="AT211" s="53" t="s">
        <v>2251</v>
      </c>
      <c r="AU211" s="53" t="s">
        <v>65</v>
      </c>
      <c r="AV211" s="53" t="s">
        <v>201</v>
      </c>
      <c r="AW211" s="53" t="s">
        <v>92</v>
      </c>
      <c r="AX211" s="53" t="s">
        <v>68</v>
      </c>
      <c r="AY211" s="53" t="s">
        <v>93</v>
      </c>
      <c r="AZ211" s="53" t="s">
        <v>2182</v>
      </c>
      <c r="BA211" s="53" t="s">
        <v>124</v>
      </c>
      <c r="BB211" s="53">
        <v>0</v>
      </c>
      <c r="BC211" s="53" t="s">
        <v>2252</v>
      </c>
      <c r="BD211" s="53" t="s">
        <v>2253</v>
      </c>
      <c r="BE211" s="58">
        <v>42692</v>
      </c>
      <c r="BF211" s="53">
        <v>45017</v>
      </c>
      <c r="BG211" s="58">
        <v>42692</v>
      </c>
      <c r="BH211" s="109" t="s">
        <v>2182</v>
      </c>
      <c r="BI211" s="60">
        <v>112</v>
      </c>
      <c r="BJ211" s="61">
        <v>3.7333333333333334</v>
      </c>
      <c r="BK211" s="27">
        <f t="shared" si="22"/>
        <v>3</v>
      </c>
      <c r="BL211" s="110">
        <f t="shared" si="23"/>
        <v>0.25</v>
      </c>
    </row>
    <row r="212" spans="1:64" s="77" customFormat="1" ht="16.5" customHeight="1" x14ac:dyDescent="0.25">
      <c r="A212" s="49" t="s">
        <v>1973</v>
      </c>
      <c r="B212" s="51" t="s">
        <v>2260</v>
      </c>
      <c r="C212" s="63">
        <v>93</v>
      </c>
      <c r="D212" s="49" t="s">
        <v>3333</v>
      </c>
      <c r="E212" s="51" t="s">
        <v>377</v>
      </c>
      <c r="F212" s="50">
        <v>5030</v>
      </c>
      <c r="G212" s="63" t="s">
        <v>46</v>
      </c>
      <c r="H212" s="24" t="str">
        <f>IFERROR(IF(F212*1=9999,VLOOKUP(99&amp;C212*1,[4]Depara_Prod_Oficial!$A$2:$F$1048576,6,FALSE),VLOOKUP(F212*1,[4]Depara_Prod_Oficial!$A$2:$F$1048576,6,FALSE)),E212)</f>
        <v>Vida Proteção Exclusiva</v>
      </c>
      <c r="I212" s="24" t="str">
        <f>IFERROR(VLOOKUP(H212,'[5]Principais Produtos'!$C$1:$D$42,2,0),"Não")</f>
        <v>Sim</v>
      </c>
      <c r="J212" s="68" t="s">
        <v>1642</v>
      </c>
      <c r="K212" s="53" t="s">
        <v>47</v>
      </c>
      <c r="L212" s="17"/>
      <c r="M212" s="54" t="s">
        <v>369</v>
      </c>
      <c r="N212" s="55">
        <v>25587.200000000001</v>
      </c>
      <c r="O212" s="55">
        <v>0</v>
      </c>
      <c r="P212" s="56">
        <v>25587.200000000001</v>
      </c>
      <c r="Q212" s="64"/>
      <c r="R212" s="51"/>
      <c r="S212" s="62" t="s">
        <v>375</v>
      </c>
      <c r="T212" s="53">
        <v>2296663</v>
      </c>
      <c r="U212" s="53" t="s">
        <v>2254</v>
      </c>
      <c r="V212" s="53" t="s">
        <v>2255</v>
      </c>
      <c r="W212" s="53" t="s">
        <v>52</v>
      </c>
      <c r="X212" s="53" t="s">
        <v>2256</v>
      </c>
      <c r="Y212" s="53" t="s">
        <v>2257</v>
      </c>
      <c r="Z212" s="53" t="s">
        <v>2258</v>
      </c>
      <c r="AA212" s="53" t="s">
        <v>56</v>
      </c>
      <c r="AB212" s="53">
        <v>20955</v>
      </c>
      <c r="AC212" s="53">
        <v>20955</v>
      </c>
      <c r="AD212" s="53" t="s">
        <v>56</v>
      </c>
      <c r="AE212" s="53" t="s">
        <v>56</v>
      </c>
      <c r="AF212" s="53" t="s">
        <v>56</v>
      </c>
      <c r="AG212" s="53">
        <v>20955</v>
      </c>
      <c r="AH212" s="53" t="s">
        <v>102</v>
      </c>
      <c r="AI212" s="53">
        <v>10477.5</v>
      </c>
      <c r="AJ212" s="53">
        <v>0</v>
      </c>
      <c r="AK212" s="53" t="s">
        <v>58</v>
      </c>
      <c r="AL212" s="53">
        <v>0</v>
      </c>
      <c r="AM212" s="53" t="s">
        <v>59</v>
      </c>
      <c r="AN212" s="53" t="s">
        <v>60</v>
      </c>
      <c r="AO212" s="51"/>
      <c r="AP212" s="53" t="s">
        <v>61</v>
      </c>
      <c r="AQ212" s="53" t="s">
        <v>62</v>
      </c>
      <c r="AR212" s="53" t="s">
        <v>168</v>
      </c>
      <c r="AS212" s="53" t="s">
        <v>88</v>
      </c>
      <c r="AT212" s="53" t="s">
        <v>89</v>
      </c>
      <c r="AU212" s="53" t="s">
        <v>103</v>
      </c>
      <c r="AV212" s="53" t="s">
        <v>2259</v>
      </c>
      <c r="AW212" s="53" t="s">
        <v>92</v>
      </c>
      <c r="AX212" s="53" t="s">
        <v>68</v>
      </c>
      <c r="AY212" s="53" t="s">
        <v>93</v>
      </c>
      <c r="AZ212" s="53" t="s">
        <v>2182</v>
      </c>
      <c r="BA212" s="53" t="s">
        <v>124</v>
      </c>
      <c r="BB212" s="53">
        <v>0</v>
      </c>
      <c r="BC212" s="53" t="s">
        <v>2260</v>
      </c>
      <c r="BD212" s="53" t="s">
        <v>2261</v>
      </c>
      <c r="BE212" s="58">
        <v>42587</v>
      </c>
      <c r="BF212" s="53">
        <v>20955</v>
      </c>
      <c r="BG212" s="58">
        <v>42587</v>
      </c>
      <c r="BH212" s="109" t="s">
        <v>2182</v>
      </c>
      <c r="BI212" s="60">
        <v>217</v>
      </c>
      <c r="BJ212" s="61">
        <v>7.2333333333333334</v>
      </c>
      <c r="BK212" s="27">
        <f t="shared" si="22"/>
        <v>7</v>
      </c>
      <c r="BL212" s="110">
        <f t="shared" si="23"/>
        <v>0.58333333333333337</v>
      </c>
    </row>
    <row r="213" spans="1:64" s="77" customFormat="1" ht="16.5" customHeight="1" x14ac:dyDescent="0.25">
      <c r="A213" s="49" t="s">
        <v>1973</v>
      </c>
      <c r="B213" s="51" t="s">
        <v>2267</v>
      </c>
      <c r="C213" s="63">
        <v>93</v>
      </c>
      <c r="D213" s="49" t="s">
        <v>3333</v>
      </c>
      <c r="E213" s="51" t="s">
        <v>1630</v>
      </c>
      <c r="F213" s="50">
        <v>5055</v>
      </c>
      <c r="G213" s="63" t="s">
        <v>389</v>
      </c>
      <c r="H213" s="24" t="str">
        <f>IFERROR(IF(F213*1=9999,VLOOKUP(99&amp;C213*1,[4]Depara_Prod_Oficial!$A$2:$F$1048576,6,FALSE),VLOOKUP(F213*1,[4]Depara_Prod_Oficial!$A$2:$F$1048576,6,FALSE)),E213)</f>
        <v>Vida Master</v>
      </c>
      <c r="I213" s="24" t="str">
        <f>IFERROR(VLOOKUP(H213,'[5]Principais Produtos'!$C$1:$D$42,2,0),"Não")</f>
        <v>Sim</v>
      </c>
      <c r="J213" s="68" t="s">
        <v>1642</v>
      </c>
      <c r="K213" s="53" t="s">
        <v>958</v>
      </c>
      <c r="L213" s="17" t="s">
        <v>919</v>
      </c>
      <c r="M213" s="54" t="s">
        <v>369</v>
      </c>
      <c r="N213" s="55">
        <v>35981.54</v>
      </c>
      <c r="O213" s="55">
        <v>0</v>
      </c>
      <c r="P213" s="56">
        <v>35981.54</v>
      </c>
      <c r="Q213" s="64"/>
      <c r="R213" s="51"/>
      <c r="S213" s="62" t="s">
        <v>375</v>
      </c>
      <c r="T213" s="53">
        <v>2300111</v>
      </c>
      <c r="U213" s="53" t="s">
        <v>2262</v>
      </c>
      <c r="V213" s="53" t="s">
        <v>2263</v>
      </c>
      <c r="W213" s="53" t="s">
        <v>52</v>
      </c>
      <c r="X213" s="53" t="s">
        <v>2264</v>
      </c>
      <c r="Y213" s="53" t="s">
        <v>2265</v>
      </c>
      <c r="Z213" s="53" t="s">
        <v>2266</v>
      </c>
      <c r="AA213" s="53" t="s">
        <v>56</v>
      </c>
      <c r="AB213" s="53">
        <v>30000</v>
      </c>
      <c r="AC213" s="53">
        <v>30000</v>
      </c>
      <c r="AD213" s="53" t="s">
        <v>56</v>
      </c>
      <c r="AE213" s="53" t="s">
        <v>56</v>
      </c>
      <c r="AF213" s="53" t="s">
        <v>56</v>
      </c>
      <c r="AG213" s="53">
        <v>30000</v>
      </c>
      <c r="AH213" s="53" t="s">
        <v>102</v>
      </c>
      <c r="AI213" s="53">
        <v>15000</v>
      </c>
      <c r="AJ213" s="53">
        <v>0</v>
      </c>
      <c r="AK213" s="53" t="s">
        <v>58</v>
      </c>
      <c r="AL213" s="53">
        <v>0</v>
      </c>
      <c r="AM213" s="53" t="s">
        <v>59</v>
      </c>
      <c r="AN213" s="53" t="s">
        <v>60</v>
      </c>
      <c r="AO213" s="51"/>
      <c r="AP213" s="53" t="s">
        <v>61</v>
      </c>
      <c r="AQ213" s="53" t="s">
        <v>62</v>
      </c>
      <c r="AR213" s="53" t="s">
        <v>168</v>
      </c>
      <c r="AS213" s="53" t="s">
        <v>88</v>
      </c>
      <c r="AT213" s="53" t="s">
        <v>89</v>
      </c>
      <c r="AU213" s="53" t="s">
        <v>103</v>
      </c>
      <c r="AV213" s="53" t="s">
        <v>2120</v>
      </c>
      <c r="AW213" s="53" t="s">
        <v>105</v>
      </c>
      <c r="AX213" s="53" t="s">
        <v>68</v>
      </c>
      <c r="AY213" s="53" t="s">
        <v>93</v>
      </c>
      <c r="AZ213" s="53" t="s">
        <v>2053</v>
      </c>
      <c r="BA213" s="53" t="s">
        <v>202</v>
      </c>
      <c r="BB213" s="53">
        <v>0</v>
      </c>
      <c r="BC213" s="53" t="s">
        <v>2267</v>
      </c>
      <c r="BD213" s="53" t="s">
        <v>1281</v>
      </c>
      <c r="BE213" s="58">
        <v>42592</v>
      </c>
      <c r="BF213" s="53">
        <v>30000</v>
      </c>
      <c r="BG213" s="58">
        <v>42592</v>
      </c>
      <c r="BH213" s="109" t="s">
        <v>2053</v>
      </c>
      <c r="BI213" s="60">
        <v>210</v>
      </c>
      <c r="BJ213" s="61">
        <v>7</v>
      </c>
      <c r="BK213" s="27">
        <f t="shared" si="22"/>
        <v>6</v>
      </c>
      <c r="BL213" s="110">
        <f t="shared" si="23"/>
        <v>0.5</v>
      </c>
    </row>
    <row r="214" spans="1:64" s="77" customFormat="1" ht="16.5" customHeight="1" x14ac:dyDescent="0.25">
      <c r="A214" s="49" t="s">
        <v>1973</v>
      </c>
      <c r="B214" s="51" t="s">
        <v>2272</v>
      </c>
      <c r="C214" s="63">
        <v>82</v>
      </c>
      <c r="D214" s="49" t="s">
        <v>3333</v>
      </c>
      <c r="E214" s="51" t="s">
        <v>1930</v>
      </c>
      <c r="F214" s="50">
        <v>3003</v>
      </c>
      <c r="G214" s="63" t="s">
        <v>1641</v>
      </c>
      <c r="H214" s="24" t="str">
        <f>IFERROR(IF(F214*1=9999,VLOOKUP(99&amp;C214*1,[4]Depara_Prod_Oficial!$A$2:$F$1048576,6,FALSE),VLOOKUP(F214*1,[4]Depara_Prod_Oficial!$A$2:$F$1048576,6,FALSE)),E214)</f>
        <v>AP Cartões</v>
      </c>
      <c r="I214" s="24" t="str">
        <f>IFERROR(VLOOKUP(H214,'[5]Principais Produtos'!$C$1:$D$42,2,0),"Não")</f>
        <v>Não</v>
      </c>
      <c r="J214" s="68" t="s">
        <v>400</v>
      </c>
      <c r="K214" s="53" t="s">
        <v>400</v>
      </c>
      <c r="L214" s="17"/>
      <c r="M214" s="54" t="s">
        <v>903</v>
      </c>
      <c r="N214" s="55">
        <v>6400.15</v>
      </c>
      <c r="O214" s="55">
        <v>6400.15</v>
      </c>
      <c r="P214" s="56">
        <v>0</v>
      </c>
      <c r="Q214" s="64"/>
      <c r="R214" s="51"/>
      <c r="S214" s="62" t="s">
        <v>375</v>
      </c>
      <c r="T214" s="53">
        <v>2260684</v>
      </c>
      <c r="U214" s="53" t="s">
        <v>2268</v>
      </c>
      <c r="V214" s="53" t="s">
        <v>2269</v>
      </c>
      <c r="W214" s="53" t="s">
        <v>52</v>
      </c>
      <c r="X214" s="53" t="s">
        <v>762</v>
      </c>
      <c r="Y214" s="53" t="s">
        <v>2270</v>
      </c>
      <c r="Z214" s="53" t="s">
        <v>2271</v>
      </c>
      <c r="AA214" s="53" t="s">
        <v>56</v>
      </c>
      <c r="AB214" s="53">
        <v>3000</v>
      </c>
      <c r="AC214" s="53">
        <v>3000</v>
      </c>
      <c r="AD214" s="53" t="s">
        <v>56</v>
      </c>
      <c r="AE214" s="53" t="s">
        <v>56</v>
      </c>
      <c r="AF214" s="53" t="s">
        <v>56</v>
      </c>
      <c r="AG214" s="53">
        <v>3000</v>
      </c>
      <c r="AH214" s="53" t="s">
        <v>102</v>
      </c>
      <c r="AI214" s="53">
        <v>1500</v>
      </c>
      <c r="AJ214" s="53">
        <v>0</v>
      </c>
      <c r="AK214" s="53" t="s">
        <v>58</v>
      </c>
      <c r="AL214" s="53">
        <v>0</v>
      </c>
      <c r="AM214" s="53" t="s">
        <v>59</v>
      </c>
      <c r="AN214" s="53" t="s">
        <v>60</v>
      </c>
      <c r="AO214" s="51"/>
      <c r="AP214" s="53" t="s">
        <v>61</v>
      </c>
      <c r="AQ214" s="53" t="s">
        <v>62</v>
      </c>
      <c r="AR214" s="53" t="s">
        <v>142</v>
      </c>
      <c r="AS214" s="53" t="s">
        <v>88</v>
      </c>
      <c r="AT214" s="53" t="s">
        <v>89</v>
      </c>
      <c r="AU214" s="53" t="s">
        <v>90</v>
      </c>
      <c r="AV214" s="53" t="s">
        <v>123</v>
      </c>
      <c r="AW214" s="53" t="s">
        <v>105</v>
      </c>
      <c r="AX214" s="53" t="s">
        <v>68</v>
      </c>
      <c r="AY214" s="53" t="s">
        <v>93</v>
      </c>
      <c r="AZ214" s="53" t="s">
        <v>2182</v>
      </c>
      <c r="BA214" s="53" t="s">
        <v>163</v>
      </c>
      <c r="BB214" s="53">
        <v>0</v>
      </c>
      <c r="BC214" s="53" t="s">
        <v>2272</v>
      </c>
      <c r="BD214" s="53" t="s">
        <v>2273</v>
      </c>
      <c r="BE214" s="58">
        <v>42521</v>
      </c>
      <c r="BF214" s="53">
        <v>3000</v>
      </c>
      <c r="BG214" s="58">
        <v>42521</v>
      </c>
      <c r="BH214" s="109" t="s">
        <v>2182</v>
      </c>
      <c r="BI214" s="60">
        <v>283</v>
      </c>
      <c r="BJ214" s="61">
        <v>9.4333333333333336</v>
      </c>
      <c r="BK214" s="27">
        <f t="shared" si="22"/>
        <v>9</v>
      </c>
      <c r="BL214" s="110">
        <f t="shared" si="23"/>
        <v>0.75</v>
      </c>
    </row>
    <row r="215" spans="1:64" s="77" customFormat="1" ht="16.5" customHeight="1" x14ac:dyDescent="0.25">
      <c r="A215" s="49" t="s">
        <v>1973</v>
      </c>
      <c r="B215" s="51" t="s">
        <v>2278</v>
      </c>
      <c r="C215" s="63">
        <v>82</v>
      </c>
      <c r="D215" s="49" t="s">
        <v>3333</v>
      </c>
      <c r="E215" s="51" t="s">
        <v>917</v>
      </c>
      <c r="F215" s="50">
        <v>5012</v>
      </c>
      <c r="G215" s="63" t="s">
        <v>386</v>
      </c>
      <c r="H215" s="24" t="str">
        <f>IFERROR(IF(F215*1=9999,VLOOKUP(99&amp;C215*1,[4]Depara_Prod_Oficial!$A$2:$F$1048576,6,FALSE),VLOOKUP(F215*1,[4]Depara_Prod_Oficial!$A$2:$F$1048576,6,FALSE)),E215)</f>
        <v>AP STD</v>
      </c>
      <c r="I215" s="24" t="str">
        <f>IFERROR(VLOOKUP(H215,'[5]Principais Produtos'!$C$1:$D$42,2,0),"Não")</f>
        <v>Sim</v>
      </c>
      <c r="J215" s="68" t="s">
        <v>1642</v>
      </c>
      <c r="K215" s="53" t="s">
        <v>957</v>
      </c>
      <c r="L215" s="17"/>
      <c r="M215" s="54" t="s">
        <v>369</v>
      </c>
      <c r="N215" s="55">
        <v>212572.64</v>
      </c>
      <c r="O215" s="55">
        <v>0</v>
      </c>
      <c r="P215" s="56">
        <v>212572.64</v>
      </c>
      <c r="Q215" s="64"/>
      <c r="R215" s="51"/>
      <c r="S215" s="62" t="s">
        <v>375</v>
      </c>
      <c r="T215" s="53">
        <v>1961623</v>
      </c>
      <c r="U215" s="53" t="s">
        <v>2274</v>
      </c>
      <c r="V215" s="53" t="s">
        <v>2275</v>
      </c>
      <c r="W215" s="53" t="s">
        <v>52</v>
      </c>
      <c r="X215" s="53" t="s">
        <v>2276</v>
      </c>
      <c r="Y215" s="53" t="s">
        <v>2277</v>
      </c>
      <c r="Z215" s="53" t="s">
        <v>319</v>
      </c>
      <c r="AA215" s="53" t="s">
        <v>56</v>
      </c>
      <c r="AB215" s="53">
        <v>235369</v>
      </c>
      <c r="AC215" s="53">
        <v>235369</v>
      </c>
      <c r="AD215" s="53" t="s">
        <v>56</v>
      </c>
      <c r="AE215" s="53" t="s">
        <v>56</v>
      </c>
      <c r="AF215" s="53" t="s">
        <v>56</v>
      </c>
      <c r="AG215" s="53">
        <v>235369</v>
      </c>
      <c r="AH215" s="53" t="s">
        <v>102</v>
      </c>
      <c r="AI215" s="53">
        <v>117684.5</v>
      </c>
      <c r="AJ215" s="53">
        <v>0</v>
      </c>
      <c r="AK215" s="53" t="s">
        <v>58</v>
      </c>
      <c r="AL215" s="53">
        <v>0</v>
      </c>
      <c r="AM215" s="53" t="s">
        <v>59</v>
      </c>
      <c r="AN215" s="53" t="s">
        <v>60</v>
      </c>
      <c r="AO215" s="51"/>
      <c r="AP215" s="53" t="s">
        <v>61</v>
      </c>
      <c r="AQ215" s="53" t="s">
        <v>62</v>
      </c>
      <c r="AR215" s="53" t="s">
        <v>142</v>
      </c>
      <c r="AS215" s="53" t="s">
        <v>88</v>
      </c>
      <c r="AT215" s="53" t="s">
        <v>153</v>
      </c>
      <c r="AU215" s="53" t="s">
        <v>65</v>
      </c>
      <c r="AV215" s="53" t="s">
        <v>2111</v>
      </c>
      <c r="AW215" s="53" t="s">
        <v>92</v>
      </c>
      <c r="AX215" s="53" t="s">
        <v>68</v>
      </c>
      <c r="AY215" s="53" t="s">
        <v>93</v>
      </c>
      <c r="AZ215" s="53" t="s">
        <v>2182</v>
      </c>
      <c r="BA215" s="53" t="s">
        <v>155</v>
      </c>
      <c r="BB215" s="53">
        <v>0</v>
      </c>
      <c r="BC215" s="53" t="s">
        <v>2278</v>
      </c>
      <c r="BD215" s="53" t="s">
        <v>2279</v>
      </c>
      <c r="BE215" s="58">
        <v>41937</v>
      </c>
      <c r="BF215" s="53">
        <v>235369</v>
      </c>
      <c r="BG215" s="58">
        <v>41937</v>
      </c>
      <c r="BH215" s="109" t="s">
        <v>2182</v>
      </c>
      <c r="BI215" s="60">
        <v>867</v>
      </c>
      <c r="BJ215" s="61">
        <v>28.9</v>
      </c>
      <c r="BK215" s="27">
        <f t="shared" si="22"/>
        <v>28</v>
      </c>
      <c r="BL215" s="110">
        <f t="shared" si="23"/>
        <v>2.3333333333333335</v>
      </c>
    </row>
    <row r="216" spans="1:64" s="77" customFormat="1" ht="16.5" customHeight="1" x14ac:dyDescent="0.25">
      <c r="A216" s="49" t="s">
        <v>1973</v>
      </c>
      <c r="B216" s="51" t="s">
        <v>2285</v>
      </c>
      <c r="C216" s="63" t="s">
        <v>1618</v>
      </c>
      <c r="D216" s="49" t="s">
        <v>3333</v>
      </c>
      <c r="E216" s="51" t="s">
        <v>2114</v>
      </c>
      <c r="F216" s="50">
        <v>2007</v>
      </c>
      <c r="G216" s="63" t="s">
        <v>389</v>
      </c>
      <c r="H216" s="24" t="str">
        <f>IFERROR(IF(F216*1=9999,VLOOKUP(99&amp;C216*1,[4]Depara_Prod_Oficial!$A$2:$F$1048576,6,FALSE),VLOOKUP(F216*1,[4]Depara_Prod_Oficial!$A$2:$F$1048576,6,FALSE)),E216)</f>
        <v xml:space="preserve"> VGBL MULTIFUNDO</v>
      </c>
      <c r="I216" s="24" t="str">
        <f>IFERROR(VLOOKUP(H216,'[5]Principais Produtos'!$C$1:$D$42,2,0),"Não")</f>
        <v>Não</v>
      </c>
      <c r="J216" s="68" t="s">
        <v>1642</v>
      </c>
      <c r="K216" s="53" t="s">
        <v>1643</v>
      </c>
      <c r="L216" s="17"/>
      <c r="M216" s="54" t="s">
        <v>369</v>
      </c>
      <c r="N216" s="55">
        <v>2728.68</v>
      </c>
      <c r="O216" s="55">
        <v>0</v>
      </c>
      <c r="P216" s="56">
        <v>2728.68</v>
      </c>
      <c r="Q216" s="64"/>
      <c r="R216" s="51"/>
      <c r="S216" s="62" t="s">
        <v>375</v>
      </c>
      <c r="T216" s="53">
        <v>2011619</v>
      </c>
      <c r="U216" s="53" t="s">
        <v>2280</v>
      </c>
      <c r="V216" s="53" t="s">
        <v>2281</v>
      </c>
      <c r="W216" s="53" t="s">
        <v>52</v>
      </c>
      <c r="X216" s="53" t="s">
        <v>2282</v>
      </c>
      <c r="Y216" s="53" t="s">
        <v>2283</v>
      </c>
      <c r="Z216" s="53" t="s">
        <v>2284</v>
      </c>
      <c r="AA216" s="53" t="s">
        <v>56</v>
      </c>
      <c r="AB216" s="53">
        <v>45058.33</v>
      </c>
      <c r="AC216" s="53">
        <v>45058.33</v>
      </c>
      <c r="AD216" s="53" t="s">
        <v>56</v>
      </c>
      <c r="AE216" s="53" t="s">
        <v>56</v>
      </c>
      <c r="AF216" s="53" t="s">
        <v>56</v>
      </c>
      <c r="AG216" s="53">
        <v>45058.33</v>
      </c>
      <c r="AH216" s="53" t="s">
        <v>102</v>
      </c>
      <c r="AI216" s="53">
        <v>22529.17</v>
      </c>
      <c r="AJ216" s="53">
        <v>0</v>
      </c>
      <c r="AK216" s="53" t="s">
        <v>58</v>
      </c>
      <c r="AL216" s="53">
        <v>0</v>
      </c>
      <c r="AM216" s="53" t="s">
        <v>59</v>
      </c>
      <c r="AN216" s="53" t="s">
        <v>60</v>
      </c>
      <c r="AO216" s="51"/>
      <c r="AP216" s="53" t="s">
        <v>61</v>
      </c>
      <c r="AQ216" s="53" t="s">
        <v>62</v>
      </c>
      <c r="AR216" s="53" t="s">
        <v>142</v>
      </c>
      <c r="AS216" s="53" t="s">
        <v>88</v>
      </c>
      <c r="AT216" s="53" t="s">
        <v>153</v>
      </c>
      <c r="AU216" s="53" t="s">
        <v>65</v>
      </c>
      <c r="AV216" s="53" t="s">
        <v>623</v>
      </c>
      <c r="AW216" s="53" t="s">
        <v>67</v>
      </c>
      <c r="AX216" s="53" t="s">
        <v>68</v>
      </c>
      <c r="AY216" s="53" t="s">
        <v>93</v>
      </c>
      <c r="AZ216" s="53" t="s">
        <v>2182</v>
      </c>
      <c r="BA216" s="53" t="s">
        <v>155</v>
      </c>
      <c r="BB216" s="53">
        <v>0</v>
      </c>
      <c r="BC216" s="53" t="s">
        <v>2285</v>
      </c>
      <c r="BD216" s="53" t="s">
        <v>2286</v>
      </c>
      <c r="BE216" s="58">
        <v>42011</v>
      </c>
      <c r="BF216" s="53">
        <v>45058.33</v>
      </c>
      <c r="BG216" s="58">
        <v>42011</v>
      </c>
      <c r="BH216" s="59" t="s">
        <v>2182</v>
      </c>
      <c r="BI216" s="60">
        <v>793</v>
      </c>
      <c r="BJ216" s="61">
        <v>26.433333333333334</v>
      </c>
    </row>
    <row r="217" spans="1:64" s="77" customFormat="1" ht="16.5" customHeight="1" x14ac:dyDescent="0.25">
      <c r="A217" s="49" t="s">
        <v>1973</v>
      </c>
      <c r="B217" s="51" t="s">
        <v>2293</v>
      </c>
      <c r="C217" s="63">
        <v>82</v>
      </c>
      <c r="D217" s="49" t="s">
        <v>3333</v>
      </c>
      <c r="E217" s="51" t="s">
        <v>377</v>
      </c>
      <c r="F217" s="50">
        <v>1108</v>
      </c>
      <c r="G217" s="63" t="s">
        <v>374</v>
      </c>
      <c r="H217" s="24" t="str">
        <f>IFERROR(IF(F217*1=9999,VLOOKUP(99&amp;C217*1,[4]Depara_Prod_Oficial!$A$2:$F$1048576,6,FALSE),VLOOKUP(F217*1,[4]Depara_Prod_Oficial!$A$2:$F$1048576,6,FALSE)),E217)</f>
        <v>SCP AP</v>
      </c>
      <c r="I217" s="24" t="str">
        <f>IFERROR(VLOOKUP(H217,'[5]Principais Produtos'!$C$1:$D$42,2,0),"Não")</f>
        <v>Não</v>
      </c>
      <c r="J217" s="68" t="s">
        <v>400</v>
      </c>
      <c r="K217" s="53" t="s">
        <v>400</v>
      </c>
      <c r="L217" s="17"/>
      <c r="M217" s="54" t="s">
        <v>369</v>
      </c>
      <c r="N217" s="55">
        <v>9805.42</v>
      </c>
      <c r="O217" s="55">
        <v>0</v>
      </c>
      <c r="P217" s="56">
        <v>9805.42</v>
      </c>
      <c r="Q217" s="64"/>
      <c r="R217" s="51"/>
      <c r="S217" s="62" t="s">
        <v>375</v>
      </c>
      <c r="T217" s="53">
        <v>1892299</v>
      </c>
      <c r="U217" s="53" t="s">
        <v>2287</v>
      </c>
      <c r="V217" s="53" t="s">
        <v>2288</v>
      </c>
      <c r="W217" s="53" t="s">
        <v>52</v>
      </c>
      <c r="X217" s="53" t="s">
        <v>2289</v>
      </c>
      <c r="Y217" s="53" t="s">
        <v>2290</v>
      </c>
      <c r="Z217" s="53" t="s">
        <v>2291</v>
      </c>
      <c r="AA217" s="53" t="s">
        <v>56</v>
      </c>
      <c r="AB217" s="53">
        <v>5000</v>
      </c>
      <c r="AC217" s="53">
        <v>5000</v>
      </c>
      <c r="AD217" s="53" t="s">
        <v>56</v>
      </c>
      <c r="AE217" s="53" t="s">
        <v>56</v>
      </c>
      <c r="AF217" s="53" t="s">
        <v>56</v>
      </c>
      <c r="AG217" s="53">
        <v>5000</v>
      </c>
      <c r="AH217" s="53" t="s">
        <v>102</v>
      </c>
      <c r="AI217" s="53">
        <v>2500</v>
      </c>
      <c r="AJ217" s="53">
        <v>0</v>
      </c>
      <c r="AK217" s="53" t="s">
        <v>58</v>
      </c>
      <c r="AL217" s="53">
        <v>0</v>
      </c>
      <c r="AM217" s="53" t="s">
        <v>59</v>
      </c>
      <c r="AN217" s="53" t="s">
        <v>60</v>
      </c>
      <c r="AO217" s="51"/>
      <c r="AP217" s="53" t="s">
        <v>61</v>
      </c>
      <c r="AQ217" s="53" t="s">
        <v>62</v>
      </c>
      <c r="AR217" s="53" t="s">
        <v>199</v>
      </c>
      <c r="AS217" s="53" t="s">
        <v>88</v>
      </c>
      <c r="AT217" s="53" t="s">
        <v>169</v>
      </c>
      <c r="AU217" s="53" t="s">
        <v>65</v>
      </c>
      <c r="AV217" s="53" t="s">
        <v>2292</v>
      </c>
      <c r="AW217" s="53" t="s">
        <v>92</v>
      </c>
      <c r="AX217" s="53" t="s">
        <v>68</v>
      </c>
      <c r="AY217" s="53" t="s">
        <v>93</v>
      </c>
      <c r="AZ217" s="53" t="s">
        <v>2053</v>
      </c>
      <c r="BA217" s="53" t="s">
        <v>155</v>
      </c>
      <c r="BB217" s="53">
        <v>0</v>
      </c>
      <c r="BC217" s="53" t="s">
        <v>2293</v>
      </c>
      <c r="BD217" s="53" t="s">
        <v>2294</v>
      </c>
      <c r="BE217" s="58">
        <v>41845</v>
      </c>
      <c r="BF217" s="53">
        <v>5000</v>
      </c>
      <c r="BG217" s="58">
        <v>41845</v>
      </c>
      <c r="BH217" s="109" t="s">
        <v>2053</v>
      </c>
      <c r="BI217" s="60">
        <v>957</v>
      </c>
      <c r="BJ217" s="61">
        <v>31.9</v>
      </c>
      <c r="BK217" s="27">
        <f t="shared" ref="BK217:BK280" si="24">DATEDIF(BG217,BH217,"m")</f>
        <v>31</v>
      </c>
      <c r="BL217" s="110">
        <f t="shared" ref="BL217:BL280" si="25">BK217/12</f>
        <v>2.5833333333333335</v>
      </c>
    </row>
    <row r="218" spans="1:64" s="77" customFormat="1" ht="16.5" customHeight="1" x14ac:dyDescent="0.25">
      <c r="A218" s="49" t="s">
        <v>1973</v>
      </c>
      <c r="B218" s="51" t="s">
        <v>2301</v>
      </c>
      <c r="C218" s="63">
        <v>93</v>
      </c>
      <c r="D218" s="49" t="s">
        <v>3333</v>
      </c>
      <c r="E218" s="51" t="s">
        <v>377</v>
      </c>
      <c r="F218" s="50">
        <v>5030</v>
      </c>
      <c r="G218" s="63" t="s">
        <v>46</v>
      </c>
      <c r="H218" s="24" t="str">
        <f>IFERROR(IF(F218*1=9999,VLOOKUP(99&amp;C218*1,[4]Depara_Prod_Oficial!$A$2:$F$1048576,6,FALSE),VLOOKUP(F218*1,[4]Depara_Prod_Oficial!$A$2:$F$1048576,6,FALSE)),E218)</f>
        <v>Vida Proteção Exclusiva</v>
      </c>
      <c r="I218" s="24" t="str">
        <f>IFERROR(VLOOKUP(H218,'[5]Principais Produtos'!$C$1:$D$42,2,0),"Não")</f>
        <v>Sim</v>
      </c>
      <c r="J218" s="68" t="s">
        <v>1642</v>
      </c>
      <c r="K218" s="53" t="s">
        <v>47</v>
      </c>
      <c r="L218" s="17"/>
      <c r="M218" s="54" t="s">
        <v>369</v>
      </c>
      <c r="N218" s="55">
        <v>57993.2</v>
      </c>
      <c r="O218" s="55">
        <v>0</v>
      </c>
      <c r="P218" s="56">
        <v>57993.2</v>
      </c>
      <c r="Q218" s="64"/>
      <c r="R218" s="51"/>
      <c r="S218" s="62" t="s">
        <v>375</v>
      </c>
      <c r="T218" s="53">
        <v>1975332</v>
      </c>
      <c r="U218" s="53" t="s">
        <v>2295</v>
      </c>
      <c r="V218" s="53" t="s">
        <v>2296</v>
      </c>
      <c r="W218" s="53" t="s">
        <v>52</v>
      </c>
      <c r="X218" s="53" t="s">
        <v>2297</v>
      </c>
      <c r="Y218" s="53" t="s">
        <v>2298</v>
      </c>
      <c r="Z218" s="53" t="s">
        <v>2299</v>
      </c>
      <c r="AA218" s="53" t="s">
        <v>56</v>
      </c>
      <c r="AB218" s="53">
        <v>26609</v>
      </c>
      <c r="AC218" s="53">
        <v>26609</v>
      </c>
      <c r="AD218" s="53" t="s">
        <v>56</v>
      </c>
      <c r="AE218" s="53" t="s">
        <v>56</v>
      </c>
      <c r="AF218" s="53" t="s">
        <v>56</v>
      </c>
      <c r="AG218" s="53">
        <v>26609</v>
      </c>
      <c r="AH218" s="53" t="s">
        <v>102</v>
      </c>
      <c r="AI218" s="53">
        <v>13304.5</v>
      </c>
      <c r="AJ218" s="53">
        <v>0</v>
      </c>
      <c r="AK218" s="53" t="s">
        <v>58</v>
      </c>
      <c r="AL218" s="53">
        <v>0</v>
      </c>
      <c r="AM218" s="53" t="s">
        <v>59</v>
      </c>
      <c r="AN218" s="53" t="s">
        <v>60</v>
      </c>
      <c r="AO218" s="51"/>
      <c r="AP218" s="53" t="s">
        <v>61</v>
      </c>
      <c r="AQ218" s="53" t="s">
        <v>62</v>
      </c>
      <c r="AR218" s="53" t="s">
        <v>405</v>
      </c>
      <c r="AS218" s="53" t="s">
        <v>88</v>
      </c>
      <c r="AT218" s="53" t="s">
        <v>187</v>
      </c>
      <c r="AU218" s="53" t="s">
        <v>65</v>
      </c>
      <c r="AV218" s="53" t="s">
        <v>2300</v>
      </c>
      <c r="AW218" s="53" t="s">
        <v>92</v>
      </c>
      <c r="AX218" s="53" t="s">
        <v>68</v>
      </c>
      <c r="AY218" s="53" t="s">
        <v>93</v>
      </c>
      <c r="AZ218" s="53" t="s">
        <v>2053</v>
      </c>
      <c r="BA218" s="53" t="s">
        <v>155</v>
      </c>
      <c r="BB218" s="53">
        <v>0</v>
      </c>
      <c r="BC218" s="53" t="s">
        <v>2301</v>
      </c>
      <c r="BD218" s="53" t="s">
        <v>1893</v>
      </c>
      <c r="BE218" s="58">
        <v>41955</v>
      </c>
      <c r="BF218" s="53">
        <v>26609</v>
      </c>
      <c r="BG218" s="58">
        <v>41955</v>
      </c>
      <c r="BH218" s="109" t="s">
        <v>2053</v>
      </c>
      <c r="BI218" s="60">
        <v>847</v>
      </c>
      <c r="BJ218" s="61">
        <v>28.233333333333334</v>
      </c>
      <c r="BK218" s="27">
        <f t="shared" si="24"/>
        <v>27</v>
      </c>
      <c r="BL218" s="110">
        <f t="shared" si="25"/>
        <v>2.25</v>
      </c>
    </row>
    <row r="219" spans="1:64" s="77" customFormat="1" ht="16.5" customHeight="1" x14ac:dyDescent="0.25">
      <c r="A219" s="49" t="s">
        <v>1973</v>
      </c>
      <c r="B219" s="51" t="s">
        <v>2307</v>
      </c>
      <c r="C219" s="63">
        <v>93</v>
      </c>
      <c r="D219" s="49" t="s">
        <v>3333</v>
      </c>
      <c r="E219" s="51" t="s">
        <v>377</v>
      </c>
      <c r="F219" s="50">
        <v>5030</v>
      </c>
      <c r="G219" s="63" t="s">
        <v>46</v>
      </c>
      <c r="H219" s="24" t="str">
        <f>IFERROR(IF(F219*1=9999,VLOOKUP(99&amp;C219*1,[4]Depara_Prod_Oficial!$A$2:$F$1048576,6,FALSE),VLOOKUP(F219*1,[4]Depara_Prod_Oficial!$A$2:$F$1048576,6,FALSE)),E219)</f>
        <v>Vida Proteção Exclusiva</v>
      </c>
      <c r="I219" s="24" t="str">
        <f>IFERROR(VLOOKUP(H219,'[5]Principais Produtos'!$C$1:$D$42,2,0),"Não")</f>
        <v>Sim</v>
      </c>
      <c r="J219" s="68" t="s">
        <v>1642</v>
      </c>
      <c r="K219" s="53" t="s">
        <v>47</v>
      </c>
      <c r="L219" s="17"/>
      <c r="M219" s="54" t="s">
        <v>369</v>
      </c>
      <c r="N219" s="55">
        <v>108490.9</v>
      </c>
      <c r="O219" s="55">
        <v>0</v>
      </c>
      <c r="P219" s="56">
        <v>108490.9</v>
      </c>
      <c r="Q219" s="64"/>
      <c r="R219" s="51"/>
      <c r="S219" s="62" t="s">
        <v>375</v>
      </c>
      <c r="T219" s="53">
        <v>1968764</v>
      </c>
      <c r="U219" s="53" t="s">
        <v>2302</v>
      </c>
      <c r="V219" s="53" t="s">
        <v>2303</v>
      </c>
      <c r="W219" s="53" t="s">
        <v>52</v>
      </c>
      <c r="X219" s="53" t="s">
        <v>2304</v>
      </c>
      <c r="Y219" s="53" t="s">
        <v>2305</v>
      </c>
      <c r="Z219" s="53" t="s">
        <v>2306</v>
      </c>
      <c r="AA219" s="53" t="s">
        <v>56</v>
      </c>
      <c r="AB219" s="53">
        <v>55290</v>
      </c>
      <c r="AC219" s="53">
        <v>55290</v>
      </c>
      <c r="AD219" s="53" t="s">
        <v>56</v>
      </c>
      <c r="AE219" s="53" t="s">
        <v>56</v>
      </c>
      <c r="AF219" s="53" t="s">
        <v>56</v>
      </c>
      <c r="AG219" s="53">
        <v>55290</v>
      </c>
      <c r="AH219" s="53" t="s">
        <v>102</v>
      </c>
      <c r="AI219" s="53">
        <v>27645</v>
      </c>
      <c r="AJ219" s="53">
        <v>0</v>
      </c>
      <c r="AK219" s="53" t="s">
        <v>58</v>
      </c>
      <c r="AL219" s="53">
        <v>0</v>
      </c>
      <c r="AM219" s="53" t="s">
        <v>59</v>
      </c>
      <c r="AN219" s="53" t="s">
        <v>60</v>
      </c>
      <c r="AO219" s="51"/>
      <c r="AP219" s="53" t="s">
        <v>61</v>
      </c>
      <c r="AQ219" s="53" t="s">
        <v>62</v>
      </c>
      <c r="AR219" s="53" t="s">
        <v>199</v>
      </c>
      <c r="AS219" s="53" t="s">
        <v>88</v>
      </c>
      <c r="AT219" s="53" t="s">
        <v>200</v>
      </c>
      <c r="AU219" s="53" t="s">
        <v>65</v>
      </c>
      <c r="AV219" s="53" t="s">
        <v>201</v>
      </c>
      <c r="AW219" s="53" t="s">
        <v>92</v>
      </c>
      <c r="AX219" s="53" t="s">
        <v>68</v>
      </c>
      <c r="AY219" s="53" t="s">
        <v>93</v>
      </c>
      <c r="AZ219" s="53" t="s">
        <v>2053</v>
      </c>
      <c r="BA219" s="53" t="s">
        <v>155</v>
      </c>
      <c r="BB219" s="53">
        <v>0</v>
      </c>
      <c r="BC219" s="53" t="s">
        <v>2307</v>
      </c>
      <c r="BD219" s="53" t="s">
        <v>2308</v>
      </c>
      <c r="BE219" s="58">
        <v>41948</v>
      </c>
      <c r="BF219" s="53">
        <v>55290</v>
      </c>
      <c r="BG219" s="58">
        <v>41948</v>
      </c>
      <c r="BH219" s="109" t="s">
        <v>2053</v>
      </c>
      <c r="BI219" s="60">
        <v>854</v>
      </c>
      <c r="BJ219" s="61">
        <v>28.466666666666665</v>
      </c>
      <c r="BK219" s="27">
        <f t="shared" si="24"/>
        <v>28</v>
      </c>
      <c r="BL219" s="110">
        <f t="shared" si="25"/>
        <v>2.3333333333333335</v>
      </c>
    </row>
    <row r="220" spans="1:64" s="77" customFormat="1" ht="16.5" customHeight="1" x14ac:dyDescent="0.25">
      <c r="A220" s="49" t="s">
        <v>1973</v>
      </c>
      <c r="B220" s="51" t="s">
        <v>2315</v>
      </c>
      <c r="C220" s="63">
        <v>93</v>
      </c>
      <c r="D220" s="49" t="s">
        <v>3333</v>
      </c>
      <c r="E220" s="51" t="s">
        <v>377</v>
      </c>
      <c r="F220" s="50">
        <v>5030</v>
      </c>
      <c r="G220" s="63" t="s">
        <v>46</v>
      </c>
      <c r="H220" s="24" t="str">
        <f>IFERROR(IF(F220*1=9999,VLOOKUP(99&amp;C220*1,[4]Depara_Prod_Oficial!$A$2:$F$1048576,6,FALSE),VLOOKUP(F220*1,[4]Depara_Prod_Oficial!$A$2:$F$1048576,6,FALSE)),E220)</f>
        <v>Vida Proteção Exclusiva</v>
      </c>
      <c r="I220" s="24" t="str">
        <f>IFERROR(VLOOKUP(H220,'[5]Principais Produtos'!$C$1:$D$42,2,0),"Não")</f>
        <v>Sim</v>
      </c>
      <c r="J220" s="68" t="s">
        <v>1642</v>
      </c>
      <c r="K220" s="53" t="s">
        <v>47</v>
      </c>
      <c r="L220" s="17"/>
      <c r="M220" s="54" t="s">
        <v>48</v>
      </c>
      <c r="N220" s="55">
        <v>33417</v>
      </c>
      <c r="O220" s="55">
        <v>24617</v>
      </c>
      <c r="P220" s="56">
        <v>8800</v>
      </c>
      <c r="Q220" s="64"/>
      <c r="R220" s="51"/>
      <c r="S220" s="62" t="s">
        <v>375</v>
      </c>
      <c r="T220" s="53">
        <v>2390767</v>
      </c>
      <c r="U220" s="53" t="s">
        <v>2309</v>
      </c>
      <c r="V220" s="53" t="s">
        <v>2310</v>
      </c>
      <c r="W220" s="53" t="s">
        <v>52</v>
      </c>
      <c r="X220" s="53" t="s">
        <v>2311</v>
      </c>
      <c r="Y220" s="53" t="s">
        <v>2312</v>
      </c>
      <c r="Z220" s="53" t="s">
        <v>2313</v>
      </c>
      <c r="AA220" s="53" t="s">
        <v>56</v>
      </c>
      <c r="AB220" s="53">
        <v>24617</v>
      </c>
      <c r="AC220" s="53">
        <v>24617</v>
      </c>
      <c r="AD220" s="53" t="s">
        <v>56</v>
      </c>
      <c r="AE220" s="53" t="s">
        <v>56</v>
      </c>
      <c r="AF220" s="53" t="s">
        <v>56</v>
      </c>
      <c r="AG220" s="53">
        <v>24617</v>
      </c>
      <c r="AH220" s="53" t="s">
        <v>102</v>
      </c>
      <c r="AI220" s="53">
        <v>12308.5</v>
      </c>
      <c r="AJ220" s="53">
        <v>0</v>
      </c>
      <c r="AK220" s="53" t="s">
        <v>58</v>
      </c>
      <c r="AL220" s="53">
        <v>0</v>
      </c>
      <c r="AM220" s="53" t="s">
        <v>59</v>
      </c>
      <c r="AN220" s="53" t="s">
        <v>60</v>
      </c>
      <c r="AO220" s="51"/>
      <c r="AP220" s="53" t="s">
        <v>61</v>
      </c>
      <c r="AQ220" s="53" t="s">
        <v>62</v>
      </c>
      <c r="AR220" s="53" t="s">
        <v>87</v>
      </c>
      <c r="AS220" s="53" t="s">
        <v>88</v>
      </c>
      <c r="AT220" s="53" t="s">
        <v>89</v>
      </c>
      <c r="AU220" s="53" t="s">
        <v>103</v>
      </c>
      <c r="AV220" s="53" t="s">
        <v>2314</v>
      </c>
      <c r="AW220" s="53" t="s">
        <v>92</v>
      </c>
      <c r="AX220" s="53" t="s">
        <v>68</v>
      </c>
      <c r="AY220" s="53" t="s">
        <v>93</v>
      </c>
      <c r="AZ220" s="53" t="s">
        <v>1980</v>
      </c>
      <c r="BA220" s="53" t="s">
        <v>70</v>
      </c>
      <c r="BB220" s="53">
        <v>0</v>
      </c>
      <c r="BC220" s="53" t="s">
        <v>2315</v>
      </c>
      <c r="BD220" s="53" t="s">
        <v>2316</v>
      </c>
      <c r="BE220" s="58">
        <v>42699</v>
      </c>
      <c r="BF220" s="53">
        <v>24617</v>
      </c>
      <c r="BG220" s="58">
        <v>42699</v>
      </c>
      <c r="BH220" s="109" t="s">
        <v>1980</v>
      </c>
      <c r="BI220" s="60">
        <v>104</v>
      </c>
      <c r="BJ220" s="61">
        <v>3.4666666666666668</v>
      </c>
      <c r="BK220" s="27">
        <f t="shared" si="24"/>
        <v>3</v>
      </c>
      <c r="BL220" s="110">
        <f t="shared" si="25"/>
        <v>0.25</v>
      </c>
    </row>
    <row r="221" spans="1:64" ht="16.5" customHeight="1" x14ac:dyDescent="0.25">
      <c r="A221" s="49" t="s">
        <v>1973</v>
      </c>
      <c r="B221" s="17" t="s">
        <v>2410</v>
      </c>
      <c r="C221" s="63">
        <v>93</v>
      </c>
      <c r="D221" s="49" t="s">
        <v>3333</v>
      </c>
      <c r="E221" s="51" t="s">
        <v>3182</v>
      </c>
      <c r="F221" s="50">
        <v>1004</v>
      </c>
      <c r="G221" s="63" t="s">
        <v>389</v>
      </c>
      <c r="H221" s="24" t="str">
        <f>IFERROR(IF(F221*1=9999,VLOOKUP(99&amp;C221*1,[4]Depara_Prod_Oficial!$A$2:$F$1048576,6,FALSE),VLOOKUP(F221*1,[4]Depara_Prod_Oficial!$A$2:$F$1048576,6,FALSE)),E221)</f>
        <v>Vida Proteção Exclusiva</v>
      </c>
      <c r="I221" s="24" t="str">
        <f>IFERROR(VLOOKUP(H221,'[5]Principais Produtos'!$C$1:$D$42,2,0),"Não")</f>
        <v>Sim</v>
      </c>
      <c r="J221" s="68" t="s">
        <v>1642</v>
      </c>
      <c r="K221" s="17" t="s">
        <v>921</v>
      </c>
      <c r="L221" s="17"/>
      <c r="M221" s="54" t="s">
        <v>369</v>
      </c>
      <c r="N221" s="55">
        <v>935.22</v>
      </c>
      <c r="O221" s="55">
        <v>0</v>
      </c>
      <c r="P221" s="56">
        <v>935.22</v>
      </c>
      <c r="Q221" s="64"/>
      <c r="R221" s="51"/>
      <c r="S221" s="57" t="s">
        <v>49</v>
      </c>
      <c r="T221" s="53">
        <v>811468</v>
      </c>
      <c r="U221" s="53" t="s">
        <v>2403</v>
      </c>
      <c r="V221" s="53" t="s">
        <v>2404</v>
      </c>
      <c r="W221" s="53" t="s">
        <v>52</v>
      </c>
      <c r="X221" s="53" t="s">
        <v>2405</v>
      </c>
      <c r="Y221" s="53" t="s">
        <v>2406</v>
      </c>
      <c r="Z221" s="53" t="s">
        <v>2407</v>
      </c>
      <c r="AA221" s="53" t="s">
        <v>56</v>
      </c>
      <c r="AB221" s="53">
        <v>25000</v>
      </c>
      <c r="AC221" s="53">
        <v>25000</v>
      </c>
      <c r="AD221" s="53" t="s">
        <v>56</v>
      </c>
      <c r="AE221" s="53" t="s">
        <v>56</v>
      </c>
      <c r="AF221" s="53" t="s">
        <v>56</v>
      </c>
      <c r="AG221" s="53">
        <v>25000</v>
      </c>
      <c r="AH221" s="53" t="s">
        <v>58</v>
      </c>
      <c r="AI221" s="53">
        <v>0</v>
      </c>
      <c r="AJ221" s="53">
        <v>5000</v>
      </c>
      <c r="AK221" s="53" t="s">
        <v>58</v>
      </c>
      <c r="AL221" s="53">
        <v>0</v>
      </c>
      <c r="AM221" s="53" t="s">
        <v>59</v>
      </c>
      <c r="AN221" s="53" t="s">
        <v>60</v>
      </c>
      <c r="AO221" s="51"/>
      <c r="AP221" s="53" t="s">
        <v>61</v>
      </c>
      <c r="AQ221" s="53" t="s">
        <v>62</v>
      </c>
      <c r="AR221" s="53" t="s">
        <v>737</v>
      </c>
      <c r="AS221" s="53" t="s">
        <v>88</v>
      </c>
      <c r="AT221" s="53" t="s">
        <v>2408</v>
      </c>
      <c r="AU221" s="53" t="s">
        <v>65</v>
      </c>
      <c r="AV221" s="53" t="s">
        <v>201</v>
      </c>
      <c r="AW221" s="53" t="s">
        <v>92</v>
      </c>
      <c r="AX221" s="53" t="s">
        <v>68</v>
      </c>
      <c r="AY221" s="53" t="s">
        <v>93</v>
      </c>
      <c r="AZ221" s="53" t="s">
        <v>2409</v>
      </c>
      <c r="BA221" s="53" t="s">
        <v>274</v>
      </c>
      <c r="BB221" s="53">
        <v>0</v>
      </c>
      <c r="BC221" s="53" t="s">
        <v>2410</v>
      </c>
      <c r="BD221" s="53" t="s">
        <v>2411</v>
      </c>
      <c r="BE221" s="58">
        <v>39821</v>
      </c>
      <c r="BF221" s="53">
        <v>25000</v>
      </c>
      <c r="BG221" s="58">
        <v>39821</v>
      </c>
      <c r="BH221" s="109" t="s">
        <v>2409</v>
      </c>
      <c r="BI221" s="60">
        <v>3000</v>
      </c>
      <c r="BJ221" s="61">
        <v>100</v>
      </c>
      <c r="BK221" s="27">
        <f t="shared" si="24"/>
        <v>98</v>
      </c>
      <c r="BL221" s="110">
        <f t="shared" si="25"/>
        <v>8.1666666666666661</v>
      </c>
    </row>
    <row r="222" spans="1:64" ht="16.5" customHeight="1" x14ac:dyDescent="0.25">
      <c r="A222" s="49" t="s">
        <v>1973</v>
      </c>
      <c r="B222" s="17" t="s">
        <v>2418</v>
      </c>
      <c r="C222" s="63">
        <v>93</v>
      </c>
      <c r="D222" s="49" t="s">
        <v>3333</v>
      </c>
      <c r="E222" s="51" t="s">
        <v>377</v>
      </c>
      <c r="F222" s="50">
        <v>1008</v>
      </c>
      <c r="G222" s="63" t="s">
        <v>46</v>
      </c>
      <c r="H222" s="24" t="str">
        <f>IFERROR(IF(F222*1=9999,VLOOKUP(99&amp;C222*1,[4]Depara_Prod_Oficial!$A$2:$F$1048576,6,FALSE),VLOOKUP(F222*1,[4]Depara_Prod_Oficial!$A$2:$F$1048576,6,FALSE)),E222)</f>
        <v>Vida Proteção Exclusiva</v>
      </c>
      <c r="I222" s="24" t="str">
        <f>IFERROR(VLOOKUP(H222,'[5]Principais Produtos'!$C$1:$D$42,2,0),"Não")</f>
        <v>Sim</v>
      </c>
      <c r="J222" s="68" t="s">
        <v>1642</v>
      </c>
      <c r="K222" s="53" t="s">
        <v>47</v>
      </c>
      <c r="L222" s="17"/>
      <c r="M222" s="54" t="s">
        <v>902</v>
      </c>
      <c r="N222" s="55">
        <v>73780.570000000007</v>
      </c>
      <c r="O222" s="55">
        <v>73780.570000000007</v>
      </c>
      <c r="P222" s="56">
        <v>0</v>
      </c>
      <c r="Q222" s="64"/>
      <c r="R222" s="51"/>
      <c r="S222" s="57" t="s">
        <v>49</v>
      </c>
      <c r="T222" s="53">
        <v>1100800</v>
      </c>
      <c r="U222" s="53" t="s">
        <v>2412</v>
      </c>
      <c r="V222" s="53" t="s">
        <v>2413</v>
      </c>
      <c r="W222" s="53" t="s">
        <v>52</v>
      </c>
      <c r="X222" s="53" t="s">
        <v>2414</v>
      </c>
      <c r="Y222" s="53" t="s">
        <v>2415</v>
      </c>
      <c r="Z222" s="53" t="s">
        <v>2416</v>
      </c>
      <c r="AA222" s="53" t="s">
        <v>56</v>
      </c>
      <c r="AB222" s="53">
        <v>28599</v>
      </c>
      <c r="AC222" s="53">
        <v>28599</v>
      </c>
      <c r="AD222" s="53" t="s">
        <v>56</v>
      </c>
      <c r="AE222" s="53" t="s">
        <v>56</v>
      </c>
      <c r="AF222" s="53" t="s">
        <v>56</v>
      </c>
      <c r="AG222" s="53">
        <v>28599</v>
      </c>
      <c r="AH222" s="53" t="s">
        <v>57</v>
      </c>
      <c r="AI222" s="53">
        <v>28599</v>
      </c>
      <c r="AJ222" s="53">
        <v>0</v>
      </c>
      <c r="AK222" s="53" t="s">
        <v>58</v>
      </c>
      <c r="AL222" s="53">
        <v>0</v>
      </c>
      <c r="AM222" s="53" t="s">
        <v>59</v>
      </c>
      <c r="AN222" s="53" t="s">
        <v>60</v>
      </c>
      <c r="AO222" s="51"/>
      <c r="AP222" s="53" t="s">
        <v>61</v>
      </c>
      <c r="AQ222" s="53" t="s">
        <v>270</v>
      </c>
      <c r="AR222" s="53" t="s">
        <v>63</v>
      </c>
      <c r="AS222" s="53" t="s">
        <v>64</v>
      </c>
      <c r="AT222" s="53"/>
      <c r="AU222" s="53" t="s">
        <v>65</v>
      </c>
      <c r="AV222" s="53" t="s">
        <v>989</v>
      </c>
      <c r="AW222" s="53" t="s">
        <v>92</v>
      </c>
      <c r="AX222" s="53" t="s">
        <v>68</v>
      </c>
      <c r="AY222" s="53" t="s">
        <v>93</v>
      </c>
      <c r="AZ222" s="53" t="s">
        <v>2417</v>
      </c>
      <c r="BA222" s="53" t="s">
        <v>191</v>
      </c>
      <c r="BB222" s="53">
        <v>0</v>
      </c>
      <c r="BC222" s="53" t="s">
        <v>2418</v>
      </c>
      <c r="BD222" s="53" t="s">
        <v>2419</v>
      </c>
      <c r="BE222" s="58">
        <v>40081</v>
      </c>
      <c r="BF222" s="53">
        <v>28599</v>
      </c>
      <c r="BG222" s="58">
        <v>40081</v>
      </c>
      <c r="BH222" s="109" t="s">
        <v>2417</v>
      </c>
      <c r="BI222" s="60">
        <v>2734</v>
      </c>
      <c r="BJ222" s="61">
        <v>91.13333333333334</v>
      </c>
      <c r="BK222" s="27">
        <f t="shared" si="24"/>
        <v>89</v>
      </c>
      <c r="BL222" s="110">
        <f t="shared" si="25"/>
        <v>7.416666666666667</v>
      </c>
    </row>
    <row r="223" spans="1:64" ht="16.5" customHeight="1" x14ac:dyDescent="0.25">
      <c r="A223" s="49" t="s">
        <v>1973</v>
      </c>
      <c r="B223" s="17" t="s">
        <v>2427</v>
      </c>
      <c r="C223" s="63">
        <v>93</v>
      </c>
      <c r="D223" s="49" t="s">
        <v>3333</v>
      </c>
      <c r="E223" s="51" t="s">
        <v>3182</v>
      </c>
      <c r="F223" s="50">
        <v>1004</v>
      </c>
      <c r="G223" s="63" t="s">
        <v>927</v>
      </c>
      <c r="H223" s="24" t="str">
        <f>IFERROR(IF(F223*1=9999,VLOOKUP(99&amp;C223*1,[4]Depara_Prod_Oficial!$A$2:$F$1048576,6,FALSE),VLOOKUP(F223*1,[4]Depara_Prod_Oficial!$A$2:$F$1048576,6,FALSE)),E223)</f>
        <v>Vida Proteção Exclusiva</v>
      </c>
      <c r="I223" s="24" t="str">
        <f>IFERROR(VLOOKUP(H223,'[5]Principais Produtos'!$C$1:$D$42,2,0),"Não")</f>
        <v>Sim</v>
      </c>
      <c r="J223" s="68" t="s">
        <v>1642</v>
      </c>
      <c r="K223" s="53" t="s">
        <v>47</v>
      </c>
      <c r="L223" s="17"/>
      <c r="M223" s="54" t="s">
        <v>902</v>
      </c>
      <c r="N223" s="55">
        <v>61286.1</v>
      </c>
      <c r="O223" s="55">
        <v>61286.1</v>
      </c>
      <c r="P223" s="56">
        <v>0</v>
      </c>
      <c r="Q223" s="64"/>
      <c r="R223" s="51"/>
      <c r="S223" s="57" t="s">
        <v>49</v>
      </c>
      <c r="T223" s="53">
        <v>1300740</v>
      </c>
      <c r="U223" s="53" t="s">
        <v>2420</v>
      </c>
      <c r="V223" s="53" t="s">
        <v>2421</v>
      </c>
      <c r="W223" s="53" t="s">
        <v>52</v>
      </c>
      <c r="X223" s="53" t="s">
        <v>2422</v>
      </c>
      <c r="Y223" s="53" t="s">
        <v>2423</v>
      </c>
      <c r="Z223" s="53" t="s">
        <v>2424</v>
      </c>
      <c r="AA223" s="53" t="s">
        <v>56</v>
      </c>
      <c r="AB223" s="53">
        <v>51457</v>
      </c>
      <c r="AC223" s="53">
        <v>51457</v>
      </c>
      <c r="AD223" s="53" t="s">
        <v>56</v>
      </c>
      <c r="AE223" s="53" t="s">
        <v>56</v>
      </c>
      <c r="AF223" s="53" t="s">
        <v>56</v>
      </c>
      <c r="AG223" s="53">
        <v>51457</v>
      </c>
      <c r="AH223" s="53" t="s">
        <v>102</v>
      </c>
      <c r="AI223" s="53">
        <v>25728.5</v>
      </c>
      <c r="AJ223" s="53">
        <v>10000</v>
      </c>
      <c r="AK223" s="53" t="s">
        <v>58</v>
      </c>
      <c r="AL223" s="53">
        <v>0</v>
      </c>
      <c r="AM223" s="53" t="s">
        <v>59</v>
      </c>
      <c r="AN223" s="53" t="s">
        <v>60</v>
      </c>
      <c r="AO223" s="51"/>
      <c r="AP223" s="53" t="s">
        <v>61</v>
      </c>
      <c r="AQ223" s="53" t="s">
        <v>270</v>
      </c>
      <c r="AR223" s="53" t="s">
        <v>199</v>
      </c>
      <c r="AS223" s="53" t="s">
        <v>64</v>
      </c>
      <c r="AT223" s="53" t="s">
        <v>153</v>
      </c>
      <c r="AU223" s="53" t="s">
        <v>65</v>
      </c>
      <c r="AV223" s="53" t="s">
        <v>2425</v>
      </c>
      <c r="AW223" s="53" t="s">
        <v>92</v>
      </c>
      <c r="AX223" s="53" t="s">
        <v>68</v>
      </c>
      <c r="AY223" s="53" t="s">
        <v>93</v>
      </c>
      <c r="AZ223" s="53" t="s">
        <v>2426</v>
      </c>
      <c r="BA223" s="53" t="s">
        <v>191</v>
      </c>
      <c r="BB223" s="53">
        <v>0</v>
      </c>
      <c r="BC223" s="53" t="s">
        <v>2427</v>
      </c>
      <c r="BD223" s="53" t="s">
        <v>2428</v>
      </c>
      <c r="BE223" s="58">
        <v>40617</v>
      </c>
      <c r="BF223" s="53">
        <v>51457</v>
      </c>
      <c r="BG223" s="58">
        <v>40617</v>
      </c>
      <c r="BH223" s="109" t="s">
        <v>2426</v>
      </c>
      <c r="BI223" s="60">
        <v>2208</v>
      </c>
      <c r="BJ223" s="61">
        <v>73.599999999999994</v>
      </c>
      <c r="BK223" s="27">
        <f t="shared" si="24"/>
        <v>72</v>
      </c>
      <c r="BL223" s="110">
        <f t="shared" si="25"/>
        <v>6</v>
      </c>
    </row>
    <row r="224" spans="1:64" ht="16.5" customHeight="1" x14ac:dyDescent="0.25">
      <c r="A224" s="49" t="s">
        <v>1973</v>
      </c>
      <c r="B224" s="17" t="s">
        <v>2436</v>
      </c>
      <c r="C224" s="63">
        <v>82</v>
      </c>
      <c r="D224" s="49" t="s">
        <v>3333</v>
      </c>
      <c r="E224" s="51" t="s">
        <v>3183</v>
      </c>
      <c r="F224" s="50">
        <v>1113</v>
      </c>
      <c r="G224" s="63" t="s">
        <v>389</v>
      </c>
      <c r="H224" s="24" t="str">
        <f>IFERROR(IF(F224*1=9999,VLOOKUP(99&amp;C224*1,[4]Depara_Prod_Oficial!$A$2:$F$1048576,6,FALSE),VLOOKUP(F224*1,[4]Depara_Prod_Oficial!$A$2:$F$1048576,6,FALSE)),E224)</f>
        <v>AP Proteção Especial</v>
      </c>
      <c r="I224" s="24" t="str">
        <f>IFERROR(VLOOKUP(H224,'[5]Principais Produtos'!$C$1:$D$42,2,0),"Não")</f>
        <v>Não</v>
      </c>
      <c r="J224" s="68" t="s">
        <v>1642</v>
      </c>
      <c r="K224" s="53" t="s">
        <v>1643</v>
      </c>
      <c r="L224" s="17"/>
      <c r="M224" s="54" t="s">
        <v>369</v>
      </c>
      <c r="N224" s="55">
        <v>2968.1</v>
      </c>
      <c r="O224" s="55">
        <v>0</v>
      </c>
      <c r="P224" s="56">
        <v>2968.1</v>
      </c>
      <c r="Q224" s="64"/>
      <c r="R224" s="51"/>
      <c r="S224" s="57" t="s">
        <v>49</v>
      </c>
      <c r="T224" s="53">
        <v>1054342</v>
      </c>
      <c r="U224" s="53" t="s">
        <v>2429</v>
      </c>
      <c r="V224" s="53" t="s">
        <v>2430</v>
      </c>
      <c r="W224" s="53" t="s">
        <v>52</v>
      </c>
      <c r="X224" s="53" t="s">
        <v>2431</v>
      </c>
      <c r="Y224" s="53" t="s">
        <v>2432</v>
      </c>
      <c r="Z224" s="53" t="s">
        <v>2433</v>
      </c>
      <c r="AA224" s="53" t="s">
        <v>56</v>
      </c>
      <c r="AB224" s="53">
        <v>1750</v>
      </c>
      <c r="AC224" s="53">
        <v>3000</v>
      </c>
      <c r="AD224" s="53" t="s">
        <v>56</v>
      </c>
      <c r="AE224" s="53" t="s">
        <v>56</v>
      </c>
      <c r="AF224" s="53" t="s">
        <v>56</v>
      </c>
      <c r="AG224" s="53">
        <v>1750</v>
      </c>
      <c r="AH224" s="53" t="s">
        <v>102</v>
      </c>
      <c r="AI224" s="53">
        <v>875</v>
      </c>
      <c r="AJ224" s="53">
        <v>0</v>
      </c>
      <c r="AK224" s="53" t="s">
        <v>58</v>
      </c>
      <c r="AL224" s="53">
        <v>0</v>
      </c>
      <c r="AM224" s="53" t="s">
        <v>59</v>
      </c>
      <c r="AN224" s="53" t="s">
        <v>60</v>
      </c>
      <c r="AO224" s="51"/>
      <c r="AP224" s="53" t="s">
        <v>61</v>
      </c>
      <c r="AQ224" s="53" t="s">
        <v>270</v>
      </c>
      <c r="AR224" s="53" t="s">
        <v>63</v>
      </c>
      <c r="AS224" s="53" t="s">
        <v>88</v>
      </c>
      <c r="AT224" s="53" t="s">
        <v>153</v>
      </c>
      <c r="AU224" s="53" t="s">
        <v>65</v>
      </c>
      <c r="AV224" s="53" t="s">
        <v>2434</v>
      </c>
      <c r="AW224" s="53" t="s">
        <v>92</v>
      </c>
      <c r="AX224" s="53" t="s">
        <v>68</v>
      </c>
      <c r="AY224" s="53" t="s">
        <v>93</v>
      </c>
      <c r="AZ224" s="53" t="s">
        <v>2435</v>
      </c>
      <c r="BA224" s="53" t="s">
        <v>155</v>
      </c>
      <c r="BB224" s="53">
        <v>0</v>
      </c>
      <c r="BC224" s="53" t="s">
        <v>2436</v>
      </c>
      <c r="BD224" s="53" t="s">
        <v>2437</v>
      </c>
      <c r="BE224" s="58">
        <v>40008</v>
      </c>
      <c r="BF224" s="53">
        <v>1750</v>
      </c>
      <c r="BG224" s="58">
        <v>40008</v>
      </c>
      <c r="BH224" s="109" t="s">
        <v>2435</v>
      </c>
      <c r="BI224" s="60">
        <v>2804</v>
      </c>
      <c r="BJ224" s="61">
        <v>93.466666666666669</v>
      </c>
      <c r="BK224" s="27">
        <f t="shared" si="24"/>
        <v>92</v>
      </c>
      <c r="BL224" s="110">
        <f t="shared" si="25"/>
        <v>7.666666666666667</v>
      </c>
    </row>
    <row r="225" spans="1:64" ht="16.5" customHeight="1" x14ac:dyDescent="0.25">
      <c r="A225" s="49" t="s">
        <v>1973</v>
      </c>
      <c r="B225" s="17" t="s">
        <v>2443</v>
      </c>
      <c r="C225" s="63">
        <v>93</v>
      </c>
      <c r="D225" s="49" t="s">
        <v>3333</v>
      </c>
      <c r="E225" s="51" t="s">
        <v>377</v>
      </c>
      <c r="F225" s="50">
        <v>1008</v>
      </c>
      <c r="G225" s="63" t="s">
        <v>46</v>
      </c>
      <c r="H225" s="24" t="str">
        <f>IFERROR(IF(F225*1=9999,VLOOKUP(99&amp;C225*1,[4]Depara_Prod_Oficial!$A$2:$F$1048576,6,FALSE),VLOOKUP(F225*1,[4]Depara_Prod_Oficial!$A$2:$F$1048576,6,FALSE)),E225)</f>
        <v>Vida Proteção Exclusiva</v>
      </c>
      <c r="I225" s="24" t="str">
        <f>IFERROR(VLOOKUP(H225,'[5]Principais Produtos'!$C$1:$D$42,2,0),"Não")</f>
        <v>Sim</v>
      </c>
      <c r="J225" s="68" t="s">
        <v>1642</v>
      </c>
      <c r="K225" s="53" t="s">
        <v>47</v>
      </c>
      <c r="L225" s="17"/>
      <c r="M225" s="54" t="s">
        <v>369</v>
      </c>
      <c r="N225" s="55">
        <v>38816.449999999997</v>
      </c>
      <c r="O225" s="55">
        <v>0</v>
      </c>
      <c r="P225" s="56">
        <v>38816.449999999997</v>
      </c>
      <c r="Q225" s="64"/>
      <c r="R225" s="51"/>
      <c r="S225" s="57" t="s">
        <v>49</v>
      </c>
      <c r="T225" s="53">
        <v>1293802</v>
      </c>
      <c r="U225" s="53" t="s">
        <v>2438</v>
      </c>
      <c r="V225" s="53" t="s">
        <v>2439</v>
      </c>
      <c r="W225" s="53" t="s">
        <v>52</v>
      </c>
      <c r="X225" s="53" t="s">
        <v>2440</v>
      </c>
      <c r="Y225" s="53" t="s">
        <v>2441</v>
      </c>
      <c r="Z225" s="53" t="s">
        <v>1511</v>
      </c>
      <c r="AA225" s="53" t="s">
        <v>56</v>
      </c>
      <c r="AB225" s="53">
        <v>27721</v>
      </c>
      <c r="AC225" s="53">
        <v>27721</v>
      </c>
      <c r="AD225" s="53" t="s">
        <v>56</v>
      </c>
      <c r="AE225" s="53" t="s">
        <v>56</v>
      </c>
      <c r="AF225" s="53" t="s">
        <v>56</v>
      </c>
      <c r="AG225" s="53">
        <v>27721</v>
      </c>
      <c r="AH225" s="53" t="s">
        <v>102</v>
      </c>
      <c r="AI225" s="53">
        <v>13860.5</v>
      </c>
      <c r="AJ225" s="53">
        <v>0</v>
      </c>
      <c r="AK225" s="53" t="s">
        <v>58</v>
      </c>
      <c r="AL225" s="53">
        <v>0</v>
      </c>
      <c r="AM225" s="53" t="s">
        <v>59</v>
      </c>
      <c r="AN225" s="53" t="s">
        <v>60</v>
      </c>
      <c r="AO225" s="51"/>
      <c r="AP225" s="53" t="s">
        <v>61</v>
      </c>
      <c r="AQ225" s="53" t="s">
        <v>270</v>
      </c>
      <c r="AR225" s="53" t="s">
        <v>199</v>
      </c>
      <c r="AS225" s="53" t="s">
        <v>88</v>
      </c>
      <c r="AT225" s="53" t="s">
        <v>65</v>
      </c>
      <c r="AU225" s="53" t="s">
        <v>65</v>
      </c>
      <c r="AV225" s="53" t="s">
        <v>1765</v>
      </c>
      <c r="AW225" s="53" t="s">
        <v>92</v>
      </c>
      <c r="AX225" s="53" t="s">
        <v>68</v>
      </c>
      <c r="AY225" s="53" t="s">
        <v>93</v>
      </c>
      <c r="AZ225" s="53" t="s">
        <v>2442</v>
      </c>
      <c r="BA225" s="53" t="s">
        <v>155</v>
      </c>
      <c r="BB225" s="53">
        <v>0</v>
      </c>
      <c r="BC225" s="53" t="s">
        <v>2443</v>
      </c>
      <c r="BD225" s="53" t="s">
        <v>2444</v>
      </c>
      <c r="BE225" s="58">
        <v>40595</v>
      </c>
      <c r="BF225" s="53">
        <v>27721</v>
      </c>
      <c r="BG225" s="58">
        <v>40595</v>
      </c>
      <c r="BH225" s="109" t="s">
        <v>2442</v>
      </c>
      <c r="BI225" s="60">
        <v>2223</v>
      </c>
      <c r="BJ225" s="61">
        <v>74.099999999999994</v>
      </c>
      <c r="BK225" s="27">
        <f t="shared" si="24"/>
        <v>73</v>
      </c>
      <c r="BL225" s="110">
        <f t="shared" si="25"/>
        <v>6.083333333333333</v>
      </c>
    </row>
    <row r="226" spans="1:64" ht="16.5" customHeight="1" x14ac:dyDescent="0.25">
      <c r="A226" s="49" t="s">
        <v>1973</v>
      </c>
      <c r="B226" s="17" t="s">
        <v>2452</v>
      </c>
      <c r="C226" s="63">
        <v>93</v>
      </c>
      <c r="D226" s="49" t="s">
        <v>3333</v>
      </c>
      <c r="E226" s="51" t="s">
        <v>377</v>
      </c>
      <c r="F226" s="50">
        <v>1008</v>
      </c>
      <c r="G226" s="63" t="s">
        <v>46</v>
      </c>
      <c r="H226" s="24" t="str">
        <f>IFERROR(IF(F226*1=9999,VLOOKUP(99&amp;C226*1,[4]Depara_Prod_Oficial!$A$2:$F$1048576,6,FALSE),VLOOKUP(F226*1,[4]Depara_Prod_Oficial!$A$2:$F$1048576,6,FALSE)),E226)</f>
        <v>Vida Proteção Exclusiva</v>
      </c>
      <c r="I226" s="24" t="str">
        <f>IFERROR(VLOOKUP(H226,'[5]Principais Produtos'!$C$1:$D$42,2,0),"Não")</f>
        <v>Sim</v>
      </c>
      <c r="J226" s="68" t="s">
        <v>1642</v>
      </c>
      <c r="K226" s="53" t="s">
        <v>47</v>
      </c>
      <c r="L226" s="17"/>
      <c r="M226" s="54" t="s">
        <v>48</v>
      </c>
      <c r="N226" s="55">
        <v>310288.49</v>
      </c>
      <c r="O226" s="55">
        <v>200000</v>
      </c>
      <c r="P226" s="56">
        <v>110288.48999999999</v>
      </c>
      <c r="Q226" s="64">
        <v>30000</v>
      </c>
      <c r="R226" s="51"/>
      <c r="S226" s="57" t="s">
        <v>49</v>
      </c>
      <c r="T226" s="53">
        <v>1227755</v>
      </c>
      <c r="U226" s="53" t="s">
        <v>2445</v>
      </c>
      <c r="V226" s="53" t="s">
        <v>2446</v>
      </c>
      <c r="W226" s="53" t="s">
        <v>52</v>
      </c>
      <c r="X226" s="53" t="s">
        <v>2447</v>
      </c>
      <c r="Y226" s="53" t="s">
        <v>2448</v>
      </c>
      <c r="Z226" s="53" t="s">
        <v>186</v>
      </c>
      <c r="AA226" s="53" t="s">
        <v>56</v>
      </c>
      <c r="AB226" s="53">
        <v>96883</v>
      </c>
      <c r="AC226" s="53">
        <v>96883</v>
      </c>
      <c r="AD226" s="53" t="s">
        <v>56</v>
      </c>
      <c r="AE226" s="53" t="s">
        <v>56</v>
      </c>
      <c r="AF226" s="53" t="s">
        <v>56</v>
      </c>
      <c r="AG226" s="53">
        <v>96883</v>
      </c>
      <c r="AH226" s="53" t="s">
        <v>102</v>
      </c>
      <c r="AI226" s="53">
        <v>48441.5</v>
      </c>
      <c r="AJ226" s="53">
        <v>0</v>
      </c>
      <c r="AK226" s="53" t="s">
        <v>58</v>
      </c>
      <c r="AL226" s="53">
        <v>0</v>
      </c>
      <c r="AM226" s="53" t="s">
        <v>59</v>
      </c>
      <c r="AN226" s="53" t="s">
        <v>60</v>
      </c>
      <c r="AO226" s="51"/>
      <c r="AP226" s="53" t="s">
        <v>61</v>
      </c>
      <c r="AQ226" s="53" t="s">
        <v>62</v>
      </c>
      <c r="AR226" s="53" t="s">
        <v>168</v>
      </c>
      <c r="AS226" s="53" t="s">
        <v>2449</v>
      </c>
      <c r="AT226" s="53"/>
      <c r="AU226" s="53" t="s">
        <v>65</v>
      </c>
      <c r="AV226" s="53" t="s">
        <v>2450</v>
      </c>
      <c r="AW226" s="53" t="s">
        <v>92</v>
      </c>
      <c r="AX226" s="53" t="s">
        <v>68</v>
      </c>
      <c r="AY226" s="53" t="s">
        <v>93</v>
      </c>
      <c r="AZ226" s="53" t="s">
        <v>2451</v>
      </c>
      <c r="BA226" s="53" t="s">
        <v>223</v>
      </c>
      <c r="BB226" s="53">
        <v>0</v>
      </c>
      <c r="BC226" s="53" t="s">
        <v>2452</v>
      </c>
      <c r="BD226" s="53" t="s">
        <v>2453</v>
      </c>
      <c r="BE226" s="58">
        <v>40366</v>
      </c>
      <c r="BF226" s="53">
        <v>96883</v>
      </c>
      <c r="BG226" s="58">
        <v>40366</v>
      </c>
      <c r="BH226" s="109" t="s">
        <v>2451</v>
      </c>
      <c r="BI226" s="60">
        <v>2456</v>
      </c>
      <c r="BJ226" s="61">
        <v>81.86666666666666</v>
      </c>
      <c r="BK226" s="27">
        <f t="shared" si="24"/>
        <v>80</v>
      </c>
      <c r="BL226" s="110">
        <f t="shared" si="25"/>
        <v>6.666666666666667</v>
      </c>
    </row>
    <row r="227" spans="1:64" ht="16.5" customHeight="1" x14ac:dyDescent="0.25">
      <c r="A227" s="49" t="s">
        <v>1973</v>
      </c>
      <c r="B227" s="17" t="s">
        <v>2460</v>
      </c>
      <c r="C227" s="63">
        <v>82</v>
      </c>
      <c r="D227" s="49" t="s">
        <v>3333</v>
      </c>
      <c r="E227" s="51" t="s">
        <v>3184</v>
      </c>
      <c r="F227" s="50">
        <v>1102</v>
      </c>
      <c r="G227" s="63" t="s">
        <v>374</v>
      </c>
      <c r="H227" s="24" t="str">
        <f>IFERROR(IF(F227*1=9999,VLOOKUP(99&amp;C227*1,[4]Depara_Prod_Oficial!$A$2:$F$1048576,6,FALSE),VLOOKUP(F227*1,[4]Depara_Prod_Oficial!$A$2:$F$1048576,6,FALSE)),E227)</f>
        <v>AP STD</v>
      </c>
      <c r="I227" s="24" t="str">
        <f>IFERROR(VLOOKUP(H227,'[5]Principais Produtos'!$C$1:$D$42,2,0),"Não")</f>
        <v>Sim</v>
      </c>
      <c r="J227" s="68" t="s">
        <v>1642</v>
      </c>
      <c r="K227" s="53" t="s">
        <v>47</v>
      </c>
      <c r="L227" s="17"/>
      <c r="M227" s="54" t="s">
        <v>369</v>
      </c>
      <c r="N227" s="55">
        <v>691.2355</v>
      </c>
      <c r="O227" s="55">
        <v>0</v>
      </c>
      <c r="P227" s="56">
        <v>691.2355</v>
      </c>
      <c r="Q227" s="64"/>
      <c r="R227" s="51"/>
      <c r="S227" s="57" t="s">
        <v>49</v>
      </c>
      <c r="T227" s="53">
        <v>767818</v>
      </c>
      <c r="U227" s="53" t="s">
        <v>2454</v>
      </c>
      <c r="V227" s="53" t="s">
        <v>2455</v>
      </c>
      <c r="W227" s="53" t="s">
        <v>52</v>
      </c>
      <c r="X227" s="53" t="s">
        <v>2456</v>
      </c>
      <c r="Y227" s="53" t="s">
        <v>2457</v>
      </c>
      <c r="Z227" s="53" t="s">
        <v>2458</v>
      </c>
      <c r="AA227" s="53" t="s">
        <v>56</v>
      </c>
      <c r="AB227" s="53">
        <v>18282.55</v>
      </c>
      <c r="AC227" s="53">
        <v>18282.55</v>
      </c>
      <c r="AD227" s="53" t="s">
        <v>56</v>
      </c>
      <c r="AE227" s="53" t="s">
        <v>56</v>
      </c>
      <c r="AF227" s="53" t="s">
        <v>56</v>
      </c>
      <c r="AG227" s="53">
        <v>18282.55</v>
      </c>
      <c r="AH227" s="53" t="s">
        <v>58</v>
      </c>
      <c r="AI227" s="53">
        <v>0</v>
      </c>
      <c r="AJ227" s="53">
        <v>10000</v>
      </c>
      <c r="AK227" s="53" t="s">
        <v>58</v>
      </c>
      <c r="AL227" s="53">
        <v>0</v>
      </c>
      <c r="AM227" s="53" t="s">
        <v>59</v>
      </c>
      <c r="AN227" s="53" t="s">
        <v>60</v>
      </c>
      <c r="AO227" s="51"/>
      <c r="AP227" s="53" t="s">
        <v>61</v>
      </c>
      <c r="AQ227" s="53" t="s">
        <v>62</v>
      </c>
      <c r="AR227" s="53" t="s">
        <v>63</v>
      </c>
      <c r="AS227" s="53" t="s">
        <v>88</v>
      </c>
      <c r="AT227" s="53" t="s">
        <v>590</v>
      </c>
      <c r="AU227" s="53" t="s">
        <v>65</v>
      </c>
      <c r="AV227" s="53" t="s">
        <v>1464</v>
      </c>
      <c r="AW227" s="53" t="s">
        <v>92</v>
      </c>
      <c r="AX227" s="53" t="s">
        <v>68</v>
      </c>
      <c r="AY227" s="53" t="s">
        <v>93</v>
      </c>
      <c r="AZ227" s="53" t="s">
        <v>2459</v>
      </c>
      <c r="BA227" s="53" t="s">
        <v>274</v>
      </c>
      <c r="BB227" s="53">
        <v>0</v>
      </c>
      <c r="BC227" s="53" t="s">
        <v>2460</v>
      </c>
      <c r="BD227" s="53" t="s">
        <v>2461</v>
      </c>
      <c r="BE227" s="58">
        <v>39644</v>
      </c>
      <c r="BF227" s="53">
        <v>18282.55</v>
      </c>
      <c r="BG227" s="58">
        <v>39644</v>
      </c>
      <c r="BH227" s="109" t="s">
        <v>2459</v>
      </c>
      <c r="BI227" s="60">
        <v>3172</v>
      </c>
      <c r="BJ227" s="61">
        <v>105.73333333333333</v>
      </c>
      <c r="BK227" s="27">
        <f t="shared" si="24"/>
        <v>104</v>
      </c>
      <c r="BL227" s="110">
        <f t="shared" si="25"/>
        <v>8.6666666666666661</v>
      </c>
    </row>
    <row r="228" spans="1:64" ht="16.5" customHeight="1" x14ac:dyDescent="0.25">
      <c r="A228" s="49" t="s">
        <v>1973</v>
      </c>
      <c r="B228" s="17" t="s">
        <v>2470</v>
      </c>
      <c r="C228" s="63">
        <v>93</v>
      </c>
      <c r="D228" s="49" t="s">
        <v>3333</v>
      </c>
      <c r="E228" s="51" t="s">
        <v>1622</v>
      </c>
      <c r="F228" s="50">
        <v>9999</v>
      </c>
      <c r="G228" s="63" t="s">
        <v>389</v>
      </c>
      <c r="H228" s="24" t="str">
        <f>IFERROR(IF(F228*1=9999,VLOOKUP(99&amp;C228*1,[4]Depara_Prod_Oficial!$A$2:$F$1048576,6,FALSE),VLOOKUP(F228*1,[4]Depara_Prod_Oficial!$A$2:$F$1048576,6,FALSE)),E228)</f>
        <v>Pessoas - Vida  (outros)</v>
      </c>
      <c r="I228" s="24" t="str">
        <f>IFERROR(VLOOKUP(H228,'[5]Principais Produtos'!$C$1:$D$42,2,0),"Não")</f>
        <v>Não</v>
      </c>
      <c r="J228" s="68"/>
      <c r="K228" s="53"/>
      <c r="L228" s="17" t="s">
        <v>3177</v>
      </c>
      <c r="M228" s="54" t="s">
        <v>902</v>
      </c>
      <c r="N228" s="55">
        <v>207064.26</v>
      </c>
      <c r="O228" s="55">
        <v>207064.26</v>
      </c>
      <c r="P228" s="56">
        <v>0</v>
      </c>
      <c r="Q228" s="64"/>
      <c r="R228" s="51"/>
      <c r="S228" s="57" t="s">
        <v>49</v>
      </c>
      <c r="T228" s="53">
        <v>471250</v>
      </c>
      <c r="U228" s="53" t="s">
        <v>2462</v>
      </c>
      <c r="V228" s="53" t="s">
        <v>2463</v>
      </c>
      <c r="W228" s="53" t="s">
        <v>52</v>
      </c>
      <c r="X228" s="53" t="s">
        <v>2464</v>
      </c>
      <c r="Y228" s="53" t="s">
        <v>2465</v>
      </c>
      <c r="Z228" s="53" t="s">
        <v>2466</v>
      </c>
      <c r="AA228" s="53" t="s">
        <v>56</v>
      </c>
      <c r="AB228" s="53">
        <v>63606.14</v>
      </c>
      <c r="AC228" s="53">
        <v>63606.14</v>
      </c>
      <c r="AD228" s="53" t="s">
        <v>56</v>
      </c>
      <c r="AE228" s="53" t="s">
        <v>56</v>
      </c>
      <c r="AF228" s="53" t="s">
        <v>56</v>
      </c>
      <c r="AG228" s="53">
        <v>63606.14</v>
      </c>
      <c r="AH228" s="53" t="s">
        <v>57</v>
      </c>
      <c r="AI228" s="53">
        <v>63606.14</v>
      </c>
      <c r="AJ228" s="53">
        <v>8578.99</v>
      </c>
      <c r="AK228" s="53" t="s">
        <v>58</v>
      </c>
      <c r="AL228" s="53">
        <v>0</v>
      </c>
      <c r="AM228" s="53" t="s">
        <v>150</v>
      </c>
      <c r="AN228" s="53" t="s">
        <v>1030</v>
      </c>
      <c r="AO228" s="51" t="s">
        <v>1031</v>
      </c>
      <c r="AP228" s="53" t="s">
        <v>61</v>
      </c>
      <c r="AQ228" s="53" t="s">
        <v>62</v>
      </c>
      <c r="AR228" s="53" t="s">
        <v>2467</v>
      </c>
      <c r="AS228" s="53" t="s">
        <v>512</v>
      </c>
      <c r="AT228" s="53" t="s">
        <v>347</v>
      </c>
      <c r="AU228" s="53" t="s">
        <v>65</v>
      </c>
      <c r="AV228" s="53" t="s">
        <v>2468</v>
      </c>
      <c r="AW228" s="53" t="s">
        <v>292</v>
      </c>
      <c r="AX228" s="53" t="s">
        <v>293</v>
      </c>
      <c r="AY228" s="53" t="s">
        <v>93</v>
      </c>
      <c r="AZ228" s="53" t="s">
        <v>2469</v>
      </c>
      <c r="BA228" s="53" t="s">
        <v>231</v>
      </c>
      <c r="BB228" s="53">
        <v>0</v>
      </c>
      <c r="BC228" s="53" t="s">
        <v>2470</v>
      </c>
      <c r="BD228" s="53" t="s">
        <v>2471</v>
      </c>
      <c r="BE228" s="58">
        <v>38621</v>
      </c>
      <c r="BF228" s="53">
        <v>63606.14</v>
      </c>
      <c r="BG228" s="58">
        <v>38621</v>
      </c>
      <c r="BH228" s="109" t="s">
        <v>2469</v>
      </c>
      <c r="BI228" s="60">
        <v>4190</v>
      </c>
      <c r="BJ228" s="61">
        <v>139.66666666666666</v>
      </c>
      <c r="BK228" s="27">
        <f t="shared" si="24"/>
        <v>137</v>
      </c>
      <c r="BL228" s="110">
        <f t="shared" si="25"/>
        <v>11.416666666666666</v>
      </c>
    </row>
    <row r="229" spans="1:64" ht="16.5" customHeight="1" x14ac:dyDescent="0.25">
      <c r="A229" s="49" t="s">
        <v>1973</v>
      </c>
      <c r="B229" s="17" t="s">
        <v>2478</v>
      </c>
      <c r="C229" s="63">
        <v>93</v>
      </c>
      <c r="D229" s="49" t="s">
        <v>3333</v>
      </c>
      <c r="E229" s="51" t="s">
        <v>3182</v>
      </c>
      <c r="F229" s="50">
        <v>1004</v>
      </c>
      <c r="G229" s="63" t="s">
        <v>46</v>
      </c>
      <c r="H229" s="24" t="str">
        <f>IFERROR(IF(F229*1=9999,VLOOKUP(99&amp;C229*1,[4]Depara_Prod_Oficial!$A$2:$F$1048576,6,FALSE),VLOOKUP(F229*1,[4]Depara_Prod_Oficial!$A$2:$F$1048576,6,FALSE)),E229)</f>
        <v>Vida Proteção Exclusiva</v>
      </c>
      <c r="I229" s="24" t="str">
        <f>IFERROR(VLOOKUP(H229,'[5]Principais Produtos'!$C$1:$D$42,2,0),"Não")</f>
        <v>Sim</v>
      </c>
      <c r="J229" s="68" t="s">
        <v>1642</v>
      </c>
      <c r="K229" s="53" t="s">
        <v>47</v>
      </c>
      <c r="L229" s="17"/>
      <c r="M229" s="54" t="s">
        <v>369</v>
      </c>
      <c r="N229" s="55">
        <v>40227.699999999997</v>
      </c>
      <c r="O229" s="55">
        <v>0</v>
      </c>
      <c r="P229" s="56">
        <v>40227.699999999997</v>
      </c>
      <c r="Q229" s="64"/>
      <c r="R229" s="51"/>
      <c r="S229" s="57" t="s">
        <v>49</v>
      </c>
      <c r="T229" s="53">
        <v>1329508</v>
      </c>
      <c r="U229" s="53" t="s">
        <v>2472</v>
      </c>
      <c r="V229" s="53" t="s">
        <v>2473</v>
      </c>
      <c r="W229" s="53" t="s">
        <v>52</v>
      </c>
      <c r="X229" s="53" t="s">
        <v>2474</v>
      </c>
      <c r="Y229" s="53" t="s">
        <v>2475</v>
      </c>
      <c r="Z229" s="53" t="s">
        <v>2476</v>
      </c>
      <c r="AA229" s="53" t="s">
        <v>56</v>
      </c>
      <c r="AB229" s="53">
        <v>25314.5</v>
      </c>
      <c r="AC229" s="53">
        <v>25314.5</v>
      </c>
      <c r="AD229" s="53" t="s">
        <v>56</v>
      </c>
      <c r="AE229" s="53" t="s">
        <v>56</v>
      </c>
      <c r="AF229" s="53" t="s">
        <v>56</v>
      </c>
      <c r="AG229" s="53">
        <v>25314.5</v>
      </c>
      <c r="AH229" s="53" t="s">
        <v>102</v>
      </c>
      <c r="AI229" s="53">
        <v>12657.25</v>
      </c>
      <c r="AJ229" s="53">
        <v>0</v>
      </c>
      <c r="AK229" s="53" t="s">
        <v>58</v>
      </c>
      <c r="AL229" s="53">
        <v>0</v>
      </c>
      <c r="AM229" s="53" t="s">
        <v>59</v>
      </c>
      <c r="AN229" s="53" t="s">
        <v>60</v>
      </c>
      <c r="AO229" s="51"/>
      <c r="AP229" s="53" t="s">
        <v>61</v>
      </c>
      <c r="AQ229" s="53" t="s">
        <v>270</v>
      </c>
      <c r="AR229" s="53" t="s">
        <v>199</v>
      </c>
      <c r="AS229" s="53" t="s">
        <v>88</v>
      </c>
      <c r="AT229" s="53" t="s">
        <v>187</v>
      </c>
      <c r="AU229" s="53" t="s">
        <v>65</v>
      </c>
      <c r="AV229" s="53" t="s">
        <v>2477</v>
      </c>
      <c r="AW229" s="53" t="s">
        <v>105</v>
      </c>
      <c r="AX229" s="53" t="s">
        <v>68</v>
      </c>
      <c r="AY229" s="53" t="s">
        <v>93</v>
      </c>
      <c r="AZ229" s="53" t="s">
        <v>2435</v>
      </c>
      <c r="BA229" s="53" t="s">
        <v>202</v>
      </c>
      <c r="BB229" s="53">
        <v>0</v>
      </c>
      <c r="BC229" s="53" t="s">
        <v>2478</v>
      </c>
      <c r="BD229" s="53" t="s">
        <v>2479</v>
      </c>
      <c r="BE229" s="58">
        <v>40696</v>
      </c>
      <c r="BF229" s="53">
        <v>25314.5</v>
      </c>
      <c r="BG229" s="58">
        <v>40696</v>
      </c>
      <c r="BH229" s="109" t="s">
        <v>2435</v>
      </c>
      <c r="BI229" s="60">
        <v>2116</v>
      </c>
      <c r="BJ229" s="61">
        <v>70.533333333333331</v>
      </c>
      <c r="BK229" s="27">
        <f t="shared" si="24"/>
        <v>69</v>
      </c>
      <c r="BL229" s="110">
        <f t="shared" si="25"/>
        <v>5.75</v>
      </c>
    </row>
    <row r="230" spans="1:64" ht="16.5" customHeight="1" x14ac:dyDescent="0.25">
      <c r="A230" s="49" t="s">
        <v>1973</v>
      </c>
      <c r="B230" s="17" t="s">
        <v>2486</v>
      </c>
      <c r="C230" s="63">
        <v>82</v>
      </c>
      <c r="D230" s="49" t="s">
        <v>3333</v>
      </c>
      <c r="E230" s="51" t="s">
        <v>1628</v>
      </c>
      <c r="F230" s="50">
        <v>1101</v>
      </c>
      <c r="G230" s="63" t="s">
        <v>374</v>
      </c>
      <c r="H230" s="24" t="str">
        <f>IFERROR(IF(F230*1=9999,VLOOKUP(99&amp;C230*1,[4]Depara_Prod_Oficial!$A$2:$F$1048576,6,FALSE),VLOOKUP(F230*1,[4]Depara_Prod_Oficial!$A$2:$F$1048576,6,FALSE)),E230)</f>
        <v>AP STD</v>
      </c>
      <c r="I230" s="24" t="str">
        <f>IFERROR(VLOOKUP(H230,'[5]Principais Produtos'!$C$1:$D$42,2,0),"Não")</f>
        <v>Sim</v>
      </c>
      <c r="J230" s="68" t="s">
        <v>1642</v>
      </c>
      <c r="K230" s="53" t="s">
        <v>47</v>
      </c>
      <c r="L230" s="17"/>
      <c r="M230" s="54" t="s">
        <v>369</v>
      </c>
      <c r="N230" s="55">
        <v>117105</v>
      </c>
      <c r="O230" s="55">
        <v>0</v>
      </c>
      <c r="P230" s="56">
        <v>117105</v>
      </c>
      <c r="Q230" s="64"/>
      <c r="R230" s="51"/>
      <c r="S230" s="57" t="s">
        <v>49</v>
      </c>
      <c r="T230" s="53">
        <v>1369696</v>
      </c>
      <c r="U230" s="53" t="s">
        <v>2480</v>
      </c>
      <c r="V230" s="53" t="s">
        <v>2481</v>
      </c>
      <c r="W230" s="53" t="s">
        <v>52</v>
      </c>
      <c r="X230" s="53" t="s">
        <v>2482</v>
      </c>
      <c r="Y230" s="53" t="s">
        <v>2483</v>
      </c>
      <c r="Z230" s="53" t="s">
        <v>2484</v>
      </c>
      <c r="AA230" s="53" t="s">
        <v>56</v>
      </c>
      <c r="AB230" s="53">
        <v>115931</v>
      </c>
      <c r="AC230" s="53">
        <v>115931</v>
      </c>
      <c r="AD230" s="53" t="s">
        <v>56</v>
      </c>
      <c r="AE230" s="53" t="s">
        <v>56</v>
      </c>
      <c r="AF230" s="53" t="s">
        <v>56</v>
      </c>
      <c r="AG230" s="53">
        <v>115931</v>
      </c>
      <c r="AH230" s="53" t="s">
        <v>102</v>
      </c>
      <c r="AI230" s="53">
        <v>57965.5</v>
      </c>
      <c r="AJ230" s="53">
        <v>0</v>
      </c>
      <c r="AK230" s="53" t="s">
        <v>58</v>
      </c>
      <c r="AL230" s="53">
        <v>0</v>
      </c>
      <c r="AM230" s="53" t="s">
        <v>59</v>
      </c>
      <c r="AN230" s="53" t="s">
        <v>60</v>
      </c>
      <c r="AO230" s="51"/>
      <c r="AP230" s="53" t="s">
        <v>61</v>
      </c>
      <c r="AQ230" s="53" t="s">
        <v>270</v>
      </c>
      <c r="AR230" s="53" t="s">
        <v>63</v>
      </c>
      <c r="AS230" s="53" t="s">
        <v>2326</v>
      </c>
      <c r="AT230" s="53" t="s">
        <v>187</v>
      </c>
      <c r="AU230" s="53" t="s">
        <v>65</v>
      </c>
      <c r="AV230" s="53" t="s">
        <v>2485</v>
      </c>
      <c r="AW230" s="53" t="s">
        <v>92</v>
      </c>
      <c r="AX230" s="53" t="s">
        <v>68</v>
      </c>
      <c r="AY230" s="53" t="s">
        <v>93</v>
      </c>
      <c r="AZ230" s="53" t="s">
        <v>2459</v>
      </c>
      <c r="BA230" s="53" t="s">
        <v>115</v>
      </c>
      <c r="BB230" s="53">
        <v>0</v>
      </c>
      <c r="BC230" s="53" t="s">
        <v>2486</v>
      </c>
      <c r="BD230" s="53" t="s">
        <v>2487</v>
      </c>
      <c r="BE230" s="58">
        <v>40802</v>
      </c>
      <c r="BF230" s="53">
        <v>115931</v>
      </c>
      <c r="BG230" s="58">
        <v>40802</v>
      </c>
      <c r="BH230" s="109" t="s">
        <v>2459</v>
      </c>
      <c r="BI230" s="60">
        <v>2014</v>
      </c>
      <c r="BJ230" s="61">
        <v>67.13333333333334</v>
      </c>
      <c r="BK230" s="27">
        <f t="shared" si="24"/>
        <v>66</v>
      </c>
      <c r="BL230" s="110">
        <f t="shared" si="25"/>
        <v>5.5</v>
      </c>
    </row>
    <row r="231" spans="1:64" ht="16.5" customHeight="1" x14ac:dyDescent="0.25">
      <c r="A231" s="49" t="s">
        <v>1973</v>
      </c>
      <c r="B231" s="17" t="s">
        <v>2493</v>
      </c>
      <c r="C231" s="63">
        <v>82</v>
      </c>
      <c r="D231" s="49" t="s">
        <v>3333</v>
      </c>
      <c r="E231" s="51" t="s">
        <v>1622</v>
      </c>
      <c r="F231" s="50">
        <v>9999</v>
      </c>
      <c r="G231" s="63" t="s">
        <v>374</v>
      </c>
      <c r="H231" s="24" t="str">
        <f>IFERROR(IF(F231*1=9999,VLOOKUP(99&amp;C231*1,[4]Depara_Prod_Oficial!$A$2:$F$1048576,6,FALSE),VLOOKUP(F231*1,[4]Depara_Prod_Oficial!$A$2:$F$1048576,6,FALSE)),E231)</f>
        <v>Pessoas - Acidentes Pessoais</v>
      </c>
      <c r="I231" s="24" t="str">
        <f>IFERROR(VLOOKUP(H231,'[5]Principais Produtos'!$C$1:$D$42,2,0),"Não")</f>
        <v>Não</v>
      </c>
      <c r="J231" s="68" t="s">
        <v>1642</v>
      </c>
      <c r="K231" s="53" t="s">
        <v>47</v>
      </c>
      <c r="L231" s="17"/>
      <c r="M231" s="54" t="s">
        <v>369</v>
      </c>
      <c r="N231" s="55">
        <v>28420.83</v>
      </c>
      <c r="O231" s="55">
        <v>0</v>
      </c>
      <c r="P231" s="56">
        <v>28420.83</v>
      </c>
      <c r="Q231" s="64"/>
      <c r="R231" s="51"/>
      <c r="S231" s="57" t="s">
        <v>49</v>
      </c>
      <c r="T231" s="53">
        <v>607962</v>
      </c>
      <c r="U231" s="53" t="s">
        <v>2488</v>
      </c>
      <c r="V231" s="53" t="s">
        <v>2489</v>
      </c>
      <c r="W231" s="53" t="s">
        <v>52</v>
      </c>
      <c r="X231" s="53" t="s">
        <v>2490</v>
      </c>
      <c r="Y231" s="53">
        <v>93200504928</v>
      </c>
      <c r="Z231" s="53" t="s">
        <v>2491</v>
      </c>
      <c r="AA231" s="53" t="s">
        <v>56</v>
      </c>
      <c r="AB231" s="53">
        <v>18527.28</v>
      </c>
      <c r="AC231" s="53">
        <v>18527.28</v>
      </c>
      <c r="AD231" s="53" t="s">
        <v>56</v>
      </c>
      <c r="AE231" s="53" t="s">
        <v>56</v>
      </c>
      <c r="AF231" s="53" t="s">
        <v>56</v>
      </c>
      <c r="AG231" s="53">
        <v>18527.28</v>
      </c>
      <c r="AH231" s="53" t="s">
        <v>57</v>
      </c>
      <c r="AI231" s="53">
        <v>18527.28</v>
      </c>
      <c r="AJ231" s="53">
        <v>2842.08</v>
      </c>
      <c r="AK231" s="53" t="s">
        <v>58</v>
      </c>
      <c r="AL231" s="53">
        <v>0</v>
      </c>
      <c r="AM231" s="53" t="s">
        <v>59</v>
      </c>
      <c r="AN231" s="53" t="s">
        <v>60</v>
      </c>
      <c r="AO231" s="51"/>
      <c r="AP231" s="53" t="s">
        <v>61</v>
      </c>
      <c r="AQ231" s="53" t="s">
        <v>270</v>
      </c>
      <c r="AR231" s="53" t="s">
        <v>87</v>
      </c>
      <c r="AS231" s="53" t="s">
        <v>64</v>
      </c>
      <c r="AT231" s="53" t="s">
        <v>2044</v>
      </c>
      <c r="AU231" s="53" t="s">
        <v>65</v>
      </c>
      <c r="AV231" s="53" t="s">
        <v>1078</v>
      </c>
      <c r="AW231" s="53" t="s">
        <v>67</v>
      </c>
      <c r="AX231" s="53" t="s">
        <v>68</v>
      </c>
      <c r="AY231" s="53" t="s">
        <v>93</v>
      </c>
      <c r="AZ231" s="53" t="s">
        <v>2492</v>
      </c>
      <c r="BA231" s="53" t="s">
        <v>155</v>
      </c>
      <c r="BB231" s="53">
        <v>0</v>
      </c>
      <c r="BC231" s="53" t="s">
        <v>2493</v>
      </c>
      <c r="BD231" s="53" t="s">
        <v>2494</v>
      </c>
      <c r="BE231" s="58">
        <v>39228</v>
      </c>
      <c r="BF231" s="53">
        <v>18527.28</v>
      </c>
      <c r="BG231" s="58">
        <v>39228</v>
      </c>
      <c r="BH231" s="109" t="s">
        <v>2492</v>
      </c>
      <c r="BI231" s="60">
        <v>3582</v>
      </c>
      <c r="BJ231" s="61">
        <v>119.4</v>
      </c>
      <c r="BK231" s="27">
        <f t="shared" si="24"/>
        <v>117</v>
      </c>
      <c r="BL231" s="110">
        <f t="shared" si="25"/>
        <v>9.75</v>
      </c>
    </row>
    <row r="232" spans="1:64" ht="16.5" customHeight="1" x14ac:dyDescent="0.25">
      <c r="A232" s="49" t="s">
        <v>1973</v>
      </c>
      <c r="B232" s="17" t="s">
        <v>2500</v>
      </c>
      <c r="C232" s="63">
        <v>68</v>
      </c>
      <c r="D232" s="49" t="s">
        <v>3274</v>
      </c>
      <c r="E232" s="51" t="s">
        <v>3185</v>
      </c>
      <c r="F232" s="50">
        <v>1389</v>
      </c>
      <c r="G232" s="63" t="s">
        <v>389</v>
      </c>
      <c r="H232" s="24" t="str">
        <f>IFERROR(IF(F232*1=9999,VLOOKUP(99&amp;C232*1,[4]Depara_Prod_Oficial!$A$2:$F$1048576,6,FALSE),VLOOKUP(F232*1,[4]Depara_Prod_Oficial!$A$2:$F$1048576,6,FALSE)),E232)</f>
        <v>Habitacional Life</v>
      </c>
      <c r="I232" s="24" t="str">
        <f>IFERROR(VLOOKUP(H232,'[5]Principais Produtos'!$C$1:$D$42,2,0),"Não")</f>
        <v>Sim</v>
      </c>
      <c r="J232" s="68" t="s">
        <v>400</v>
      </c>
      <c r="K232" s="53" t="s">
        <v>400</v>
      </c>
      <c r="L232" s="17" t="s">
        <v>3178</v>
      </c>
      <c r="M232" s="54" t="s">
        <v>48</v>
      </c>
      <c r="N232" s="55">
        <v>1280</v>
      </c>
      <c r="O232" s="55">
        <v>1280</v>
      </c>
      <c r="P232" s="56">
        <v>0</v>
      </c>
      <c r="Q232" s="64"/>
      <c r="R232" s="51"/>
      <c r="S232" s="62" t="s">
        <v>375</v>
      </c>
      <c r="T232" s="53">
        <v>1592091</v>
      </c>
      <c r="U232" s="53" t="s">
        <v>2495</v>
      </c>
      <c r="V232" s="53" t="s">
        <v>2496</v>
      </c>
      <c r="W232" s="53" t="s">
        <v>420</v>
      </c>
      <c r="X232" s="53" t="s">
        <v>2497</v>
      </c>
      <c r="Y232" s="53" t="s">
        <v>2498</v>
      </c>
      <c r="Z232" s="53" t="s">
        <v>2499</v>
      </c>
      <c r="AA232" s="53" t="s">
        <v>56</v>
      </c>
      <c r="AB232" s="53">
        <v>27729.94</v>
      </c>
      <c r="AC232" s="53">
        <v>27729.94</v>
      </c>
      <c r="AD232" s="53" t="s">
        <v>56</v>
      </c>
      <c r="AE232" s="53" t="s">
        <v>56</v>
      </c>
      <c r="AF232" s="53" t="s">
        <v>56</v>
      </c>
      <c r="AG232" s="53">
        <v>27729.94</v>
      </c>
      <c r="AH232" s="53" t="s">
        <v>102</v>
      </c>
      <c r="AI232" s="53">
        <v>13864.97</v>
      </c>
      <c r="AJ232" s="53">
        <v>0</v>
      </c>
      <c r="AK232" s="53" t="s">
        <v>58</v>
      </c>
      <c r="AL232" s="53">
        <v>0</v>
      </c>
      <c r="AM232" s="53" t="s">
        <v>59</v>
      </c>
      <c r="AN232" s="53" t="s">
        <v>60</v>
      </c>
      <c r="AO232" s="51"/>
      <c r="AP232" s="53" t="s">
        <v>61</v>
      </c>
      <c r="AQ232" s="53" t="s">
        <v>431</v>
      </c>
      <c r="AR232" s="53" t="s">
        <v>221</v>
      </c>
      <c r="AS232" s="53" t="s">
        <v>88</v>
      </c>
      <c r="AT232" s="53" t="s">
        <v>169</v>
      </c>
      <c r="AU232" s="53" t="s">
        <v>65</v>
      </c>
      <c r="AV232" s="53" t="s">
        <v>1078</v>
      </c>
      <c r="AW232" s="53" t="s">
        <v>67</v>
      </c>
      <c r="AX232" s="53" t="s">
        <v>423</v>
      </c>
      <c r="AY232" s="53" t="s">
        <v>424</v>
      </c>
      <c r="AZ232" s="53" t="s">
        <v>2451</v>
      </c>
      <c r="BA232" s="53" t="s">
        <v>70</v>
      </c>
      <c r="BB232" s="53">
        <v>0</v>
      </c>
      <c r="BC232" s="53" t="s">
        <v>2500</v>
      </c>
      <c r="BD232" s="53" t="s">
        <v>2501</v>
      </c>
      <c r="BE232" s="58">
        <v>41333</v>
      </c>
      <c r="BF232" s="53">
        <v>27729.94</v>
      </c>
      <c r="BG232" s="58">
        <v>41333</v>
      </c>
      <c r="BH232" s="109" t="s">
        <v>2451</v>
      </c>
      <c r="BI232" s="60">
        <v>1489</v>
      </c>
      <c r="BJ232" s="61">
        <v>49.633333333333333</v>
      </c>
      <c r="BK232" s="27">
        <f t="shared" si="24"/>
        <v>49</v>
      </c>
      <c r="BL232" s="110">
        <f t="shared" si="25"/>
        <v>4.083333333333333</v>
      </c>
    </row>
    <row r="233" spans="1:64" ht="16.5" customHeight="1" x14ac:dyDescent="0.25">
      <c r="A233" s="49" t="s">
        <v>1973</v>
      </c>
      <c r="B233" s="17" t="s">
        <v>2507</v>
      </c>
      <c r="C233" s="63">
        <v>93</v>
      </c>
      <c r="D233" s="49" t="s">
        <v>3333</v>
      </c>
      <c r="E233" s="51" t="s">
        <v>1630</v>
      </c>
      <c r="F233" s="50">
        <v>5055</v>
      </c>
      <c r="G233" s="63" t="s">
        <v>389</v>
      </c>
      <c r="H233" s="24" t="str">
        <f>IFERROR(IF(F233*1=9999,VLOOKUP(99&amp;C233*1,[4]Depara_Prod_Oficial!$A$2:$F$1048576,6,FALSE),VLOOKUP(F233*1,[4]Depara_Prod_Oficial!$A$2:$F$1048576,6,FALSE)),E233)</f>
        <v>Vida Master</v>
      </c>
      <c r="I233" s="24" t="str">
        <f>IFERROR(VLOOKUP(H233,'[5]Principais Produtos'!$C$1:$D$42,2,0),"Não")</f>
        <v>Sim</v>
      </c>
      <c r="J233" s="68" t="s">
        <v>1642</v>
      </c>
      <c r="K233" s="53" t="s">
        <v>1643</v>
      </c>
      <c r="L233" s="17"/>
      <c r="M233" s="54" t="s">
        <v>48</v>
      </c>
      <c r="N233" s="55">
        <v>21457.34</v>
      </c>
      <c r="O233" s="55">
        <v>18500</v>
      </c>
      <c r="P233" s="56">
        <v>2957.34</v>
      </c>
      <c r="Q233" s="64"/>
      <c r="R233" s="51"/>
      <c r="S233" s="62" t="s">
        <v>375</v>
      </c>
      <c r="T233" s="53">
        <v>2044077</v>
      </c>
      <c r="U233" s="53" t="s">
        <v>2502</v>
      </c>
      <c r="V233" s="53" t="s">
        <v>2503</v>
      </c>
      <c r="W233" s="53" t="s">
        <v>52</v>
      </c>
      <c r="X233" s="53" t="s">
        <v>2504</v>
      </c>
      <c r="Y233" s="53" t="s">
        <v>2505</v>
      </c>
      <c r="Z233" s="53" t="s">
        <v>2506</v>
      </c>
      <c r="AA233" s="53" t="s">
        <v>56</v>
      </c>
      <c r="AB233" s="53">
        <v>60000</v>
      </c>
      <c r="AC233" s="53">
        <v>60000</v>
      </c>
      <c r="AD233" s="53" t="s">
        <v>56</v>
      </c>
      <c r="AE233" s="53" t="s">
        <v>56</v>
      </c>
      <c r="AF233" s="53" t="s">
        <v>56</v>
      </c>
      <c r="AG233" s="53">
        <v>60000</v>
      </c>
      <c r="AH233" s="53" t="s">
        <v>102</v>
      </c>
      <c r="AI233" s="53">
        <v>30000</v>
      </c>
      <c r="AJ233" s="53">
        <v>0</v>
      </c>
      <c r="AK233" s="53" t="s">
        <v>58</v>
      </c>
      <c r="AL233" s="53">
        <v>0</v>
      </c>
      <c r="AM233" s="53" t="s">
        <v>59</v>
      </c>
      <c r="AN233" s="53" t="s">
        <v>60</v>
      </c>
      <c r="AO233" s="51"/>
      <c r="AP233" s="53" t="s">
        <v>61</v>
      </c>
      <c r="AQ233" s="53" t="s">
        <v>62</v>
      </c>
      <c r="AR233" s="53" t="s">
        <v>142</v>
      </c>
      <c r="AS233" s="53" t="s">
        <v>64</v>
      </c>
      <c r="AT233" s="53" t="s">
        <v>169</v>
      </c>
      <c r="AU233" s="53" t="s">
        <v>65</v>
      </c>
      <c r="AV233" s="53" t="s">
        <v>123</v>
      </c>
      <c r="AW233" s="53" t="s">
        <v>105</v>
      </c>
      <c r="AX233" s="53" t="s">
        <v>68</v>
      </c>
      <c r="AY233" s="53" t="s">
        <v>93</v>
      </c>
      <c r="AZ233" s="53" t="s">
        <v>2469</v>
      </c>
      <c r="BA233" s="53" t="s">
        <v>223</v>
      </c>
      <c r="BB233" s="53">
        <v>0</v>
      </c>
      <c r="BC233" s="53" t="s">
        <v>2507</v>
      </c>
      <c r="BD233" s="53" t="s">
        <v>2508</v>
      </c>
      <c r="BE233" s="58">
        <v>42067</v>
      </c>
      <c r="BF233" s="53">
        <v>60000</v>
      </c>
      <c r="BG233" s="58">
        <v>42067</v>
      </c>
      <c r="BH233" s="109" t="s">
        <v>2469</v>
      </c>
      <c r="BI233" s="60">
        <v>744</v>
      </c>
      <c r="BJ233" s="61">
        <v>24.8</v>
      </c>
      <c r="BK233" s="27">
        <f t="shared" si="24"/>
        <v>24</v>
      </c>
      <c r="BL233" s="110">
        <f t="shared" si="25"/>
        <v>2</v>
      </c>
    </row>
    <row r="234" spans="1:64" ht="16.5" customHeight="1" x14ac:dyDescent="0.25">
      <c r="A234" s="49" t="s">
        <v>1973</v>
      </c>
      <c r="B234" s="17" t="s">
        <v>2515</v>
      </c>
      <c r="C234" s="63">
        <v>93</v>
      </c>
      <c r="D234" s="49" t="s">
        <v>3333</v>
      </c>
      <c r="E234" s="51" t="s">
        <v>1630</v>
      </c>
      <c r="F234" s="50">
        <v>5055</v>
      </c>
      <c r="G234" s="63" t="s">
        <v>389</v>
      </c>
      <c r="H234" s="24" t="str">
        <f>IFERROR(IF(F234*1=9999,VLOOKUP(99&amp;C234*1,[4]Depara_Prod_Oficial!$A$2:$F$1048576,6,FALSE),VLOOKUP(F234*1,[4]Depara_Prod_Oficial!$A$2:$F$1048576,6,FALSE)),E234)</f>
        <v>Vida Master</v>
      </c>
      <c r="I234" s="24" t="str">
        <f>IFERROR(VLOOKUP(H234,'[5]Principais Produtos'!$C$1:$D$42,2,0),"Não")</f>
        <v>Sim</v>
      </c>
      <c r="J234" s="68" t="s">
        <v>1642</v>
      </c>
      <c r="K234" s="53" t="s">
        <v>958</v>
      </c>
      <c r="L234" s="17" t="s">
        <v>919</v>
      </c>
      <c r="M234" s="54" t="s">
        <v>48</v>
      </c>
      <c r="N234" s="55">
        <v>160000.07999999999</v>
      </c>
      <c r="O234" s="55">
        <v>125000</v>
      </c>
      <c r="P234" s="56">
        <v>35000.079999999987</v>
      </c>
      <c r="Q234" s="64"/>
      <c r="R234" s="51"/>
      <c r="S234" s="62" t="s">
        <v>375</v>
      </c>
      <c r="T234" s="53">
        <v>2119181</v>
      </c>
      <c r="U234" s="53" t="s">
        <v>2509</v>
      </c>
      <c r="V234" s="53" t="s">
        <v>2510</v>
      </c>
      <c r="W234" s="53" t="s">
        <v>52</v>
      </c>
      <c r="X234" s="53" t="s">
        <v>2511</v>
      </c>
      <c r="Y234" s="53" t="s">
        <v>2512</v>
      </c>
      <c r="Z234" s="53" t="s">
        <v>2513</v>
      </c>
      <c r="AA234" s="53" t="s">
        <v>56</v>
      </c>
      <c r="AB234" s="53">
        <v>77034</v>
      </c>
      <c r="AC234" s="53">
        <v>77034</v>
      </c>
      <c r="AD234" s="53" t="s">
        <v>56</v>
      </c>
      <c r="AE234" s="53" t="s">
        <v>56</v>
      </c>
      <c r="AF234" s="53" t="s">
        <v>56</v>
      </c>
      <c r="AG234" s="53">
        <v>77034</v>
      </c>
      <c r="AH234" s="53" t="s">
        <v>102</v>
      </c>
      <c r="AI234" s="53">
        <v>38517</v>
      </c>
      <c r="AJ234" s="53">
        <v>0</v>
      </c>
      <c r="AK234" s="53" t="s">
        <v>58</v>
      </c>
      <c r="AL234" s="53">
        <v>0</v>
      </c>
      <c r="AM234" s="53" t="s">
        <v>59</v>
      </c>
      <c r="AN234" s="53" t="s">
        <v>60</v>
      </c>
      <c r="AO234" s="51"/>
      <c r="AP234" s="53" t="s">
        <v>61</v>
      </c>
      <c r="AQ234" s="53" t="s">
        <v>62</v>
      </c>
      <c r="AR234" s="53" t="s">
        <v>199</v>
      </c>
      <c r="AS234" s="53" t="s">
        <v>88</v>
      </c>
      <c r="AT234" s="53" t="s">
        <v>2514</v>
      </c>
      <c r="AU234" s="53" t="s">
        <v>65</v>
      </c>
      <c r="AV234" s="53" t="s">
        <v>123</v>
      </c>
      <c r="AW234" s="53" t="s">
        <v>105</v>
      </c>
      <c r="AX234" s="53" t="s">
        <v>68</v>
      </c>
      <c r="AY234" s="53" t="s">
        <v>93</v>
      </c>
      <c r="AZ234" s="53" t="s">
        <v>2417</v>
      </c>
      <c r="BA234" s="53" t="s">
        <v>223</v>
      </c>
      <c r="BB234" s="53">
        <v>0</v>
      </c>
      <c r="BC234" s="53" t="s">
        <v>2515</v>
      </c>
      <c r="BD234" s="53" t="s">
        <v>2516</v>
      </c>
      <c r="BE234" s="58">
        <v>42194</v>
      </c>
      <c r="BF234" s="53">
        <v>77034</v>
      </c>
      <c r="BG234" s="58">
        <v>42194</v>
      </c>
      <c r="BH234" s="109" t="s">
        <v>2417</v>
      </c>
      <c r="BI234" s="60">
        <v>621</v>
      </c>
      <c r="BJ234" s="61">
        <v>20.7</v>
      </c>
      <c r="BK234" s="27">
        <f t="shared" si="24"/>
        <v>20</v>
      </c>
      <c r="BL234" s="110">
        <f t="shared" si="25"/>
        <v>1.6666666666666667</v>
      </c>
    </row>
    <row r="235" spans="1:64" ht="16.5" customHeight="1" x14ac:dyDescent="0.25">
      <c r="A235" s="49" t="s">
        <v>1973</v>
      </c>
      <c r="B235" s="17" t="s">
        <v>2523</v>
      </c>
      <c r="C235" s="63">
        <v>93</v>
      </c>
      <c r="D235" s="49" t="s">
        <v>3333</v>
      </c>
      <c r="E235" s="51" t="s">
        <v>1635</v>
      </c>
      <c r="F235" s="50">
        <v>8064</v>
      </c>
      <c r="G235" s="63" t="s">
        <v>386</v>
      </c>
      <c r="H235" s="24" t="str">
        <f>IFERROR(IF(F235*1=9999,VLOOKUP(99&amp;C235*1,[4]Depara_Prod_Oficial!$A$2:$F$1048576,6,FALSE),VLOOKUP(F235*1,[4]Depara_Prod_Oficial!$A$2:$F$1048576,6,FALSE)),E235)</f>
        <v>Vida Van Gogh</v>
      </c>
      <c r="I235" s="24" t="str">
        <f>IFERROR(VLOOKUP(H235,'[5]Principais Produtos'!$C$1:$D$42,2,0),"Não")</f>
        <v>Sim</v>
      </c>
      <c r="J235" s="68" t="s">
        <v>1642</v>
      </c>
      <c r="K235" s="53" t="s">
        <v>958</v>
      </c>
      <c r="L235" s="17" t="s">
        <v>1649</v>
      </c>
      <c r="M235" s="54" t="s">
        <v>48</v>
      </c>
      <c r="N235" s="55">
        <v>912283.2</v>
      </c>
      <c r="O235" s="55">
        <v>700000</v>
      </c>
      <c r="P235" s="56">
        <v>212283.19999999995</v>
      </c>
      <c r="Q235" s="64"/>
      <c r="R235" s="51"/>
      <c r="S235" s="62" t="s">
        <v>375</v>
      </c>
      <c r="T235" s="53">
        <v>2133012</v>
      </c>
      <c r="U235" s="53" t="s">
        <v>2517</v>
      </c>
      <c r="V235" s="53" t="s">
        <v>2518</v>
      </c>
      <c r="W235" s="53" t="s">
        <v>52</v>
      </c>
      <c r="X235" s="53" t="s">
        <v>2519</v>
      </c>
      <c r="Y235" s="53" t="s">
        <v>2520</v>
      </c>
      <c r="Z235" s="53" t="s">
        <v>2521</v>
      </c>
      <c r="AA235" s="53" t="s">
        <v>56</v>
      </c>
      <c r="AB235" s="53">
        <v>523337</v>
      </c>
      <c r="AC235" s="53">
        <v>523337</v>
      </c>
      <c r="AD235" s="53" t="s">
        <v>56</v>
      </c>
      <c r="AE235" s="53" t="s">
        <v>56</v>
      </c>
      <c r="AF235" s="53" t="s">
        <v>56</v>
      </c>
      <c r="AG235" s="53">
        <v>523337</v>
      </c>
      <c r="AH235" s="53" t="s">
        <v>102</v>
      </c>
      <c r="AI235" s="53">
        <v>261668.5</v>
      </c>
      <c r="AJ235" s="53">
        <v>0</v>
      </c>
      <c r="AK235" s="53" t="s">
        <v>58</v>
      </c>
      <c r="AL235" s="53">
        <v>0</v>
      </c>
      <c r="AM235" s="53" t="s">
        <v>59</v>
      </c>
      <c r="AN235" s="53" t="s">
        <v>60</v>
      </c>
      <c r="AO235" s="51"/>
      <c r="AP235" s="53" t="s">
        <v>61</v>
      </c>
      <c r="AQ235" s="53" t="s">
        <v>62</v>
      </c>
      <c r="AR235" s="53" t="s">
        <v>168</v>
      </c>
      <c r="AS235" s="53" t="s">
        <v>88</v>
      </c>
      <c r="AT235" s="53" t="s">
        <v>169</v>
      </c>
      <c r="AU235" s="53" t="s">
        <v>65</v>
      </c>
      <c r="AV235" s="53" t="s">
        <v>2522</v>
      </c>
      <c r="AW235" s="53" t="s">
        <v>92</v>
      </c>
      <c r="AX235" s="53" t="s">
        <v>68</v>
      </c>
      <c r="AY235" s="53" t="s">
        <v>93</v>
      </c>
      <c r="AZ235" s="53" t="s">
        <v>2417</v>
      </c>
      <c r="BA235" s="53" t="s">
        <v>106</v>
      </c>
      <c r="BB235" s="53">
        <v>0</v>
      </c>
      <c r="BC235" s="53" t="s">
        <v>2523</v>
      </c>
      <c r="BD235" s="53" t="s">
        <v>2524</v>
      </c>
      <c r="BE235" s="58">
        <v>42226</v>
      </c>
      <c r="BF235" s="53">
        <v>523337</v>
      </c>
      <c r="BG235" s="58">
        <v>42226</v>
      </c>
      <c r="BH235" s="109" t="s">
        <v>2417</v>
      </c>
      <c r="BI235" s="60">
        <v>589</v>
      </c>
      <c r="BJ235" s="61">
        <v>19.633333333333333</v>
      </c>
      <c r="BK235" s="27">
        <f t="shared" si="24"/>
        <v>19</v>
      </c>
      <c r="BL235" s="110">
        <f t="shared" si="25"/>
        <v>1.5833333333333333</v>
      </c>
    </row>
    <row r="236" spans="1:64" ht="16.5" customHeight="1" x14ac:dyDescent="0.25">
      <c r="A236" s="49" t="s">
        <v>1973</v>
      </c>
      <c r="B236" s="17" t="s">
        <v>2530</v>
      </c>
      <c r="C236" s="63">
        <v>93</v>
      </c>
      <c r="D236" s="49" t="s">
        <v>3333</v>
      </c>
      <c r="E236" s="51" t="s">
        <v>1630</v>
      </c>
      <c r="F236" s="50">
        <v>5055</v>
      </c>
      <c r="G236" s="63" t="s">
        <v>389</v>
      </c>
      <c r="H236" s="24" t="str">
        <f>IFERROR(IF(F236*1=9999,VLOOKUP(99&amp;C236*1,[4]Depara_Prod_Oficial!$A$2:$F$1048576,6,FALSE),VLOOKUP(F236*1,[4]Depara_Prod_Oficial!$A$2:$F$1048576,6,FALSE)),E236)</f>
        <v>Vida Master</v>
      </c>
      <c r="I236" s="24" t="str">
        <f>IFERROR(VLOOKUP(H236,'[5]Principais Produtos'!$C$1:$D$42,2,0),"Não")</f>
        <v>Sim</v>
      </c>
      <c r="J236" s="68" t="s">
        <v>1642</v>
      </c>
      <c r="K236" s="53" t="s">
        <v>958</v>
      </c>
      <c r="L236" s="17" t="s">
        <v>919</v>
      </c>
      <c r="M236" s="54" t="s">
        <v>48</v>
      </c>
      <c r="N236" s="55">
        <v>99198.720000000001</v>
      </c>
      <c r="O236" s="55">
        <v>90000</v>
      </c>
      <c r="P236" s="56">
        <v>9198.7200000000012</v>
      </c>
      <c r="Q236" s="64"/>
      <c r="R236" s="51"/>
      <c r="S236" s="62" t="s">
        <v>375</v>
      </c>
      <c r="T236" s="53">
        <v>1894782</v>
      </c>
      <c r="U236" s="53" t="s">
        <v>2525</v>
      </c>
      <c r="V236" s="53" t="s">
        <v>2526</v>
      </c>
      <c r="W236" s="53" t="s">
        <v>52</v>
      </c>
      <c r="X236" s="53" t="s">
        <v>2527</v>
      </c>
      <c r="Y236" s="53" t="s">
        <v>2528</v>
      </c>
      <c r="Z236" s="53" t="s">
        <v>2529</v>
      </c>
      <c r="AA236" s="53" t="s">
        <v>56</v>
      </c>
      <c r="AB236" s="53">
        <v>21000</v>
      </c>
      <c r="AC236" s="53">
        <v>21000</v>
      </c>
      <c r="AD236" s="53" t="s">
        <v>56</v>
      </c>
      <c r="AE236" s="53" t="s">
        <v>56</v>
      </c>
      <c r="AF236" s="53" t="s">
        <v>56</v>
      </c>
      <c r="AG236" s="53">
        <v>21000</v>
      </c>
      <c r="AH236" s="53" t="s">
        <v>102</v>
      </c>
      <c r="AI236" s="53">
        <v>10500</v>
      </c>
      <c r="AJ236" s="53">
        <v>0</v>
      </c>
      <c r="AK236" s="53" t="s">
        <v>58</v>
      </c>
      <c r="AL236" s="53">
        <v>0</v>
      </c>
      <c r="AM236" s="53" t="s">
        <v>59</v>
      </c>
      <c r="AN236" s="53" t="s">
        <v>60</v>
      </c>
      <c r="AO236" s="51"/>
      <c r="AP236" s="53" t="s">
        <v>61</v>
      </c>
      <c r="AQ236" s="53" t="s">
        <v>62</v>
      </c>
      <c r="AR236" s="53" t="s">
        <v>168</v>
      </c>
      <c r="AS236" s="53" t="s">
        <v>88</v>
      </c>
      <c r="AT236" s="53" t="s">
        <v>313</v>
      </c>
      <c r="AU236" s="53" t="s">
        <v>65</v>
      </c>
      <c r="AV236" s="53" t="s">
        <v>1504</v>
      </c>
      <c r="AW236" s="53" t="s">
        <v>340</v>
      </c>
      <c r="AX236" s="53" t="s">
        <v>190</v>
      </c>
      <c r="AY236" s="53" t="s">
        <v>93</v>
      </c>
      <c r="AZ236" s="53" t="s">
        <v>2459</v>
      </c>
      <c r="BA236" s="53" t="s">
        <v>223</v>
      </c>
      <c r="BB236" s="53">
        <v>0</v>
      </c>
      <c r="BC236" s="53" t="s">
        <v>2530</v>
      </c>
      <c r="BD236" s="53" t="s">
        <v>2531</v>
      </c>
      <c r="BE236" s="58">
        <v>41849</v>
      </c>
      <c r="BF236" s="53">
        <v>21000</v>
      </c>
      <c r="BG236" s="58">
        <v>41849</v>
      </c>
      <c r="BH236" s="109" t="s">
        <v>2459</v>
      </c>
      <c r="BI236" s="60">
        <v>967</v>
      </c>
      <c r="BJ236" s="61">
        <v>32.233333333333334</v>
      </c>
      <c r="BK236" s="27">
        <f t="shared" si="24"/>
        <v>31</v>
      </c>
      <c r="BL236" s="110">
        <f t="shared" si="25"/>
        <v>2.5833333333333335</v>
      </c>
    </row>
    <row r="237" spans="1:64" ht="16.5" customHeight="1" x14ac:dyDescent="0.25">
      <c r="A237" s="49" t="s">
        <v>1973</v>
      </c>
      <c r="B237" s="17" t="s">
        <v>2536</v>
      </c>
      <c r="C237" s="63">
        <v>93</v>
      </c>
      <c r="D237" s="49" t="s">
        <v>3333</v>
      </c>
      <c r="E237" s="51" t="s">
        <v>1632</v>
      </c>
      <c r="F237" s="50">
        <v>8061</v>
      </c>
      <c r="G237" s="63" t="s">
        <v>389</v>
      </c>
      <c r="H237" s="24" t="str">
        <f>IFERROR(IF(F237*1=9999,VLOOKUP(99&amp;C237*1,[4]Depara_Prod_Oficial!$A$2:$F$1048576,6,FALSE),VLOOKUP(F237*1,[4]Depara_Prod_Oficial!$A$2:$F$1048576,6,FALSE)),E237)</f>
        <v>Vida Homem</v>
      </c>
      <c r="I237" s="24" t="str">
        <f>IFERROR(VLOOKUP(H237,'[5]Principais Produtos'!$C$1:$D$42,2,0),"Não")</f>
        <v>Sim</v>
      </c>
      <c r="J237" s="68" t="s">
        <v>1642</v>
      </c>
      <c r="K237" s="53" t="s">
        <v>1643</v>
      </c>
      <c r="L237" s="17"/>
      <c r="M237" s="54" t="s">
        <v>48</v>
      </c>
      <c r="N237" s="55">
        <v>47371.87</v>
      </c>
      <c r="O237" s="55">
        <v>40000</v>
      </c>
      <c r="P237" s="56">
        <v>7371.8700000000026</v>
      </c>
      <c r="Q237" s="64">
        <v>4000</v>
      </c>
      <c r="R237" s="51"/>
      <c r="S237" s="62" t="s">
        <v>375</v>
      </c>
      <c r="T237" s="53">
        <v>2249209</v>
      </c>
      <c r="U237" s="53" t="s">
        <v>2532</v>
      </c>
      <c r="V237" s="53" t="s">
        <v>2533</v>
      </c>
      <c r="W237" s="53" t="s">
        <v>52</v>
      </c>
      <c r="X237" s="53" t="s">
        <v>2534</v>
      </c>
      <c r="Y237" s="53" t="s">
        <v>2535</v>
      </c>
      <c r="Z237" s="53" t="s">
        <v>1912</v>
      </c>
      <c r="AA237" s="53" t="s">
        <v>56</v>
      </c>
      <c r="AB237" s="53">
        <v>79072</v>
      </c>
      <c r="AC237" s="53">
        <v>79072</v>
      </c>
      <c r="AD237" s="53" t="s">
        <v>56</v>
      </c>
      <c r="AE237" s="53" t="s">
        <v>56</v>
      </c>
      <c r="AF237" s="53" t="s">
        <v>56</v>
      </c>
      <c r="AG237" s="53">
        <v>79072</v>
      </c>
      <c r="AH237" s="53" t="s">
        <v>102</v>
      </c>
      <c r="AI237" s="53">
        <v>39536</v>
      </c>
      <c r="AJ237" s="53">
        <v>0</v>
      </c>
      <c r="AK237" s="53" t="s">
        <v>58</v>
      </c>
      <c r="AL237" s="53">
        <v>0</v>
      </c>
      <c r="AM237" s="53" t="s">
        <v>59</v>
      </c>
      <c r="AN237" s="53" t="s">
        <v>60</v>
      </c>
      <c r="AO237" s="51"/>
      <c r="AP237" s="53" t="s">
        <v>61</v>
      </c>
      <c r="AQ237" s="53" t="s">
        <v>62</v>
      </c>
      <c r="AR237" s="53" t="s">
        <v>1563</v>
      </c>
      <c r="AS237" s="53" t="s">
        <v>88</v>
      </c>
      <c r="AT237" s="53" t="s">
        <v>187</v>
      </c>
      <c r="AU237" s="53" t="s">
        <v>65</v>
      </c>
      <c r="AV237" s="53" t="s">
        <v>1587</v>
      </c>
      <c r="AW237" s="53" t="s">
        <v>92</v>
      </c>
      <c r="AX237" s="53" t="s">
        <v>68</v>
      </c>
      <c r="AY237" s="53" t="s">
        <v>93</v>
      </c>
      <c r="AZ237" s="53" t="s">
        <v>2409</v>
      </c>
      <c r="BA237" s="53" t="s">
        <v>223</v>
      </c>
      <c r="BB237" s="53">
        <v>0</v>
      </c>
      <c r="BC237" s="53" t="s">
        <v>2536</v>
      </c>
      <c r="BD237" s="53" t="s">
        <v>2537</v>
      </c>
      <c r="BE237" s="58">
        <v>42493</v>
      </c>
      <c r="BF237" s="53">
        <v>79072</v>
      </c>
      <c r="BG237" s="58">
        <v>42493</v>
      </c>
      <c r="BH237" s="109" t="s">
        <v>2409</v>
      </c>
      <c r="BI237" s="60">
        <v>328</v>
      </c>
      <c r="BJ237" s="61">
        <v>10.933333333333334</v>
      </c>
      <c r="BK237" s="27">
        <f t="shared" si="24"/>
        <v>10</v>
      </c>
      <c r="BL237" s="110">
        <f t="shared" si="25"/>
        <v>0.83333333333333337</v>
      </c>
    </row>
    <row r="238" spans="1:64" ht="16.5" customHeight="1" x14ac:dyDescent="0.25">
      <c r="A238" s="49" t="s">
        <v>1973</v>
      </c>
      <c r="B238" s="17" t="s">
        <v>2543</v>
      </c>
      <c r="C238" s="63">
        <v>82</v>
      </c>
      <c r="D238" s="49" t="s">
        <v>3333</v>
      </c>
      <c r="E238" s="51" t="s">
        <v>917</v>
      </c>
      <c r="F238" s="50">
        <v>5012</v>
      </c>
      <c r="G238" s="63" t="s">
        <v>386</v>
      </c>
      <c r="H238" s="24" t="str">
        <f>IFERROR(IF(F238*1=9999,VLOOKUP(99&amp;C238*1,[4]Depara_Prod_Oficial!$A$2:$F$1048576,6,FALSE),VLOOKUP(F238*1,[4]Depara_Prod_Oficial!$A$2:$F$1048576,6,FALSE)),E238)</f>
        <v>AP STD</v>
      </c>
      <c r="I238" s="24" t="str">
        <f>IFERROR(VLOOKUP(H238,'[5]Principais Produtos'!$C$1:$D$42,2,0),"Não")</f>
        <v>Sim</v>
      </c>
      <c r="J238" s="68" t="s">
        <v>1642</v>
      </c>
      <c r="K238" s="53" t="s">
        <v>954</v>
      </c>
      <c r="L238" s="17" t="s">
        <v>397</v>
      </c>
      <c r="M238" s="54" t="s">
        <v>48</v>
      </c>
      <c r="N238" s="55">
        <v>74468.45</v>
      </c>
      <c r="O238" s="55">
        <v>59000</v>
      </c>
      <c r="P238" s="56">
        <v>15468.449999999997</v>
      </c>
      <c r="Q238" s="64">
        <v>5900</v>
      </c>
      <c r="R238" s="51"/>
      <c r="S238" s="62" t="s">
        <v>375</v>
      </c>
      <c r="T238" s="53">
        <v>2144968</v>
      </c>
      <c r="U238" s="53" t="s">
        <v>2538</v>
      </c>
      <c r="V238" s="53" t="s">
        <v>2539</v>
      </c>
      <c r="W238" s="53" t="s">
        <v>52</v>
      </c>
      <c r="X238" s="53" t="s">
        <v>2540</v>
      </c>
      <c r="Y238" s="53" t="s">
        <v>2541</v>
      </c>
      <c r="Z238" s="53" t="s">
        <v>2542</v>
      </c>
      <c r="AA238" s="53" t="s">
        <v>56</v>
      </c>
      <c r="AB238" s="53">
        <v>41709</v>
      </c>
      <c r="AC238" s="53">
        <v>41709</v>
      </c>
      <c r="AD238" s="53" t="s">
        <v>56</v>
      </c>
      <c r="AE238" s="53" t="s">
        <v>56</v>
      </c>
      <c r="AF238" s="53" t="s">
        <v>56</v>
      </c>
      <c r="AG238" s="53">
        <v>41709</v>
      </c>
      <c r="AH238" s="53" t="s">
        <v>57</v>
      </c>
      <c r="AI238" s="53">
        <v>41709</v>
      </c>
      <c r="AJ238" s="53">
        <v>0</v>
      </c>
      <c r="AK238" s="53" t="s">
        <v>58</v>
      </c>
      <c r="AL238" s="53">
        <v>0</v>
      </c>
      <c r="AM238" s="53" t="s">
        <v>59</v>
      </c>
      <c r="AN238" s="53" t="s">
        <v>60</v>
      </c>
      <c r="AO238" s="51"/>
      <c r="AP238" s="53" t="s">
        <v>61</v>
      </c>
      <c r="AQ238" s="53" t="s">
        <v>62</v>
      </c>
      <c r="AR238" s="53" t="s">
        <v>451</v>
      </c>
      <c r="AS238" s="53" t="s">
        <v>64</v>
      </c>
      <c r="AT238" s="53" t="s">
        <v>347</v>
      </c>
      <c r="AU238" s="53" t="s">
        <v>65</v>
      </c>
      <c r="AV238" s="53" t="s">
        <v>1676</v>
      </c>
      <c r="AW238" s="53" t="s">
        <v>92</v>
      </c>
      <c r="AX238" s="53" t="s">
        <v>68</v>
      </c>
      <c r="AY238" s="53" t="s">
        <v>93</v>
      </c>
      <c r="AZ238" s="53" t="s">
        <v>2451</v>
      </c>
      <c r="BA238" s="53" t="s">
        <v>106</v>
      </c>
      <c r="BB238" s="53">
        <v>0</v>
      </c>
      <c r="BC238" s="53" t="s">
        <v>2543</v>
      </c>
      <c r="BD238" s="53" t="s">
        <v>146</v>
      </c>
      <c r="BE238" s="58">
        <v>42256</v>
      </c>
      <c r="BF238" s="53">
        <v>41709</v>
      </c>
      <c r="BG238" s="58">
        <v>42256</v>
      </c>
      <c r="BH238" s="109" t="s">
        <v>2451</v>
      </c>
      <c r="BI238" s="60">
        <v>566</v>
      </c>
      <c r="BJ238" s="61">
        <v>18.866666666666667</v>
      </c>
      <c r="BK238" s="27">
        <f t="shared" si="24"/>
        <v>18</v>
      </c>
      <c r="BL238" s="110">
        <f t="shared" si="25"/>
        <v>1.5</v>
      </c>
    </row>
    <row r="239" spans="1:64" ht="16.5" customHeight="1" x14ac:dyDescent="0.25">
      <c r="A239" s="49" t="s">
        <v>1973</v>
      </c>
      <c r="B239" s="17" t="s">
        <v>2550</v>
      </c>
      <c r="C239" s="63">
        <v>82</v>
      </c>
      <c r="D239" s="49" t="s">
        <v>3333</v>
      </c>
      <c r="E239" s="51" t="s">
        <v>917</v>
      </c>
      <c r="F239" s="50">
        <v>5012</v>
      </c>
      <c r="G239" s="63" t="s">
        <v>386</v>
      </c>
      <c r="H239" s="24" t="str">
        <f>IFERROR(IF(F239*1=9999,VLOOKUP(99&amp;C239*1,[4]Depara_Prod_Oficial!$A$2:$F$1048576,6,FALSE),VLOOKUP(F239*1,[4]Depara_Prod_Oficial!$A$2:$F$1048576,6,FALSE)),E239)</f>
        <v>AP STD</v>
      </c>
      <c r="I239" s="24" t="str">
        <f>IFERROR(VLOOKUP(H239,'[5]Principais Produtos'!$C$1:$D$42,2,0),"Não")</f>
        <v>Sim</v>
      </c>
      <c r="J239" s="68" t="s">
        <v>1642</v>
      </c>
      <c r="K239" s="53" t="s">
        <v>1643</v>
      </c>
      <c r="L239" s="17"/>
      <c r="M239" s="54" t="s">
        <v>48</v>
      </c>
      <c r="N239" s="55">
        <v>426235.23</v>
      </c>
      <c r="O239" s="55">
        <v>335193.93</v>
      </c>
      <c r="P239" s="56">
        <v>91041.299999999988</v>
      </c>
      <c r="Q239" s="64">
        <v>42534.1</v>
      </c>
      <c r="R239" s="51"/>
      <c r="S239" s="62" t="s">
        <v>375</v>
      </c>
      <c r="T239" s="53">
        <v>2402560</v>
      </c>
      <c r="U239" s="53" t="s">
        <v>2544</v>
      </c>
      <c r="V239" s="53" t="s">
        <v>2545</v>
      </c>
      <c r="W239" s="53" t="s">
        <v>52</v>
      </c>
      <c r="X239" s="53" t="s">
        <v>2546</v>
      </c>
      <c r="Y239" s="53" t="s">
        <v>2547</v>
      </c>
      <c r="Z239" s="53" t="s">
        <v>2548</v>
      </c>
      <c r="AA239" s="53" t="s">
        <v>56</v>
      </c>
      <c r="AB239" s="53">
        <v>303000</v>
      </c>
      <c r="AC239" s="53">
        <v>303000</v>
      </c>
      <c r="AD239" s="53" t="s">
        <v>56</v>
      </c>
      <c r="AE239" s="53" t="s">
        <v>56</v>
      </c>
      <c r="AF239" s="53" t="s">
        <v>56</v>
      </c>
      <c r="AG239" s="53">
        <v>303000</v>
      </c>
      <c r="AH239" s="53" t="s">
        <v>102</v>
      </c>
      <c r="AI239" s="53">
        <v>151500</v>
      </c>
      <c r="AJ239" s="53">
        <v>0</v>
      </c>
      <c r="AK239" s="53" t="s">
        <v>58</v>
      </c>
      <c r="AL239" s="53">
        <v>0</v>
      </c>
      <c r="AM239" s="53" t="s">
        <v>59</v>
      </c>
      <c r="AN239" s="53" t="s">
        <v>60</v>
      </c>
      <c r="AO239" s="51"/>
      <c r="AP239" s="53" t="s">
        <v>61</v>
      </c>
      <c r="AQ239" s="53" t="s">
        <v>62</v>
      </c>
      <c r="AR239" s="53" t="s">
        <v>168</v>
      </c>
      <c r="AS239" s="53" t="s">
        <v>88</v>
      </c>
      <c r="AT239" s="53" t="s">
        <v>321</v>
      </c>
      <c r="AU239" s="53" t="s">
        <v>65</v>
      </c>
      <c r="AV239" s="53" t="s">
        <v>201</v>
      </c>
      <c r="AW239" s="53" t="s">
        <v>92</v>
      </c>
      <c r="AX239" s="53" t="s">
        <v>68</v>
      </c>
      <c r="AY239" s="53" t="s">
        <v>93</v>
      </c>
      <c r="AZ239" s="53" t="s">
        <v>2549</v>
      </c>
      <c r="BA239" s="53" t="s">
        <v>106</v>
      </c>
      <c r="BB239" s="53">
        <v>0</v>
      </c>
      <c r="BC239" s="53" t="s">
        <v>2550</v>
      </c>
      <c r="BD239" s="53" t="s">
        <v>2551</v>
      </c>
      <c r="BE239" s="58">
        <v>42732</v>
      </c>
      <c r="BF239" s="53">
        <v>303000</v>
      </c>
      <c r="BG239" s="58">
        <v>42732</v>
      </c>
      <c r="BH239" s="109" t="s">
        <v>2549</v>
      </c>
      <c r="BI239" s="60">
        <v>91</v>
      </c>
      <c r="BJ239" s="61">
        <v>3.0333333333333332</v>
      </c>
      <c r="BK239" s="27">
        <f t="shared" si="24"/>
        <v>3</v>
      </c>
      <c r="BL239" s="110">
        <f t="shared" si="25"/>
        <v>0.25</v>
      </c>
    </row>
    <row r="240" spans="1:64" ht="16.5" customHeight="1" x14ac:dyDescent="0.25">
      <c r="A240" s="49" t="s">
        <v>1973</v>
      </c>
      <c r="B240" s="17" t="s">
        <v>2558</v>
      </c>
      <c r="C240" s="63">
        <v>93</v>
      </c>
      <c r="D240" s="49" t="s">
        <v>3333</v>
      </c>
      <c r="E240" s="51" t="s">
        <v>3186</v>
      </c>
      <c r="F240" s="50">
        <v>7001</v>
      </c>
      <c r="G240" s="63" t="s">
        <v>374</v>
      </c>
      <c r="H240" s="24" t="str">
        <f>IFERROR(IF(F240*1=9999,VLOOKUP(99&amp;C240*1,[4]Depara_Prod_Oficial!$A$2:$F$1048576,6,FALSE),VLOOKUP(F240*1,[4]Depara_Prod_Oficial!$A$2:$F$1048576,6,FALSE)),E240)</f>
        <v>Vida Funcionários</v>
      </c>
      <c r="I240" s="24" t="str">
        <f>IFERROR(VLOOKUP(H240,'[5]Principais Produtos'!$C$1:$D$42,2,0),"Não")</f>
        <v>Não</v>
      </c>
      <c r="J240" s="68" t="s">
        <v>1642</v>
      </c>
      <c r="K240" s="53" t="s">
        <v>47</v>
      </c>
      <c r="L240" s="17"/>
      <c r="M240" s="54" t="s">
        <v>48</v>
      </c>
      <c r="N240" s="55">
        <v>249012.07</v>
      </c>
      <c r="O240" s="55">
        <v>194924.1</v>
      </c>
      <c r="P240" s="56">
        <v>54087.97</v>
      </c>
      <c r="Q240" s="64"/>
      <c r="R240" s="51"/>
      <c r="S240" s="62" t="s">
        <v>375</v>
      </c>
      <c r="T240" s="53">
        <v>1737931</v>
      </c>
      <c r="U240" s="53" t="s">
        <v>2552</v>
      </c>
      <c r="V240" s="53" t="s">
        <v>2553</v>
      </c>
      <c r="W240" s="53" t="s">
        <v>52</v>
      </c>
      <c r="X240" s="53" t="s">
        <v>2554</v>
      </c>
      <c r="Y240" s="53" t="s">
        <v>2555</v>
      </c>
      <c r="Z240" s="53" t="s">
        <v>2556</v>
      </c>
      <c r="AA240" s="53" t="s">
        <v>56</v>
      </c>
      <c r="AB240" s="53">
        <v>141267</v>
      </c>
      <c r="AC240" s="53">
        <v>141267</v>
      </c>
      <c r="AD240" s="53" t="s">
        <v>56</v>
      </c>
      <c r="AE240" s="53" t="s">
        <v>56</v>
      </c>
      <c r="AF240" s="53" t="s">
        <v>56</v>
      </c>
      <c r="AG240" s="53">
        <v>141267</v>
      </c>
      <c r="AH240" s="53" t="s">
        <v>102</v>
      </c>
      <c r="AI240" s="53">
        <v>70633.5</v>
      </c>
      <c r="AJ240" s="53">
        <v>0</v>
      </c>
      <c r="AK240" s="53" t="s">
        <v>58</v>
      </c>
      <c r="AL240" s="53">
        <v>0</v>
      </c>
      <c r="AM240" s="53" t="s">
        <v>59</v>
      </c>
      <c r="AN240" s="53" t="s">
        <v>60</v>
      </c>
      <c r="AO240" s="51"/>
      <c r="AP240" s="53" t="s">
        <v>61</v>
      </c>
      <c r="AQ240" s="53" t="s">
        <v>62</v>
      </c>
      <c r="AR240" s="53" t="s">
        <v>405</v>
      </c>
      <c r="AS240" s="53" t="s">
        <v>64</v>
      </c>
      <c r="AT240" s="53" t="s">
        <v>2557</v>
      </c>
      <c r="AU240" s="53" t="s">
        <v>65</v>
      </c>
      <c r="AV240" s="53" t="s">
        <v>876</v>
      </c>
      <c r="AW240" s="53" t="s">
        <v>774</v>
      </c>
      <c r="AX240" s="53" t="s">
        <v>775</v>
      </c>
      <c r="AY240" s="53" t="s">
        <v>93</v>
      </c>
      <c r="AZ240" s="53" t="s">
        <v>2426</v>
      </c>
      <c r="BA240" s="53" t="s">
        <v>223</v>
      </c>
      <c r="BB240" s="53">
        <v>0</v>
      </c>
      <c r="BC240" s="53" t="s">
        <v>2558</v>
      </c>
      <c r="BD240" s="53" t="s">
        <v>2559</v>
      </c>
      <c r="BE240" s="58">
        <v>41578</v>
      </c>
      <c r="BF240" s="53">
        <v>141267</v>
      </c>
      <c r="BG240" s="58">
        <v>41578</v>
      </c>
      <c r="BH240" s="109" t="s">
        <v>2426</v>
      </c>
      <c r="BI240" s="60">
        <v>1247</v>
      </c>
      <c r="BJ240" s="61">
        <v>41.56666666666667</v>
      </c>
      <c r="BK240" s="27">
        <f t="shared" si="24"/>
        <v>41</v>
      </c>
      <c r="BL240" s="110">
        <f t="shared" si="25"/>
        <v>3.4166666666666665</v>
      </c>
    </row>
    <row r="241" spans="1:64" ht="16.5" customHeight="1" x14ac:dyDescent="0.25">
      <c r="A241" s="49" t="s">
        <v>1973</v>
      </c>
      <c r="B241" s="17" t="s">
        <v>2566</v>
      </c>
      <c r="C241" s="63">
        <v>93</v>
      </c>
      <c r="D241" s="49" t="s">
        <v>3333</v>
      </c>
      <c r="E241" s="51" t="s">
        <v>3186</v>
      </c>
      <c r="F241" s="50">
        <v>7001</v>
      </c>
      <c r="G241" s="63" t="s">
        <v>374</v>
      </c>
      <c r="H241" s="24" t="str">
        <f>IFERROR(IF(F241*1=9999,VLOOKUP(99&amp;C241*1,[4]Depara_Prod_Oficial!$A$2:$F$1048576,6,FALSE),VLOOKUP(F241*1,[4]Depara_Prod_Oficial!$A$2:$F$1048576,6,FALSE)),E241)</f>
        <v>Vida Funcionários</v>
      </c>
      <c r="I241" s="24" t="str">
        <f>IFERROR(VLOOKUP(H241,'[5]Principais Produtos'!$C$1:$D$42,2,0),"Não")</f>
        <v>Não</v>
      </c>
      <c r="J241" s="68" t="s">
        <v>400</v>
      </c>
      <c r="K241" s="53" t="s">
        <v>400</v>
      </c>
      <c r="L241" s="17"/>
      <c r="M241" s="54" t="s">
        <v>48</v>
      </c>
      <c r="N241" s="55">
        <v>247823.73</v>
      </c>
      <c r="O241" s="55">
        <v>220000</v>
      </c>
      <c r="P241" s="56">
        <v>27823.73000000001</v>
      </c>
      <c r="Q241" s="64"/>
      <c r="R241" s="51"/>
      <c r="S241" s="62" t="s">
        <v>375</v>
      </c>
      <c r="T241" s="53">
        <v>1876867</v>
      </c>
      <c r="U241" s="53" t="s">
        <v>2560</v>
      </c>
      <c r="V241" s="53" t="s">
        <v>2561</v>
      </c>
      <c r="W241" s="53" t="s">
        <v>52</v>
      </c>
      <c r="X241" s="53" t="s">
        <v>2562</v>
      </c>
      <c r="Y241" s="53" t="s">
        <v>2563</v>
      </c>
      <c r="Z241" s="53" t="s">
        <v>2564</v>
      </c>
      <c r="AA241" s="53" t="s">
        <v>56</v>
      </c>
      <c r="AB241" s="53">
        <v>163122</v>
      </c>
      <c r="AC241" s="53">
        <v>163122</v>
      </c>
      <c r="AD241" s="53" t="s">
        <v>56</v>
      </c>
      <c r="AE241" s="53" t="s">
        <v>56</v>
      </c>
      <c r="AF241" s="53" t="s">
        <v>56</v>
      </c>
      <c r="AG241" s="53">
        <v>163122</v>
      </c>
      <c r="AH241" s="53" t="s">
        <v>102</v>
      </c>
      <c r="AI241" s="53">
        <v>81561</v>
      </c>
      <c r="AJ241" s="53">
        <v>0</v>
      </c>
      <c r="AK241" s="53" t="s">
        <v>58</v>
      </c>
      <c r="AL241" s="53">
        <v>0</v>
      </c>
      <c r="AM241" s="53" t="s">
        <v>59</v>
      </c>
      <c r="AN241" s="53" t="s">
        <v>60</v>
      </c>
      <c r="AO241" s="51"/>
      <c r="AP241" s="53" t="s">
        <v>61</v>
      </c>
      <c r="AQ241" s="53" t="s">
        <v>62</v>
      </c>
      <c r="AR241" s="53" t="s">
        <v>87</v>
      </c>
      <c r="AS241" s="53" t="s">
        <v>64</v>
      </c>
      <c r="AT241" s="53" t="s">
        <v>153</v>
      </c>
      <c r="AU241" s="53" t="s">
        <v>65</v>
      </c>
      <c r="AV241" s="53" t="s">
        <v>2565</v>
      </c>
      <c r="AW241" s="53" t="s">
        <v>2138</v>
      </c>
      <c r="AX241" s="53" t="s">
        <v>775</v>
      </c>
      <c r="AY241" s="53" t="s">
        <v>93</v>
      </c>
      <c r="AZ241" s="53" t="s">
        <v>2426</v>
      </c>
      <c r="BA241" s="53" t="s">
        <v>223</v>
      </c>
      <c r="BB241" s="53">
        <v>0</v>
      </c>
      <c r="BC241" s="53" t="s">
        <v>2566</v>
      </c>
      <c r="BD241" s="53" t="s">
        <v>2567</v>
      </c>
      <c r="BE241" s="58">
        <v>41817</v>
      </c>
      <c r="BF241" s="53">
        <v>163122</v>
      </c>
      <c r="BG241" s="58">
        <v>41817</v>
      </c>
      <c r="BH241" s="109" t="s">
        <v>2426</v>
      </c>
      <c r="BI241" s="60">
        <v>1008</v>
      </c>
      <c r="BJ241" s="61">
        <v>33.6</v>
      </c>
      <c r="BK241" s="27">
        <f t="shared" si="24"/>
        <v>33</v>
      </c>
      <c r="BL241" s="110">
        <f t="shared" si="25"/>
        <v>2.75</v>
      </c>
    </row>
    <row r="242" spans="1:64" ht="16.5" customHeight="1" x14ac:dyDescent="0.25">
      <c r="A242" s="49" t="s">
        <v>1973</v>
      </c>
      <c r="B242" s="17" t="s">
        <v>2573</v>
      </c>
      <c r="C242" s="63">
        <v>93</v>
      </c>
      <c r="D242" s="49" t="s">
        <v>3333</v>
      </c>
      <c r="E242" s="51" t="s">
        <v>3187</v>
      </c>
      <c r="F242" s="50">
        <v>8062</v>
      </c>
      <c r="G242" s="63" t="s">
        <v>389</v>
      </c>
      <c r="H242" s="24" t="str">
        <f>IFERROR(IF(F242*1=9999,VLOOKUP(99&amp;C242*1,[4]Depara_Prod_Oficial!$A$2:$F$1048576,6,FALSE),VLOOKUP(F242*1,[4]Depara_Prod_Oficial!$A$2:$F$1048576,6,FALSE)),E242)</f>
        <v>Vida Mulher</v>
      </c>
      <c r="I242" s="24" t="str">
        <f>IFERROR(VLOOKUP(H242,'[5]Principais Produtos'!$C$1:$D$42,2,0),"Não")</f>
        <v>Não</v>
      </c>
      <c r="J242" s="68" t="s">
        <v>1642</v>
      </c>
      <c r="K242" s="17" t="s">
        <v>921</v>
      </c>
      <c r="L242" s="17"/>
      <c r="M242" s="54" t="s">
        <v>369</v>
      </c>
      <c r="N242" s="55">
        <v>75832.69</v>
      </c>
      <c r="O242" s="55">
        <v>0</v>
      </c>
      <c r="P242" s="56">
        <v>75832.69</v>
      </c>
      <c r="Q242" s="64"/>
      <c r="R242" s="51"/>
      <c r="S242" s="62" t="s">
        <v>375</v>
      </c>
      <c r="T242" s="53">
        <v>2115373</v>
      </c>
      <c r="U242" s="53" t="s">
        <v>2568</v>
      </c>
      <c r="V242" s="53" t="s">
        <v>2569</v>
      </c>
      <c r="W242" s="53" t="s">
        <v>52</v>
      </c>
      <c r="X242" s="53" t="s">
        <v>2570</v>
      </c>
      <c r="Y242" s="53" t="s">
        <v>2571</v>
      </c>
      <c r="Z242" s="53" t="s">
        <v>2572</v>
      </c>
      <c r="AA242" s="53" t="s">
        <v>56</v>
      </c>
      <c r="AB242" s="53">
        <v>130103.02</v>
      </c>
      <c r="AC242" s="53">
        <v>130103.02</v>
      </c>
      <c r="AD242" s="53" t="s">
        <v>56</v>
      </c>
      <c r="AE242" s="53" t="s">
        <v>56</v>
      </c>
      <c r="AF242" s="53" t="s">
        <v>56</v>
      </c>
      <c r="AG242" s="53">
        <v>130103.02</v>
      </c>
      <c r="AH242" s="53" t="s">
        <v>102</v>
      </c>
      <c r="AI242" s="53">
        <v>65051.51</v>
      </c>
      <c r="AJ242" s="53">
        <v>0</v>
      </c>
      <c r="AK242" s="53" t="s">
        <v>58</v>
      </c>
      <c r="AL242" s="53">
        <v>0</v>
      </c>
      <c r="AM242" s="53" t="s">
        <v>59</v>
      </c>
      <c r="AN242" s="53" t="s">
        <v>60</v>
      </c>
      <c r="AO242" s="51"/>
      <c r="AP242" s="53" t="s">
        <v>61</v>
      </c>
      <c r="AQ242" s="53" t="s">
        <v>62</v>
      </c>
      <c r="AR242" s="53" t="s">
        <v>142</v>
      </c>
      <c r="AS242" s="53" t="s">
        <v>64</v>
      </c>
      <c r="AT242" s="53" t="s">
        <v>153</v>
      </c>
      <c r="AU242" s="53" t="s">
        <v>65</v>
      </c>
      <c r="AV242" s="53" t="s">
        <v>565</v>
      </c>
      <c r="AW242" s="53" t="s">
        <v>92</v>
      </c>
      <c r="AX242" s="53" t="s">
        <v>68</v>
      </c>
      <c r="AY242" s="53" t="s">
        <v>93</v>
      </c>
      <c r="AZ242" s="53" t="s">
        <v>2435</v>
      </c>
      <c r="BA242" s="53" t="s">
        <v>202</v>
      </c>
      <c r="BB242" s="53">
        <v>0</v>
      </c>
      <c r="BC242" s="53" t="s">
        <v>2573</v>
      </c>
      <c r="BD242" s="53" t="s">
        <v>2508</v>
      </c>
      <c r="BE242" s="58">
        <v>42186</v>
      </c>
      <c r="BF242" s="53">
        <v>130103.02</v>
      </c>
      <c r="BG242" s="58">
        <v>42186</v>
      </c>
      <c r="BH242" s="109" t="s">
        <v>2435</v>
      </c>
      <c r="BI242" s="60">
        <v>626</v>
      </c>
      <c r="BJ242" s="61">
        <v>20.866666666666667</v>
      </c>
      <c r="BK242" s="27">
        <f t="shared" si="24"/>
        <v>20</v>
      </c>
      <c r="BL242" s="110">
        <f t="shared" si="25"/>
        <v>1.6666666666666667</v>
      </c>
    </row>
    <row r="243" spans="1:64" ht="16.5" customHeight="1" x14ac:dyDescent="0.25">
      <c r="A243" s="49" t="s">
        <v>1973</v>
      </c>
      <c r="B243" s="17" t="s">
        <v>2580</v>
      </c>
      <c r="C243" s="63">
        <v>93</v>
      </c>
      <c r="D243" s="49" t="s">
        <v>3333</v>
      </c>
      <c r="E243" s="51" t="s">
        <v>1631</v>
      </c>
      <c r="F243" s="50">
        <v>8063</v>
      </c>
      <c r="G243" s="63" t="s">
        <v>374</v>
      </c>
      <c r="H243" s="24" t="str">
        <f>IFERROR(IF(F243*1=9999,VLOOKUP(99&amp;C243*1,[4]Depara_Prod_Oficial!$A$2:$F$1048576,6,FALSE),VLOOKUP(F243*1,[4]Depara_Prod_Oficial!$A$2:$F$1048576,6,FALSE)),E243)</f>
        <v>Vida Premiada</v>
      </c>
      <c r="I243" s="24" t="str">
        <f>IFERROR(VLOOKUP(H243,'[5]Principais Produtos'!$C$1:$D$42,2,0),"Não")</f>
        <v>Não</v>
      </c>
      <c r="J243" s="68" t="s">
        <v>1642</v>
      </c>
      <c r="K243" s="53" t="s">
        <v>47</v>
      </c>
      <c r="L243" s="17"/>
      <c r="M243" s="54" t="s">
        <v>369</v>
      </c>
      <c r="N243" s="55">
        <v>24224.44</v>
      </c>
      <c r="O243" s="55">
        <v>0</v>
      </c>
      <c r="P243" s="56">
        <v>24224.44</v>
      </c>
      <c r="Q243" s="64"/>
      <c r="R243" s="51"/>
      <c r="S243" s="62" t="s">
        <v>375</v>
      </c>
      <c r="T243" s="53">
        <v>2280978</v>
      </c>
      <c r="U243" s="53" t="s">
        <v>2574</v>
      </c>
      <c r="V243" s="53" t="s">
        <v>2575</v>
      </c>
      <c r="W243" s="53" t="s">
        <v>52</v>
      </c>
      <c r="X243" s="53" t="s">
        <v>2576</v>
      </c>
      <c r="Y243" s="53" t="s">
        <v>2577</v>
      </c>
      <c r="Z243" s="53" t="s">
        <v>2578</v>
      </c>
      <c r="AA243" s="53" t="s">
        <v>56</v>
      </c>
      <c r="AB243" s="53">
        <v>40000</v>
      </c>
      <c r="AC243" s="53">
        <v>40000</v>
      </c>
      <c r="AD243" s="53" t="s">
        <v>56</v>
      </c>
      <c r="AE243" s="53" t="s">
        <v>56</v>
      </c>
      <c r="AF243" s="53" t="s">
        <v>56</v>
      </c>
      <c r="AG243" s="53">
        <v>40000</v>
      </c>
      <c r="AH243" s="53" t="s">
        <v>102</v>
      </c>
      <c r="AI243" s="53">
        <v>20000</v>
      </c>
      <c r="AJ243" s="53">
        <v>0</v>
      </c>
      <c r="AK243" s="53" t="s">
        <v>58</v>
      </c>
      <c r="AL243" s="53">
        <v>0</v>
      </c>
      <c r="AM243" s="53" t="s">
        <v>59</v>
      </c>
      <c r="AN243" s="53" t="s">
        <v>60</v>
      </c>
      <c r="AO243" s="51"/>
      <c r="AP243" s="53" t="s">
        <v>61</v>
      </c>
      <c r="AQ243" s="53" t="s">
        <v>62</v>
      </c>
      <c r="AR243" s="53" t="s">
        <v>63</v>
      </c>
      <c r="AS243" s="53" t="s">
        <v>88</v>
      </c>
      <c r="AT243" s="53" t="s">
        <v>169</v>
      </c>
      <c r="AU243" s="53" t="s">
        <v>65</v>
      </c>
      <c r="AV243" s="53" t="s">
        <v>2579</v>
      </c>
      <c r="AW243" s="53" t="s">
        <v>92</v>
      </c>
      <c r="AX243" s="53" t="s">
        <v>68</v>
      </c>
      <c r="AY243" s="53" t="s">
        <v>93</v>
      </c>
      <c r="AZ243" s="53" t="s">
        <v>2435</v>
      </c>
      <c r="BA243" s="53" t="s">
        <v>202</v>
      </c>
      <c r="BB243" s="53">
        <v>0</v>
      </c>
      <c r="BC243" s="53" t="s">
        <v>2580</v>
      </c>
      <c r="BD243" s="53" t="s">
        <v>2581</v>
      </c>
      <c r="BE243" s="58">
        <v>42563</v>
      </c>
      <c r="BF243" s="53">
        <v>40000</v>
      </c>
      <c r="BG243" s="58">
        <v>42563</v>
      </c>
      <c r="BH243" s="109" t="s">
        <v>2435</v>
      </c>
      <c r="BI243" s="60">
        <v>249</v>
      </c>
      <c r="BJ243" s="61">
        <v>8.3000000000000007</v>
      </c>
      <c r="BK243" s="27">
        <f t="shared" si="24"/>
        <v>8</v>
      </c>
      <c r="BL243" s="110">
        <f t="shared" si="25"/>
        <v>0.66666666666666663</v>
      </c>
    </row>
    <row r="244" spans="1:64" ht="16.5" customHeight="1" x14ac:dyDescent="0.25">
      <c r="A244" s="49" t="s">
        <v>1973</v>
      </c>
      <c r="B244" s="17" t="s">
        <v>2588</v>
      </c>
      <c r="C244" s="63">
        <v>82</v>
      </c>
      <c r="D244" s="49" t="s">
        <v>3333</v>
      </c>
      <c r="E244" s="51" t="s">
        <v>1633</v>
      </c>
      <c r="F244" s="50">
        <v>5043</v>
      </c>
      <c r="G244" s="63" t="s">
        <v>374</v>
      </c>
      <c r="H244" s="24" t="str">
        <f>IFERROR(IF(F244*1=9999,VLOOKUP(99&amp;C244*1,[4]Depara_Prod_Oficial!$A$2:$F$1048576,6,FALSE),VLOOKUP(F244*1,[4]Depara_Prod_Oficial!$A$2:$F$1048576,6,FALSE)),E244)</f>
        <v>AP Mulher</v>
      </c>
      <c r="I244" s="24" t="str">
        <f>IFERROR(VLOOKUP(H244,'[5]Principais Produtos'!$C$1:$D$42,2,0),"Não")</f>
        <v>Sim</v>
      </c>
      <c r="J244" s="68" t="s">
        <v>1642</v>
      </c>
      <c r="K244" s="53" t="s">
        <v>957</v>
      </c>
      <c r="L244" s="17"/>
      <c r="M244" s="54" t="s">
        <v>369</v>
      </c>
      <c r="N244" s="55">
        <v>19569.84</v>
      </c>
      <c r="O244" s="55">
        <v>0</v>
      </c>
      <c r="P244" s="56">
        <v>19569.84</v>
      </c>
      <c r="Q244" s="64"/>
      <c r="R244" s="51"/>
      <c r="S244" s="62" t="s">
        <v>375</v>
      </c>
      <c r="T244" s="53">
        <v>2413819</v>
      </c>
      <c r="U244" s="53" t="s">
        <v>2582</v>
      </c>
      <c r="V244" s="53" t="s">
        <v>2583</v>
      </c>
      <c r="W244" s="53" t="s">
        <v>52</v>
      </c>
      <c r="X244" s="53" t="s">
        <v>2584</v>
      </c>
      <c r="Y244" s="53" t="s">
        <v>2585</v>
      </c>
      <c r="Z244" s="53" t="s">
        <v>2586</v>
      </c>
      <c r="AA244" s="53" t="s">
        <v>56</v>
      </c>
      <c r="AB244" s="53">
        <v>30000</v>
      </c>
      <c r="AC244" s="53">
        <v>30000</v>
      </c>
      <c r="AD244" s="53" t="s">
        <v>56</v>
      </c>
      <c r="AE244" s="53" t="s">
        <v>56</v>
      </c>
      <c r="AF244" s="53" t="s">
        <v>56</v>
      </c>
      <c r="AG244" s="53">
        <v>30000</v>
      </c>
      <c r="AH244" s="53" t="s">
        <v>102</v>
      </c>
      <c r="AI244" s="53">
        <v>15000</v>
      </c>
      <c r="AJ244" s="53">
        <v>0</v>
      </c>
      <c r="AK244" s="53" t="s">
        <v>58</v>
      </c>
      <c r="AL244" s="53">
        <v>0</v>
      </c>
      <c r="AM244" s="53" t="s">
        <v>59</v>
      </c>
      <c r="AN244" s="53" t="s">
        <v>60</v>
      </c>
      <c r="AO244" s="51"/>
      <c r="AP244" s="53" t="s">
        <v>61</v>
      </c>
      <c r="AQ244" s="53" t="s">
        <v>62</v>
      </c>
      <c r="AR244" s="53" t="s">
        <v>168</v>
      </c>
      <c r="AS244" s="53" t="s">
        <v>88</v>
      </c>
      <c r="AT244" s="53" t="s">
        <v>89</v>
      </c>
      <c r="AU244" s="53" t="s">
        <v>103</v>
      </c>
      <c r="AV244" s="53" t="s">
        <v>2587</v>
      </c>
      <c r="AW244" s="53" t="s">
        <v>1806</v>
      </c>
      <c r="AX244" s="53" t="s">
        <v>775</v>
      </c>
      <c r="AY244" s="53" t="s">
        <v>93</v>
      </c>
      <c r="AZ244" s="53" t="s">
        <v>2451</v>
      </c>
      <c r="BA244" s="53" t="s">
        <v>202</v>
      </c>
      <c r="BB244" s="53">
        <v>0</v>
      </c>
      <c r="BC244" s="53" t="s">
        <v>2588</v>
      </c>
      <c r="BD244" s="53" t="s">
        <v>2589</v>
      </c>
      <c r="BE244" s="58">
        <v>42774</v>
      </c>
      <c r="BF244" s="53">
        <v>30000</v>
      </c>
      <c r="BG244" s="58">
        <v>42774</v>
      </c>
      <c r="BH244" s="109" t="s">
        <v>2451</v>
      </c>
      <c r="BI244" s="60">
        <v>48</v>
      </c>
      <c r="BJ244" s="61">
        <v>1.6</v>
      </c>
      <c r="BK244" s="27">
        <f t="shared" si="24"/>
        <v>1</v>
      </c>
      <c r="BL244" s="110">
        <f t="shared" si="25"/>
        <v>8.3333333333333329E-2</v>
      </c>
    </row>
    <row r="245" spans="1:64" ht="16.5" customHeight="1" x14ac:dyDescent="0.25">
      <c r="A245" s="49" t="s">
        <v>1973</v>
      </c>
      <c r="B245" s="17" t="s">
        <v>2595</v>
      </c>
      <c r="C245" s="63">
        <v>82</v>
      </c>
      <c r="D245" s="49" t="s">
        <v>3333</v>
      </c>
      <c r="E245" s="51" t="s">
        <v>1626</v>
      </c>
      <c r="F245" s="50">
        <v>8065</v>
      </c>
      <c r="G245" s="63" t="s">
        <v>374</v>
      </c>
      <c r="H245" s="24" t="str">
        <f>IFERROR(IF(F245*1=9999,VLOOKUP(99&amp;C245*1,[4]Depara_Prod_Oficial!$A$2:$F$1048576,6,FALSE),VLOOKUP(F245*1,[4]Depara_Prod_Oficial!$A$2:$F$1048576,6,FALSE)),E245)</f>
        <v>AP Proteção Sob Medida</v>
      </c>
      <c r="I245" s="24" t="str">
        <f>IFERROR(VLOOKUP(H245,'[5]Principais Produtos'!$C$1:$D$42,2,0),"Não")</f>
        <v>Sim</v>
      </c>
      <c r="J245" s="68" t="s">
        <v>925</v>
      </c>
      <c r="K245" s="53" t="s">
        <v>378</v>
      </c>
      <c r="L245" s="17"/>
      <c r="M245" s="54" t="s">
        <v>369</v>
      </c>
      <c r="N245" s="55">
        <v>203.24</v>
      </c>
      <c r="O245" s="55">
        <v>0</v>
      </c>
      <c r="P245" s="56">
        <v>203.24</v>
      </c>
      <c r="Q245" s="64"/>
      <c r="R245" s="51"/>
      <c r="S245" s="62" t="s">
        <v>375</v>
      </c>
      <c r="T245" s="53">
        <v>2282230</v>
      </c>
      <c r="U245" s="53" t="s">
        <v>2590</v>
      </c>
      <c r="V245" s="53" t="s">
        <v>2591</v>
      </c>
      <c r="W245" s="53" t="s">
        <v>52</v>
      </c>
      <c r="X245" s="53" t="s">
        <v>2592</v>
      </c>
      <c r="Y245" s="53" t="s">
        <v>2593</v>
      </c>
      <c r="Z245" s="53" t="s">
        <v>101</v>
      </c>
      <c r="AA245" s="53" t="s">
        <v>56</v>
      </c>
      <c r="AB245" s="53">
        <v>16250</v>
      </c>
      <c r="AC245" s="53">
        <v>25000</v>
      </c>
      <c r="AD245" s="53" t="s">
        <v>56</v>
      </c>
      <c r="AE245" s="53" t="s">
        <v>56</v>
      </c>
      <c r="AF245" s="53" t="s">
        <v>56</v>
      </c>
      <c r="AG245" s="53">
        <v>16250</v>
      </c>
      <c r="AH245" s="53" t="s">
        <v>102</v>
      </c>
      <c r="AI245" s="53">
        <v>8125</v>
      </c>
      <c r="AJ245" s="53">
        <v>0</v>
      </c>
      <c r="AK245" s="53" t="s">
        <v>58</v>
      </c>
      <c r="AL245" s="53">
        <v>0</v>
      </c>
      <c r="AM245" s="53" t="s">
        <v>59</v>
      </c>
      <c r="AN245" s="53" t="s">
        <v>60</v>
      </c>
      <c r="AO245" s="51"/>
      <c r="AP245" s="53" t="s">
        <v>61</v>
      </c>
      <c r="AQ245" s="53" t="s">
        <v>62</v>
      </c>
      <c r="AR245" s="53" t="s">
        <v>168</v>
      </c>
      <c r="AS245" s="53" t="s">
        <v>88</v>
      </c>
      <c r="AT245" s="53" t="s">
        <v>89</v>
      </c>
      <c r="AU245" s="53" t="s">
        <v>90</v>
      </c>
      <c r="AV245" s="53" t="s">
        <v>2594</v>
      </c>
      <c r="AW245" s="53" t="s">
        <v>646</v>
      </c>
      <c r="AX245" s="53" t="s">
        <v>190</v>
      </c>
      <c r="AY245" s="53" t="s">
        <v>93</v>
      </c>
      <c r="AZ245" s="53" t="s">
        <v>2549</v>
      </c>
      <c r="BA245" s="53" t="s">
        <v>124</v>
      </c>
      <c r="BB245" s="53">
        <v>0</v>
      </c>
      <c r="BC245" s="53" t="s">
        <v>2595</v>
      </c>
      <c r="BD245" s="53" t="s">
        <v>2596</v>
      </c>
      <c r="BE245" s="58">
        <v>42565</v>
      </c>
      <c r="BF245" s="53">
        <v>16250</v>
      </c>
      <c r="BG245" s="58">
        <v>42565</v>
      </c>
      <c r="BH245" s="109" t="s">
        <v>2549</v>
      </c>
      <c r="BI245" s="60">
        <v>258</v>
      </c>
      <c r="BJ245" s="61">
        <v>8.6</v>
      </c>
      <c r="BK245" s="27">
        <f t="shared" si="24"/>
        <v>8</v>
      </c>
      <c r="BL245" s="110">
        <f t="shared" si="25"/>
        <v>0.66666666666666663</v>
      </c>
    </row>
    <row r="246" spans="1:64" ht="16.5" customHeight="1" x14ac:dyDescent="0.25">
      <c r="A246" s="49" t="s">
        <v>1973</v>
      </c>
      <c r="B246" s="17" t="s">
        <v>2602</v>
      </c>
      <c r="C246" s="63">
        <v>82</v>
      </c>
      <c r="D246" s="49" t="s">
        <v>3333</v>
      </c>
      <c r="E246" s="51" t="s">
        <v>1626</v>
      </c>
      <c r="F246" s="50">
        <v>8065</v>
      </c>
      <c r="G246" s="63" t="s">
        <v>389</v>
      </c>
      <c r="H246" s="24" t="str">
        <f>IFERROR(IF(F246*1=9999,VLOOKUP(99&amp;C246*1,[4]Depara_Prod_Oficial!$A$2:$F$1048576,6,FALSE),VLOOKUP(F246*1,[4]Depara_Prod_Oficial!$A$2:$F$1048576,6,FALSE)),E246)</f>
        <v>AP Proteção Sob Medida</v>
      </c>
      <c r="I246" s="24" t="str">
        <f>IFERROR(VLOOKUP(H246,'[5]Principais Produtos'!$C$1:$D$42,2,0),"Não")</f>
        <v>Sim</v>
      </c>
      <c r="J246" s="68" t="s">
        <v>1642</v>
      </c>
      <c r="K246" s="53" t="s">
        <v>1643</v>
      </c>
      <c r="L246" s="17"/>
      <c r="M246" s="54" t="s">
        <v>369</v>
      </c>
      <c r="N246" s="55">
        <v>12000</v>
      </c>
      <c r="O246" s="55">
        <v>0</v>
      </c>
      <c r="P246" s="56">
        <v>12000</v>
      </c>
      <c r="Q246" s="64"/>
      <c r="R246" s="51"/>
      <c r="S246" s="62" t="s">
        <v>375</v>
      </c>
      <c r="T246" s="53">
        <v>2397536</v>
      </c>
      <c r="U246" s="53" t="s">
        <v>2597</v>
      </c>
      <c r="V246" s="53" t="s">
        <v>2598</v>
      </c>
      <c r="W246" s="53" t="s">
        <v>52</v>
      </c>
      <c r="X246" s="53" t="s">
        <v>2599</v>
      </c>
      <c r="Y246" s="53" t="s">
        <v>2600</v>
      </c>
      <c r="Z246" s="53" t="s">
        <v>2601</v>
      </c>
      <c r="AA246" s="53" t="s">
        <v>56</v>
      </c>
      <c r="AB246" s="53">
        <v>2000</v>
      </c>
      <c r="AC246" s="53">
        <v>2000</v>
      </c>
      <c r="AD246" s="53" t="s">
        <v>56</v>
      </c>
      <c r="AE246" s="53" t="s">
        <v>56</v>
      </c>
      <c r="AF246" s="53" t="s">
        <v>56</v>
      </c>
      <c r="AG246" s="53">
        <v>2000</v>
      </c>
      <c r="AH246" s="53" t="s">
        <v>102</v>
      </c>
      <c r="AI246" s="53">
        <v>1000</v>
      </c>
      <c r="AJ246" s="53">
        <v>0</v>
      </c>
      <c r="AK246" s="53" t="s">
        <v>58</v>
      </c>
      <c r="AL246" s="53">
        <v>0</v>
      </c>
      <c r="AM246" s="53" t="s">
        <v>59</v>
      </c>
      <c r="AN246" s="53" t="s">
        <v>60</v>
      </c>
      <c r="AO246" s="51"/>
      <c r="AP246" s="53" t="s">
        <v>61</v>
      </c>
      <c r="AQ246" s="53" t="s">
        <v>62</v>
      </c>
      <c r="AR246" s="53" t="s">
        <v>737</v>
      </c>
      <c r="AS246" s="53" t="s">
        <v>88</v>
      </c>
      <c r="AT246" s="53" t="s">
        <v>89</v>
      </c>
      <c r="AU246" s="53" t="s">
        <v>90</v>
      </c>
      <c r="AV246" s="53" t="s">
        <v>853</v>
      </c>
      <c r="AW246" s="53" t="s">
        <v>272</v>
      </c>
      <c r="AX246" s="53" t="s">
        <v>273</v>
      </c>
      <c r="AY246" s="53" t="s">
        <v>93</v>
      </c>
      <c r="AZ246" s="53" t="s">
        <v>2549</v>
      </c>
      <c r="BA246" s="53" t="s">
        <v>124</v>
      </c>
      <c r="BB246" s="53">
        <v>0</v>
      </c>
      <c r="BC246" s="53" t="s">
        <v>2602</v>
      </c>
      <c r="BD246" s="53" t="s">
        <v>2603</v>
      </c>
      <c r="BE246" s="58">
        <v>42718</v>
      </c>
      <c r="BF246" s="53">
        <v>2000</v>
      </c>
      <c r="BG246" s="58">
        <v>42718</v>
      </c>
      <c r="BH246" s="109" t="s">
        <v>2549</v>
      </c>
      <c r="BI246" s="60">
        <v>105</v>
      </c>
      <c r="BJ246" s="61">
        <v>3.5</v>
      </c>
      <c r="BK246" s="27">
        <f t="shared" si="24"/>
        <v>3</v>
      </c>
      <c r="BL246" s="110">
        <f t="shared" si="25"/>
        <v>0.25</v>
      </c>
    </row>
    <row r="247" spans="1:64" ht="16.5" customHeight="1" x14ac:dyDescent="0.25">
      <c r="A247" s="49" t="s">
        <v>1973</v>
      </c>
      <c r="B247" s="17" t="s">
        <v>2609</v>
      </c>
      <c r="C247" s="63">
        <v>93</v>
      </c>
      <c r="D247" s="49" t="s">
        <v>3333</v>
      </c>
      <c r="E247" s="51" t="s">
        <v>1632</v>
      </c>
      <c r="F247" s="50">
        <v>8061</v>
      </c>
      <c r="G247" s="63" t="s">
        <v>927</v>
      </c>
      <c r="H247" s="24" t="str">
        <f>IFERROR(IF(F247*1=9999,VLOOKUP(99&amp;C247*1,[4]Depara_Prod_Oficial!$A$2:$F$1048576,6,FALSE),VLOOKUP(F247*1,[4]Depara_Prod_Oficial!$A$2:$F$1048576,6,FALSE)),E247)</f>
        <v>Vida Homem</v>
      </c>
      <c r="I247" s="24" t="str">
        <f>IFERROR(VLOOKUP(H247,'[5]Principais Produtos'!$C$1:$D$42,2,0),"Não")</f>
        <v>Sim</v>
      </c>
      <c r="J247" s="68" t="s">
        <v>1642</v>
      </c>
      <c r="K247" s="53" t="s">
        <v>47</v>
      </c>
      <c r="L247" s="17"/>
      <c r="M247" s="54" t="s">
        <v>369</v>
      </c>
      <c r="N247" s="55">
        <v>5771.42</v>
      </c>
      <c r="O247" s="55">
        <v>0</v>
      </c>
      <c r="P247" s="56">
        <v>5771.42</v>
      </c>
      <c r="Q247" s="64"/>
      <c r="R247" s="51"/>
      <c r="S247" s="62" t="s">
        <v>375</v>
      </c>
      <c r="T247" s="53">
        <v>2289327</v>
      </c>
      <c r="U247" s="53" t="s">
        <v>2604</v>
      </c>
      <c r="V247" s="53" t="s">
        <v>2605</v>
      </c>
      <c r="W247" s="53" t="s">
        <v>52</v>
      </c>
      <c r="X247" s="53" t="s">
        <v>2606</v>
      </c>
      <c r="Y247" s="53" t="s">
        <v>2607</v>
      </c>
      <c r="Z247" s="53" t="s">
        <v>2608</v>
      </c>
      <c r="AA247" s="53" t="s">
        <v>56</v>
      </c>
      <c r="AB247" s="53">
        <v>10000</v>
      </c>
      <c r="AC247" s="53">
        <v>10000</v>
      </c>
      <c r="AD247" s="53" t="s">
        <v>56</v>
      </c>
      <c r="AE247" s="53" t="s">
        <v>56</v>
      </c>
      <c r="AF247" s="53" t="s">
        <v>56</v>
      </c>
      <c r="AG247" s="53">
        <v>10000</v>
      </c>
      <c r="AH247" s="53" t="s">
        <v>102</v>
      </c>
      <c r="AI247" s="53">
        <v>5000</v>
      </c>
      <c r="AJ247" s="53">
        <v>0</v>
      </c>
      <c r="AK247" s="53" t="s">
        <v>58</v>
      </c>
      <c r="AL247" s="53">
        <v>0</v>
      </c>
      <c r="AM247" s="53" t="s">
        <v>59</v>
      </c>
      <c r="AN247" s="53" t="s">
        <v>60</v>
      </c>
      <c r="AO247" s="51"/>
      <c r="AP247" s="53" t="s">
        <v>61</v>
      </c>
      <c r="AQ247" s="53" t="s">
        <v>62</v>
      </c>
      <c r="AR247" s="53" t="s">
        <v>737</v>
      </c>
      <c r="AS247" s="53" t="s">
        <v>64</v>
      </c>
      <c r="AT247" s="53" t="s">
        <v>89</v>
      </c>
      <c r="AU247" s="53" t="s">
        <v>103</v>
      </c>
      <c r="AV247" s="53" t="s">
        <v>134</v>
      </c>
      <c r="AW247" s="53" t="s">
        <v>92</v>
      </c>
      <c r="AX247" s="53" t="s">
        <v>68</v>
      </c>
      <c r="AY247" s="53" t="s">
        <v>93</v>
      </c>
      <c r="AZ247" s="53" t="s">
        <v>2435</v>
      </c>
      <c r="BA247" s="53" t="s">
        <v>554</v>
      </c>
      <c r="BB247" s="53">
        <v>0</v>
      </c>
      <c r="BC247" s="53" t="s">
        <v>2609</v>
      </c>
      <c r="BD247" s="53" t="s">
        <v>2610</v>
      </c>
      <c r="BE247" s="58">
        <v>42581</v>
      </c>
      <c r="BF247" s="53">
        <v>10000</v>
      </c>
      <c r="BG247" s="58">
        <v>42581</v>
      </c>
      <c r="BH247" s="109" t="s">
        <v>2435</v>
      </c>
      <c r="BI247" s="60">
        <v>231</v>
      </c>
      <c r="BJ247" s="61">
        <v>7.7</v>
      </c>
      <c r="BK247" s="27">
        <f t="shared" si="24"/>
        <v>7</v>
      </c>
      <c r="BL247" s="110">
        <f t="shared" si="25"/>
        <v>0.58333333333333337</v>
      </c>
    </row>
    <row r="248" spans="1:64" ht="16.5" customHeight="1" x14ac:dyDescent="0.25">
      <c r="A248" s="49" t="s">
        <v>1973</v>
      </c>
      <c r="B248" s="17" t="s">
        <v>2614</v>
      </c>
      <c r="C248" s="63">
        <v>93</v>
      </c>
      <c r="D248" s="49" t="s">
        <v>3333</v>
      </c>
      <c r="E248" s="51" t="s">
        <v>1635</v>
      </c>
      <c r="F248" s="50">
        <v>8064</v>
      </c>
      <c r="G248" s="63" t="s">
        <v>914</v>
      </c>
      <c r="H248" s="24" t="str">
        <f>IFERROR(IF(F248*1=9999,VLOOKUP(99&amp;C248*1,[4]Depara_Prod_Oficial!$A$2:$F$1048576,6,FALSE),VLOOKUP(F248*1,[4]Depara_Prod_Oficial!$A$2:$F$1048576,6,FALSE)),E248)</f>
        <v>Vida Van Gogh</v>
      </c>
      <c r="I248" s="24" t="str">
        <f>IFERROR(VLOOKUP(H248,'[5]Principais Produtos'!$C$1:$D$42,2,0),"Não")</f>
        <v>Sim</v>
      </c>
      <c r="J248" s="68" t="s">
        <v>1642</v>
      </c>
      <c r="K248" s="53" t="s">
        <v>47</v>
      </c>
      <c r="L248" s="17"/>
      <c r="M248" s="54" t="s">
        <v>369</v>
      </c>
      <c r="N248" s="55">
        <v>7974.93</v>
      </c>
      <c r="O248" s="55">
        <v>0</v>
      </c>
      <c r="P248" s="56">
        <v>7974.93</v>
      </c>
      <c r="Q248" s="64"/>
      <c r="R248" s="51"/>
      <c r="S248" s="62" t="s">
        <v>375</v>
      </c>
      <c r="T248" s="53">
        <v>2288642</v>
      </c>
      <c r="U248" s="53" t="s">
        <v>2611</v>
      </c>
      <c r="V248" s="53" t="s">
        <v>2605</v>
      </c>
      <c r="W248" s="53" t="s">
        <v>52</v>
      </c>
      <c r="X248" s="53" t="s">
        <v>2612</v>
      </c>
      <c r="Y248" s="53" t="s">
        <v>2613</v>
      </c>
      <c r="Z248" s="53" t="s">
        <v>2608</v>
      </c>
      <c r="AA248" s="53" t="s">
        <v>56</v>
      </c>
      <c r="AB248" s="53">
        <v>13818</v>
      </c>
      <c r="AC248" s="53">
        <v>13818</v>
      </c>
      <c r="AD248" s="53" t="s">
        <v>56</v>
      </c>
      <c r="AE248" s="53" t="s">
        <v>56</v>
      </c>
      <c r="AF248" s="53" t="s">
        <v>56</v>
      </c>
      <c r="AG248" s="53">
        <v>13818</v>
      </c>
      <c r="AH248" s="53" t="s">
        <v>102</v>
      </c>
      <c r="AI248" s="53">
        <v>6909</v>
      </c>
      <c r="AJ248" s="53">
        <v>0</v>
      </c>
      <c r="AK248" s="53" t="s">
        <v>58</v>
      </c>
      <c r="AL248" s="53">
        <v>0</v>
      </c>
      <c r="AM248" s="53" t="s">
        <v>59</v>
      </c>
      <c r="AN248" s="53" t="s">
        <v>60</v>
      </c>
      <c r="AO248" s="51"/>
      <c r="AP248" s="53" t="s">
        <v>61</v>
      </c>
      <c r="AQ248" s="53" t="s">
        <v>62</v>
      </c>
      <c r="AR248" s="53" t="s">
        <v>168</v>
      </c>
      <c r="AS248" s="53" t="s">
        <v>88</v>
      </c>
      <c r="AT248" s="53" t="s">
        <v>89</v>
      </c>
      <c r="AU248" s="53" t="s">
        <v>103</v>
      </c>
      <c r="AV248" s="53" t="s">
        <v>134</v>
      </c>
      <c r="AW248" s="53" t="s">
        <v>92</v>
      </c>
      <c r="AX248" s="53" t="s">
        <v>68</v>
      </c>
      <c r="AY248" s="53" t="s">
        <v>93</v>
      </c>
      <c r="AZ248" s="53" t="s">
        <v>2435</v>
      </c>
      <c r="BA248" s="53" t="s">
        <v>554</v>
      </c>
      <c r="BB248" s="53">
        <v>0</v>
      </c>
      <c r="BC248" s="53" t="s">
        <v>2614</v>
      </c>
      <c r="BD248" s="53" t="s">
        <v>2610</v>
      </c>
      <c r="BE248" s="58">
        <v>42580</v>
      </c>
      <c r="BF248" s="53">
        <v>13818</v>
      </c>
      <c r="BG248" s="58">
        <v>42580</v>
      </c>
      <c r="BH248" s="109" t="s">
        <v>2435</v>
      </c>
      <c r="BI248" s="60">
        <v>232</v>
      </c>
      <c r="BJ248" s="61">
        <v>7.7333333333333334</v>
      </c>
      <c r="BK248" s="27">
        <f t="shared" si="24"/>
        <v>7</v>
      </c>
      <c r="BL248" s="110">
        <f t="shared" si="25"/>
        <v>0.58333333333333337</v>
      </c>
    </row>
    <row r="249" spans="1:64" ht="16.5" customHeight="1" x14ac:dyDescent="0.25">
      <c r="A249" s="49" t="s">
        <v>1973</v>
      </c>
      <c r="B249" s="17" t="s">
        <v>2620</v>
      </c>
      <c r="C249" s="63">
        <v>93</v>
      </c>
      <c r="D249" s="49" t="s">
        <v>3333</v>
      </c>
      <c r="E249" s="51" t="s">
        <v>947</v>
      </c>
      <c r="F249" s="50">
        <v>7000</v>
      </c>
      <c r="G249" s="63" t="s">
        <v>389</v>
      </c>
      <c r="H249" s="24" t="str">
        <f>IFERROR(IF(F249*1=9999,VLOOKUP(99&amp;C249*1,[4]Depara_Prod_Oficial!$A$2:$F$1048576,6,FALSE),VLOOKUP(F249*1,[4]Depara_Prod_Oficial!$A$2:$F$1048576,6,FALSE)),E249)</f>
        <v>Vida Específica</v>
      </c>
      <c r="I249" s="24" t="str">
        <f>IFERROR(VLOOKUP(H249,'[5]Principais Produtos'!$C$1:$D$42,2,0),"Não")</f>
        <v>Não</v>
      </c>
      <c r="J249" s="68" t="s">
        <v>1642</v>
      </c>
      <c r="K249" s="53" t="s">
        <v>959</v>
      </c>
      <c r="L249" s="17"/>
      <c r="M249" s="54" t="s">
        <v>903</v>
      </c>
      <c r="N249" s="55">
        <v>5.73</v>
      </c>
      <c r="O249" s="55">
        <v>5.73</v>
      </c>
      <c r="P249" s="56">
        <v>0</v>
      </c>
      <c r="Q249" s="64"/>
      <c r="R249" s="51"/>
      <c r="S249" s="62" t="s">
        <v>375</v>
      </c>
      <c r="T249" s="53">
        <v>1938575</v>
      </c>
      <c r="U249" s="53" t="s">
        <v>2615</v>
      </c>
      <c r="V249" s="53" t="s">
        <v>2616</v>
      </c>
      <c r="W249" s="53" t="s">
        <v>52</v>
      </c>
      <c r="X249" s="53" t="s">
        <v>2617</v>
      </c>
      <c r="Y249" s="53" t="s">
        <v>2618</v>
      </c>
      <c r="Z249" s="53" t="s">
        <v>2619</v>
      </c>
      <c r="AA249" s="53" t="s">
        <v>56</v>
      </c>
      <c r="AB249" s="53">
        <v>10000</v>
      </c>
      <c r="AC249" s="53">
        <v>10000</v>
      </c>
      <c r="AD249" s="53" t="s">
        <v>56</v>
      </c>
      <c r="AE249" s="53" t="s">
        <v>56</v>
      </c>
      <c r="AF249" s="53" t="s">
        <v>56</v>
      </c>
      <c r="AG249" s="53">
        <v>10000</v>
      </c>
      <c r="AH249" s="53" t="s">
        <v>102</v>
      </c>
      <c r="AI249" s="53">
        <v>5000</v>
      </c>
      <c r="AJ249" s="53">
        <v>0</v>
      </c>
      <c r="AK249" s="53" t="s">
        <v>58</v>
      </c>
      <c r="AL249" s="53">
        <v>0</v>
      </c>
      <c r="AM249" s="53" t="s">
        <v>59</v>
      </c>
      <c r="AN249" s="53" t="s">
        <v>60</v>
      </c>
      <c r="AO249" s="51"/>
      <c r="AP249" s="53" t="s">
        <v>61</v>
      </c>
      <c r="AQ249" s="53" t="s">
        <v>62</v>
      </c>
      <c r="AR249" s="53" t="s">
        <v>142</v>
      </c>
      <c r="AS249" s="53" t="s">
        <v>88</v>
      </c>
      <c r="AT249" s="53" t="s">
        <v>153</v>
      </c>
      <c r="AU249" s="53" t="s">
        <v>65</v>
      </c>
      <c r="AV249" s="53" t="s">
        <v>282</v>
      </c>
      <c r="AW249" s="53" t="s">
        <v>283</v>
      </c>
      <c r="AX249" s="53" t="s">
        <v>284</v>
      </c>
      <c r="AY249" s="53" t="s">
        <v>93</v>
      </c>
      <c r="AZ249" s="53" t="s">
        <v>2492</v>
      </c>
      <c r="BA249" s="53" t="s">
        <v>163</v>
      </c>
      <c r="BB249" s="53">
        <v>0</v>
      </c>
      <c r="BC249" s="53" t="s">
        <v>2620</v>
      </c>
      <c r="BD249" s="53" t="s">
        <v>2621</v>
      </c>
      <c r="BE249" s="58">
        <v>41905</v>
      </c>
      <c r="BF249" s="53">
        <v>10000</v>
      </c>
      <c r="BG249" s="58">
        <v>41905</v>
      </c>
      <c r="BH249" s="109" t="s">
        <v>2492</v>
      </c>
      <c r="BI249" s="60">
        <v>905</v>
      </c>
      <c r="BJ249" s="61">
        <v>30.166666666666668</v>
      </c>
      <c r="BK249" s="27">
        <f t="shared" si="24"/>
        <v>29</v>
      </c>
      <c r="BL249" s="110">
        <f t="shared" si="25"/>
        <v>2.4166666666666665</v>
      </c>
    </row>
    <row r="250" spans="1:64" ht="16.5" customHeight="1" x14ac:dyDescent="0.25">
      <c r="A250" s="49" t="s">
        <v>1973</v>
      </c>
      <c r="B250" s="17" t="s">
        <v>2628</v>
      </c>
      <c r="C250" s="63">
        <v>93</v>
      </c>
      <c r="D250" s="49" t="s">
        <v>3333</v>
      </c>
      <c r="E250" s="51" t="s">
        <v>377</v>
      </c>
      <c r="F250" s="50">
        <v>5030</v>
      </c>
      <c r="G250" s="63" t="s">
        <v>46</v>
      </c>
      <c r="H250" s="24" t="str">
        <f>IFERROR(IF(F250*1=9999,VLOOKUP(99&amp;C250*1,[4]Depara_Prod_Oficial!$A$2:$F$1048576,6,FALSE),VLOOKUP(F250*1,[4]Depara_Prod_Oficial!$A$2:$F$1048576,6,FALSE)),E250)</f>
        <v>Vida Proteção Exclusiva</v>
      </c>
      <c r="I250" s="24" t="str">
        <f>IFERROR(VLOOKUP(H250,'[5]Principais Produtos'!$C$1:$D$42,2,0),"Não")</f>
        <v>Sim</v>
      </c>
      <c r="J250" s="68" t="s">
        <v>1642</v>
      </c>
      <c r="K250" s="53" t="s">
        <v>47</v>
      </c>
      <c r="L250" s="17"/>
      <c r="M250" s="54" t="s">
        <v>369</v>
      </c>
      <c r="N250" s="55">
        <v>26615.99</v>
      </c>
      <c r="O250" s="55">
        <v>0</v>
      </c>
      <c r="P250" s="56">
        <v>26615.99</v>
      </c>
      <c r="Q250" s="64"/>
      <c r="R250" s="51"/>
      <c r="S250" s="62" t="s">
        <v>375</v>
      </c>
      <c r="T250" s="53">
        <v>1852902</v>
      </c>
      <c r="U250" s="53" t="s">
        <v>2622</v>
      </c>
      <c r="V250" s="53" t="s">
        <v>2623</v>
      </c>
      <c r="W250" s="53" t="s">
        <v>52</v>
      </c>
      <c r="X250" s="53" t="s">
        <v>2624</v>
      </c>
      <c r="Y250" s="53" t="s">
        <v>2625</v>
      </c>
      <c r="Z250" s="53" t="s">
        <v>2626</v>
      </c>
      <c r="AA250" s="53" t="s">
        <v>56</v>
      </c>
      <c r="AB250" s="53">
        <v>24996</v>
      </c>
      <c r="AC250" s="53">
        <v>24996</v>
      </c>
      <c r="AD250" s="53" t="s">
        <v>56</v>
      </c>
      <c r="AE250" s="53" t="s">
        <v>56</v>
      </c>
      <c r="AF250" s="53" t="s">
        <v>56</v>
      </c>
      <c r="AG250" s="53">
        <v>24996</v>
      </c>
      <c r="AH250" s="53" t="s">
        <v>102</v>
      </c>
      <c r="AI250" s="53">
        <v>12498</v>
      </c>
      <c r="AJ250" s="53">
        <v>0</v>
      </c>
      <c r="AK250" s="53" t="s">
        <v>58</v>
      </c>
      <c r="AL250" s="53">
        <v>0</v>
      </c>
      <c r="AM250" s="53" t="s">
        <v>59</v>
      </c>
      <c r="AN250" s="53" t="s">
        <v>60</v>
      </c>
      <c r="AO250" s="51"/>
      <c r="AP250" s="53" t="s">
        <v>61</v>
      </c>
      <c r="AQ250" s="53" t="s">
        <v>62</v>
      </c>
      <c r="AR250" s="53" t="s">
        <v>405</v>
      </c>
      <c r="AS250" s="53" t="s">
        <v>88</v>
      </c>
      <c r="AT250" s="53" t="s">
        <v>169</v>
      </c>
      <c r="AU250" s="53" t="s">
        <v>65</v>
      </c>
      <c r="AV250" s="53" t="s">
        <v>2627</v>
      </c>
      <c r="AW250" s="53" t="s">
        <v>92</v>
      </c>
      <c r="AX250" s="53" t="s">
        <v>68</v>
      </c>
      <c r="AY250" s="53" t="s">
        <v>93</v>
      </c>
      <c r="AZ250" s="53" t="s">
        <v>2469</v>
      </c>
      <c r="BA250" s="53" t="s">
        <v>274</v>
      </c>
      <c r="BB250" s="53">
        <v>0</v>
      </c>
      <c r="BC250" s="53" t="s">
        <v>2628</v>
      </c>
      <c r="BD250" s="53" t="s">
        <v>2629</v>
      </c>
      <c r="BE250" s="58">
        <v>41775</v>
      </c>
      <c r="BF250" s="53">
        <v>24996</v>
      </c>
      <c r="BG250" s="58">
        <v>41775</v>
      </c>
      <c r="BH250" s="109" t="s">
        <v>2469</v>
      </c>
      <c r="BI250" s="60">
        <v>1036</v>
      </c>
      <c r="BJ250" s="61">
        <v>34.533333333333331</v>
      </c>
      <c r="BK250" s="27">
        <f t="shared" si="24"/>
        <v>34</v>
      </c>
      <c r="BL250" s="110">
        <f t="shared" si="25"/>
        <v>2.8333333333333335</v>
      </c>
    </row>
    <row r="251" spans="1:64" ht="16.5" customHeight="1" x14ac:dyDescent="0.25">
      <c r="A251" s="49" t="s">
        <v>1973</v>
      </c>
      <c r="B251" s="17" t="s">
        <v>2636</v>
      </c>
      <c r="C251" s="63">
        <v>93</v>
      </c>
      <c r="D251" s="49" t="s">
        <v>3333</v>
      </c>
      <c r="E251" s="51" t="s">
        <v>377</v>
      </c>
      <c r="F251" s="50">
        <v>5030</v>
      </c>
      <c r="G251" s="63" t="s">
        <v>46</v>
      </c>
      <c r="H251" s="24" t="str">
        <f>IFERROR(IF(F251*1=9999,VLOOKUP(99&amp;C251*1,[4]Depara_Prod_Oficial!$A$2:$F$1048576,6,FALSE),VLOOKUP(F251*1,[4]Depara_Prod_Oficial!$A$2:$F$1048576,6,FALSE)),E251)</f>
        <v>Vida Proteção Exclusiva</v>
      </c>
      <c r="I251" s="24" t="str">
        <f>IFERROR(VLOOKUP(H251,'[5]Principais Produtos'!$C$1:$D$42,2,0),"Não")</f>
        <v>Sim</v>
      </c>
      <c r="J251" s="68" t="s">
        <v>1642</v>
      </c>
      <c r="K251" s="53" t="s">
        <v>47</v>
      </c>
      <c r="L251" s="17"/>
      <c r="M251" s="54" t="s">
        <v>369</v>
      </c>
      <c r="N251" s="55">
        <v>21818.400000000001</v>
      </c>
      <c r="O251" s="55">
        <v>0</v>
      </c>
      <c r="P251" s="56">
        <v>21818.400000000001</v>
      </c>
      <c r="Q251" s="64"/>
      <c r="R251" s="51"/>
      <c r="S251" s="62" t="s">
        <v>375</v>
      </c>
      <c r="T251" s="53">
        <v>1974755</v>
      </c>
      <c r="U251" s="53" t="s">
        <v>2630</v>
      </c>
      <c r="V251" s="53" t="s">
        <v>2631</v>
      </c>
      <c r="W251" s="53" t="s">
        <v>52</v>
      </c>
      <c r="X251" s="53" t="s">
        <v>2632</v>
      </c>
      <c r="Y251" s="53" t="s">
        <v>2633</v>
      </c>
      <c r="Z251" s="53" t="s">
        <v>2634</v>
      </c>
      <c r="AA251" s="53" t="s">
        <v>56</v>
      </c>
      <c r="AB251" s="53">
        <v>26867</v>
      </c>
      <c r="AC251" s="53">
        <v>26867</v>
      </c>
      <c r="AD251" s="53" t="s">
        <v>56</v>
      </c>
      <c r="AE251" s="53" t="s">
        <v>56</v>
      </c>
      <c r="AF251" s="53" t="s">
        <v>56</v>
      </c>
      <c r="AG251" s="53">
        <v>26867</v>
      </c>
      <c r="AH251" s="53" t="s">
        <v>102</v>
      </c>
      <c r="AI251" s="53">
        <v>13433.5</v>
      </c>
      <c r="AJ251" s="53">
        <v>0</v>
      </c>
      <c r="AK251" s="53" t="s">
        <v>58</v>
      </c>
      <c r="AL251" s="53">
        <v>0</v>
      </c>
      <c r="AM251" s="53" t="s">
        <v>59</v>
      </c>
      <c r="AN251" s="53" t="s">
        <v>60</v>
      </c>
      <c r="AO251" s="51"/>
      <c r="AP251" s="53" t="s">
        <v>61</v>
      </c>
      <c r="AQ251" s="53" t="s">
        <v>62</v>
      </c>
      <c r="AR251" s="53" t="s">
        <v>221</v>
      </c>
      <c r="AS251" s="53" t="s">
        <v>88</v>
      </c>
      <c r="AT251" s="53" t="s">
        <v>89</v>
      </c>
      <c r="AU251" s="53" t="s">
        <v>103</v>
      </c>
      <c r="AV251" s="53" t="s">
        <v>2635</v>
      </c>
      <c r="AW251" s="53" t="s">
        <v>92</v>
      </c>
      <c r="AX251" s="53" t="s">
        <v>68</v>
      </c>
      <c r="AY251" s="53" t="s">
        <v>93</v>
      </c>
      <c r="AZ251" s="53" t="s">
        <v>2435</v>
      </c>
      <c r="BA251" s="53" t="s">
        <v>115</v>
      </c>
      <c r="BB251" s="53">
        <v>0</v>
      </c>
      <c r="BC251" s="53" t="s">
        <v>2636</v>
      </c>
      <c r="BD251" s="53" t="s">
        <v>2637</v>
      </c>
      <c r="BE251" s="58">
        <v>41955</v>
      </c>
      <c r="BF251" s="53">
        <v>26867</v>
      </c>
      <c r="BG251" s="58">
        <v>41955</v>
      </c>
      <c r="BH251" s="109" t="s">
        <v>2435</v>
      </c>
      <c r="BI251" s="60">
        <v>857</v>
      </c>
      <c r="BJ251" s="61">
        <v>28.566666666666666</v>
      </c>
      <c r="BK251" s="27">
        <f t="shared" si="24"/>
        <v>28</v>
      </c>
      <c r="BL251" s="110">
        <f t="shared" si="25"/>
        <v>2.3333333333333335</v>
      </c>
    </row>
    <row r="252" spans="1:64" ht="16.5" customHeight="1" x14ac:dyDescent="0.25">
      <c r="A252" s="49" t="s">
        <v>1973</v>
      </c>
      <c r="B252" s="17" t="s">
        <v>2643</v>
      </c>
      <c r="C252" s="63">
        <v>82</v>
      </c>
      <c r="D252" s="49" t="s">
        <v>3333</v>
      </c>
      <c r="E252" s="51" t="s">
        <v>1628</v>
      </c>
      <c r="F252" s="50">
        <v>1101</v>
      </c>
      <c r="G252" s="63" t="s">
        <v>374</v>
      </c>
      <c r="H252" s="24" t="str">
        <f>IFERROR(IF(F252*1=9999,VLOOKUP(99&amp;C252*1,[4]Depara_Prod_Oficial!$A$2:$F$1048576,6,FALSE),VLOOKUP(F252*1,[4]Depara_Prod_Oficial!$A$2:$F$1048576,6,FALSE)),E252)</f>
        <v>AP STD</v>
      </c>
      <c r="I252" s="24" t="str">
        <f>IFERROR(VLOOKUP(H252,'[5]Principais Produtos'!$C$1:$D$42,2,0),"Não")</f>
        <v>Sim</v>
      </c>
      <c r="J252" s="68" t="s">
        <v>925</v>
      </c>
      <c r="K252" s="53" t="s">
        <v>378</v>
      </c>
      <c r="L252" s="17"/>
      <c r="M252" s="54" t="s">
        <v>369</v>
      </c>
      <c r="N252" s="55">
        <v>74951.289999999994</v>
      </c>
      <c r="O252" s="55">
        <v>0</v>
      </c>
      <c r="P252" s="56">
        <v>74951.289999999994</v>
      </c>
      <c r="Q252" s="64"/>
      <c r="R252" s="51"/>
      <c r="S252" s="62" t="s">
        <v>375</v>
      </c>
      <c r="T252" s="53">
        <v>2159740</v>
      </c>
      <c r="U252" s="53" t="s">
        <v>2638</v>
      </c>
      <c r="V252" s="53" t="s">
        <v>2639</v>
      </c>
      <c r="W252" s="53" t="s">
        <v>52</v>
      </c>
      <c r="X252" s="53" t="s">
        <v>2640</v>
      </c>
      <c r="Y252" s="53" t="s">
        <v>2641</v>
      </c>
      <c r="Z252" s="53" t="s">
        <v>2642</v>
      </c>
      <c r="AA252" s="53" t="s">
        <v>56</v>
      </c>
      <c r="AB252" s="53">
        <v>65625</v>
      </c>
      <c r="AC252" s="53">
        <v>65625</v>
      </c>
      <c r="AD252" s="53" t="s">
        <v>56</v>
      </c>
      <c r="AE252" s="53" t="s">
        <v>56</v>
      </c>
      <c r="AF252" s="53" t="s">
        <v>56</v>
      </c>
      <c r="AG252" s="53">
        <v>65625</v>
      </c>
      <c r="AH252" s="53" t="s">
        <v>102</v>
      </c>
      <c r="AI252" s="53">
        <v>32812.5</v>
      </c>
      <c r="AJ252" s="53">
        <v>0</v>
      </c>
      <c r="AK252" s="53" t="s">
        <v>58</v>
      </c>
      <c r="AL252" s="53">
        <v>0</v>
      </c>
      <c r="AM252" s="53" t="s">
        <v>59</v>
      </c>
      <c r="AN252" s="53" t="s">
        <v>60</v>
      </c>
      <c r="AO252" s="51"/>
      <c r="AP252" s="53" t="s">
        <v>61</v>
      </c>
      <c r="AQ252" s="53" t="s">
        <v>62</v>
      </c>
      <c r="AR252" s="53" t="s">
        <v>142</v>
      </c>
      <c r="AS252" s="53" t="s">
        <v>64</v>
      </c>
      <c r="AT252" s="53" t="s">
        <v>321</v>
      </c>
      <c r="AU252" s="53" t="s">
        <v>65</v>
      </c>
      <c r="AV252" s="53" t="s">
        <v>201</v>
      </c>
      <c r="AW252" s="53" t="s">
        <v>92</v>
      </c>
      <c r="AX252" s="53" t="s">
        <v>68</v>
      </c>
      <c r="AY252" s="53" t="s">
        <v>93</v>
      </c>
      <c r="AZ252" s="53" t="s">
        <v>2435</v>
      </c>
      <c r="BA252" s="53" t="s">
        <v>115</v>
      </c>
      <c r="BB252" s="53">
        <v>0</v>
      </c>
      <c r="BC252" s="53" t="s">
        <v>2643</v>
      </c>
      <c r="BD252" s="53" t="s">
        <v>2644</v>
      </c>
      <c r="BE252" s="58">
        <v>42287</v>
      </c>
      <c r="BF252" s="53">
        <v>65625</v>
      </c>
      <c r="BG252" s="58">
        <v>42287</v>
      </c>
      <c r="BH252" s="109" t="s">
        <v>2435</v>
      </c>
      <c r="BI252" s="60">
        <v>525</v>
      </c>
      <c r="BJ252" s="61">
        <v>17.5</v>
      </c>
      <c r="BK252" s="27">
        <f t="shared" si="24"/>
        <v>17</v>
      </c>
      <c r="BL252" s="110">
        <f t="shared" si="25"/>
        <v>1.4166666666666667</v>
      </c>
    </row>
    <row r="253" spans="1:64" ht="16.5" customHeight="1" x14ac:dyDescent="0.25">
      <c r="A253" s="49" t="s">
        <v>1973</v>
      </c>
      <c r="B253" s="17" t="s">
        <v>2651</v>
      </c>
      <c r="C253" s="63">
        <v>93</v>
      </c>
      <c r="D253" s="49" t="s">
        <v>3333</v>
      </c>
      <c r="E253" s="51" t="s">
        <v>1631</v>
      </c>
      <c r="F253" s="50">
        <v>8063</v>
      </c>
      <c r="G253" s="63" t="s">
        <v>374</v>
      </c>
      <c r="H253" s="24" t="str">
        <f>IFERROR(IF(F253*1=9999,VLOOKUP(99&amp;C253*1,[4]Depara_Prod_Oficial!$A$2:$F$1048576,6,FALSE),VLOOKUP(F253*1,[4]Depara_Prod_Oficial!$A$2:$F$1048576,6,FALSE)),E253)</f>
        <v>Vida Premiada</v>
      </c>
      <c r="I253" s="24" t="str">
        <f>IFERROR(VLOOKUP(H253,'[5]Principais Produtos'!$C$1:$D$42,2,0),"Não")</f>
        <v>Não</v>
      </c>
      <c r="J253" s="68" t="s">
        <v>1642</v>
      </c>
      <c r="K253" s="53" t="s">
        <v>47</v>
      </c>
      <c r="L253" s="17"/>
      <c r="M253" s="54" t="s">
        <v>369</v>
      </c>
      <c r="N253" s="55">
        <v>57926.26</v>
      </c>
      <c r="O253" s="55">
        <v>0</v>
      </c>
      <c r="P253" s="56">
        <v>57926.26</v>
      </c>
      <c r="Q253" s="64"/>
      <c r="R253" s="51"/>
      <c r="S253" s="62" t="s">
        <v>375</v>
      </c>
      <c r="T253" s="53">
        <v>2113273</v>
      </c>
      <c r="U253" s="53" t="s">
        <v>2645</v>
      </c>
      <c r="V253" s="53" t="s">
        <v>2646</v>
      </c>
      <c r="W253" s="53" t="s">
        <v>52</v>
      </c>
      <c r="X253" s="53" t="s">
        <v>2647</v>
      </c>
      <c r="Y253" s="53" t="s">
        <v>2648</v>
      </c>
      <c r="Z253" s="53" t="s">
        <v>2649</v>
      </c>
      <c r="AA253" s="53" t="s">
        <v>56</v>
      </c>
      <c r="AB253" s="53">
        <v>80000</v>
      </c>
      <c r="AC253" s="53">
        <v>80000</v>
      </c>
      <c r="AD253" s="53" t="s">
        <v>56</v>
      </c>
      <c r="AE253" s="53" t="s">
        <v>56</v>
      </c>
      <c r="AF253" s="53" t="s">
        <v>56</v>
      </c>
      <c r="AG253" s="53">
        <v>80000</v>
      </c>
      <c r="AH253" s="53" t="s">
        <v>102</v>
      </c>
      <c r="AI253" s="53">
        <v>40000</v>
      </c>
      <c r="AJ253" s="53">
        <v>0</v>
      </c>
      <c r="AK253" s="53" t="s">
        <v>58</v>
      </c>
      <c r="AL253" s="53">
        <v>0</v>
      </c>
      <c r="AM253" s="53" t="s">
        <v>59</v>
      </c>
      <c r="AN253" s="53" t="s">
        <v>60</v>
      </c>
      <c r="AO253" s="51"/>
      <c r="AP253" s="53" t="s">
        <v>61</v>
      </c>
      <c r="AQ253" s="53" t="s">
        <v>62</v>
      </c>
      <c r="AR253" s="53" t="s">
        <v>142</v>
      </c>
      <c r="AS253" s="53" t="s">
        <v>88</v>
      </c>
      <c r="AT253" s="53" t="s">
        <v>169</v>
      </c>
      <c r="AU253" s="53" t="s">
        <v>65</v>
      </c>
      <c r="AV253" s="53" t="s">
        <v>2650</v>
      </c>
      <c r="AW253" s="53" t="s">
        <v>92</v>
      </c>
      <c r="AX253" s="53" t="s">
        <v>68</v>
      </c>
      <c r="AY253" s="53" t="s">
        <v>93</v>
      </c>
      <c r="AZ253" s="53" t="s">
        <v>2435</v>
      </c>
      <c r="BA253" s="53" t="s">
        <v>2362</v>
      </c>
      <c r="BB253" s="53">
        <v>0</v>
      </c>
      <c r="BC253" s="53" t="s">
        <v>2651</v>
      </c>
      <c r="BD253" s="53" t="s">
        <v>2652</v>
      </c>
      <c r="BE253" s="58">
        <v>42180</v>
      </c>
      <c r="BF253" s="53">
        <v>80000</v>
      </c>
      <c r="BG253" s="58">
        <v>42180</v>
      </c>
      <c r="BH253" s="109" t="s">
        <v>2435</v>
      </c>
      <c r="BI253" s="60">
        <v>632</v>
      </c>
      <c r="BJ253" s="61">
        <v>21.066666666666666</v>
      </c>
      <c r="BK253" s="27">
        <f t="shared" si="24"/>
        <v>20</v>
      </c>
      <c r="BL253" s="110">
        <f t="shared" si="25"/>
        <v>1.6666666666666667</v>
      </c>
    </row>
    <row r="254" spans="1:64" ht="16.5" customHeight="1" x14ac:dyDescent="0.25">
      <c r="A254" s="49" t="s">
        <v>1973</v>
      </c>
      <c r="B254" s="17" t="s">
        <v>2660</v>
      </c>
      <c r="C254" s="63">
        <v>93</v>
      </c>
      <c r="D254" s="49" t="s">
        <v>3333</v>
      </c>
      <c r="E254" s="51" t="s">
        <v>3179</v>
      </c>
      <c r="F254" s="50">
        <v>8038</v>
      </c>
      <c r="G254" s="63" t="s">
        <v>389</v>
      </c>
      <c r="H254" s="24" t="str">
        <f>IFERROR(IF(F254*1=9999,VLOOKUP(99&amp;C254*1,[4]Depara_Prod_Oficial!$A$2:$F$1048576,6,FALSE),VLOOKUP(F254*1,[4]Depara_Prod_Oficial!$A$2:$F$1048576,6,FALSE)),E254)</f>
        <v>Vida Clube</v>
      </c>
      <c r="I254" s="24" t="str">
        <f>IFERROR(VLOOKUP(H254,'[5]Principais Produtos'!$C$1:$D$42,2,0),"Não")</f>
        <v>Sim</v>
      </c>
      <c r="J254" s="68" t="s">
        <v>1642</v>
      </c>
      <c r="K254" s="53" t="s">
        <v>1643</v>
      </c>
      <c r="L254" s="17"/>
      <c r="M254" s="54" t="s">
        <v>902</v>
      </c>
      <c r="N254" s="55">
        <v>0</v>
      </c>
      <c r="O254" s="55">
        <v>0</v>
      </c>
      <c r="P254" s="56">
        <v>0</v>
      </c>
      <c r="Q254" s="64"/>
      <c r="R254" s="51"/>
      <c r="S254" s="62" t="s">
        <v>375</v>
      </c>
      <c r="T254" s="53">
        <v>2327623</v>
      </c>
      <c r="U254" s="53" t="s">
        <v>2653</v>
      </c>
      <c r="V254" s="53" t="s">
        <v>2654</v>
      </c>
      <c r="W254" s="53" t="s">
        <v>52</v>
      </c>
      <c r="X254" s="53" t="s">
        <v>2655</v>
      </c>
      <c r="Y254" s="53" t="s">
        <v>2656</v>
      </c>
      <c r="Z254" s="53" t="s">
        <v>2657</v>
      </c>
      <c r="AA254" s="53" t="s">
        <v>56</v>
      </c>
      <c r="AB254" s="53">
        <v>6861.33</v>
      </c>
      <c r="AC254" s="53">
        <v>10293</v>
      </c>
      <c r="AD254" s="53" t="s">
        <v>56</v>
      </c>
      <c r="AE254" s="53" t="s">
        <v>56</v>
      </c>
      <c r="AF254" s="53" t="s">
        <v>56</v>
      </c>
      <c r="AG254" s="53">
        <v>6861.33</v>
      </c>
      <c r="AH254" s="53" t="s">
        <v>58</v>
      </c>
      <c r="AI254" s="53">
        <v>0</v>
      </c>
      <c r="AJ254" s="53">
        <v>0</v>
      </c>
      <c r="AK254" s="53" t="s">
        <v>58</v>
      </c>
      <c r="AL254" s="53">
        <v>0</v>
      </c>
      <c r="AM254" s="53" t="s">
        <v>59</v>
      </c>
      <c r="AN254" s="53" t="s">
        <v>60</v>
      </c>
      <c r="AO254" s="51"/>
      <c r="AP254" s="53" t="s">
        <v>61</v>
      </c>
      <c r="AQ254" s="53" t="s">
        <v>62</v>
      </c>
      <c r="AR254" s="53" t="s">
        <v>168</v>
      </c>
      <c r="AS254" s="53" t="s">
        <v>88</v>
      </c>
      <c r="AT254" s="53" t="s">
        <v>89</v>
      </c>
      <c r="AU254" s="53" t="s">
        <v>90</v>
      </c>
      <c r="AV254" s="53" t="s">
        <v>2658</v>
      </c>
      <c r="AW254" s="53" t="s">
        <v>67</v>
      </c>
      <c r="AX254" s="53" t="s">
        <v>68</v>
      </c>
      <c r="AY254" s="53" t="s">
        <v>93</v>
      </c>
      <c r="AZ254" s="53" t="s">
        <v>2659</v>
      </c>
      <c r="BA254" s="53" t="s">
        <v>262</v>
      </c>
      <c r="BB254" s="53">
        <v>0</v>
      </c>
      <c r="BC254" s="53" t="s">
        <v>2660</v>
      </c>
      <c r="BD254" s="53" t="s">
        <v>2661</v>
      </c>
      <c r="BE254" s="58">
        <v>42635</v>
      </c>
      <c r="BF254" s="53">
        <v>6861.33</v>
      </c>
      <c r="BG254" s="58">
        <v>42635</v>
      </c>
      <c r="BH254" s="109" t="s">
        <v>2659</v>
      </c>
      <c r="BI254" s="60">
        <v>179</v>
      </c>
      <c r="BJ254" s="61">
        <v>5.9666666666666668</v>
      </c>
      <c r="BK254" s="27">
        <f t="shared" si="24"/>
        <v>5</v>
      </c>
      <c r="BL254" s="110">
        <f t="shared" si="25"/>
        <v>0.41666666666666669</v>
      </c>
    </row>
    <row r="255" spans="1:64" ht="16.5" customHeight="1" x14ac:dyDescent="0.25">
      <c r="A255" s="49" t="s">
        <v>1973</v>
      </c>
      <c r="B255" s="17" t="s">
        <v>2668</v>
      </c>
      <c r="C255" s="63">
        <v>82</v>
      </c>
      <c r="D255" s="49" t="s">
        <v>3333</v>
      </c>
      <c r="E255" s="51" t="s">
        <v>1627</v>
      </c>
      <c r="F255" s="50">
        <v>5013</v>
      </c>
      <c r="G255" s="63" t="s">
        <v>386</v>
      </c>
      <c r="H255" s="24" t="str">
        <f>IFERROR(IF(F255*1=9999,VLOOKUP(99&amp;C255*1,[4]Depara_Prod_Oficial!$A$2:$F$1048576,6,FALSE),VLOOKUP(F255*1,[4]Depara_Prod_Oficial!$A$2:$F$1048576,6,FALSE)),E255)</f>
        <v>AP STD</v>
      </c>
      <c r="I255" s="24" t="str">
        <f>IFERROR(VLOOKUP(H255,'[5]Principais Produtos'!$C$1:$D$42,2,0),"Não")</f>
        <v>Sim</v>
      </c>
      <c r="J255" s="68" t="s">
        <v>400</v>
      </c>
      <c r="K255" s="53" t="s">
        <v>400</v>
      </c>
      <c r="L255" s="17"/>
      <c r="M255" s="54" t="s">
        <v>369</v>
      </c>
      <c r="N255" s="55">
        <v>85216.639999999999</v>
      </c>
      <c r="O255" s="55">
        <v>0</v>
      </c>
      <c r="P255" s="56">
        <v>85216.639999999999</v>
      </c>
      <c r="Q255" s="64"/>
      <c r="R255" s="51"/>
      <c r="S255" s="62" t="s">
        <v>375</v>
      </c>
      <c r="T255" s="53">
        <v>2194619</v>
      </c>
      <c r="U255" s="53" t="s">
        <v>2662</v>
      </c>
      <c r="V255" s="53" t="s">
        <v>2663</v>
      </c>
      <c r="W255" s="53" t="s">
        <v>52</v>
      </c>
      <c r="X255" s="53" t="s">
        <v>2664</v>
      </c>
      <c r="Y255" s="53" t="s">
        <v>2665</v>
      </c>
      <c r="Z255" s="53" t="s">
        <v>2666</v>
      </c>
      <c r="AA255" s="53" t="s">
        <v>56</v>
      </c>
      <c r="AB255" s="53">
        <v>115606</v>
      </c>
      <c r="AC255" s="53">
        <v>115606</v>
      </c>
      <c r="AD255" s="53" t="s">
        <v>56</v>
      </c>
      <c r="AE255" s="53" t="s">
        <v>56</v>
      </c>
      <c r="AF255" s="53" t="s">
        <v>56</v>
      </c>
      <c r="AG255" s="53">
        <v>115606</v>
      </c>
      <c r="AH255" s="53" t="s">
        <v>102</v>
      </c>
      <c r="AI255" s="53">
        <v>57803</v>
      </c>
      <c r="AJ255" s="53">
        <v>0</v>
      </c>
      <c r="AK255" s="53" t="s">
        <v>58</v>
      </c>
      <c r="AL255" s="53">
        <v>0</v>
      </c>
      <c r="AM255" s="53" t="s">
        <v>59</v>
      </c>
      <c r="AN255" s="53" t="s">
        <v>60</v>
      </c>
      <c r="AO255" s="51"/>
      <c r="AP255" s="53" t="s">
        <v>61</v>
      </c>
      <c r="AQ255" s="53" t="s">
        <v>62</v>
      </c>
      <c r="AR255" s="53" t="s">
        <v>87</v>
      </c>
      <c r="AS255" s="53" t="s">
        <v>88</v>
      </c>
      <c r="AT255" s="53" t="s">
        <v>169</v>
      </c>
      <c r="AU255" s="53" t="s">
        <v>65</v>
      </c>
      <c r="AV255" s="53" t="s">
        <v>2667</v>
      </c>
      <c r="AW255" s="53" t="s">
        <v>92</v>
      </c>
      <c r="AX255" s="53" t="s">
        <v>68</v>
      </c>
      <c r="AY255" s="53" t="s">
        <v>93</v>
      </c>
      <c r="AZ255" s="53" t="s">
        <v>2435</v>
      </c>
      <c r="BA255" s="53" t="s">
        <v>155</v>
      </c>
      <c r="BB255" s="53">
        <v>0</v>
      </c>
      <c r="BC255" s="53" t="s">
        <v>2668</v>
      </c>
      <c r="BD255" s="53" t="s">
        <v>2669</v>
      </c>
      <c r="BE255" s="58">
        <v>42389</v>
      </c>
      <c r="BF255" s="53">
        <v>115606</v>
      </c>
      <c r="BG255" s="58">
        <v>42389</v>
      </c>
      <c r="BH255" s="109" t="s">
        <v>2435</v>
      </c>
      <c r="BI255" s="60">
        <v>423</v>
      </c>
      <c r="BJ255" s="61">
        <v>14.1</v>
      </c>
      <c r="BK255" s="27">
        <f t="shared" si="24"/>
        <v>13</v>
      </c>
      <c r="BL255" s="110">
        <f t="shared" si="25"/>
        <v>1.0833333333333333</v>
      </c>
    </row>
    <row r="256" spans="1:64" ht="16.5" customHeight="1" x14ac:dyDescent="0.25">
      <c r="A256" s="49" t="s">
        <v>1973</v>
      </c>
      <c r="B256" s="17" t="s">
        <v>2676</v>
      </c>
      <c r="C256" s="63">
        <v>82</v>
      </c>
      <c r="D256" s="49" t="s">
        <v>3333</v>
      </c>
      <c r="E256" s="51" t="s">
        <v>1633</v>
      </c>
      <c r="F256" s="50">
        <v>5043</v>
      </c>
      <c r="G256" s="63" t="s">
        <v>399</v>
      </c>
      <c r="H256" s="24" t="str">
        <f>IFERROR(IF(F256*1=9999,VLOOKUP(99&amp;C256*1,[4]Depara_Prod_Oficial!$A$2:$F$1048576,6,FALSE),VLOOKUP(F256*1,[4]Depara_Prod_Oficial!$A$2:$F$1048576,6,FALSE)),E256)</f>
        <v>AP Mulher</v>
      </c>
      <c r="I256" s="24" t="str">
        <f>IFERROR(VLOOKUP(H256,'[5]Principais Produtos'!$C$1:$D$42,2,0),"Não")</f>
        <v>Sim</v>
      </c>
      <c r="J256" s="68" t="s">
        <v>1642</v>
      </c>
      <c r="K256" s="53" t="s">
        <v>1643</v>
      </c>
      <c r="L256" s="17"/>
      <c r="M256" s="54" t="s">
        <v>369</v>
      </c>
      <c r="N256" s="55">
        <v>11948.43</v>
      </c>
      <c r="O256" s="55">
        <v>0</v>
      </c>
      <c r="P256" s="56">
        <v>11948.43</v>
      </c>
      <c r="Q256" s="64"/>
      <c r="R256" s="51"/>
      <c r="S256" s="62" t="s">
        <v>375</v>
      </c>
      <c r="T256" s="53">
        <v>2028365</v>
      </c>
      <c r="U256" s="53" t="s">
        <v>2670</v>
      </c>
      <c r="V256" s="53" t="s">
        <v>2671</v>
      </c>
      <c r="W256" s="53" t="s">
        <v>52</v>
      </c>
      <c r="X256" s="53" t="s">
        <v>2672</v>
      </c>
      <c r="Y256" s="53" t="s">
        <v>2673</v>
      </c>
      <c r="Z256" s="53" t="s">
        <v>493</v>
      </c>
      <c r="AA256" s="53" t="s">
        <v>56</v>
      </c>
      <c r="AB256" s="53">
        <v>15829</v>
      </c>
      <c r="AC256" s="53">
        <v>15829</v>
      </c>
      <c r="AD256" s="53" t="s">
        <v>56</v>
      </c>
      <c r="AE256" s="53" t="s">
        <v>56</v>
      </c>
      <c r="AF256" s="53" t="s">
        <v>56</v>
      </c>
      <c r="AG256" s="53">
        <v>15829</v>
      </c>
      <c r="AH256" s="53" t="s">
        <v>102</v>
      </c>
      <c r="AI256" s="53">
        <v>7914.5</v>
      </c>
      <c r="AJ256" s="53">
        <v>0</v>
      </c>
      <c r="AK256" s="53" t="s">
        <v>58</v>
      </c>
      <c r="AL256" s="53">
        <v>0</v>
      </c>
      <c r="AM256" s="53" t="s">
        <v>59</v>
      </c>
      <c r="AN256" s="53" t="s">
        <v>60</v>
      </c>
      <c r="AO256" s="51"/>
      <c r="AP256" s="53" t="s">
        <v>61</v>
      </c>
      <c r="AQ256" s="53" t="s">
        <v>62</v>
      </c>
      <c r="AR256" s="53" t="s">
        <v>2674</v>
      </c>
      <c r="AS256" s="53" t="s">
        <v>88</v>
      </c>
      <c r="AT256" s="53" t="s">
        <v>153</v>
      </c>
      <c r="AU256" s="53" t="s">
        <v>65</v>
      </c>
      <c r="AV256" s="53" t="s">
        <v>1676</v>
      </c>
      <c r="AW256" s="53" t="s">
        <v>92</v>
      </c>
      <c r="AX256" s="53" t="s">
        <v>68</v>
      </c>
      <c r="AY256" s="53" t="s">
        <v>93</v>
      </c>
      <c r="AZ256" s="53" t="s">
        <v>2675</v>
      </c>
      <c r="BA256" s="53" t="s">
        <v>155</v>
      </c>
      <c r="BB256" s="53">
        <v>0</v>
      </c>
      <c r="BC256" s="53" t="s">
        <v>2676</v>
      </c>
      <c r="BD256" s="53" t="s">
        <v>2677</v>
      </c>
      <c r="BE256" s="58">
        <v>42040</v>
      </c>
      <c r="BF256" s="53">
        <v>15829</v>
      </c>
      <c r="BG256" s="58">
        <v>42040</v>
      </c>
      <c r="BH256" s="109" t="s">
        <v>2675</v>
      </c>
      <c r="BI256" s="60">
        <v>784</v>
      </c>
      <c r="BJ256" s="61">
        <v>26.133333333333333</v>
      </c>
      <c r="BK256" s="27">
        <f t="shared" si="24"/>
        <v>25</v>
      </c>
      <c r="BL256" s="110">
        <f t="shared" si="25"/>
        <v>2.0833333333333335</v>
      </c>
    </row>
    <row r="257" spans="1:64" ht="16.5" customHeight="1" x14ac:dyDescent="0.25">
      <c r="A257" s="49" t="s">
        <v>1973</v>
      </c>
      <c r="B257" s="17" t="s">
        <v>2684</v>
      </c>
      <c r="C257" s="63">
        <v>93</v>
      </c>
      <c r="D257" s="49" t="s">
        <v>3333</v>
      </c>
      <c r="E257" s="51" t="s">
        <v>377</v>
      </c>
      <c r="F257" s="50">
        <v>5030</v>
      </c>
      <c r="G257" s="63" t="s">
        <v>374</v>
      </c>
      <c r="H257" s="24" t="str">
        <f>IFERROR(IF(F257*1=9999,VLOOKUP(99&amp;C257*1,[4]Depara_Prod_Oficial!$A$2:$F$1048576,6,FALSE),VLOOKUP(F257*1,[4]Depara_Prod_Oficial!$A$2:$F$1048576,6,FALSE)),E257)</f>
        <v>Vida Proteção Exclusiva</v>
      </c>
      <c r="I257" s="24" t="str">
        <f>IFERROR(VLOOKUP(H257,'[5]Principais Produtos'!$C$1:$D$42,2,0),"Não")</f>
        <v>Sim</v>
      </c>
      <c r="J257" s="68" t="s">
        <v>400</v>
      </c>
      <c r="K257" s="53" t="s">
        <v>400</v>
      </c>
      <c r="L257" s="17"/>
      <c r="M257" s="54" t="s">
        <v>369</v>
      </c>
      <c r="N257" s="55">
        <v>14667.54</v>
      </c>
      <c r="O257" s="55">
        <v>0</v>
      </c>
      <c r="P257" s="56">
        <v>14667.54</v>
      </c>
      <c r="Q257" s="64"/>
      <c r="R257" s="51"/>
      <c r="S257" s="62" t="s">
        <v>375</v>
      </c>
      <c r="T257" s="53">
        <v>2110764</v>
      </c>
      <c r="U257" s="53" t="s">
        <v>2678</v>
      </c>
      <c r="V257" s="53" t="s">
        <v>2679</v>
      </c>
      <c r="W257" s="53" t="s">
        <v>52</v>
      </c>
      <c r="X257" s="53" t="s">
        <v>2680</v>
      </c>
      <c r="Y257" s="53" t="s">
        <v>2681</v>
      </c>
      <c r="Z257" s="53" t="s">
        <v>2682</v>
      </c>
      <c r="AA257" s="53" t="s">
        <v>56</v>
      </c>
      <c r="AB257" s="53">
        <v>20711</v>
      </c>
      <c r="AC257" s="53">
        <v>20711</v>
      </c>
      <c r="AD257" s="53" t="s">
        <v>56</v>
      </c>
      <c r="AE257" s="53" t="s">
        <v>56</v>
      </c>
      <c r="AF257" s="53" t="s">
        <v>56</v>
      </c>
      <c r="AG257" s="53">
        <v>20711</v>
      </c>
      <c r="AH257" s="53" t="s">
        <v>102</v>
      </c>
      <c r="AI257" s="53">
        <v>10355.5</v>
      </c>
      <c r="AJ257" s="53">
        <v>0</v>
      </c>
      <c r="AK257" s="53" t="s">
        <v>58</v>
      </c>
      <c r="AL257" s="53">
        <v>0</v>
      </c>
      <c r="AM257" s="53" t="s">
        <v>59</v>
      </c>
      <c r="AN257" s="53" t="s">
        <v>60</v>
      </c>
      <c r="AO257" s="51"/>
      <c r="AP257" s="53" t="s">
        <v>61</v>
      </c>
      <c r="AQ257" s="53" t="s">
        <v>62</v>
      </c>
      <c r="AR257" s="53" t="s">
        <v>168</v>
      </c>
      <c r="AS257" s="53" t="s">
        <v>88</v>
      </c>
      <c r="AT257" s="53" t="s">
        <v>169</v>
      </c>
      <c r="AU257" s="53" t="s">
        <v>65</v>
      </c>
      <c r="AV257" s="53" t="s">
        <v>2683</v>
      </c>
      <c r="AW257" s="53" t="s">
        <v>92</v>
      </c>
      <c r="AX257" s="53" t="s">
        <v>68</v>
      </c>
      <c r="AY257" s="53" t="s">
        <v>93</v>
      </c>
      <c r="AZ257" s="53" t="s">
        <v>2675</v>
      </c>
      <c r="BA257" s="53" t="s">
        <v>155</v>
      </c>
      <c r="BB257" s="53">
        <v>0</v>
      </c>
      <c r="BC257" s="53" t="s">
        <v>2684</v>
      </c>
      <c r="BD257" s="53" t="s">
        <v>496</v>
      </c>
      <c r="BE257" s="58">
        <v>42174</v>
      </c>
      <c r="BF257" s="53">
        <v>20711</v>
      </c>
      <c r="BG257" s="58">
        <v>42174</v>
      </c>
      <c r="BH257" s="109" t="s">
        <v>2675</v>
      </c>
      <c r="BI257" s="60">
        <v>650</v>
      </c>
      <c r="BJ257" s="61">
        <v>21.666666666666668</v>
      </c>
      <c r="BK257" s="27">
        <f t="shared" si="24"/>
        <v>21</v>
      </c>
      <c r="BL257" s="110">
        <f t="shared" si="25"/>
        <v>1.75</v>
      </c>
    </row>
    <row r="258" spans="1:64" ht="16.5" customHeight="1" x14ac:dyDescent="0.25">
      <c r="A258" s="49" t="s">
        <v>1973</v>
      </c>
      <c r="B258" s="17" t="s">
        <v>2691</v>
      </c>
      <c r="C258" s="63">
        <v>82</v>
      </c>
      <c r="D258" s="49" t="s">
        <v>3333</v>
      </c>
      <c r="E258" s="51" t="s">
        <v>1626</v>
      </c>
      <c r="F258" s="50">
        <v>8065</v>
      </c>
      <c r="G258" s="63" t="s">
        <v>386</v>
      </c>
      <c r="H258" s="24" t="str">
        <f>IFERROR(IF(F258*1=9999,VLOOKUP(99&amp;C258*1,[4]Depara_Prod_Oficial!$A$2:$F$1048576,6,FALSE),VLOOKUP(F258*1,[4]Depara_Prod_Oficial!$A$2:$F$1048576,6,FALSE)),E258)</f>
        <v>AP Proteção Sob Medida</v>
      </c>
      <c r="I258" s="24" t="str">
        <f>IFERROR(VLOOKUP(H258,'[5]Principais Produtos'!$C$1:$D$42,2,0),"Não")</f>
        <v>Sim</v>
      </c>
      <c r="J258" s="68" t="s">
        <v>400</v>
      </c>
      <c r="K258" s="53" t="s">
        <v>400</v>
      </c>
      <c r="L258" s="17"/>
      <c r="M258" s="54" t="s">
        <v>48</v>
      </c>
      <c r="N258" s="55">
        <v>35597.980000000003</v>
      </c>
      <c r="O258" s="55">
        <v>22000</v>
      </c>
      <c r="P258" s="56">
        <v>13597.980000000003</v>
      </c>
      <c r="Q258" s="64">
        <v>2200</v>
      </c>
      <c r="R258" s="51"/>
      <c r="S258" s="62" t="s">
        <v>375</v>
      </c>
      <c r="T258" s="53">
        <v>2411495</v>
      </c>
      <c r="U258" s="53" t="s">
        <v>2685</v>
      </c>
      <c r="V258" s="53" t="s">
        <v>2686</v>
      </c>
      <c r="W258" s="53" t="s">
        <v>52</v>
      </c>
      <c r="X258" s="53" t="s">
        <v>2687</v>
      </c>
      <c r="Y258" s="53" t="s">
        <v>2688</v>
      </c>
      <c r="Z258" s="53" t="s">
        <v>2689</v>
      </c>
      <c r="AA258" s="53" t="s">
        <v>56</v>
      </c>
      <c r="AB258" s="53">
        <v>25886</v>
      </c>
      <c r="AC258" s="53">
        <v>25886</v>
      </c>
      <c r="AD258" s="53" t="s">
        <v>56</v>
      </c>
      <c r="AE258" s="53" t="s">
        <v>56</v>
      </c>
      <c r="AF258" s="53" t="s">
        <v>56</v>
      </c>
      <c r="AG258" s="53">
        <v>25886</v>
      </c>
      <c r="AH258" s="53" t="s">
        <v>102</v>
      </c>
      <c r="AI258" s="53">
        <v>12943</v>
      </c>
      <c r="AJ258" s="53">
        <v>0</v>
      </c>
      <c r="AK258" s="53" t="s">
        <v>58</v>
      </c>
      <c r="AL258" s="53">
        <v>0</v>
      </c>
      <c r="AM258" s="53" t="s">
        <v>59</v>
      </c>
      <c r="AN258" s="53" t="s">
        <v>60</v>
      </c>
      <c r="AO258" s="51"/>
      <c r="AP258" s="53" t="s">
        <v>61</v>
      </c>
      <c r="AQ258" s="53" t="s">
        <v>62</v>
      </c>
      <c r="AR258" s="53" t="s">
        <v>87</v>
      </c>
      <c r="AS258" s="53" t="s">
        <v>88</v>
      </c>
      <c r="AT258" s="53" t="s">
        <v>153</v>
      </c>
      <c r="AU258" s="53" t="s">
        <v>65</v>
      </c>
      <c r="AV258" s="53" t="s">
        <v>2690</v>
      </c>
      <c r="AW258" s="53" t="s">
        <v>283</v>
      </c>
      <c r="AX258" s="53" t="s">
        <v>284</v>
      </c>
      <c r="AY258" s="53" t="s">
        <v>93</v>
      </c>
      <c r="AZ258" s="53" t="s">
        <v>2459</v>
      </c>
      <c r="BA258" s="53" t="s">
        <v>70</v>
      </c>
      <c r="BB258" s="53">
        <v>0</v>
      </c>
      <c r="BC258" s="53" t="s">
        <v>2691</v>
      </c>
      <c r="BD258" s="53" t="s">
        <v>2692</v>
      </c>
      <c r="BE258" s="58">
        <v>42768</v>
      </c>
      <c r="BF258" s="53">
        <v>25886</v>
      </c>
      <c r="BG258" s="58">
        <v>42768</v>
      </c>
      <c r="BH258" s="109" t="s">
        <v>2459</v>
      </c>
      <c r="BI258" s="60">
        <v>48</v>
      </c>
      <c r="BJ258" s="61">
        <v>1.6</v>
      </c>
      <c r="BK258" s="27">
        <f t="shared" si="24"/>
        <v>1</v>
      </c>
      <c r="BL258" s="110">
        <f t="shared" si="25"/>
        <v>8.3333333333333329E-2</v>
      </c>
    </row>
    <row r="259" spans="1:64" ht="16.5" customHeight="1" x14ac:dyDescent="0.25">
      <c r="A259" s="49" t="s">
        <v>1973</v>
      </c>
      <c r="B259" s="17" t="s">
        <v>2699</v>
      </c>
      <c r="C259" s="63">
        <v>93</v>
      </c>
      <c r="D259" s="49" t="s">
        <v>3333</v>
      </c>
      <c r="E259" s="51" t="s">
        <v>1632</v>
      </c>
      <c r="F259" s="50">
        <v>8061</v>
      </c>
      <c r="G259" s="63" t="s">
        <v>399</v>
      </c>
      <c r="H259" s="24" t="str">
        <f>IFERROR(IF(F259*1=9999,VLOOKUP(99&amp;C259*1,[4]Depara_Prod_Oficial!$A$2:$F$1048576,6,FALSE),VLOOKUP(F259*1,[4]Depara_Prod_Oficial!$A$2:$F$1048576,6,FALSE)),E259)</f>
        <v>Vida Homem</v>
      </c>
      <c r="I259" s="24" t="str">
        <f>IFERROR(VLOOKUP(H259,'[5]Principais Produtos'!$C$1:$D$42,2,0),"Não")</f>
        <v>Sim</v>
      </c>
      <c r="J259" s="68" t="s">
        <v>1642</v>
      </c>
      <c r="K259" s="53" t="s">
        <v>957</v>
      </c>
      <c r="L259" s="17"/>
      <c r="M259" s="54" t="s">
        <v>48</v>
      </c>
      <c r="N259" s="55">
        <v>14400</v>
      </c>
      <c r="O259" s="55">
        <v>13200</v>
      </c>
      <c r="P259" s="56">
        <v>1200</v>
      </c>
      <c r="Q259" s="64">
        <v>1320</v>
      </c>
      <c r="R259" s="51"/>
      <c r="S259" s="62" t="s">
        <v>375</v>
      </c>
      <c r="T259" s="53">
        <v>2416380</v>
      </c>
      <c r="U259" s="53" t="s">
        <v>2693</v>
      </c>
      <c r="V259" s="53" t="s">
        <v>2694</v>
      </c>
      <c r="W259" s="53" t="s">
        <v>52</v>
      </c>
      <c r="X259" s="53" t="s">
        <v>2695</v>
      </c>
      <c r="Y259" s="53" t="s">
        <v>2696</v>
      </c>
      <c r="Z259" s="53" t="s">
        <v>2697</v>
      </c>
      <c r="AA259" s="53" t="s">
        <v>56</v>
      </c>
      <c r="AB259" s="53">
        <v>12000</v>
      </c>
      <c r="AC259" s="53">
        <v>12000</v>
      </c>
      <c r="AD259" s="53" t="s">
        <v>56</v>
      </c>
      <c r="AE259" s="53" t="s">
        <v>56</v>
      </c>
      <c r="AF259" s="53" t="s">
        <v>56</v>
      </c>
      <c r="AG259" s="53">
        <v>12000</v>
      </c>
      <c r="AH259" s="53" t="s">
        <v>102</v>
      </c>
      <c r="AI259" s="53">
        <v>6000</v>
      </c>
      <c r="AJ259" s="53">
        <v>0</v>
      </c>
      <c r="AK259" s="53" t="s">
        <v>58</v>
      </c>
      <c r="AL259" s="53">
        <v>0</v>
      </c>
      <c r="AM259" s="53" t="s">
        <v>59</v>
      </c>
      <c r="AN259" s="53" t="s">
        <v>60</v>
      </c>
      <c r="AO259" s="51"/>
      <c r="AP259" s="53" t="s">
        <v>61</v>
      </c>
      <c r="AQ259" s="53" t="s">
        <v>62</v>
      </c>
      <c r="AR259" s="53" t="s">
        <v>737</v>
      </c>
      <c r="AS259" s="53" t="s">
        <v>88</v>
      </c>
      <c r="AT259" s="53" t="s">
        <v>347</v>
      </c>
      <c r="AU259" s="53" t="s">
        <v>65</v>
      </c>
      <c r="AV259" s="53" t="s">
        <v>2698</v>
      </c>
      <c r="AW259" s="53" t="s">
        <v>283</v>
      </c>
      <c r="AX259" s="53" t="s">
        <v>284</v>
      </c>
      <c r="AY259" s="53" t="s">
        <v>93</v>
      </c>
      <c r="AZ259" s="53" t="s">
        <v>2459</v>
      </c>
      <c r="BA259" s="53" t="s">
        <v>70</v>
      </c>
      <c r="BB259" s="53">
        <v>0</v>
      </c>
      <c r="BC259" s="53" t="s">
        <v>2699</v>
      </c>
      <c r="BD259" s="53" t="s">
        <v>2700</v>
      </c>
      <c r="BE259" s="58">
        <v>42781</v>
      </c>
      <c r="BF259" s="53">
        <v>12000</v>
      </c>
      <c r="BG259" s="58">
        <v>42781</v>
      </c>
      <c r="BH259" s="109" t="s">
        <v>2459</v>
      </c>
      <c r="BI259" s="60">
        <v>35</v>
      </c>
      <c r="BJ259" s="61">
        <v>1.1666666666666667</v>
      </c>
      <c r="BK259" s="27">
        <f t="shared" si="24"/>
        <v>1</v>
      </c>
      <c r="BL259" s="110">
        <f t="shared" si="25"/>
        <v>8.3333333333333329E-2</v>
      </c>
    </row>
    <row r="260" spans="1:64" ht="16.5" customHeight="1" x14ac:dyDescent="0.25">
      <c r="A260" s="49" t="s">
        <v>1973</v>
      </c>
      <c r="B260" s="17" t="s">
        <v>2707</v>
      </c>
      <c r="C260" s="63">
        <v>82</v>
      </c>
      <c r="D260" s="49" t="s">
        <v>3333</v>
      </c>
      <c r="E260" s="51" t="s">
        <v>1930</v>
      </c>
      <c r="F260" s="50">
        <v>3003</v>
      </c>
      <c r="G260" s="63" t="s">
        <v>1641</v>
      </c>
      <c r="H260" s="24" t="str">
        <f>IFERROR(IF(F260*1=9999,VLOOKUP(99&amp;C260*1,[4]Depara_Prod_Oficial!$A$2:$F$1048576,6,FALSE),VLOOKUP(F260*1,[4]Depara_Prod_Oficial!$A$2:$F$1048576,6,FALSE)),E260)</f>
        <v>AP Cartões</v>
      </c>
      <c r="I260" s="24" t="str">
        <f>IFERROR(VLOOKUP(H260,'[5]Principais Produtos'!$C$1:$D$42,2,0),"Não")</f>
        <v>Não</v>
      </c>
      <c r="J260" s="68" t="s">
        <v>1642</v>
      </c>
      <c r="K260" s="53" t="s">
        <v>1643</v>
      </c>
      <c r="L260" s="17"/>
      <c r="M260" s="54" t="s">
        <v>48</v>
      </c>
      <c r="N260" s="55">
        <v>3338.79</v>
      </c>
      <c r="O260" s="55">
        <v>3300</v>
      </c>
      <c r="P260" s="56">
        <v>38.789999999999964</v>
      </c>
      <c r="Q260" s="64"/>
      <c r="R260" s="51"/>
      <c r="S260" s="62" t="s">
        <v>375</v>
      </c>
      <c r="T260" s="53">
        <v>2409397</v>
      </c>
      <c r="U260" s="53" t="s">
        <v>2701</v>
      </c>
      <c r="V260" s="53" t="s">
        <v>2702</v>
      </c>
      <c r="W260" s="53" t="s">
        <v>52</v>
      </c>
      <c r="X260" s="53" t="s">
        <v>2703</v>
      </c>
      <c r="Y260" s="53" t="s">
        <v>2704</v>
      </c>
      <c r="Z260" s="53" t="s">
        <v>2705</v>
      </c>
      <c r="AA260" s="53" t="s">
        <v>56</v>
      </c>
      <c r="AB260" s="53">
        <v>3000</v>
      </c>
      <c r="AC260" s="53">
        <v>3000</v>
      </c>
      <c r="AD260" s="53" t="s">
        <v>56</v>
      </c>
      <c r="AE260" s="53" t="s">
        <v>56</v>
      </c>
      <c r="AF260" s="53" t="s">
        <v>56</v>
      </c>
      <c r="AG260" s="53">
        <v>3000</v>
      </c>
      <c r="AH260" s="53" t="s">
        <v>102</v>
      </c>
      <c r="AI260" s="53">
        <v>1500</v>
      </c>
      <c r="AJ260" s="53">
        <v>0</v>
      </c>
      <c r="AK260" s="53" t="s">
        <v>58</v>
      </c>
      <c r="AL260" s="53">
        <v>0</v>
      </c>
      <c r="AM260" s="53" t="s">
        <v>59</v>
      </c>
      <c r="AN260" s="53" t="s">
        <v>60</v>
      </c>
      <c r="AO260" s="51"/>
      <c r="AP260" s="53" t="s">
        <v>61</v>
      </c>
      <c r="AQ260" s="53" t="s">
        <v>62</v>
      </c>
      <c r="AR260" s="53" t="s">
        <v>168</v>
      </c>
      <c r="AS260" s="53" t="s">
        <v>88</v>
      </c>
      <c r="AT260" s="53" t="s">
        <v>153</v>
      </c>
      <c r="AU260" s="53" t="s">
        <v>65</v>
      </c>
      <c r="AV260" s="53" t="s">
        <v>2706</v>
      </c>
      <c r="AW260" s="53" t="s">
        <v>283</v>
      </c>
      <c r="AX260" s="53" t="s">
        <v>284</v>
      </c>
      <c r="AY260" s="53" t="s">
        <v>93</v>
      </c>
      <c r="AZ260" s="53" t="s">
        <v>2459</v>
      </c>
      <c r="BA260" s="53" t="s">
        <v>70</v>
      </c>
      <c r="BB260" s="53">
        <v>0</v>
      </c>
      <c r="BC260" s="53" t="s">
        <v>2707</v>
      </c>
      <c r="BD260" s="53" t="s">
        <v>2708</v>
      </c>
      <c r="BE260" s="58">
        <v>42762</v>
      </c>
      <c r="BF260" s="53">
        <v>3000</v>
      </c>
      <c r="BG260" s="58">
        <v>42762</v>
      </c>
      <c r="BH260" s="109" t="s">
        <v>2459</v>
      </c>
      <c r="BI260" s="60">
        <v>54</v>
      </c>
      <c r="BJ260" s="61">
        <v>1.8</v>
      </c>
      <c r="BK260" s="27">
        <f t="shared" si="24"/>
        <v>1</v>
      </c>
      <c r="BL260" s="110">
        <f t="shared" si="25"/>
        <v>8.3333333333333329E-2</v>
      </c>
    </row>
    <row r="261" spans="1:64" ht="16.5" customHeight="1" x14ac:dyDescent="0.25">
      <c r="A261" s="49" t="s">
        <v>1973</v>
      </c>
      <c r="B261" s="17" t="s">
        <v>2714</v>
      </c>
      <c r="C261" s="63">
        <v>93</v>
      </c>
      <c r="D261" s="49" t="s">
        <v>3333</v>
      </c>
      <c r="E261" s="51" t="s">
        <v>1630</v>
      </c>
      <c r="F261" s="50">
        <v>5055</v>
      </c>
      <c r="G261" s="63" t="s">
        <v>386</v>
      </c>
      <c r="H261" s="24" t="str">
        <f>IFERROR(IF(F261*1=9999,VLOOKUP(99&amp;C261*1,[4]Depara_Prod_Oficial!$A$2:$F$1048576,6,FALSE),VLOOKUP(F261*1,[4]Depara_Prod_Oficial!$A$2:$F$1048576,6,FALSE)),E261)</f>
        <v>Vida Master</v>
      </c>
      <c r="I261" s="24" t="str">
        <f>IFERROR(VLOOKUP(H261,'[5]Principais Produtos'!$C$1:$D$42,2,0),"Não")</f>
        <v>Sim</v>
      </c>
      <c r="J261" s="68" t="s">
        <v>1642</v>
      </c>
      <c r="K261" s="53" t="s">
        <v>1643</v>
      </c>
      <c r="L261" s="17"/>
      <c r="M261" s="54" t="s">
        <v>48</v>
      </c>
      <c r="N261" s="55">
        <v>45232.76</v>
      </c>
      <c r="O261" s="55">
        <v>40000</v>
      </c>
      <c r="P261" s="56">
        <v>5232.760000000002</v>
      </c>
      <c r="Q261" s="64"/>
      <c r="R261" s="51"/>
      <c r="S261" s="62" t="s">
        <v>375</v>
      </c>
      <c r="T261" s="53">
        <v>2247127</v>
      </c>
      <c r="U261" s="53" t="s">
        <v>2709</v>
      </c>
      <c r="V261" s="53" t="s">
        <v>2710</v>
      </c>
      <c r="W261" s="53" t="s">
        <v>52</v>
      </c>
      <c r="X261" s="53" t="s">
        <v>2711</v>
      </c>
      <c r="Y261" s="53" t="s">
        <v>2712</v>
      </c>
      <c r="Z261" s="53" t="s">
        <v>2713</v>
      </c>
      <c r="AA261" s="53" t="s">
        <v>56</v>
      </c>
      <c r="AB261" s="53">
        <v>38181.82</v>
      </c>
      <c r="AC261" s="53">
        <v>38181.82</v>
      </c>
      <c r="AD261" s="53" t="s">
        <v>56</v>
      </c>
      <c r="AE261" s="53" t="s">
        <v>56</v>
      </c>
      <c r="AF261" s="53" t="s">
        <v>56</v>
      </c>
      <c r="AG261" s="53">
        <v>38181.82</v>
      </c>
      <c r="AH261" s="53" t="s">
        <v>57</v>
      </c>
      <c r="AI261" s="53">
        <v>38181.82</v>
      </c>
      <c r="AJ261" s="53">
        <v>0</v>
      </c>
      <c r="AK261" s="53" t="s">
        <v>58</v>
      </c>
      <c r="AL261" s="53">
        <v>0</v>
      </c>
      <c r="AM261" s="53" t="s">
        <v>59</v>
      </c>
      <c r="AN261" s="53" t="s">
        <v>60</v>
      </c>
      <c r="AO261" s="51"/>
      <c r="AP261" s="53" t="s">
        <v>61</v>
      </c>
      <c r="AQ261" s="53" t="s">
        <v>62</v>
      </c>
      <c r="AR261" s="53" t="s">
        <v>142</v>
      </c>
      <c r="AS261" s="53" t="s">
        <v>88</v>
      </c>
      <c r="AT261" s="53" t="s">
        <v>218</v>
      </c>
      <c r="AU261" s="53" t="s">
        <v>65</v>
      </c>
      <c r="AV261" s="53" t="s">
        <v>2477</v>
      </c>
      <c r="AW261" s="53" t="s">
        <v>105</v>
      </c>
      <c r="AX261" s="53" t="s">
        <v>68</v>
      </c>
      <c r="AY261" s="53" t="s">
        <v>93</v>
      </c>
      <c r="AZ261" s="53" t="s">
        <v>2409</v>
      </c>
      <c r="BA261" s="53" t="s">
        <v>70</v>
      </c>
      <c r="BB261" s="53">
        <v>0</v>
      </c>
      <c r="BC261" s="53" t="s">
        <v>2714</v>
      </c>
      <c r="BD261" s="53" t="s">
        <v>2715</v>
      </c>
      <c r="BE261" s="58">
        <v>42487</v>
      </c>
      <c r="BF261" s="53">
        <v>38181.82</v>
      </c>
      <c r="BG261" s="58">
        <v>42487</v>
      </c>
      <c r="BH261" s="109" t="s">
        <v>2409</v>
      </c>
      <c r="BI261" s="60">
        <v>334</v>
      </c>
      <c r="BJ261" s="61">
        <v>11.133333333333333</v>
      </c>
      <c r="BK261" s="27">
        <f t="shared" si="24"/>
        <v>11</v>
      </c>
      <c r="BL261" s="110">
        <f t="shared" si="25"/>
        <v>0.91666666666666663</v>
      </c>
    </row>
    <row r="262" spans="1:64" ht="16.5" customHeight="1" x14ac:dyDescent="0.25">
      <c r="A262" s="49" t="s">
        <v>1973</v>
      </c>
      <c r="B262" s="17" t="s">
        <v>2721</v>
      </c>
      <c r="C262" s="63">
        <v>82</v>
      </c>
      <c r="D262" s="49" t="s">
        <v>3333</v>
      </c>
      <c r="E262" s="51" t="s">
        <v>917</v>
      </c>
      <c r="F262" s="50">
        <v>5012</v>
      </c>
      <c r="G262" s="63" t="s">
        <v>374</v>
      </c>
      <c r="H262" s="24" t="str">
        <f>IFERROR(IF(F262*1=9999,VLOOKUP(99&amp;C262*1,[4]Depara_Prod_Oficial!$A$2:$F$1048576,6,FALSE),VLOOKUP(F262*1,[4]Depara_Prod_Oficial!$A$2:$F$1048576,6,FALSE)),E262)</f>
        <v>AP STD</v>
      </c>
      <c r="I262" s="24" t="str">
        <f>IFERROR(VLOOKUP(H262,'[5]Principais Produtos'!$C$1:$D$42,2,0),"Não")</f>
        <v>Sim</v>
      </c>
      <c r="J262" s="68" t="s">
        <v>400</v>
      </c>
      <c r="K262" s="53" t="s">
        <v>400</v>
      </c>
      <c r="L262" s="17"/>
      <c r="M262" s="54" t="s">
        <v>48</v>
      </c>
      <c r="N262" s="55">
        <v>32091.54</v>
      </c>
      <c r="O262" s="55">
        <v>30000</v>
      </c>
      <c r="P262" s="56">
        <v>2091.5400000000009</v>
      </c>
      <c r="Q262" s="64"/>
      <c r="R262" s="51"/>
      <c r="S262" s="62" t="s">
        <v>375</v>
      </c>
      <c r="T262" s="53">
        <v>1946395</v>
      </c>
      <c r="U262" s="53" t="s">
        <v>2716</v>
      </c>
      <c r="V262" s="53" t="s">
        <v>2717</v>
      </c>
      <c r="W262" s="53" t="s">
        <v>52</v>
      </c>
      <c r="X262" s="53" t="s">
        <v>2718</v>
      </c>
      <c r="Y262" s="53" t="s">
        <v>2719</v>
      </c>
      <c r="Z262" s="53" t="s">
        <v>2720</v>
      </c>
      <c r="AA262" s="53" t="s">
        <v>56</v>
      </c>
      <c r="AB262" s="53">
        <v>100000</v>
      </c>
      <c r="AC262" s="53">
        <v>100000</v>
      </c>
      <c r="AD262" s="53" t="s">
        <v>56</v>
      </c>
      <c r="AE262" s="53" t="s">
        <v>56</v>
      </c>
      <c r="AF262" s="53" t="s">
        <v>56</v>
      </c>
      <c r="AG262" s="53">
        <v>100000</v>
      </c>
      <c r="AH262" s="53" t="s">
        <v>102</v>
      </c>
      <c r="AI262" s="53">
        <v>50000</v>
      </c>
      <c r="AJ262" s="53">
        <v>0</v>
      </c>
      <c r="AK262" s="53" t="s">
        <v>58</v>
      </c>
      <c r="AL262" s="53">
        <v>0</v>
      </c>
      <c r="AM262" s="53" t="s">
        <v>59</v>
      </c>
      <c r="AN262" s="53" t="s">
        <v>60</v>
      </c>
      <c r="AO262" s="51"/>
      <c r="AP262" s="53" t="s">
        <v>61</v>
      </c>
      <c r="AQ262" s="53" t="s">
        <v>62</v>
      </c>
      <c r="AR262" s="53" t="s">
        <v>142</v>
      </c>
      <c r="AS262" s="53" t="s">
        <v>64</v>
      </c>
      <c r="AT262" s="53" t="s">
        <v>153</v>
      </c>
      <c r="AU262" s="53" t="s">
        <v>65</v>
      </c>
      <c r="AV262" s="53" t="s">
        <v>2477</v>
      </c>
      <c r="AW262" s="53" t="s">
        <v>105</v>
      </c>
      <c r="AX262" s="53" t="s">
        <v>68</v>
      </c>
      <c r="AY262" s="53" t="s">
        <v>93</v>
      </c>
      <c r="AZ262" s="53" t="s">
        <v>2451</v>
      </c>
      <c r="BA262" s="53" t="s">
        <v>70</v>
      </c>
      <c r="BB262" s="53">
        <v>0</v>
      </c>
      <c r="BC262" s="53" t="s">
        <v>2721</v>
      </c>
      <c r="BD262" s="53" t="s">
        <v>2722</v>
      </c>
      <c r="BE262" s="58">
        <v>41915</v>
      </c>
      <c r="BF262" s="53">
        <v>100000</v>
      </c>
      <c r="BG262" s="58">
        <v>41915</v>
      </c>
      <c r="BH262" s="109" t="s">
        <v>2451</v>
      </c>
      <c r="BI262" s="60">
        <v>907</v>
      </c>
      <c r="BJ262" s="61">
        <v>30.233333333333334</v>
      </c>
      <c r="BK262" s="27">
        <f t="shared" si="24"/>
        <v>29</v>
      </c>
      <c r="BL262" s="110">
        <f t="shared" si="25"/>
        <v>2.4166666666666665</v>
      </c>
    </row>
    <row r="263" spans="1:64" ht="16.5" customHeight="1" x14ac:dyDescent="0.25">
      <c r="A263" s="49" t="s">
        <v>1973</v>
      </c>
      <c r="B263" s="17" t="s">
        <v>2729</v>
      </c>
      <c r="C263" s="63">
        <v>82</v>
      </c>
      <c r="D263" s="49" t="s">
        <v>3333</v>
      </c>
      <c r="E263" s="51" t="s">
        <v>1626</v>
      </c>
      <c r="F263" s="50">
        <v>8065</v>
      </c>
      <c r="G263" s="63" t="s">
        <v>389</v>
      </c>
      <c r="H263" s="24" t="str">
        <f>IFERROR(IF(F263*1=9999,VLOOKUP(99&amp;C263*1,[4]Depara_Prod_Oficial!$A$2:$F$1048576,6,FALSE),VLOOKUP(F263*1,[4]Depara_Prod_Oficial!$A$2:$F$1048576,6,FALSE)),E263)</f>
        <v>AP Proteção Sob Medida</v>
      </c>
      <c r="I263" s="24" t="str">
        <f>IFERROR(VLOOKUP(H263,'[5]Principais Produtos'!$C$1:$D$42,2,0),"Não")</f>
        <v>Sim</v>
      </c>
      <c r="J263" s="68" t="s">
        <v>1642</v>
      </c>
      <c r="K263" s="53" t="s">
        <v>1643</v>
      </c>
      <c r="L263" s="17"/>
      <c r="M263" s="54" t="s">
        <v>48</v>
      </c>
      <c r="N263" s="55">
        <v>28750</v>
      </c>
      <c r="O263" s="55">
        <v>19000</v>
      </c>
      <c r="P263" s="56">
        <v>9750</v>
      </c>
      <c r="Q263" s="64">
        <v>2850</v>
      </c>
      <c r="R263" s="51"/>
      <c r="S263" s="62" t="s">
        <v>375</v>
      </c>
      <c r="T263" s="53">
        <v>2339149</v>
      </c>
      <c r="U263" s="53" t="s">
        <v>2723</v>
      </c>
      <c r="V263" s="53" t="s">
        <v>2724</v>
      </c>
      <c r="W263" s="53" t="s">
        <v>52</v>
      </c>
      <c r="X263" s="53" t="s">
        <v>2725</v>
      </c>
      <c r="Y263" s="53" t="s">
        <v>2726</v>
      </c>
      <c r="Z263" s="53" t="s">
        <v>2727</v>
      </c>
      <c r="AA263" s="53" t="s">
        <v>56</v>
      </c>
      <c r="AB263" s="53">
        <v>25000</v>
      </c>
      <c r="AC263" s="53">
        <v>25000</v>
      </c>
      <c r="AD263" s="53" t="s">
        <v>56</v>
      </c>
      <c r="AE263" s="53" t="s">
        <v>56</v>
      </c>
      <c r="AF263" s="53" t="s">
        <v>56</v>
      </c>
      <c r="AG263" s="53">
        <v>25000</v>
      </c>
      <c r="AH263" s="53" t="s">
        <v>102</v>
      </c>
      <c r="AI263" s="53">
        <v>12500</v>
      </c>
      <c r="AJ263" s="53">
        <v>0</v>
      </c>
      <c r="AK263" s="53" t="s">
        <v>58</v>
      </c>
      <c r="AL263" s="53">
        <v>0</v>
      </c>
      <c r="AM263" s="53" t="s">
        <v>59</v>
      </c>
      <c r="AN263" s="53" t="s">
        <v>60</v>
      </c>
      <c r="AO263" s="51"/>
      <c r="AP263" s="53" t="s">
        <v>61</v>
      </c>
      <c r="AQ263" s="53" t="s">
        <v>62</v>
      </c>
      <c r="AR263" s="53" t="s">
        <v>87</v>
      </c>
      <c r="AS263" s="53" t="s">
        <v>88</v>
      </c>
      <c r="AT263" s="53" t="s">
        <v>153</v>
      </c>
      <c r="AU263" s="53" t="s">
        <v>65</v>
      </c>
      <c r="AV263" s="53" t="s">
        <v>2728</v>
      </c>
      <c r="AW263" s="53" t="s">
        <v>292</v>
      </c>
      <c r="AX263" s="53" t="s">
        <v>293</v>
      </c>
      <c r="AY263" s="53" t="s">
        <v>93</v>
      </c>
      <c r="AZ263" s="53" t="s">
        <v>2549</v>
      </c>
      <c r="BA263" s="53" t="s">
        <v>70</v>
      </c>
      <c r="BB263" s="53">
        <v>0</v>
      </c>
      <c r="BC263" s="53" t="s">
        <v>2729</v>
      </c>
      <c r="BD263" s="53" t="s">
        <v>2730</v>
      </c>
      <c r="BE263" s="58">
        <v>42658</v>
      </c>
      <c r="BF263" s="53">
        <v>25000</v>
      </c>
      <c r="BG263" s="58">
        <v>42658</v>
      </c>
      <c r="BH263" s="109" t="s">
        <v>2549</v>
      </c>
      <c r="BI263" s="60">
        <v>165</v>
      </c>
      <c r="BJ263" s="61">
        <v>5.5</v>
      </c>
      <c r="BK263" s="27">
        <f t="shared" si="24"/>
        <v>5</v>
      </c>
      <c r="BL263" s="110">
        <f t="shared" si="25"/>
        <v>0.41666666666666669</v>
      </c>
    </row>
    <row r="264" spans="1:64" ht="16.5" customHeight="1" x14ac:dyDescent="0.25">
      <c r="A264" s="49" t="s">
        <v>1973</v>
      </c>
      <c r="B264" s="17" t="s">
        <v>2736</v>
      </c>
      <c r="C264" s="63">
        <v>14</v>
      </c>
      <c r="D264" s="49" t="s">
        <v>3274</v>
      </c>
      <c r="E264" s="51" t="s">
        <v>380</v>
      </c>
      <c r="F264" s="50">
        <v>8100</v>
      </c>
      <c r="G264" s="63" t="s">
        <v>381</v>
      </c>
      <c r="H264" s="24" t="str">
        <f>IFERROR(IF(F264*1=9999,VLOOKUP(99&amp;C264*1,[4]Depara_Prod_Oficial!$A$2:$F$1048576,6,FALSE),VLOOKUP(F264*1,[4]Depara_Prod_Oficial!$A$2:$F$1048576,6,FALSE)),E264)</f>
        <v>Residencial Van Gogh</v>
      </c>
      <c r="I264" s="24" t="str">
        <f>IFERROR(VLOOKUP(H264,'[5]Principais Produtos'!$C$1:$D$42,2,0),"Não")</f>
        <v>Não</v>
      </c>
      <c r="J264" s="68" t="s">
        <v>925</v>
      </c>
      <c r="K264" s="53" t="s">
        <v>378</v>
      </c>
      <c r="L264" s="17"/>
      <c r="M264" s="54" t="s">
        <v>48</v>
      </c>
      <c r="N264" s="55">
        <v>11290.94</v>
      </c>
      <c r="O264" s="55">
        <v>10000</v>
      </c>
      <c r="P264" s="56">
        <v>1290.9400000000005</v>
      </c>
      <c r="Q264" s="64">
        <v>1000</v>
      </c>
      <c r="R264" s="51"/>
      <c r="S264" s="62" t="s">
        <v>375</v>
      </c>
      <c r="T264" s="53">
        <v>2200571</v>
      </c>
      <c r="U264" s="53" t="s">
        <v>2731</v>
      </c>
      <c r="V264" s="53" t="s">
        <v>2732</v>
      </c>
      <c r="W264" s="53" t="s">
        <v>129</v>
      </c>
      <c r="X264" s="53" t="s">
        <v>2733</v>
      </c>
      <c r="Y264" s="53" t="s">
        <v>2734</v>
      </c>
      <c r="Z264" s="53" t="s">
        <v>2735</v>
      </c>
      <c r="AA264" s="53" t="s">
        <v>56</v>
      </c>
      <c r="AB264" s="53">
        <v>17814</v>
      </c>
      <c r="AC264" s="53">
        <v>18000</v>
      </c>
      <c r="AD264" s="53" t="s">
        <v>56</v>
      </c>
      <c r="AE264" s="53" t="s">
        <v>56</v>
      </c>
      <c r="AF264" s="53" t="s">
        <v>56</v>
      </c>
      <c r="AG264" s="53">
        <v>17814</v>
      </c>
      <c r="AH264" s="53" t="s">
        <v>102</v>
      </c>
      <c r="AI264" s="53">
        <v>8907</v>
      </c>
      <c r="AJ264" s="53">
        <v>0</v>
      </c>
      <c r="AK264" s="53" t="s">
        <v>58</v>
      </c>
      <c r="AL264" s="53">
        <v>0</v>
      </c>
      <c r="AM264" s="53" t="s">
        <v>59</v>
      </c>
      <c r="AN264" s="53" t="s">
        <v>60</v>
      </c>
      <c r="AO264" s="51"/>
      <c r="AP264" s="53" t="s">
        <v>61</v>
      </c>
      <c r="AQ264" s="53" t="s">
        <v>133</v>
      </c>
      <c r="AR264" s="53" t="s">
        <v>142</v>
      </c>
      <c r="AS264" s="53" t="s">
        <v>88</v>
      </c>
      <c r="AT264" s="53" t="s">
        <v>153</v>
      </c>
      <c r="AU264" s="53" t="s">
        <v>65</v>
      </c>
      <c r="AV264" s="53" t="s">
        <v>282</v>
      </c>
      <c r="AW264" s="53" t="s">
        <v>283</v>
      </c>
      <c r="AX264" s="53" t="s">
        <v>284</v>
      </c>
      <c r="AY264" s="53" t="s">
        <v>93</v>
      </c>
      <c r="AZ264" s="53" t="s">
        <v>2492</v>
      </c>
      <c r="BA264" s="53" t="s">
        <v>106</v>
      </c>
      <c r="BB264" s="53">
        <v>0</v>
      </c>
      <c r="BC264" s="53" t="s">
        <v>2736</v>
      </c>
      <c r="BD264" s="53" t="s">
        <v>2737</v>
      </c>
      <c r="BE264" s="58">
        <v>42404</v>
      </c>
      <c r="BF264" s="53">
        <v>17814</v>
      </c>
      <c r="BG264" s="58">
        <v>42404</v>
      </c>
      <c r="BH264" s="109" t="s">
        <v>2492</v>
      </c>
      <c r="BI264" s="60">
        <v>406</v>
      </c>
      <c r="BJ264" s="61">
        <v>13.533333333333333</v>
      </c>
      <c r="BK264" s="27">
        <f t="shared" si="24"/>
        <v>13</v>
      </c>
      <c r="BL264" s="110">
        <f t="shared" si="25"/>
        <v>1.0833333333333333</v>
      </c>
    </row>
    <row r="265" spans="1:64" ht="16.5" customHeight="1" x14ac:dyDescent="0.25">
      <c r="A265" s="49" t="s">
        <v>1973</v>
      </c>
      <c r="B265" s="17" t="s">
        <v>2743</v>
      </c>
      <c r="C265" s="63">
        <v>14</v>
      </c>
      <c r="D265" s="49" t="s">
        <v>3274</v>
      </c>
      <c r="E265" s="51" t="s">
        <v>935</v>
      </c>
      <c r="F265" s="50">
        <v>5000</v>
      </c>
      <c r="G265" s="18" t="s">
        <v>951</v>
      </c>
      <c r="H265" s="24" t="str">
        <f>IFERROR(IF(F265*1=9999,VLOOKUP(99&amp;C265*1,[4]Depara_Prod_Oficial!$A$2:$F$1048576,6,FALSE),VLOOKUP(F265*1,[4]Depara_Prod_Oficial!$A$2:$F$1048576,6,FALSE)),E265)</f>
        <v>Residencial STD</v>
      </c>
      <c r="I265" s="24" t="str">
        <f>IFERROR(VLOOKUP(H265,'[5]Principais Produtos'!$C$1:$D$42,2,0),"Não")</f>
        <v>Não</v>
      </c>
      <c r="J265" s="68" t="s">
        <v>1642</v>
      </c>
      <c r="K265" s="53" t="s">
        <v>1645</v>
      </c>
      <c r="L265" s="17"/>
      <c r="M265" s="54" t="s">
        <v>48</v>
      </c>
      <c r="N265" s="55">
        <v>5702.31</v>
      </c>
      <c r="O265" s="55">
        <v>5500</v>
      </c>
      <c r="P265" s="56">
        <v>202.3100000000004</v>
      </c>
      <c r="Q265" s="64"/>
      <c r="R265" s="51"/>
      <c r="S265" s="62" t="s">
        <v>375</v>
      </c>
      <c r="T265" s="53">
        <v>2287280</v>
      </c>
      <c r="U265" s="53" t="s">
        <v>2738</v>
      </c>
      <c r="V265" s="53" t="s">
        <v>2739</v>
      </c>
      <c r="W265" s="53" t="s">
        <v>129</v>
      </c>
      <c r="X265" s="53" t="s">
        <v>2740</v>
      </c>
      <c r="Y265" s="53" t="s">
        <v>2741</v>
      </c>
      <c r="Z265" s="53" t="s">
        <v>2657</v>
      </c>
      <c r="AA265" s="53" t="s">
        <v>56</v>
      </c>
      <c r="AB265" s="53">
        <v>5225</v>
      </c>
      <c r="AC265" s="53">
        <v>5225</v>
      </c>
      <c r="AD265" s="53" t="s">
        <v>56</v>
      </c>
      <c r="AE265" s="53" t="s">
        <v>56</v>
      </c>
      <c r="AF265" s="53" t="s">
        <v>56</v>
      </c>
      <c r="AG265" s="53">
        <v>5225</v>
      </c>
      <c r="AH265" s="53" t="s">
        <v>102</v>
      </c>
      <c r="AI265" s="53">
        <v>2612.5</v>
      </c>
      <c r="AJ265" s="53">
        <v>0</v>
      </c>
      <c r="AK265" s="53" t="s">
        <v>58</v>
      </c>
      <c r="AL265" s="53">
        <v>0</v>
      </c>
      <c r="AM265" s="53" t="s">
        <v>59</v>
      </c>
      <c r="AN265" s="53" t="s">
        <v>60</v>
      </c>
      <c r="AO265" s="51"/>
      <c r="AP265" s="53" t="s">
        <v>61</v>
      </c>
      <c r="AQ265" s="53" t="s">
        <v>133</v>
      </c>
      <c r="AR265" s="53" t="s">
        <v>87</v>
      </c>
      <c r="AS265" s="53" t="s">
        <v>88</v>
      </c>
      <c r="AT265" s="53" t="s">
        <v>89</v>
      </c>
      <c r="AU265" s="53" t="s">
        <v>90</v>
      </c>
      <c r="AV265" s="53" t="s">
        <v>2742</v>
      </c>
      <c r="AW265" s="53" t="s">
        <v>92</v>
      </c>
      <c r="AX265" s="53" t="s">
        <v>68</v>
      </c>
      <c r="AY265" s="53" t="s">
        <v>93</v>
      </c>
      <c r="AZ265" s="53" t="s">
        <v>2451</v>
      </c>
      <c r="BA265" s="53" t="s">
        <v>106</v>
      </c>
      <c r="BB265" s="53">
        <v>0</v>
      </c>
      <c r="BC265" s="53" t="s">
        <v>2743</v>
      </c>
      <c r="BD265" s="53" t="s">
        <v>2744</v>
      </c>
      <c r="BE265" s="58">
        <v>42578</v>
      </c>
      <c r="BF265" s="53">
        <v>5225</v>
      </c>
      <c r="BG265" s="58">
        <v>42578</v>
      </c>
      <c r="BH265" s="109" t="s">
        <v>2451</v>
      </c>
      <c r="BI265" s="60">
        <v>244</v>
      </c>
      <c r="BJ265" s="61">
        <v>8.1333333333333329</v>
      </c>
      <c r="BK265" s="27">
        <f t="shared" si="24"/>
        <v>8</v>
      </c>
      <c r="BL265" s="110">
        <f t="shared" si="25"/>
        <v>0.66666666666666663</v>
      </c>
    </row>
    <row r="266" spans="1:64" ht="16.5" customHeight="1" x14ac:dyDescent="0.25">
      <c r="A266" s="49" t="s">
        <v>1973</v>
      </c>
      <c r="B266" s="17" t="s">
        <v>2750</v>
      </c>
      <c r="C266" s="63">
        <v>14</v>
      </c>
      <c r="D266" s="49" t="s">
        <v>3274</v>
      </c>
      <c r="E266" s="51" t="s">
        <v>1629</v>
      </c>
      <c r="F266" s="50">
        <v>5002</v>
      </c>
      <c r="G266" s="63" t="s">
        <v>2402</v>
      </c>
      <c r="H266" s="24" t="str">
        <f>IFERROR(IF(F266*1=9999,VLOOKUP(99&amp;C266*1,[4]Depara_Prod_Oficial!$A$2:$F$1048576,6,FALSE),VLOOKUP(F266*1,[4]Depara_Prod_Oficial!$A$2:$F$1048576,6,FALSE)),E266)</f>
        <v>Residencial Dose Dupla</v>
      </c>
      <c r="I266" s="24" t="str">
        <f>IFERROR(VLOOKUP(H266,'[5]Principais Produtos'!$C$1:$D$42,2,0),"Não")</f>
        <v>Sim</v>
      </c>
      <c r="J266" s="68" t="s">
        <v>1642</v>
      </c>
      <c r="K266" s="51" t="s">
        <v>5509</v>
      </c>
      <c r="L266" s="17" t="s">
        <v>3180</v>
      </c>
      <c r="M266" s="54" t="s">
        <v>48</v>
      </c>
      <c r="N266" s="55">
        <v>1080350.8500000001</v>
      </c>
      <c r="O266" s="55">
        <v>925000</v>
      </c>
      <c r="P266" s="56">
        <v>155350.85000000009</v>
      </c>
      <c r="Q266" s="64">
        <v>92500</v>
      </c>
      <c r="R266" s="51"/>
      <c r="S266" s="62" t="s">
        <v>375</v>
      </c>
      <c r="T266" s="53">
        <v>1650177</v>
      </c>
      <c r="U266" s="53" t="s">
        <v>2745</v>
      </c>
      <c r="V266" s="53" t="s">
        <v>2746</v>
      </c>
      <c r="W266" s="53" t="s">
        <v>129</v>
      </c>
      <c r="X266" s="53" t="s">
        <v>2747</v>
      </c>
      <c r="Y266" s="53" t="s">
        <v>2748</v>
      </c>
      <c r="Z266" s="53" t="s">
        <v>2749</v>
      </c>
      <c r="AA266" s="53" t="s">
        <v>56</v>
      </c>
      <c r="AB266" s="53">
        <v>500000</v>
      </c>
      <c r="AC266" s="53">
        <v>500000</v>
      </c>
      <c r="AD266" s="53" t="s">
        <v>56</v>
      </c>
      <c r="AE266" s="53" t="s">
        <v>56</v>
      </c>
      <c r="AF266" s="53" t="s">
        <v>56</v>
      </c>
      <c r="AG266" s="53">
        <v>500000</v>
      </c>
      <c r="AH266" s="53" t="s">
        <v>57</v>
      </c>
      <c r="AI266" s="53">
        <v>500000</v>
      </c>
      <c r="AJ266" s="53">
        <v>0</v>
      </c>
      <c r="AK266" s="53" t="s">
        <v>58</v>
      </c>
      <c r="AL266" s="53">
        <v>0</v>
      </c>
      <c r="AM266" s="53" t="s">
        <v>59</v>
      </c>
      <c r="AN266" s="53" t="s">
        <v>60</v>
      </c>
      <c r="AO266" s="51"/>
      <c r="AP266" s="53" t="s">
        <v>61</v>
      </c>
      <c r="AQ266" s="53" t="s">
        <v>133</v>
      </c>
      <c r="AR266" s="53" t="s">
        <v>161</v>
      </c>
      <c r="AS266" s="53" t="s">
        <v>88</v>
      </c>
      <c r="AT266" s="53" t="s">
        <v>65</v>
      </c>
      <c r="AU266" s="53" t="s">
        <v>65</v>
      </c>
      <c r="AV266" s="53" t="s">
        <v>406</v>
      </c>
      <c r="AW266" s="53" t="s">
        <v>283</v>
      </c>
      <c r="AX266" s="53" t="s">
        <v>284</v>
      </c>
      <c r="AY266" s="53" t="s">
        <v>93</v>
      </c>
      <c r="AZ266" s="53" t="s">
        <v>2549</v>
      </c>
      <c r="BA266" s="53" t="s">
        <v>223</v>
      </c>
      <c r="BB266" s="53">
        <v>0</v>
      </c>
      <c r="BC266" s="53" t="s">
        <v>2750</v>
      </c>
      <c r="BD266" s="53" t="s">
        <v>2751</v>
      </c>
      <c r="BE266" s="58">
        <v>41430</v>
      </c>
      <c r="BF266" s="53">
        <v>500000</v>
      </c>
      <c r="BG266" s="58">
        <v>41430</v>
      </c>
      <c r="BH266" s="109" t="s">
        <v>2549</v>
      </c>
      <c r="BI266" s="60">
        <v>1393</v>
      </c>
      <c r="BJ266" s="61">
        <v>46.43333333333333</v>
      </c>
      <c r="BK266" s="27">
        <f t="shared" si="24"/>
        <v>45</v>
      </c>
      <c r="BL266" s="110">
        <f t="shared" si="25"/>
        <v>3.75</v>
      </c>
    </row>
    <row r="267" spans="1:64" ht="16.5" customHeight="1" x14ac:dyDescent="0.25">
      <c r="A267" s="49" t="s">
        <v>1973</v>
      </c>
      <c r="B267" s="17" t="s">
        <v>2758</v>
      </c>
      <c r="C267" s="63">
        <v>82</v>
      </c>
      <c r="D267" s="49" t="s">
        <v>3333</v>
      </c>
      <c r="E267" s="51" t="s">
        <v>1626</v>
      </c>
      <c r="F267" s="50">
        <v>8065</v>
      </c>
      <c r="G267" s="63" t="s">
        <v>374</v>
      </c>
      <c r="H267" s="24" t="str">
        <f>IFERROR(IF(F267*1=9999,VLOOKUP(99&amp;C267*1,[4]Depara_Prod_Oficial!$A$2:$F$1048576,6,FALSE),VLOOKUP(F267*1,[4]Depara_Prod_Oficial!$A$2:$F$1048576,6,FALSE)),E267)</f>
        <v>AP Proteção Sob Medida</v>
      </c>
      <c r="I267" s="24" t="str">
        <f>IFERROR(VLOOKUP(H267,'[5]Principais Produtos'!$C$1:$D$42,2,0),"Não")</f>
        <v>Sim</v>
      </c>
      <c r="J267" s="68" t="s">
        <v>400</v>
      </c>
      <c r="K267" s="53" t="s">
        <v>400</v>
      </c>
      <c r="L267" s="17"/>
      <c r="M267" s="54" t="s">
        <v>48</v>
      </c>
      <c r="N267" s="55">
        <v>30333</v>
      </c>
      <c r="O267" s="55">
        <v>27500</v>
      </c>
      <c r="P267" s="56">
        <v>2833</v>
      </c>
      <c r="Q267" s="64"/>
      <c r="R267" s="51"/>
      <c r="S267" s="62" t="s">
        <v>375</v>
      </c>
      <c r="T267" s="53">
        <v>2223282</v>
      </c>
      <c r="U267" s="53" t="s">
        <v>2752</v>
      </c>
      <c r="V267" s="53" t="s">
        <v>2753</v>
      </c>
      <c r="W267" s="53" t="s">
        <v>52</v>
      </c>
      <c r="X267" s="53" t="s">
        <v>2754</v>
      </c>
      <c r="Y267" s="53" t="s">
        <v>2755</v>
      </c>
      <c r="Z267" s="53" t="s">
        <v>2756</v>
      </c>
      <c r="AA267" s="53" t="s">
        <v>56</v>
      </c>
      <c r="AB267" s="53">
        <v>25000</v>
      </c>
      <c r="AC267" s="53">
        <v>25000</v>
      </c>
      <c r="AD267" s="53" t="s">
        <v>56</v>
      </c>
      <c r="AE267" s="53" t="s">
        <v>56</v>
      </c>
      <c r="AF267" s="53" t="s">
        <v>56</v>
      </c>
      <c r="AG267" s="53">
        <v>25000</v>
      </c>
      <c r="AH267" s="53" t="s">
        <v>102</v>
      </c>
      <c r="AI267" s="53">
        <v>12500</v>
      </c>
      <c r="AJ267" s="53">
        <v>0</v>
      </c>
      <c r="AK267" s="53" t="s">
        <v>58</v>
      </c>
      <c r="AL267" s="53">
        <v>0</v>
      </c>
      <c r="AM267" s="53" t="s">
        <v>59</v>
      </c>
      <c r="AN267" s="53" t="s">
        <v>60</v>
      </c>
      <c r="AO267" s="51"/>
      <c r="AP267" s="53" t="s">
        <v>61</v>
      </c>
      <c r="AQ267" s="53" t="s">
        <v>86</v>
      </c>
      <c r="AR267" s="53" t="s">
        <v>87</v>
      </c>
      <c r="AS267" s="53" t="s">
        <v>64</v>
      </c>
      <c r="AT267" s="53" t="s">
        <v>153</v>
      </c>
      <c r="AU267" s="53" t="s">
        <v>65</v>
      </c>
      <c r="AV267" s="53" t="s">
        <v>2757</v>
      </c>
      <c r="AW267" s="53" t="s">
        <v>2138</v>
      </c>
      <c r="AX267" s="53" t="s">
        <v>775</v>
      </c>
      <c r="AY267" s="53" t="s">
        <v>93</v>
      </c>
      <c r="AZ267" s="53" t="s">
        <v>2426</v>
      </c>
      <c r="BA267" s="53" t="s">
        <v>106</v>
      </c>
      <c r="BB267" s="53">
        <v>0</v>
      </c>
      <c r="BC267" s="53" t="s">
        <v>2758</v>
      </c>
      <c r="BD267" s="53" t="s">
        <v>2759</v>
      </c>
      <c r="BE267" s="58">
        <v>42447</v>
      </c>
      <c r="BF267" s="53">
        <v>25000</v>
      </c>
      <c r="BG267" s="58">
        <v>42447</v>
      </c>
      <c r="BH267" s="109" t="s">
        <v>2426</v>
      </c>
      <c r="BI267" s="60">
        <v>378</v>
      </c>
      <c r="BJ267" s="61">
        <v>12.6</v>
      </c>
      <c r="BK267" s="27">
        <f t="shared" si="24"/>
        <v>12</v>
      </c>
      <c r="BL267" s="110">
        <f t="shared" si="25"/>
        <v>1</v>
      </c>
    </row>
    <row r="268" spans="1:64" ht="16.5" customHeight="1" x14ac:dyDescent="0.25">
      <c r="A268" s="49" t="s">
        <v>1973</v>
      </c>
      <c r="B268" s="17" t="s">
        <v>2765</v>
      </c>
      <c r="C268" s="63">
        <v>14</v>
      </c>
      <c r="D268" s="49" t="s">
        <v>3274</v>
      </c>
      <c r="E268" s="51" t="s">
        <v>1629</v>
      </c>
      <c r="F268" s="50">
        <v>5002</v>
      </c>
      <c r="G268" s="63" t="s">
        <v>381</v>
      </c>
      <c r="H268" s="24" t="str">
        <f>IFERROR(IF(F268*1=9999,VLOOKUP(99&amp;C268*1,[4]Depara_Prod_Oficial!$A$2:$F$1048576,6,FALSE),VLOOKUP(F268*1,[4]Depara_Prod_Oficial!$A$2:$F$1048576,6,FALSE)),E268)</f>
        <v>Residencial Dose Dupla</v>
      </c>
      <c r="I268" s="24" t="str">
        <f>IFERROR(VLOOKUP(H268,'[5]Principais Produtos'!$C$1:$D$42,2,0),"Não")</f>
        <v>Sim</v>
      </c>
      <c r="J268" s="68" t="s">
        <v>1642</v>
      </c>
      <c r="K268" s="53" t="s">
        <v>956</v>
      </c>
      <c r="L268" s="17"/>
      <c r="M268" s="54" t="s">
        <v>903</v>
      </c>
      <c r="N268" s="55">
        <v>16191.66</v>
      </c>
      <c r="O268" s="55">
        <v>16191.66</v>
      </c>
      <c r="P268" s="56">
        <v>0</v>
      </c>
      <c r="Q268" s="64"/>
      <c r="R268" s="51"/>
      <c r="S268" s="62" t="s">
        <v>375</v>
      </c>
      <c r="T268" s="53">
        <v>2392520</v>
      </c>
      <c r="U268" s="53" t="s">
        <v>2760</v>
      </c>
      <c r="V268" s="53" t="s">
        <v>2761</v>
      </c>
      <c r="W268" s="53" t="s">
        <v>129</v>
      </c>
      <c r="X268" s="53" t="s">
        <v>2762</v>
      </c>
      <c r="Y268" s="53" t="s">
        <v>2763</v>
      </c>
      <c r="Z268" s="53" t="s">
        <v>2764</v>
      </c>
      <c r="AA268" s="53" t="s">
        <v>56</v>
      </c>
      <c r="AB268" s="53">
        <v>21391</v>
      </c>
      <c r="AC268" s="53">
        <v>21391</v>
      </c>
      <c r="AD268" s="53" t="s">
        <v>56</v>
      </c>
      <c r="AE268" s="53" t="s">
        <v>56</v>
      </c>
      <c r="AF268" s="53" t="s">
        <v>56</v>
      </c>
      <c r="AG268" s="53">
        <v>21391</v>
      </c>
      <c r="AH268" s="53" t="s">
        <v>102</v>
      </c>
      <c r="AI268" s="53">
        <v>10695.5</v>
      </c>
      <c r="AJ268" s="53">
        <v>0</v>
      </c>
      <c r="AK268" s="53" t="s">
        <v>58</v>
      </c>
      <c r="AL268" s="53">
        <v>0</v>
      </c>
      <c r="AM268" s="53" t="s">
        <v>59</v>
      </c>
      <c r="AN268" s="53" t="s">
        <v>60</v>
      </c>
      <c r="AO268" s="51"/>
      <c r="AP268" s="53" t="s">
        <v>61</v>
      </c>
      <c r="AQ268" s="53" t="s">
        <v>133</v>
      </c>
      <c r="AR268" s="53" t="s">
        <v>538</v>
      </c>
      <c r="AS268" s="53" t="s">
        <v>88</v>
      </c>
      <c r="AT268" s="53" t="s">
        <v>89</v>
      </c>
      <c r="AU268" s="53" t="s">
        <v>90</v>
      </c>
      <c r="AV268" s="53" t="s">
        <v>201</v>
      </c>
      <c r="AW268" s="53" t="s">
        <v>92</v>
      </c>
      <c r="AX268" s="53" t="s">
        <v>68</v>
      </c>
      <c r="AY268" s="53" t="s">
        <v>93</v>
      </c>
      <c r="AZ268" s="53" t="s">
        <v>2435</v>
      </c>
      <c r="BA268" s="53" t="s">
        <v>94</v>
      </c>
      <c r="BB268" s="53">
        <v>0</v>
      </c>
      <c r="BC268" s="53" t="s">
        <v>2765</v>
      </c>
      <c r="BD268" s="53" t="s">
        <v>2551</v>
      </c>
      <c r="BE268" s="58">
        <v>42705</v>
      </c>
      <c r="BF268" s="53">
        <v>21391</v>
      </c>
      <c r="BG268" s="58">
        <v>42705</v>
      </c>
      <c r="BH268" s="109" t="s">
        <v>2435</v>
      </c>
      <c r="BI268" s="60">
        <v>107</v>
      </c>
      <c r="BJ268" s="61">
        <v>3.5666666666666669</v>
      </c>
      <c r="BK268" s="27">
        <f t="shared" si="24"/>
        <v>3</v>
      </c>
      <c r="BL268" s="110">
        <f t="shared" si="25"/>
        <v>0.25</v>
      </c>
    </row>
    <row r="269" spans="1:64" ht="16.5" customHeight="1" x14ac:dyDescent="0.25">
      <c r="A269" s="49" t="s">
        <v>1973</v>
      </c>
      <c r="B269" s="17" t="s">
        <v>2771</v>
      </c>
      <c r="C269" s="63">
        <v>14</v>
      </c>
      <c r="D269" s="49" t="s">
        <v>3274</v>
      </c>
      <c r="E269" s="51" t="s">
        <v>1629</v>
      </c>
      <c r="F269" s="50">
        <v>5002</v>
      </c>
      <c r="G269" s="18" t="s">
        <v>951</v>
      </c>
      <c r="H269" s="24" t="str">
        <f>IFERROR(IF(F269*1=9999,VLOOKUP(99&amp;C269*1,[4]Depara_Prod_Oficial!$A$2:$F$1048576,6,FALSE),VLOOKUP(F269*1,[4]Depara_Prod_Oficial!$A$2:$F$1048576,6,FALSE)),E269)</f>
        <v>Residencial Dose Dupla</v>
      </c>
      <c r="I269" s="24" t="str">
        <f>IFERROR(VLOOKUP(H269,'[5]Principais Produtos'!$C$1:$D$42,2,0),"Não")</f>
        <v>Sim</v>
      </c>
      <c r="J269" s="68" t="s">
        <v>925</v>
      </c>
      <c r="K269" s="53" t="s">
        <v>378</v>
      </c>
      <c r="L269" s="17"/>
      <c r="M269" s="54" t="s">
        <v>903</v>
      </c>
      <c r="N269" s="55">
        <v>6063.39</v>
      </c>
      <c r="O269" s="55">
        <v>6063.39</v>
      </c>
      <c r="P269" s="56">
        <v>0</v>
      </c>
      <c r="Q269" s="64"/>
      <c r="R269" s="51"/>
      <c r="S269" s="62" t="s">
        <v>375</v>
      </c>
      <c r="T269" s="53">
        <v>2020062</v>
      </c>
      <c r="U269" s="53" t="s">
        <v>2766</v>
      </c>
      <c r="V269" s="53" t="s">
        <v>2767</v>
      </c>
      <c r="W269" s="53" t="s">
        <v>129</v>
      </c>
      <c r="X269" s="53" t="s">
        <v>2768</v>
      </c>
      <c r="Y269" s="53" t="s">
        <v>2769</v>
      </c>
      <c r="Z269" s="53" t="s">
        <v>2770</v>
      </c>
      <c r="AA269" s="53" t="s">
        <v>56</v>
      </c>
      <c r="AB269" s="53">
        <v>12489.8</v>
      </c>
      <c r="AC269" s="53">
        <v>12926</v>
      </c>
      <c r="AD269" s="53" t="s">
        <v>56</v>
      </c>
      <c r="AE269" s="53" t="s">
        <v>56</v>
      </c>
      <c r="AF269" s="53" t="s">
        <v>56</v>
      </c>
      <c r="AG269" s="53">
        <v>6073</v>
      </c>
      <c r="AH269" s="53" t="s">
        <v>57</v>
      </c>
      <c r="AI269" s="53">
        <v>6073</v>
      </c>
      <c r="AJ269" s="53">
        <v>0</v>
      </c>
      <c r="AK269" s="53" t="s">
        <v>58</v>
      </c>
      <c r="AL269" s="53">
        <v>0</v>
      </c>
      <c r="AM269" s="53" t="s">
        <v>59</v>
      </c>
      <c r="AN269" s="53" t="s">
        <v>60</v>
      </c>
      <c r="AO269" s="51"/>
      <c r="AP269" s="53" t="s">
        <v>61</v>
      </c>
      <c r="AQ269" s="53" t="s">
        <v>133</v>
      </c>
      <c r="AR269" s="53" t="s">
        <v>142</v>
      </c>
      <c r="AS269" s="53" t="s">
        <v>88</v>
      </c>
      <c r="AT269" s="53" t="s">
        <v>89</v>
      </c>
      <c r="AU269" s="53" t="s">
        <v>90</v>
      </c>
      <c r="AV269" s="53" t="s">
        <v>2028</v>
      </c>
      <c r="AW269" s="53" t="s">
        <v>92</v>
      </c>
      <c r="AX269" s="53" t="s">
        <v>68</v>
      </c>
      <c r="AY269" s="53" t="s">
        <v>93</v>
      </c>
      <c r="AZ269" s="53" t="s">
        <v>2459</v>
      </c>
      <c r="BA269" s="53" t="s">
        <v>94</v>
      </c>
      <c r="BB269" s="53">
        <v>0</v>
      </c>
      <c r="BC269" s="53" t="s">
        <v>2771</v>
      </c>
      <c r="BD269" s="53" t="s">
        <v>2772</v>
      </c>
      <c r="BE269" s="58">
        <v>42026</v>
      </c>
      <c r="BF269" s="53">
        <v>12489.8</v>
      </c>
      <c r="BG269" s="58">
        <v>42026</v>
      </c>
      <c r="BH269" s="109" t="s">
        <v>2459</v>
      </c>
      <c r="BI269" s="60">
        <v>790</v>
      </c>
      <c r="BJ269" s="61">
        <v>26.333333333333332</v>
      </c>
      <c r="BK269" s="27">
        <f t="shared" si="24"/>
        <v>26</v>
      </c>
      <c r="BL269" s="110">
        <f t="shared" si="25"/>
        <v>2.1666666666666665</v>
      </c>
    </row>
    <row r="270" spans="1:64" ht="16.5" customHeight="1" x14ac:dyDescent="0.25">
      <c r="A270" s="49" t="s">
        <v>1973</v>
      </c>
      <c r="B270" s="17" t="s">
        <v>2778</v>
      </c>
      <c r="C270" s="63">
        <v>14</v>
      </c>
      <c r="D270" s="49" t="s">
        <v>3274</v>
      </c>
      <c r="E270" s="51" t="s">
        <v>380</v>
      </c>
      <c r="F270" s="50">
        <v>8100</v>
      </c>
      <c r="G270" s="18" t="s">
        <v>936</v>
      </c>
      <c r="H270" s="24" t="str">
        <f>IFERROR(IF(F270*1=9999,VLOOKUP(99&amp;C270*1,[4]Depara_Prod_Oficial!$A$2:$F$1048576,6,FALSE),VLOOKUP(F270*1,[4]Depara_Prod_Oficial!$A$2:$F$1048576,6,FALSE)),E270)</f>
        <v>Residencial Van Gogh</v>
      </c>
      <c r="I270" s="24" t="str">
        <f>IFERROR(VLOOKUP(H270,'[5]Principais Produtos'!$C$1:$D$42,2,0),"Não")</f>
        <v>Não</v>
      </c>
      <c r="J270" s="68" t="s">
        <v>1642</v>
      </c>
      <c r="K270" s="53" t="s">
        <v>1645</v>
      </c>
      <c r="L270" s="17"/>
      <c r="M270" s="54" t="s">
        <v>369</v>
      </c>
      <c r="N270" s="55">
        <v>42425.17</v>
      </c>
      <c r="O270" s="55">
        <v>0</v>
      </c>
      <c r="P270" s="56">
        <v>42425.17</v>
      </c>
      <c r="Q270" s="64"/>
      <c r="R270" s="51"/>
      <c r="S270" s="62" t="s">
        <v>375</v>
      </c>
      <c r="T270" s="53">
        <v>2389075</v>
      </c>
      <c r="U270" s="53" t="s">
        <v>2773</v>
      </c>
      <c r="V270" s="53" t="s">
        <v>2774</v>
      </c>
      <c r="W270" s="53" t="s">
        <v>129</v>
      </c>
      <c r="X270" s="53" t="s">
        <v>2775</v>
      </c>
      <c r="Y270" s="53" t="s">
        <v>2776</v>
      </c>
      <c r="Z270" s="53" t="s">
        <v>2777</v>
      </c>
      <c r="AA270" s="53" t="s">
        <v>56</v>
      </c>
      <c r="AB270" s="53">
        <v>72774</v>
      </c>
      <c r="AC270" s="53">
        <v>72774</v>
      </c>
      <c r="AD270" s="53" t="s">
        <v>56</v>
      </c>
      <c r="AE270" s="53" t="s">
        <v>56</v>
      </c>
      <c r="AF270" s="53" t="s">
        <v>56</v>
      </c>
      <c r="AG270" s="53">
        <v>72774</v>
      </c>
      <c r="AH270" s="53" t="s">
        <v>102</v>
      </c>
      <c r="AI270" s="53">
        <v>36387</v>
      </c>
      <c r="AJ270" s="53">
        <v>0</v>
      </c>
      <c r="AK270" s="53" t="s">
        <v>58</v>
      </c>
      <c r="AL270" s="53">
        <v>0</v>
      </c>
      <c r="AM270" s="53" t="s">
        <v>59</v>
      </c>
      <c r="AN270" s="53" t="s">
        <v>60</v>
      </c>
      <c r="AO270" s="51"/>
      <c r="AP270" s="53" t="s">
        <v>61</v>
      </c>
      <c r="AQ270" s="53" t="s">
        <v>133</v>
      </c>
      <c r="AR270" s="53" t="s">
        <v>538</v>
      </c>
      <c r="AS270" s="53" t="s">
        <v>88</v>
      </c>
      <c r="AT270" s="53" t="s">
        <v>89</v>
      </c>
      <c r="AU270" s="53" t="s">
        <v>103</v>
      </c>
      <c r="AV270" s="53" t="s">
        <v>123</v>
      </c>
      <c r="AW270" s="53" t="s">
        <v>105</v>
      </c>
      <c r="AX270" s="53" t="s">
        <v>68</v>
      </c>
      <c r="AY270" s="53" t="s">
        <v>93</v>
      </c>
      <c r="AZ270" s="53" t="s">
        <v>2442</v>
      </c>
      <c r="BA270" s="53" t="s">
        <v>124</v>
      </c>
      <c r="BB270" s="53">
        <v>0</v>
      </c>
      <c r="BC270" s="53" t="s">
        <v>2778</v>
      </c>
      <c r="BD270" s="53" t="s">
        <v>847</v>
      </c>
      <c r="BE270" s="58">
        <v>42696</v>
      </c>
      <c r="BF270" s="53">
        <v>72774</v>
      </c>
      <c r="BG270" s="58">
        <v>42696</v>
      </c>
      <c r="BH270" s="109" t="s">
        <v>2442</v>
      </c>
      <c r="BI270" s="60">
        <v>122</v>
      </c>
      <c r="BJ270" s="61">
        <v>4.0666666666666664</v>
      </c>
      <c r="BK270" s="27">
        <f t="shared" si="24"/>
        <v>4</v>
      </c>
      <c r="BL270" s="110">
        <f t="shared" si="25"/>
        <v>0.33333333333333331</v>
      </c>
    </row>
    <row r="271" spans="1:64" ht="16.5" customHeight="1" x14ac:dyDescent="0.25">
      <c r="A271" s="49" t="s">
        <v>1973</v>
      </c>
      <c r="B271" s="17" t="s">
        <v>2783</v>
      </c>
      <c r="C271" s="63">
        <v>14</v>
      </c>
      <c r="D271" s="49" t="s">
        <v>3274</v>
      </c>
      <c r="E271" s="51" t="s">
        <v>1629</v>
      </c>
      <c r="F271" s="50">
        <v>5002</v>
      </c>
      <c r="G271" s="18" t="s">
        <v>951</v>
      </c>
      <c r="H271" s="24" t="str">
        <f>IFERROR(IF(F271*1=9999,VLOOKUP(99&amp;C271*1,[4]Depara_Prod_Oficial!$A$2:$F$1048576,6,FALSE),VLOOKUP(F271*1,[4]Depara_Prod_Oficial!$A$2:$F$1048576,6,FALSE)),E271)</f>
        <v>Residencial Dose Dupla</v>
      </c>
      <c r="I271" s="24" t="str">
        <f>IFERROR(VLOOKUP(H271,'[5]Principais Produtos'!$C$1:$D$42,2,0),"Não")</f>
        <v>Sim</v>
      </c>
      <c r="J271" s="68" t="s">
        <v>1642</v>
      </c>
      <c r="K271" s="53" t="s">
        <v>956</v>
      </c>
      <c r="L271" s="17"/>
      <c r="M271" s="54" t="s">
        <v>369</v>
      </c>
      <c r="N271" s="55">
        <v>9949.8799999999992</v>
      </c>
      <c r="O271" s="55">
        <v>0</v>
      </c>
      <c r="P271" s="56">
        <v>9949.8799999999992</v>
      </c>
      <c r="Q271" s="64"/>
      <c r="R271" s="51"/>
      <c r="S271" s="62" t="s">
        <v>375</v>
      </c>
      <c r="T271" s="53">
        <v>2266085</v>
      </c>
      <c r="U271" s="53" t="s">
        <v>2779</v>
      </c>
      <c r="V271" s="53" t="s">
        <v>2780</v>
      </c>
      <c r="W271" s="53" t="s">
        <v>129</v>
      </c>
      <c r="X271" s="53" t="s">
        <v>2781</v>
      </c>
      <c r="Y271" s="53" t="s">
        <v>2782</v>
      </c>
      <c r="Z271" s="53" t="s">
        <v>844</v>
      </c>
      <c r="AA271" s="53" t="s">
        <v>56</v>
      </c>
      <c r="AB271" s="53">
        <v>16432</v>
      </c>
      <c r="AC271" s="53">
        <v>16432</v>
      </c>
      <c r="AD271" s="53" t="s">
        <v>56</v>
      </c>
      <c r="AE271" s="53" t="s">
        <v>56</v>
      </c>
      <c r="AF271" s="53" t="s">
        <v>56</v>
      </c>
      <c r="AG271" s="53">
        <v>16432</v>
      </c>
      <c r="AH271" s="53" t="s">
        <v>102</v>
      </c>
      <c r="AI271" s="53">
        <v>8216</v>
      </c>
      <c r="AJ271" s="53">
        <v>0</v>
      </c>
      <c r="AK271" s="53" t="s">
        <v>58</v>
      </c>
      <c r="AL271" s="53">
        <v>0</v>
      </c>
      <c r="AM271" s="53" t="s">
        <v>59</v>
      </c>
      <c r="AN271" s="53" t="s">
        <v>60</v>
      </c>
      <c r="AO271" s="51"/>
      <c r="AP271" s="53" t="s">
        <v>61</v>
      </c>
      <c r="AQ271" s="53" t="s">
        <v>133</v>
      </c>
      <c r="AR271" s="53" t="s">
        <v>63</v>
      </c>
      <c r="AS271" s="53" t="s">
        <v>88</v>
      </c>
      <c r="AT271" s="53" t="s">
        <v>89</v>
      </c>
      <c r="AU271" s="53" t="s">
        <v>90</v>
      </c>
      <c r="AV271" s="53" t="s">
        <v>1140</v>
      </c>
      <c r="AW271" s="53" t="s">
        <v>92</v>
      </c>
      <c r="AX271" s="53" t="s">
        <v>68</v>
      </c>
      <c r="AY271" s="53" t="s">
        <v>93</v>
      </c>
      <c r="AZ271" s="53" t="s">
        <v>2426</v>
      </c>
      <c r="BA271" s="53" t="s">
        <v>202</v>
      </c>
      <c r="BB271" s="53">
        <v>0</v>
      </c>
      <c r="BC271" s="53" t="s">
        <v>2783</v>
      </c>
      <c r="BD271" s="53" t="s">
        <v>454</v>
      </c>
      <c r="BE271" s="58">
        <v>42530</v>
      </c>
      <c r="BF271" s="53">
        <v>16432</v>
      </c>
      <c r="BG271" s="58">
        <v>42530</v>
      </c>
      <c r="BH271" s="109" t="s">
        <v>2426</v>
      </c>
      <c r="BI271" s="60">
        <v>295</v>
      </c>
      <c r="BJ271" s="61">
        <v>9.8333333333333339</v>
      </c>
      <c r="BK271" s="27">
        <f t="shared" si="24"/>
        <v>9</v>
      </c>
      <c r="BL271" s="110">
        <f t="shared" si="25"/>
        <v>0.75</v>
      </c>
    </row>
    <row r="272" spans="1:64" ht="16.5" customHeight="1" x14ac:dyDescent="0.25">
      <c r="A272" s="49" t="s">
        <v>1973</v>
      </c>
      <c r="B272" s="17" t="s">
        <v>2788</v>
      </c>
      <c r="C272" s="63">
        <v>82</v>
      </c>
      <c r="D272" s="49" t="s">
        <v>3333</v>
      </c>
      <c r="E272" s="51" t="s">
        <v>1930</v>
      </c>
      <c r="F272" s="50">
        <v>3003</v>
      </c>
      <c r="G272" s="63" t="s">
        <v>386</v>
      </c>
      <c r="H272" s="24" t="str">
        <f>IFERROR(IF(F272*1=9999,VLOOKUP(99&amp;C272*1,[4]Depara_Prod_Oficial!$A$2:$F$1048576,6,FALSE),VLOOKUP(F272*1,[4]Depara_Prod_Oficial!$A$2:$F$1048576,6,FALSE)),E272)</f>
        <v>AP Cartões</v>
      </c>
      <c r="I272" s="24" t="str">
        <f>IFERROR(VLOOKUP(H272,'[5]Principais Produtos'!$C$1:$D$42,2,0),"Não")</f>
        <v>Não</v>
      </c>
      <c r="J272" s="68" t="s">
        <v>400</v>
      </c>
      <c r="K272" s="53" t="s">
        <v>400</v>
      </c>
      <c r="L272" s="17"/>
      <c r="M272" s="54" t="s">
        <v>369</v>
      </c>
      <c r="N272" s="55">
        <v>33000</v>
      </c>
      <c r="O272" s="55">
        <v>0</v>
      </c>
      <c r="P272" s="56">
        <v>33000</v>
      </c>
      <c r="Q272" s="64"/>
      <c r="R272" s="51"/>
      <c r="S272" s="62" t="s">
        <v>375</v>
      </c>
      <c r="T272" s="53">
        <v>2307906</v>
      </c>
      <c r="U272" s="53" t="s">
        <v>2784</v>
      </c>
      <c r="V272" s="53" t="s">
        <v>2785</v>
      </c>
      <c r="W272" s="53" t="s">
        <v>52</v>
      </c>
      <c r="X272" s="53" t="s">
        <v>762</v>
      </c>
      <c r="Y272" s="53" t="s">
        <v>2786</v>
      </c>
      <c r="Z272" s="53" t="s">
        <v>2787</v>
      </c>
      <c r="AA272" s="53" t="s">
        <v>56</v>
      </c>
      <c r="AB272" s="53">
        <v>28000</v>
      </c>
      <c r="AC272" s="53">
        <v>28000</v>
      </c>
      <c r="AD272" s="53" t="s">
        <v>56</v>
      </c>
      <c r="AE272" s="53" t="s">
        <v>56</v>
      </c>
      <c r="AF272" s="53" t="s">
        <v>56</v>
      </c>
      <c r="AG272" s="53">
        <v>28000</v>
      </c>
      <c r="AH272" s="53" t="s">
        <v>102</v>
      </c>
      <c r="AI272" s="53">
        <v>14000</v>
      </c>
      <c r="AJ272" s="53">
        <v>0</v>
      </c>
      <c r="AK272" s="53" t="s">
        <v>58</v>
      </c>
      <c r="AL272" s="53">
        <v>0</v>
      </c>
      <c r="AM272" s="53" t="s">
        <v>59</v>
      </c>
      <c r="AN272" s="53" t="s">
        <v>60</v>
      </c>
      <c r="AO272" s="51"/>
      <c r="AP272" s="53" t="s">
        <v>61</v>
      </c>
      <c r="AQ272" s="53" t="s">
        <v>86</v>
      </c>
      <c r="AR272" s="53" t="s">
        <v>199</v>
      </c>
      <c r="AS272" s="53" t="s">
        <v>64</v>
      </c>
      <c r="AT272" s="53" t="s">
        <v>89</v>
      </c>
      <c r="AU272" s="53" t="s">
        <v>103</v>
      </c>
      <c r="AV272" s="53" t="s">
        <v>123</v>
      </c>
      <c r="AW272" s="53" t="s">
        <v>105</v>
      </c>
      <c r="AX272" s="53" t="s">
        <v>68</v>
      </c>
      <c r="AY272" s="53" t="s">
        <v>93</v>
      </c>
      <c r="AZ272" s="53" t="s">
        <v>2426</v>
      </c>
      <c r="BA272" s="53" t="s">
        <v>2362</v>
      </c>
      <c r="BB272" s="53">
        <v>0</v>
      </c>
      <c r="BC272" s="53" t="s">
        <v>2788</v>
      </c>
      <c r="BD272" s="53" t="s">
        <v>2789</v>
      </c>
      <c r="BE272" s="58">
        <v>42609</v>
      </c>
      <c r="BF272" s="53">
        <v>28000</v>
      </c>
      <c r="BG272" s="58">
        <v>42609</v>
      </c>
      <c r="BH272" s="109" t="s">
        <v>2426</v>
      </c>
      <c r="BI272" s="60">
        <v>216</v>
      </c>
      <c r="BJ272" s="61">
        <v>7.2</v>
      </c>
      <c r="BK272" s="27">
        <f t="shared" si="24"/>
        <v>7</v>
      </c>
      <c r="BL272" s="110">
        <f t="shared" si="25"/>
        <v>0.58333333333333337</v>
      </c>
    </row>
    <row r="273" spans="1:64" ht="16.5" customHeight="1" x14ac:dyDescent="0.25">
      <c r="A273" s="49" t="s">
        <v>1973</v>
      </c>
      <c r="B273" s="17" t="s">
        <v>2795</v>
      </c>
      <c r="C273" s="63">
        <v>82</v>
      </c>
      <c r="D273" s="49" t="s">
        <v>3333</v>
      </c>
      <c r="E273" s="51" t="s">
        <v>1930</v>
      </c>
      <c r="F273" s="50">
        <v>3003</v>
      </c>
      <c r="G273" s="63" t="s">
        <v>374</v>
      </c>
      <c r="H273" s="24" t="str">
        <f>IFERROR(IF(F273*1=9999,VLOOKUP(99&amp;C273*1,[4]Depara_Prod_Oficial!$A$2:$F$1048576,6,FALSE),VLOOKUP(F273*1,[4]Depara_Prod_Oficial!$A$2:$F$1048576,6,FALSE)),E273)</f>
        <v>AP Cartões</v>
      </c>
      <c r="I273" s="24" t="str">
        <f>IFERROR(VLOOKUP(H273,'[5]Principais Produtos'!$C$1:$D$42,2,0),"Não")</f>
        <v>Não</v>
      </c>
      <c r="J273" s="68" t="s">
        <v>400</v>
      </c>
      <c r="K273" s="53" t="s">
        <v>400</v>
      </c>
      <c r="L273" s="17"/>
      <c r="M273" s="54" t="s">
        <v>369</v>
      </c>
      <c r="N273" s="55">
        <v>7918.8149999999996</v>
      </c>
      <c r="O273" s="55">
        <v>0</v>
      </c>
      <c r="P273" s="56">
        <v>7918.8149999999996</v>
      </c>
      <c r="Q273" s="64"/>
      <c r="R273" s="51"/>
      <c r="S273" s="57" t="s">
        <v>49</v>
      </c>
      <c r="T273" s="53">
        <v>1196942</v>
      </c>
      <c r="U273" s="53" t="s">
        <v>2790</v>
      </c>
      <c r="V273" s="53" t="s">
        <v>2791</v>
      </c>
      <c r="W273" s="53" t="s">
        <v>52</v>
      </c>
      <c r="X273" s="53" t="s">
        <v>2792</v>
      </c>
      <c r="Y273" s="53" t="s">
        <v>2793</v>
      </c>
      <c r="Z273" s="53" t="s">
        <v>2794</v>
      </c>
      <c r="AA273" s="53" t="s">
        <v>56</v>
      </c>
      <c r="AB273" s="53">
        <v>5313.43</v>
      </c>
      <c r="AC273" s="53">
        <v>5313.43</v>
      </c>
      <c r="AD273" s="53" t="s">
        <v>56</v>
      </c>
      <c r="AE273" s="53" t="s">
        <v>56</v>
      </c>
      <c r="AF273" s="53" t="s">
        <v>56</v>
      </c>
      <c r="AG273" s="53">
        <v>5313.43</v>
      </c>
      <c r="AH273" s="53" t="s">
        <v>102</v>
      </c>
      <c r="AI273" s="53">
        <v>2656.72</v>
      </c>
      <c r="AJ273" s="53">
        <v>0</v>
      </c>
      <c r="AK273" s="53" t="s">
        <v>58</v>
      </c>
      <c r="AL273" s="53">
        <v>0</v>
      </c>
      <c r="AM273" s="53" t="s">
        <v>59</v>
      </c>
      <c r="AN273" s="53" t="s">
        <v>60</v>
      </c>
      <c r="AO273" s="51"/>
      <c r="AP273" s="53" t="s">
        <v>61</v>
      </c>
      <c r="AQ273" s="53" t="s">
        <v>86</v>
      </c>
      <c r="AR273" s="53" t="s">
        <v>87</v>
      </c>
      <c r="AS273" s="53" t="s">
        <v>64</v>
      </c>
      <c r="AT273" s="53" t="s">
        <v>153</v>
      </c>
      <c r="AU273" s="53" t="s">
        <v>65</v>
      </c>
      <c r="AV273" s="53" t="s">
        <v>2434</v>
      </c>
      <c r="AW273" s="53" t="s">
        <v>92</v>
      </c>
      <c r="AX273" s="53" t="s">
        <v>68</v>
      </c>
      <c r="AY273" s="53" t="s">
        <v>93</v>
      </c>
      <c r="AZ273" s="53" t="s">
        <v>2435</v>
      </c>
      <c r="BA273" s="53" t="s">
        <v>155</v>
      </c>
      <c r="BB273" s="53">
        <v>0</v>
      </c>
      <c r="BC273" s="53" t="s">
        <v>2795</v>
      </c>
      <c r="BD273" s="53" t="s">
        <v>2796</v>
      </c>
      <c r="BE273" s="58">
        <v>40284</v>
      </c>
      <c r="BF273" s="53">
        <v>5313.43</v>
      </c>
      <c r="BG273" s="58">
        <v>40284</v>
      </c>
      <c r="BH273" s="109" t="s">
        <v>2435</v>
      </c>
      <c r="BI273" s="60">
        <v>2528</v>
      </c>
      <c r="BJ273" s="61">
        <v>84.266666666666666</v>
      </c>
      <c r="BK273" s="27">
        <f t="shared" si="24"/>
        <v>83</v>
      </c>
      <c r="BL273" s="110">
        <f t="shared" si="25"/>
        <v>6.916666666666667</v>
      </c>
    </row>
    <row r="274" spans="1:64" ht="16.5" customHeight="1" x14ac:dyDescent="0.25">
      <c r="A274" s="49" t="s">
        <v>1973</v>
      </c>
      <c r="B274" s="17" t="s">
        <v>2803</v>
      </c>
      <c r="C274" s="63">
        <v>82</v>
      </c>
      <c r="D274" s="49" t="s">
        <v>3333</v>
      </c>
      <c r="E274" s="51" t="s">
        <v>917</v>
      </c>
      <c r="F274" s="50">
        <v>5012</v>
      </c>
      <c r="G274" s="63" t="s">
        <v>374</v>
      </c>
      <c r="H274" s="24" t="str">
        <f>IFERROR(IF(F274*1=9999,VLOOKUP(99&amp;C274*1,[4]Depara_Prod_Oficial!$A$2:$F$1048576,6,FALSE),VLOOKUP(F274*1,[4]Depara_Prod_Oficial!$A$2:$F$1048576,6,FALSE)),E274)</f>
        <v>AP STD</v>
      </c>
      <c r="I274" s="24" t="str">
        <f>IFERROR(VLOOKUP(H274,'[5]Principais Produtos'!$C$1:$D$42,2,0),"Não")</f>
        <v>Sim</v>
      </c>
      <c r="J274" s="68" t="s">
        <v>1642</v>
      </c>
      <c r="K274" s="53" t="s">
        <v>1643</v>
      </c>
      <c r="L274" s="17"/>
      <c r="M274" s="54" t="s">
        <v>48</v>
      </c>
      <c r="N274" s="55">
        <v>45000</v>
      </c>
      <c r="O274" s="55">
        <v>25000</v>
      </c>
      <c r="P274" s="56">
        <v>20000</v>
      </c>
      <c r="Q274" s="64"/>
      <c r="R274" s="51"/>
      <c r="S274" s="62" t="s">
        <v>375</v>
      </c>
      <c r="T274" s="53">
        <v>2104211</v>
      </c>
      <c r="U274" s="53" t="s">
        <v>2797</v>
      </c>
      <c r="V274" s="53" t="s">
        <v>2798</v>
      </c>
      <c r="W274" s="53" t="s">
        <v>52</v>
      </c>
      <c r="X274" s="53" t="s">
        <v>2799</v>
      </c>
      <c r="Y274" s="53" t="s">
        <v>2800</v>
      </c>
      <c r="Z274" s="53" t="s">
        <v>2801</v>
      </c>
      <c r="AA274" s="53" t="s">
        <v>56</v>
      </c>
      <c r="AB274" s="53">
        <v>45000</v>
      </c>
      <c r="AC274" s="53">
        <v>45000</v>
      </c>
      <c r="AD274" s="53" t="s">
        <v>56</v>
      </c>
      <c r="AE274" s="53" t="s">
        <v>56</v>
      </c>
      <c r="AF274" s="53" t="s">
        <v>56</v>
      </c>
      <c r="AG274" s="53">
        <v>45000</v>
      </c>
      <c r="AH274" s="53" t="s">
        <v>102</v>
      </c>
      <c r="AI274" s="53">
        <v>22500</v>
      </c>
      <c r="AJ274" s="53">
        <v>0</v>
      </c>
      <c r="AK274" s="53" t="s">
        <v>58</v>
      </c>
      <c r="AL274" s="53">
        <v>0</v>
      </c>
      <c r="AM274" s="53" t="s">
        <v>59</v>
      </c>
      <c r="AN274" s="53" t="s">
        <v>60</v>
      </c>
      <c r="AO274" s="51"/>
      <c r="AP274" s="53" t="s">
        <v>61</v>
      </c>
      <c r="AQ274" s="53" t="s">
        <v>86</v>
      </c>
      <c r="AR274" s="53" t="s">
        <v>87</v>
      </c>
      <c r="AS274" s="53" t="s">
        <v>64</v>
      </c>
      <c r="AT274" s="53" t="s">
        <v>153</v>
      </c>
      <c r="AU274" s="53" t="s">
        <v>65</v>
      </c>
      <c r="AV274" s="53" t="s">
        <v>2802</v>
      </c>
      <c r="AW274" s="53" t="s">
        <v>67</v>
      </c>
      <c r="AX274" s="53" t="s">
        <v>68</v>
      </c>
      <c r="AY274" s="53" t="s">
        <v>93</v>
      </c>
      <c r="AZ274" s="53" t="s">
        <v>2451</v>
      </c>
      <c r="BA274" s="53" t="s">
        <v>70</v>
      </c>
      <c r="BB274" s="53">
        <v>0</v>
      </c>
      <c r="BC274" s="53" t="s">
        <v>2803</v>
      </c>
      <c r="BD274" s="53" t="s">
        <v>2804</v>
      </c>
      <c r="BE274" s="58">
        <v>42163</v>
      </c>
      <c r="BF274" s="53">
        <v>45000</v>
      </c>
      <c r="BG274" s="58">
        <v>42163</v>
      </c>
      <c r="BH274" s="109" t="s">
        <v>2451</v>
      </c>
      <c r="BI274" s="60">
        <v>659</v>
      </c>
      <c r="BJ274" s="61">
        <v>21.966666666666665</v>
      </c>
      <c r="BK274" s="27">
        <f t="shared" si="24"/>
        <v>21</v>
      </c>
      <c r="BL274" s="110">
        <f t="shared" si="25"/>
        <v>1.75</v>
      </c>
    </row>
    <row r="275" spans="1:64" ht="16.5" customHeight="1" x14ac:dyDescent="0.25">
      <c r="A275" s="49" t="s">
        <v>1973</v>
      </c>
      <c r="B275" s="17" t="s">
        <v>2811</v>
      </c>
      <c r="C275" s="63">
        <v>93</v>
      </c>
      <c r="D275" s="49" t="s">
        <v>3333</v>
      </c>
      <c r="E275" s="51" t="s">
        <v>947</v>
      </c>
      <c r="F275" s="50">
        <v>7000</v>
      </c>
      <c r="G275" s="63" t="s">
        <v>386</v>
      </c>
      <c r="H275" s="24" t="str">
        <f>IFERROR(IF(F275*1=9999,VLOOKUP(99&amp;C275*1,[4]Depara_Prod_Oficial!$A$2:$F$1048576,6,FALSE),VLOOKUP(F275*1,[4]Depara_Prod_Oficial!$A$2:$F$1048576,6,FALSE)),E275)</f>
        <v>Vida Específica</v>
      </c>
      <c r="I275" s="24" t="str">
        <f>IFERROR(VLOOKUP(H275,'[5]Principais Produtos'!$C$1:$D$42,2,0),"Não")</f>
        <v>Não</v>
      </c>
      <c r="J275" s="68" t="s">
        <v>1642</v>
      </c>
      <c r="K275" s="53" t="s">
        <v>1652</v>
      </c>
      <c r="L275" s="17"/>
      <c r="M275" s="54" t="s">
        <v>48</v>
      </c>
      <c r="N275" s="55">
        <v>23208.77</v>
      </c>
      <c r="O275" s="55">
        <v>20000</v>
      </c>
      <c r="P275" s="56">
        <v>3208.7700000000004</v>
      </c>
      <c r="Q275" s="64"/>
      <c r="R275" s="51"/>
      <c r="S275" s="62" t="s">
        <v>375</v>
      </c>
      <c r="T275" s="53">
        <v>1751082</v>
      </c>
      <c r="U275" s="53" t="s">
        <v>2805</v>
      </c>
      <c r="V275" s="53" t="s">
        <v>2806</v>
      </c>
      <c r="W275" s="53" t="s">
        <v>52</v>
      </c>
      <c r="X275" s="53" t="s">
        <v>2807</v>
      </c>
      <c r="Y275" s="53" t="s">
        <v>2808</v>
      </c>
      <c r="Z275" s="53" t="s">
        <v>2809</v>
      </c>
      <c r="AA275" s="53" t="s">
        <v>56</v>
      </c>
      <c r="AB275" s="53">
        <v>20000</v>
      </c>
      <c r="AC275" s="53">
        <v>20000</v>
      </c>
      <c r="AD275" s="53" t="s">
        <v>56</v>
      </c>
      <c r="AE275" s="53" t="s">
        <v>56</v>
      </c>
      <c r="AF275" s="53" t="s">
        <v>56</v>
      </c>
      <c r="AG275" s="53">
        <v>20000</v>
      </c>
      <c r="AH275" s="53" t="s">
        <v>102</v>
      </c>
      <c r="AI275" s="53">
        <v>10000</v>
      </c>
      <c r="AJ275" s="53">
        <v>0</v>
      </c>
      <c r="AK275" s="53" t="s">
        <v>58</v>
      </c>
      <c r="AL275" s="53">
        <v>0</v>
      </c>
      <c r="AM275" s="53" t="s">
        <v>59</v>
      </c>
      <c r="AN275" s="53" t="s">
        <v>60</v>
      </c>
      <c r="AO275" s="51"/>
      <c r="AP275" s="53" t="s">
        <v>61</v>
      </c>
      <c r="AQ275" s="53" t="s">
        <v>270</v>
      </c>
      <c r="AR275" s="53" t="s">
        <v>63</v>
      </c>
      <c r="AS275" s="53" t="s">
        <v>88</v>
      </c>
      <c r="AT275" s="53" t="s">
        <v>169</v>
      </c>
      <c r="AU275" s="53" t="s">
        <v>65</v>
      </c>
      <c r="AV275" s="53" t="s">
        <v>2810</v>
      </c>
      <c r="AW275" s="53" t="s">
        <v>92</v>
      </c>
      <c r="AX275" s="53" t="s">
        <v>68</v>
      </c>
      <c r="AY275" s="53" t="s">
        <v>93</v>
      </c>
      <c r="AZ275" s="53" t="s">
        <v>2451</v>
      </c>
      <c r="BA275" s="53" t="s">
        <v>223</v>
      </c>
      <c r="BB275" s="53">
        <v>0</v>
      </c>
      <c r="BC275" s="53" t="s">
        <v>2811</v>
      </c>
      <c r="BD275" s="53" t="s">
        <v>2812</v>
      </c>
      <c r="BE275" s="58">
        <v>41604</v>
      </c>
      <c r="BF275" s="53">
        <v>20000</v>
      </c>
      <c r="BG275" s="58">
        <v>41604</v>
      </c>
      <c r="BH275" s="109" t="s">
        <v>2451</v>
      </c>
      <c r="BI275" s="60">
        <v>1218</v>
      </c>
      <c r="BJ275" s="61">
        <v>40.6</v>
      </c>
      <c r="BK275" s="27">
        <f t="shared" si="24"/>
        <v>40</v>
      </c>
      <c r="BL275" s="110">
        <f t="shared" si="25"/>
        <v>3.3333333333333335</v>
      </c>
    </row>
    <row r="276" spans="1:64" ht="16.5" customHeight="1" x14ac:dyDescent="0.25">
      <c r="A276" s="49" t="s">
        <v>1973</v>
      </c>
      <c r="B276" s="17" t="s">
        <v>2818</v>
      </c>
      <c r="C276" s="63">
        <v>93</v>
      </c>
      <c r="D276" s="49" t="s">
        <v>3333</v>
      </c>
      <c r="E276" s="51" t="s">
        <v>1632</v>
      </c>
      <c r="F276" s="50">
        <v>8061</v>
      </c>
      <c r="G276" s="63" t="s">
        <v>374</v>
      </c>
      <c r="H276" s="24" t="str">
        <f>IFERROR(IF(F276*1=9999,VLOOKUP(99&amp;C276*1,[4]Depara_Prod_Oficial!$A$2:$F$1048576,6,FALSE),VLOOKUP(F276*1,[4]Depara_Prod_Oficial!$A$2:$F$1048576,6,FALSE)),E276)</f>
        <v>Vida Homem</v>
      </c>
      <c r="I276" s="24" t="str">
        <f>IFERROR(VLOOKUP(H276,'[5]Principais Produtos'!$C$1:$D$42,2,0),"Não")</f>
        <v>Sim</v>
      </c>
      <c r="J276" s="68" t="s">
        <v>1642</v>
      </c>
      <c r="K276" s="53" t="s">
        <v>47</v>
      </c>
      <c r="L276" s="17"/>
      <c r="M276" s="54" t="s">
        <v>369</v>
      </c>
      <c r="N276" s="55">
        <v>38482.68</v>
      </c>
      <c r="O276" s="55">
        <v>0</v>
      </c>
      <c r="P276" s="56">
        <v>38482.68</v>
      </c>
      <c r="Q276" s="64"/>
      <c r="R276" s="51"/>
      <c r="S276" s="62" t="s">
        <v>375</v>
      </c>
      <c r="T276" s="53">
        <v>1764568</v>
      </c>
      <c r="U276" s="53" t="s">
        <v>2813</v>
      </c>
      <c r="V276" s="53" t="s">
        <v>2814</v>
      </c>
      <c r="W276" s="53" t="s">
        <v>52</v>
      </c>
      <c r="X276" s="53" t="s">
        <v>2815</v>
      </c>
      <c r="Y276" s="53" t="s">
        <v>2816</v>
      </c>
      <c r="Z276" s="53" t="s">
        <v>2817</v>
      </c>
      <c r="AA276" s="53" t="s">
        <v>56</v>
      </c>
      <c r="AB276" s="53">
        <v>42056</v>
      </c>
      <c r="AC276" s="53">
        <v>42056</v>
      </c>
      <c r="AD276" s="53" t="s">
        <v>56</v>
      </c>
      <c r="AE276" s="53" t="s">
        <v>56</v>
      </c>
      <c r="AF276" s="53" t="s">
        <v>56</v>
      </c>
      <c r="AG276" s="53">
        <v>42056</v>
      </c>
      <c r="AH276" s="53" t="s">
        <v>102</v>
      </c>
      <c r="AI276" s="53">
        <v>21028</v>
      </c>
      <c r="AJ276" s="53">
        <v>0</v>
      </c>
      <c r="AK276" s="53" t="s">
        <v>58</v>
      </c>
      <c r="AL276" s="53">
        <v>0</v>
      </c>
      <c r="AM276" s="53" t="s">
        <v>59</v>
      </c>
      <c r="AN276" s="53" t="s">
        <v>60</v>
      </c>
      <c r="AO276" s="51"/>
      <c r="AP276" s="53" t="s">
        <v>61</v>
      </c>
      <c r="AQ276" s="53" t="s">
        <v>270</v>
      </c>
      <c r="AR276" s="53" t="s">
        <v>199</v>
      </c>
      <c r="AS276" s="53" t="s">
        <v>88</v>
      </c>
      <c r="AT276" s="53" t="s">
        <v>187</v>
      </c>
      <c r="AU276" s="53" t="s">
        <v>65</v>
      </c>
      <c r="AV276" s="53" t="s">
        <v>472</v>
      </c>
      <c r="AW276" s="53" t="s">
        <v>92</v>
      </c>
      <c r="AX276" s="53" t="s">
        <v>68</v>
      </c>
      <c r="AY276" s="53" t="s">
        <v>93</v>
      </c>
      <c r="AZ276" s="53" t="s">
        <v>2492</v>
      </c>
      <c r="BA276" s="53" t="s">
        <v>202</v>
      </c>
      <c r="BB276" s="53">
        <v>0</v>
      </c>
      <c r="BC276" s="53" t="s">
        <v>2818</v>
      </c>
      <c r="BD276" s="53" t="s">
        <v>2819</v>
      </c>
      <c r="BE276" s="58">
        <v>41627</v>
      </c>
      <c r="BF276" s="53">
        <v>42056</v>
      </c>
      <c r="BG276" s="58">
        <v>41627</v>
      </c>
      <c r="BH276" s="109" t="s">
        <v>2492</v>
      </c>
      <c r="BI276" s="60">
        <v>1183</v>
      </c>
      <c r="BJ276" s="61">
        <v>39.43333333333333</v>
      </c>
      <c r="BK276" s="27">
        <f t="shared" si="24"/>
        <v>38</v>
      </c>
      <c r="BL276" s="110">
        <f t="shared" si="25"/>
        <v>3.1666666666666665</v>
      </c>
    </row>
    <row r="277" spans="1:64" ht="16.5" customHeight="1" x14ac:dyDescent="0.25">
      <c r="A277" s="49" t="s">
        <v>1973</v>
      </c>
      <c r="B277" s="17" t="s">
        <v>2827</v>
      </c>
      <c r="C277" s="63">
        <v>93</v>
      </c>
      <c r="D277" s="49" t="s">
        <v>3333</v>
      </c>
      <c r="E277" s="51" t="s">
        <v>1636</v>
      </c>
      <c r="F277" s="50">
        <v>5081</v>
      </c>
      <c r="G277" s="63" t="s">
        <v>386</v>
      </c>
      <c r="H277" s="24" t="str">
        <f>IFERROR(IF(F277*1=9999,VLOOKUP(99&amp;C277*1,[4]Depara_Prod_Oficial!$A$2:$F$1048576,6,FALSE),VLOOKUP(F277*1,[4]Depara_Prod_Oficial!$A$2:$F$1048576,6,FALSE)),E277)</f>
        <v>Vida Master</v>
      </c>
      <c r="I277" s="24" t="str">
        <f>IFERROR(VLOOKUP(H277,'[5]Principais Produtos'!$C$1:$D$42,2,0),"Não")</f>
        <v>Sim</v>
      </c>
      <c r="J277" s="68" t="s">
        <v>1642</v>
      </c>
      <c r="K277" s="53" t="s">
        <v>953</v>
      </c>
      <c r="L277" s="17"/>
      <c r="M277" s="54" t="s">
        <v>369</v>
      </c>
      <c r="N277" s="55">
        <v>64738.99</v>
      </c>
      <c r="O277" s="55">
        <v>0</v>
      </c>
      <c r="P277" s="56">
        <v>64738.99</v>
      </c>
      <c r="Q277" s="64"/>
      <c r="R277" s="51"/>
      <c r="S277" s="62" t="s">
        <v>375</v>
      </c>
      <c r="T277" s="53">
        <v>1413528</v>
      </c>
      <c r="U277" s="53" t="s">
        <v>2820</v>
      </c>
      <c r="V277" s="53" t="s">
        <v>2821</v>
      </c>
      <c r="W277" s="53" t="s">
        <v>52</v>
      </c>
      <c r="X277" s="53" t="s">
        <v>2822</v>
      </c>
      <c r="Y277" s="53" t="s">
        <v>2823</v>
      </c>
      <c r="Z277" s="53" t="s">
        <v>676</v>
      </c>
      <c r="AA277" s="53" t="s">
        <v>56</v>
      </c>
      <c r="AB277" s="53">
        <v>0</v>
      </c>
      <c r="AC277" s="53">
        <v>114446.86</v>
      </c>
      <c r="AD277" s="53" t="s">
        <v>56</v>
      </c>
      <c r="AE277" s="53" t="s">
        <v>56</v>
      </c>
      <c r="AF277" s="53" t="s">
        <v>56</v>
      </c>
      <c r="AG277" s="53">
        <v>114446.86</v>
      </c>
      <c r="AH277" s="53" t="s">
        <v>102</v>
      </c>
      <c r="AI277" s="53">
        <v>57223.43</v>
      </c>
      <c r="AJ277" s="53">
        <v>0</v>
      </c>
      <c r="AK277" s="53" t="s">
        <v>58</v>
      </c>
      <c r="AL277" s="53">
        <v>0</v>
      </c>
      <c r="AM277" s="53" t="s">
        <v>59</v>
      </c>
      <c r="AN277" s="53" t="s">
        <v>60</v>
      </c>
      <c r="AO277" s="51"/>
      <c r="AP277" s="53" t="s">
        <v>61</v>
      </c>
      <c r="AQ277" s="53" t="s">
        <v>270</v>
      </c>
      <c r="AR277" s="53" t="s">
        <v>199</v>
      </c>
      <c r="AS277" s="53" t="s">
        <v>2824</v>
      </c>
      <c r="AT277" s="53" t="s">
        <v>89</v>
      </c>
      <c r="AU277" s="53" t="s">
        <v>90</v>
      </c>
      <c r="AV277" s="53" t="s">
        <v>2825</v>
      </c>
      <c r="AW277" s="53" t="s">
        <v>2826</v>
      </c>
      <c r="AX277" s="53" t="s">
        <v>775</v>
      </c>
      <c r="AY277" s="53" t="s">
        <v>93</v>
      </c>
      <c r="AZ277" s="53" t="s">
        <v>2409</v>
      </c>
      <c r="BA277" s="53" t="s">
        <v>124</v>
      </c>
      <c r="BB277" s="53">
        <v>0</v>
      </c>
      <c r="BC277" s="53" t="s">
        <v>2827</v>
      </c>
      <c r="BD277" s="53" t="s">
        <v>2828</v>
      </c>
      <c r="BE277" s="58">
        <v>40927</v>
      </c>
      <c r="BF277" s="53">
        <v>0</v>
      </c>
      <c r="BG277" s="58">
        <v>40927</v>
      </c>
      <c r="BH277" s="109" t="s">
        <v>2409</v>
      </c>
      <c r="BI277" s="60">
        <v>1894</v>
      </c>
      <c r="BJ277" s="61">
        <v>63.133333333333333</v>
      </c>
      <c r="BK277" s="27">
        <f t="shared" si="24"/>
        <v>62</v>
      </c>
      <c r="BL277" s="110">
        <f t="shared" si="25"/>
        <v>5.166666666666667</v>
      </c>
    </row>
    <row r="278" spans="1:64" ht="16.5" customHeight="1" x14ac:dyDescent="0.25">
      <c r="A278" s="49" t="s">
        <v>1973</v>
      </c>
      <c r="B278" s="17" t="s">
        <v>2833</v>
      </c>
      <c r="C278" s="63">
        <v>93</v>
      </c>
      <c r="D278" s="49" t="s">
        <v>3333</v>
      </c>
      <c r="E278" s="51" t="s">
        <v>377</v>
      </c>
      <c r="F278" s="50">
        <v>5030</v>
      </c>
      <c r="G278" s="63" t="s">
        <v>46</v>
      </c>
      <c r="H278" s="24" t="str">
        <f>IFERROR(IF(F278*1=9999,VLOOKUP(99&amp;C278*1,[4]Depara_Prod_Oficial!$A$2:$F$1048576,6,FALSE),VLOOKUP(F278*1,[4]Depara_Prod_Oficial!$A$2:$F$1048576,6,FALSE)),E278)</f>
        <v>Vida Proteção Exclusiva</v>
      </c>
      <c r="I278" s="24" t="str">
        <f>IFERROR(VLOOKUP(H278,'[5]Principais Produtos'!$C$1:$D$42,2,0),"Não")</f>
        <v>Sim</v>
      </c>
      <c r="J278" s="68" t="s">
        <v>1642</v>
      </c>
      <c r="K278" s="53" t="s">
        <v>1643</v>
      </c>
      <c r="L278" s="17"/>
      <c r="M278" s="54" t="s">
        <v>369</v>
      </c>
      <c r="N278" s="55">
        <v>575.07000000000005</v>
      </c>
      <c r="O278" s="55">
        <v>0</v>
      </c>
      <c r="P278" s="56">
        <v>575.07000000000005</v>
      </c>
      <c r="Q278" s="64"/>
      <c r="R278" s="51"/>
      <c r="S278" s="62" t="s">
        <v>375</v>
      </c>
      <c r="T278" s="53">
        <v>1778052</v>
      </c>
      <c r="U278" s="53" t="s">
        <v>2829</v>
      </c>
      <c r="V278" s="53" t="s">
        <v>2830</v>
      </c>
      <c r="W278" s="53" t="s">
        <v>52</v>
      </c>
      <c r="X278" s="53" t="s">
        <v>2195</v>
      </c>
      <c r="Y278" s="53" t="s">
        <v>2831</v>
      </c>
      <c r="Z278" s="53" t="s">
        <v>2832</v>
      </c>
      <c r="AA278" s="53" t="s">
        <v>56</v>
      </c>
      <c r="AB278" s="53">
        <v>31964</v>
      </c>
      <c r="AC278" s="53">
        <v>31964</v>
      </c>
      <c r="AD278" s="53" t="s">
        <v>56</v>
      </c>
      <c r="AE278" s="53" t="s">
        <v>56</v>
      </c>
      <c r="AF278" s="53" t="s">
        <v>56</v>
      </c>
      <c r="AG278" s="53">
        <v>31964</v>
      </c>
      <c r="AH278" s="53" t="s">
        <v>57</v>
      </c>
      <c r="AI278" s="53">
        <v>31964</v>
      </c>
      <c r="AJ278" s="53">
        <v>0</v>
      </c>
      <c r="AK278" s="53" t="s">
        <v>58</v>
      </c>
      <c r="AL278" s="53">
        <v>0</v>
      </c>
      <c r="AM278" s="53" t="s">
        <v>59</v>
      </c>
      <c r="AN278" s="53" t="s">
        <v>60</v>
      </c>
      <c r="AO278" s="51"/>
      <c r="AP278" s="53" t="s">
        <v>61</v>
      </c>
      <c r="AQ278" s="53" t="s">
        <v>270</v>
      </c>
      <c r="AR278" s="53" t="s">
        <v>199</v>
      </c>
      <c r="AS278" s="53" t="s">
        <v>88</v>
      </c>
      <c r="AT278" s="53" t="s">
        <v>169</v>
      </c>
      <c r="AU278" s="53" t="s">
        <v>65</v>
      </c>
      <c r="AV278" s="53" t="s">
        <v>1676</v>
      </c>
      <c r="AW278" s="53" t="s">
        <v>92</v>
      </c>
      <c r="AX278" s="53" t="s">
        <v>68</v>
      </c>
      <c r="AY278" s="53" t="s">
        <v>93</v>
      </c>
      <c r="AZ278" s="53" t="s">
        <v>2451</v>
      </c>
      <c r="BA278" s="53" t="s">
        <v>202</v>
      </c>
      <c r="BB278" s="53">
        <v>0</v>
      </c>
      <c r="BC278" s="53" t="s">
        <v>2833</v>
      </c>
      <c r="BD278" s="53" t="s">
        <v>2834</v>
      </c>
      <c r="BE278" s="58">
        <v>41662</v>
      </c>
      <c r="BF278" s="53">
        <v>31964</v>
      </c>
      <c r="BG278" s="58">
        <v>41662</v>
      </c>
      <c r="BH278" s="109" t="s">
        <v>2451</v>
      </c>
      <c r="BI278" s="60">
        <v>1160</v>
      </c>
      <c r="BJ278" s="61">
        <v>38.666666666666664</v>
      </c>
      <c r="BK278" s="27">
        <f t="shared" si="24"/>
        <v>38</v>
      </c>
      <c r="BL278" s="110">
        <f t="shared" si="25"/>
        <v>3.1666666666666665</v>
      </c>
    </row>
    <row r="279" spans="1:64" ht="16.5" customHeight="1" x14ac:dyDescent="0.25">
      <c r="A279" s="49" t="s">
        <v>1973</v>
      </c>
      <c r="B279" s="17" t="s">
        <v>2841</v>
      </c>
      <c r="C279" s="63"/>
      <c r="D279" s="49" t="e">
        <v>#N/A</v>
      </c>
      <c r="E279" s="51" t="e">
        <v>#N/A</v>
      </c>
      <c r="F279" s="50"/>
      <c r="G279" s="63"/>
      <c r="H279" s="24">
        <f>IFERROR(IF(F279*1=9999,VLOOKUP(99&amp;C279*1,[4]Depara_Prod_Oficial!$A$2:$F$1048576,6,FALSE),VLOOKUP(F279*1,[4]Depara_Prod_Oficial!$A$2:$F$1048576,6,FALSE)),E279)</f>
        <v>0</v>
      </c>
      <c r="I279" s="24" t="str">
        <f>IFERROR(VLOOKUP(H279,'[5]Principais Produtos'!$C$1:$D$42,2,0),"Não")</f>
        <v>Não</v>
      </c>
      <c r="J279" s="68"/>
      <c r="K279" s="53"/>
      <c r="L279" s="17" t="s">
        <v>3181</v>
      </c>
      <c r="M279" s="54" t="s">
        <v>369</v>
      </c>
      <c r="N279" s="55">
        <v>1000</v>
      </c>
      <c r="O279" s="55">
        <v>0</v>
      </c>
      <c r="P279" s="56">
        <v>1000</v>
      </c>
      <c r="Q279" s="64"/>
      <c r="R279" s="51"/>
      <c r="S279" s="62" t="s">
        <v>375</v>
      </c>
      <c r="T279" s="53">
        <v>1427329</v>
      </c>
      <c r="U279" s="53" t="s">
        <v>2835</v>
      </c>
      <c r="V279" s="53" t="s">
        <v>2836</v>
      </c>
      <c r="W279" s="53" t="s">
        <v>2837</v>
      </c>
      <c r="X279" s="53"/>
      <c r="Y279" s="53"/>
      <c r="Z279" s="53" t="s">
        <v>2838</v>
      </c>
      <c r="AA279" s="53" t="s">
        <v>56</v>
      </c>
      <c r="AB279" s="53">
        <v>221017.8</v>
      </c>
      <c r="AC279" s="53">
        <v>221017.8</v>
      </c>
      <c r="AD279" s="53" t="s">
        <v>56</v>
      </c>
      <c r="AE279" s="53" t="s">
        <v>56</v>
      </c>
      <c r="AF279" s="53" t="s">
        <v>56</v>
      </c>
      <c r="AG279" s="53">
        <v>1000</v>
      </c>
      <c r="AH279" s="53" t="s">
        <v>102</v>
      </c>
      <c r="AI279" s="53">
        <v>500</v>
      </c>
      <c r="AJ279" s="53">
        <v>0</v>
      </c>
      <c r="AK279" s="53" t="s">
        <v>58</v>
      </c>
      <c r="AL279" s="53">
        <v>0</v>
      </c>
      <c r="AM279" s="53" t="s">
        <v>150</v>
      </c>
      <c r="AN279" s="53" t="s">
        <v>60</v>
      </c>
      <c r="AO279" s="51"/>
      <c r="AP279" s="53" t="s">
        <v>61</v>
      </c>
      <c r="AQ279" s="53" t="s">
        <v>270</v>
      </c>
      <c r="AR279" s="53" t="s">
        <v>151</v>
      </c>
      <c r="AS279" s="53" t="s">
        <v>260</v>
      </c>
      <c r="AT279" s="53" t="s">
        <v>494</v>
      </c>
      <c r="AU279" s="53" t="s">
        <v>65</v>
      </c>
      <c r="AV279" s="53" t="s">
        <v>1345</v>
      </c>
      <c r="AW279" s="53" t="s">
        <v>646</v>
      </c>
      <c r="AX279" s="53" t="s">
        <v>2839</v>
      </c>
      <c r="AY279" s="53" t="s">
        <v>2840</v>
      </c>
      <c r="AZ279" s="53" t="s">
        <v>2070</v>
      </c>
      <c r="BA279" s="53" t="s">
        <v>554</v>
      </c>
      <c r="BB279" s="53">
        <v>0</v>
      </c>
      <c r="BC279" s="53" t="s">
        <v>2841</v>
      </c>
      <c r="BD279" s="53" t="s">
        <v>2842</v>
      </c>
      <c r="BE279" s="58">
        <v>40969</v>
      </c>
      <c r="BF279" s="53">
        <v>221017.8</v>
      </c>
      <c r="BG279" s="58">
        <v>40969</v>
      </c>
      <c r="BH279" s="109" t="s">
        <v>2070</v>
      </c>
      <c r="BI279" s="60">
        <v>1828</v>
      </c>
      <c r="BJ279" s="61">
        <v>60.93333333333333</v>
      </c>
      <c r="BK279" s="27">
        <f t="shared" si="24"/>
        <v>60</v>
      </c>
      <c r="BL279" s="110">
        <f t="shared" si="25"/>
        <v>5</v>
      </c>
    </row>
    <row r="280" spans="1:64" ht="16.5" customHeight="1" x14ac:dyDescent="0.25">
      <c r="A280" s="49" t="s">
        <v>1973</v>
      </c>
      <c r="B280" s="17" t="s">
        <v>2849</v>
      </c>
      <c r="C280" s="63">
        <v>93</v>
      </c>
      <c r="D280" s="49" t="s">
        <v>3333</v>
      </c>
      <c r="E280" s="51" t="s">
        <v>377</v>
      </c>
      <c r="F280" s="50">
        <v>5030</v>
      </c>
      <c r="G280" s="63" t="s">
        <v>46</v>
      </c>
      <c r="H280" s="24" t="str">
        <f>IFERROR(IF(F280*1=9999,VLOOKUP(99&amp;C280*1,[4]Depara_Prod_Oficial!$A$2:$F$1048576,6,FALSE),VLOOKUP(F280*1,[4]Depara_Prod_Oficial!$A$2:$F$1048576,6,FALSE)),E280)</f>
        <v>Vida Proteção Exclusiva</v>
      </c>
      <c r="I280" s="24" t="str">
        <f>IFERROR(VLOOKUP(H280,'[5]Principais Produtos'!$C$1:$D$42,2,0),"Não")</f>
        <v>Sim</v>
      </c>
      <c r="J280" s="68" t="s">
        <v>1642</v>
      </c>
      <c r="K280" s="53" t="s">
        <v>47</v>
      </c>
      <c r="L280" s="17"/>
      <c r="M280" s="54" t="s">
        <v>369</v>
      </c>
      <c r="N280" s="55">
        <v>21999.279999999999</v>
      </c>
      <c r="O280" s="55">
        <v>0</v>
      </c>
      <c r="P280" s="56">
        <v>21999.279999999999</v>
      </c>
      <c r="Q280" s="64"/>
      <c r="R280" s="51"/>
      <c r="S280" s="62" t="s">
        <v>375</v>
      </c>
      <c r="T280" s="53">
        <v>1675101</v>
      </c>
      <c r="U280" s="53" t="s">
        <v>2843</v>
      </c>
      <c r="V280" s="53" t="s">
        <v>2844</v>
      </c>
      <c r="W280" s="53" t="s">
        <v>52</v>
      </c>
      <c r="X280" s="53" t="s">
        <v>2845</v>
      </c>
      <c r="Y280" s="53" t="s">
        <v>2846</v>
      </c>
      <c r="Z280" s="53" t="s">
        <v>2847</v>
      </c>
      <c r="AA280" s="53" t="s">
        <v>56</v>
      </c>
      <c r="AB280" s="53">
        <v>21677</v>
      </c>
      <c r="AC280" s="53">
        <v>21677</v>
      </c>
      <c r="AD280" s="53" t="s">
        <v>56</v>
      </c>
      <c r="AE280" s="53" t="s">
        <v>56</v>
      </c>
      <c r="AF280" s="53" t="s">
        <v>56</v>
      </c>
      <c r="AG280" s="53">
        <v>21677</v>
      </c>
      <c r="AH280" s="53" t="s">
        <v>102</v>
      </c>
      <c r="AI280" s="53">
        <v>10838.5</v>
      </c>
      <c r="AJ280" s="53">
        <v>0</v>
      </c>
      <c r="AK280" s="53" t="s">
        <v>58</v>
      </c>
      <c r="AL280" s="53">
        <v>0</v>
      </c>
      <c r="AM280" s="53" t="s">
        <v>59</v>
      </c>
      <c r="AN280" s="53" t="s">
        <v>60</v>
      </c>
      <c r="AO280" s="51"/>
      <c r="AP280" s="53" t="s">
        <v>61</v>
      </c>
      <c r="AQ280" s="53" t="s">
        <v>270</v>
      </c>
      <c r="AR280" s="53" t="s">
        <v>199</v>
      </c>
      <c r="AS280" s="53" t="s">
        <v>64</v>
      </c>
      <c r="AT280" s="53" t="s">
        <v>153</v>
      </c>
      <c r="AU280" s="53" t="s">
        <v>65</v>
      </c>
      <c r="AV280" s="53" t="s">
        <v>2848</v>
      </c>
      <c r="AW280" s="53" t="s">
        <v>92</v>
      </c>
      <c r="AX280" s="53" t="s">
        <v>68</v>
      </c>
      <c r="AY280" s="53" t="s">
        <v>93</v>
      </c>
      <c r="AZ280" s="53" t="s">
        <v>2549</v>
      </c>
      <c r="BA280" s="53" t="s">
        <v>274</v>
      </c>
      <c r="BB280" s="53">
        <v>0</v>
      </c>
      <c r="BC280" s="53" t="s">
        <v>2849</v>
      </c>
      <c r="BD280" s="53" t="s">
        <v>2850</v>
      </c>
      <c r="BE280" s="58">
        <v>41470</v>
      </c>
      <c r="BF280" s="53">
        <v>21677</v>
      </c>
      <c r="BG280" s="58">
        <v>41470</v>
      </c>
      <c r="BH280" s="109" t="s">
        <v>2549</v>
      </c>
      <c r="BI280" s="60">
        <v>1353</v>
      </c>
      <c r="BJ280" s="61">
        <v>45.1</v>
      </c>
      <c r="BK280" s="27">
        <f t="shared" si="24"/>
        <v>44</v>
      </c>
      <c r="BL280" s="110">
        <f t="shared" si="25"/>
        <v>3.6666666666666665</v>
      </c>
    </row>
    <row r="281" spans="1:64" ht="16.5" customHeight="1" x14ac:dyDescent="0.25">
      <c r="A281" s="49" t="s">
        <v>1973</v>
      </c>
      <c r="B281" s="17" t="s">
        <v>2856</v>
      </c>
      <c r="C281" s="63">
        <v>82</v>
      </c>
      <c r="D281" s="49" t="s">
        <v>3333</v>
      </c>
      <c r="E281" s="51" t="s">
        <v>1626</v>
      </c>
      <c r="F281" s="50">
        <v>8065</v>
      </c>
      <c r="G281" s="63" t="s">
        <v>386</v>
      </c>
      <c r="H281" s="24" t="str">
        <f>IFERROR(IF(F281*1=9999,VLOOKUP(99&amp;C281*1,[4]Depara_Prod_Oficial!$A$2:$F$1048576,6,FALSE),VLOOKUP(F281*1,[4]Depara_Prod_Oficial!$A$2:$F$1048576,6,FALSE)),E281)</f>
        <v>AP Proteção Sob Medida</v>
      </c>
      <c r="I281" s="24" t="str">
        <f>IFERROR(VLOOKUP(H281,'[5]Principais Produtos'!$C$1:$D$42,2,0),"Não")</f>
        <v>Sim</v>
      </c>
      <c r="J281" s="68" t="s">
        <v>1642</v>
      </c>
      <c r="K281" s="53" t="s">
        <v>1652</v>
      </c>
      <c r="L281" s="17"/>
      <c r="M281" s="54" t="s">
        <v>369</v>
      </c>
      <c r="N281" s="55">
        <v>385.85</v>
      </c>
      <c r="O281" s="55">
        <v>0</v>
      </c>
      <c r="P281" s="56">
        <v>385.85</v>
      </c>
      <c r="Q281" s="64"/>
      <c r="R281" s="51"/>
      <c r="S281" s="62" t="s">
        <v>375</v>
      </c>
      <c r="T281" s="53">
        <v>1848166</v>
      </c>
      <c r="U281" s="53" t="s">
        <v>2851</v>
      </c>
      <c r="V281" s="53" t="s">
        <v>2852</v>
      </c>
      <c r="W281" s="53" t="s">
        <v>52</v>
      </c>
      <c r="X281" s="53" t="s">
        <v>2853</v>
      </c>
      <c r="Y281" s="53" t="s">
        <v>2854</v>
      </c>
      <c r="Z281" s="53" t="s">
        <v>2855</v>
      </c>
      <c r="AA281" s="53" t="s">
        <v>56</v>
      </c>
      <c r="AB281" s="53">
        <v>90148.68</v>
      </c>
      <c r="AC281" s="53">
        <v>90149.68</v>
      </c>
      <c r="AD281" s="53" t="s">
        <v>56</v>
      </c>
      <c r="AE281" s="53" t="s">
        <v>56</v>
      </c>
      <c r="AF281" s="53" t="s">
        <v>56</v>
      </c>
      <c r="AG281" s="53">
        <v>88209.68</v>
      </c>
      <c r="AH281" s="53" t="s">
        <v>57</v>
      </c>
      <c r="AI281" s="53">
        <v>88209.68</v>
      </c>
      <c r="AJ281" s="53">
        <v>0</v>
      </c>
      <c r="AK281" s="53" t="s">
        <v>58</v>
      </c>
      <c r="AL281" s="53">
        <v>0</v>
      </c>
      <c r="AM281" s="53" t="s">
        <v>59</v>
      </c>
      <c r="AN281" s="53" t="s">
        <v>60</v>
      </c>
      <c r="AO281" s="51"/>
      <c r="AP281" s="53" t="s">
        <v>61</v>
      </c>
      <c r="AQ281" s="53" t="s">
        <v>270</v>
      </c>
      <c r="AR281" s="53" t="s">
        <v>63</v>
      </c>
      <c r="AS281" s="53" t="s">
        <v>245</v>
      </c>
      <c r="AT281" s="53" t="s">
        <v>321</v>
      </c>
      <c r="AU281" s="53" t="s">
        <v>65</v>
      </c>
      <c r="AV281" s="53" t="s">
        <v>853</v>
      </c>
      <c r="AW281" s="53" t="s">
        <v>272</v>
      </c>
      <c r="AX281" s="53" t="s">
        <v>273</v>
      </c>
      <c r="AY281" s="53" t="s">
        <v>93</v>
      </c>
      <c r="AZ281" s="53" t="s">
        <v>2675</v>
      </c>
      <c r="BA281" s="53" t="s">
        <v>274</v>
      </c>
      <c r="BB281" s="53">
        <v>0</v>
      </c>
      <c r="BC281" s="53" t="s">
        <v>2856</v>
      </c>
      <c r="BD281" s="53" t="s">
        <v>2857</v>
      </c>
      <c r="BE281" s="58">
        <v>41768</v>
      </c>
      <c r="BF281" s="53">
        <v>90148.68</v>
      </c>
      <c r="BG281" s="58">
        <v>41768</v>
      </c>
      <c r="BH281" s="109" t="s">
        <v>2675</v>
      </c>
      <c r="BI281" s="60">
        <v>1056</v>
      </c>
      <c r="BJ281" s="61">
        <v>35.200000000000003</v>
      </c>
      <c r="BK281" s="27">
        <f t="shared" ref="BK281:BK282" si="26">DATEDIF(BG281,BH281,"m")</f>
        <v>34</v>
      </c>
      <c r="BL281" s="110">
        <f t="shared" ref="BL281:BL282" si="27">BK281/12</f>
        <v>2.8333333333333335</v>
      </c>
    </row>
    <row r="282" spans="1:64" ht="16.5" customHeight="1" x14ac:dyDescent="0.25">
      <c r="A282" s="49" t="s">
        <v>1973</v>
      </c>
      <c r="B282" s="17" t="s">
        <v>2863</v>
      </c>
      <c r="C282" s="49">
        <v>93</v>
      </c>
      <c r="D282" s="49" t="s">
        <v>3333</v>
      </c>
      <c r="E282" s="51" t="s">
        <v>1636</v>
      </c>
      <c r="F282" s="50">
        <v>5081</v>
      </c>
      <c r="G282" s="63" t="s">
        <v>389</v>
      </c>
      <c r="H282" s="24" t="str">
        <f>IFERROR(IF(F282*1=9999,VLOOKUP(99&amp;C282*1,[4]Depara_Prod_Oficial!$A$2:$F$1048576,6,FALSE),VLOOKUP(F282*1,[4]Depara_Prod_Oficial!$A$2:$F$1048576,6,FALSE)),E282)</f>
        <v>Vida Master</v>
      </c>
      <c r="I282" s="24" t="str">
        <f>IFERROR(VLOOKUP(H282,'[5]Principais Produtos'!$C$1:$D$42,2,0),"Não")</f>
        <v>Sim</v>
      </c>
      <c r="J282" s="68" t="s">
        <v>1642</v>
      </c>
      <c r="K282" s="53" t="s">
        <v>958</v>
      </c>
      <c r="L282" s="17" t="s">
        <v>919</v>
      </c>
      <c r="M282" s="54" t="s">
        <v>369</v>
      </c>
      <c r="N282" s="55">
        <v>21300.7</v>
      </c>
      <c r="O282" s="55">
        <v>0</v>
      </c>
      <c r="P282" s="56">
        <v>21300.7</v>
      </c>
      <c r="Q282" s="64"/>
      <c r="R282" s="51"/>
      <c r="S282" s="62" t="s">
        <v>375</v>
      </c>
      <c r="T282" s="53">
        <v>1531798</v>
      </c>
      <c r="U282" s="53" t="s">
        <v>2858</v>
      </c>
      <c r="V282" s="53" t="s">
        <v>2859</v>
      </c>
      <c r="W282" s="53" t="s">
        <v>52</v>
      </c>
      <c r="X282" s="53" t="s">
        <v>2860</v>
      </c>
      <c r="Y282" s="53" t="s">
        <v>2861</v>
      </c>
      <c r="Z282" s="53" t="s">
        <v>2862</v>
      </c>
      <c r="AA282" s="53" t="s">
        <v>56</v>
      </c>
      <c r="AB282" s="53">
        <v>18000</v>
      </c>
      <c r="AC282" s="53">
        <v>18000</v>
      </c>
      <c r="AD282" s="53" t="s">
        <v>56</v>
      </c>
      <c r="AE282" s="53" t="s">
        <v>56</v>
      </c>
      <c r="AF282" s="53" t="s">
        <v>56</v>
      </c>
      <c r="AG282" s="53">
        <v>18000</v>
      </c>
      <c r="AH282" s="53" t="s">
        <v>102</v>
      </c>
      <c r="AI282" s="53">
        <v>9000</v>
      </c>
      <c r="AJ282" s="53">
        <v>0</v>
      </c>
      <c r="AK282" s="53" t="s">
        <v>58</v>
      </c>
      <c r="AL282" s="53">
        <v>0</v>
      </c>
      <c r="AM282" s="53" t="s">
        <v>59</v>
      </c>
      <c r="AN282" s="53" t="s">
        <v>60</v>
      </c>
      <c r="AO282" s="51"/>
      <c r="AP282" s="53" t="s">
        <v>61</v>
      </c>
      <c r="AQ282" s="53" t="s">
        <v>270</v>
      </c>
      <c r="AR282" s="53" t="s">
        <v>199</v>
      </c>
      <c r="AS282" s="53" t="s">
        <v>88</v>
      </c>
      <c r="AT282" s="53" t="s">
        <v>1789</v>
      </c>
      <c r="AU282" s="53" t="s">
        <v>65</v>
      </c>
      <c r="AV282" s="53" t="s">
        <v>623</v>
      </c>
      <c r="AW282" s="53" t="s">
        <v>67</v>
      </c>
      <c r="AX282" s="53" t="s">
        <v>68</v>
      </c>
      <c r="AY282" s="53" t="s">
        <v>93</v>
      </c>
      <c r="AZ282" s="53" t="s">
        <v>2469</v>
      </c>
      <c r="BA282" s="53" t="s">
        <v>155</v>
      </c>
      <c r="BB282" s="53">
        <v>0</v>
      </c>
      <c r="BC282" s="53" t="s">
        <v>2863</v>
      </c>
      <c r="BD282" s="53" t="s">
        <v>2864</v>
      </c>
      <c r="BE282" s="58">
        <v>41193</v>
      </c>
      <c r="BF282" s="53">
        <v>18000</v>
      </c>
      <c r="BG282" s="58">
        <v>41193</v>
      </c>
      <c r="BH282" s="109" t="s">
        <v>2469</v>
      </c>
      <c r="BI282" s="60">
        <v>1618</v>
      </c>
      <c r="BJ282" s="61">
        <v>53.93333333333333</v>
      </c>
      <c r="BK282" s="27">
        <f t="shared" si="26"/>
        <v>53</v>
      </c>
      <c r="BL282" s="110">
        <f t="shared" si="27"/>
        <v>4.416666666666667</v>
      </c>
    </row>
    <row r="283" spans="1:64" ht="16.5" customHeight="1" x14ac:dyDescent="0.25">
      <c r="A283" s="49" t="s">
        <v>1973</v>
      </c>
      <c r="B283" s="17" t="s">
        <v>2869</v>
      </c>
      <c r="C283" s="49" t="s">
        <v>1618</v>
      </c>
      <c r="D283" s="49" t="s">
        <v>3333</v>
      </c>
      <c r="E283" s="51" t="s">
        <v>3188</v>
      </c>
      <c r="F283" s="50">
        <v>4005</v>
      </c>
      <c r="G283" s="63" t="s">
        <v>389</v>
      </c>
      <c r="H283" s="24" t="str">
        <f>IFERROR(IF(F283*1=9999,VLOOKUP(99&amp;C283*1,[4]Depara_Prod_Oficial!$A$2:$F$1048576,6,FALSE),VLOOKUP(F283*1,[4]Depara_Prod_Oficial!$A$2:$F$1048576,6,FALSE)),E283)</f>
        <v>VIDA VAN GOGH STYLE</v>
      </c>
      <c r="I283" s="24" t="str">
        <f>IFERROR(VLOOKUP(H283,'[5]Principais Produtos'!$C$1:$D$42,2,0),"Não")</f>
        <v>Não</v>
      </c>
      <c r="J283" s="68" t="s">
        <v>1642</v>
      </c>
      <c r="K283" s="53" t="s">
        <v>954</v>
      </c>
      <c r="L283" s="17" t="s">
        <v>1933</v>
      </c>
      <c r="M283" s="54" t="s">
        <v>369</v>
      </c>
      <c r="N283" s="55">
        <v>313451.59999999998</v>
      </c>
      <c r="O283" s="55">
        <v>0</v>
      </c>
      <c r="P283" s="56">
        <v>313451.59999999998</v>
      </c>
      <c r="Q283" s="64"/>
      <c r="R283" s="51"/>
      <c r="S283" s="62" t="s">
        <v>375</v>
      </c>
      <c r="T283" s="53">
        <v>1781656</v>
      </c>
      <c r="U283" s="53" t="s">
        <v>2865</v>
      </c>
      <c r="V283" s="53" t="s">
        <v>2866</v>
      </c>
      <c r="W283" s="53" t="s">
        <v>52</v>
      </c>
      <c r="X283" s="53" t="s">
        <v>2867</v>
      </c>
      <c r="Y283" s="53" t="s">
        <v>2868</v>
      </c>
      <c r="Z283" s="53" t="s">
        <v>1781</v>
      </c>
      <c r="AA283" s="53" t="s">
        <v>56</v>
      </c>
      <c r="AB283" s="53">
        <v>300000</v>
      </c>
      <c r="AC283" s="53">
        <v>300000</v>
      </c>
      <c r="AD283" s="53" t="s">
        <v>56</v>
      </c>
      <c r="AE283" s="53" t="s">
        <v>56</v>
      </c>
      <c r="AF283" s="53" t="s">
        <v>56</v>
      </c>
      <c r="AG283" s="53">
        <v>300000</v>
      </c>
      <c r="AH283" s="53" t="s">
        <v>102</v>
      </c>
      <c r="AI283" s="53">
        <v>150000</v>
      </c>
      <c r="AJ283" s="53">
        <v>0</v>
      </c>
      <c r="AK283" s="53" t="s">
        <v>58</v>
      </c>
      <c r="AL283" s="53">
        <v>0</v>
      </c>
      <c r="AM283" s="53" t="s">
        <v>59</v>
      </c>
      <c r="AN283" s="53" t="s">
        <v>60</v>
      </c>
      <c r="AO283" s="51"/>
      <c r="AP283" s="53" t="s">
        <v>61</v>
      </c>
      <c r="AQ283" s="53" t="s">
        <v>270</v>
      </c>
      <c r="AR283" s="53" t="s">
        <v>63</v>
      </c>
      <c r="AS283" s="53" t="s">
        <v>88</v>
      </c>
      <c r="AT283" s="53" t="s">
        <v>347</v>
      </c>
      <c r="AU283" s="53" t="s">
        <v>65</v>
      </c>
      <c r="AV283" s="53" t="s">
        <v>1538</v>
      </c>
      <c r="AW283" s="53" t="s">
        <v>272</v>
      </c>
      <c r="AX283" s="53" t="s">
        <v>273</v>
      </c>
      <c r="AY283" s="53" t="s">
        <v>93</v>
      </c>
      <c r="AZ283" s="53" t="s">
        <v>2435</v>
      </c>
      <c r="BA283" s="53" t="s">
        <v>155</v>
      </c>
      <c r="BB283" s="53">
        <v>0</v>
      </c>
      <c r="BC283" s="53" t="s">
        <v>2869</v>
      </c>
      <c r="BD283" s="53" t="s">
        <v>2870</v>
      </c>
      <c r="BE283" s="58">
        <v>41667</v>
      </c>
      <c r="BF283" s="53">
        <v>300000</v>
      </c>
      <c r="BG283" s="58">
        <v>41667</v>
      </c>
      <c r="BH283" s="59" t="s">
        <v>2435</v>
      </c>
      <c r="BI283" s="60">
        <v>1145</v>
      </c>
      <c r="BJ283" s="61">
        <v>38.166666666666664</v>
      </c>
    </row>
    <row r="284" spans="1:64" ht="16.5" customHeight="1" x14ac:dyDescent="0.25">
      <c r="A284" s="49" t="s">
        <v>1973</v>
      </c>
      <c r="B284" s="17" t="s">
        <v>2876</v>
      </c>
      <c r="C284" s="49">
        <v>82</v>
      </c>
      <c r="D284" s="49" t="s">
        <v>3333</v>
      </c>
      <c r="E284" s="51" t="s">
        <v>917</v>
      </c>
      <c r="F284" s="50">
        <v>5012</v>
      </c>
      <c r="G284" s="63" t="s">
        <v>374</v>
      </c>
      <c r="H284" s="24" t="str">
        <f>IFERROR(IF(F284*1=9999,VLOOKUP(99&amp;C284*1,[4]Depara_Prod_Oficial!$A$2:$F$1048576,6,FALSE),VLOOKUP(F284*1,[4]Depara_Prod_Oficial!$A$2:$F$1048576,6,FALSE)),E284)</f>
        <v>AP STD</v>
      </c>
      <c r="I284" s="24" t="str">
        <f>IFERROR(VLOOKUP(H284,'[5]Principais Produtos'!$C$1:$D$42,2,0),"Não")</f>
        <v>Sim</v>
      </c>
      <c r="J284" s="68" t="s">
        <v>1642</v>
      </c>
      <c r="K284" s="53" t="s">
        <v>47</v>
      </c>
      <c r="L284" s="17"/>
      <c r="M284" s="54" t="s">
        <v>369</v>
      </c>
      <c r="N284" s="55">
        <v>71434.48</v>
      </c>
      <c r="O284" s="55">
        <v>0</v>
      </c>
      <c r="P284" s="56">
        <v>71434.48</v>
      </c>
      <c r="Q284" s="64"/>
      <c r="R284" s="51"/>
      <c r="S284" s="62" t="s">
        <v>375</v>
      </c>
      <c r="T284" s="53">
        <v>1786218</v>
      </c>
      <c r="U284" s="53" t="s">
        <v>2871</v>
      </c>
      <c r="V284" s="53" t="s">
        <v>2872</v>
      </c>
      <c r="W284" s="53" t="s">
        <v>52</v>
      </c>
      <c r="X284" s="53" t="s">
        <v>2873</v>
      </c>
      <c r="Y284" s="53" t="s">
        <v>2874</v>
      </c>
      <c r="Z284" s="53" t="s">
        <v>2875</v>
      </c>
      <c r="AA284" s="53" t="s">
        <v>56</v>
      </c>
      <c r="AB284" s="53">
        <v>83000</v>
      </c>
      <c r="AC284" s="53">
        <v>83000</v>
      </c>
      <c r="AD284" s="53" t="s">
        <v>56</v>
      </c>
      <c r="AE284" s="53" t="s">
        <v>56</v>
      </c>
      <c r="AF284" s="53" t="s">
        <v>56</v>
      </c>
      <c r="AG284" s="53">
        <v>83000</v>
      </c>
      <c r="AH284" s="53" t="s">
        <v>102</v>
      </c>
      <c r="AI284" s="53">
        <v>41500</v>
      </c>
      <c r="AJ284" s="53">
        <v>0</v>
      </c>
      <c r="AK284" s="53" t="s">
        <v>58</v>
      </c>
      <c r="AL284" s="53">
        <v>0</v>
      </c>
      <c r="AM284" s="53" t="s">
        <v>59</v>
      </c>
      <c r="AN284" s="53" t="s">
        <v>60</v>
      </c>
      <c r="AO284" s="51"/>
      <c r="AP284" s="53" t="s">
        <v>61</v>
      </c>
      <c r="AQ284" s="53" t="s">
        <v>270</v>
      </c>
      <c r="AR284" s="53" t="s">
        <v>151</v>
      </c>
      <c r="AS284" s="53" t="s">
        <v>64</v>
      </c>
      <c r="AT284" s="53" t="s">
        <v>187</v>
      </c>
      <c r="AU284" s="53" t="s">
        <v>65</v>
      </c>
      <c r="AV284" s="53" t="s">
        <v>201</v>
      </c>
      <c r="AW284" s="53" t="s">
        <v>92</v>
      </c>
      <c r="AX284" s="53" t="s">
        <v>68</v>
      </c>
      <c r="AY284" s="53" t="s">
        <v>93</v>
      </c>
      <c r="AZ284" s="53" t="s">
        <v>2435</v>
      </c>
      <c r="BA284" s="53" t="s">
        <v>155</v>
      </c>
      <c r="BB284" s="53">
        <v>0</v>
      </c>
      <c r="BC284" s="53" t="s">
        <v>2876</v>
      </c>
      <c r="BD284" s="53" t="s">
        <v>2877</v>
      </c>
      <c r="BE284" s="58">
        <v>41675</v>
      </c>
      <c r="BF284" s="53">
        <v>83000</v>
      </c>
      <c r="BG284" s="58">
        <v>41675</v>
      </c>
      <c r="BH284" s="109" t="s">
        <v>2435</v>
      </c>
      <c r="BI284" s="60">
        <v>1137</v>
      </c>
      <c r="BJ284" s="61">
        <v>37.9</v>
      </c>
      <c r="BK284" s="27">
        <f t="shared" ref="BK284:BK305" si="28">DATEDIF(BG284,BH284,"m")</f>
        <v>37</v>
      </c>
      <c r="BL284" s="110">
        <f t="shared" ref="BL284:BL305" si="29">BK284/12</f>
        <v>3.0833333333333335</v>
      </c>
    </row>
    <row r="285" spans="1:64" ht="16.5" customHeight="1" x14ac:dyDescent="0.25">
      <c r="A285" s="49" t="s">
        <v>1973</v>
      </c>
      <c r="B285" s="17" t="s">
        <v>2884</v>
      </c>
      <c r="C285" s="49">
        <v>82</v>
      </c>
      <c r="D285" s="49" t="s">
        <v>3333</v>
      </c>
      <c r="E285" s="51" t="s">
        <v>917</v>
      </c>
      <c r="F285" s="50">
        <v>5012</v>
      </c>
      <c r="G285" s="63" t="s">
        <v>386</v>
      </c>
      <c r="H285" s="24" t="str">
        <f>IFERROR(IF(F285*1=9999,VLOOKUP(99&amp;C285*1,[4]Depara_Prod_Oficial!$A$2:$F$1048576,6,FALSE),VLOOKUP(F285*1,[4]Depara_Prod_Oficial!$A$2:$F$1048576,6,FALSE)),E285)</f>
        <v>AP STD</v>
      </c>
      <c r="I285" s="24" t="str">
        <f>IFERROR(VLOOKUP(H285,'[5]Principais Produtos'!$C$1:$D$42,2,0),"Não")</f>
        <v>Sim</v>
      </c>
      <c r="J285" s="68" t="s">
        <v>1642</v>
      </c>
      <c r="K285" s="53" t="s">
        <v>953</v>
      </c>
      <c r="L285" s="17"/>
      <c r="M285" s="54" t="s">
        <v>369</v>
      </c>
      <c r="N285" s="55">
        <v>115222.81</v>
      </c>
      <c r="O285" s="55">
        <v>0</v>
      </c>
      <c r="P285" s="56">
        <v>115222.81</v>
      </c>
      <c r="Q285" s="64"/>
      <c r="R285" s="51"/>
      <c r="S285" s="62" t="s">
        <v>375</v>
      </c>
      <c r="T285" s="53">
        <v>1581064</v>
      </c>
      <c r="U285" s="53" t="s">
        <v>2878</v>
      </c>
      <c r="V285" s="53" t="s">
        <v>2879</v>
      </c>
      <c r="W285" s="53" t="s">
        <v>52</v>
      </c>
      <c r="X285" s="53" t="s">
        <v>2880</v>
      </c>
      <c r="Y285" s="53" t="s">
        <v>2881</v>
      </c>
      <c r="Z285" s="53" t="s">
        <v>2882</v>
      </c>
      <c r="AA285" s="53" t="s">
        <v>56</v>
      </c>
      <c r="AB285" s="53">
        <v>103000</v>
      </c>
      <c r="AC285" s="53">
        <v>103000</v>
      </c>
      <c r="AD285" s="53" t="s">
        <v>56</v>
      </c>
      <c r="AE285" s="53" t="s">
        <v>56</v>
      </c>
      <c r="AF285" s="53" t="s">
        <v>56</v>
      </c>
      <c r="AG285" s="53">
        <v>103000</v>
      </c>
      <c r="AH285" s="53" t="s">
        <v>102</v>
      </c>
      <c r="AI285" s="53">
        <v>51500</v>
      </c>
      <c r="AJ285" s="53">
        <v>0</v>
      </c>
      <c r="AK285" s="53" t="s">
        <v>58</v>
      </c>
      <c r="AL285" s="53">
        <v>0</v>
      </c>
      <c r="AM285" s="53" t="s">
        <v>59</v>
      </c>
      <c r="AN285" s="53" t="s">
        <v>60</v>
      </c>
      <c r="AO285" s="51"/>
      <c r="AP285" s="53" t="s">
        <v>61</v>
      </c>
      <c r="AQ285" s="53" t="s">
        <v>270</v>
      </c>
      <c r="AR285" s="53" t="s">
        <v>63</v>
      </c>
      <c r="AS285" s="53" t="s">
        <v>88</v>
      </c>
      <c r="AT285" s="53" t="s">
        <v>169</v>
      </c>
      <c r="AU285" s="53" t="s">
        <v>65</v>
      </c>
      <c r="AV285" s="53" t="s">
        <v>2883</v>
      </c>
      <c r="AW285" s="53" t="s">
        <v>92</v>
      </c>
      <c r="AX285" s="53" t="s">
        <v>68</v>
      </c>
      <c r="AY285" s="53" t="s">
        <v>93</v>
      </c>
      <c r="AZ285" s="53" t="s">
        <v>2675</v>
      </c>
      <c r="BA285" s="53" t="s">
        <v>155</v>
      </c>
      <c r="BB285" s="53">
        <v>0</v>
      </c>
      <c r="BC285" s="53" t="s">
        <v>2884</v>
      </c>
      <c r="BD285" s="53" t="s">
        <v>2885</v>
      </c>
      <c r="BE285" s="58">
        <v>41312</v>
      </c>
      <c r="BF285" s="53">
        <v>103000</v>
      </c>
      <c r="BG285" s="58">
        <v>41312</v>
      </c>
      <c r="BH285" s="109" t="s">
        <v>2675</v>
      </c>
      <c r="BI285" s="60">
        <v>1512</v>
      </c>
      <c r="BJ285" s="61">
        <v>50.4</v>
      </c>
      <c r="BK285" s="27">
        <f t="shared" si="28"/>
        <v>49</v>
      </c>
      <c r="BL285" s="110">
        <f t="shared" si="29"/>
        <v>4.083333333333333</v>
      </c>
    </row>
    <row r="286" spans="1:64" ht="16.5" customHeight="1" x14ac:dyDescent="0.25">
      <c r="A286" s="49" t="s">
        <v>1973</v>
      </c>
      <c r="B286" s="17" t="s">
        <v>2892</v>
      </c>
      <c r="C286" s="49">
        <v>93</v>
      </c>
      <c r="D286" s="49" t="s">
        <v>3333</v>
      </c>
      <c r="E286" s="51" t="s">
        <v>947</v>
      </c>
      <c r="F286" s="50">
        <v>7000</v>
      </c>
      <c r="G286" s="63" t="s">
        <v>46</v>
      </c>
      <c r="H286" s="24" t="str">
        <f>IFERROR(IF(F286*1=9999,VLOOKUP(99&amp;C286*1,[4]Depara_Prod_Oficial!$A$2:$F$1048576,6,FALSE),VLOOKUP(F286*1,[4]Depara_Prod_Oficial!$A$2:$F$1048576,6,FALSE)),E286)</f>
        <v>Vida Específica</v>
      </c>
      <c r="I286" s="24" t="str">
        <f>IFERROR(VLOOKUP(H286,'[5]Principais Produtos'!$C$1:$D$42,2,0),"Não")</f>
        <v>Não</v>
      </c>
      <c r="J286" s="68" t="s">
        <v>1642</v>
      </c>
      <c r="K286" s="53" t="s">
        <v>47</v>
      </c>
      <c r="L286" s="17"/>
      <c r="M286" s="54" t="s">
        <v>903</v>
      </c>
      <c r="N286" s="55">
        <v>86585.8</v>
      </c>
      <c r="O286" s="55">
        <v>86585.8</v>
      </c>
      <c r="P286" s="56">
        <v>0</v>
      </c>
      <c r="Q286" s="64"/>
      <c r="R286" s="51"/>
      <c r="S286" s="62" t="s">
        <v>375</v>
      </c>
      <c r="T286" s="53">
        <v>1503820</v>
      </c>
      <c r="U286" s="53" t="s">
        <v>2886</v>
      </c>
      <c r="V286" s="53" t="s">
        <v>2887</v>
      </c>
      <c r="W286" s="53" t="s">
        <v>52</v>
      </c>
      <c r="X286" s="53" t="s">
        <v>2888</v>
      </c>
      <c r="Y286" s="53" t="s">
        <v>2889</v>
      </c>
      <c r="Z286" s="53" t="s">
        <v>2890</v>
      </c>
      <c r="AA286" s="53" t="s">
        <v>56</v>
      </c>
      <c r="AB286" s="53">
        <v>32981</v>
      </c>
      <c r="AC286" s="53">
        <v>32981</v>
      </c>
      <c r="AD286" s="53" t="s">
        <v>56</v>
      </c>
      <c r="AE286" s="53" t="s">
        <v>56</v>
      </c>
      <c r="AF286" s="53" t="s">
        <v>56</v>
      </c>
      <c r="AG286" s="53">
        <v>32981</v>
      </c>
      <c r="AH286" s="53" t="s">
        <v>102</v>
      </c>
      <c r="AI286" s="53">
        <v>16490.5</v>
      </c>
      <c r="AJ286" s="53">
        <v>0</v>
      </c>
      <c r="AK286" s="53" t="s">
        <v>58</v>
      </c>
      <c r="AL286" s="53">
        <v>0</v>
      </c>
      <c r="AM286" s="53" t="s">
        <v>59</v>
      </c>
      <c r="AN286" s="53" t="s">
        <v>60</v>
      </c>
      <c r="AO286" s="51"/>
      <c r="AP286" s="53" t="s">
        <v>61</v>
      </c>
      <c r="AQ286" s="53" t="s">
        <v>270</v>
      </c>
      <c r="AR286" s="53" t="s">
        <v>63</v>
      </c>
      <c r="AS286" s="53" t="s">
        <v>88</v>
      </c>
      <c r="AT286" s="53" t="s">
        <v>89</v>
      </c>
      <c r="AU286" s="53" t="s">
        <v>103</v>
      </c>
      <c r="AV286" s="53" t="s">
        <v>2891</v>
      </c>
      <c r="AW286" s="53" t="s">
        <v>67</v>
      </c>
      <c r="AX286" s="53" t="s">
        <v>68</v>
      </c>
      <c r="AY286" s="53" t="s">
        <v>93</v>
      </c>
      <c r="AZ286" s="53" t="s">
        <v>2459</v>
      </c>
      <c r="BA286" s="53" t="s">
        <v>332</v>
      </c>
      <c r="BB286" s="53">
        <v>0</v>
      </c>
      <c r="BC286" s="53" t="s">
        <v>2892</v>
      </c>
      <c r="BD286" s="53" t="s">
        <v>2893</v>
      </c>
      <c r="BE286" s="58">
        <v>41137</v>
      </c>
      <c r="BF286" s="53">
        <v>32981</v>
      </c>
      <c r="BG286" s="58">
        <v>41137</v>
      </c>
      <c r="BH286" s="109" t="s">
        <v>2459</v>
      </c>
      <c r="BI286" s="60">
        <v>1679</v>
      </c>
      <c r="BJ286" s="61">
        <v>55.966666666666669</v>
      </c>
      <c r="BK286" s="27">
        <f t="shared" si="28"/>
        <v>55</v>
      </c>
      <c r="BL286" s="110">
        <f t="shared" si="29"/>
        <v>4.583333333333333</v>
      </c>
    </row>
    <row r="287" spans="1:64" ht="16.5" customHeight="1" x14ac:dyDescent="0.25">
      <c r="A287" s="49" t="s">
        <v>3189</v>
      </c>
      <c r="B287" s="17" t="s">
        <v>3197</v>
      </c>
      <c r="C287" s="49">
        <v>82</v>
      </c>
      <c r="D287" s="49" t="s">
        <v>3333</v>
      </c>
      <c r="E287" s="51" t="s">
        <v>1628</v>
      </c>
      <c r="F287" s="50">
        <v>1101</v>
      </c>
      <c r="G287" s="63" t="s">
        <v>374</v>
      </c>
      <c r="H287" s="24" t="str">
        <f>IFERROR(IF(F287*1=9999,VLOOKUP(99&amp;C287*1,[4]Depara_Prod_Oficial!$A$2:$F$1048576,6,FALSE),VLOOKUP(F287*1,[4]Depara_Prod_Oficial!$A$2:$F$1048576,6,FALSE)),E287)</f>
        <v>AP STD</v>
      </c>
      <c r="I287" s="24" t="str">
        <f>IFERROR(VLOOKUP(H287,'[5]Principais Produtos'!$C$1:$D$42,2,0),"Não")</f>
        <v>Sim</v>
      </c>
      <c r="J287" s="68" t="s">
        <v>400</v>
      </c>
      <c r="K287" s="53" t="s">
        <v>400</v>
      </c>
      <c r="L287" s="17"/>
      <c r="M287" s="54" t="s">
        <v>903</v>
      </c>
      <c r="N287" s="55">
        <v>350904.24</v>
      </c>
      <c r="O287" s="55">
        <v>350904.24</v>
      </c>
      <c r="P287" s="56">
        <v>0</v>
      </c>
      <c r="Q287" s="64"/>
      <c r="R287" s="51"/>
      <c r="S287" s="57" t="s">
        <v>49</v>
      </c>
      <c r="T287" s="53">
        <v>1061980</v>
      </c>
      <c r="U287" s="53" t="s">
        <v>3190</v>
      </c>
      <c r="V287" s="53" t="s">
        <v>3191</v>
      </c>
      <c r="W287" s="53" t="s">
        <v>52</v>
      </c>
      <c r="X287" s="53" t="s">
        <v>3192</v>
      </c>
      <c r="Y287" s="53" t="s">
        <v>3193</v>
      </c>
      <c r="Z287" s="53" t="s">
        <v>3194</v>
      </c>
      <c r="AA287" s="53" t="s">
        <v>56</v>
      </c>
      <c r="AB287" s="53">
        <v>130000</v>
      </c>
      <c r="AC287" s="53">
        <v>130000</v>
      </c>
      <c r="AD287" s="53" t="s">
        <v>56</v>
      </c>
      <c r="AE287" s="53" t="s">
        <v>56</v>
      </c>
      <c r="AF287" s="53" t="s">
        <v>56</v>
      </c>
      <c r="AG287" s="53">
        <v>130000</v>
      </c>
      <c r="AH287" s="53" t="s">
        <v>57</v>
      </c>
      <c r="AI287" s="53">
        <v>130000</v>
      </c>
      <c r="AJ287" s="53">
        <v>100000</v>
      </c>
      <c r="AK287" s="53" t="s">
        <v>58</v>
      </c>
      <c r="AL287" s="53">
        <v>0</v>
      </c>
      <c r="AM287" s="53" t="s">
        <v>59</v>
      </c>
      <c r="AN287" s="53" t="s">
        <v>60</v>
      </c>
      <c r="AO287" s="51"/>
      <c r="AP287" s="53" t="s">
        <v>61</v>
      </c>
      <c r="AQ287" s="53" t="s">
        <v>86</v>
      </c>
      <c r="AR287" s="53" t="s">
        <v>199</v>
      </c>
      <c r="AS287" s="53" t="s">
        <v>88</v>
      </c>
      <c r="AT287" s="53" t="s">
        <v>347</v>
      </c>
      <c r="AU287" s="53" t="s">
        <v>65</v>
      </c>
      <c r="AV287" s="53" t="s">
        <v>3195</v>
      </c>
      <c r="AW287" s="53" t="s">
        <v>613</v>
      </c>
      <c r="AX287" s="53" t="s">
        <v>68</v>
      </c>
      <c r="AY287" s="53" t="s">
        <v>93</v>
      </c>
      <c r="AZ287" s="53" t="s">
        <v>3196</v>
      </c>
      <c r="BA287" s="53" t="s">
        <v>163</v>
      </c>
      <c r="BB287" s="53">
        <v>0</v>
      </c>
      <c r="BC287" s="53" t="s">
        <v>3197</v>
      </c>
      <c r="BD287" s="53" t="s">
        <v>1687</v>
      </c>
      <c r="BE287" s="58">
        <v>40021</v>
      </c>
      <c r="BF287" s="53">
        <v>130000</v>
      </c>
      <c r="BG287" s="58">
        <v>40021</v>
      </c>
      <c r="BH287" s="109" t="s">
        <v>3196</v>
      </c>
      <c r="BI287" s="60">
        <v>2816</v>
      </c>
      <c r="BJ287" s="61">
        <v>93.86666666666666</v>
      </c>
      <c r="BK287" s="27">
        <f t="shared" si="28"/>
        <v>92</v>
      </c>
      <c r="BL287" s="110">
        <f t="shared" si="29"/>
        <v>7.666666666666667</v>
      </c>
    </row>
    <row r="288" spans="1:64" ht="16.5" customHeight="1" x14ac:dyDescent="0.25">
      <c r="A288" s="49" t="s">
        <v>3189</v>
      </c>
      <c r="B288" s="17" t="s">
        <v>3204</v>
      </c>
      <c r="C288" s="49">
        <v>82</v>
      </c>
      <c r="D288" s="49" t="s">
        <v>3333</v>
      </c>
      <c r="E288" s="51" t="s">
        <v>1625</v>
      </c>
      <c r="F288" s="50">
        <v>5071</v>
      </c>
      <c r="G288" s="63" t="s">
        <v>374</v>
      </c>
      <c r="H288" s="24" t="str">
        <f>IFERROR(IF(F288*1=9999,VLOOKUP(99&amp;C288*1,[4]Depara_Prod_Oficial!$A$2:$F$1048576,6,FALSE),VLOOKUP(F288*1,[4]Depara_Prod_Oficial!$A$2:$F$1048576,6,FALSE)),E288)</f>
        <v>AP STD</v>
      </c>
      <c r="I288" s="24" t="str">
        <f>IFERROR(VLOOKUP(H288,'[5]Principais Produtos'!$C$1:$D$42,2,0),"Não")</f>
        <v>Sim</v>
      </c>
      <c r="J288" s="68" t="s">
        <v>925</v>
      </c>
      <c r="K288" s="53" t="s">
        <v>378</v>
      </c>
      <c r="L288" s="17"/>
      <c r="M288" s="54" t="s">
        <v>369</v>
      </c>
      <c r="N288" s="55">
        <v>552265.72</v>
      </c>
      <c r="O288" s="55">
        <v>0</v>
      </c>
      <c r="P288" s="56">
        <v>552265.72</v>
      </c>
      <c r="Q288" s="64"/>
      <c r="R288" s="51"/>
      <c r="S288" s="62" t="s">
        <v>375</v>
      </c>
      <c r="T288" s="53">
        <v>1433108</v>
      </c>
      <c r="U288" s="53" t="s">
        <v>3198</v>
      </c>
      <c r="V288" s="53" t="s">
        <v>3199</v>
      </c>
      <c r="W288" s="53" t="s">
        <v>52</v>
      </c>
      <c r="X288" s="53" t="s">
        <v>3200</v>
      </c>
      <c r="Y288" s="53" t="s">
        <v>3201</v>
      </c>
      <c r="Z288" s="53" t="s">
        <v>3202</v>
      </c>
      <c r="AA288" s="53" t="s">
        <v>56</v>
      </c>
      <c r="AB288" s="53">
        <v>237500</v>
      </c>
      <c r="AC288" s="53">
        <v>250000</v>
      </c>
      <c r="AD288" s="53" t="s">
        <v>56</v>
      </c>
      <c r="AE288" s="53" t="s">
        <v>56</v>
      </c>
      <c r="AF288" s="53" t="s">
        <v>56</v>
      </c>
      <c r="AG288" s="53">
        <v>237500</v>
      </c>
      <c r="AH288" s="53" t="s">
        <v>102</v>
      </c>
      <c r="AI288" s="53">
        <v>118750</v>
      </c>
      <c r="AJ288" s="53">
        <v>0</v>
      </c>
      <c r="AK288" s="53" t="s">
        <v>58</v>
      </c>
      <c r="AL288" s="53">
        <v>0</v>
      </c>
      <c r="AM288" s="53" t="s">
        <v>59</v>
      </c>
      <c r="AN288" s="53" t="s">
        <v>60</v>
      </c>
      <c r="AO288" s="51"/>
      <c r="AP288" s="53" t="s">
        <v>61</v>
      </c>
      <c r="AQ288" s="53" t="s">
        <v>86</v>
      </c>
      <c r="AR288" s="53" t="s">
        <v>199</v>
      </c>
      <c r="AS288" s="53" t="s">
        <v>88</v>
      </c>
      <c r="AT288" s="53" t="s">
        <v>187</v>
      </c>
      <c r="AU288" s="53" t="s">
        <v>65</v>
      </c>
      <c r="AV288" s="53" t="s">
        <v>1592</v>
      </c>
      <c r="AW288" s="53" t="s">
        <v>613</v>
      </c>
      <c r="AX288" s="53" t="s">
        <v>68</v>
      </c>
      <c r="AY288" s="53" t="s">
        <v>93</v>
      </c>
      <c r="AZ288" s="53" t="s">
        <v>3203</v>
      </c>
      <c r="BA288" s="53" t="s">
        <v>202</v>
      </c>
      <c r="BB288" s="53">
        <v>0</v>
      </c>
      <c r="BC288" s="53" t="s">
        <v>3204</v>
      </c>
      <c r="BD288" s="53" t="s">
        <v>3205</v>
      </c>
      <c r="BE288" s="58">
        <v>40983</v>
      </c>
      <c r="BF288" s="53">
        <v>237500</v>
      </c>
      <c r="BG288" s="58">
        <v>40983</v>
      </c>
      <c r="BH288" s="109" t="s">
        <v>3203</v>
      </c>
      <c r="BI288" s="60">
        <v>1848</v>
      </c>
      <c r="BJ288" s="61">
        <v>61.6</v>
      </c>
      <c r="BK288" s="27">
        <f t="shared" si="28"/>
        <v>60</v>
      </c>
      <c r="BL288" s="110">
        <f t="shared" si="29"/>
        <v>5</v>
      </c>
    </row>
    <row r="289" spans="1:64" ht="16.5" customHeight="1" x14ac:dyDescent="0.25">
      <c r="A289" s="49" t="s">
        <v>3189</v>
      </c>
      <c r="B289" s="17" t="s">
        <v>3213</v>
      </c>
      <c r="C289" s="49">
        <v>82</v>
      </c>
      <c r="D289" s="49" t="s">
        <v>3333</v>
      </c>
      <c r="E289" s="51" t="s">
        <v>1626</v>
      </c>
      <c r="F289" s="50">
        <v>8065</v>
      </c>
      <c r="G289" s="63" t="s">
        <v>374</v>
      </c>
      <c r="H289" s="24" t="str">
        <f>IFERROR(IF(F289*1=9999,VLOOKUP(99&amp;C289*1,[4]Depara_Prod_Oficial!$A$2:$F$1048576,6,FALSE),VLOOKUP(F289*1,[4]Depara_Prod_Oficial!$A$2:$F$1048576,6,FALSE)),E289)</f>
        <v>AP Proteção Sob Medida</v>
      </c>
      <c r="I289" s="24" t="str">
        <f>IFERROR(VLOOKUP(H289,'[5]Principais Produtos'!$C$1:$D$42,2,0),"Não")</f>
        <v>Sim</v>
      </c>
      <c r="J289" s="68" t="s">
        <v>1642</v>
      </c>
      <c r="K289" s="53" t="s">
        <v>1643</v>
      </c>
      <c r="L289" s="17"/>
      <c r="M289" s="54" t="s">
        <v>369</v>
      </c>
      <c r="N289" s="55">
        <v>11494.58</v>
      </c>
      <c r="O289" s="55">
        <v>0</v>
      </c>
      <c r="P289" s="56">
        <v>11494.58</v>
      </c>
      <c r="Q289" s="64"/>
      <c r="R289" s="51"/>
      <c r="S289" s="62" t="s">
        <v>375</v>
      </c>
      <c r="T289" s="53">
        <v>2386295</v>
      </c>
      <c r="U289" s="53" t="s">
        <v>3206</v>
      </c>
      <c r="V289" s="53" t="s">
        <v>3207</v>
      </c>
      <c r="W289" s="53" t="s">
        <v>52</v>
      </c>
      <c r="X289" s="53" t="s">
        <v>3208</v>
      </c>
      <c r="Y289" s="53" t="s">
        <v>3209</v>
      </c>
      <c r="Z289" s="53" t="s">
        <v>3210</v>
      </c>
      <c r="AA289" s="53" t="s">
        <v>56</v>
      </c>
      <c r="AB289" s="53">
        <v>10354</v>
      </c>
      <c r="AC289" s="53">
        <v>10354</v>
      </c>
      <c r="AD289" s="53" t="s">
        <v>56</v>
      </c>
      <c r="AE289" s="53" t="s">
        <v>56</v>
      </c>
      <c r="AF289" s="53" t="s">
        <v>56</v>
      </c>
      <c r="AG289" s="53">
        <v>10354</v>
      </c>
      <c r="AH289" s="53" t="s">
        <v>102</v>
      </c>
      <c r="AI289" s="53">
        <v>5177</v>
      </c>
      <c r="AJ289" s="53">
        <v>0</v>
      </c>
      <c r="AK289" s="53" t="s">
        <v>58</v>
      </c>
      <c r="AL289" s="53">
        <v>0</v>
      </c>
      <c r="AM289" s="53" t="s">
        <v>59</v>
      </c>
      <c r="AN289" s="53" t="s">
        <v>60</v>
      </c>
      <c r="AO289" s="51"/>
      <c r="AP289" s="53" t="s">
        <v>61</v>
      </c>
      <c r="AQ289" s="53" t="s">
        <v>86</v>
      </c>
      <c r="AR289" s="53" t="s">
        <v>87</v>
      </c>
      <c r="AS289" s="53" t="s">
        <v>88</v>
      </c>
      <c r="AT289" s="53" t="s">
        <v>89</v>
      </c>
      <c r="AU289" s="53" t="s">
        <v>103</v>
      </c>
      <c r="AV289" s="53" t="s">
        <v>3211</v>
      </c>
      <c r="AW289" s="53" t="s">
        <v>92</v>
      </c>
      <c r="AX289" s="53" t="s">
        <v>68</v>
      </c>
      <c r="AY289" s="53" t="s">
        <v>93</v>
      </c>
      <c r="AZ289" s="53" t="s">
        <v>3212</v>
      </c>
      <c r="BA289" s="53" t="s">
        <v>124</v>
      </c>
      <c r="BB289" s="53">
        <v>0</v>
      </c>
      <c r="BC289" s="53" t="s">
        <v>3213</v>
      </c>
      <c r="BD289" s="53" t="s">
        <v>3214</v>
      </c>
      <c r="BE289" s="58">
        <v>42689</v>
      </c>
      <c r="BF289" s="53">
        <v>10354</v>
      </c>
      <c r="BG289" s="58">
        <v>42689</v>
      </c>
      <c r="BH289" s="109" t="s">
        <v>3212</v>
      </c>
      <c r="BI289" s="60">
        <v>141</v>
      </c>
      <c r="BJ289" s="61">
        <v>4.7</v>
      </c>
      <c r="BK289" s="27">
        <f t="shared" si="28"/>
        <v>4</v>
      </c>
      <c r="BL289" s="110">
        <f t="shared" si="29"/>
        <v>0.33333333333333331</v>
      </c>
    </row>
    <row r="290" spans="1:64" ht="16.5" customHeight="1" x14ac:dyDescent="0.25">
      <c r="A290" s="49" t="s">
        <v>3189</v>
      </c>
      <c r="B290" s="17" t="s">
        <v>3221</v>
      </c>
      <c r="C290" s="49">
        <v>82</v>
      </c>
      <c r="D290" s="49" t="s">
        <v>3333</v>
      </c>
      <c r="E290" s="51" t="s">
        <v>3215</v>
      </c>
      <c r="F290" s="50">
        <v>8115</v>
      </c>
      <c r="G290" s="63" t="s">
        <v>374</v>
      </c>
      <c r="H290" s="24" t="str">
        <f>IFERROR(IF(F290*1=9999,VLOOKUP(99&amp;C290*1,[4]Depara_Prod_Oficial!$A$2:$F$1048576,6,FALSE),VLOOKUP(F290*1,[4]Depara_Prod_Oficial!$A$2:$F$1048576,6,FALSE)),E290)</f>
        <v>AP Premiado</v>
      </c>
      <c r="I290" s="24" t="str">
        <f>IFERROR(VLOOKUP(H290,'[5]Principais Produtos'!$C$1:$D$42,2,0),"Não")</f>
        <v>Não</v>
      </c>
      <c r="J290" s="68" t="s">
        <v>1642</v>
      </c>
      <c r="K290" s="53" t="s">
        <v>1643</v>
      </c>
      <c r="L290" s="17"/>
      <c r="M290" s="54" t="s">
        <v>369</v>
      </c>
      <c r="N290" s="55">
        <v>64585.34</v>
      </c>
      <c r="O290" s="55">
        <v>0</v>
      </c>
      <c r="P290" s="56">
        <v>64585.34</v>
      </c>
      <c r="Q290" s="64"/>
      <c r="R290" s="51"/>
      <c r="S290" s="62" t="s">
        <v>375</v>
      </c>
      <c r="T290" s="53">
        <v>2399415</v>
      </c>
      <c r="U290" s="53" t="s">
        <v>3216</v>
      </c>
      <c r="V290" s="53" t="s">
        <v>3217</v>
      </c>
      <c r="W290" s="53" t="s">
        <v>52</v>
      </c>
      <c r="X290" s="53" t="s">
        <v>3218</v>
      </c>
      <c r="Y290" s="53" t="s">
        <v>3219</v>
      </c>
      <c r="Z290" s="53" t="s">
        <v>3220</v>
      </c>
      <c r="AA290" s="53" t="s">
        <v>56</v>
      </c>
      <c r="AB290" s="53">
        <v>60000</v>
      </c>
      <c r="AC290" s="53">
        <v>60000</v>
      </c>
      <c r="AD290" s="53" t="s">
        <v>56</v>
      </c>
      <c r="AE290" s="53" t="s">
        <v>56</v>
      </c>
      <c r="AF290" s="53" t="s">
        <v>56</v>
      </c>
      <c r="AG290" s="53">
        <v>60000</v>
      </c>
      <c r="AH290" s="53" t="s">
        <v>102</v>
      </c>
      <c r="AI290" s="53">
        <v>30000</v>
      </c>
      <c r="AJ290" s="53">
        <v>0</v>
      </c>
      <c r="AK290" s="53" t="s">
        <v>58</v>
      </c>
      <c r="AL290" s="53">
        <v>0</v>
      </c>
      <c r="AM290" s="53" t="s">
        <v>59</v>
      </c>
      <c r="AN290" s="53" t="s">
        <v>60</v>
      </c>
      <c r="AO290" s="51"/>
      <c r="AP290" s="53" t="s">
        <v>61</v>
      </c>
      <c r="AQ290" s="53" t="s">
        <v>86</v>
      </c>
      <c r="AR290" s="53" t="s">
        <v>87</v>
      </c>
      <c r="AS290" s="53" t="s">
        <v>64</v>
      </c>
      <c r="AT290" s="53" t="s">
        <v>89</v>
      </c>
      <c r="AU290" s="53" t="s">
        <v>103</v>
      </c>
      <c r="AV290" s="53" t="s">
        <v>123</v>
      </c>
      <c r="AW290" s="53" t="s">
        <v>105</v>
      </c>
      <c r="AX290" s="53" t="s">
        <v>68</v>
      </c>
      <c r="AY290" s="53" t="s">
        <v>93</v>
      </c>
      <c r="AZ290" s="53" t="s">
        <v>3196</v>
      </c>
      <c r="BA290" s="53" t="s">
        <v>124</v>
      </c>
      <c r="BB290" s="53">
        <v>0</v>
      </c>
      <c r="BC290" s="53" t="s">
        <v>3221</v>
      </c>
      <c r="BD290" s="53" t="s">
        <v>2708</v>
      </c>
      <c r="BE290" s="58">
        <v>42724</v>
      </c>
      <c r="BF290" s="53">
        <v>60000</v>
      </c>
      <c r="BG290" s="58">
        <v>42724</v>
      </c>
      <c r="BH290" s="109" t="s">
        <v>3196</v>
      </c>
      <c r="BI290" s="60">
        <v>113</v>
      </c>
      <c r="BJ290" s="61">
        <v>3.7666666666666666</v>
      </c>
      <c r="BK290" s="27">
        <f t="shared" si="28"/>
        <v>3</v>
      </c>
      <c r="BL290" s="110">
        <f t="shared" si="29"/>
        <v>0.25</v>
      </c>
    </row>
    <row r="291" spans="1:64" ht="16.5" customHeight="1" x14ac:dyDescent="0.25">
      <c r="A291" s="49" t="s">
        <v>3189</v>
      </c>
      <c r="B291" s="17" t="s">
        <v>3229</v>
      </c>
      <c r="C291" s="49">
        <v>82</v>
      </c>
      <c r="D291" s="49" t="s">
        <v>3333</v>
      </c>
      <c r="E291" s="51" t="s">
        <v>917</v>
      </c>
      <c r="F291" s="50">
        <v>5012</v>
      </c>
      <c r="G291" s="63" t="s">
        <v>374</v>
      </c>
      <c r="H291" s="24" t="str">
        <f>IFERROR(IF(F291*1=9999,VLOOKUP(99&amp;C291*1,[4]Depara_Prod_Oficial!$A$2:$F$1048576,6,FALSE),VLOOKUP(F291*1,[4]Depara_Prod_Oficial!$A$2:$F$1048576,6,FALSE)),E291)</f>
        <v>AP STD</v>
      </c>
      <c r="I291" s="24" t="str">
        <f>IFERROR(VLOOKUP(H291,'[5]Principais Produtos'!$C$1:$D$42,2,0),"Não")</f>
        <v>Sim</v>
      </c>
      <c r="J291" s="68" t="s">
        <v>400</v>
      </c>
      <c r="K291" s="53" t="s">
        <v>400</v>
      </c>
      <c r="L291" s="17"/>
      <c r="M291" s="54" t="s">
        <v>48</v>
      </c>
      <c r="N291" s="55">
        <v>82254.42</v>
      </c>
      <c r="O291" s="55">
        <v>70000</v>
      </c>
      <c r="P291" s="56">
        <v>12254.419999999998</v>
      </c>
      <c r="Q291" s="64"/>
      <c r="R291" s="51"/>
      <c r="S291" s="62" t="s">
        <v>375</v>
      </c>
      <c r="T291" s="53">
        <v>2193918</v>
      </c>
      <c r="U291" s="53" t="s">
        <v>3222</v>
      </c>
      <c r="V291" s="53" t="s">
        <v>3223</v>
      </c>
      <c r="W291" s="53" t="s">
        <v>52</v>
      </c>
      <c r="X291" s="53" t="s">
        <v>3224</v>
      </c>
      <c r="Y291" s="53" t="s">
        <v>3225</v>
      </c>
      <c r="Z291" s="53" t="s">
        <v>3226</v>
      </c>
      <c r="AA291" s="53" t="s">
        <v>56</v>
      </c>
      <c r="AB291" s="53">
        <v>53954</v>
      </c>
      <c r="AC291" s="53">
        <v>53954</v>
      </c>
      <c r="AD291" s="53" t="s">
        <v>56</v>
      </c>
      <c r="AE291" s="53" t="s">
        <v>56</v>
      </c>
      <c r="AF291" s="53" t="s">
        <v>56</v>
      </c>
      <c r="AG291" s="53">
        <v>53954</v>
      </c>
      <c r="AH291" s="53" t="s">
        <v>102</v>
      </c>
      <c r="AI291" s="53">
        <v>26977</v>
      </c>
      <c r="AJ291" s="53">
        <v>0</v>
      </c>
      <c r="AK291" s="53" t="s">
        <v>58</v>
      </c>
      <c r="AL291" s="53">
        <v>0</v>
      </c>
      <c r="AM291" s="53" t="s">
        <v>59</v>
      </c>
      <c r="AN291" s="53" t="s">
        <v>60</v>
      </c>
      <c r="AO291" s="51"/>
      <c r="AP291" s="53" t="s">
        <v>61</v>
      </c>
      <c r="AQ291" s="53" t="s">
        <v>86</v>
      </c>
      <c r="AR291" s="53" t="s">
        <v>87</v>
      </c>
      <c r="AS291" s="53" t="s">
        <v>64</v>
      </c>
      <c r="AT291" s="53" t="s">
        <v>3115</v>
      </c>
      <c r="AU291" s="53" t="s">
        <v>65</v>
      </c>
      <c r="AV291" s="53" t="s">
        <v>3227</v>
      </c>
      <c r="AW291" s="53" t="s">
        <v>1806</v>
      </c>
      <c r="AX291" s="53" t="s">
        <v>775</v>
      </c>
      <c r="AY291" s="53" t="s">
        <v>93</v>
      </c>
      <c r="AZ291" s="53" t="s">
        <v>3228</v>
      </c>
      <c r="BA291" s="53" t="s">
        <v>223</v>
      </c>
      <c r="BB291" s="53">
        <v>0</v>
      </c>
      <c r="BC291" s="53" t="s">
        <v>3229</v>
      </c>
      <c r="BD291" s="53" t="s">
        <v>3230</v>
      </c>
      <c r="BE291" s="58">
        <v>42387</v>
      </c>
      <c r="BF291" s="53">
        <v>53954</v>
      </c>
      <c r="BG291" s="58">
        <v>42387</v>
      </c>
      <c r="BH291" s="109" t="s">
        <v>3228</v>
      </c>
      <c r="BI291" s="60">
        <v>442</v>
      </c>
      <c r="BJ291" s="61">
        <v>14.733333333333333</v>
      </c>
      <c r="BK291" s="27">
        <f t="shared" si="28"/>
        <v>14</v>
      </c>
      <c r="BL291" s="110">
        <f t="shared" si="29"/>
        <v>1.1666666666666667</v>
      </c>
    </row>
    <row r="292" spans="1:64" ht="16.5" customHeight="1" x14ac:dyDescent="0.25">
      <c r="A292" s="49" t="s">
        <v>3189</v>
      </c>
      <c r="B292" s="17" t="s">
        <v>3237</v>
      </c>
      <c r="C292" s="49">
        <v>82</v>
      </c>
      <c r="D292" s="49" t="s">
        <v>3333</v>
      </c>
      <c r="E292" s="51" t="s">
        <v>3555</v>
      </c>
      <c r="F292" s="50">
        <v>8030</v>
      </c>
      <c r="G292" s="63" t="s">
        <v>374</v>
      </c>
      <c r="H292" s="24" t="str">
        <f>IFERROR(IF(F292*1=9999,VLOOKUP(99&amp;C292*1,[4]Depara_Prod_Oficial!$A$2:$F$1048576,6,FALSE),VLOOKUP(F292*1,[4]Depara_Prod_Oficial!$A$2:$F$1048576,6,FALSE)),E292)</f>
        <v>AP STD</v>
      </c>
      <c r="I292" s="24" t="str">
        <f>IFERROR(VLOOKUP(H292,'[5]Principais Produtos'!$C$1:$D$42,2,0),"Não")</f>
        <v>Sim</v>
      </c>
      <c r="J292" s="68" t="s">
        <v>1642</v>
      </c>
      <c r="K292" s="53" t="s">
        <v>1643</v>
      </c>
      <c r="L292" s="17"/>
      <c r="M292" s="54" t="s">
        <v>48</v>
      </c>
      <c r="N292" s="55">
        <v>40146.959999999999</v>
      </c>
      <c r="O292" s="55">
        <v>35000</v>
      </c>
      <c r="P292" s="56">
        <v>5000</v>
      </c>
      <c r="Q292" s="64">
        <v>5000</v>
      </c>
      <c r="R292" s="51"/>
      <c r="S292" s="62" t="s">
        <v>375</v>
      </c>
      <c r="T292" s="53">
        <v>2066495</v>
      </c>
      <c r="U292" s="53" t="s">
        <v>3231</v>
      </c>
      <c r="V292" s="53" t="s">
        <v>3232</v>
      </c>
      <c r="W292" s="53" t="s">
        <v>52</v>
      </c>
      <c r="X292" s="53" t="s">
        <v>3233</v>
      </c>
      <c r="Y292" s="53" t="s">
        <v>3234</v>
      </c>
      <c r="Z292" s="53" t="s">
        <v>3235</v>
      </c>
      <c r="AA292" s="53" t="s">
        <v>56</v>
      </c>
      <c r="AB292" s="53">
        <v>94826</v>
      </c>
      <c r="AC292" s="53">
        <v>94826</v>
      </c>
      <c r="AD292" s="53" t="s">
        <v>56</v>
      </c>
      <c r="AE292" s="53" t="s">
        <v>56</v>
      </c>
      <c r="AF292" s="53" t="s">
        <v>56</v>
      </c>
      <c r="AG292" s="53">
        <v>94826</v>
      </c>
      <c r="AH292" s="53" t="s">
        <v>102</v>
      </c>
      <c r="AI292" s="53">
        <v>47413</v>
      </c>
      <c r="AJ292" s="53">
        <v>0</v>
      </c>
      <c r="AK292" s="53" t="s">
        <v>58</v>
      </c>
      <c r="AL292" s="53">
        <v>0</v>
      </c>
      <c r="AM292" s="53" t="s">
        <v>59</v>
      </c>
      <c r="AN292" s="53" t="s">
        <v>60</v>
      </c>
      <c r="AO292" s="51"/>
      <c r="AP292" s="53" t="s">
        <v>61</v>
      </c>
      <c r="AQ292" s="53" t="s">
        <v>86</v>
      </c>
      <c r="AR292" s="53" t="s">
        <v>151</v>
      </c>
      <c r="AS292" s="53" t="s">
        <v>64</v>
      </c>
      <c r="AT292" s="53" t="s">
        <v>153</v>
      </c>
      <c r="AU292" s="53" t="s">
        <v>65</v>
      </c>
      <c r="AV292" s="53" t="s">
        <v>201</v>
      </c>
      <c r="AW292" s="53" t="s">
        <v>92</v>
      </c>
      <c r="AX292" s="53" t="s">
        <v>68</v>
      </c>
      <c r="AY292" s="53" t="s">
        <v>93</v>
      </c>
      <c r="AZ292" s="53" t="s">
        <v>3236</v>
      </c>
      <c r="BA292" s="53" t="s">
        <v>106</v>
      </c>
      <c r="BB292" s="53">
        <v>0</v>
      </c>
      <c r="BC292" s="53" t="s">
        <v>3237</v>
      </c>
      <c r="BD292" s="53" t="s">
        <v>3238</v>
      </c>
      <c r="BE292" s="58">
        <v>42101</v>
      </c>
      <c r="BF292" s="53">
        <v>94826</v>
      </c>
      <c r="BG292" s="58">
        <v>42101</v>
      </c>
      <c r="BH292" s="109" t="s">
        <v>3236</v>
      </c>
      <c r="BI292" s="60">
        <v>734</v>
      </c>
      <c r="BJ292" s="61">
        <v>24.466666666666665</v>
      </c>
      <c r="BK292" s="27">
        <f t="shared" si="28"/>
        <v>24</v>
      </c>
      <c r="BL292" s="110">
        <f t="shared" si="29"/>
        <v>2</v>
      </c>
    </row>
    <row r="293" spans="1:64" ht="16.5" customHeight="1" x14ac:dyDescent="0.25">
      <c r="A293" s="49" t="s">
        <v>3189</v>
      </c>
      <c r="B293" s="17" t="s">
        <v>3244</v>
      </c>
      <c r="C293" s="49">
        <v>93</v>
      </c>
      <c r="D293" s="49" t="s">
        <v>3333</v>
      </c>
      <c r="E293" s="51" t="s">
        <v>377</v>
      </c>
      <c r="F293" s="50">
        <v>5030</v>
      </c>
      <c r="G293" s="63" t="s">
        <v>374</v>
      </c>
      <c r="H293" s="24" t="str">
        <f>IFERROR(IF(F293*1=9999,VLOOKUP(99&amp;C293*1,[4]Depara_Prod_Oficial!$A$2:$F$1048576,6,FALSE),VLOOKUP(F293*1,[4]Depara_Prod_Oficial!$A$2:$F$1048576,6,FALSE)),E293)</f>
        <v>Vida Proteção Exclusiva</v>
      </c>
      <c r="I293" s="24" t="str">
        <f>IFERROR(VLOOKUP(H293,'[5]Principais Produtos'!$C$1:$D$42,2,0),"Não")</f>
        <v>Sim</v>
      </c>
      <c r="J293" s="68" t="s">
        <v>925</v>
      </c>
      <c r="K293" s="53" t="s">
        <v>378</v>
      </c>
      <c r="L293" s="17"/>
      <c r="M293" s="54" t="s">
        <v>48</v>
      </c>
      <c r="N293" s="55">
        <v>82254.42</v>
      </c>
      <c r="O293" s="55">
        <v>63000</v>
      </c>
      <c r="P293" s="56">
        <v>19254.419999999998</v>
      </c>
      <c r="Q293" s="64">
        <v>7000</v>
      </c>
      <c r="R293" s="51"/>
      <c r="S293" s="62" t="s">
        <v>375</v>
      </c>
      <c r="T293" s="53">
        <v>2083888</v>
      </c>
      <c r="U293" s="53" t="s">
        <v>3239</v>
      </c>
      <c r="V293" s="53" t="s">
        <v>3240</v>
      </c>
      <c r="W293" s="53" t="s">
        <v>52</v>
      </c>
      <c r="X293" s="53" t="s">
        <v>3241</v>
      </c>
      <c r="Y293" s="53" t="s">
        <v>3242</v>
      </c>
      <c r="Z293" s="53" t="s">
        <v>3243</v>
      </c>
      <c r="AA293" s="53" t="s">
        <v>56</v>
      </c>
      <c r="AB293" s="53">
        <v>15433.2</v>
      </c>
      <c r="AC293" s="53">
        <v>17148</v>
      </c>
      <c r="AD293" s="53" t="s">
        <v>56</v>
      </c>
      <c r="AE293" s="53" t="s">
        <v>56</v>
      </c>
      <c r="AF293" s="53" t="s">
        <v>56</v>
      </c>
      <c r="AG293" s="53">
        <v>15433.2</v>
      </c>
      <c r="AH293" s="53" t="s">
        <v>102</v>
      </c>
      <c r="AI293" s="53">
        <v>7716.6</v>
      </c>
      <c r="AJ293" s="53">
        <v>0</v>
      </c>
      <c r="AK293" s="53" t="s">
        <v>58</v>
      </c>
      <c r="AL293" s="53">
        <v>0</v>
      </c>
      <c r="AM293" s="53" t="s">
        <v>59</v>
      </c>
      <c r="AN293" s="53" t="s">
        <v>60</v>
      </c>
      <c r="AO293" s="51"/>
      <c r="AP293" s="53" t="s">
        <v>61</v>
      </c>
      <c r="AQ293" s="53" t="s">
        <v>2955</v>
      </c>
      <c r="AR293" s="53" t="s">
        <v>142</v>
      </c>
      <c r="AS293" s="53" t="s">
        <v>88</v>
      </c>
      <c r="AT293" s="53" t="s">
        <v>89</v>
      </c>
      <c r="AU293" s="53" t="s">
        <v>103</v>
      </c>
      <c r="AV293" s="53" t="s">
        <v>201</v>
      </c>
      <c r="AW293" s="53" t="s">
        <v>92</v>
      </c>
      <c r="AX293" s="53" t="s">
        <v>68</v>
      </c>
      <c r="AY293" s="53" t="s">
        <v>93</v>
      </c>
      <c r="AZ293" s="53" t="s">
        <v>3196</v>
      </c>
      <c r="BA293" s="53" t="s">
        <v>223</v>
      </c>
      <c r="BB293" s="53">
        <v>0</v>
      </c>
      <c r="BC293" s="53" t="s">
        <v>3244</v>
      </c>
      <c r="BD293" s="53" t="s">
        <v>3245</v>
      </c>
      <c r="BE293" s="58">
        <v>42131</v>
      </c>
      <c r="BF293" s="53">
        <v>15433.2</v>
      </c>
      <c r="BG293" s="58">
        <v>42131</v>
      </c>
      <c r="BH293" s="109" t="s">
        <v>3196</v>
      </c>
      <c r="BI293" s="60">
        <v>706</v>
      </c>
      <c r="BJ293" s="61">
        <v>23.533333333333335</v>
      </c>
      <c r="BK293" s="27">
        <f t="shared" si="28"/>
        <v>23</v>
      </c>
      <c r="BL293" s="110">
        <f t="shared" si="29"/>
        <v>1.9166666666666667</v>
      </c>
    </row>
    <row r="294" spans="1:64" ht="16.5" customHeight="1" x14ac:dyDescent="0.25">
      <c r="A294" s="49" t="s">
        <v>3189</v>
      </c>
      <c r="B294" s="17" t="s">
        <v>3252</v>
      </c>
      <c r="C294" s="49">
        <v>14</v>
      </c>
      <c r="D294" s="49" t="s">
        <v>3274</v>
      </c>
      <c r="E294" s="51" t="s">
        <v>380</v>
      </c>
      <c r="F294" s="50">
        <v>8100</v>
      </c>
      <c r="G294" s="18" t="s">
        <v>936</v>
      </c>
      <c r="H294" s="24" t="str">
        <f>IFERROR(IF(F294*1=9999,VLOOKUP(99&amp;C294*1,[4]Depara_Prod_Oficial!$A$2:$F$1048576,6,FALSE),VLOOKUP(F294*1,[4]Depara_Prod_Oficial!$A$2:$F$1048576,6,FALSE)),E294)</f>
        <v>Residencial Van Gogh</v>
      </c>
      <c r="I294" s="24" t="str">
        <f>IFERROR(VLOOKUP(H294,'[5]Principais Produtos'!$C$1:$D$42,2,0),"Não")</f>
        <v>Não</v>
      </c>
      <c r="J294" s="68" t="s">
        <v>1642</v>
      </c>
      <c r="K294" s="53" t="s">
        <v>1645</v>
      </c>
      <c r="L294" s="17"/>
      <c r="M294" s="54" t="s">
        <v>48</v>
      </c>
      <c r="N294" s="55">
        <v>12743.82</v>
      </c>
      <c r="O294" s="55">
        <v>11000</v>
      </c>
      <c r="P294" s="56">
        <v>1743.8199999999997</v>
      </c>
      <c r="Q294" s="64"/>
      <c r="R294" s="51"/>
      <c r="S294" s="62" t="s">
        <v>375</v>
      </c>
      <c r="T294" s="53">
        <v>2305700</v>
      </c>
      <c r="U294" s="53" t="s">
        <v>3246</v>
      </c>
      <c r="V294" s="53" t="s">
        <v>3247</v>
      </c>
      <c r="W294" s="53" t="s">
        <v>129</v>
      </c>
      <c r="X294" s="53" t="s">
        <v>3248</v>
      </c>
      <c r="Y294" s="53" t="s">
        <v>3249</v>
      </c>
      <c r="Z294" s="53" t="s">
        <v>3250</v>
      </c>
      <c r="AA294" s="53" t="s">
        <v>56</v>
      </c>
      <c r="AB294" s="53">
        <v>20709</v>
      </c>
      <c r="AC294" s="53">
        <v>20709</v>
      </c>
      <c r="AD294" s="53" t="s">
        <v>56</v>
      </c>
      <c r="AE294" s="53" t="s">
        <v>56</v>
      </c>
      <c r="AF294" s="53" t="s">
        <v>56</v>
      </c>
      <c r="AG294" s="53">
        <v>20709</v>
      </c>
      <c r="AH294" s="53" t="s">
        <v>102</v>
      </c>
      <c r="AI294" s="53">
        <v>10354.5</v>
      </c>
      <c r="AJ294" s="53">
        <v>0</v>
      </c>
      <c r="AK294" s="53" t="s">
        <v>58</v>
      </c>
      <c r="AL294" s="53">
        <v>0</v>
      </c>
      <c r="AM294" s="53" t="s">
        <v>59</v>
      </c>
      <c r="AN294" s="53" t="s">
        <v>60</v>
      </c>
      <c r="AO294" s="51"/>
      <c r="AP294" s="53" t="s">
        <v>61</v>
      </c>
      <c r="AQ294" s="53" t="s">
        <v>133</v>
      </c>
      <c r="AR294" s="53" t="s">
        <v>538</v>
      </c>
      <c r="AS294" s="53" t="s">
        <v>88</v>
      </c>
      <c r="AT294" s="53" t="s">
        <v>89</v>
      </c>
      <c r="AU294" s="53" t="s">
        <v>103</v>
      </c>
      <c r="AV294" s="53" t="s">
        <v>853</v>
      </c>
      <c r="AW294" s="53" t="s">
        <v>272</v>
      </c>
      <c r="AX294" s="53" t="s">
        <v>273</v>
      </c>
      <c r="AY294" s="53" t="s">
        <v>93</v>
      </c>
      <c r="AZ294" s="53" t="s">
        <v>3251</v>
      </c>
      <c r="BA294" s="53" t="s">
        <v>70</v>
      </c>
      <c r="BB294" s="53">
        <v>0</v>
      </c>
      <c r="BC294" s="53" t="s">
        <v>3252</v>
      </c>
      <c r="BD294" s="53" t="s">
        <v>2334</v>
      </c>
      <c r="BE294" s="58">
        <v>42605</v>
      </c>
      <c r="BF294" s="53">
        <v>20709</v>
      </c>
      <c r="BG294" s="58">
        <v>42605</v>
      </c>
      <c r="BH294" s="109" t="s">
        <v>3251</v>
      </c>
      <c r="BI294" s="60">
        <v>231</v>
      </c>
      <c r="BJ294" s="61">
        <v>7.7</v>
      </c>
      <c r="BK294" s="27">
        <f t="shared" si="28"/>
        <v>7</v>
      </c>
      <c r="BL294" s="110">
        <f t="shared" si="29"/>
        <v>0.58333333333333337</v>
      </c>
    </row>
    <row r="295" spans="1:64" ht="16.5" customHeight="1" x14ac:dyDescent="0.25">
      <c r="A295" s="49" t="s">
        <v>3189</v>
      </c>
      <c r="B295" s="17" t="s">
        <v>3259</v>
      </c>
      <c r="C295" s="49">
        <v>14</v>
      </c>
      <c r="D295" s="49" t="s">
        <v>3274</v>
      </c>
      <c r="E295" s="51" t="s">
        <v>935</v>
      </c>
      <c r="F295" s="50">
        <v>5000</v>
      </c>
      <c r="G295" s="18" t="s">
        <v>951</v>
      </c>
      <c r="H295" s="24" t="str">
        <f>IFERROR(IF(F295*1=9999,VLOOKUP(99&amp;C295*1,[4]Depara_Prod_Oficial!$A$2:$F$1048576,6,FALSE),VLOOKUP(F295*1,[4]Depara_Prod_Oficial!$A$2:$F$1048576,6,FALSE)),E295)</f>
        <v>Residencial STD</v>
      </c>
      <c r="I295" s="24" t="str">
        <f>IFERROR(VLOOKUP(H295,'[5]Principais Produtos'!$C$1:$D$42,2,0),"Não")</f>
        <v>Não</v>
      </c>
      <c r="J295" s="68" t="s">
        <v>1642</v>
      </c>
      <c r="K295" s="53" t="s">
        <v>1643</v>
      </c>
      <c r="L295" s="17" t="s">
        <v>3661</v>
      </c>
      <c r="M295" s="54" t="s">
        <v>903</v>
      </c>
      <c r="N295" s="55">
        <v>4284.78</v>
      </c>
      <c r="O295" s="55">
        <v>4284.78</v>
      </c>
      <c r="P295" s="56">
        <v>0</v>
      </c>
      <c r="Q295" s="64"/>
      <c r="R295" s="51"/>
      <c r="S295" s="62" t="s">
        <v>375</v>
      </c>
      <c r="T295" s="53">
        <v>2201787</v>
      </c>
      <c r="U295" s="53" t="s">
        <v>3253</v>
      </c>
      <c r="V295" s="53" t="s">
        <v>3254</v>
      </c>
      <c r="W295" s="53" t="s">
        <v>129</v>
      </c>
      <c r="X295" s="53" t="s">
        <v>3255</v>
      </c>
      <c r="Y295" s="53" t="s">
        <v>3256</v>
      </c>
      <c r="Z295" s="53" t="s">
        <v>3257</v>
      </c>
      <c r="AA295" s="53" t="s">
        <v>56</v>
      </c>
      <c r="AB295" s="53">
        <v>6151</v>
      </c>
      <c r="AC295" s="53">
        <v>6151</v>
      </c>
      <c r="AD295" s="53" t="s">
        <v>56</v>
      </c>
      <c r="AE295" s="53" t="s">
        <v>56</v>
      </c>
      <c r="AF295" s="53" t="s">
        <v>56</v>
      </c>
      <c r="AG295" s="53">
        <v>4296</v>
      </c>
      <c r="AH295" s="53" t="s">
        <v>57</v>
      </c>
      <c r="AI295" s="53">
        <v>4296</v>
      </c>
      <c r="AJ295" s="53">
        <v>0</v>
      </c>
      <c r="AK295" s="53" t="s">
        <v>58</v>
      </c>
      <c r="AL295" s="53">
        <v>0</v>
      </c>
      <c r="AM295" s="53" t="s">
        <v>59</v>
      </c>
      <c r="AN295" s="53" t="s">
        <v>60</v>
      </c>
      <c r="AO295" s="51"/>
      <c r="AP295" s="53" t="s">
        <v>61</v>
      </c>
      <c r="AQ295" s="53" t="s">
        <v>133</v>
      </c>
      <c r="AR295" s="53" t="s">
        <v>538</v>
      </c>
      <c r="AS295" s="53" t="s">
        <v>88</v>
      </c>
      <c r="AT295" s="53" t="s">
        <v>89</v>
      </c>
      <c r="AU295" s="53" t="s">
        <v>90</v>
      </c>
      <c r="AV295" s="53" t="s">
        <v>3258</v>
      </c>
      <c r="AW295" s="53" t="s">
        <v>283</v>
      </c>
      <c r="AX295" s="53" t="s">
        <v>284</v>
      </c>
      <c r="AY295" s="53" t="s">
        <v>93</v>
      </c>
      <c r="AZ295" s="53" t="s">
        <v>3251</v>
      </c>
      <c r="BA295" s="53" t="s">
        <v>332</v>
      </c>
      <c r="BB295" s="53">
        <v>0</v>
      </c>
      <c r="BC295" s="53" t="s">
        <v>3259</v>
      </c>
      <c r="BD295" s="53" t="s">
        <v>3260</v>
      </c>
      <c r="BE295" s="58">
        <v>42406</v>
      </c>
      <c r="BF295" s="53">
        <v>6151</v>
      </c>
      <c r="BG295" s="58">
        <v>42406</v>
      </c>
      <c r="BH295" s="109" t="s">
        <v>3251</v>
      </c>
      <c r="BI295" s="60">
        <v>430</v>
      </c>
      <c r="BJ295" s="61">
        <v>14.333333333333334</v>
      </c>
      <c r="BK295" s="27">
        <f t="shared" si="28"/>
        <v>14</v>
      </c>
      <c r="BL295" s="110">
        <f t="shared" si="29"/>
        <v>1.1666666666666667</v>
      </c>
    </row>
    <row r="296" spans="1:64" ht="16.5" customHeight="1" x14ac:dyDescent="0.25">
      <c r="A296" s="49" t="s">
        <v>3189</v>
      </c>
      <c r="B296" s="17" t="s">
        <v>3266</v>
      </c>
      <c r="C296" s="49">
        <v>14</v>
      </c>
      <c r="D296" s="49" t="s">
        <v>3274</v>
      </c>
      <c r="E296" s="51" t="s">
        <v>380</v>
      </c>
      <c r="F296" s="50">
        <v>8100</v>
      </c>
      <c r="G296" s="63" t="s">
        <v>381</v>
      </c>
      <c r="H296" s="24" t="str">
        <f>IFERROR(IF(F296*1=9999,VLOOKUP(99&amp;C296*1,[4]Depara_Prod_Oficial!$A$2:$F$1048576,6,FALSE),VLOOKUP(F296*1,[4]Depara_Prod_Oficial!$A$2:$F$1048576,6,FALSE)),E296)</f>
        <v>Residencial Van Gogh</v>
      </c>
      <c r="I296" s="24" t="str">
        <f>IFERROR(VLOOKUP(H296,'[5]Principais Produtos'!$C$1:$D$42,2,0),"Não")</f>
        <v>Não</v>
      </c>
      <c r="J296" s="68" t="s">
        <v>925</v>
      </c>
      <c r="K296" s="53" t="s">
        <v>378</v>
      </c>
      <c r="L296" s="17"/>
      <c r="M296" s="54" t="s">
        <v>369</v>
      </c>
      <c r="N296" s="55">
        <v>25088.26</v>
      </c>
      <c r="O296" s="55">
        <v>0</v>
      </c>
      <c r="P296" s="56">
        <v>25088.26</v>
      </c>
      <c r="Q296" s="64"/>
      <c r="R296" s="51"/>
      <c r="S296" s="62" t="s">
        <v>375</v>
      </c>
      <c r="T296" s="53">
        <v>2101792</v>
      </c>
      <c r="U296" s="53" t="s">
        <v>3261</v>
      </c>
      <c r="V296" s="53" t="s">
        <v>3262</v>
      </c>
      <c r="W296" s="53" t="s">
        <v>129</v>
      </c>
      <c r="X296" s="53" t="s">
        <v>3263</v>
      </c>
      <c r="Y296" s="53" t="s">
        <v>3264</v>
      </c>
      <c r="Z296" s="53" t="s">
        <v>3265</v>
      </c>
      <c r="AA296" s="53" t="s">
        <v>56</v>
      </c>
      <c r="AB296" s="53">
        <v>17050.62</v>
      </c>
      <c r="AC296" s="53">
        <v>21000</v>
      </c>
      <c r="AD296" s="53" t="s">
        <v>56</v>
      </c>
      <c r="AE296" s="53" t="s">
        <v>56</v>
      </c>
      <c r="AF296" s="53" t="s">
        <v>56</v>
      </c>
      <c r="AG296" s="53">
        <v>17050.62</v>
      </c>
      <c r="AH296" s="53" t="s">
        <v>102</v>
      </c>
      <c r="AI296" s="53">
        <v>8525.31</v>
      </c>
      <c r="AJ296" s="53">
        <v>0</v>
      </c>
      <c r="AK296" s="53" t="s">
        <v>58</v>
      </c>
      <c r="AL296" s="53">
        <v>0</v>
      </c>
      <c r="AM296" s="53" t="s">
        <v>59</v>
      </c>
      <c r="AN296" s="53" t="s">
        <v>60</v>
      </c>
      <c r="AO296" s="51"/>
      <c r="AP296" s="53" t="s">
        <v>61</v>
      </c>
      <c r="AQ296" s="53" t="s">
        <v>133</v>
      </c>
      <c r="AR296" s="53" t="s">
        <v>142</v>
      </c>
      <c r="AS296" s="53" t="s">
        <v>88</v>
      </c>
      <c r="AT296" s="53" t="s">
        <v>89</v>
      </c>
      <c r="AU296" s="53" t="s">
        <v>103</v>
      </c>
      <c r="AV296" s="53" t="s">
        <v>1078</v>
      </c>
      <c r="AW296" s="53" t="s">
        <v>67</v>
      </c>
      <c r="AX296" s="53" t="s">
        <v>68</v>
      </c>
      <c r="AY296" s="53" t="s">
        <v>93</v>
      </c>
      <c r="AZ296" s="53" t="s">
        <v>3236</v>
      </c>
      <c r="BA296" s="53" t="s">
        <v>155</v>
      </c>
      <c r="BB296" s="53">
        <v>0</v>
      </c>
      <c r="BC296" s="53" t="s">
        <v>3266</v>
      </c>
      <c r="BD296" s="53" t="s">
        <v>3267</v>
      </c>
      <c r="BE296" s="58">
        <v>42157</v>
      </c>
      <c r="BF296" s="53">
        <v>17050.62</v>
      </c>
      <c r="BG296" s="58">
        <v>42157</v>
      </c>
      <c r="BH296" s="109" t="s">
        <v>3236</v>
      </c>
      <c r="BI296" s="60">
        <v>678</v>
      </c>
      <c r="BJ296" s="61">
        <v>22.6</v>
      </c>
      <c r="BK296" s="27">
        <f t="shared" si="28"/>
        <v>22</v>
      </c>
      <c r="BL296" s="110">
        <f t="shared" si="29"/>
        <v>1.8333333333333333</v>
      </c>
    </row>
    <row r="297" spans="1:64" ht="16.5" customHeight="1" x14ac:dyDescent="0.25">
      <c r="A297" s="49" t="s">
        <v>3189</v>
      </c>
      <c r="B297" s="17" t="s">
        <v>3273</v>
      </c>
      <c r="C297" s="49">
        <v>14</v>
      </c>
      <c r="D297" s="49" t="s">
        <v>3274</v>
      </c>
      <c r="E297" s="51" t="s">
        <v>380</v>
      </c>
      <c r="F297" s="50">
        <v>8100</v>
      </c>
      <c r="G297" s="52" t="s">
        <v>1644</v>
      </c>
      <c r="H297" s="24" t="str">
        <f>IFERROR(IF(F297*1=9999,VLOOKUP(99&amp;C297*1,[4]Depara_Prod_Oficial!$A$2:$F$1048576,6,FALSE),VLOOKUP(F297*1,[4]Depara_Prod_Oficial!$A$2:$F$1048576,6,FALSE)),E297)</f>
        <v>Residencial Van Gogh</v>
      </c>
      <c r="I297" s="24" t="str">
        <f>IFERROR(VLOOKUP(H297,'[5]Principais Produtos'!$C$1:$D$42,2,0),"Não")</f>
        <v>Não</v>
      </c>
      <c r="J297" s="68" t="s">
        <v>925</v>
      </c>
      <c r="K297" s="53" t="s">
        <v>378</v>
      </c>
      <c r="L297" s="17"/>
      <c r="M297" s="54" t="s">
        <v>903</v>
      </c>
      <c r="N297" s="55">
        <v>4992.96</v>
      </c>
      <c r="O297" s="55">
        <v>4992.96</v>
      </c>
      <c r="P297" s="56">
        <v>0</v>
      </c>
      <c r="Q297" s="64"/>
      <c r="R297" s="51"/>
      <c r="S297" s="62" t="s">
        <v>375</v>
      </c>
      <c r="T297" s="53">
        <v>2057854</v>
      </c>
      <c r="U297" s="53" t="s">
        <v>3268</v>
      </c>
      <c r="V297" s="53" t="s">
        <v>3269</v>
      </c>
      <c r="W297" s="53" t="s">
        <v>129</v>
      </c>
      <c r="X297" s="53" t="s">
        <v>3270</v>
      </c>
      <c r="Y297" s="53" t="s">
        <v>3271</v>
      </c>
      <c r="Z297" s="53" t="s">
        <v>783</v>
      </c>
      <c r="AA297" s="53" t="s">
        <v>56</v>
      </c>
      <c r="AB297" s="53">
        <v>4700</v>
      </c>
      <c r="AC297" s="53">
        <v>6000</v>
      </c>
      <c r="AD297" s="53" t="s">
        <v>56</v>
      </c>
      <c r="AE297" s="53" t="s">
        <v>56</v>
      </c>
      <c r="AF297" s="53" t="s">
        <v>56</v>
      </c>
      <c r="AG297" s="53">
        <v>1380</v>
      </c>
      <c r="AH297" s="53" t="s">
        <v>57</v>
      </c>
      <c r="AI297" s="53">
        <v>1380</v>
      </c>
      <c r="AJ297" s="53">
        <v>0</v>
      </c>
      <c r="AK297" s="53" t="s">
        <v>58</v>
      </c>
      <c r="AL297" s="53">
        <v>0</v>
      </c>
      <c r="AM297" s="53" t="s">
        <v>59</v>
      </c>
      <c r="AN297" s="53" t="s">
        <v>60</v>
      </c>
      <c r="AO297" s="51"/>
      <c r="AP297" s="53" t="s">
        <v>61</v>
      </c>
      <c r="AQ297" s="53" t="s">
        <v>133</v>
      </c>
      <c r="AR297" s="53" t="s">
        <v>728</v>
      </c>
      <c r="AS297" s="53" t="s">
        <v>88</v>
      </c>
      <c r="AT297" s="53" t="s">
        <v>89</v>
      </c>
      <c r="AU297" s="53" t="s">
        <v>103</v>
      </c>
      <c r="AV297" s="53" t="s">
        <v>3272</v>
      </c>
      <c r="AW297" s="53" t="s">
        <v>92</v>
      </c>
      <c r="AX297" s="53" t="s">
        <v>68</v>
      </c>
      <c r="AY297" s="53" t="s">
        <v>93</v>
      </c>
      <c r="AZ297" s="53" t="s">
        <v>3203</v>
      </c>
      <c r="BA297" s="53" t="s">
        <v>163</v>
      </c>
      <c r="BB297" s="53">
        <v>0</v>
      </c>
      <c r="BC297" s="53" t="s">
        <v>3273</v>
      </c>
      <c r="BD297" s="53" t="s">
        <v>1579</v>
      </c>
      <c r="BE297" s="58">
        <v>42086</v>
      </c>
      <c r="BF297" s="53">
        <v>4700</v>
      </c>
      <c r="BG297" s="58">
        <v>42086</v>
      </c>
      <c r="BH297" s="109" t="s">
        <v>3203</v>
      </c>
      <c r="BI297" s="60">
        <v>745</v>
      </c>
      <c r="BJ297" s="61">
        <v>24.833333333333332</v>
      </c>
      <c r="BK297" s="27">
        <f t="shared" si="28"/>
        <v>24</v>
      </c>
      <c r="BL297" s="110">
        <f t="shared" si="29"/>
        <v>2</v>
      </c>
    </row>
    <row r="298" spans="1:64" ht="16.5" customHeight="1" x14ac:dyDescent="0.25">
      <c r="A298" s="49" t="s">
        <v>3189</v>
      </c>
      <c r="B298" s="17" t="s">
        <v>3281</v>
      </c>
      <c r="C298" s="49">
        <v>18</v>
      </c>
      <c r="D298" s="49" t="s">
        <v>3274</v>
      </c>
      <c r="E298" s="51" t="s">
        <v>3556</v>
      </c>
      <c r="F298" s="50">
        <v>8114</v>
      </c>
      <c r="G298" s="63" t="s">
        <v>3662</v>
      </c>
      <c r="H298" s="24" t="str">
        <f>IFERROR(IF(F298*1=9999,VLOOKUP(99&amp;C298*1,[4]Depara_Prod_Oficial!$A$2:$F$1048576,6,FALSE),VLOOKUP(F298*1,[4]Depara_Prod_Oficial!$A$2:$F$1048576,6,FALSE)),E298)</f>
        <v>Empresarial</v>
      </c>
      <c r="I298" s="24" t="str">
        <f>IFERROR(VLOOKUP(H298,'[5]Principais Produtos'!$C$1:$D$42,2,0),"Não")</f>
        <v>Sim</v>
      </c>
      <c r="J298" s="68" t="s">
        <v>1642</v>
      </c>
      <c r="K298" s="53" t="s">
        <v>957</v>
      </c>
      <c r="L298" s="17"/>
      <c r="M298" s="54" t="s">
        <v>369</v>
      </c>
      <c r="N298" s="55">
        <v>30000</v>
      </c>
      <c r="O298" s="55">
        <v>0</v>
      </c>
      <c r="P298" s="56">
        <v>30000</v>
      </c>
      <c r="Q298" s="64"/>
      <c r="R298" s="51"/>
      <c r="S298" s="62" t="s">
        <v>375</v>
      </c>
      <c r="T298" s="53">
        <v>2400780</v>
      </c>
      <c r="U298" s="53" t="s">
        <v>3275</v>
      </c>
      <c r="V298" s="53" t="s">
        <v>3276</v>
      </c>
      <c r="W298" s="53" t="s">
        <v>129</v>
      </c>
      <c r="X298" s="53" t="s">
        <v>3277</v>
      </c>
      <c r="Y298" s="53" t="s">
        <v>3278</v>
      </c>
      <c r="Z298" s="53" t="s">
        <v>3279</v>
      </c>
      <c r="AA298" s="53" t="s">
        <v>56</v>
      </c>
      <c r="AB298" s="53">
        <v>100000</v>
      </c>
      <c r="AC298" s="53">
        <v>100000</v>
      </c>
      <c r="AD298" s="53" t="s">
        <v>56</v>
      </c>
      <c r="AE298" s="53" t="s">
        <v>56</v>
      </c>
      <c r="AF298" s="53" t="s">
        <v>56</v>
      </c>
      <c r="AG298" s="53">
        <v>100000</v>
      </c>
      <c r="AH298" s="53" t="s">
        <v>102</v>
      </c>
      <c r="AI298" s="53">
        <v>50000</v>
      </c>
      <c r="AJ298" s="53">
        <v>0</v>
      </c>
      <c r="AK298" s="53" t="s">
        <v>58</v>
      </c>
      <c r="AL298" s="53">
        <v>0</v>
      </c>
      <c r="AM298" s="53" t="s">
        <v>59</v>
      </c>
      <c r="AN298" s="53" t="s">
        <v>60</v>
      </c>
      <c r="AO298" s="51"/>
      <c r="AP298" s="53" t="s">
        <v>61</v>
      </c>
      <c r="AQ298" s="53" t="s">
        <v>133</v>
      </c>
      <c r="AR298" s="53" t="s">
        <v>538</v>
      </c>
      <c r="AS298" s="53" t="s">
        <v>88</v>
      </c>
      <c r="AT298" s="53" t="s">
        <v>89</v>
      </c>
      <c r="AU298" s="53" t="s">
        <v>103</v>
      </c>
      <c r="AV298" s="53" t="s">
        <v>3280</v>
      </c>
      <c r="AW298" s="53" t="s">
        <v>1806</v>
      </c>
      <c r="AX298" s="53" t="s">
        <v>775</v>
      </c>
      <c r="AY298" s="53" t="s">
        <v>93</v>
      </c>
      <c r="AZ298" s="53" t="s">
        <v>3251</v>
      </c>
      <c r="BA298" s="53" t="s">
        <v>124</v>
      </c>
      <c r="BB298" s="53">
        <v>0</v>
      </c>
      <c r="BC298" s="53" t="s">
        <v>3281</v>
      </c>
      <c r="BD298" s="53" t="s">
        <v>2708</v>
      </c>
      <c r="BE298" s="58">
        <v>42725</v>
      </c>
      <c r="BF298" s="53">
        <v>100000</v>
      </c>
      <c r="BG298" s="58">
        <v>42725</v>
      </c>
      <c r="BH298" s="109" t="s">
        <v>3251</v>
      </c>
      <c r="BI298" s="60">
        <v>111</v>
      </c>
      <c r="BJ298" s="61">
        <v>3.7</v>
      </c>
      <c r="BK298" s="27">
        <f t="shared" si="28"/>
        <v>3</v>
      </c>
      <c r="BL298" s="110">
        <f t="shared" si="29"/>
        <v>0.25</v>
      </c>
    </row>
    <row r="299" spans="1:64" ht="16.5" customHeight="1" x14ac:dyDescent="0.25">
      <c r="A299" s="49" t="s">
        <v>3189</v>
      </c>
      <c r="B299" s="17" t="s">
        <v>3287</v>
      </c>
      <c r="C299" s="49">
        <v>14</v>
      </c>
      <c r="D299" s="49" t="s">
        <v>3274</v>
      </c>
      <c r="E299" s="51" t="s">
        <v>1629</v>
      </c>
      <c r="F299" s="50">
        <v>5002</v>
      </c>
      <c r="G299" s="18" t="s">
        <v>951</v>
      </c>
      <c r="H299" s="24" t="str">
        <f>IFERROR(IF(F299*1=9999,VLOOKUP(99&amp;C299*1,[4]Depara_Prod_Oficial!$A$2:$F$1048576,6,FALSE),VLOOKUP(F299*1,[4]Depara_Prod_Oficial!$A$2:$F$1048576,6,FALSE)),E299)</f>
        <v>Residencial Dose Dupla</v>
      </c>
      <c r="I299" s="24" t="str">
        <f>IFERROR(VLOOKUP(H299,'[5]Principais Produtos'!$C$1:$D$42,2,0),"Não")</f>
        <v>Sim</v>
      </c>
      <c r="J299" s="68" t="s">
        <v>1642</v>
      </c>
      <c r="K299" s="53" t="s">
        <v>1645</v>
      </c>
      <c r="L299" s="17"/>
      <c r="M299" s="54" t="s">
        <v>903</v>
      </c>
      <c r="N299" s="55">
        <v>6822.8</v>
      </c>
      <c r="O299" s="55">
        <v>6822.8</v>
      </c>
      <c r="P299" s="56">
        <v>0</v>
      </c>
      <c r="Q299" s="64"/>
      <c r="R299" s="51"/>
      <c r="S299" s="62" t="s">
        <v>375</v>
      </c>
      <c r="T299" s="53">
        <v>2361803</v>
      </c>
      <c r="U299" s="53" t="s">
        <v>3282</v>
      </c>
      <c r="V299" s="53" t="s">
        <v>3283</v>
      </c>
      <c r="W299" s="53" t="s">
        <v>129</v>
      </c>
      <c r="X299" s="53" t="s">
        <v>3284</v>
      </c>
      <c r="Y299" s="53" t="s">
        <v>3285</v>
      </c>
      <c r="Z299" s="53" t="s">
        <v>2258</v>
      </c>
      <c r="AA299" s="53" t="s">
        <v>56</v>
      </c>
      <c r="AB299" s="53">
        <v>16040</v>
      </c>
      <c r="AC299" s="53">
        <v>16040</v>
      </c>
      <c r="AD299" s="53" t="s">
        <v>56</v>
      </c>
      <c r="AE299" s="53" t="s">
        <v>56</v>
      </c>
      <c r="AF299" s="53" t="s">
        <v>56</v>
      </c>
      <c r="AG299" s="53">
        <v>16040</v>
      </c>
      <c r="AH299" s="53" t="s">
        <v>102</v>
      </c>
      <c r="AI299" s="53">
        <v>8020</v>
      </c>
      <c r="AJ299" s="53">
        <v>0</v>
      </c>
      <c r="AK299" s="53" t="s">
        <v>58</v>
      </c>
      <c r="AL299" s="53">
        <v>0</v>
      </c>
      <c r="AM299" s="53" t="s">
        <v>59</v>
      </c>
      <c r="AN299" s="53" t="s">
        <v>60</v>
      </c>
      <c r="AO299" s="51"/>
      <c r="AP299" s="53" t="s">
        <v>61</v>
      </c>
      <c r="AQ299" s="53" t="s">
        <v>133</v>
      </c>
      <c r="AR299" s="53" t="s">
        <v>87</v>
      </c>
      <c r="AS299" s="53" t="s">
        <v>88</v>
      </c>
      <c r="AT299" s="53" t="s">
        <v>89</v>
      </c>
      <c r="AU299" s="53" t="s">
        <v>103</v>
      </c>
      <c r="AV299" s="53" t="s">
        <v>441</v>
      </c>
      <c r="AW299" s="53" t="s">
        <v>92</v>
      </c>
      <c r="AX299" s="53" t="s">
        <v>68</v>
      </c>
      <c r="AY299" s="53" t="s">
        <v>93</v>
      </c>
      <c r="AZ299" s="53" t="s">
        <v>3286</v>
      </c>
      <c r="BA299" s="53" t="s">
        <v>94</v>
      </c>
      <c r="BB299" s="53">
        <v>0</v>
      </c>
      <c r="BC299" s="53" t="s">
        <v>3287</v>
      </c>
      <c r="BD299" s="53" t="s">
        <v>3288</v>
      </c>
      <c r="BE299" s="58">
        <v>42662</v>
      </c>
      <c r="BF299" s="53">
        <v>16040</v>
      </c>
      <c r="BG299" s="58">
        <v>42662</v>
      </c>
      <c r="BH299" s="109" t="s">
        <v>3286</v>
      </c>
      <c r="BI299" s="60">
        <v>170</v>
      </c>
      <c r="BJ299" s="61">
        <v>5.666666666666667</v>
      </c>
      <c r="BK299" s="27">
        <f t="shared" si="28"/>
        <v>5</v>
      </c>
      <c r="BL299" s="110">
        <f t="shared" si="29"/>
        <v>0.41666666666666669</v>
      </c>
    </row>
    <row r="300" spans="1:64" ht="16.5" customHeight="1" x14ac:dyDescent="0.25">
      <c r="A300" s="49" t="s">
        <v>3189</v>
      </c>
      <c r="B300" s="17" t="s">
        <v>3295</v>
      </c>
      <c r="C300" s="49">
        <v>14</v>
      </c>
      <c r="D300" s="49" t="s">
        <v>3274</v>
      </c>
      <c r="E300" s="51" t="s">
        <v>935</v>
      </c>
      <c r="F300" s="50">
        <v>5000</v>
      </c>
      <c r="G300" s="18" t="s">
        <v>936</v>
      </c>
      <c r="H300" s="24" t="str">
        <f>IFERROR(IF(F300*1=9999,VLOOKUP(99&amp;C300*1,[4]Depara_Prod_Oficial!$A$2:$F$1048576,6,FALSE),VLOOKUP(F300*1,[4]Depara_Prod_Oficial!$A$2:$F$1048576,6,FALSE)),E300)</f>
        <v>Residencial STD</v>
      </c>
      <c r="I300" s="24" t="str">
        <f>IFERROR(VLOOKUP(H300,'[5]Principais Produtos'!$C$1:$D$42,2,0),"Não")</f>
        <v>Não</v>
      </c>
      <c r="J300" s="68" t="s">
        <v>1642</v>
      </c>
      <c r="K300" s="53" t="s">
        <v>1645</v>
      </c>
      <c r="L300" s="17"/>
      <c r="M300" s="54" t="s">
        <v>369</v>
      </c>
      <c r="N300" s="55">
        <v>2000</v>
      </c>
      <c r="O300" s="55">
        <v>0</v>
      </c>
      <c r="P300" s="56">
        <v>2000</v>
      </c>
      <c r="Q300" s="64"/>
      <c r="R300" s="51"/>
      <c r="S300" s="62" t="s">
        <v>375</v>
      </c>
      <c r="T300" s="53">
        <v>2282781</v>
      </c>
      <c r="U300" s="53" t="s">
        <v>3289</v>
      </c>
      <c r="V300" s="53" t="s">
        <v>3290</v>
      </c>
      <c r="W300" s="53" t="s">
        <v>129</v>
      </c>
      <c r="X300" s="53" t="s">
        <v>3291</v>
      </c>
      <c r="Y300" s="53" t="s">
        <v>3292</v>
      </c>
      <c r="Z300" s="53" t="s">
        <v>3293</v>
      </c>
      <c r="AA300" s="53" t="s">
        <v>56</v>
      </c>
      <c r="AB300" s="53">
        <v>2394</v>
      </c>
      <c r="AC300" s="53">
        <v>2394</v>
      </c>
      <c r="AD300" s="53" t="s">
        <v>56</v>
      </c>
      <c r="AE300" s="53" t="s">
        <v>56</v>
      </c>
      <c r="AF300" s="53" t="s">
        <v>56</v>
      </c>
      <c r="AG300" s="53">
        <v>2394</v>
      </c>
      <c r="AH300" s="53" t="s">
        <v>102</v>
      </c>
      <c r="AI300" s="53">
        <v>1197</v>
      </c>
      <c r="AJ300" s="53">
        <v>0</v>
      </c>
      <c r="AK300" s="53" t="s">
        <v>58</v>
      </c>
      <c r="AL300" s="53">
        <v>0</v>
      </c>
      <c r="AM300" s="53" t="s">
        <v>59</v>
      </c>
      <c r="AN300" s="53" t="s">
        <v>60</v>
      </c>
      <c r="AO300" s="51"/>
      <c r="AP300" s="53" t="s">
        <v>61</v>
      </c>
      <c r="AQ300" s="53" t="s">
        <v>133</v>
      </c>
      <c r="AR300" s="53" t="s">
        <v>142</v>
      </c>
      <c r="AS300" s="53" t="s">
        <v>88</v>
      </c>
      <c r="AT300" s="53" t="s">
        <v>89</v>
      </c>
      <c r="AU300" s="53" t="s">
        <v>90</v>
      </c>
      <c r="AV300" s="53" t="s">
        <v>3294</v>
      </c>
      <c r="AW300" s="53" t="s">
        <v>92</v>
      </c>
      <c r="AX300" s="53" t="s">
        <v>68</v>
      </c>
      <c r="AY300" s="53" t="s">
        <v>93</v>
      </c>
      <c r="AZ300" s="53" t="s">
        <v>3203</v>
      </c>
      <c r="BA300" s="53" t="s">
        <v>202</v>
      </c>
      <c r="BB300" s="53">
        <v>0</v>
      </c>
      <c r="BC300" s="53" t="s">
        <v>3295</v>
      </c>
      <c r="BD300" s="53" t="s">
        <v>2596</v>
      </c>
      <c r="BE300" s="58">
        <v>42566</v>
      </c>
      <c r="BF300" s="53">
        <v>2394</v>
      </c>
      <c r="BG300" s="58">
        <v>42566</v>
      </c>
      <c r="BH300" s="109" t="s">
        <v>3203</v>
      </c>
      <c r="BI300" s="60">
        <v>265</v>
      </c>
      <c r="BJ300" s="61">
        <v>8.8333333333333339</v>
      </c>
      <c r="BK300" s="27">
        <f t="shared" si="28"/>
        <v>8</v>
      </c>
      <c r="BL300" s="110">
        <f t="shared" si="29"/>
        <v>0.66666666666666663</v>
      </c>
    </row>
    <row r="301" spans="1:64" ht="16.5" customHeight="1" x14ac:dyDescent="0.25">
      <c r="A301" s="49" t="s">
        <v>3189</v>
      </c>
      <c r="B301" s="17" t="s">
        <v>3303</v>
      </c>
      <c r="C301" s="49">
        <v>14</v>
      </c>
      <c r="D301" s="49" t="s">
        <v>3274</v>
      </c>
      <c r="E301" s="51" t="s">
        <v>3557</v>
      </c>
      <c r="F301" s="50">
        <v>8099</v>
      </c>
      <c r="G301" s="18" t="s">
        <v>936</v>
      </c>
      <c r="H301" s="24" t="str">
        <f>IFERROR(IF(F301*1=9999,VLOOKUP(99&amp;C301*1,[4]Depara_Prod_Oficial!$A$2:$F$1048576,6,FALSE),VLOOKUP(F301*1,[4]Depara_Prod_Oficial!$A$2:$F$1048576,6,FALSE)),E301)</f>
        <v>Residencial Sob Medida</v>
      </c>
      <c r="I301" s="24" t="str">
        <f>IFERROR(VLOOKUP(H301,'[5]Principais Produtos'!$C$1:$D$42,2,0),"Não")</f>
        <v>Sim</v>
      </c>
      <c r="J301" s="68" t="s">
        <v>1642</v>
      </c>
      <c r="K301" s="53" t="s">
        <v>1645</v>
      </c>
      <c r="L301" s="17"/>
      <c r="M301" s="54" t="s">
        <v>369</v>
      </c>
      <c r="N301" s="55">
        <v>6002.74</v>
      </c>
      <c r="O301" s="55">
        <v>0</v>
      </c>
      <c r="P301" s="56">
        <v>6002.74</v>
      </c>
      <c r="Q301" s="64"/>
      <c r="R301" s="51"/>
      <c r="S301" s="62" t="s">
        <v>375</v>
      </c>
      <c r="T301" s="53">
        <v>2269899</v>
      </c>
      <c r="U301" s="53" t="s">
        <v>3296</v>
      </c>
      <c r="V301" s="53" t="s">
        <v>3297</v>
      </c>
      <c r="W301" s="53" t="s">
        <v>129</v>
      </c>
      <c r="X301" s="53" t="s">
        <v>3298</v>
      </c>
      <c r="Y301" s="53" t="s">
        <v>3299</v>
      </c>
      <c r="Z301" s="53" t="s">
        <v>3300</v>
      </c>
      <c r="AA301" s="53" t="s">
        <v>56</v>
      </c>
      <c r="AB301" s="53">
        <v>5000</v>
      </c>
      <c r="AC301" s="53">
        <v>5000</v>
      </c>
      <c r="AD301" s="53" t="s">
        <v>56</v>
      </c>
      <c r="AE301" s="53" t="s">
        <v>56</v>
      </c>
      <c r="AF301" s="53" t="s">
        <v>56</v>
      </c>
      <c r="AG301" s="53">
        <v>5000</v>
      </c>
      <c r="AH301" s="53" t="s">
        <v>102</v>
      </c>
      <c r="AI301" s="53">
        <v>2500</v>
      </c>
      <c r="AJ301" s="53">
        <v>0</v>
      </c>
      <c r="AK301" s="53" t="s">
        <v>58</v>
      </c>
      <c r="AL301" s="53">
        <v>0</v>
      </c>
      <c r="AM301" s="53" t="s">
        <v>59</v>
      </c>
      <c r="AN301" s="53" t="s">
        <v>60</v>
      </c>
      <c r="AO301" s="51"/>
      <c r="AP301" s="53" t="s">
        <v>61</v>
      </c>
      <c r="AQ301" s="53" t="s">
        <v>133</v>
      </c>
      <c r="AR301" s="53" t="s">
        <v>87</v>
      </c>
      <c r="AS301" s="53" t="s">
        <v>88</v>
      </c>
      <c r="AT301" s="53" t="s">
        <v>89</v>
      </c>
      <c r="AU301" s="53" t="s">
        <v>90</v>
      </c>
      <c r="AV301" s="53" t="s">
        <v>3301</v>
      </c>
      <c r="AW301" s="53" t="s">
        <v>92</v>
      </c>
      <c r="AX301" s="53" t="s">
        <v>68</v>
      </c>
      <c r="AY301" s="53" t="s">
        <v>93</v>
      </c>
      <c r="AZ301" s="53" t="s">
        <v>3302</v>
      </c>
      <c r="BA301" s="53" t="s">
        <v>124</v>
      </c>
      <c r="BB301" s="53">
        <v>0</v>
      </c>
      <c r="BC301" s="53" t="s">
        <v>3303</v>
      </c>
      <c r="BD301" s="53" t="s">
        <v>3304</v>
      </c>
      <c r="BE301" s="58">
        <v>42537</v>
      </c>
      <c r="BF301" s="53">
        <v>5000</v>
      </c>
      <c r="BG301" s="58">
        <v>42537</v>
      </c>
      <c r="BH301" s="109" t="s">
        <v>3302</v>
      </c>
      <c r="BI301" s="60">
        <v>291</v>
      </c>
      <c r="BJ301" s="61">
        <v>9.6999999999999993</v>
      </c>
      <c r="BK301" s="27">
        <f t="shared" si="28"/>
        <v>9</v>
      </c>
      <c r="BL301" s="110">
        <f t="shared" si="29"/>
        <v>0.75</v>
      </c>
    </row>
    <row r="302" spans="1:64" ht="16.5" customHeight="1" x14ac:dyDescent="0.25">
      <c r="A302" s="49" t="s">
        <v>3189</v>
      </c>
      <c r="B302" s="17" t="s">
        <v>3309</v>
      </c>
      <c r="C302" s="49">
        <v>14</v>
      </c>
      <c r="D302" s="49" t="s">
        <v>3274</v>
      </c>
      <c r="E302" s="51" t="s">
        <v>3557</v>
      </c>
      <c r="F302" s="50">
        <v>8099</v>
      </c>
      <c r="G302" s="63" t="s">
        <v>381</v>
      </c>
      <c r="H302" s="24" t="str">
        <f>IFERROR(IF(F302*1=9999,VLOOKUP(99&amp;C302*1,[4]Depara_Prod_Oficial!$A$2:$F$1048576,6,FALSE),VLOOKUP(F302*1,[4]Depara_Prod_Oficial!$A$2:$F$1048576,6,FALSE)),E302)</f>
        <v>Residencial Sob Medida</v>
      </c>
      <c r="I302" s="24" t="str">
        <f>IFERROR(VLOOKUP(H302,'[5]Principais Produtos'!$C$1:$D$42,2,0),"Não")</f>
        <v>Sim</v>
      </c>
      <c r="J302" s="68" t="s">
        <v>925</v>
      </c>
      <c r="K302" s="53" t="s">
        <v>378</v>
      </c>
      <c r="L302" s="17"/>
      <c r="M302" s="54" t="s">
        <v>48</v>
      </c>
      <c r="N302" s="55">
        <v>6833.76</v>
      </c>
      <c r="O302" s="55">
        <v>6500</v>
      </c>
      <c r="P302" s="56">
        <v>333.76000000000022</v>
      </c>
      <c r="Q302" s="64"/>
      <c r="R302" s="51"/>
      <c r="S302" s="62" t="s">
        <v>375</v>
      </c>
      <c r="T302" s="53">
        <v>2124382</v>
      </c>
      <c r="U302" s="53" t="s">
        <v>3305</v>
      </c>
      <c r="V302" s="53" t="s">
        <v>3306</v>
      </c>
      <c r="W302" s="53" t="s">
        <v>129</v>
      </c>
      <c r="X302" s="53" t="s">
        <v>3307</v>
      </c>
      <c r="Y302" s="53" t="s">
        <v>3308</v>
      </c>
      <c r="Z302" s="53" t="s">
        <v>2705</v>
      </c>
      <c r="AA302" s="53" t="s">
        <v>56</v>
      </c>
      <c r="AB302" s="53">
        <v>4840.2</v>
      </c>
      <c r="AC302" s="53">
        <v>6000</v>
      </c>
      <c r="AD302" s="53" t="s">
        <v>56</v>
      </c>
      <c r="AE302" s="53" t="s">
        <v>56</v>
      </c>
      <c r="AF302" s="53" t="s">
        <v>56</v>
      </c>
      <c r="AG302" s="53">
        <v>4840.2</v>
      </c>
      <c r="AH302" s="53" t="s">
        <v>102</v>
      </c>
      <c r="AI302" s="53">
        <v>2420.1</v>
      </c>
      <c r="AJ302" s="53">
        <v>0</v>
      </c>
      <c r="AK302" s="53" t="s">
        <v>58</v>
      </c>
      <c r="AL302" s="53">
        <v>0</v>
      </c>
      <c r="AM302" s="53" t="s">
        <v>59</v>
      </c>
      <c r="AN302" s="53" t="s">
        <v>60</v>
      </c>
      <c r="AO302" s="51"/>
      <c r="AP302" s="53" t="s">
        <v>61</v>
      </c>
      <c r="AQ302" s="53" t="s">
        <v>133</v>
      </c>
      <c r="AR302" s="53" t="s">
        <v>142</v>
      </c>
      <c r="AS302" s="53" t="s">
        <v>88</v>
      </c>
      <c r="AT302" s="53" t="s">
        <v>1789</v>
      </c>
      <c r="AU302" s="53" t="s">
        <v>65</v>
      </c>
      <c r="AV302" s="53" t="s">
        <v>2095</v>
      </c>
      <c r="AW302" s="53" t="s">
        <v>92</v>
      </c>
      <c r="AX302" s="53" t="s">
        <v>68</v>
      </c>
      <c r="AY302" s="53" t="s">
        <v>93</v>
      </c>
      <c r="AZ302" s="53" t="s">
        <v>3228</v>
      </c>
      <c r="BA302" s="53" t="s">
        <v>106</v>
      </c>
      <c r="BB302" s="53">
        <v>0</v>
      </c>
      <c r="BC302" s="53" t="s">
        <v>3309</v>
      </c>
      <c r="BD302" s="53" t="s">
        <v>3310</v>
      </c>
      <c r="BE302" s="58">
        <v>42207</v>
      </c>
      <c r="BF302" s="53">
        <v>4840.2</v>
      </c>
      <c r="BG302" s="58">
        <v>42207</v>
      </c>
      <c r="BH302" s="109" t="s">
        <v>3228</v>
      </c>
      <c r="BI302" s="60">
        <v>622</v>
      </c>
      <c r="BJ302" s="61">
        <v>20.733333333333334</v>
      </c>
      <c r="BK302" s="27">
        <f t="shared" si="28"/>
        <v>20</v>
      </c>
      <c r="BL302" s="110">
        <f t="shared" si="29"/>
        <v>1.6666666666666667</v>
      </c>
    </row>
    <row r="303" spans="1:64" ht="16.5" customHeight="1" x14ac:dyDescent="0.25">
      <c r="A303" s="49" t="s">
        <v>3189</v>
      </c>
      <c r="B303" s="17" t="s">
        <v>3317</v>
      </c>
      <c r="C303" s="49">
        <v>14</v>
      </c>
      <c r="D303" s="49" t="s">
        <v>3274</v>
      </c>
      <c r="E303" s="51" t="s">
        <v>1629</v>
      </c>
      <c r="F303" s="50">
        <v>5002</v>
      </c>
      <c r="G303" s="18" t="s">
        <v>951</v>
      </c>
      <c r="H303" s="24" t="str">
        <f>IFERROR(IF(F303*1=9999,VLOOKUP(99&amp;C303*1,[4]Depara_Prod_Oficial!$A$2:$F$1048576,6,FALSE),VLOOKUP(F303*1,[4]Depara_Prod_Oficial!$A$2:$F$1048576,6,FALSE)),E303)</f>
        <v>Residencial Dose Dupla</v>
      </c>
      <c r="I303" s="24" t="str">
        <f>IFERROR(VLOOKUP(H303,'[5]Principais Produtos'!$C$1:$D$42,2,0),"Não")</f>
        <v>Sim</v>
      </c>
      <c r="J303" s="68" t="s">
        <v>925</v>
      </c>
      <c r="K303" s="53" t="s">
        <v>378</v>
      </c>
      <c r="L303" s="17"/>
      <c r="M303" s="54" t="s">
        <v>48</v>
      </c>
      <c r="N303" s="55">
        <v>33924.050000000003</v>
      </c>
      <c r="O303" s="55">
        <v>16000</v>
      </c>
      <c r="P303" s="56">
        <v>17924.050000000003</v>
      </c>
      <c r="Q303" s="64">
        <v>1600</v>
      </c>
      <c r="R303" s="51"/>
      <c r="S303" s="62" t="s">
        <v>375</v>
      </c>
      <c r="T303" s="53">
        <v>2081325</v>
      </c>
      <c r="U303" s="53" t="s">
        <v>3311</v>
      </c>
      <c r="V303" s="53" t="s">
        <v>3312</v>
      </c>
      <c r="W303" s="53" t="s">
        <v>129</v>
      </c>
      <c r="X303" s="53" t="s">
        <v>3313</v>
      </c>
      <c r="Y303" s="53" t="s">
        <v>3314</v>
      </c>
      <c r="Z303" s="53" t="s">
        <v>3315</v>
      </c>
      <c r="AA303" s="53" t="s">
        <v>56</v>
      </c>
      <c r="AB303" s="53">
        <v>19102.64</v>
      </c>
      <c r="AC303" s="53">
        <v>35741</v>
      </c>
      <c r="AD303" s="53" t="s">
        <v>56</v>
      </c>
      <c r="AE303" s="53" t="s">
        <v>56</v>
      </c>
      <c r="AF303" s="53" t="s">
        <v>56</v>
      </c>
      <c r="AG303" s="53">
        <v>19102.64</v>
      </c>
      <c r="AH303" s="53" t="s">
        <v>102</v>
      </c>
      <c r="AI303" s="53">
        <v>9551.32</v>
      </c>
      <c r="AJ303" s="53">
        <v>0</v>
      </c>
      <c r="AK303" s="53" t="s">
        <v>58</v>
      </c>
      <c r="AL303" s="53">
        <v>0</v>
      </c>
      <c r="AM303" s="53" t="s">
        <v>59</v>
      </c>
      <c r="AN303" s="53" t="s">
        <v>60</v>
      </c>
      <c r="AO303" s="51"/>
      <c r="AP303" s="53" t="s">
        <v>61</v>
      </c>
      <c r="AQ303" s="53" t="s">
        <v>133</v>
      </c>
      <c r="AR303" s="53" t="s">
        <v>142</v>
      </c>
      <c r="AS303" s="53" t="s">
        <v>64</v>
      </c>
      <c r="AT303" s="53" t="s">
        <v>347</v>
      </c>
      <c r="AU303" s="53" t="s">
        <v>65</v>
      </c>
      <c r="AV303" s="53" t="s">
        <v>3316</v>
      </c>
      <c r="AW303" s="53" t="s">
        <v>292</v>
      </c>
      <c r="AX303" s="53" t="s">
        <v>293</v>
      </c>
      <c r="AY303" s="53" t="s">
        <v>93</v>
      </c>
      <c r="AZ303" s="53" t="s">
        <v>3212</v>
      </c>
      <c r="BA303" s="53" t="s">
        <v>106</v>
      </c>
      <c r="BB303" s="53">
        <v>0</v>
      </c>
      <c r="BC303" s="53" t="s">
        <v>3317</v>
      </c>
      <c r="BD303" s="53" t="s">
        <v>648</v>
      </c>
      <c r="BE303" s="58">
        <v>42125</v>
      </c>
      <c r="BF303" s="53">
        <v>19102.64</v>
      </c>
      <c r="BG303" s="58">
        <v>42125</v>
      </c>
      <c r="BH303" s="109" t="s">
        <v>3212</v>
      </c>
      <c r="BI303" s="60">
        <v>705</v>
      </c>
      <c r="BJ303" s="61">
        <v>23.5</v>
      </c>
      <c r="BK303" s="27">
        <f t="shared" si="28"/>
        <v>23</v>
      </c>
      <c r="BL303" s="110">
        <f t="shared" si="29"/>
        <v>1.9166666666666667</v>
      </c>
    </row>
    <row r="304" spans="1:64" ht="16.5" customHeight="1" x14ac:dyDescent="0.25">
      <c r="A304" s="49" t="s">
        <v>3189</v>
      </c>
      <c r="B304" s="17" t="s">
        <v>3324</v>
      </c>
      <c r="C304" s="49">
        <v>14</v>
      </c>
      <c r="D304" s="49" t="s">
        <v>3274</v>
      </c>
      <c r="E304" s="51" t="s">
        <v>380</v>
      </c>
      <c r="F304" s="50">
        <v>8100</v>
      </c>
      <c r="G304" s="63" t="s">
        <v>381</v>
      </c>
      <c r="H304" s="24" t="str">
        <f>IFERROR(IF(F304*1=9999,VLOOKUP(99&amp;C304*1,[4]Depara_Prod_Oficial!$A$2:$F$1048576,6,FALSE),VLOOKUP(F304*1,[4]Depara_Prod_Oficial!$A$2:$F$1048576,6,FALSE)),E304)</f>
        <v>Residencial Van Gogh</v>
      </c>
      <c r="I304" s="24" t="str">
        <f>IFERROR(VLOOKUP(H304,'[5]Principais Produtos'!$C$1:$D$42,2,0),"Não")</f>
        <v>Não</v>
      </c>
      <c r="J304" s="68" t="s">
        <v>925</v>
      </c>
      <c r="K304" s="53" t="s">
        <v>378</v>
      </c>
      <c r="L304" s="17"/>
      <c r="M304" s="54" t="s">
        <v>48</v>
      </c>
      <c r="N304" s="55">
        <v>6222.9</v>
      </c>
      <c r="O304" s="55">
        <v>5280</v>
      </c>
      <c r="P304" s="56">
        <v>942.89999999999964</v>
      </c>
      <c r="Q304" s="64">
        <v>792</v>
      </c>
      <c r="R304" s="51"/>
      <c r="S304" s="62" t="s">
        <v>375</v>
      </c>
      <c r="T304" s="53">
        <v>2150363</v>
      </c>
      <c r="U304" s="53" t="s">
        <v>3318</v>
      </c>
      <c r="V304" s="53" t="s">
        <v>3319</v>
      </c>
      <c r="W304" s="53" t="s">
        <v>129</v>
      </c>
      <c r="X304" s="53" t="s">
        <v>3320</v>
      </c>
      <c r="Y304" s="53" t="s">
        <v>3321</v>
      </c>
      <c r="Z304" s="53" t="s">
        <v>3322</v>
      </c>
      <c r="AA304" s="53" t="s">
        <v>56</v>
      </c>
      <c r="AB304" s="53">
        <v>17072.82</v>
      </c>
      <c r="AC304" s="53">
        <v>18000</v>
      </c>
      <c r="AD304" s="53" t="s">
        <v>56</v>
      </c>
      <c r="AE304" s="53" t="s">
        <v>56</v>
      </c>
      <c r="AF304" s="53" t="s">
        <v>56</v>
      </c>
      <c r="AG304" s="53">
        <v>17072.82</v>
      </c>
      <c r="AH304" s="53" t="s">
        <v>102</v>
      </c>
      <c r="AI304" s="53">
        <v>8536.41</v>
      </c>
      <c r="AJ304" s="53">
        <v>0</v>
      </c>
      <c r="AK304" s="53" t="s">
        <v>58</v>
      </c>
      <c r="AL304" s="53">
        <v>0</v>
      </c>
      <c r="AM304" s="53" t="s">
        <v>59</v>
      </c>
      <c r="AN304" s="53" t="s">
        <v>60</v>
      </c>
      <c r="AO304" s="51"/>
      <c r="AP304" s="53" t="s">
        <v>61</v>
      </c>
      <c r="AQ304" s="53" t="s">
        <v>133</v>
      </c>
      <c r="AR304" s="53" t="s">
        <v>142</v>
      </c>
      <c r="AS304" s="53" t="s">
        <v>64</v>
      </c>
      <c r="AT304" s="53" t="s">
        <v>89</v>
      </c>
      <c r="AU304" s="53" t="s">
        <v>103</v>
      </c>
      <c r="AV304" s="53" t="s">
        <v>3323</v>
      </c>
      <c r="AW304" s="53" t="s">
        <v>272</v>
      </c>
      <c r="AX304" s="53" t="s">
        <v>273</v>
      </c>
      <c r="AY304" s="53" t="s">
        <v>93</v>
      </c>
      <c r="AZ304" s="53" t="s">
        <v>3251</v>
      </c>
      <c r="BA304" s="53" t="s">
        <v>106</v>
      </c>
      <c r="BB304" s="53">
        <v>0</v>
      </c>
      <c r="BC304" s="53" t="s">
        <v>3324</v>
      </c>
      <c r="BD304" s="53" t="s">
        <v>3325</v>
      </c>
      <c r="BE304" s="58">
        <v>42265</v>
      </c>
      <c r="BF304" s="53">
        <v>17072.82</v>
      </c>
      <c r="BG304" s="58">
        <v>42265</v>
      </c>
      <c r="BH304" s="109" t="s">
        <v>3251</v>
      </c>
      <c r="BI304" s="60">
        <v>571</v>
      </c>
      <c r="BJ304" s="61">
        <v>19.033333333333335</v>
      </c>
      <c r="BK304" s="27">
        <f t="shared" si="28"/>
        <v>18</v>
      </c>
      <c r="BL304" s="110">
        <f t="shared" si="29"/>
        <v>1.5</v>
      </c>
    </row>
    <row r="305" spans="1:64" ht="16.5" customHeight="1" x14ac:dyDescent="0.25">
      <c r="A305" s="49" t="s">
        <v>3189</v>
      </c>
      <c r="B305" s="17" t="s">
        <v>3331</v>
      </c>
      <c r="C305" s="49">
        <v>82</v>
      </c>
      <c r="D305" s="49" t="s">
        <v>3333</v>
      </c>
      <c r="E305" s="51" t="s">
        <v>917</v>
      </c>
      <c r="F305" s="50">
        <v>5012</v>
      </c>
      <c r="G305" s="63" t="s">
        <v>386</v>
      </c>
      <c r="H305" s="24" t="str">
        <f>IFERROR(IF(F305*1=9999,VLOOKUP(99&amp;C305*1,[4]Depara_Prod_Oficial!$A$2:$F$1048576,6,FALSE),VLOOKUP(F305*1,[4]Depara_Prod_Oficial!$A$2:$F$1048576,6,FALSE)),E305)</f>
        <v>AP STD</v>
      </c>
      <c r="I305" s="24" t="str">
        <f>IFERROR(VLOOKUP(H305,'[5]Principais Produtos'!$C$1:$D$42,2,0),"Não")</f>
        <v>Sim</v>
      </c>
      <c r="J305" s="68" t="s">
        <v>925</v>
      </c>
      <c r="K305" s="53" t="s">
        <v>378</v>
      </c>
      <c r="L305" s="17" t="s">
        <v>3663</v>
      </c>
      <c r="M305" s="54" t="s">
        <v>48</v>
      </c>
      <c r="N305" s="55">
        <v>27636.95</v>
      </c>
      <c r="O305" s="55">
        <v>25124.5</v>
      </c>
      <c r="P305" s="56">
        <v>2512.4500000000007</v>
      </c>
      <c r="Q305" s="64"/>
      <c r="R305" s="51"/>
      <c r="S305" s="62" t="s">
        <v>375</v>
      </c>
      <c r="T305" s="53">
        <v>1917193</v>
      </c>
      <c r="U305" s="53" t="s">
        <v>3326</v>
      </c>
      <c r="V305" s="53" t="s">
        <v>3327</v>
      </c>
      <c r="W305" s="53" t="s">
        <v>52</v>
      </c>
      <c r="X305" s="53" t="s">
        <v>3328</v>
      </c>
      <c r="Y305" s="53" t="s">
        <v>3329</v>
      </c>
      <c r="Z305" s="53" t="s">
        <v>3330</v>
      </c>
      <c r="AA305" s="53" t="s">
        <v>56</v>
      </c>
      <c r="AB305" s="53">
        <v>20124.5</v>
      </c>
      <c r="AC305" s="53">
        <v>40249</v>
      </c>
      <c r="AD305" s="53" t="s">
        <v>56</v>
      </c>
      <c r="AE305" s="53" t="s">
        <v>56</v>
      </c>
      <c r="AF305" s="53" t="s">
        <v>56</v>
      </c>
      <c r="AG305" s="53">
        <v>20124.5</v>
      </c>
      <c r="AH305" s="53" t="s">
        <v>102</v>
      </c>
      <c r="AI305" s="53">
        <v>10062.25</v>
      </c>
      <c r="AJ305" s="53">
        <v>0</v>
      </c>
      <c r="AK305" s="53" t="s">
        <v>58</v>
      </c>
      <c r="AL305" s="53">
        <v>0</v>
      </c>
      <c r="AM305" s="53" t="s">
        <v>59</v>
      </c>
      <c r="AN305" s="53" t="s">
        <v>60</v>
      </c>
      <c r="AO305" s="51"/>
      <c r="AP305" s="53" t="s">
        <v>61</v>
      </c>
      <c r="AQ305" s="53" t="s">
        <v>62</v>
      </c>
      <c r="AR305" s="53" t="s">
        <v>142</v>
      </c>
      <c r="AS305" s="53" t="s">
        <v>64</v>
      </c>
      <c r="AT305" s="53" t="s">
        <v>153</v>
      </c>
      <c r="AU305" s="53" t="s">
        <v>65</v>
      </c>
      <c r="AV305" s="53" t="s">
        <v>123</v>
      </c>
      <c r="AW305" s="53" t="s">
        <v>105</v>
      </c>
      <c r="AX305" s="53" t="s">
        <v>68</v>
      </c>
      <c r="AY305" s="53" t="s">
        <v>93</v>
      </c>
      <c r="AZ305" s="53" t="s">
        <v>3228</v>
      </c>
      <c r="BA305" s="53" t="s">
        <v>106</v>
      </c>
      <c r="BB305" s="53">
        <v>0</v>
      </c>
      <c r="BC305" s="53" t="s">
        <v>3331</v>
      </c>
      <c r="BD305" s="53" t="s">
        <v>3332</v>
      </c>
      <c r="BE305" s="58">
        <v>41878</v>
      </c>
      <c r="BF305" s="53">
        <v>20124.5</v>
      </c>
      <c r="BG305" s="58">
        <v>41878</v>
      </c>
      <c r="BH305" s="109" t="s">
        <v>3228</v>
      </c>
      <c r="BI305" s="60">
        <v>951</v>
      </c>
      <c r="BJ305" s="61">
        <v>31.7</v>
      </c>
      <c r="BK305" s="27">
        <f t="shared" si="28"/>
        <v>31</v>
      </c>
      <c r="BL305" s="110">
        <f t="shared" si="29"/>
        <v>2.5833333333333335</v>
      </c>
    </row>
    <row r="306" spans="1:64" ht="16.5" customHeight="1" x14ac:dyDescent="0.25">
      <c r="A306" s="49" t="s">
        <v>3189</v>
      </c>
      <c r="B306" s="17" t="s">
        <v>3339</v>
      </c>
      <c r="C306" s="49" t="s">
        <v>1618</v>
      </c>
      <c r="D306" s="49" t="s">
        <v>3333</v>
      </c>
      <c r="E306" s="51" t="s">
        <v>1639</v>
      </c>
      <c r="F306" s="50">
        <v>4002</v>
      </c>
      <c r="G306" s="63" t="s">
        <v>389</v>
      </c>
      <c r="H306" s="24" t="str">
        <f>IFERROR(IF(F306*1=9999,VLOOKUP(99&amp;C306*1,[4]Depara_Prod_Oficial!$A$2:$F$1048576,6,FALSE),VLOOKUP(F306*1,[4]Depara_Prod_Oficial!$A$2:$F$1048576,6,FALSE)),E306)</f>
        <v>VIDA HOMEM STYLE</v>
      </c>
      <c r="I306" s="24" t="str">
        <f>IFERROR(VLOOKUP(H306,'[5]Principais Produtos'!$C$1:$D$42,2,0),"Não")</f>
        <v>Não</v>
      </c>
      <c r="J306" s="68" t="s">
        <v>1642</v>
      </c>
      <c r="K306" s="53" t="s">
        <v>955</v>
      </c>
      <c r="L306" s="17"/>
      <c r="M306" s="54" t="s">
        <v>902</v>
      </c>
      <c r="N306" s="55">
        <v>123303.83</v>
      </c>
      <c r="O306" s="55">
        <v>123303.83</v>
      </c>
      <c r="P306" s="56">
        <v>0</v>
      </c>
      <c r="Q306" s="64"/>
      <c r="R306" s="51"/>
      <c r="S306" s="62" t="s">
        <v>375</v>
      </c>
      <c r="T306" s="53">
        <v>1710651</v>
      </c>
      <c r="U306" s="53" t="s">
        <v>3334</v>
      </c>
      <c r="V306" s="53" t="s">
        <v>3335</v>
      </c>
      <c r="W306" s="53" t="s">
        <v>52</v>
      </c>
      <c r="X306" s="53" t="s">
        <v>3336</v>
      </c>
      <c r="Y306" s="53" t="s">
        <v>3337</v>
      </c>
      <c r="Z306" s="53" t="s">
        <v>3338</v>
      </c>
      <c r="AA306" s="53" t="s">
        <v>56</v>
      </c>
      <c r="AB306" s="53">
        <v>61891.7</v>
      </c>
      <c r="AC306" s="53">
        <v>61891.7</v>
      </c>
      <c r="AD306" s="53" t="s">
        <v>56</v>
      </c>
      <c r="AE306" s="53" t="s">
        <v>56</v>
      </c>
      <c r="AF306" s="53" t="s">
        <v>56</v>
      </c>
      <c r="AG306" s="53">
        <v>61891.7</v>
      </c>
      <c r="AH306" s="53" t="s">
        <v>57</v>
      </c>
      <c r="AI306" s="53">
        <v>61891.7</v>
      </c>
      <c r="AJ306" s="53">
        <v>0</v>
      </c>
      <c r="AK306" s="53" t="s">
        <v>58</v>
      </c>
      <c r="AL306" s="53">
        <v>0</v>
      </c>
      <c r="AM306" s="53" t="s">
        <v>59</v>
      </c>
      <c r="AN306" s="53" t="s">
        <v>60</v>
      </c>
      <c r="AO306" s="51"/>
      <c r="AP306" s="53" t="s">
        <v>61</v>
      </c>
      <c r="AQ306" s="53" t="s">
        <v>62</v>
      </c>
      <c r="AR306" s="53" t="s">
        <v>168</v>
      </c>
      <c r="AS306" s="53" t="s">
        <v>64</v>
      </c>
      <c r="AT306" s="53" t="s">
        <v>347</v>
      </c>
      <c r="AU306" s="53" t="s">
        <v>65</v>
      </c>
      <c r="AV306" s="53" t="s">
        <v>123</v>
      </c>
      <c r="AW306" s="53" t="s">
        <v>105</v>
      </c>
      <c r="AX306" s="53" t="s">
        <v>68</v>
      </c>
      <c r="AY306" s="53" t="s">
        <v>93</v>
      </c>
      <c r="AZ306" s="53" t="s">
        <v>3302</v>
      </c>
      <c r="BA306" s="53" t="s">
        <v>191</v>
      </c>
      <c r="BB306" s="53">
        <v>0</v>
      </c>
      <c r="BC306" s="53" t="s">
        <v>3339</v>
      </c>
      <c r="BD306" s="53" t="s">
        <v>3340</v>
      </c>
      <c r="BE306" s="58">
        <v>41528</v>
      </c>
      <c r="BF306" s="53">
        <v>61891.7</v>
      </c>
      <c r="BG306" s="58">
        <v>41528</v>
      </c>
      <c r="BH306" s="59" t="s">
        <v>3302</v>
      </c>
      <c r="BI306" s="60">
        <v>1300</v>
      </c>
      <c r="BJ306" s="61">
        <v>43.333333333333336</v>
      </c>
    </row>
    <row r="307" spans="1:64" ht="16.5" customHeight="1" x14ac:dyDescent="0.25">
      <c r="A307" s="49" t="s">
        <v>3189</v>
      </c>
      <c r="B307" s="17" t="s">
        <v>3346</v>
      </c>
      <c r="C307" s="49">
        <v>93</v>
      </c>
      <c r="D307" s="49" t="s">
        <v>3333</v>
      </c>
      <c r="E307" s="51" t="s">
        <v>396</v>
      </c>
      <c r="F307" s="50">
        <v>6000</v>
      </c>
      <c r="G307" s="63" t="s">
        <v>389</v>
      </c>
      <c r="H307" s="24" t="str">
        <f>IFERROR(IF(F307*1=9999,VLOOKUP(99&amp;C307*1,[4]Depara_Prod_Oficial!$A$2:$F$1048576,6,FALSE),VLOOKUP(F307*1,[4]Depara_Prod_Oficial!$A$2:$F$1048576,6,FALSE)),E307)</f>
        <v>Vida Master</v>
      </c>
      <c r="I307" s="24" t="str">
        <f>IFERROR(VLOOKUP(H307,'[5]Principais Produtos'!$C$1:$D$42,2,0),"Não")</f>
        <v>Sim</v>
      </c>
      <c r="J307" s="68" t="s">
        <v>1642</v>
      </c>
      <c r="K307" s="53" t="s">
        <v>958</v>
      </c>
      <c r="L307" s="17" t="s">
        <v>919</v>
      </c>
      <c r="M307" s="54" t="s">
        <v>902</v>
      </c>
      <c r="N307" s="55">
        <v>61496.160000000003</v>
      </c>
      <c r="O307" s="55">
        <v>61496.160000000003</v>
      </c>
      <c r="P307" s="56">
        <v>0</v>
      </c>
      <c r="Q307" s="64"/>
      <c r="R307" s="51"/>
      <c r="S307" s="57" t="s">
        <v>49</v>
      </c>
      <c r="T307" s="53">
        <v>763946</v>
      </c>
      <c r="U307" s="53" t="s">
        <v>3341</v>
      </c>
      <c r="V307" s="53" t="s">
        <v>3342</v>
      </c>
      <c r="W307" s="53" t="s">
        <v>52</v>
      </c>
      <c r="X307" s="53" t="s">
        <v>3343</v>
      </c>
      <c r="Y307" s="53" t="s">
        <v>3344</v>
      </c>
      <c r="Z307" s="53" t="s">
        <v>3345</v>
      </c>
      <c r="AA307" s="53" t="s">
        <v>56</v>
      </c>
      <c r="AB307" s="53">
        <v>58226.18</v>
      </c>
      <c r="AC307" s="53">
        <v>58226.18</v>
      </c>
      <c r="AD307" s="53" t="s">
        <v>56</v>
      </c>
      <c r="AE307" s="53" t="s">
        <v>56</v>
      </c>
      <c r="AF307" s="53" t="s">
        <v>56</v>
      </c>
      <c r="AG307" s="53">
        <v>58226.18</v>
      </c>
      <c r="AH307" s="53" t="s">
        <v>57</v>
      </c>
      <c r="AI307" s="53">
        <v>58226.18</v>
      </c>
      <c r="AJ307" s="53">
        <v>2000</v>
      </c>
      <c r="AK307" s="53" t="s">
        <v>58</v>
      </c>
      <c r="AL307" s="53">
        <v>0</v>
      </c>
      <c r="AM307" s="53" t="s">
        <v>150</v>
      </c>
      <c r="AN307" s="53" t="s">
        <v>60</v>
      </c>
      <c r="AO307" s="51"/>
      <c r="AP307" s="53" t="s">
        <v>61</v>
      </c>
      <c r="AQ307" s="53" t="s">
        <v>62</v>
      </c>
      <c r="AR307" s="53" t="s">
        <v>168</v>
      </c>
      <c r="AS307" s="53" t="s">
        <v>2326</v>
      </c>
      <c r="AT307" s="53" t="s">
        <v>187</v>
      </c>
      <c r="AU307" s="53" t="s">
        <v>65</v>
      </c>
      <c r="AV307" s="53" t="s">
        <v>1942</v>
      </c>
      <c r="AW307" s="53" t="s">
        <v>92</v>
      </c>
      <c r="AX307" s="53" t="s">
        <v>68</v>
      </c>
      <c r="AY307" s="53" t="s">
        <v>93</v>
      </c>
      <c r="AZ307" s="53" t="s">
        <v>3302</v>
      </c>
      <c r="BA307" s="53" t="s">
        <v>191</v>
      </c>
      <c r="BB307" s="53">
        <v>0</v>
      </c>
      <c r="BC307" s="53" t="s">
        <v>3346</v>
      </c>
      <c r="BD307" s="53" t="s">
        <v>3347</v>
      </c>
      <c r="BE307" s="58">
        <v>39624</v>
      </c>
      <c r="BF307" s="53">
        <v>58226.18</v>
      </c>
      <c r="BG307" s="58">
        <v>39624</v>
      </c>
      <c r="BH307" s="109" t="s">
        <v>3302</v>
      </c>
      <c r="BI307" s="60">
        <v>3204</v>
      </c>
      <c r="BJ307" s="61">
        <v>106.8</v>
      </c>
      <c r="BK307" s="27">
        <f t="shared" ref="BK307:BK370" si="30">DATEDIF(BG307,BH307,"m")</f>
        <v>105</v>
      </c>
      <c r="BL307" s="110">
        <f t="shared" ref="BL307:BL370" si="31">BK307/12</f>
        <v>8.75</v>
      </c>
    </row>
    <row r="308" spans="1:64" ht="16.5" customHeight="1" x14ac:dyDescent="0.25">
      <c r="A308" s="49" t="s">
        <v>3189</v>
      </c>
      <c r="B308" s="17" t="s">
        <v>3352</v>
      </c>
      <c r="C308" s="49">
        <v>82</v>
      </c>
      <c r="D308" s="49" t="s">
        <v>3333</v>
      </c>
      <c r="E308" s="51" t="s">
        <v>2317</v>
      </c>
      <c r="F308" s="50">
        <v>5009</v>
      </c>
      <c r="G308" s="63" t="s">
        <v>374</v>
      </c>
      <c r="H308" s="24" t="str">
        <f>IFERROR(IF(F308*1=9999,VLOOKUP(99&amp;C308*1,[4]Depara_Prod_Oficial!$A$2:$F$1048576,6,FALSE),VLOOKUP(F308*1,[4]Depara_Prod_Oficial!$A$2:$F$1048576,6,FALSE)),E308)</f>
        <v>AP STD</v>
      </c>
      <c r="I308" s="24" t="str">
        <f>IFERROR(VLOOKUP(H308,'[5]Principais Produtos'!$C$1:$D$42,2,0),"Não")</f>
        <v>Sim</v>
      </c>
      <c r="J308" s="68" t="s">
        <v>925</v>
      </c>
      <c r="K308" s="53" t="s">
        <v>378</v>
      </c>
      <c r="L308" s="17"/>
      <c r="M308" s="54" t="s">
        <v>48</v>
      </c>
      <c r="N308" s="55">
        <v>249000</v>
      </c>
      <c r="O308" s="55">
        <v>238000</v>
      </c>
      <c r="P308" s="56">
        <v>11000</v>
      </c>
      <c r="Q308" s="64">
        <v>23800</v>
      </c>
      <c r="R308" s="51"/>
      <c r="S308" s="62" t="s">
        <v>375</v>
      </c>
      <c r="T308" s="53">
        <v>2424633</v>
      </c>
      <c r="U308" s="53" t="s">
        <v>3348</v>
      </c>
      <c r="V308" s="53" t="s">
        <v>3349</v>
      </c>
      <c r="W308" s="53" t="s">
        <v>52</v>
      </c>
      <c r="X308" s="53" t="s">
        <v>3350</v>
      </c>
      <c r="Y308" s="53" t="s">
        <v>3351</v>
      </c>
      <c r="Z308" s="53" t="s">
        <v>1197</v>
      </c>
      <c r="AA308" s="53" t="s">
        <v>56</v>
      </c>
      <c r="AB308" s="53">
        <v>158000</v>
      </c>
      <c r="AC308" s="53">
        <v>158000</v>
      </c>
      <c r="AD308" s="53" t="s">
        <v>56</v>
      </c>
      <c r="AE308" s="53" t="s">
        <v>56</v>
      </c>
      <c r="AF308" s="53" t="s">
        <v>56</v>
      </c>
      <c r="AG308" s="53">
        <v>158000</v>
      </c>
      <c r="AH308" s="53" t="s">
        <v>57</v>
      </c>
      <c r="AI308" s="53">
        <v>158000</v>
      </c>
      <c r="AJ308" s="53">
        <v>0</v>
      </c>
      <c r="AK308" s="53" t="s">
        <v>58</v>
      </c>
      <c r="AL308" s="53">
        <v>0</v>
      </c>
      <c r="AM308" s="53" t="s">
        <v>59</v>
      </c>
      <c r="AN308" s="53" t="s">
        <v>60</v>
      </c>
      <c r="AO308" s="51"/>
      <c r="AP308" s="53" t="s">
        <v>61</v>
      </c>
      <c r="AQ308" s="53" t="s">
        <v>62</v>
      </c>
      <c r="AR308" s="53" t="s">
        <v>142</v>
      </c>
      <c r="AS308" s="53" t="s">
        <v>88</v>
      </c>
      <c r="AT308" s="53" t="s">
        <v>169</v>
      </c>
      <c r="AU308" s="53" t="s">
        <v>65</v>
      </c>
      <c r="AV308" s="53" t="s">
        <v>2381</v>
      </c>
      <c r="AW308" s="53" t="s">
        <v>272</v>
      </c>
      <c r="AX308" s="53" t="s">
        <v>273</v>
      </c>
      <c r="AY308" s="53" t="s">
        <v>93</v>
      </c>
      <c r="AZ308" s="53" t="s">
        <v>3212</v>
      </c>
      <c r="BA308" s="53" t="s">
        <v>106</v>
      </c>
      <c r="BB308" s="53">
        <v>0</v>
      </c>
      <c r="BC308" s="53" t="s">
        <v>3352</v>
      </c>
      <c r="BD308" s="53" t="s">
        <v>3353</v>
      </c>
      <c r="BE308" s="58">
        <v>42807</v>
      </c>
      <c r="BF308" s="53">
        <v>158000</v>
      </c>
      <c r="BG308" s="58">
        <v>42807</v>
      </c>
      <c r="BH308" s="109" t="s">
        <v>3212</v>
      </c>
      <c r="BI308" s="60">
        <v>23</v>
      </c>
      <c r="BJ308" s="61">
        <v>0.76666666666666672</v>
      </c>
      <c r="BK308" s="27">
        <f t="shared" si="30"/>
        <v>0</v>
      </c>
      <c r="BL308" s="110">
        <f t="shared" si="31"/>
        <v>0</v>
      </c>
    </row>
    <row r="309" spans="1:64" ht="16.5" customHeight="1" x14ac:dyDescent="0.25">
      <c r="A309" s="49" t="s">
        <v>3189</v>
      </c>
      <c r="B309" s="17" t="s">
        <v>3361</v>
      </c>
      <c r="C309" s="49">
        <v>82</v>
      </c>
      <c r="D309" s="49" t="s">
        <v>3333</v>
      </c>
      <c r="E309" s="51" t="s">
        <v>917</v>
      </c>
      <c r="F309" s="50">
        <v>5012</v>
      </c>
      <c r="G309" s="63" t="s">
        <v>386</v>
      </c>
      <c r="H309" s="24" t="str">
        <f>IFERROR(IF(F309*1=9999,VLOOKUP(99&amp;C309*1,[4]Depara_Prod_Oficial!$A$2:$F$1048576,6,FALSE),VLOOKUP(F309*1,[4]Depara_Prod_Oficial!$A$2:$F$1048576,6,FALSE)),E309)</f>
        <v>AP STD</v>
      </c>
      <c r="I309" s="24" t="str">
        <f>IFERROR(VLOOKUP(H309,'[5]Principais Produtos'!$C$1:$D$42,2,0),"Não")</f>
        <v>Sim</v>
      </c>
      <c r="J309" s="68" t="s">
        <v>1642</v>
      </c>
      <c r="K309" s="53" t="s">
        <v>3664</v>
      </c>
      <c r="L309" s="17"/>
      <c r="M309" s="54" t="s">
        <v>369</v>
      </c>
      <c r="N309" s="55">
        <v>142423.9</v>
      </c>
      <c r="O309" s="55">
        <v>0</v>
      </c>
      <c r="P309" s="56">
        <v>142423.9</v>
      </c>
      <c r="Q309" s="64"/>
      <c r="R309" s="51"/>
      <c r="S309" s="62" t="s">
        <v>375</v>
      </c>
      <c r="T309" s="53">
        <v>2054583</v>
      </c>
      <c r="U309" s="53" t="s">
        <v>3354</v>
      </c>
      <c r="V309" s="53" t="s">
        <v>3355</v>
      </c>
      <c r="W309" s="53" t="s">
        <v>52</v>
      </c>
      <c r="X309" s="53" t="s">
        <v>3356</v>
      </c>
      <c r="Y309" s="53" t="s">
        <v>3357</v>
      </c>
      <c r="Z309" s="53" t="s">
        <v>3358</v>
      </c>
      <c r="AA309" s="53" t="s">
        <v>56</v>
      </c>
      <c r="AB309" s="53">
        <v>95191</v>
      </c>
      <c r="AC309" s="53">
        <v>95191</v>
      </c>
      <c r="AD309" s="53" t="s">
        <v>56</v>
      </c>
      <c r="AE309" s="53" t="s">
        <v>56</v>
      </c>
      <c r="AF309" s="53" t="s">
        <v>56</v>
      </c>
      <c r="AG309" s="53">
        <v>95191</v>
      </c>
      <c r="AH309" s="53" t="s">
        <v>102</v>
      </c>
      <c r="AI309" s="53">
        <v>47595.5</v>
      </c>
      <c r="AJ309" s="53">
        <v>0</v>
      </c>
      <c r="AK309" s="53" t="s">
        <v>102</v>
      </c>
      <c r="AL309" s="53">
        <v>0</v>
      </c>
      <c r="AM309" s="53" t="s">
        <v>59</v>
      </c>
      <c r="AN309" s="53" t="s">
        <v>60</v>
      </c>
      <c r="AO309" s="51"/>
      <c r="AP309" s="53" t="s">
        <v>2094</v>
      </c>
      <c r="AQ309" s="53" t="s">
        <v>62</v>
      </c>
      <c r="AR309" s="53" t="s">
        <v>142</v>
      </c>
      <c r="AS309" s="53" t="s">
        <v>64</v>
      </c>
      <c r="AT309" s="53" t="s">
        <v>153</v>
      </c>
      <c r="AU309" s="53" t="s">
        <v>65</v>
      </c>
      <c r="AV309" s="53" t="s">
        <v>3359</v>
      </c>
      <c r="AW309" s="53" t="s">
        <v>1360</v>
      </c>
      <c r="AX309" s="53" t="s">
        <v>190</v>
      </c>
      <c r="AY309" s="53" t="s">
        <v>93</v>
      </c>
      <c r="AZ309" s="53" t="s">
        <v>3286</v>
      </c>
      <c r="BA309" s="53" t="s">
        <v>3360</v>
      </c>
      <c r="BB309" s="53">
        <v>0</v>
      </c>
      <c r="BC309" s="53" t="s">
        <v>3361</v>
      </c>
      <c r="BD309" s="53" t="s">
        <v>3362</v>
      </c>
      <c r="BE309" s="58">
        <v>42081</v>
      </c>
      <c r="BF309" s="53">
        <v>95191</v>
      </c>
      <c r="BG309" s="58">
        <v>42081</v>
      </c>
      <c r="BH309" s="109" t="s">
        <v>3286</v>
      </c>
      <c r="BI309" s="60">
        <v>751</v>
      </c>
      <c r="BJ309" s="61">
        <v>25.033333333333335</v>
      </c>
      <c r="BK309" s="27">
        <f t="shared" si="30"/>
        <v>24</v>
      </c>
      <c r="BL309" s="110">
        <f t="shared" si="31"/>
        <v>2</v>
      </c>
    </row>
    <row r="310" spans="1:64" ht="16.5" customHeight="1" x14ac:dyDescent="0.25">
      <c r="A310" s="49" t="s">
        <v>3189</v>
      </c>
      <c r="B310" s="17" t="s">
        <v>3368</v>
      </c>
      <c r="C310" s="49">
        <v>82</v>
      </c>
      <c r="D310" s="49" t="s">
        <v>3333</v>
      </c>
      <c r="E310" s="51" t="s">
        <v>1633</v>
      </c>
      <c r="F310" s="50">
        <v>5043</v>
      </c>
      <c r="G310" s="63" t="s">
        <v>399</v>
      </c>
      <c r="H310" s="24" t="str">
        <f>IFERROR(IF(F310*1=9999,VLOOKUP(99&amp;C310*1,[4]Depara_Prod_Oficial!$A$2:$F$1048576,6,FALSE),VLOOKUP(F310*1,[4]Depara_Prod_Oficial!$A$2:$F$1048576,6,FALSE)),E310)</f>
        <v>AP Mulher</v>
      </c>
      <c r="I310" s="24" t="str">
        <f>IFERROR(VLOOKUP(H310,'[5]Principais Produtos'!$C$1:$D$42,2,0),"Não")</f>
        <v>Sim</v>
      </c>
      <c r="J310" s="68" t="s">
        <v>1642</v>
      </c>
      <c r="K310" s="53" t="s">
        <v>957</v>
      </c>
      <c r="L310" s="17"/>
      <c r="M310" s="54" t="s">
        <v>369</v>
      </c>
      <c r="N310" s="55">
        <v>65000</v>
      </c>
      <c r="O310" s="55">
        <v>0</v>
      </c>
      <c r="P310" s="56">
        <v>65000</v>
      </c>
      <c r="Q310" s="64"/>
      <c r="R310" s="51"/>
      <c r="S310" s="62" t="s">
        <v>375</v>
      </c>
      <c r="T310" s="53">
        <v>2187995</v>
      </c>
      <c r="U310" s="53" t="s">
        <v>3363</v>
      </c>
      <c r="V310" s="53" t="s">
        <v>3364</v>
      </c>
      <c r="W310" s="53" t="s">
        <v>52</v>
      </c>
      <c r="X310" s="53" t="s">
        <v>3365</v>
      </c>
      <c r="Y310" s="53" t="s">
        <v>3366</v>
      </c>
      <c r="Z310" s="53" t="s">
        <v>1927</v>
      </c>
      <c r="AA310" s="53" t="s">
        <v>56</v>
      </c>
      <c r="AB310" s="53">
        <v>27357</v>
      </c>
      <c r="AC310" s="53">
        <v>27357</v>
      </c>
      <c r="AD310" s="53" t="s">
        <v>56</v>
      </c>
      <c r="AE310" s="53" t="s">
        <v>56</v>
      </c>
      <c r="AF310" s="53" t="s">
        <v>56</v>
      </c>
      <c r="AG310" s="53">
        <v>27357</v>
      </c>
      <c r="AH310" s="53" t="s">
        <v>102</v>
      </c>
      <c r="AI310" s="53">
        <v>13678.5</v>
      </c>
      <c r="AJ310" s="53">
        <v>0</v>
      </c>
      <c r="AK310" s="53" t="s">
        <v>58</v>
      </c>
      <c r="AL310" s="53">
        <v>0</v>
      </c>
      <c r="AM310" s="53" t="s">
        <v>59</v>
      </c>
      <c r="AN310" s="53" t="s">
        <v>60</v>
      </c>
      <c r="AO310" s="51"/>
      <c r="AP310" s="53" t="s">
        <v>61</v>
      </c>
      <c r="AQ310" s="53" t="s">
        <v>62</v>
      </c>
      <c r="AR310" s="53" t="s">
        <v>168</v>
      </c>
      <c r="AS310" s="53" t="s">
        <v>88</v>
      </c>
      <c r="AT310" s="53" t="s">
        <v>153</v>
      </c>
      <c r="AU310" s="53" t="s">
        <v>65</v>
      </c>
      <c r="AV310" s="53" t="s">
        <v>3367</v>
      </c>
      <c r="AW310" s="53" t="s">
        <v>92</v>
      </c>
      <c r="AX310" s="53" t="s">
        <v>68</v>
      </c>
      <c r="AY310" s="53" t="s">
        <v>93</v>
      </c>
      <c r="AZ310" s="53" t="s">
        <v>3203</v>
      </c>
      <c r="BA310" s="53" t="s">
        <v>124</v>
      </c>
      <c r="BB310" s="53">
        <v>0</v>
      </c>
      <c r="BC310" s="53" t="s">
        <v>3368</v>
      </c>
      <c r="BD310" s="53" t="s">
        <v>3369</v>
      </c>
      <c r="BE310" s="58">
        <v>42361</v>
      </c>
      <c r="BF310" s="53">
        <v>27357</v>
      </c>
      <c r="BG310" s="58">
        <v>42361</v>
      </c>
      <c r="BH310" s="109" t="s">
        <v>3203</v>
      </c>
      <c r="BI310" s="60">
        <v>470</v>
      </c>
      <c r="BJ310" s="61">
        <v>15.666666666666666</v>
      </c>
      <c r="BK310" s="27">
        <f t="shared" si="30"/>
        <v>15</v>
      </c>
      <c r="BL310" s="110">
        <f t="shared" si="31"/>
        <v>1.25</v>
      </c>
    </row>
    <row r="311" spans="1:64" ht="16.5" customHeight="1" x14ac:dyDescent="0.25">
      <c r="A311" s="49" t="s">
        <v>3189</v>
      </c>
      <c r="B311" s="17" t="s">
        <v>3375</v>
      </c>
      <c r="C311" s="49">
        <v>93</v>
      </c>
      <c r="D311" s="49" t="s">
        <v>3333</v>
      </c>
      <c r="E311" s="51" t="s">
        <v>3187</v>
      </c>
      <c r="F311" s="50">
        <v>8062</v>
      </c>
      <c r="G311" s="63" t="s">
        <v>389</v>
      </c>
      <c r="H311" s="24" t="str">
        <f>IFERROR(IF(F311*1=9999,VLOOKUP(99&amp;C311*1,[4]Depara_Prod_Oficial!$A$2:$F$1048576,6,FALSE),VLOOKUP(F311*1,[4]Depara_Prod_Oficial!$A$2:$F$1048576,6,FALSE)),E311)</f>
        <v>Vida Mulher</v>
      </c>
      <c r="I311" s="24" t="str">
        <f>IFERROR(VLOOKUP(H311,'[5]Principais Produtos'!$C$1:$D$42,2,0),"Não")</f>
        <v>Não</v>
      </c>
      <c r="J311" s="68" t="s">
        <v>1642</v>
      </c>
      <c r="K311" s="17" t="s">
        <v>921</v>
      </c>
      <c r="L311" s="17"/>
      <c r="M311" s="54" t="s">
        <v>369</v>
      </c>
      <c r="N311" s="55">
        <v>33030</v>
      </c>
      <c r="O311" s="55">
        <v>0</v>
      </c>
      <c r="P311" s="56">
        <v>33030</v>
      </c>
      <c r="Q311" s="64"/>
      <c r="R311" s="51"/>
      <c r="S311" s="62" t="s">
        <v>375</v>
      </c>
      <c r="T311" s="53">
        <v>2335280</v>
      </c>
      <c r="U311" s="53" t="s">
        <v>3370</v>
      </c>
      <c r="V311" s="53" t="s">
        <v>3371</v>
      </c>
      <c r="W311" s="53" t="s">
        <v>52</v>
      </c>
      <c r="X311" s="53" t="s">
        <v>3372</v>
      </c>
      <c r="Y311" s="53" t="s">
        <v>3373</v>
      </c>
      <c r="Z311" s="53" t="s">
        <v>3374</v>
      </c>
      <c r="AA311" s="53" t="s">
        <v>56</v>
      </c>
      <c r="AB311" s="53">
        <v>30000</v>
      </c>
      <c r="AC311" s="53">
        <v>30000</v>
      </c>
      <c r="AD311" s="53" t="s">
        <v>56</v>
      </c>
      <c r="AE311" s="53" t="s">
        <v>56</v>
      </c>
      <c r="AF311" s="53" t="s">
        <v>56</v>
      </c>
      <c r="AG311" s="53">
        <v>30000</v>
      </c>
      <c r="AH311" s="53" t="s">
        <v>102</v>
      </c>
      <c r="AI311" s="53">
        <v>15000</v>
      </c>
      <c r="AJ311" s="53">
        <v>0</v>
      </c>
      <c r="AK311" s="53" t="s">
        <v>58</v>
      </c>
      <c r="AL311" s="53">
        <v>0</v>
      </c>
      <c r="AM311" s="53" t="s">
        <v>59</v>
      </c>
      <c r="AN311" s="53" t="s">
        <v>60</v>
      </c>
      <c r="AO311" s="51"/>
      <c r="AP311" s="53" t="s">
        <v>61</v>
      </c>
      <c r="AQ311" s="53" t="s">
        <v>62</v>
      </c>
      <c r="AR311" s="53" t="s">
        <v>87</v>
      </c>
      <c r="AS311" s="53" t="s">
        <v>88</v>
      </c>
      <c r="AT311" s="53" t="s">
        <v>169</v>
      </c>
      <c r="AU311" s="53" t="s">
        <v>65</v>
      </c>
      <c r="AV311" s="53" t="s">
        <v>2292</v>
      </c>
      <c r="AW311" s="53" t="s">
        <v>92</v>
      </c>
      <c r="AX311" s="53" t="s">
        <v>68</v>
      </c>
      <c r="AY311" s="53" t="s">
        <v>93</v>
      </c>
      <c r="AZ311" s="53" t="s">
        <v>3203</v>
      </c>
      <c r="BA311" s="53" t="s">
        <v>124</v>
      </c>
      <c r="BB311" s="53">
        <v>0</v>
      </c>
      <c r="BC311" s="53" t="s">
        <v>3375</v>
      </c>
      <c r="BD311" s="53" t="s">
        <v>1704</v>
      </c>
      <c r="BE311" s="58">
        <v>42655</v>
      </c>
      <c r="BF311" s="53">
        <v>30000</v>
      </c>
      <c r="BG311" s="58">
        <v>42655</v>
      </c>
      <c r="BH311" s="109" t="s">
        <v>3203</v>
      </c>
      <c r="BI311" s="60">
        <v>176</v>
      </c>
      <c r="BJ311" s="61">
        <v>5.8666666666666663</v>
      </c>
      <c r="BK311" s="27">
        <f t="shared" si="30"/>
        <v>5</v>
      </c>
      <c r="BL311" s="110">
        <f t="shared" si="31"/>
        <v>0.41666666666666669</v>
      </c>
    </row>
    <row r="312" spans="1:64" ht="16.5" customHeight="1" x14ac:dyDescent="0.25">
      <c r="A312" s="49" t="s">
        <v>3189</v>
      </c>
      <c r="B312" s="17" t="s">
        <v>3381</v>
      </c>
      <c r="C312" s="49">
        <v>93</v>
      </c>
      <c r="D312" s="49" t="s">
        <v>3333</v>
      </c>
      <c r="E312" s="51" t="s">
        <v>1630</v>
      </c>
      <c r="F312" s="50">
        <v>5055</v>
      </c>
      <c r="G312" s="63" t="s">
        <v>389</v>
      </c>
      <c r="H312" s="24" t="str">
        <f>IFERROR(IF(F312*1=9999,VLOOKUP(99&amp;C312*1,[4]Depara_Prod_Oficial!$A$2:$F$1048576,6,FALSE),VLOOKUP(F312*1,[4]Depara_Prod_Oficial!$A$2:$F$1048576,6,FALSE)),E312)</f>
        <v>Vida Master</v>
      </c>
      <c r="I312" s="24" t="str">
        <f>IFERROR(VLOOKUP(H312,'[5]Principais Produtos'!$C$1:$D$42,2,0),"Não")</f>
        <v>Sim</v>
      </c>
      <c r="J312" s="68" t="s">
        <v>1642</v>
      </c>
      <c r="K312" s="53" t="s">
        <v>3664</v>
      </c>
      <c r="L312" s="17"/>
      <c r="M312" s="54" t="s">
        <v>369</v>
      </c>
      <c r="N312" s="55">
        <v>16358.2</v>
      </c>
      <c r="O312" s="55">
        <v>0</v>
      </c>
      <c r="P312" s="56">
        <v>16358.2</v>
      </c>
      <c r="Q312" s="64"/>
      <c r="R312" s="51"/>
      <c r="S312" s="62" t="s">
        <v>375</v>
      </c>
      <c r="T312" s="53">
        <v>1985134</v>
      </c>
      <c r="U312" s="53" t="s">
        <v>3376</v>
      </c>
      <c r="V312" s="53" t="s">
        <v>3377</v>
      </c>
      <c r="W312" s="53" t="s">
        <v>52</v>
      </c>
      <c r="X312" s="53" t="s">
        <v>3378</v>
      </c>
      <c r="Y312" s="53" t="s">
        <v>3379</v>
      </c>
      <c r="Z312" s="53" t="s">
        <v>3380</v>
      </c>
      <c r="AA312" s="53" t="s">
        <v>56</v>
      </c>
      <c r="AB312" s="53">
        <v>10000</v>
      </c>
      <c r="AC312" s="53">
        <v>10000</v>
      </c>
      <c r="AD312" s="53" t="s">
        <v>56</v>
      </c>
      <c r="AE312" s="53" t="s">
        <v>56</v>
      </c>
      <c r="AF312" s="53" t="s">
        <v>56</v>
      </c>
      <c r="AG312" s="53">
        <v>10000</v>
      </c>
      <c r="AH312" s="53" t="s">
        <v>102</v>
      </c>
      <c r="AI312" s="53">
        <v>5000</v>
      </c>
      <c r="AJ312" s="53">
        <v>0</v>
      </c>
      <c r="AK312" s="53" t="s">
        <v>58</v>
      </c>
      <c r="AL312" s="53">
        <v>0</v>
      </c>
      <c r="AM312" s="53" t="s">
        <v>59</v>
      </c>
      <c r="AN312" s="53" t="s">
        <v>60</v>
      </c>
      <c r="AO312" s="51"/>
      <c r="AP312" s="53" t="s">
        <v>61</v>
      </c>
      <c r="AQ312" s="53" t="s">
        <v>62</v>
      </c>
      <c r="AR312" s="53" t="s">
        <v>142</v>
      </c>
      <c r="AS312" s="53" t="s">
        <v>88</v>
      </c>
      <c r="AT312" s="53" t="s">
        <v>169</v>
      </c>
      <c r="AU312" s="53" t="s">
        <v>65</v>
      </c>
      <c r="AV312" s="53" t="s">
        <v>1899</v>
      </c>
      <c r="AW312" s="53" t="s">
        <v>92</v>
      </c>
      <c r="AX312" s="53" t="s">
        <v>68</v>
      </c>
      <c r="AY312" s="53" t="s">
        <v>93</v>
      </c>
      <c r="AZ312" s="53" t="s">
        <v>3286</v>
      </c>
      <c r="BA312" s="53" t="s">
        <v>202</v>
      </c>
      <c r="BB312" s="53">
        <v>0</v>
      </c>
      <c r="BC312" s="53" t="s">
        <v>3381</v>
      </c>
      <c r="BD312" s="53" t="s">
        <v>3382</v>
      </c>
      <c r="BE312" s="58">
        <v>41969</v>
      </c>
      <c r="BF312" s="53">
        <v>10000</v>
      </c>
      <c r="BG312" s="58">
        <v>41969</v>
      </c>
      <c r="BH312" s="109" t="s">
        <v>3286</v>
      </c>
      <c r="BI312" s="60">
        <v>863</v>
      </c>
      <c r="BJ312" s="61">
        <v>28.766666666666666</v>
      </c>
      <c r="BK312" s="27">
        <f t="shared" si="30"/>
        <v>28</v>
      </c>
      <c r="BL312" s="110">
        <f t="shared" si="31"/>
        <v>2.3333333333333335</v>
      </c>
    </row>
    <row r="313" spans="1:64" ht="16.5" customHeight="1" x14ac:dyDescent="0.25">
      <c r="A313" s="49" t="s">
        <v>3189</v>
      </c>
      <c r="B313" s="17" t="s">
        <v>3389</v>
      </c>
      <c r="C313" s="49">
        <v>82</v>
      </c>
      <c r="D313" s="49" t="s">
        <v>3333</v>
      </c>
      <c r="E313" s="51" t="s">
        <v>917</v>
      </c>
      <c r="F313" s="50">
        <v>5012</v>
      </c>
      <c r="G313" s="63" t="s">
        <v>389</v>
      </c>
      <c r="H313" s="24" t="str">
        <f>IFERROR(IF(F313*1=9999,VLOOKUP(99&amp;C313*1,[4]Depara_Prod_Oficial!$A$2:$F$1048576,6,FALSE),VLOOKUP(F313*1,[4]Depara_Prod_Oficial!$A$2:$F$1048576,6,FALSE)),E313)</f>
        <v>AP STD</v>
      </c>
      <c r="I313" s="24" t="str">
        <f>IFERROR(VLOOKUP(H313,'[5]Principais Produtos'!$C$1:$D$42,2,0),"Não")</f>
        <v>Sim</v>
      </c>
      <c r="J313" s="68" t="s">
        <v>1642</v>
      </c>
      <c r="K313" s="53" t="s">
        <v>957</v>
      </c>
      <c r="L313" s="17"/>
      <c r="M313" s="54" t="s">
        <v>369</v>
      </c>
      <c r="N313" s="55">
        <v>87138</v>
      </c>
      <c r="O313" s="55">
        <v>0</v>
      </c>
      <c r="P313" s="56">
        <v>87138</v>
      </c>
      <c r="Q313" s="64"/>
      <c r="R313" s="51"/>
      <c r="S313" s="62" t="s">
        <v>375</v>
      </c>
      <c r="T313" s="53">
        <v>2166394</v>
      </c>
      <c r="U313" s="53" t="s">
        <v>3383</v>
      </c>
      <c r="V313" s="53" t="s">
        <v>3384</v>
      </c>
      <c r="W313" s="53" t="s">
        <v>52</v>
      </c>
      <c r="X313" s="53" t="s">
        <v>3385</v>
      </c>
      <c r="Y313" s="53" t="s">
        <v>3386</v>
      </c>
      <c r="Z313" s="53" t="s">
        <v>3387</v>
      </c>
      <c r="AA313" s="53" t="s">
        <v>56</v>
      </c>
      <c r="AB313" s="53">
        <v>87138</v>
      </c>
      <c r="AC313" s="53">
        <v>87138</v>
      </c>
      <c r="AD313" s="53" t="s">
        <v>56</v>
      </c>
      <c r="AE313" s="53" t="s">
        <v>56</v>
      </c>
      <c r="AF313" s="53" t="s">
        <v>56</v>
      </c>
      <c r="AG313" s="53">
        <v>87138</v>
      </c>
      <c r="AH313" s="53" t="s">
        <v>102</v>
      </c>
      <c r="AI313" s="53">
        <v>43569</v>
      </c>
      <c r="AJ313" s="53">
        <v>0</v>
      </c>
      <c r="AK313" s="53" t="s">
        <v>58</v>
      </c>
      <c r="AL313" s="53">
        <v>0</v>
      </c>
      <c r="AM313" s="53" t="s">
        <v>59</v>
      </c>
      <c r="AN313" s="53" t="s">
        <v>60</v>
      </c>
      <c r="AO313" s="51"/>
      <c r="AP313" s="53" t="s">
        <v>61</v>
      </c>
      <c r="AQ313" s="53" t="s">
        <v>62</v>
      </c>
      <c r="AR313" s="53" t="s">
        <v>87</v>
      </c>
      <c r="AS313" s="53" t="s">
        <v>88</v>
      </c>
      <c r="AT313" s="53" t="s">
        <v>187</v>
      </c>
      <c r="AU313" s="53" t="s">
        <v>65</v>
      </c>
      <c r="AV313" s="53" t="s">
        <v>3388</v>
      </c>
      <c r="AW313" s="53" t="s">
        <v>92</v>
      </c>
      <c r="AX313" s="53" t="s">
        <v>68</v>
      </c>
      <c r="AY313" s="53" t="s">
        <v>93</v>
      </c>
      <c r="AZ313" s="53" t="s">
        <v>3236</v>
      </c>
      <c r="BA313" s="53" t="s">
        <v>202</v>
      </c>
      <c r="BB313" s="53">
        <v>0</v>
      </c>
      <c r="BC313" s="53" t="s">
        <v>3389</v>
      </c>
      <c r="BD313" s="53" t="s">
        <v>3390</v>
      </c>
      <c r="BE313" s="58">
        <v>42306</v>
      </c>
      <c r="BF313" s="53">
        <v>87138</v>
      </c>
      <c r="BG313" s="58">
        <v>42306</v>
      </c>
      <c r="BH313" s="109" t="s">
        <v>3236</v>
      </c>
      <c r="BI313" s="60">
        <v>529</v>
      </c>
      <c r="BJ313" s="61">
        <v>17.633333333333333</v>
      </c>
      <c r="BK313" s="27">
        <f t="shared" si="30"/>
        <v>17</v>
      </c>
      <c r="BL313" s="110">
        <f t="shared" si="31"/>
        <v>1.4166666666666667</v>
      </c>
    </row>
    <row r="314" spans="1:64" ht="16.5" customHeight="1" x14ac:dyDescent="0.25">
      <c r="A314" s="49" t="s">
        <v>3189</v>
      </c>
      <c r="B314" s="17" t="s">
        <v>3397</v>
      </c>
      <c r="C314" s="49">
        <v>93</v>
      </c>
      <c r="D314" s="49" t="s">
        <v>3333</v>
      </c>
      <c r="E314" s="51" t="s">
        <v>1632</v>
      </c>
      <c r="F314" s="50">
        <v>8061</v>
      </c>
      <c r="G314" s="63" t="s">
        <v>389</v>
      </c>
      <c r="H314" s="24" t="str">
        <f>IFERROR(IF(F314*1=9999,VLOOKUP(99&amp;C314*1,[4]Depara_Prod_Oficial!$A$2:$F$1048576,6,FALSE),VLOOKUP(F314*1,[4]Depara_Prod_Oficial!$A$2:$F$1048576,6,FALSE)),E314)</f>
        <v>Vida Homem</v>
      </c>
      <c r="I314" s="24" t="str">
        <f>IFERROR(VLOOKUP(H314,'[5]Principais Produtos'!$C$1:$D$42,2,0),"Não")</f>
        <v>Sim</v>
      </c>
      <c r="J314" s="68" t="s">
        <v>1642</v>
      </c>
      <c r="K314" s="17" t="s">
        <v>921</v>
      </c>
      <c r="L314" s="17"/>
      <c r="M314" s="54" t="s">
        <v>903</v>
      </c>
      <c r="N314" s="55">
        <v>130085.75</v>
      </c>
      <c r="O314" s="55">
        <v>130085.75</v>
      </c>
      <c r="P314" s="56">
        <v>0</v>
      </c>
      <c r="Q314" s="64"/>
      <c r="R314" s="51"/>
      <c r="S314" s="62" t="s">
        <v>375</v>
      </c>
      <c r="T314" s="53">
        <v>2256378</v>
      </c>
      <c r="U314" s="53" t="s">
        <v>3391</v>
      </c>
      <c r="V314" s="53" t="s">
        <v>3392</v>
      </c>
      <c r="W314" s="53" t="s">
        <v>52</v>
      </c>
      <c r="X314" s="53" t="s">
        <v>3393</v>
      </c>
      <c r="Y314" s="53" t="s">
        <v>3394</v>
      </c>
      <c r="Z314" s="53" t="s">
        <v>3395</v>
      </c>
      <c r="AA314" s="53" t="s">
        <v>56</v>
      </c>
      <c r="AB314" s="53">
        <v>118754.86</v>
      </c>
      <c r="AC314" s="53">
        <v>118754.86</v>
      </c>
      <c r="AD314" s="53" t="s">
        <v>56</v>
      </c>
      <c r="AE314" s="53" t="s">
        <v>56</v>
      </c>
      <c r="AF314" s="53" t="s">
        <v>56</v>
      </c>
      <c r="AG314" s="53">
        <v>118754.86</v>
      </c>
      <c r="AH314" s="53" t="s">
        <v>102</v>
      </c>
      <c r="AI314" s="53">
        <v>59377.43</v>
      </c>
      <c r="AJ314" s="53">
        <v>0</v>
      </c>
      <c r="AK314" s="53" t="s">
        <v>58</v>
      </c>
      <c r="AL314" s="53">
        <v>0</v>
      </c>
      <c r="AM314" s="53" t="s">
        <v>59</v>
      </c>
      <c r="AN314" s="53" t="s">
        <v>60</v>
      </c>
      <c r="AO314" s="51"/>
      <c r="AP314" s="53" t="s">
        <v>61</v>
      </c>
      <c r="AQ314" s="53" t="s">
        <v>62</v>
      </c>
      <c r="AR314" s="53" t="s">
        <v>168</v>
      </c>
      <c r="AS314" s="53" t="s">
        <v>88</v>
      </c>
      <c r="AT314" s="53" t="s">
        <v>153</v>
      </c>
      <c r="AU314" s="53" t="s">
        <v>65</v>
      </c>
      <c r="AV314" s="53" t="s">
        <v>3396</v>
      </c>
      <c r="AW314" s="53" t="s">
        <v>92</v>
      </c>
      <c r="AX314" s="53" t="s">
        <v>68</v>
      </c>
      <c r="AY314" s="53" t="s">
        <v>93</v>
      </c>
      <c r="AZ314" s="53" t="s">
        <v>3236</v>
      </c>
      <c r="BA314" s="53" t="s">
        <v>163</v>
      </c>
      <c r="BB314" s="53">
        <v>0</v>
      </c>
      <c r="BC314" s="53" t="s">
        <v>3397</v>
      </c>
      <c r="BD314" s="53" t="s">
        <v>2715</v>
      </c>
      <c r="BE314" s="58">
        <v>42509</v>
      </c>
      <c r="BF314" s="53">
        <v>118754.86</v>
      </c>
      <c r="BG314" s="58">
        <v>42509</v>
      </c>
      <c r="BH314" s="109" t="s">
        <v>3236</v>
      </c>
      <c r="BI314" s="60">
        <v>326</v>
      </c>
      <c r="BJ314" s="61">
        <v>10.866666666666667</v>
      </c>
      <c r="BK314" s="27">
        <f t="shared" si="30"/>
        <v>10</v>
      </c>
      <c r="BL314" s="110">
        <f t="shared" si="31"/>
        <v>0.83333333333333337</v>
      </c>
    </row>
    <row r="315" spans="1:64" ht="16.5" customHeight="1" x14ac:dyDescent="0.25">
      <c r="A315" s="49" t="s">
        <v>3189</v>
      </c>
      <c r="B315" s="17" t="s">
        <v>3405</v>
      </c>
      <c r="C315" s="49">
        <v>93</v>
      </c>
      <c r="D315" s="49" t="s">
        <v>3333</v>
      </c>
      <c r="E315" s="51" t="s">
        <v>1630</v>
      </c>
      <c r="F315" s="50">
        <v>5055</v>
      </c>
      <c r="G315" s="63" t="s">
        <v>389</v>
      </c>
      <c r="H315" s="24" t="str">
        <f>IFERROR(IF(F315*1=9999,VLOOKUP(99&amp;C315*1,[4]Depara_Prod_Oficial!$A$2:$F$1048576,6,FALSE),VLOOKUP(F315*1,[4]Depara_Prod_Oficial!$A$2:$F$1048576,6,FALSE)),E315)</f>
        <v>Vida Master</v>
      </c>
      <c r="I315" s="24" t="str">
        <f>IFERROR(VLOOKUP(H315,'[5]Principais Produtos'!$C$1:$D$42,2,0),"Não")</f>
        <v>Sim</v>
      </c>
      <c r="J315" s="68" t="s">
        <v>1642</v>
      </c>
      <c r="K315" s="53" t="s">
        <v>3664</v>
      </c>
      <c r="L315" s="17"/>
      <c r="M315" s="54" t="s">
        <v>903</v>
      </c>
      <c r="N315" s="55">
        <v>15211.59</v>
      </c>
      <c r="O315" s="55">
        <v>15211.59</v>
      </c>
      <c r="P315" s="56">
        <v>0</v>
      </c>
      <c r="Q315" s="64"/>
      <c r="R315" s="51"/>
      <c r="S315" s="62" t="s">
        <v>375</v>
      </c>
      <c r="T315" s="53">
        <v>1996441</v>
      </c>
      <c r="U315" s="53" t="s">
        <v>3398</v>
      </c>
      <c r="V315" s="53" t="s">
        <v>3399</v>
      </c>
      <c r="W315" s="53" t="s">
        <v>52</v>
      </c>
      <c r="X315" s="53" t="s">
        <v>3400</v>
      </c>
      <c r="Y315" s="53" t="s">
        <v>3401</v>
      </c>
      <c r="Z315" s="53" t="s">
        <v>3402</v>
      </c>
      <c r="AA315" s="53" t="s">
        <v>56</v>
      </c>
      <c r="AB315" s="53">
        <v>10000</v>
      </c>
      <c r="AC315" s="53">
        <v>10000</v>
      </c>
      <c r="AD315" s="53" t="s">
        <v>56</v>
      </c>
      <c r="AE315" s="53" t="s">
        <v>56</v>
      </c>
      <c r="AF315" s="53" t="s">
        <v>56</v>
      </c>
      <c r="AG315" s="53">
        <v>10000</v>
      </c>
      <c r="AH315" s="53" t="s">
        <v>57</v>
      </c>
      <c r="AI315" s="53">
        <v>10000</v>
      </c>
      <c r="AJ315" s="53">
        <v>0</v>
      </c>
      <c r="AK315" s="53" t="s">
        <v>58</v>
      </c>
      <c r="AL315" s="53">
        <v>0</v>
      </c>
      <c r="AM315" s="53" t="s">
        <v>59</v>
      </c>
      <c r="AN315" s="53" t="s">
        <v>60</v>
      </c>
      <c r="AO315" s="51"/>
      <c r="AP315" s="53" t="s">
        <v>61</v>
      </c>
      <c r="AQ315" s="53" t="s">
        <v>62</v>
      </c>
      <c r="AR315" s="53" t="s">
        <v>199</v>
      </c>
      <c r="AS315" s="53" t="s">
        <v>88</v>
      </c>
      <c r="AT315" s="53" t="s">
        <v>347</v>
      </c>
      <c r="AU315" s="53" t="s">
        <v>65</v>
      </c>
      <c r="AV315" s="53" t="s">
        <v>3403</v>
      </c>
      <c r="AW315" s="53" t="s">
        <v>92</v>
      </c>
      <c r="AX315" s="53" t="s">
        <v>68</v>
      </c>
      <c r="AY315" s="53" t="s">
        <v>93</v>
      </c>
      <c r="AZ315" s="53" t="s">
        <v>3404</v>
      </c>
      <c r="BA315" s="53" t="s">
        <v>163</v>
      </c>
      <c r="BB315" s="53">
        <v>0</v>
      </c>
      <c r="BC315" s="53" t="s">
        <v>3405</v>
      </c>
      <c r="BD315" s="53" t="s">
        <v>1893</v>
      </c>
      <c r="BE315" s="58">
        <v>41982</v>
      </c>
      <c r="BF315" s="53">
        <v>10000</v>
      </c>
      <c r="BG315" s="58">
        <v>41982</v>
      </c>
      <c r="BH315" s="109" t="s">
        <v>3404</v>
      </c>
      <c r="BI315" s="60">
        <v>856</v>
      </c>
      <c r="BJ315" s="61">
        <v>28.533333333333335</v>
      </c>
      <c r="BK315" s="27">
        <f t="shared" si="30"/>
        <v>28</v>
      </c>
      <c r="BL315" s="110">
        <f t="shared" si="31"/>
        <v>2.3333333333333335</v>
      </c>
    </row>
    <row r="316" spans="1:64" ht="16.5" customHeight="1" x14ac:dyDescent="0.25">
      <c r="A316" s="49" t="s">
        <v>3189</v>
      </c>
      <c r="B316" s="17" t="s">
        <v>3411</v>
      </c>
      <c r="C316" s="49">
        <v>93</v>
      </c>
      <c r="D316" s="49" t="s">
        <v>3333</v>
      </c>
      <c r="E316" s="51" t="s">
        <v>1630</v>
      </c>
      <c r="F316" s="50">
        <v>5055</v>
      </c>
      <c r="G316" s="63" t="s">
        <v>389</v>
      </c>
      <c r="H316" s="24" t="str">
        <f>IFERROR(IF(F316*1=9999,VLOOKUP(99&amp;C316*1,[4]Depara_Prod_Oficial!$A$2:$F$1048576,6,FALSE),VLOOKUP(F316*1,[4]Depara_Prod_Oficial!$A$2:$F$1048576,6,FALSE)),E316)</f>
        <v>Vida Master</v>
      </c>
      <c r="I316" s="24" t="str">
        <f>IFERROR(VLOOKUP(H316,'[5]Principais Produtos'!$C$1:$D$42,2,0),"Não")</f>
        <v>Sim</v>
      </c>
      <c r="J316" s="68" t="s">
        <v>1642</v>
      </c>
      <c r="K316" s="53" t="s">
        <v>957</v>
      </c>
      <c r="L316" s="17" t="s">
        <v>3665</v>
      </c>
      <c r="M316" s="54" t="s">
        <v>902</v>
      </c>
      <c r="N316" s="55">
        <v>38985.839999999997</v>
      </c>
      <c r="O316" s="55">
        <v>38985.839999999997</v>
      </c>
      <c r="P316" s="56">
        <v>0</v>
      </c>
      <c r="Q316" s="64"/>
      <c r="R316" s="51"/>
      <c r="S316" s="62" t="s">
        <v>375</v>
      </c>
      <c r="T316" s="53">
        <v>2276784</v>
      </c>
      <c r="U316" s="53" t="s">
        <v>3406</v>
      </c>
      <c r="V316" s="53" t="s">
        <v>3407</v>
      </c>
      <c r="W316" s="53" t="s">
        <v>52</v>
      </c>
      <c r="X316" s="53" t="s">
        <v>3408</v>
      </c>
      <c r="Y316" s="53" t="s">
        <v>3409</v>
      </c>
      <c r="Z316" s="53" t="s">
        <v>3410</v>
      </c>
      <c r="AA316" s="53" t="s">
        <v>56</v>
      </c>
      <c r="AB316" s="53">
        <v>60000</v>
      </c>
      <c r="AC316" s="53">
        <v>60000</v>
      </c>
      <c r="AD316" s="53" t="s">
        <v>56</v>
      </c>
      <c r="AE316" s="53" t="s">
        <v>56</v>
      </c>
      <c r="AF316" s="53" t="s">
        <v>56</v>
      </c>
      <c r="AG316" s="53">
        <v>60000</v>
      </c>
      <c r="AH316" s="53" t="s">
        <v>102</v>
      </c>
      <c r="AI316" s="53">
        <v>30000</v>
      </c>
      <c r="AJ316" s="53">
        <v>0</v>
      </c>
      <c r="AK316" s="53" t="s">
        <v>58</v>
      </c>
      <c r="AL316" s="53">
        <v>0</v>
      </c>
      <c r="AM316" s="53" t="s">
        <v>59</v>
      </c>
      <c r="AN316" s="53" t="s">
        <v>60</v>
      </c>
      <c r="AO316" s="51"/>
      <c r="AP316" s="53" t="s">
        <v>61</v>
      </c>
      <c r="AQ316" s="53" t="s">
        <v>62</v>
      </c>
      <c r="AR316" s="53" t="s">
        <v>142</v>
      </c>
      <c r="AS316" s="53" t="s">
        <v>88</v>
      </c>
      <c r="AT316" s="53" t="s">
        <v>2044</v>
      </c>
      <c r="AU316" s="53" t="s">
        <v>65</v>
      </c>
      <c r="AV316" s="53" t="s">
        <v>1155</v>
      </c>
      <c r="AW316" s="53" t="s">
        <v>92</v>
      </c>
      <c r="AX316" s="53" t="s">
        <v>68</v>
      </c>
      <c r="AY316" s="53" t="s">
        <v>93</v>
      </c>
      <c r="AZ316" s="53" t="s">
        <v>3404</v>
      </c>
      <c r="BA316" s="53" t="s">
        <v>262</v>
      </c>
      <c r="BB316" s="53">
        <v>0</v>
      </c>
      <c r="BC316" s="53" t="s">
        <v>3411</v>
      </c>
      <c r="BD316" s="53" t="s">
        <v>3412</v>
      </c>
      <c r="BE316" s="58">
        <v>42552</v>
      </c>
      <c r="BF316" s="53">
        <v>60000</v>
      </c>
      <c r="BG316" s="58">
        <v>42552</v>
      </c>
      <c r="BH316" s="109" t="s">
        <v>3404</v>
      </c>
      <c r="BI316" s="60">
        <v>286</v>
      </c>
      <c r="BJ316" s="61">
        <v>9.5333333333333332</v>
      </c>
      <c r="BK316" s="27">
        <f t="shared" si="30"/>
        <v>9</v>
      </c>
      <c r="BL316" s="110">
        <f t="shared" si="31"/>
        <v>0.75</v>
      </c>
    </row>
    <row r="317" spans="1:64" ht="16.5" customHeight="1" x14ac:dyDescent="0.25">
      <c r="A317" s="49" t="s">
        <v>3189</v>
      </c>
      <c r="B317" s="17" t="s">
        <v>3418</v>
      </c>
      <c r="C317" s="49">
        <v>93</v>
      </c>
      <c r="D317" s="49" t="s">
        <v>3333</v>
      </c>
      <c r="E317" s="51" t="s">
        <v>1630</v>
      </c>
      <c r="F317" s="50">
        <v>5055</v>
      </c>
      <c r="G317" s="63" t="s">
        <v>386</v>
      </c>
      <c r="H317" s="24" t="str">
        <f>IFERROR(IF(F317*1=9999,VLOOKUP(99&amp;C317*1,[4]Depara_Prod_Oficial!$A$2:$F$1048576,6,FALSE),VLOOKUP(F317*1,[4]Depara_Prod_Oficial!$A$2:$F$1048576,6,FALSE)),E317)</f>
        <v>Vida Master</v>
      </c>
      <c r="I317" s="24" t="str">
        <f>IFERROR(VLOOKUP(H317,'[5]Principais Produtos'!$C$1:$D$42,2,0),"Não")</f>
        <v>Sim</v>
      </c>
      <c r="J317" s="68" t="s">
        <v>1642</v>
      </c>
      <c r="K317" s="53" t="s">
        <v>953</v>
      </c>
      <c r="L317" s="17"/>
      <c r="M317" s="54" t="s">
        <v>369</v>
      </c>
      <c r="N317" s="55">
        <v>94572.800000000003</v>
      </c>
      <c r="O317" s="55">
        <v>0</v>
      </c>
      <c r="P317" s="56">
        <v>94572.800000000003</v>
      </c>
      <c r="Q317" s="64"/>
      <c r="R317" s="51"/>
      <c r="S317" s="62" t="s">
        <v>375</v>
      </c>
      <c r="T317" s="53">
        <v>1984117</v>
      </c>
      <c r="U317" s="53" t="s">
        <v>3413</v>
      </c>
      <c r="V317" s="53" t="s">
        <v>3414</v>
      </c>
      <c r="W317" s="53" t="s">
        <v>52</v>
      </c>
      <c r="X317" s="53" t="s">
        <v>3415</v>
      </c>
      <c r="Y317" s="53" t="s">
        <v>3416</v>
      </c>
      <c r="Z317" s="53" t="s">
        <v>3417</v>
      </c>
      <c r="AA317" s="53" t="s">
        <v>56</v>
      </c>
      <c r="AB317" s="53">
        <v>120000</v>
      </c>
      <c r="AC317" s="53">
        <v>120000</v>
      </c>
      <c r="AD317" s="53" t="s">
        <v>56</v>
      </c>
      <c r="AE317" s="53" t="s">
        <v>56</v>
      </c>
      <c r="AF317" s="53" t="s">
        <v>56</v>
      </c>
      <c r="AG317" s="53">
        <v>120000</v>
      </c>
      <c r="AH317" s="53" t="s">
        <v>102</v>
      </c>
      <c r="AI317" s="53">
        <v>60000</v>
      </c>
      <c r="AJ317" s="53">
        <v>0</v>
      </c>
      <c r="AK317" s="53" t="s">
        <v>58</v>
      </c>
      <c r="AL317" s="53">
        <v>0</v>
      </c>
      <c r="AM317" s="53" t="s">
        <v>59</v>
      </c>
      <c r="AN317" s="53" t="s">
        <v>60</v>
      </c>
      <c r="AO317" s="51"/>
      <c r="AP317" s="53" t="s">
        <v>61</v>
      </c>
      <c r="AQ317" s="53" t="s">
        <v>62</v>
      </c>
      <c r="AR317" s="53" t="s">
        <v>168</v>
      </c>
      <c r="AS317" s="53" t="s">
        <v>64</v>
      </c>
      <c r="AT317" s="53" t="s">
        <v>187</v>
      </c>
      <c r="AU317" s="53" t="s">
        <v>65</v>
      </c>
      <c r="AV317" s="53" t="s">
        <v>1155</v>
      </c>
      <c r="AW317" s="53" t="s">
        <v>92</v>
      </c>
      <c r="AX317" s="53" t="s">
        <v>68</v>
      </c>
      <c r="AY317" s="53" t="s">
        <v>93</v>
      </c>
      <c r="AZ317" s="53" t="s">
        <v>3196</v>
      </c>
      <c r="BA317" s="53" t="s">
        <v>155</v>
      </c>
      <c r="BB317" s="53">
        <v>0</v>
      </c>
      <c r="BC317" s="53" t="s">
        <v>3418</v>
      </c>
      <c r="BD317" s="53" t="s">
        <v>2279</v>
      </c>
      <c r="BE317" s="58">
        <v>41968</v>
      </c>
      <c r="BF317" s="53">
        <v>120000</v>
      </c>
      <c r="BG317" s="58">
        <v>41968</v>
      </c>
      <c r="BH317" s="109" t="s">
        <v>3196</v>
      </c>
      <c r="BI317" s="60">
        <v>869</v>
      </c>
      <c r="BJ317" s="61">
        <v>28.966666666666665</v>
      </c>
      <c r="BK317" s="27">
        <f t="shared" si="30"/>
        <v>28</v>
      </c>
      <c r="BL317" s="110">
        <f t="shared" si="31"/>
        <v>2.3333333333333335</v>
      </c>
    </row>
    <row r="318" spans="1:64" ht="16.5" customHeight="1" x14ac:dyDescent="0.25">
      <c r="A318" s="49" t="s">
        <v>3189</v>
      </c>
      <c r="B318" s="17" t="s">
        <v>3424</v>
      </c>
      <c r="C318" s="49">
        <v>82</v>
      </c>
      <c r="D318" s="49" t="s">
        <v>3333</v>
      </c>
      <c r="E318" s="51" t="s">
        <v>1633</v>
      </c>
      <c r="F318" s="50">
        <v>5043</v>
      </c>
      <c r="G318" s="63" t="s">
        <v>399</v>
      </c>
      <c r="H318" s="24" t="str">
        <f>IFERROR(IF(F318*1=9999,VLOOKUP(99&amp;C318*1,[4]Depara_Prod_Oficial!$A$2:$F$1048576,6,FALSE),VLOOKUP(F318*1,[4]Depara_Prod_Oficial!$A$2:$F$1048576,6,FALSE)),E318)</f>
        <v>AP Mulher</v>
      </c>
      <c r="I318" s="24" t="str">
        <f>IFERROR(VLOOKUP(H318,'[5]Principais Produtos'!$C$1:$D$42,2,0),"Não")</f>
        <v>Sim</v>
      </c>
      <c r="J318" s="68" t="s">
        <v>1642</v>
      </c>
      <c r="K318" s="53" t="s">
        <v>47</v>
      </c>
      <c r="L318" s="17"/>
      <c r="M318" s="54" t="s">
        <v>48</v>
      </c>
      <c r="N318" s="55">
        <v>68708.259999999995</v>
      </c>
      <c r="O318" s="55">
        <v>45000</v>
      </c>
      <c r="P318" s="56">
        <v>23708.259999999995</v>
      </c>
      <c r="Q318" s="64">
        <v>4500</v>
      </c>
      <c r="R318" s="51"/>
      <c r="S318" s="62" t="s">
        <v>375</v>
      </c>
      <c r="T318" s="53">
        <v>2163516</v>
      </c>
      <c r="U318" s="53" t="s">
        <v>3419</v>
      </c>
      <c r="V318" s="53" t="s">
        <v>3420</v>
      </c>
      <c r="W318" s="53" t="s">
        <v>52</v>
      </c>
      <c r="X318" s="53" t="s">
        <v>3421</v>
      </c>
      <c r="Y318" s="53" t="s">
        <v>3422</v>
      </c>
      <c r="Z318" s="53" t="s">
        <v>2077</v>
      </c>
      <c r="AA318" s="53" t="s">
        <v>56</v>
      </c>
      <c r="AB318" s="53">
        <v>45000</v>
      </c>
      <c r="AC318" s="53">
        <v>45000</v>
      </c>
      <c r="AD318" s="53" t="s">
        <v>56</v>
      </c>
      <c r="AE318" s="53" t="s">
        <v>56</v>
      </c>
      <c r="AF318" s="53" t="s">
        <v>56</v>
      </c>
      <c r="AG318" s="53">
        <v>45000</v>
      </c>
      <c r="AH318" s="53" t="s">
        <v>102</v>
      </c>
      <c r="AI318" s="53">
        <v>22500</v>
      </c>
      <c r="AJ318" s="53">
        <v>0</v>
      </c>
      <c r="AK318" s="53" t="s">
        <v>58</v>
      </c>
      <c r="AL318" s="53">
        <v>0</v>
      </c>
      <c r="AM318" s="53" t="s">
        <v>59</v>
      </c>
      <c r="AN318" s="53" t="s">
        <v>60</v>
      </c>
      <c r="AO318" s="51"/>
      <c r="AP318" s="53" t="s">
        <v>61</v>
      </c>
      <c r="AQ318" s="53" t="s">
        <v>62</v>
      </c>
      <c r="AR318" s="53" t="s">
        <v>87</v>
      </c>
      <c r="AS318" s="53" t="s">
        <v>64</v>
      </c>
      <c r="AT318" s="53" t="s">
        <v>153</v>
      </c>
      <c r="AU318" s="53" t="s">
        <v>65</v>
      </c>
      <c r="AV318" s="53" t="s">
        <v>3423</v>
      </c>
      <c r="AW318" s="53" t="s">
        <v>283</v>
      </c>
      <c r="AX318" s="53" t="s">
        <v>284</v>
      </c>
      <c r="AY318" s="53" t="s">
        <v>93</v>
      </c>
      <c r="AZ318" s="53" t="s">
        <v>3212</v>
      </c>
      <c r="BA318" s="53" t="s">
        <v>70</v>
      </c>
      <c r="BB318" s="53">
        <v>0</v>
      </c>
      <c r="BC318" s="53" t="s">
        <v>3424</v>
      </c>
      <c r="BD318" s="53" t="s">
        <v>3425</v>
      </c>
      <c r="BE318" s="58">
        <v>42299</v>
      </c>
      <c r="BF318" s="53">
        <v>45000</v>
      </c>
      <c r="BG318" s="58">
        <v>42299</v>
      </c>
      <c r="BH318" s="109" t="s">
        <v>3212</v>
      </c>
      <c r="BI318" s="60">
        <v>531</v>
      </c>
      <c r="BJ318" s="61">
        <v>17.7</v>
      </c>
      <c r="BK318" s="27">
        <f t="shared" si="30"/>
        <v>17</v>
      </c>
      <c r="BL318" s="110">
        <f t="shared" si="31"/>
        <v>1.4166666666666667</v>
      </c>
    </row>
    <row r="319" spans="1:64" ht="16.5" customHeight="1" x14ac:dyDescent="0.25">
      <c r="A319" s="49" t="s">
        <v>3189</v>
      </c>
      <c r="B319" s="17" t="s">
        <v>3430</v>
      </c>
      <c r="C319" s="49">
        <v>82</v>
      </c>
      <c r="D319" s="49" t="s">
        <v>3333</v>
      </c>
      <c r="E319" s="51" t="s">
        <v>1930</v>
      </c>
      <c r="F319" s="50">
        <v>3003</v>
      </c>
      <c r="G319" s="63" t="s">
        <v>374</v>
      </c>
      <c r="H319" s="24" t="str">
        <f>IFERROR(IF(F319*1=9999,VLOOKUP(99&amp;C319*1,[4]Depara_Prod_Oficial!$A$2:$F$1048576,6,FALSE),VLOOKUP(F319*1,[4]Depara_Prod_Oficial!$A$2:$F$1048576,6,FALSE)),E319)</f>
        <v>AP Cartões</v>
      </c>
      <c r="I319" s="24" t="str">
        <f>IFERROR(VLOOKUP(H319,'[5]Principais Produtos'!$C$1:$D$42,2,0),"Não")</f>
        <v>Não</v>
      </c>
      <c r="J319" s="68" t="s">
        <v>400</v>
      </c>
      <c r="K319" s="53" t="s">
        <v>400</v>
      </c>
      <c r="L319" s="17"/>
      <c r="M319" s="54" t="s">
        <v>48</v>
      </c>
      <c r="N319" s="55">
        <v>8719.32</v>
      </c>
      <c r="O319" s="55">
        <v>8000</v>
      </c>
      <c r="P319" s="56">
        <v>719.31999999999971</v>
      </c>
      <c r="Q319" s="64"/>
      <c r="R319" s="51"/>
      <c r="S319" s="62" t="s">
        <v>375</v>
      </c>
      <c r="T319" s="53">
        <v>2128457</v>
      </c>
      <c r="U319" s="53" t="s">
        <v>3426</v>
      </c>
      <c r="V319" s="53" t="s">
        <v>3427</v>
      </c>
      <c r="W319" s="53" t="s">
        <v>52</v>
      </c>
      <c r="X319" s="53" t="s">
        <v>2703</v>
      </c>
      <c r="Y319" s="53" t="s">
        <v>3428</v>
      </c>
      <c r="Z319" s="53" t="s">
        <v>3429</v>
      </c>
      <c r="AA319" s="53" t="s">
        <v>56</v>
      </c>
      <c r="AB319" s="53">
        <v>25000</v>
      </c>
      <c r="AC319" s="53">
        <v>25000</v>
      </c>
      <c r="AD319" s="53" t="s">
        <v>56</v>
      </c>
      <c r="AE319" s="53" t="s">
        <v>56</v>
      </c>
      <c r="AF319" s="53" t="s">
        <v>56</v>
      </c>
      <c r="AG319" s="53">
        <v>25000</v>
      </c>
      <c r="AH319" s="53" t="s">
        <v>102</v>
      </c>
      <c r="AI319" s="53">
        <v>12500</v>
      </c>
      <c r="AJ319" s="53">
        <v>0</v>
      </c>
      <c r="AK319" s="53" t="s">
        <v>58</v>
      </c>
      <c r="AL319" s="53">
        <v>0</v>
      </c>
      <c r="AM319" s="53" t="s">
        <v>59</v>
      </c>
      <c r="AN319" s="53" t="s">
        <v>60</v>
      </c>
      <c r="AO319" s="51"/>
      <c r="AP319" s="53" t="s">
        <v>61</v>
      </c>
      <c r="AQ319" s="53" t="s">
        <v>62</v>
      </c>
      <c r="AR319" s="53" t="s">
        <v>87</v>
      </c>
      <c r="AS319" s="53" t="s">
        <v>64</v>
      </c>
      <c r="AT319" s="53" t="s">
        <v>2044</v>
      </c>
      <c r="AU319" s="53" t="s">
        <v>65</v>
      </c>
      <c r="AV319" s="53" t="s">
        <v>123</v>
      </c>
      <c r="AW319" s="53" t="s">
        <v>105</v>
      </c>
      <c r="AX319" s="53" t="s">
        <v>68</v>
      </c>
      <c r="AY319" s="53" t="s">
        <v>93</v>
      </c>
      <c r="AZ319" s="53" t="s">
        <v>3228</v>
      </c>
      <c r="BA319" s="53" t="s">
        <v>70</v>
      </c>
      <c r="BB319" s="53">
        <v>0</v>
      </c>
      <c r="BC319" s="53" t="s">
        <v>3430</v>
      </c>
      <c r="BD319" s="53" t="s">
        <v>1555</v>
      </c>
      <c r="BE319" s="58">
        <v>42216</v>
      </c>
      <c r="BF319" s="53">
        <v>25000</v>
      </c>
      <c r="BG319" s="58">
        <v>42216</v>
      </c>
      <c r="BH319" s="109" t="s">
        <v>3228</v>
      </c>
      <c r="BI319" s="60">
        <v>613</v>
      </c>
      <c r="BJ319" s="61">
        <v>20.433333333333334</v>
      </c>
      <c r="BK319" s="27">
        <f t="shared" si="30"/>
        <v>20</v>
      </c>
      <c r="BL319" s="110">
        <f t="shared" si="31"/>
        <v>1.6666666666666667</v>
      </c>
    </row>
    <row r="320" spans="1:64" ht="16.5" customHeight="1" x14ac:dyDescent="0.25">
      <c r="A320" s="49" t="s">
        <v>3189</v>
      </c>
      <c r="B320" s="17" t="s">
        <v>3436</v>
      </c>
      <c r="C320" s="49">
        <v>93</v>
      </c>
      <c r="D320" s="49" t="s">
        <v>3333</v>
      </c>
      <c r="E320" s="51" t="s">
        <v>1631</v>
      </c>
      <c r="F320" s="50">
        <v>8063</v>
      </c>
      <c r="G320" s="63" t="s">
        <v>374</v>
      </c>
      <c r="H320" s="24" t="str">
        <f>IFERROR(IF(F320*1=9999,VLOOKUP(99&amp;C320*1,[4]Depara_Prod_Oficial!$A$2:$F$1048576,6,FALSE),VLOOKUP(F320*1,[4]Depara_Prod_Oficial!$A$2:$F$1048576,6,FALSE)),E320)</f>
        <v>Vida Premiada</v>
      </c>
      <c r="I320" s="24" t="str">
        <f>IFERROR(VLOOKUP(H320,'[5]Principais Produtos'!$C$1:$D$42,2,0),"Não")</f>
        <v>Não</v>
      </c>
      <c r="J320" s="68" t="s">
        <v>1642</v>
      </c>
      <c r="K320" s="53" t="s">
        <v>3664</v>
      </c>
      <c r="L320" s="17"/>
      <c r="M320" s="54" t="s">
        <v>48</v>
      </c>
      <c r="N320" s="55">
        <v>33888.639999999999</v>
      </c>
      <c r="O320" s="55">
        <v>30000</v>
      </c>
      <c r="P320" s="56">
        <v>3888.6399999999994</v>
      </c>
      <c r="Q320" s="64"/>
      <c r="R320" s="51"/>
      <c r="S320" s="62" t="s">
        <v>375</v>
      </c>
      <c r="T320" s="53">
        <v>2166641</v>
      </c>
      <c r="U320" s="53" t="s">
        <v>3431</v>
      </c>
      <c r="V320" s="53" t="s">
        <v>3432</v>
      </c>
      <c r="W320" s="53" t="s">
        <v>52</v>
      </c>
      <c r="X320" s="53" t="s">
        <v>3433</v>
      </c>
      <c r="Y320" s="53" t="s">
        <v>3434</v>
      </c>
      <c r="Z320" s="53" t="s">
        <v>3435</v>
      </c>
      <c r="AA320" s="53" t="s">
        <v>56</v>
      </c>
      <c r="AB320" s="53">
        <v>70647</v>
      </c>
      <c r="AC320" s="53">
        <v>70647</v>
      </c>
      <c r="AD320" s="53" t="s">
        <v>56</v>
      </c>
      <c r="AE320" s="53" t="s">
        <v>56</v>
      </c>
      <c r="AF320" s="53" t="s">
        <v>56</v>
      </c>
      <c r="AG320" s="53">
        <v>70647</v>
      </c>
      <c r="AH320" s="53" t="s">
        <v>102</v>
      </c>
      <c r="AI320" s="53">
        <v>35323.5</v>
      </c>
      <c r="AJ320" s="53">
        <v>0</v>
      </c>
      <c r="AK320" s="53" t="s">
        <v>58</v>
      </c>
      <c r="AL320" s="53">
        <v>0</v>
      </c>
      <c r="AM320" s="53" t="s">
        <v>59</v>
      </c>
      <c r="AN320" s="53" t="s">
        <v>60</v>
      </c>
      <c r="AO320" s="51"/>
      <c r="AP320" s="53" t="s">
        <v>61</v>
      </c>
      <c r="AQ320" s="53" t="s">
        <v>62</v>
      </c>
      <c r="AR320" s="53" t="s">
        <v>142</v>
      </c>
      <c r="AS320" s="53" t="s">
        <v>88</v>
      </c>
      <c r="AT320" s="53" t="s">
        <v>590</v>
      </c>
      <c r="AU320" s="53" t="s">
        <v>65</v>
      </c>
      <c r="AV320" s="53" t="s">
        <v>201</v>
      </c>
      <c r="AW320" s="53" t="s">
        <v>92</v>
      </c>
      <c r="AX320" s="53" t="s">
        <v>68</v>
      </c>
      <c r="AY320" s="53" t="s">
        <v>93</v>
      </c>
      <c r="AZ320" s="53" t="s">
        <v>3228</v>
      </c>
      <c r="BA320" s="53" t="s">
        <v>70</v>
      </c>
      <c r="BB320" s="53">
        <v>0</v>
      </c>
      <c r="BC320" s="53" t="s">
        <v>3436</v>
      </c>
      <c r="BD320" s="53" t="s">
        <v>3437</v>
      </c>
      <c r="BE320" s="58">
        <v>42307</v>
      </c>
      <c r="BF320" s="53">
        <v>70647</v>
      </c>
      <c r="BG320" s="58">
        <v>42307</v>
      </c>
      <c r="BH320" s="109" t="s">
        <v>3228</v>
      </c>
      <c r="BI320" s="60">
        <v>522</v>
      </c>
      <c r="BJ320" s="61">
        <v>17.399999999999999</v>
      </c>
      <c r="BK320" s="27">
        <f t="shared" si="30"/>
        <v>17</v>
      </c>
      <c r="BL320" s="110">
        <f t="shared" si="31"/>
        <v>1.4166666666666667</v>
      </c>
    </row>
    <row r="321" spans="1:64" ht="16.5" customHeight="1" x14ac:dyDescent="0.25">
      <c r="A321" s="49" t="s">
        <v>3189</v>
      </c>
      <c r="B321" s="17" t="s">
        <v>3439</v>
      </c>
      <c r="C321" s="49">
        <v>82</v>
      </c>
      <c r="D321" s="49" t="s">
        <v>3333</v>
      </c>
      <c r="E321" s="51" t="s">
        <v>1626</v>
      </c>
      <c r="F321" s="50">
        <v>8065</v>
      </c>
      <c r="G321" s="63" t="s">
        <v>1641</v>
      </c>
      <c r="H321" s="24" t="str">
        <f>IFERROR(IF(F321*1=9999,VLOOKUP(99&amp;C321*1,[4]Depara_Prod_Oficial!$A$2:$F$1048576,6,FALSE),VLOOKUP(F321*1,[4]Depara_Prod_Oficial!$A$2:$F$1048576,6,FALSE)),E321)</f>
        <v>AP Proteção Sob Medida</v>
      </c>
      <c r="I321" s="24" t="str">
        <f>IFERROR(VLOOKUP(H321,'[5]Principais Produtos'!$C$1:$D$42,2,0),"Não")</f>
        <v>Sim</v>
      </c>
      <c r="J321" s="68" t="s">
        <v>1642</v>
      </c>
      <c r="K321" s="53" t="s">
        <v>3664</v>
      </c>
      <c r="L321" s="17"/>
      <c r="M321" s="54" t="s">
        <v>48</v>
      </c>
      <c r="N321" s="55">
        <v>2455.6799999999998</v>
      </c>
      <c r="O321" s="55">
        <v>2000</v>
      </c>
      <c r="P321" s="56">
        <v>455.67999999999984</v>
      </c>
      <c r="Q321" s="64"/>
      <c r="R321" s="51"/>
      <c r="S321" s="62" t="s">
        <v>375</v>
      </c>
      <c r="T321" s="53">
        <v>2418623</v>
      </c>
      <c r="U321" s="53" t="s">
        <v>3438</v>
      </c>
      <c r="V321" s="53" t="s">
        <v>2598</v>
      </c>
      <c r="W321" s="53" t="s">
        <v>52</v>
      </c>
      <c r="X321" s="53" t="s">
        <v>2599</v>
      </c>
      <c r="Y321" s="53" t="s">
        <v>2600</v>
      </c>
      <c r="Z321" s="53" t="s">
        <v>2601</v>
      </c>
      <c r="AA321" s="53" t="s">
        <v>56</v>
      </c>
      <c r="AB321" s="53">
        <v>2000</v>
      </c>
      <c r="AC321" s="53">
        <v>2000</v>
      </c>
      <c r="AD321" s="53" t="s">
        <v>56</v>
      </c>
      <c r="AE321" s="53" t="s">
        <v>56</v>
      </c>
      <c r="AF321" s="53" t="s">
        <v>56</v>
      </c>
      <c r="AG321" s="53">
        <v>2000</v>
      </c>
      <c r="AH321" s="53" t="s">
        <v>102</v>
      </c>
      <c r="AI321" s="53">
        <v>1000</v>
      </c>
      <c r="AJ321" s="53">
        <v>0</v>
      </c>
      <c r="AK321" s="53" t="s">
        <v>58</v>
      </c>
      <c r="AL321" s="53">
        <v>0</v>
      </c>
      <c r="AM321" s="53" t="s">
        <v>59</v>
      </c>
      <c r="AN321" s="53" t="s">
        <v>60</v>
      </c>
      <c r="AO321" s="51"/>
      <c r="AP321" s="53" t="s">
        <v>61</v>
      </c>
      <c r="AQ321" s="53" t="s">
        <v>62</v>
      </c>
      <c r="AR321" s="53" t="s">
        <v>87</v>
      </c>
      <c r="AS321" s="53" t="s">
        <v>88</v>
      </c>
      <c r="AT321" s="53" t="s">
        <v>169</v>
      </c>
      <c r="AU321" s="53" t="s">
        <v>65</v>
      </c>
      <c r="AV321" s="53" t="s">
        <v>853</v>
      </c>
      <c r="AW321" s="53" t="s">
        <v>272</v>
      </c>
      <c r="AX321" s="53" t="s">
        <v>273</v>
      </c>
      <c r="AY321" s="53" t="s">
        <v>93</v>
      </c>
      <c r="AZ321" s="53" t="s">
        <v>3212</v>
      </c>
      <c r="BA321" s="53" t="s">
        <v>70</v>
      </c>
      <c r="BB321" s="53">
        <v>0</v>
      </c>
      <c r="BC321" s="53" t="s">
        <v>3439</v>
      </c>
      <c r="BD321" s="53" t="s">
        <v>2603</v>
      </c>
      <c r="BE321" s="58">
        <v>42788</v>
      </c>
      <c r="BF321" s="53">
        <v>2000</v>
      </c>
      <c r="BG321" s="58">
        <v>42788</v>
      </c>
      <c r="BH321" s="109" t="s">
        <v>3212</v>
      </c>
      <c r="BI321" s="60">
        <v>42</v>
      </c>
      <c r="BJ321" s="61">
        <v>1.4</v>
      </c>
      <c r="BK321" s="27">
        <f t="shared" si="30"/>
        <v>1</v>
      </c>
      <c r="BL321" s="110">
        <f t="shared" si="31"/>
        <v>8.3333333333333329E-2</v>
      </c>
    </row>
    <row r="322" spans="1:64" ht="16.5" customHeight="1" x14ac:dyDescent="0.25">
      <c r="A322" s="49" t="s">
        <v>3189</v>
      </c>
      <c r="B322" s="17" t="s">
        <v>3445</v>
      </c>
      <c r="C322" s="49">
        <v>82</v>
      </c>
      <c r="D322" s="49" t="s">
        <v>3333</v>
      </c>
      <c r="E322" s="51" t="s">
        <v>1626</v>
      </c>
      <c r="F322" s="50">
        <v>8065</v>
      </c>
      <c r="G322" s="63" t="s">
        <v>386</v>
      </c>
      <c r="H322" s="24" t="str">
        <f>IFERROR(IF(F322*1=9999,VLOOKUP(99&amp;C322*1,[4]Depara_Prod_Oficial!$A$2:$F$1048576,6,FALSE),VLOOKUP(F322*1,[4]Depara_Prod_Oficial!$A$2:$F$1048576,6,FALSE)),E322)</f>
        <v>AP Proteção Sob Medida</v>
      </c>
      <c r="I322" s="24" t="str">
        <f>IFERROR(VLOOKUP(H322,'[5]Principais Produtos'!$C$1:$D$42,2,0),"Não")</f>
        <v>Sim</v>
      </c>
      <c r="J322" s="68" t="s">
        <v>1642</v>
      </c>
      <c r="K322" s="53" t="s">
        <v>3664</v>
      </c>
      <c r="L322" s="17"/>
      <c r="M322" s="54" t="s">
        <v>48</v>
      </c>
      <c r="N322" s="55">
        <v>100000</v>
      </c>
      <c r="O322" s="55">
        <v>86500</v>
      </c>
      <c r="P322" s="56">
        <v>13500</v>
      </c>
      <c r="Q322" s="64"/>
      <c r="R322" s="51"/>
      <c r="S322" s="62" t="s">
        <v>375</v>
      </c>
      <c r="T322" s="53">
        <v>2221998</v>
      </c>
      <c r="U322" s="53" t="s">
        <v>3440</v>
      </c>
      <c r="V322" s="53" t="s">
        <v>3441</v>
      </c>
      <c r="W322" s="53" t="s">
        <v>52</v>
      </c>
      <c r="X322" s="53" t="s">
        <v>3442</v>
      </c>
      <c r="Y322" s="53" t="s">
        <v>3443</v>
      </c>
      <c r="Z322" s="53" t="s">
        <v>3444</v>
      </c>
      <c r="AA322" s="53" t="s">
        <v>56</v>
      </c>
      <c r="AB322" s="53">
        <v>86652</v>
      </c>
      <c r="AC322" s="53">
        <v>86652</v>
      </c>
      <c r="AD322" s="53" t="s">
        <v>56</v>
      </c>
      <c r="AE322" s="53" t="s">
        <v>56</v>
      </c>
      <c r="AF322" s="53" t="s">
        <v>56</v>
      </c>
      <c r="AG322" s="53">
        <v>86652</v>
      </c>
      <c r="AH322" s="53" t="s">
        <v>102</v>
      </c>
      <c r="AI322" s="53">
        <v>43326</v>
      </c>
      <c r="AJ322" s="53">
        <v>0</v>
      </c>
      <c r="AK322" s="53" t="s">
        <v>58</v>
      </c>
      <c r="AL322" s="53">
        <v>0</v>
      </c>
      <c r="AM322" s="53" t="s">
        <v>59</v>
      </c>
      <c r="AN322" s="53" t="s">
        <v>60</v>
      </c>
      <c r="AO322" s="51"/>
      <c r="AP322" s="53" t="s">
        <v>61</v>
      </c>
      <c r="AQ322" s="53" t="s">
        <v>62</v>
      </c>
      <c r="AR322" s="53" t="s">
        <v>405</v>
      </c>
      <c r="AS322" s="53" t="s">
        <v>88</v>
      </c>
      <c r="AT322" s="53" t="s">
        <v>218</v>
      </c>
      <c r="AU322" s="53" t="s">
        <v>65</v>
      </c>
      <c r="AV322" s="53" t="s">
        <v>837</v>
      </c>
      <c r="AW322" s="53" t="s">
        <v>340</v>
      </c>
      <c r="AX322" s="53" t="s">
        <v>190</v>
      </c>
      <c r="AY322" s="53" t="s">
        <v>93</v>
      </c>
      <c r="AZ322" s="53" t="s">
        <v>3286</v>
      </c>
      <c r="BA322" s="53" t="s">
        <v>70</v>
      </c>
      <c r="BB322" s="53">
        <v>0</v>
      </c>
      <c r="BC322" s="53" t="s">
        <v>3445</v>
      </c>
      <c r="BD322" s="53" t="s">
        <v>3446</v>
      </c>
      <c r="BE322" s="58">
        <v>42445</v>
      </c>
      <c r="BF322" s="53">
        <v>86652</v>
      </c>
      <c r="BG322" s="58">
        <v>42445</v>
      </c>
      <c r="BH322" s="109" t="s">
        <v>3286</v>
      </c>
      <c r="BI322" s="60">
        <v>387</v>
      </c>
      <c r="BJ322" s="61">
        <v>12.9</v>
      </c>
      <c r="BK322" s="27">
        <f t="shared" si="30"/>
        <v>12</v>
      </c>
      <c r="BL322" s="110">
        <f t="shared" si="31"/>
        <v>1</v>
      </c>
    </row>
    <row r="323" spans="1:64" ht="16.5" customHeight="1" x14ac:dyDescent="0.25">
      <c r="A323" s="49" t="s">
        <v>3189</v>
      </c>
      <c r="B323" s="17" t="s">
        <v>3453</v>
      </c>
      <c r="C323" s="49">
        <v>93</v>
      </c>
      <c r="D323" s="49" t="s">
        <v>3333</v>
      </c>
      <c r="E323" s="51" t="s">
        <v>1630</v>
      </c>
      <c r="F323" s="50">
        <v>5055</v>
      </c>
      <c r="G323" s="63" t="s">
        <v>386</v>
      </c>
      <c r="H323" s="24" t="str">
        <f>IFERROR(IF(F323*1=9999,VLOOKUP(99&amp;C323*1,[4]Depara_Prod_Oficial!$A$2:$F$1048576,6,FALSE),VLOOKUP(F323*1,[4]Depara_Prod_Oficial!$A$2:$F$1048576,6,FALSE)),E323)</f>
        <v>Vida Master</v>
      </c>
      <c r="I323" s="24" t="str">
        <f>IFERROR(VLOOKUP(H323,'[5]Principais Produtos'!$C$1:$D$42,2,0),"Não")</f>
        <v>Sim</v>
      </c>
      <c r="J323" s="68" t="s">
        <v>1642</v>
      </c>
      <c r="K323" s="53" t="s">
        <v>958</v>
      </c>
      <c r="L323" s="17" t="s">
        <v>919</v>
      </c>
      <c r="M323" s="54" t="s">
        <v>48</v>
      </c>
      <c r="N323" s="55">
        <v>198000</v>
      </c>
      <c r="O323" s="55">
        <v>180000</v>
      </c>
      <c r="P323" s="56">
        <v>18000</v>
      </c>
      <c r="Q323" s="64"/>
      <c r="R323" s="51"/>
      <c r="S323" s="62" t="s">
        <v>375</v>
      </c>
      <c r="T323" s="53">
        <v>2262903</v>
      </c>
      <c r="U323" s="53" t="s">
        <v>3447</v>
      </c>
      <c r="V323" s="53" t="s">
        <v>3448</v>
      </c>
      <c r="W323" s="53" t="s">
        <v>52</v>
      </c>
      <c r="X323" s="53" t="s">
        <v>3449</v>
      </c>
      <c r="Y323" s="53" t="s">
        <v>3450</v>
      </c>
      <c r="Z323" s="53" t="s">
        <v>3451</v>
      </c>
      <c r="AA323" s="53" t="s">
        <v>56</v>
      </c>
      <c r="AB323" s="53">
        <v>161740.5</v>
      </c>
      <c r="AC323" s="53">
        <v>161740.5</v>
      </c>
      <c r="AD323" s="53" t="s">
        <v>56</v>
      </c>
      <c r="AE323" s="53" t="s">
        <v>56</v>
      </c>
      <c r="AF323" s="53" t="s">
        <v>56</v>
      </c>
      <c r="AG323" s="53">
        <v>161740.5</v>
      </c>
      <c r="AH323" s="53" t="s">
        <v>102</v>
      </c>
      <c r="AI323" s="53">
        <v>80870.25</v>
      </c>
      <c r="AJ323" s="53">
        <v>0</v>
      </c>
      <c r="AK323" s="53" t="s">
        <v>58</v>
      </c>
      <c r="AL323" s="53">
        <v>0</v>
      </c>
      <c r="AM323" s="53" t="s">
        <v>59</v>
      </c>
      <c r="AN323" s="53" t="s">
        <v>60</v>
      </c>
      <c r="AO323" s="51"/>
      <c r="AP323" s="53" t="s">
        <v>61</v>
      </c>
      <c r="AQ323" s="53" t="s">
        <v>62</v>
      </c>
      <c r="AR323" s="53" t="s">
        <v>142</v>
      </c>
      <c r="AS323" s="53" t="s">
        <v>88</v>
      </c>
      <c r="AT323" s="53" t="s">
        <v>169</v>
      </c>
      <c r="AU323" s="53" t="s">
        <v>65</v>
      </c>
      <c r="AV323" s="53" t="s">
        <v>3452</v>
      </c>
      <c r="AW323" s="53" t="s">
        <v>92</v>
      </c>
      <c r="AX323" s="53" t="s">
        <v>68</v>
      </c>
      <c r="AY323" s="53" t="s">
        <v>93</v>
      </c>
      <c r="AZ323" s="53" t="s">
        <v>3286</v>
      </c>
      <c r="BA323" s="53" t="s">
        <v>70</v>
      </c>
      <c r="BB323" s="53">
        <v>0</v>
      </c>
      <c r="BC323" s="53" t="s">
        <v>3453</v>
      </c>
      <c r="BD323" s="53" t="s">
        <v>855</v>
      </c>
      <c r="BE323" s="58">
        <v>42524</v>
      </c>
      <c r="BF323" s="53">
        <v>161740.5</v>
      </c>
      <c r="BG323" s="58">
        <v>42524</v>
      </c>
      <c r="BH323" s="109" t="s">
        <v>3286</v>
      </c>
      <c r="BI323" s="60">
        <v>308</v>
      </c>
      <c r="BJ323" s="61">
        <v>10.266666666666667</v>
      </c>
      <c r="BK323" s="27">
        <f t="shared" si="30"/>
        <v>10</v>
      </c>
      <c r="BL323" s="110">
        <f t="shared" si="31"/>
        <v>0.83333333333333337</v>
      </c>
    </row>
    <row r="324" spans="1:64" ht="16.5" customHeight="1" x14ac:dyDescent="0.25">
      <c r="A324" s="49" t="s">
        <v>3189</v>
      </c>
      <c r="B324" s="17" t="s">
        <v>3460</v>
      </c>
      <c r="C324" s="49">
        <v>93</v>
      </c>
      <c r="D324" s="49" t="s">
        <v>3333</v>
      </c>
      <c r="E324" s="51" t="s">
        <v>1630</v>
      </c>
      <c r="F324" s="50">
        <v>5055</v>
      </c>
      <c r="G324" s="63" t="s">
        <v>389</v>
      </c>
      <c r="H324" s="24" t="str">
        <f>IFERROR(IF(F324*1=9999,VLOOKUP(99&amp;C324*1,[4]Depara_Prod_Oficial!$A$2:$F$1048576,6,FALSE),VLOOKUP(F324*1,[4]Depara_Prod_Oficial!$A$2:$F$1048576,6,FALSE)),E324)</f>
        <v>Vida Master</v>
      </c>
      <c r="I324" s="24" t="str">
        <f>IFERROR(VLOOKUP(H324,'[5]Principais Produtos'!$C$1:$D$42,2,0),"Não")</f>
        <v>Sim</v>
      </c>
      <c r="J324" s="68" t="s">
        <v>925</v>
      </c>
      <c r="K324" s="53" t="s">
        <v>378</v>
      </c>
      <c r="L324" s="17"/>
      <c r="M324" s="54" t="s">
        <v>48</v>
      </c>
      <c r="N324" s="55">
        <v>85453.34</v>
      </c>
      <c r="O324" s="55">
        <v>75000</v>
      </c>
      <c r="P324" s="56">
        <v>10453.339999999997</v>
      </c>
      <c r="Q324" s="64">
        <v>7500</v>
      </c>
      <c r="R324" s="51"/>
      <c r="S324" s="62" t="s">
        <v>375</v>
      </c>
      <c r="T324" s="53">
        <v>2421323</v>
      </c>
      <c r="U324" s="53" t="s">
        <v>3454</v>
      </c>
      <c r="V324" s="53" t="s">
        <v>3455</v>
      </c>
      <c r="W324" s="53" t="s">
        <v>52</v>
      </c>
      <c r="X324" s="53" t="s">
        <v>3456</v>
      </c>
      <c r="Y324" s="53" t="s">
        <v>3457</v>
      </c>
      <c r="Z324" s="53" t="s">
        <v>3458</v>
      </c>
      <c r="AA324" s="53" t="s">
        <v>56</v>
      </c>
      <c r="AB324" s="53">
        <v>50000</v>
      </c>
      <c r="AC324" s="53">
        <v>50000</v>
      </c>
      <c r="AD324" s="53" t="s">
        <v>56</v>
      </c>
      <c r="AE324" s="53" t="s">
        <v>56</v>
      </c>
      <c r="AF324" s="53" t="s">
        <v>56</v>
      </c>
      <c r="AG324" s="53">
        <v>50000</v>
      </c>
      <c r="AH324" s="53" t="s">
        <v>102</v>
      </c>
      <c r="AI324" s="53">
        <v>25000</v>
      </c>
      <c r="AJ324" s="53">
        <v>0</v>
      </c>
      <c r="AK324" s="53" t="s">
        <v>58</v>
      </c>
      <c r="AL324" s="53">
        <v>0</v>
      </c>
      <c r="AM324" s="53" t="s">
        <v>59</v>
      </c>
      <c r="AN324" s="53" t="s">
        <v>60</v>
      </c>
      <c r="AO324" s="51"/>
      <c r="AP324" s="53" t="s">
        <v>61</v>
      </c>
      <c r="AQ324" s="53" t="s">
        <v>62</v>
      </c>
      <c r="AR324" s="53" t="s">
        <v>87</v>
      </c>
      <c r="AS324" s="53" t="s">
        <v>88</v>
      </c>
      <c r="AT324" s="53" t="s">
        <v>153</v>
      </c>
      <c r="AU324" s="53" t="s">
        <v>65</v>
      </c>
      <c r="AV324" s="53" t="s">
        <v>3459</v>
      </c>
      <c r="AW324" s="53" t="s">
        <v>272</v>
      </c>
      <c r="AX324" s="53" t="s">
        <v>273</v>
      </c>
      <c r="AY324" s="53" t="s">
        <v>93</v>
      </c>
      <c r="AZ324" s="53" t="s">
        <v>3251</v>
      </c>
      <c r="BA324" s="53" t="s">
        <v>70</v>
      </c>
      <c r="BB324" s="53">
        <v>0</v>
      </c>
      <c r="BC324" s="53" t="s">
        <v>3460</v>
      </c>
      <c r="BD324" s="53" t="s">
        <v>3461</v>
      </c>
      <c r="BE324" s="58">
        <v>42797</v>
      </c>
      <c r="BF324" s="53">
        <v>50000</v>
      </c>
      <c r="BG324" s="58">
        <v>42797</v>
      </c>
      <c r="BH324" s="109" t="s">
        <v>3251</v>
      </c>
      <c r="BI324" s="60">
        <v>39</v>
      </c>
      <c r="BJ324" s="61">
        <v>1.3</v>
      </c>
      <c r="BK324" s="27">
        <f t="shared" si="30"/>
        <v>1</v>
      </c>
      <c r="BL324" s="110">
        <f t="shared" si="31"/>
        <v>8.3333333333333329E-2</v>
      </c>
    </row>
    <row r="325" spans="1:64" ht="16.5" customHeight="1" x14ac:dyDescent="0.25">
      <c r="A325" s="49" t="s">
        <v>3189</v>
      </c>
      <c r="B325" s="17" t="s">
        <v>3467</v>
      </c>
      <c r="C325" s="49">
        <v>93</v>
      </c>
      <c r="D325" s="49" t="s">
        <v>3333</v>
      </c>
      <c r="E325" s="51" t="s">
        <v>1623</v>
      </c>
      <c r="F325" s="50">
        <v>6004</v>
      </c>
      <c r="G325" s="63" t="s">
        <v>374</v>
      </c>
      <c r="H325" s="24" t="str">
        <f>IFERROR(IF(F325*1=9999,VLOOKUP(99&amp;C325*1,[4]Depara_Prod_Oficial!$A$2:$F$1048576,6,FALSE),VLOOKUP(F325*1,[4]Depara_Prod_Oficial!$A$2:$F$1048576,6,FALSE)),E325)</f>
        <v>Vida Master</v>
      </c>
      <c r="I325" s="24" t="str">
        <f>IFERROR(VLOOKUP(H325,'[5]Principais Produtos'!$C$1:$D$42,2,0),"Não")</f>
        <v>Sim</v>
      </c>
      <c r="J325" s="68" t="s">
        <v>1642</v>
      </c>
      <c r="K325" s="53" t="s">
        <v>954</v>
      </c>
      <c r="L325" s="17" t="s">
        <v>397</v>
      </c>
      <c r="M325" s="54" t="s">
        <v>902</v>
      </c>
      <c r="N325" s="55">
        <v>117333.68</v>
      </c>
      <c r="O325" s="55">
        <v>117333.68</v>
      </c>
      <c r="P325" s="56">
        <v>0</v>
      </c>
      <c r="Q325" s="64"/>
      <c r="R325" s="51"/>
      <c r="S325" s="57" t="s">
        <v>49</v>
      </c>
      <c r="T325" s="53">
        <v>1363517</v>
      </c>
      <c r="U325" s="53" t="s">
        <v>3462</v>
      </c>
      <c r="V325" s="53" t="s">
        <v>3463</v>
      </c>
      <c r="W325" s="53" t="s">
        <v>52</v>
      </c>
      <c r="X325" s="53" t="s">
        <v>3464</v>
      </c>
      <c r="Y325" s="53" t="s">
        <v>3465</v>
      </c>
      <c r="Z325" s="53" t="s">
        <v>3466</v>
      </c>
      <c r="AA325" s="53" t="s">
        <v>56</v>
      </c>
      <c r="AB325" s="53">
        <v>50000</v>
      </c>
      <c r="AC325" s="53">
        <v>50000</v>
      </c>
      <c r="AD325" s="53" t="s">
        <v>56</v>
      </c>
      <c r="AE325" s="53" t="s">
        <v>56</v>
      </c>
      <c r="AF325" s="53" t="s">
        <v>56</v>
      </c>
      <c r="AG325" s="53">
        <v>50000</v>
      </c>
      <c r="AH325" s="53" t="s">
        <v>102</v>
      </c>
      <c r="AI325" s="53">
        <v>25000</v>
      </c>
      <c r="AJ325" s="53">
        <v>0</v>
      </c>
      <c r="AK325" s="53" t="s">
        <v>58</v>
      </c>
      <c r="AL325" s="53">
        <v>0</v>
      </c>
      <c r="AM325" s="53" t="s">
        <v>59</v>
      </c>
      <c r="AN325" s="53" t="s">
        <v>60</v>
      </c>
      <c r="AO325" s="51"/>
      <c r="AP325" s="53" t="s">
        <v>61</v>
      </c>
      <c r="AQ325" s="53" t="s">
        <v>270</v>
      </c>
      <c r="AR325" s="53" t="s">
        <v>199</v>
      </c>
      <c r="AS325" s="53" t="s">
        <v>64</v>
      </c>
      <c r="AT325" s="53" t="s">
        <v>169</v>
      </c>
      <c r="AU325" s="53" t="s">
        <v>65</v>
      </c>
      <c r="AV325" s="53" t="s">
        <v>1733</v>
      </c>
      <c r="AW325" s="53" t="s">
        <v>92</v>
      </c>
      <c r="AX325" s="53" t="s">
        <v>68</v>
      </c>
      <c r="AY325" s="53" t="s">
        <v>93</v>
      </c>
      <c r="AZ325" s="53" t="s">
        <v>3196</v>
      </c>
      <c r="BA325" s="53" t="s">
        <v>191</v>
      </c>
      <c r="BB325" s="53">
        <v>0</v>
      </c>
      <c r="BC325" s="53" t="s">
        <v>3467</v>
      </c>
      <c r="BD325" s="53" t="s">
        <v>3468</v>
      </c>
      <c r="BE325" s="58">
        <v>40787</v>
      </c>
      <c r="BF325" s="53">
        <v>50000</v>
      </c>
      <c r="BG325" s="58">
        <v>40787</v>
      </c>
      <c r="BH325" s="109" t="s">
        <v>3196</v>
      </c>
      <c r="BI325" s="60">
        <v>2050</v>
      </c>
      <c r="BJ325" s="61">
        <v>68.333333333333329</v>
      </c>
      <c r="BK325" s="27">
        <f t="shared" si="30"/>
        <v>67</v>
      </c>
      <c r="BL325" s="110">
        <f t="shared" si="31"/>
        <v>5.583333333333333</v>
      </c>
    </row>
    <row r="326" spans="1:64" ht="16.5" customHeight="1" x14ac:dyDescent="0.25">
      <c r="A326" s="49" t="s">
        <v>3189</v>
      </c>
      <c r="B326" s="17" t="s">
        <v>3474</v>
      </c>
      <c r="C326" s="49">
        <v>93</v>
      </c>
      <c r="D326" s="49" t="s">
        <v>3333</v>
      </c>
      <c r="E326" s="51" t="s">
        <v>1636</v>
      </c>
      <c r="F326" s="50">
        <v>5081</v>
      </c>
      <c r="G326" s="63" t="s">
        <v>389</v>
      </c>
      <c r="H326" s="24" t="str">
        <f>IFERROR(IF(F326*1=9999,VLOOKUP(99&amp;C326*1,[4]Depara_Prod_Oficial!$A$2:$F$1048576,6,FALSE),VLOOKUP(F326*1,[4]Depara_Prod_Oficial!$A$2:$F$1048576,6,FALSE)),E326)</f>
        <v>Vida Master</v>
      </c>
      <c r="I326" s="24" t="str">
        <f>IFERROR(VLOOKUP(H326,'[5]Principais Produtos'!$C$1:$D$42,2,0),"Não")</f>
        <v>Sim</v>
      </c>
      <c r="J326" s="68" t="s">
        <v>1642</v>
      </c>
      <c r="K326" s="53" t="s">
        <v>3664</v>
      </c>
      <c r="L326" s="17"/>
      <c r="M326" s="54" t="s">
        <v>48</v>
      </c>
      <c r="N326" s="55">
        <v>36041.21</v>
      </c>
      <c r="O326" s="55">
        <v>33000</v>
      </c>
      <c r="P326" s="56">
        <v>3041.2099999999991</v>
      </c>
      <c r="Q326" s="64"/>
      <c r="R326" s="51"/>
      <c r="S326" s="62" t="s">
        <v>375</v>
      </c>
      <c r="T326" s="53">
        <v>1666737</v>
      </c>
      <c r="U326" s="53" t="s">
        <v>3469</v>
      </c>
      <c r="V326" s="53" t="s">
        <v>3470</v>
      </c>
      <c r="W326" s="53" t="s">
        <v>52</v>
      </c>
      <c r="X326" s="53" t="s">
        <v>3471</v>
      </c>
      <c r="Y326" s="53" t="s">
        <v>3472</v>
      </c>
      <c r="Z326" s="53" t="s">
        <v>3473</v>
      </c>
      <c r="AA326" s="53" t="s">
        <v>56</v>
      </c>
      <c r="AB326" s="53">
        <v>60000</v>
      </c>
      <c r="AC326" s="53">
        <v>60000</v>
      </c>
      <c r="AD326" s="53" t="s">
        <v>56</v>
      </c>
      <c r="AE326" s="53" t="s">
        <v>56</v>
      </c>
      <c r="AF326" s="53" t="s">
        <v>56</v>
      </c>
      <c r="AG326" s="53">
        <v>60000</v>
      </c>
      <c r="AH326" s="53" t="s">
        <v>102</v>
      </c>
      <c r="AI326" s="53">
        <v>30000</v>
      </c>
      <c r="AJ326" s="53">
        <v>0</v>
      </c>
      <c r="AK326" s="53" t="s">
        <v>58</v>
      </c>
      <c r="AL326" s="53">
        <v>0</v>
      </c>
      <c r="AM326" s="53" t="s">
        <v>59</v>
      </c>
      <c r="AN326" s="53" t="s">
        <v>60</v>
      </c>
      <c r="AO326" s="51"/>
      <c r="AP326" s="53" t="s">
        <v>61</v>
      </c>
      <c r="AQ326" s="53" t="s">
        <v>270</v>
      </c>
      <c r="AR326" s="53" t="s">
        <v>63</v>
      </c>
      <c r="AS326" s="53" t="s">
        <v>88</v>
      </c>
      <c r="AT326" s="53" t="s">
        <v>153</v>
      </c>
      <c r="AU326" s="53" t="s">
        <v>65</v>
      </c>
      <c r="AV326" s="53" t="s">
        <v>3403</v>
      </c>
      <c r="AW326" s="53" t="s">
        <v>92</v>
      </c>
      <c r="AX326" s="53" t="s">
        <v>68</v>
      </c>
      <c r="AY326" s="53" t="s">
        <v>93</v>
      </c>
      <c r="AZ326" s="53" t="s">
        <v>3228</v>
      </c>
      <c r="BA326" s="53" t="s">
        <v>106</v>
      </c>
      <c r="BB326" s="53">
        <v>0</v>
      </c>
      <c r="BC326" s="53" t="s">
        <v>3474</v>
      </c>
      <c r="BD326" s="53" t="s">
        <v>2751</v>
      </c>
      <c r="BE326" s="58">
        <v>41456</v>
      </c>
      <c r="BF326" s="53">
        <v>60000</v>
      </c>
      <c r="BG326" s="58">
        <v>41456</v>
      </c>
      <c r="BH326" s="109" t="s">
        <v>3228</v>
      </c>
      <c r="BI326" s="60">
        <v>1373</v>
      </c>
      <c r="BJ326" s="61">
        <v>45.766666666666666</v>
      </c>
      <c r="BK326" s="27">
        <f t="shared" si="30"/>
        <v>45</v>
      </c>
      <c r="BL326" s="110">
        <f t="shared" si="31"/>
        <v>3.75</v>
      </c>
    </row>
    <row r="327" spans="1:64" ht="16.5" customHeight="1" x14ac:dyDescent="0.25">
      <c r="A327" s="49" t="s">
        <v>3189</v>
      </c>
      <c r="B327" s="17" t="s">
        <v>3480</v>
      </c>
      <c r="C327" s="49">
        <v>93</v>
      </c>
      <c r="D327" s="49" t="s">
        <v>3333</v>
      </c>
      <c r="E327" s="51" t="s">
        <v>1622</v>
      </c>
      <c r="F327" s="50">
        <v>9999</v>
      </c>
      <c r="G327" s="63" t="s">
        <v>374</v>
      </c>
      <c r="H327" s="24" t="str">
        <f>IFERROR(IF(F327*1=9999,VLOOKUP(99&amp;C327*1,[4]Depara_Prod_Oficial!$A$2:$F$1048576,6,FALSE),VLOOKUP(F327*1,[4]Depara_Prod_Oficial!$A$2:$F$1048576,6,FALSE)),E327)</f>
        <v>Pessoas - Vida  (outros)</v>
      </c>
      <c r="I327" s="24" t="str">
        <f>IFERROR(VLOOKUP(H327,'[5]Principais Produtos'!$C$1:$D$42,2,0),"Não")</f>
        <v>Não</v>
      </c>
      <c r="J327" s="68" t="s">
        <v>1642</v>
      </c>
      <c r="K327" s="53" t="s">
        <v>47</v>
      </c>
      <c r="L327" s="17"/>
      <c r="M327" s="54" t="s">
        <v>902</v>
      </c>
      <c r="N327" s="55">
        <v>164052.82</v>
      </c>
      <c r="O327" s="55">
        <v>164052.82</v>
      </c>
      <c r="P327" s="56">
        <v>0</v>
      </c>
      <c r="Q327" s="64"/>
      <c r="R327" s="51"/>
      <c r="S327" s="57" t="s">
        <v>49</v>
      </c>
      <c r="T327" s="53">
        <v>1148898</v>
      </c>
      <c r="U327" s="53" t="s">
        <v>3475</v>
      </c>
      <c r="V327" s="53" t="s">
        <v>3476</v>
      </c>
      <c r="W327" s="53" t="s">
        <v>52</v>
      </c>
      <c r="X327" s="53" t="s">
        <v>3477</v>
      </c>
      <c r="Y327" s="53" t="s">
        <v>3478</v>
      </c>
      <c r="Z327" s="53" t="s">
        <v>3479</v>
      </c>
      <c r="AA327" s="53" t="s">
        <v>56</v>
      </c>
      <c r="AB327" s="53">
        <v>57643.199999999997</v>
      </c>
      <c r="AC327" s="53">
        <v>57643.199999999997</v>
      </c>
      <c r="AD327" s="53" t="s">
        <v>56</v>
      </c>
      <c r="AE327" s="53" t="s">
        <v>56</v>
      </c>
      <c r="AF327" s="53" t="s">
        <v>56</v>
      </c>
      <c r="AG327" s="53">
        <v>57643.199999999997</v>
      </c>
      <c r="AH327" s="53" t="s">
        <v>102</v>
      </c>
      <c r="AI327" s="53">
        <v>28821.599999999999</v>
      </c>
      <c r="AJ327" s="53">
        <v>134980</v>
      </c>
      <c r="AK327" s="53" t="s">
        <v>58</v>
      </c>
      <c r="AL327" s="53">
        <v>0</v>
      </c>
      <c r="AM327" s="53"/>
      <c r="AN327" s="53"/>
      <c r="AO327" s="51"/>
      <c r="AP327" s="53" t="s">
        <v>61</v>
      </c>
      <c r="AQ327" s="53" t="s">
        <v>270</v>
      </c>
      <c r="AR327" s="53" t="s">
        <v>199</v>
      </c>
      <c r="AS327" s="53" t="s">
        <v>88</v>
      </c>
      <c r="AT327" s="53" t="s">
        <v>218</v>
      </c>
      <c r="AU327" s="53" t="s">
        <v>65</v>
      </c>
      <c r="AV327" s="53" t="s">
        <v>2145</v>
      </c>
      <c r="AW327" s="53" t="s">
        <v>292</v>
      </c>
      <c r="AX327" s="53" t="s">
        <v>293</v>
      </c>
      <c r="AY327" s="53" t="s">
        <v>93</v>
      </c>
      <c r="AZ327" s="53" t="s">
        <v>3251</v>
      </c>
      <c r="BA327" s="53" t="s">
        <v>191</v>
      </c>
      <c r="BB327" s="53">
        <v>0</v>
      </c>
      <c r="BC327" s="53" t="s">
        <v>3480</v>
      </c>
      <c r="BD327" s="53" t="s">
        <v>3481</v>
      </c>
      <c r="BE327" s="58">
        <v>40164</v>
      </c>
      <c r="BF327" s="53">
        <v>57643.199999999997</v>
      </c>
      <c r="BG327" s="58">
        <v>40164</v>
      </c>
      <c r="BH327" s="109" t="s">
        <v>3251</v>
      </c>
      <c r="BI327" s="60">
        <v>2672</v>
      </c>
      <c r="BJ327" s="61">
        <v>89.066666666666663</v>
      </c>
      <c r="BK327" s="27">
        <f t="shared" si="30"/>
        <v>87</v>
      </c>
      <c r="BL327" s="110">
        <f t="shared" si="31"/>
        <v>7.25</v>
      </c>
    </row>
    <row r="328" spans="1:64" ht="16.5" customHeight="1" x14ac:dyDescent="0.25">
      <c r="A328" s="49" t="s">
        <v>3189</v>
      </c>
      <c r="B328" s="17" t="s">
        <v>3487</v>
      </c>
      <c r="C328" s="49">
        <v>82</v>
      </c>
      <c r="D328" s="49" t="s">
        <v>3333</v>
      </c>
      <c r="E328" s="51" t="s">
        <v>3184</v>
      </c>
      <c r="F328" s="50">
        <v>1102</v>
      </c>
      <c r="G328" s="63" t="s">
        <v>374</v>
      </c>
      <c r="H328" s="24" t="str">
        <f>IFERROR(IF(F328*1=9999,VLOOKUP(99&amp;C328*1,[4]Depara_Prod_Oficial!$A$2:$F$1048576,6,FALSE),VLOOKUP(F328*1,[4]Depara_Prod_Oficial!$A$2:$F$1048576,6,FALSE)),E328)</f>
        <v>AP STD</v>
      </c>
      <c r="I328" s="24" t="str">
        <f>IFERROR(VLOOKUP(H328,'[5]Principais Produtos'!$C$1:$D$42,2,0),"Não")</f>
        <v>Sim</v>
      </c>
      <c r="J328" s="68" t="s">
        <v>925</v>
      </c>
      <c r="K328" s="53" t="s">
        <v>378</v>
      </c>
      <c r="L328" s="17"/>
      <c r="M328" s="54" t="s">
        <v>369</v>
      </c>
      <c r="N328" s="55">
        <v>44380.66</v>
      </c>
      <c r="O328" s="55">
        <v>0</v>
      </c>
      <c r="P328" s="56">
        <v>44380.66</v>
      </c>
      <c r="Q328" s="64"/>
      <c r="R328" s="51"/>
      <c r="S328" s="57" t="s">
        <v>49</v>
      </c>
      <c r="T328" s="53">
        <v>1293135</v>
      </c>
      <c r="U328" s="53" t="s">
        <v>3482</v>
      </c>
      <c r="V328" s="53" t="s">
        <v>3483</v>
      </c>
      <c r="W328" s="53" t="s">
        <v>52</v>
      </c>
      <c r="X328" s="53" t="s">
        <v>3484</v>
      </c>
      <c r="Y328" s="53" t="s">
        <v>3485</v>
      </c>
      <c r="Z328" s="53" t="s">
        <v>3486</v>
      </c>
      <c r="AA328" s="53" t="s">
        <v>56</v>
      </c>
      <c r="AB328" s="53">
        <v>15962.37</v>
      </c>
      <c r="AC328" s="53">
        <v>33605</v>
      </c>
      <c r="AD328" s="53" t="s">
        <v>56</v>
      </c>
      <c r="AE328" s="53" t="s">
        <v>56</v>
      </c>
      <c r="AF328" s="53" t="s">
        <v>56</v>
      </c>
      <c r="AG328" s="53">
        <v>15962.37</v>
      </c>
      <c r="AH328" s="53" t="s">
        <v>102</v>
      </c>
      <c r="AI328" s="53">
        <v>7981.19</v>
      </c>
      <c r="AJ328" s="53">
        <v>0</v>
      </c>
      <c r="AK328" s="53" t="s">
        <v>58</v>
      </c>
      <c r="AL328" s="53">
        <v>0</v>
      </c>
      <c r="AM328" s="53" t="s">
        <v>59</v>
      </c>
      <c r="AN328" s="53" t="s">
        <v>60</v>
      </c>
      <c r="AO328" s="51"/>
      <c r="AP328" s="53" t="s">
        <v>61</v>
      </c>
      <c r="AQ328" s="53" t="s">
        <v>270</v>
      </c>
      <c r="AR328" s="53" t="s">
        <v>199</v>
      </c>
      <c r="AS328" s="53" t="s">
        <v>64</v>
      </c>
      <c r="AT328" s="53" t="s">
        <v>153</v>
      </c>
      <c r="AU328" s="53" t="s">
        <v>65</v>
      </c>
      <c r="AV328" s="53" t="s">
        <v>331</v>
      </c>
      <c r="AW328" s="53" t="s">
        <v>92</v>
      </c>
      <c r="AX328" s="53" t="s">
        <v>68</v>
      </c>
      <c r="AY328" s="53" t="s">
        <v>93</v>
      </c>
      <c r="AZ328" s="53" t="s">
        <v>3251</v>
      </c>
      <c r="BA328" s="53" t="s">
        <v>202</v>
      </c>
      <c r="BB328" s="53">
        <v>0</v>
      </c>
      <c r="BC328" s="53" t="s">
        <v>3487</v>
      </c>
      <c r="BD328" s="53" t="s">
        <v>3488</v>
      </c>
      <c r="BE328" s="58">
        <v>40592</v>
      </c>
      <c r="BF328" s="53">
        <v>15962.37</v>
      </c>
      <c r="BG328" s="58">
        <v>40592</v>
      </c>
      <c r="BH328" s="109" t="s">
        <v>3251</v>
      </c>
      <c r="BI328" s="60">
        <v>2244</v>
      </c>
      <c r="BJ328" s="61">
        <v>74.8</v>
      </c>
      <c r="BK328" s="27">
        <f t="shared" si="30"/>
        <v>73</v>
      </c>
      <c r="BL328" s="110">
        <f t="shared" si="31"/>
        <v>6.083333333333333</v>
      </c>
    </row>
    <row r="329" spans="1:64" ht="16.5" customHeight="1" x14ac:dyDescent="0.25">
      <c r="A329" s="49" t="s">
        <v>3189</v>
      </c>
      <c r="B329" s="17" t="s">
        <v>3493</v>
      </c>
      <c r="C329" s="49">
        <v>93</v>
      </c>
      <c r="D329" s="49" t="s">
        <v>3333</v>
      </c>
      <c r="E329" s="51" t="s">
        <v>377</v>
      </c>
      <c r="F329" s="50">
        <v>5030</v>
      </c>
      <c r="G329" s="63" t="s">
        <v>46</v>
      </c>
      <c r="H329" s="24" t="str">
        <f>IFERROR(IF(F329*1=9999,VLOOKUP(99&amp;C329*1,[4]Depara_Prod_Oficial!$A$2:$F$1048576,6,FALSE),VLOOKUP(F329*1,[4]Depara_Prod_Oficial!$A$2:$F$1048576,6,FALSE)),E329)</f>
        <v>Vida Proteção Exclusiva</v>
      </c>
      <c r="I329" s="24" t="str">
        <f>IFERROR(VLOOKUP(H329,'[5]Principais Produtos'!$C$1:$D$42,2,0),"Não")</f>
        <v>Sim</v>
      </c>
      <c r="J329" s="68" t="s">
        <v>1642</v>
      </c>
      <c r="K329" s="53" t="s">
        <v>47</v>
      </c>
      <c r="L329" s="17"/>
      <c r="M329" s="54" t="s">
        <v>369</v>
      </c>
      <c r="N329" s="55">
        <v>22574</v>
      </c>
      <c r="O329" s="55">
        <v>0</v>
      </c>
      <c r="P329" s="56">
        <v>22574</v>
      </c>
      <c r="Q329" s="64"/>
      <c r="R329" s="51"/>
      <c r="S329" s="62" t="s">
        <v>375</v>
      </c>
      <c r="T329" s="53">
        <v>1609040</v>
      </c>
      <c r="U329" s="53" t="s">
        <v>3489</v>
      </c>
      <c r="V329" s="53" t="s">
        <v>3490</v>
      </c>
      <c r="W329" s="53" t="s">
        <v>52</v>
      </c>
      <c r="X329" s="53" t="s">
        <v>3491</v>
      </c>
      <c r="Y329" s="53" t="s">
        <v>3492</v>
      </c>
      <c r="Z329" s="53" t="s">
        <v>1804</v>
      </c>
      <c r="AA329" s="53" t="s">
        <v>56</v>
      </c>
      <c r="AB329" s="53">
        <v>21413</v>
      </c>
      <c r="AC329" s="53">
        <v>21413</v>
      </c>
      <c r="AD329" s="53" t="s">
        <v>56</v>
      </c>
      <c r="AE329" s="53" t="s">
        <v>56</v>
      </c>
      <c r="AF329" s="53" t="s">
        <v>56</v>
      </c>
      <c r="AG329" s="53">
        <v>21413</v>
      </c>
      <c r="AH329" s="53" t="s">
        <v>102</v>
      </c>
      <c r="AI329" s="53">
        <v>10706.5</v>
      </c>
      <c r="AJ329" s="53">
        <v>0</v>
      </c>
      <c r="AK329" s="53" t="s">
        <v>58</v>
      </c>
      <c r="AL329" s="53">
        <v>0</v>
      </c>
      <c r="AM329" s="53" t="s">
        <v>59</v>
      </c>
      <c r="AN329" s="53" t="s">
        <v>60</v>
      </c>
      <c r="AO329" s="51"/>
      <c r="AP329" s="53" t="s">
        <v>61</v>
      </c>
      <c r="AQ329" s="53" t="s">
        <v>270</v>
      </c>
      <c r="AR329" s="53" t="s">
        <v>63</v>
      </c>
      <c r="AS329" s="53" t="s">
        <v>64</v>
      </c>
      <c r="AT329" s="53" t="s">
        <v>169</v>
      </c>
      <c r="AU329" s="53" t="s">
        <v>65</v>
      </c>
      <c r="AV329" s="53" t="s">
        <v>3301</v>
      </c>
      <c r="AW329" s="53" t="s">
        <v>92</v>
      </c>
      <c r="AX329" s="53" t="s">
        <v>68</v>
      </c>
      <c r="AY329" s="53" t="s">
        <v>93</v>
      </c>
      <c r="AZ329" s="53" t="s">
        <v>3236</v>
      </c>
      <c r="BA329" s="53" t="s">
        <v>202</v>
      </c>
      <c r="BB329" s="53">
        <v>0</v>
      </c>
      <c r="BC329" s="53" t="s">
        <v>3493</v>
      </c>
      <c r="BD329" s="53" t="s">
        <v>3494</v>
      </c>
      <c r="BE329" s="58">
        <v>41360</v>
      </c>
      <c r="BF329" s="53">
        <v>21413</v>
      </c>
      <c r="BG329" s="58">
        <v>41360</v>
      </c>
      <c r="BH329" s="109" t="s">
        <v>3236</v>
      </c>
      <c r="BI329" s="60">
        <v>1475</v>
      </c>
      <c r="BJ329" s="61">
        <v>49.166666666666664</v>
      </c>
      <c r="BK329" s="27">
        <f t="shared" si="30"/>
        <v>48</v>
      </c>
      <c r="BL329" s="110">
        <f t="shared" si="31"/>
        <v>4</v>
      </c>
    </row>
    <row r="330" spans="1:64" ht="16.5" customHeight="1" x14ac:dyDescent="0.25">
      <c r="A330" s="49" t="s">
        <v>3189</v>
      </c>
      <c r="B330" s="17" t="s">
        <v>3501</v>
      </c>
      <c r="C330" s="49">
        <v>82</v>
      </c>
      <c r="D330" s="49" t="s">
        <v>3333</v>
      </c>
      <c r="E330" s="51" t="s">
        <v>1622</v>
      </c>
      <c r="F330" s="50">
        <v>9999</v>
      </c>
      <c r="G330" s="63" t="s">
        <v>386</v>
      </c>
      <c r="H330" s="24" t="str">
        <f>IFERROR(IF(F330*1=9999,VLOOKUP(99&amp;C330*1,[4]Depara_Prod_Oficial!$A$2:$F$1048576,6,FALSE),VLOOKUP(F330*1,[4]Depara_Prod_Oficial!$A$2:$F$1048576,6,FALSE)),E330)</f>
        <v>Pessoas - Acidentes Pessoais</v>
      </c>
      <c r="I330" s="24" t="str">
        <f>IFERROR(VLOOKUP(H330,'[5]Principais Produtos'!$C$1:$D$42,2,0),"Não")</f>
        <v>Não</v>
      </c>
      <c r="J330" s="68" t="s">
        <v>1642</v>
      </c>
      <c r="K330" s="53" t="s">
        <v>957</v>
      </c>
      <c r="L330" s="17"/>
      <c r="M330" s="54" t="s">
        <v>903</v>
      </c>
      <c r="N330" s="55">
        <v>660465.24</v>
      </c>
      <c r="O330" s="55">
        <v>660465.24</v>
      </c>
      <c r="P330" s="56">
        <v>0</v>
      </c>
      <c r="Q330" s="64"/>
      <c r="R330" s="51"/>
      <c r="S330" s="57" t="s">
        <v>49</v>
      </c>
      <c r="T330" s="53">
        <v>1282819</v>
      </c>
      <c r="U330" s="53" t="s">
        <v>3495</v>
      </c>
      <c r="V330" s="53" t="s">
        <v>3496</v>
      </c>
      <c r="W330" s="53" t="s">
        <v>52</v>
      </c>
      <c r="X330" s="53" t="s">
        <v>3497</v>
      </c>
      <c r="Y330" s="53" t="s">
        <v>3498</v>
      </c>
      <c r="Z330" s="53" t="s">
        <v>3499</v>
      </c>
      <c r="AA330" s="53" t="s">
        <v>56</v>
      </c>
      <c r="AB330" s="53">
        <v>216637</v>
      </c>
      <c r="AC330" s="53">
        <v>216637</v>
      </c>
      <c r="AD330" s="53" t="s">
        <v>56</v>
      </c>
      <c r="AE330" s="53" t="s">
        <v>56</v>
      </c>
      <c r="AF330" s="53" t="s">
        <v>56</v>
      </c>
      <c r="AG330" s="53">
        <v>216637</v>
      </c>
      <c r="AH330" s="53" t="s">
        <v>102</v>
      </c>
      <c r="AI330" s="53">
        <v>108318.5</v>
      </c>
      <c r="AJ330" s="53">
        <v>0</v>
      </c>
      <c r="AK330" s="53" t="s">
        <v>58</v>
      </c>
      <c r="AL330" s="53">
        <v>0</v>
      </c>
      <c r="AM330" s="53" t="s">
        <v>59</v>
      </c>
      <c r="AN330" s="53" t="s">
        <v>60</v>
      </c>
      <c r="AO330" s="51"/>
      <c r="AP330" s="53" t="s">
        <v>61</v>
      </c>
      <c r="AQ330" s="53" t="s">
        <v>270</v>
      </c>
      <c r="AR330" s="53" t="s">
        <v>199</v>
      </c>
      <c r="AS330" s="53" t="s">
        <v>64</v>
      </c>
      <c r="AT330" s="53" t="s">
        <v>153</v>
      </c>
      <c r="AU330" s="53" t="s">
        <v>65</v>
      </c>
      <c r="AV330" s="53" t="s">
        <v>3500</v>
      </c>
      <c r="AW330" s="53" t="s">
        <v>92</v>
      </c>
      <c r="AX330" s="53" t="s">
        <v>68</v>
      </c>
      <c r="AY330" s="53" t="s">
        <v>93</v>
      </c>
      <c r="AZ330" s="53" t="s">
        <v>3404</v>
      </c>
      <c r="BA330" s="53" t="s">
        <v>163</v>
      </c>
      <c r="BB330" s="53">
        <v>0</v>
      </c>
      <c r="BC330" s="53" t="s">
        <v>3501</v>
      </c>
      <c r="BD330" s="53" t="s">
        <v>3502</v>
      </c>
      <c r="BE330" s="58">
        <v>40549</v>
      </c>
      <c r="BF330" s="53">
        <v>216637</v>
      </c>
      <c r="BG330" s="58">
        <v>40549</v>
      </c>
      <c r="BH330" s="109" t="s">
        <v>3404</v>
      </c>
      <c r="BI330" s="60">
        <v>2289</v>
      </c>
      <c r="BJ330" s="61">
        <v>76.3</v>
      </c>
      <c r="BK330" s="27">
        <f t="shared" si="30"/>
        <v>75</v>
      </c>
      <c r="BL330" s="110">
        <f t="shared" si="31"/>
        <v>6.25</v>
      </c>
    </row>
    <row r="331" spans="1:64" ht="16.5" customHeight="1" x14ac:dyDescent="0.25">
      <c r="A331" s="49" t="s">
        <v>3189</v>
      </c>
      <c r="B331" s="17" t="s">
        <v>3508</v>
      </c>
      <c r="C331" s="49">
        <v>82</v>
      </c>
      <c r="D331" s="49" t="s">
        <v>3333</v>
      </c>
      <c r="E331" s="51" t="s">
        <v>917</v>
      </c>
      <c r="F331" s="50">
        <v>5012</v>
      </c>
      <c r="G331" s="63" t="s">
        <v>386</v>
      </c>
      <c r="H331" s="24" t="str">
        <f>IFERROR(IF(F331*1=9999,VLOOKUP(99&amp;C331*1,[4]Depara_Prod_Oficial!$A$2:$F$1048576,6,FALSE),VLOOKUP(F331*1,[4]Depara_Prod_Oficial!$A$2:$F$1048576,6,FALSE)),E331)</f>
        <v>AP STD</v>
      </c>
      <c r="I331" s="24" t="str">
        <f>IFERROR(VLOOKUP(H331,'[5]Principais Produtos'!$C$1:$D$42,2,0),"Não")</f>
        <v>Sim</v>
      </c>
      <c r="J331" s="68" t="s">
        <v>1642</v>
      </c>
      <c r="K331" s="53" t="s">
        <v>957</v>
      </c>
      <c r="L331" s="17"/>
      <c r="M331" s="54" t="s">
        <v>903</v>
      </c>
      <c r="N331" s="55">
        <v>254691.72</v>
      </c>
      <c r="O331" s="55">
        <v>254691.72</v>
      </c>
      <c r="P331" s="56">
        <v>0</v>
      </c>
      <c r="Q331" s="64"/>
      <c r="R331" s="51"/>
      <c r="S331" s="62" t="s">
        <v>375</v>
      </c>
      <c r="T331" s="53">
        <v>1786503</v>
      </c>
      <c r="U331" s="53" t="s">
        <v>3503</v>
      </c>
      <c r="V331" s="53" t="s">
        <v>3504</v>
      </c>
      <c r="W331" s="53" t="s">
        <v>52</v>
      </c>
      <c r="X331" s="53" t="s">
        <v>3505</v>
      </c>
      <c r="Y331" s="53" t="s">
        <v>3506</v>
      </c>
      <c r="Z331" s="53" t="s">
        <v>3507</v>
      </c>
      <c r="AA331" s="53" t="s">
        <v>56</v>
      </c>
      <c r="AB331" s="53">
        <v>134749</v>
      </c>
      <c r="AC331" s="53">
        <v>134749</v>
      </c>
      <c r="AD331" s="53" t="s">
        <v>56</v>
      </c>
      <c r="AE331" s="53" t="s">
        <v>56</v>
      </c>
      <c r="AF331" s="53" t="s">
        <v>56</v>
      </c>
      <c r="AG331" s="53">
        <v>134749</v>
      </c>
      <c r="AH331" s="53" t="s">
        <v>102</v>
      </c>
      <c r="AI331" s="53">
        <v>67374.5</v>
      </c>
      <c r="AJ331" s="53">
        <v>0</v>
      </c>
      <c r="AK331" s="53" t="s">
        <v>58</v>
      </c>
      <c r="AL331" s="53">
        <v>0</v>
      </c>
      <c r="AM331" s="53" t="s">
        <v>59</v>
      </c>
      <c r="AN331" s="53" t="s">
        <v>60</v>
      </c>
      <c r="AO331" s="51"/>
      <c r="AP331" s="53" t="s">
        <v>61</v>
      </c>
      <c r="AQ331" s="53" t="s">
        <v>270</v>
      </c>
      <c r="AR331" s="53" t="s">
        <v>63</v>
      </c>
      <c r="AS331" s="53" t="s">
        <v>88</v>
      </c>
      <c r="AT331" s="53" t="s">
        <v>169</v>
      </c>
      <c r="AU331" s="53" t="s">
        <v>65</v>
      </c>
      <c r="AV331" s="53" t="s">
        <v>623</v>
      </c>
      <c r="AW331" s="53" t="s">
        <v>67</v>
      </c>
      <c r="AX331" s="53" t="s">
        <v>68</v>
      </c>
      <c r="AY331" s="53" t="s">
        <v>93</v>
      </c>
      <c r="AZ331" s="53" t="s">
        <v>3212</v>
      </c>
      <c r="BA331" s="53" t="s">
        <v>163</v>
      </c>
      <c r="BB331" s="53">
        <v>0</v>
      </c>
      <c r="BC331" s="53" t="s">
        <v>3508</v>
      </c>
      <c r="BD331" s="53" t="s">
        <v>2870</v>
      </c>
      <c r="BE331" s="58">
        <v>41675</v>
      </c>
      <c r="BF331" s="53">
        <v>134749</v>
      </c>
      <c r="BG331" s="58">
        <v>41675</v>
      </c>
      <c r="BH331" s="109" t="s">
        <v>3212</v>
      </c>
      <c r="BI331" s="60">
        <v>1155</v>
      </c>
      <c r="BJ331" s="61">
        <v>38.5</v>
      </c>
      <c r="BK331" s="27">
        <f t="shared" si="30"/>
        <v>38</v>
      </c>
      <c r="BL331" s="110">
        <f t="shared" si="31"/>
        <v>3.1666666666666665</v>
      </c>
    </row>
    <row r="332" spans="1:64" ht="16.5" customHeight="1" x14ac:dyDescent="0.25">
      <c r="A332" s="49" t="s">
        <v>3189</v>
      </c>
      <c r="B332" s="17" t="s">
        <v>3516</v>
      </c>
      <c r="C332" s="49">
        <v>82</v>
      </c>
      <c r="D332" s="49" t="s">
        <v>3333</v>
      </c>
      <c r="E332" s="51" t="s">
        <v>1931</v>
      </c>
      <c r="F332" s="50">
        <v>5101</v>
      </c>
      <c r="G332" s="63" t="s">
        <v>914</v>
      </c>
      <c r="H332" s="24" t="str">
        <f>IFERROR(IF(F332*1=9999,VLOOKUP(99&amp;C332*1,[4]Depara_Prod_Oficial!$A$2:$F$1048576,6,FALSE),VLOOKUP(F332*1,[4]Depara_Prod_Oficial!$A$2:$F$1048576,6,FALSE)),E332)</f>
        <v>AP Riders</v>
      </c>
      <c r="I332" s="24" t="str">
        <f>IFERROR(VLOOKUP(H332,'[5]Principais Produtos'!$C$1:$D$42,2,0),"Não")</f>
        <v>Não</v>
      </c>
      <c r="J332" s="68" t="s">
        <v>1642</v>
      </c>
      <c r="K332" s="53" t="s">
        <v>47</v>
      </c>
      <c r="L332" s="17"/>
      <c r="M332" s="54" t="s">
        <v>903</v>
      </c>
      <c r="N332" s="55">
        <v>62423.69</v>
      </c>
      <c r="O332" s="55">
        <v>62423.69</v>
      </c>
      <c r="P332" s="56">
        <v>0</v>
      </c>
      <c r="Q332" s="64"/>
      <c r="R332" s="51"/>
      <c r="S332" s="62" t="s">
        <v>375</v>
      </c>
      <c r="T332" s="53">
        <v>1848228</v>
      </c>
      <c r="U332" s="53" t="s">
        <v>3509</v>
      </c>
      <c r="V332" s="53" t="s">
        <v>3510</v>
      </c>
      <c r="W332" s="53" t="s">
        <v>52</v>
      </c>
      <c r="X332" s="53" t="s">
        <v>3511</v>
      </c>
      <c r="Y332" s="53" t="s">
        <v>3512</v>
      </c>
      <c r="Z332" s="53" t="s">
        <v>3513</v>
      </c>
      <c r="AA332" s="53" t="s">
        <v>56</v>
      </c>
      <c r="AB332" s="53">
        <v>8050.08</v>
      </c>
      <c r="AC332" s="53">
        <v>8050.08</v>
      </c>
      <c r="AD332" s="53" t="s">
        <v>56</v>
      </c>
      <c r="AE332" s="53" t="s">
        <v>56</v>
      </c>
      <c r="AF332" s="53" t="s">
        <v>56</v>
      </c>
      <c r="AG332" s="53">
        <v>8050.08</v>
      </c>
      <c r="AH332" s="53" t="s">
        <v>102</v>
      </c>
      <c r="AI332" s="53">
        <v>4025.04</v>
      </c>
      <c r="AJ332" s="53">
        <v>0</v>
      </c>
      <c r="AK332" s="53" t="s">
        <v>58</v>
      </c>
      <c r="AL332" s="53">
        <v>0</v>
      </c>
      <c r="AM332" s="53" t="s">
        <v>59</v>
      </c>
      <c r="AN332" s="53" t="s">
        <v>60</v>
      </c>
      <c r="AO332" s="51"/>
      <c r="AP332" s="53" t="s">
        <v>61</v>
      </c>
      <c r="AQ332" s="53" t="s">
        <v>270</v>
      </c>
      <c r="AR332" s="53" t="s">
        <v>199</v>
      </c>
      <c r="AS332" s="53" t="s">
        <v>88</v>
      </c>
      <c r="AT332" s="53" t="s">
        <v>313</v>
      </c>
      <c r="AU332" s="53" t="s">
        <v>65</v>
      </c>
      <c r="AV332" s="53" t="s">
        <v>3514</v>
      </c>
      <c r="AW332" s="53" t="s">
        <v>3515</v>
      </c>
      <c r="AX332" s="53" t="s">
        <v>68</v>
      </c>
      <c r="AY332" s="53" t="s">
        <v>93</v>
      </c>
      <c r="AZ332" s="53" t="s">
        <v>3251</v>
      </c>
      <c r="BA332" s="53" t="s">
        <v>163</v>
      </c>
      <c r="BB332" s="53">
        <v>0</v>
      </c>
      <c r="BC332" s="53" t="s">
        <v>3516</v>
      </c>
      <c r="BD332" s="53" t="s">
        <v>3517</v>
      </c>
      <c r="BE332" s="58">
        <v>41768</v>
      </c>
      <c r="BF332" s="53">
        <v>8050.08</v>
      </c>
      <c r="BG332" s="58">
        <v>41768</v>
      </c>
      <c r="BH332" s="109" t="s">
        <v>3251</v>
      </c>
      <c r="BI332" s="60">
        <v>1068</v>
      </c>
      <c r="BJ332" s="61">
        <v>35.6</v>
      </c>
      <c r="BK332" s="27">
        <f t="shared" si="30"/>
        <v>35</v>
      </c>
      <c r="BL332" s="110">
        <f t="shared" si="31"/>
        <v>2.9166666666666665</v>
      </c>
    </row>
    <row r="333" spans="1:64" ht="16.5" customHeight="1" x14ac:dyDescent="0.25">
      <c r="A333" s="49" t="s">
        <v>3189</v>
      </c>
      <c r="B333" s="17" t="s">
        <v>3523</v>
      </c>
      <c r="C333" s="49">
        <v>93</v>
      </c>
      <c r="D333" s="49" t="s">
        <v>3333</v>
      </c>
      <c r="E333" s="51" t="s">
        <v>1622</v>
      </c>
      <c r="F333" s="50">
        <v>9999</v>
      </c>
      <c r="G333" s="63" t="s">
        <v>389</v>
      </c>
      <c r="H333" s="24" t="str">
        <f>IFERROR(IF(F333*1=9999,VLOOKUP(99&amp;C333*1,[4]Depara_Prod_Oficial!$A$2:$F$1048576,6,FALSE),VLOOKUP(F333*1,[4]Depara_Prod_Oficial!$A$2:$F$1048576,6,FALSE)),E333)</f>
        <v>Pessoas - Vida  (outros)</v>
      </c>
      <c r="I333" s="24" t="str">
        <f>IFERROR(VLOOKUP(H333,'[5]Principais Produtos'!$C$1:$D$42,2,0),"Não")</f>
        <v>Não</v>
      </c>
      <c r="J333" s="68" t="s">
        <v>1642</v>
      </c>
      <c r="K333" s="53" t="s">
        <v>955</v>
      </c>
      <c r="L333" s="17"/>
      <c r="M333" s="54" t="s">
        <v>903</v>
      </c>
      <c r="N333" s="55">
        <v>48739.89</v>
      </c>
      <c r="O333" s="55">
        <v>48739.89</v>
      </c>
      <c r="P333" s="56">
        <v>0</v>
      </c>
      <c r="Q333" s="64"/>
      <c r="R333" s="51"/>
      <c r="S333" s="57" t="s">
        <v>49</v>
      </c>
      <c r="T333" s="53">
        <v>1148981</v>
      </c>
      <c r="U333" s="53" t="s">
        <v>3518</v>
      </c>
      <c r="V333" s="53" t="s">
        <v>3519</v>
      </c>
      <c r="W333" s="53" t="s">
        <v>52</v>
      </c>
      <c r="X333" s="53">
        <v>9301951</v>
      </c>
      <c r="Y333" s="53" t="s">
        <v>3520</v>
      </c>
      <c r="Z333" s="53" t="s">
        <v>3521</v>
      </c>
      <c r="AA333" s="53" t="s">
        <v>56</v>
      </c>
      <c r="AB333" s="53">
        <v>32447.24</v>
      </c>
      <c r="AC333" s="53">
        <v>41423.01</v>
      </c>
      <c r="AD333" s="53" t="s">
        <v>56</v>
      </c>
      <c r="AE333" s="53" t="s">
        <v>56</v>
      </c>
      <c r="AF333" s="53" t="s">
        <v>56</v>
      </c>
      <c r="AG333" s="53">
        <v>32447.24</v>
      </c>
      <c r="AH333" s="53" t="s">
        <v>102</v>
      </c>
      <c r="AI333" s="53">
        <v>16223.62</v>
      </c>
      <c r="AJ333" s="53">
        <v>27000</v>
      </c>
      <c r="AK333" s="53" t="s">
        <v>58</v>
      </c>
      <c r="AL333" s="53">
        <v>0</v>
      </c>
      <c r="AM333" s="53"/>
      <c r="AN333" s="53"/>
      <c r="AO333" s="51"/>
      <c r="AP333" s="53" t="s">
        <v>61</v>
      </c>
      <c r="AQ333" s="53" t="s">
        <v>270</v>
      </c>
      <c r="AR333" s="53" t="s">
        <v>199</v>
      </c>
      <c r="AS333" s="53" t="s">
        <v>88</v>
      </c>
      <c r="AT333" s="53" t="s">
        <v>153</v>
      </c>
      <c r="AU333" s="53" t="s">
        <v>65</v>
      </c>
      <c r="AV333" s="53" t="s">
        <v>3522</v>
      </c>
      <c r="AW333" s="53" t="s">
        <v>292</v>
      </c>
      <c r="AX333" s="53" t="s">
        <v>293</v>
      </c>
      <c r="AY333" s="53" t="s">
        <v>93</v>
      </c>
      <c r="AZ333" s="53" t="s">
        <v>3196</v>
      </c>
      <c r="BA333" s="53" t="s">
        <v>163</v>
      </c>
      <c r="BB333" s="53">
        <v>0</v>
      </c>
      <c r="BC333" s="53" t="s">
        <v>3523</v>
      </c>
      <c r="BD333" s="53" t="s">
        <v>3524</v>
      </c>
      <c r="BE333" s="58">
        <v>40164</v>
      </c>
      <c r="BF333" s="53">
        <v>32447.24</v>
      </c>
      <c r="BG333" s="58">
        <v>40164</v>
      </c>
      <c r="BH333" s="109" t="s">
        <v>3196</v>
      </c>
      <c r="BI333" s="60">
        <v>2673</v>
      </c>
      <c r="BJ333" s="61">
        <v>89.1</v>
      </c>
      <c r="BK333" s="27">
        <f t="shared" si="30"/>
        <v>87</v>
      </c>
      <c r="BL333" s="110">
        <f t="shared" si="31"/>
        <v>7.25</v>
      </c>
    </row>
    <row r="334" spans="1:64" ht="16.5" customHeight="1" x14ac:dyDescent="0.25">
      <c r="A334" s="49" t="s">
        <v>3189</v>
      </c>
      <c r="B334" s="17" t="s">
        <v>3531</v>
      </c>
      <c r="C334" s="49">
        <v>93</v>
      </c>
      <c r="D334" s="49" t="s">
        <v>3333</v>
      </c>
      <c r="E334" s="51" t="s">
        <v>1623</v>
      </c>
      <c r="F334" s="50">
        <v>6003</v>
      </c>
      <c r="G334" s="63" t="s">
        <v>46</v>
      </c>
      <c r="H334" s="24" t="str">
        <f>IFERROR(IF(F334*1=9999,VLOOKUP(99&amp;C334*1,[4]Depara_Prod_Oficial!$A$2:$F$1048576,6,FALSE),VLOOKUP(F334*1,[4]Depara_Prod_Oficial!$A$2:$F$1048576,6,FALSE)),E334)</f>
        <v>Vida Master</v>
      </c>
      <c r="I334" s="24" t="str">
        <f>IFERROR(VLOOKUP(H334,'[5]Principais Produtos'!$C$1:$D$42,2,0),"Não")</f>
        <v>Sim</v>
      </c>
      <c r="J334" s="68" t="s">
        <v>1642</v>
      </c>
      <c r="K334" s="53" t="s">
        <v>47</v>
      </c>
      <c r="L334" s="17"/>
      <c r="M334" s="54" t="s">
        <v>903</v>
      </c>
      <c r="N334" s="55">
        <v>159607.22</v>
      </c>
      <c r="O334" s="55">
        <v>159607.22</v>
      </c>
      <c r="P334" s="56">
        <v>0</v>
      </c>
      <c r="Q334" s="64"/>
      <c r="R334" s="51"/>
      <c r="S334" s="57" t="s">
        <v>49</v>
      </c>
      <c r="T334" s="53">
        <v>1226056</v>
      </c>
      <c r="U334" s="53" t="s">
        <v>3525</v>
      </c>
      <c r="V334" s="53" t="s">
        <v>3526</v>
      </c>
      <c r="W334" s="53" t="s">
        <v>52</v>
      </c>
      <c r="X334" s="53" t="s">
        <v>3527</v>
      </c>
      <c r="Y334" s="53" t="s">
        <v>3528</v>
      </c>
      <c r="Z334" s="53" t="s">
        <v>3529</v>
      </c>
      <c r="AA334" s="53" t="s">
        <v>56</v>
      </c>
      <c r="AB334" s="53">
        <v>40279.18</v>
      </c>
      <c r="AC334" s="53">
        <v>40279.18</v>
      </c>
      <c r="AD334" s="53" t="s">
        <v>56</v>
      </c>
      <c r="AE334" s="53" t="s">
        <v>56</v>
      </c>
      <c r="AF334" s="53" t="s">
        <v>56</v>
      </c>
      <c r="AG334" s="53">
        <v>40279.18</v>
      </c>
      <c r="AH334" s="53" t="s">
        <v>102</v>
      </c>
      <c r="AI334" s="53">
        <v>20139.59</v>
      </c>
      <c r="AJ334" s="53">
        <v>6745.2</v>
      </c>
      <c r="AK334" s="53" t="s">
        <v>57</v>
      </c>
      <c r="AL334" s="53">
        <v>6745.2</v>
      </c>
      <c r="AM334" s="53" t="s">
        <v>59</v>
      </c>
      <c r="AN334" s="53" t="s">
        <v>562</v>
      </c>
      <c r="AO334" s="51" t="s">
        <v>563</v>
      </c>
      <c r="AP334" s="53" t="s">
        <v>61</v>
      </c>
      <c r="AQ334" s="53" t="s">
        <v>270</v>
      </c>
      <c r="AR334" s="53" t="s">
        <v>199</v>
      </c>
      <c r="AS334" s="53" t="s">
        <v>88</v>
      </c>
      <c r="AT334" s="53"/>
      <c r="AU334" s="53" t="s">
        <v>65</v>
      </c>
      <c r="AV334" s="53" t="s">
        <v>3530</v>
      </c>
      <c r="AW334" s="53" t="s">
        <v>283</v>
      </c>
      <c r="AX334" s="53" t="s">
        <v>284</v>
      </c>
      <c r="AY334" s="53" t="s">
        <v>93</v>
      </c>
      <c r="AZ334" s="53" t="s">
        <v>3404</v>
      </c>
      <c r="BA334" s="53" t="s">
        <v>163</v>
      </c>
      <c r="BB334" s="53">
        <v>0</v>
      </c>
      <c r="BC334" s="53" t="s">
        <v>3531</v>
      </c>
      <c r="BD334" s="53" t="s">
        <v>3532</v>
      </c>
      <c r="BE334" s="58">
        <v>40361</v>
      </c>
      <c r="BF334" s="53">
        <v>40279.18</v>
      </c>
      <c r="BG334" s="58">
        <v>40361</v>
      </c>
      <c r="BH334" s="109" t="s">
        <v>3404</v>
      </c>
      <c r="BI334" s="60">
        <v>2477</v>
      </c>
      <c r="BJ334" s="61">
        <v>82.566666666666663</v>
      </c>
      <c r="BK334" s="27">
        <f t="shared" si="30"/>
        <v>81</v>
      </c>
      <c r="BL334" s="110">
        <f t="shared" si="31"/>
        <v>6.75</v>
      </c>
    </row>
    <row r="335" spans="1:64" ht="16.5" customHeight="1" x14ac:dyDescent="0.25">
      <c r="A335" s="49" t="s">
        <v>3189</v>
      </c>
      <c r="B335" s="17" t="s">
        <v>3539</v>
      </c>
      <c r="C335" s="49">
        <v>93</v>
      </c>
      <c r="D335" s="49" t="s">
        <v>3333</v>
      </c>
      <c r="E335" s="51" t="s">
        <v>913</v>
      </c>
      <c r="F335" s="50">
        <v>8033</v>
      </c>
      <c r="G335" s="63" t="s">
        <v>389</v>
      </c>
      <c r="H335" s="24" t="str">
        <f>IFERROR(IF(F335*1=9999,VLOOKUP(99&amp;C335*1,[4]Depara_Prod_Oficial!$A$2:$F$1048576,6,FALSE),VLOOKUP(F335*1,[4]Depara_Prod_Oficial!$A$2:$F$1048576,6,FALSE)),E335)</f>
        <v>Vida Clube</v>
      </c>
      <c r="I335" s="24" t="str">
        <f>IFERROR(VLOOKUP(H335,'[5]Principais Produtos'!$C$1:$D$42,2,0),"Não")</f>
        <v>Sim</v>
      </c>
      <c r="J335" s="68" t="s">
        <v>1642</v>
      </c>
      <c r="K335" s="53" t="s">
        <v>3664</v>
      </c>
      <c r="L335" s="17"/>
      <c r="M335" s="54" t="s">
        <v>902</v>
      </c>
      <c r="N335" s="55">
        <v>9752.2900000000009</v>
      </c>
      <c r="O335" s="55">
        <v>9752.2900000000009</v>
      </c>
      <c r="P335" s="56">
        <v>0</v>
      </c>
      <c r="Q335" s="64"/>
      <c r="R335" s="51"/>
      <c r="S335" s="62" t="s">
        <v>375</v>
      </c>
      <c r="T335" s="53">
        <v>1629000</v>
      </c>
      <c r="U335" s="53" t="s">
        <v>3533</v>
      </c>
      <c r="V335" s="53" t="s">
        <v>3534</v>
      </c>
      <c r="W335" s="53" t="s">
        <v>52</v>
      </c>
      <c r="X335" s="53" t="s">
        <v>3535</v>
      </c>
      <c r="Y335" s="53" t="s">
        <v>3536</v>
      </c>
      <c r="Z335" s="53" t="s">
        <v>3537</v>
      </c>
      <c r="AA335" s="53" t="s">
        <v>56</v>
      </c>
      <c r="AB335" s="53">
        <v>3815</v>
      </c>
      <c r="AC335" s="53">
        <v>3815</v>
      </c>
      <c r="AD335" s="53" t="s">
        <v>56</v>
      </c>
      <c r="AE335" s="53" t="s">
        <v>56</v>
      </c>
      <c r="AF335" s="53" t="s">
        <v>56</v>
      </c>
      <c r="AG335" s="53">
        <v>3815</v>
      </c>
      <c r="AH335" s="53" t="s">
        <v>102</v>
      </c>
      <c r="AI335" s="53">
        <v>1907.5</v>
      </c>
      <c r="AJ335" s="53">
        <v>0</v>
      </c>
      <c r="AK335" s="53" t="s">
        <v>58</v>
      </c>
      <c r="AL335" s="53">
        <v>0</v>
      </c>
      <c r="AM335" s="53" t="s">
        <v>59</v>
      </c>
      <c r="AN335" s="53" t="s">
        <v>60</v>
      </c>
      <c r="AO335" s="51"/>
      <c r="AP335" s="53" t="s">
        <v>61</v>
      </c>
      <c r="AQ335" s="53" t="s">
        <v>270</v>
      </c>
      <c r="AR335" s="53" t="s">
        <v>199</v>
      </c>
      <c r="AS335" s="53" t="s">
        <v>245</v>
      </c>
      <c r="AT335" s="53" t="s">
        <v>347</v>
      </c>
      <c r="AU335" s="53" t="s">
        <v>65</v>
      </c>
      <c r="AV335" s="53" t="s">
        <v>3538</v>
      </c>
      <c r="AW335" s="53" t="s">
        <v>774</v>
      </c>
      <c r="AX335" s="53" t="s">
        <v>775</v>
      </c>
      <c r="AY335" s="53" t="s">
        <v>93</v>
      </c>
      <c r="AZ335" s="53" t="s">
        <v>3286</v>
      </c>
      <c r="BA335" s="53" t="s">
        <v>262</v>
      </c>
      <c r="BB335" s="53">
        <v>0</v>
      </c>
      <c r="BC335" s="53" t="s">
        <v>3539</v>
      </c>
      <c r="BD335" s="53" t="s">
        <v>3540</v>
      </c>
      <c r="BE335" s="58">
        <v>41394</v>
      </c>
      <c r="BF335" s="53">
        <v>3815</v>
      </c>
      <c r="BG335" s="58">
        <v>41394</v>
      </c>
      <c r="BH335" s="109" t="s">
        <v>3286</v>
      </c>
      <c r="BI335" s="60">
        <v>1438</v>
      </c>
      <c r="BJ335" s="61">
        <v>47.93333333333333</v>
      </c>
      <c r="BK335" s="27">
        <f t="shared" si="30"/>
        <v>47</v>
      </c>
      <c r="BL335" s="110">
        <f t="shared" si="31"/>
        <v>3.9166666666666665</v>
      </c>
    </row>
    <row r="336" spans="1:64" ht="16.5" customHeight="1" x14ac:dyDescent="0.25">
      <c r="A336" s="49" t="s">
        <v>3189</v>
      </c>
      <c r="B336" s="17" t="s">
        <v>3546</v>
      </c>
      <c r="C336" s="49">
        <v>93</v>
      </c>
      <c r="D336" s="49" t="s">
        <v>3333</v>
      </c>
      <c r="E336" s="51" t="s">
        <v>1622</v>
      </c>
      <c r="F336" s="50">
        <v>9999</v>
      </c>
      <c r="G336" s="63" t="s">
        <v>374</v>
      </c>
      <c r="H336" s="24" t="str">
        <f>IFERROR(IF(F336*1=9999,VLOOKUP(99&amp;C336*1,[4]Depara_Prod_Oficial!$A$2:$F$1048576,6,FALSE),VLOOKUP(F336*1,[4]Depara_Prod_Oficial!$A$2:$F$1048576,6,FALSE)),E336)</f>
        <v>Pessoas - Vida  (outros)</v>
      </c>
      <c r="I336" s="24" t="str">
        <f>IFERROR(VLOOKUP(H336,'[5]Principais Produtos'!$C$1:$D$42,2,0),"Não")</f>
        <v>Não</v>
      </c>
      <c r="J336" s="68" t="s">
        <v>1642</v>
      </c>
      <c r="K336" s="53" t="s">
        <v>954</v>
      </c>
      <c r="L336" s="17" t="s">
        <v>397</v>
      </c>
      <c r="M336" s="54" t="s">
        <v>369</v>
      </c>
      <c r="N336" s="55">
        <v>70856.479999999996</v>
      </c>
      <c r="O336" s="55">
        <v>0</v>
      </c>
      <c r="P336" s="56">
        <v>70856.479999999996</v>
      </c>
      <c r="Q336" s="64"/>
      <c r="R336" s="51"/>
      <c r="S336" s="57" t="s">
        <v>49</v>
      </c>
      <c r="T336" s="53">
        <v>1149072</v>
      </c>
      <c r="U336" s="53" t="s">
        <v>3541</v>
      </c>
      <c r="V336" s="53" t="s">
        <v>3542</v>
      </c>
      <c r="W336" s="53" t="s">
        <v>52</v>
      </c>
      <c r="X336" s="53" t="s">
        <v>3543</v>
      </c>
      <c r="Y336" s="53" t="s">
        <v>3544</v>
      </c>
      <c r="Z336" s="53" t="s">
        <v>3545</v>
      </c>
      <c r="AA336" s="53" t="s">
        <v>56</v>
      </c>
      <c r="AB336" s="53">
        <v>20150.48</v>
      </c>
      <c r="AC336" s="53">
        <v>20150.48</v>
      </c>
      <c r="AD336" s="53" t="s">
        <v>56</v>
      </c>
      <c r="AE336" s="53" t="s">
        <v>56</v>
      </c>
      <c r="AF336" s="53" t="s">
        <v>56</v>
      </c>
      <c r="AG336" s="53">
        <v>20150.48</v>
      </c>
      <c r="AH336" s="53" t="s">
        <v>102</v>
      </c>
      <c r="AI336" s="53">
        <v>10075.24</v>
      </c>
      <c r="AJ336" s="53">
        <v>41500</v>
      </c>
      <c r="AK336" s="53" t="s">
        <v>58</v>
      </c>
      <c r="AL336" s="53">
        <v>0</v>
      </c>
      <c r="AM336" s="53"/>
      <c r="AN336" s="53"/>
      <c r="AO336" s="51"/>
      <c r="AP336" s="53" t="s">
        <v>61</v>
      </c>
      <c r="AQ336" s="53" t="s">
        <v>270</v>
      </c>
      <c r="AR336" s="53" t="s">
        <v>199</v>
      </c>
      <c r="AS336" s="53" t="s">
        <v>88</v>
      </c>
      <c r="AT336" s="53" t="s">
        <v>169</v>
      </c>
      <c r="AU336" s="53" t="s">
        <v>65</v>
      </c>
      <c r="AV336" s="53" t="s">
        <v>868</v>
      </c>
      <c r="AW336" s="53" t="s">
        <v>92</v>
      </c>
      <c r="AX336" s="53" t="s">
        <v>68</v>
      </c>
      <c r="AY336" s="53" t="s">
        <v>93</v>
      </c>
      <c r="AZ336" s="53" t="s">
        <v>3212</v>
      </c>
      <c r="BA336" s="53" t="s">
        <v>155</v>
      </c>
      <c r="BB336" s="53">
        <v>0</v>
      </c>
      <c r="BC336" s="53" t="s">
        <v>3546</v>
      </c>
      <c r="BD336" s="53" t="s">
        <v>3547</v>
      </c>
      <c r="BE336" s="58">
        <v>40164</v>
      </c>
      <c r="BF336" s="53">
        <v>20150.48</v>
      </c>
      <c r="BG336" s="58">
        <v>40164</v>
      </c>
      <c r="BH336" s="109" t="s">
        <v>3212</v>
      </c>
      <c r="BI336" s="60">
        <v>2666</v>
      </c>
      <c r="BJ336" s="61">
        <v>88.86666666666666</v>
      </c>
      <c r="BK336" s="27">
        <f t="shared" si="30"/>
        <v>87</v>
      </c>
      <c r="BL336" s="110">
        <f t="shared" si="31"/>
        <v>7.25</v>
      </c>
    </row>
    <row r="337" spans="1:64" ht="16.5" customHeight="1" x14ac:dyDescent="0.25">
      <c r="A337" s="49" t="s">
        <v>3189</v>
      </c>
      <c r="B337" s="17" t="s">
        <v>3553</v>
      </c>
      <c r="C337" s="49">
        <v>93</v>
      </c>
      <c r="D337" s="49" t="s">
        <v>3333</v>
      </c>
      <c r="E337" s="51" t="s">
        <v>1630</v>
      </c>
      <c r="F337" s="50">
        <v>5055</v>
      </c>
      <c r="G337" s="63" t="s">
        <v>374</v>
      </c>
      <c r="H337" s="24" t="str">
        <f>IFERROR(IF(F337*1=9999,VLOOKUP(99&amp;C337*1,[4]Depara_Prod_Oficial!$A$2:$F$1048576,6,FALSE),VLOOKUP(F337*1,[4]Depara_Prod_Oficial!$A$2:$F$1048576,6,FALSE)),E337)</f>
        <v>Vida Master</v>
      </c>
      <c r="I337" s="24" t="str">
        <f>IFERROR(VLOOKUP(H337,'[5]Principais Produtos'!$C$1:$D$42,2,0),"Não")</f>
        <v>Sim</v>
      </c>
      <c r="J337" s="68" t="s">
        <v>925</v>
      </c>
      <c r="K337" s="53" t="s">
        <v>378</v>
      </c>
      <c r="L337" s="17"/>
      <c r="M337" s="54" t="s">
        <v>48</v>
      </c>
      <c r="N337" s="55">
        <v>30432.560000000001</v>
      </c>
      <c r="O337" s="55">
        <v>15000</v>
      </c>
      <c r="P337" s="56">
        <v>15432.560000000001</v>
      </c>
      <c r="Q337" s="64"/>
      <c r="R337" s="51"/>
      <c r="S337" s="62" t="s">
        <v>375</v>
      </c>
      <c r="T337" s="53">
        <v>1786915</v>
      </c>
      <c r="U337" s="53" t="s">
        <v>3548</v>
      </c>
      <c r="V337" s="53" t="s">
        <v>3549</v>
      </c>
      <c r="W337" s="53" t="s">
        <v>52</v>
      </c>
      <c r="X337" s="53" t="s">
        <v>3550</v>
      </c>
      <c r="Y337" s="53" t="s">
        <v>3551</v>
      </c>
      <c r="Z337" s="53" t="s">
        <v>2832</v>
      </c>
      <c r="AA337" s="53" t="s">
        <v>56</v>
      </c>
      <c r="AB337" s="53">
        <v>40003.870000000003</v>
      </c>
      <c r="AC337" s="53">
        <v>53338.5</v>
      </c>
      <c r="AD337" s="53" t="s">
        <v>56</v>
      </c>
      <c r="AE337" s="53" t="s">
        <v>56</v>
      </c>
      <c r="AF337" s="53" t="s">
        <v>56</v>
      </c>
      <c r="AG337" s="53">
        <v>40003.870000000003</v>
      </c>
      <c r="AH337" s="53" t="s">
        <v>102</v>
      </c>
      <c r="AI337" s="53">
        <v>20001.939999999999</v>
      </c>
      <c r="AJ337" s="53">
        <v>0</v>
      </c>
      <c r="AK337" s="53" t="s">
        <v>58</v>
      </c>
      <c r="AL337" s="53">
        <v>0</v>
      </c>
      <c r="AM337" s="53" t="s">
        <v>59</v>
      </c>
      <c r="AN337" s="53" t="s">
        <v>60</v>
      </c>
      <c r="AO337" s="51"/>
      <c r="AP337" s="53" t="s">
        <v>61</v>
      </c>
      <c r="AQ337" s="53" t="s">
        <v>270</v>
      </c>
      <c r="AR337" s="53" t="s">
        <v>63</v>
      </c>
      <c r="AS337" s="53" t="s">
        <v>64</v>
      </c>
      <c r="AT337" s="53" t="s">
        <v>153</v>
      </c>
      <c r="AU337" s="53" t="s">
        <v>65</v>
      </c>
      <c r="AV337" s="53" t="s">
        <v>3552</v>
      </c>
      <c r="AW337" s="53" t="s">
        <v>283</v>
      </c>
      <c r="AX337" s="53" t="s">
        <v>284</v>
      </c>
      <c r="AY337" s="53" t="s">
        <v>93</v>
      </c>
      <c r="AZ337" s="53" t="s">
        <v>3203</v>
      </c>
      <c r="BA337" s="53" t="s">
        <v>70</v>
      </c>
      <c r="BB337" s="53">
        <v>0</v>
      </c>
      <c r="BC337" s="53" t="s">
        <v>3553</v>
      </c>
      <c r="BD337" s="53" t="s">
        <v>3554</v>
      </c>
      <c r="BE337" s="58">
        <v>41675</v>
      </c>
      <c r="BF337" s="53">
        <v>40003.870000000003</v>
      </c>
      <c r="BG337" s="58">
        <v>41675</v>
      </c>
      <c r="BH337" s="109" t="s">
        <v>3203</v>
      </c>
      <c r="BI337" s="60">
        <v>1156</v>
      </c>
      <c r="BJ337" s="61">
        <v>38.533333333333331</v>
      </c>
      <c r="BK337" s="27">
        <f t="shared" si="30"/>
        <v>38</v>
      </c>
      <c r="BL337" s="110">
        <f t="shared" si="31"/>
        <v>3.1666666666666665</v>
      </c>
    </row>
    <row r="338" spans="1:64" s="77" customFormat="1" ht="16.5" customHeight="1" x14ac:dyDescent="0.25">
      <c r="A338" s="49" t="s">
        <v>3189</v>
      </c>
      <c r="B338" s="51" t="s">
        <v>3764</v>
      </c>
      <c r="C338" s="49">
        <v>82</v>
      </c>
      <c r="D338" s="63" t="s">
        <v>3333</v>
      </c>
      <c r="E338" s="51" t="s">
        <v>1628</v>
      </c>
      <c r="F338" s="50">
        <v>1101</v>
      </c>
      <c r="G338" s="63" t="s">
        <v>389</v>
      </c>
      <c r="H338" s="24" t="str">
        <f>IFERROR(IF(F338*1=9999,VLOOKUP(99&amp;C338*1,[4]Depara_Prod_Oficial!$A$2:$F$1048576,6,FALSE),VLOOKUP(F338*1,[4]Depara_Prod_Oficial!$A$2:$F$1048576,6,FALSE)),E338)</f>
        <v>AP STD</v>
      </c>
      <c r="I338" s="24" t="str">
        <f>IFERROR(VLOOKUP(H338,'[5]Principais Produtos'!$C$1:$D$42,2,0),"Não")</f>
        <v>Sim</v>
      </c>
      <c r="J338" s="68" t="s">
        <v>1642</v>
      </c>
      <c r="K338" s="53" t="s">
        <v>957</v>
      </c>
      <c r="L338" s="17"/>
      <c r="M338" s="54" t="s">
        <v>369</v>
      </c>
      <c r="N338" s="55">
        <v>28304</v>
      </c>
      <c r="O338" s="55">
        <v>0</v>
      </c>
      <c r="P338" s="56">
        <v>28304</v>
      </c>
      <c r="Q338" s="64"/>
      <c r="R338" s="51"/>
      <c r="S338" s="57" t="s">
        <v>49</v>
      </c>
      <c r="T338" s="53">
        <v>692821</v>
      </c>
      <c r="U338" s="53" t="s">
        <v>3759</v>
      </c>
      <c r="V338" s="53" t="s">
        <v>3760</v>
      </c>
      <c r="W338" s="53" t="s">
        <v>52</v>
      </c>
      <c r="X338" s="53" t="s">
        <v>3761</v>
      </c>
      <c r="Y338" s="53" t="s">
        <v>3762</v>
      </c>
      <c r="Z338" s="53" t="s">
        <v>3763</v>
      </c>
      <c r="AA338" s="53" t="s">
        <v>56</v>
      </c>
      <c r="AB338" s="53">
        <v>28303.279999999999</v>
      </c>
      <c r="AC338" s="53">
        <v>28303.279999999999</v>
      </c>
      <c r="AD338" s="53" t="s">
        <v>56</v>
      </c>
      <c r="AE338" s="53" t="s">
        <v>56</v>
      </c>
      <c r="AF338" s="53" t="s">
        <v>56</v>
      </c>
      <c r="AG338" s="53">
        <v>28303.279999999999</v>
      </c>
      <c r="AH338" s="53" t="s">
        <v>58</v>
      </c>
      <c r="AI338" s="53">
        <v>0</v>
      </c>
      <c r="AJ338" s="53">
        <v>2830.4</v>
      </c>
      <c r="AK338" s="53" t="s">
        <v>58</v>
      </c>
      <c r="AL338" s="53">
        <v>0</v>
      </c>
      <c r="AM338" s="53" t="s">
        <v>150</v>
      </c>
      <c r="AN338" s="53" t="s">
        <v>60</v>
      </c>
      <c r="AO338" s="51"/>
      <c r="AP338" s="53" t="s">
        <v>61</v>
      </c>
      <c r="AQ338" s="53" t="s">
        <v>270</v>
      </c>
      <c r="AR338" s="53" t="s">
        <v>87</v>
      </c>
      <c r="AS338" s="53" t="s">
        <v>64</v>
      </c>
      <c r="AT338" s="53" t="s">
        <v>153</v>
      </c>
      <c r="AU338" s="53" t="s">
        <v>65</v>
      </c>
      <c r="AV338" s="53" t="s">
        <v>201</v>
      </c>
      <c r="AW338" s="53" t="s">
        <v>92</v>
      </c>
      <c r="AX338" s="53" t="s">
        <v>68</v>
      </c>
      <c r="AY338" s="53" t="s">
        <v>93</v>
      </c>
      <c r="AZ338" s="53" t="s">
        <v>3681</v>
      </c>
      <c r="BA338" s="53" t="s">
        <v>124</v>
      </c>
      <c r="BB338" s="53">
        <v>0</v>
      </c>
      <c r="BC338" s="53" t="s">
        <v>3764</v>
      </c>
      <c r="BD338" s="53" t="s">
        <v>3765</v>
      </c>
      <c r="BE338" s="58">
        <v>39379</v>
      </c>
      <c r="BF338" s="53">
        <v>28303.279999999999</v>
      </c>
      <c r="BG338" s="58">
        <v>39379</v>
      </c>
      <c r="BH338" s="109" t="s">
        <v>3681</v>
      </c>
      <c r="BI338" s="60">
        <v>3465</v>
      </c>
      <c r="BJ338" s="61">
        <v>115.5</v>
      </c>
      <c r="BK338" s="27">
        <f t="shared" si="30"/>
        <v>113</v>
      </c>
      <c r="BL338" s="110">
        <f t="shared" si="31"/>
        <v>9.4166666666666661</v>
      </c>
    </row>
    <row r="339" spans="1:64" s="77" customFormat="1" ht="16.5" customHeight="1" x14ac:dyDescent="0.25">
      <c r="A339" s="49" t="s">
        <v>3189</v>
      </c>
      <c r="B339" s="51" t="s">
        <v>3771</v>
      </c>
      <c r="C339" s="49">
        <v>93</v>
      </c>
      <c r="D339" s="63" t="s">
        <v>3333</v>
      </c>
      <c r="E339" s="51" t="s">
        <v>1622</v>
      </c>
      <c r="F339" s="50">
        <v>9999</v>
      </c>
      <c r="G339" s="63" t="s">
        <v>374</v>
      </c>
      <c r="H339" s="24" t="str">
        <f>IFERROR(IF(F339*1=9999,VLOOKUP(99&amp;C339*1,[4]Depara_Prod_Oficial!$A$2:$F$1048576,6,FALSE),VLOOKUP(F339*1,[4]Depara_Prod_Oficial!$A$2:$F$1048576,6,FALSE)),E339)</f>
        <v>Pessoas - Vida  (outros)</v>
      </c>
      <c r="I339" s="24" t="str">
        <f>IFERROR(VLOOKUP(H339,'[5]Principais Produtos'!$C$1:$D$42,2,0),"Não")</f>
        <v>Não</v>
      </c>
      <c r="J339" s="68" t="s">
        <v>925</v>
      </c>
      <c r="K339" s="53" t="s">
        <v>378</v>
      </c>
      <c r="L339" s="17"/>
      <c r="M339" s="54" t="s">
        <v>369</v>
      </c>
      <c r="N339" s="55">
        <v>67367.12</v>
      </c>
      <c r="O339" s="55">
        <v>0</v>
      </c>
      <c r="P339" s="56">
        <v>67367.12</v>
      </c>
      <c r="Q339" s="64"/>
      <c r="R339" s="51"/>
      <c r="S339" s="57" t="s">
        <v>49</v>
      </c>
      <c r="T339" s="53">
        <v>1149243</v>
      </c>
      <c r="U339" s="53" t="s">
        <v>3766</v>
      </c>
      <c r="V339" s="53" t="s">
        <v>3767</v>
      </c>
      <c r="W339" s="53" t="s">
        <v>52</v>
      </c>
      <c r="X339" s="53">
        <v>9301729</v>
      </c>
      <c r="Y339" s="53" t="s">
        <v>3768</v>
      </c>
      <c r="Z339" s="53" t="s">
        <v>3769</v>
      </c>
      <c r="AA339" s="53" t="s">
        <v>56</v>
      </c>
      <c r="AB339" s="53">
        <v>18416.099999999999</v>
      </c>
      <c r="AC339" s="53">
        <v>18416.099999999999</v>
      </c>
      <c r="AD339" s="53" t="s">
        <v>56</v>
      </c>
      <c r="AE339" s="53" t="s">
        <v>56</v>
      </c>
      <c r="AF339" s="53" t="s">
        <v>56</v>
      </c>
      <c r="AG339" s="53">
        <v>18416.099999999999</v>
      </c>
      <c r="AH339" s="53" t="s">
        <v>102</v>
      </c>
      <c r="AI339" s="53">
        <v>9208.0499999999993</v>
      </c>
      <c r="AJ339" s="53">
        <v>103483.82</v>
      </c>
      <c r="AK339" s="53" t="s">
        <v>58</v>
      </c>
      <c r="AL339" s="53">
        <v>0</v>
      </c>
      <c r="AM339" s="53"/>
      <c r="AN339" s="53"/>
      <c r="AO339" s="51"/>
      <c r="AP339" s="53" t="s">
        <v>61</v>
      </c>
      <c r="AQ339" s="53" t="s">
        <v>270</v>
      </c>
      <c r="AR339" s="53" t="s">
        <v>199</v>
      </c>
      <c r="AS339" s="53" t="s">
        <v>88</v>
      </c>
      <c r="AT339" s="53" t="s">
        <v>218</v>
      </c>
      <c r="AU339" s="53" t="s">
        <v>65</v>
      </c>
      <c r="AV339" s="53" t="s">
        <v>134</v>
      </c>
      <c r="AW339" s="53" t="s">
        <v>92</v>
      </c>
      <c r="AX339" s="53" t="s">
        <v>68</v>
      </c>
      <c r="AY339" s="53" t="s">
        <v>93</v>
      </c>
      <c r="AZ339" s="53" t="s">
        <v>3770</v>
      </c>
      <c r="BA339" s="53" t="s">
        <v>155</v>
      </c>
      <c r="BB339" s="53">
        <v>0</v>
      </c>
      <c r="BC339" s="53" t="s">
        <v>3771</v>
      </c>
      <c r="BD339" s="53" t="s">
        <v>3672</v>
      </c>
      <c r="BE339" s="58">
        <v>40164</v>
      </c>
      <c r="BF339" s="53">
        <v>18416.099999999999</v>
      </c>
      <c r="BG339" s="58">
        <v>40164</v>
      </c>
      <c r="BH339" s="109" t="s">
        <v>3770</v>
      </c>
      <c r="BI339" s="60">
        <v>2689</v>
      </c>
      <c r="BJ339" s="61">
        <v>89.63333333333334</v>
      </c>
      <c r="BK339" s="27">
        <f t="shared" si="30"/>
        <v>88</v>
      </c>
      <c r="BL339" s="110">
        <f t="shared" si="31"/>
        <v>7.333333333333333</v>
      </c>
    </row>
    <row r="340" spans="1:64" s="77" customFormat="1" ht="16.5" customHeight="1" x14ac:dyDescent="0.25">
      <c r="A340" s="49" t="s">
        <v>3189</v>
      </c>
      <c r="B340" s="51" t="s">
        <v>3778</v>
      </c>
      <c r="C340" s="49">
        <v>82</v>
      </c>
      <c r="D340" s="63" t="s">
        <v>3333</v>
      </c>
      <c r="E340" s="51" t="s">
        <v>917</v>
      </c>
      <c r="F340" s="50">
        <v>5012</v>
      </c>
      <c r="G340" s="63" t="s">
        <v>386</v>
      </c>
      <c r="H340" s="24" t="str">
        <f>IFERROR(IF(F340*1=9999,VLOOKUP(99&amp;C340*1,[4]Depara_Prod_Oficial!$A$2:$F$1048576,6,FALSE),VLOOKUP(F340*1,[4]Depara_Prod_Oficial!$A$2:$F$1048576,6,FALSE)),E340)</f>
        <v>AP STD</v>
      </c>
      <c r="I340" s="24" t="str">
        <f>IFERROR(VLOOKUP(H340,'[5]Principais Produtos'!$C$1:$D$42,2,0),"Não")</f>
        <v>Sim</v>
      </c>
      <c r="J340" s="68" t="s">
        <v>400</v>
      </c>
      <c r="K340" s="53" t="s">
        <v>400</v>
      </c>
      <c r="L340" s="17"/>
      <c r="M340" s="54" t="s">
        <v>369</v>
      </c>
      <c r="N340" s="55">
        <v>638349.26</v>
      </c>
      <c r="O340" s="55">
        <v>0</v>
      </c>
      <c r="P340" s="56">
        <v>638349.26</v>
      </c>
      <c r="Q340" s="64"/>
      <c r="R340" s="51"/>
      <c r="S340" s="62" t="s">
        <v>375</v>
      </c>
      <c r="T340" s="53">
        <v>1680469</v>
      </c>
      <c r="U340" s="53" t="s">
        <v>3772</v>
      </c>
      <c r="V340" s="53" t="s">
        <v>3773</v>
      </c>
      <c r="W340" s="53" t="s">
        <v>52</v>
      </c>
      <c r="X340" s="53" t="s">
        <v>3774</v>
      </c>
      <c r="Y340" s="53" t="s">
        <v>3775</v>
      </c>
      <c r="Z340" s="53" t="s">
        <v>3776</v>
      </c>
      <c r="AA340" s="53" t="s">
        <v>56</v>
      </c>
      <c r="AB340" s="53">
        <v>315288</v>
      </c>
      <c r="AC340" s="53">
        <v>315288</v>
      </c>
      <c r="AD340" s="53" t="s">
        <v>56</v>
      </c>
      <c r="AE340" s="53" t="s">
        <v>56</v>
      </c>
      <c r="AF340" s="53" t="s">
        <v>56</v>
      </c>
      <c r="AG340" s="53">
        <v>315288</v>
      </c>
      <c r="AH340" s="53" t="s">
        <v>102</v>
      </c>
      <c r="AI340" s="53">
        <v>157644</v>
      </c>
      <c r="AJ340" s="53">
        <v>0</v>
      </c>
      <c r="AK340" s="53" t="s">
        <v>58</v>
      </c>
      <c r="AL340" s="53">
        <v>0</v>
      </c>
      <c r="AM340" s="53" t="s">
        <v>59</v>
      </c>
      <c r="AN340" s="53" t="s">
        <v>60</v>
      </c>
      <c r="AO340" s="51"/>
      <c r="AP340" s="53" t="s">
        <v>61</v>
      </c>
      <c r="AQ340" s="53" t="s">
        <v>86</v>
      </c>
      <c r="AR340" s="53" t="s">
        <v>199</v>
      </c>
      <c r="AS340" s="53" t="s">
        <v>64</v>
      </c>
      <c r="AT340" s="53" t="s">
        <v>3777</v>
      </c>
      <c r="AU340" s="53" t="s">
        <v>65</v>
      </c>
      <c r="AV340" s="53" t="s">
        <v>466</v>
      </c>
      <c r="AW340" s="53" t="s">
        <v>272</v>
      </c>
      <c r="AX340" s="53" t="s">
        <v>273</v>
      </c>
      <c r="AY340" s="53" t="s">
        <v>93</v>
      </c>
      <c r="AZ340" s="53" t="s">
        <v>3681</v>
      </c>
      <c r="BA340" s="53" t="s">
        <v>202</v>
      </c>
      <c r="BB340" s="53">
        <v>0</v>
      </c>
      <c r="BC340" s="53" t="s">
        <v>3778</v>
      </c>
      <c r="BD340" s="53" t="s">
        <v>3779</v>
      </c>
      <c r="BE340" s="58">
        <v>41478</v>
      </c>
      <c r="BF340" s="53">
        <v>315288</v>
      </c>
      <c r="BG340" s="58">
        <v>41478</v>
      </c>
      <c r="BH340" s="109" t="s">
        <v>3681</v>
      </c>
      <c r="BI340" s="60">
        <v>1366</v>
      </c>
      <c r="BJ340" s="61">
        <v>45.533333333333331</v>
      </c>
      <c r="BK340" s="27">
        <f t="shared" si="30"/>
        <v>44</v>
      </c>
      <c r="BL340" s="110">
        <f t="shared" si="31"/>
        <v>3.6666666666666665</v>
      </c>
    </row>
    <row r="341" spans="1:64" s="77" customFormat="1" ht="16.5" customHeight="1" x14ac:dyDescent="0.25">
      <c r="A341" s="49" t="s">
        <v>3189</v>
      </c>
      <c r="B341" s="51" t="s">
        <v>3786</v>
      </c>
      <c r="C341" s="49">
        <v>14</v>
      </c>
      <c r="D341" s="63" t="s">
        <v>3274</v>
      </c>
      <c r="E341" s="51" t="s">
        <v>935</v>
      </c>
      <c r="F341" s="50">
        <v>5000</v>
      </c>
      <c r="G341" s="18" t="s">
        <v>951</v>
      </c>
      <c r="H341" s="24" t="str">
        <f>IFERROR(IF(F341*1=9999,VLOOKUP(99&amp;C341*1,[4]Depara_Prod_Oficial!$A$2:$F$1048576,6,FALSE),VLOOKUP(F341*1,[4]Depara_Prod_Oficial!$A$2:$F$1048576,6,FALSE)),E341)</f>
        <v>Residencial STD</v>
      </c>
      <c r="I341" s="24" t="str">
        <f>IFERROR(VLOOKUP(H341,'[5]Principais Produtos'!$C$1:$D$42,2,0),"Não")</f>
        <v>Não</v>
      </c>
      <c r="J341" s="68" t="s">
        <v>1642</v>
      </c>
      <c r="K341" s="53" t="s">
        <v>1645</v>
      </c>
      <c r="L341" s="17"/>
      <c r="M341" s="54" t="s">
        <v>369</v>
      </c>
      <c r="N341" s="55">
        <v>5952.66</v>
      </c>
      <c r="O341" s="55">
        <v>0</v>
      </c>
      <c r="P341" s="56">
        <v>5952.66</v>
      </c>
      <c r="Q341" s="64"/>
      <c r="R341" s="51"/>
      <c r="S341" s="62" t="s">
        <v>375</v>
      </c>
      <c r="T341" s="53">
        <v>2231660</v>
      </c>
      <c r="U341" s="53" t="s">
        <v>3780</v>
      </c>
      <c r="V341" s="53" t="s">
        <v>3781</v>
      </c>
      <c r="W341" s="53" t="s">
        <v>129</v>
      </c>
      <c r="X341" s="53" t="s">
        <v>3782</v>
      </c>
      <c r="Y341" s="53" t="s">
        <v>3783</v>
      </c>
      <c r="Z341" s="53" t="s">
        <v>3784</v>
      </c>
      <c r="AA341" s="53" t="s">
        <v>56</v>
      </c>
      <c r="AB341" s="53">
        <v>4943</v>
      </c>
      <c r="AC341" s="53">
        <v>4943</v>
      </c>
      <c r="AD341" s="53" t="s">
        <v>56</v>
      </c>
      <c r="AE341" s="53" t="s">
        <v>56</v>
      </c>
      <c r="AF341" s="53" t="s">
        <v>56</v>
      </c>
      <c r="AG341" s="53">
        <v>4943</v>
      </c>
      <c r="AH341" s="53" t="s">
        <v>102</v>
      </c>
      <c r="AI341" s="53">
        <v>2471.5</v>
      </c>
      <c r="AJ341" s="53">
        <v>0</v>
      </c>
      <c r="AK341" s="53" t="s">
        <v>58</v>
      </c>
      <c r="AL341" s="53">
        <v>0</v>
      </c>
      <c r="AM341" s="53" t="s">
        <v>59</v>
      </c>
      <c r="AN341" s="53" t="s">
        <v>60</v>
      </c>
      <c r="AO341" s="51"/>
      <c r="AP341" s="53" t="s">
        <v>61</v>
      </c>
      <c r="AQ341" s="53" t="s">
        <v>133</v>
      </c>
      <c r="AR341" s="53" t="s">
        <v>87</v>
      </c>
      <c r="AS341" s="53" t="s">
        <v>88</v>
      </c>
      <c r="AT341" s="53" t="s">
        <v>89</v>
      </c>
      <c r="AU341" s="53" t="s">
        <v>103</v>
      </c>
      <c r="AV341" s="53" t="s">
        <v>3785</v>
      </c>
      <c r="AW341" s="53" t="s">
        <v>272</v>
      </c>
      <c r="AX341" s="53" t="s">
        <v>273</v>
      </c>
      <c r="AY341" s="53" t="s">
        <v>93</v>
      </c>
      <c r="AZ341" s="53" t="s">
        <v>3770</v>
      </c>
      <c r="BA341" s="53" t="s">
        <v>202</v>
      </c>
      <c r="BB341" s="53">
        <v>0</v>
      </c>
      <c r="BC341" s="53" t="s">
        <v>3786</v>
      </c>
      <c r="BD341" s="53" t="s">
        <v>3787</v>
      </c>
      <c r="BE341" s="58">
        <v>42467</v>
      </c>
      <c r="BF341" s="53">
        <v>4943</v>
      </c>
      <c r="BG341" s="58">
        <v>42467</v>
      </c>
      <c r="BH341" s="109" t="s">
        <v>3770</v>
      </c>
      <c r="BI341" s="60">
        <v>386</v>
      </c>
      <c r="BJ341" s="61">
        <v>12.866666666666667</v>
      </c>
      <c r="BK341" s="27">
        <f t="shared" si="30"/>
        <v>12</v>
      </c>
      <c r="BL341" s="110">
        <f t="shared" si="31"/>
        <v>1</v>
      </c>
    </row>
    <row r="342" spans="1:64" s="77" customFormat="1" ht="16.5" customHeight="1" x14ac:dyDescent="0.25">
      <c r="A342" s="49" t="s">
        <v>3189</v>
      </c>
      <c r="B342" s="51" t="s">
        <v>3794</v>
      </c>
      <c r="C342" s="49">
        <v>14</v>
      </c>
      <c r="D342" s="63" t="s">
        <v>3274</v>
      </c>
      <c r="E342" s="51" t="s">
        <v>3556</v>
      </c>
      <c r="F342" s="50">
        <v>8114</v>
      </c>
      <c r="G342" s="63" t="s">
        <v>381</v>
      </c>
      <c r="H342" s="24" t="str">
        <f>IFERROR(IF(F342*1=9999,VLOOKUP(99&amp;C342*1,[4]Depara_Prod_Oficial!$A$2:$F$1048576,6,FALSE),VLOOKUP(F342*1,[4]Depara_Prod_Oficial!$A$2:$F$1048576,6,FALSE)),E342)</f>
        <v>Empresarial</v>
      </c>
      <c r="I342" s="24" t="str">
        <f>IFERROR(VLOOKUP(H342,'[5]Principais Produtos'!$C$1:$D$42,2,0),"Não")</f>
        <v>Sim</v>
      </c>
      <c r="J342" s="68" t="s">
        <v>925</v>
      </c>
      <c r="K342" s="53" t="s">
        <v>378</v>
      </c>
      <c r="L342" s="17"/>
      <c r="M342" s="54" t="s">
        <v>903</v>
      </c>
      <c r="N342" s="55">
        <v>18955.37</v>
      </c>
      <c r="O342" s="55">
        <v>18955.37</v>
      </c>
      <c r="P342" s="56">
        <v>0</v>
      </c>
      <c r="Q342" s="64"/>
      <c r="R342" s="51"/>
      <c r="S342" s="62" t="s">
        <v>375</v>
      </c>
      <c r="T342" s="53">
        <v>2393075</v>
      </c>
      <c r="U342" s="53" t="s">
        <v>3788</v>
      </c>
      <c r="V342" s="53" t="s">
        <v>3789</v>
      </c>
      <c r="W342" s="53" t="s">
        <v>129</v>
      </c>
      <c r="X342" s="53" t="s">
        <v>3790</v>
      </c>
      <c r="Y342" s="53" t="s">
        <v>3791</v>
      </c>
      <c r="Z342" s="53" t="s">
        <v>3792</v>
      </c>
      <c r="AA342" s="53" t="s">
        <v>56</v>
      </c>
      <c r="AB342" s="53">
        <v>20000</v>
      </c>
      <c r="AC342" s="53">
        <v>20000</v>
      </c>
      <c r="AD342" s="53" t="s">
        <v>56</v>
      </c>
      <c r="AE342" s="53" t="s">
        <v>56</v>
      </c>
      <c r="AF342" s="53" t="s">
        <v>56</v>
      </c>
      <c r="AG342" s="53">
        <v>20000</v>
      </c>
      <c r="AH342" s="53" t="s">
        <v>102</v>
      </c>
      <c r="AI342" s="53">
        <v>10000</v>
      </c>
      <c r="AJ342" s="53">
        <v>0</v>
      </c>
      <c r="AK342" s="53" t="s">
        <v>58</v>
      </c>
      <c r="AL342" s="53">
        <v>0</v>
      </c>
      <c r="AM342" s="53" t="s">
        <v>59</v>
      </c>
      <c r="AN342" s="53" t="s">
        <v>60</v>
      </c>
      <c r="AO342" s="51"/>
      <c r="AP342" s="53" t="s">
        <v>61</v>
      </c>
      <c r="AQ342" s="53" t="s">
        <v>133</v>
      </c>
      <c r="AR342" s="53" t="s">
        <v>538</v>
      </c>
      <c r="AS342" s="53" t="s">
        <v>88</v>
      </c>
      <c r="AT342" s="53" t="s">
        <v>89</v>
      </c>
      <c r="AU342" s="53" t="s">
        <v>103</v>
      </c>
      <c r="AV342" s="53" t="s">
        <v>3793</v>
      </c>
      <c r="AW342" s="53" t="s">
        <v>283</v>
      </c>
      <c r="AX342" s="53" t="s">
        <v>284</v>
      </c>
      <c r="AY342" s="53" t="s">
        <v>93</v>
      </c>
      <c r="AZ342" s="53" t="s">
        <v>3681</v>
      </c>
      <c r="BA342" s="53" t="s">
        <v>94</v>
      </c>
      <c r="BB342" s="53">
        <v>0</v>
      </c>
      <c r="BC342" s="53" t="s">
        <v>3794</v>
      </c>
      <c r="BD342" s="53" t="s">
        <v>3795</v>
      </c>
      <c r="BE342" s="58">
        <v>42706</v>
      </c>
      <c r="BF342" s="53">
        <v>20000</v>
      </c>
      <c r="BG342" s="58">
        <v>42706</v>
      </c>
      <c r="BH342" s="109" t="s">
        <v>3681</v>
      </c>
      <c r="BI342" s="60">
        <v>138</v>
      </c>
      <c r="BJ342" s="61">
        <v>4.5999999999999996</v>
      </c>
      <c r="BK342" s="27">
        <f t="shared" si="30"/>
        <v>4</v>
      </c>
      <c r="BL342" s="110">
        <f t="shared" si="31"/>
        <v>0.33333333333333331</v>
      </c>
    </row>
    <row r="343" spans="1:64" s="77" customFormat="1" ht="16.5" customHeight="1" x14ac:dyDescent="0.25">
      <c r="A343" s="49" t="s">
        <v>3189</v>
      </c>
      <c r="B343" s="51" t="s">
        <v>3801</v>
      </c>
      <c r="C343" s="49">
        <v>14</v>
      </c>
      <c r="D343" s="63" t="s">
        <v>3274</v>
      </c>
      <c r="E343" s="51" t="s">
        <v>3557</v>
      </c>
      <c r="F343" s="50">
        <v>8099</v>
      </c>
      <c r="G343" s="63" t="s">
        <v>381</v>
      </c>
      <c r="H343" s="24" t="str">
        <f>IFERROR(IF(F343*1=9999,VLOOKUP(99&amp;C343*1,[4]Depara_Prod_Oficial!$A$2:$F$1048576,6,FALSE),VLOOKUP(F343*1,[4]Depara_Prod_Oficial!$A$2:$F$1048576,6,FALSE)),E343)</f>
        <v>Residencial Sob Medida</v>
      </c>
      <c r="I343" s="24" t="str">
        <f>IFERROR(VLOOKUP(H343,'[5]Principais Produtos'!$C$1:$D$42,2,0),"Não")</f>
        <v>Sim</v>
      </c>
      <c r="J343" s="68" t="s">
        <v>925</v>
      </c>
      <c r="K343" s="53" t="s">
        <v>378</v>
      </c>
      <c r="L343" s="17"/>
      <c r="M343" s="54" t="s">
        <v>903</v>
      </c>
      <c r="N343" s="55">
        <v>1253.6500000000001</v>
      </c>
      <c r="O343" s="55">
        <v>1253.6500000000001</v>
      </c>
      <c r="P343" s="56">
        <v>0</v>
      </c>
      <c r="Q343" s="64"/>
      <c r="R343" s="51"/>
      <c r="S343" s="62" t="s">
        <v>375</v>
      </c>
      <c r="T343" s="53">
        <v>2308019</v>
      </c>
      <c r="U343" s="53" t="s">
        <v>3796</v>
      </c>
      <c r="V343" s="53" t="s">
        <v>3797</v>
      </c>
      <c r="W343" s="53" t="s">
        <v>129</v>
      </c>
      <c r="X343" s="53" t="s">
        <v>3798</v>
      </c>
      <c r="Y343" s="53" t="s">
        <v>3799</v>
      </c>
      <c r="Z343" s="53" t="s">
        <v>3800</v>
      </c>
      <c r="AA343" s="53" t="s">
        <v>56</v>
      </c>
      <c r="AB343" s="53">
        <v>4851.34</v>
      </c>
      <c r="AC343" s="53">
        <v>8000</v>
      </c>
      <c r="AD343" s="53" t="s">
        <v>56</v>
      </c>
      <c r="AE343" s="53" t="s">
        <v>56</v>
      </c>
      <c r="AF343" s="53" t="s">
        <v>56</v>
      </c>
      <c r="AG343" s="53">
        <v>4851.34</v>
      </c>
      <c r="AH343" s="53" t="s">
        <v>102</v>
      </c>
      <c r="AI343" s="53">
        <v>2425.67</v>
      </c>
      <c r="AJ343" s="53">
        <v>0</v>
      </c>
      <c r="AK343" s="53" t="s">
        <v>58</v>
      </c>
      <c r="AL343" s="53">
        <v>0</v>
      </c>
      <c r="AM343" s="53" t="s">
        <v>59</v>
      </c>
      <c r="AN343" s="53" t="s">
        <v>60</v>
      </c>
      <c r="AO343" s="51"/>
      <c r="AP343" s="53" t="s">
        <v>61</v>
      </c>
      <c r="AQ343" s="53" t="s">
        <v>133</v>
      </c>
      <c r="AR343" s="53" t="s">
        <v>538</v>
      </c>
      <c r="AS343" s="53" t="s">
        <v>88</v>
      </c>
      <c r="AT343" s="53" t="s">
        <v>89</v>
      </c>
      <c r="AU343" s="53" t="s">
        <v>90</v>
      </c>
      <c r="AV343" s="53" t="s">
        <v>3388</v>
      </c>
      <c r="AW343" s="53" t="s">
        <v>92</v>
      </c>
      <c r="AX343" s="53" t="s">
        <v>68</v>
      </c>
      <c r="AY343" s="53" t="s">
        <v>93</v>
      </c>
      <c r="AZ343" s="53" t="s">
        <v>3700</v>
      </c>
      <c r="BA343" s="53" t="s">
        <v>94</v>
      </c>
      <c r="BB343" s="53">
        <v>0</v>
      </c>
      <c r="BC343" s="53" t="s">
        <v>3801</v>
      </c>
      <c r="BD343" s="53" t="s">
        <v>3802</v>
      </c>
      <c r="BE343" s="58">
        <v>42609</v>
      </c>
      <c r="BF343" s="53">
        <v>4851.34</v>
      </c>
      <c r="BG343" s="58">
        <v>42609</v>
      </c>
      <c r="BH343" s="109" t="s">
        <v>3700</v>
      </c>
      <c r="BI343" s="60">
        <v>234</v>
      </c>
      <c r="BJ343" s="61">
        <v>7.8</v>
      </c>
      <c r="BK343" s="27">
        <f t="shared" si="30"/>
        <v>7</v>
      </c>
      <c r="BL343" s="110">
        <f t="shared" si="31"/>
        <v>0.58333333333333337</v>
      </c>
    </row>
    <row r="344" spans="1:64" s="77" customFormat="1" ht="16.5" customHeight="1" x14ac:dyDescent="0.25">
      <c r="A344" s="49" t="s">
        <v>3189</v>
      </c>
      <c r="B344" s="51" t="s">
        <v>3809</v>
      </c>
      <c r="C344" s="49">
        <v>14</v>
      </c>
      <c r="D344" s="63" t="s">
        <v>3274</v>
      </c>
      <c r="E344" s="51" t="s">
        <v>1629</v>
      </c>
      <c r="F344" s="50">
        <v>5002</v>
      </c>
      <c r="G344" s="18" t="s">
        <v>951</v>
      </c>
      <c r="H344" s="24" t="str">
        <f>IFERROR(IF(F344*1=9999,VLOOKUP(99&amp;C344*1,[4]Depara_Prod_Oficial!$A$2:$F$1048576,6,FALSE),VLOOKUP(F344*1,[4]Depara_Prod_Oficial!$A$2:$F$1048576,6,FALSE)),E344)</f>
        <v>Residencial Dose Dupla</v>
      </c>
      <c r="I344" s="24" t="str">
        <f>IFERROR(VLOOKUP(H344,'[5]Principais Produtos'!$C$1:$D$42,2,0),"Não")</f>
        <v>Sim</v>
      </c>
      <c r="J344" s="68" t="s">
        <v>1642</v>
      </c>
      <c r="K344" s="53" t="s">
        <v>1645</v>
      </c>
      <c r="L344" s="17"/>
      <c r="M344" s="54" t="s">
        <v>48</v>
      </c>
      <c r="N344" s="55">
        <v>3478.67</v>
      </c>
      <c r="O344" s="55">
        <v>3200</v>
      </c>
      <c r="P344" s="56">
        <v>278.67000000000007</v>
      </c>
      <c r="Q344" s="64"/>
      <c r="R344" s="51"/>
      <c r="S344" s="62" t="s">
        <v>375</v>
      </c>
      <c r="T344" s="53">
        <v>2423644</v>
      </c>
      <c r="U344" s="53" t="s">
        <v>3803</v>
      </c>
      <c r="V344" s="53" t="s">
        <v>3804</v>
      </c>
      <c r="W344" s="53" t="s">
        <v>129</v>
      </c>
      <c r="X344" s="53" t="s">
        <v>3805</v>
      </c>
      <c r="Y344" s="53" t="s">
        <v>3806</v>
      </c>
      <c r="Z344" s="53" t="s">
        <v>3807</v>
      </c>
      <c r="AA344" s="53" t="s">
        <v>56</v>
      </c>
      <c r="AB344" s="53">
        <v>3470.34</v>
      </c>
      <c r="AC344" s="53">
        <v>3470.34</v>
      </c>
      <c r="AD344" s="53" t="s">
        <v>56</v>
      </c>
      <c r="AE344" s="53" t="s">
        <v>56</v>
      </c>
      <c r="AF344" s="53" t="s">
        <v>56</v>
      </c>
      <c r="AG344" s="53">
        <v>3470.34</v>
      </c>
      <c r="AH344" s="53" t="s">
        <v>102</v>
      </c>
      <c r="AI344" s="53">
        <v>1735.17</v>
      </c>
      <c r="AJ344" s="53">
        <v>0</v>
      </c>
      <c r="AK344" s="53" t="s">
        <v>58</v>
      </c>
      <c r="AL344" s="53">
        <v>0</v>
      </c>
      <c r="AM344" s="53" t="s">
        <v>59</v>
      </c>
      <c r="AN344" s="53" t="s">
        <v>60</v>
      </c>
      <c r="AO344" s="51"/>
      <c r="AP344" s="53" t="s">
        <v>61</v>
      </c>
      <c r="AQ344" s="53" t="s">
        <v>133</v>
      </c>
      <c r="AR344" s="53" t="s">
        <v>87</v>
      </c>
      <c r="AS344" s="53" t="s">
        <v>88</v>
      </c>
      <c r="AT344" s="53" t="s">
        <v>89</v>
      </c>
      <c r="AU344" s="53" t="s">
        <v>90</v>
      </c>
      <c r="AV344" s="53" t="s">
        <v>3808</v>
      </c>
      <c r="AW344" s="53" t="s">
        <v>92</v>
      </c>
      <c r="AX344" s="53" t="s">
        <v>68</v>
      </c>
      <c r="AY344" s="53" t="s">
        <v>93</v>
      </c>
      <c r="AZ344" s="53" t="s">
        <v>3700</v>
      </c>
      <c r="BA344" s="53" t="s">
        <v>223</v>
      </c>
      <c r="BB344" s="53">
        <v>0</v>
      </c>
      <c r="BC344" s="53" t="s">
        <v>3809</v>
      </c>
      <c r="BD344" s="53" t="s">
        <v>3810</v>
      </c>
      <c r="BE344" s="58">
        <v>42804</v>
      </c>
      <c r="BF344" s="53">
        <v>3470.34</v>
      </c>
      <c r="BG344" s="58">
        <v>42804</v>
      </c>
      <c r="BH344" s="109" t="s">
        <v>3700</v>
      </c>
      <c r="BI344" s="60">
        <v>39</v>
      </c>
      <c r="BJ344" s="61">
        <v>1.3</v>
      </c>
      <c r="BK344" s="27">
        <f t="shared" si="30"/>
        <v>1</v>
      </c>
      <c r="BL344" s="110">
        <f t="shared" si="31"/>
        <v>8.3333333333333329E-2</v>
      </c>
    </row>
    <row r="345" spans="1:64" s="77" customFormat="1" ht="16.5" customHeight="1" x14ac:dyDescent="0.25">
      <c r="A345" s="49" t="s">
        <v>3189</v>
      </c>
      <c r="B345" s="51" t="s">
        <v>3816</v>
      </c>
      <c r="C345" s="49">
        <v>14</v>
      </c>
      <c r="D345" s="63" t="s">
        <v>3274</v>
      </c>
      <c r="E345" s="51" t="s">
        <v>380</v>
      </c>
      <c r="F345" s="50">
        <v>8100</v>
      </c>
      <c r="G345" s="18" t="s">
        <v>951</v>
      </c>
      <c r="H345" s="24" t="str">
        <f>IFERROR(IF(F345*1=9999,VLOOKUP(99&amp;C345*1,[4]Depara_Prod_Oficial!$A$2:$F$1048576,6,FALSE),VLOOKUP(F345*1,[4]Depara_Prod_Oficial!$A$2:$F$1048576,6,FALSE)),E345)</f>
        <v>Residencial Van Gogh</v>
      </c>
      <c r="I345" s="24" t="str">
        <f>IFERROR(VLOOKUP(H345,'[5]Principais Produtos'!$C$1:$D$42,2,0),"Não")</f>
        <v>Não</v>
      </c>
      <c r="J345" s="68" t="s">
        <v>925</v>
      </c>
      <c r="K345" s="53" t="s">
        <v>378</v>
      </c>
      <c r="L345" s="17"/>
      <c r="M345" s="54" t="s">
        <v>48</v>
      </c>
      <c r="N345" s="55">
        <v>6463.3</v>
      </c>
      <c r="O345" s="55">
        <v>4500</v>
      </c>
      <c r="P345" s="56">
        <v>1963.3000000000002</v>
      </c>
      <c r="Q345" s="64"/>
      <c r="R345" s="51"/>
      <c r="S345" s="62" t="s">
        <v>375</v>
      </c>
      <c r="T345" s="53">
        <v>2279811</v>
      </c>
      <c r="U345" s="53" t="s">
        <v>3811</v>
      </c>
      <c r="V345" s="53" t="s">
        <v>3812</v>
      </c>
      <c r="W345" s="53" t="s">
        <v>129</v>
      </c>
      <c r="X345" s="53" t="s">
        <v>3813</v>
      </c>
      <c r="Y345" s="53" t="s">
        <v>3814</v>
      </c>
      <c r="Z345" s="53" t="s">
        <v>3815</v>
      </c>
      <c r="AA345" s="53" t="s">
        <v>56</v>
      </c>
      <c r="AB345" s="53">
        <v>17071.599999999999</v>
      </c>
      <c r="AC345" s="53">
        <v>40000</v>
      </c>
      <c r="AD345" s="53" t="s">
        <v>56</v>
      </c>
      <c r="AE345" s="53" t="s">
        <v>56</v>
      </c>
      <c r="AF345" s="53" t="s">
        <v>56</v>
      </c>
      <c r="AG345" s="53">
        <v>17071.599999999999</v>
      </c>
      <c r="AH345" s="53" t="s">
        <v>102</v>
      </c>
      <c r="AI345" s="53">
        <v>8535.7999999999993</v>
      </c>
      <c r="AJ345" s="53">
        <v>0</v>
      </c>
      <c r="AK345" s="53" t="s">
        <v>58</v>
      </c>
      <c r="AL345" s="53">
        <v>0</v>
      </c>
      <c r="AM345" s="53" t="s">
        <v>59</v>
      </c>
      <c r="AN345" s="53" t="s">
        <v>60</v>
      </c>
      <c r="AO345" s="51"/>
      <c r="AP345" s="53" t="s">
        <v>61</v>
      </c>
      <c r="AQ345" s="53" t="s">
        <v>133</v>
      </c>
      <c r="AR345" s="53" t="s">
        <v>87</v>
      </c>
      <c r="AS345" s="53" t="s">
        <v>64</v>
      </c>
      <c r="AT345" s="53" t="s">
        <v>169</v>
      </c>
      <c r="AU345" s="53" t="s">
        <v>65</v>
      </c>
      <c r="AV345" s="53" t="s">
        <v>201</v>
      </c>
      <c r="AW345" s="53" t="s">
        <v>92</v>
      </c>
      <c r="AX345" s="53" t="s">
        <v>68</v>
      </c>
      <c r="AY345" s="53" t="s">
        <v>93</v>
      </c>
      <c r="AZ345" s="53" t="s">
        <v>3670</v>
      </c>
      <c r="BA345" s="53" t="s">
        <v>106</v>
      </c>
      <c r="BB345" s="53">
        <v>0</v>
      </c>
      <c r="BC345" s="53" t="s">
        <v>3816</v>
      </c>
      <c r="BD345" s="53" t="s">
        <v>454</v>
      </c>
      <c r="BE345" s="58">
        <v>42559</v>
      </c>
      <c r="BF345" s="53">
        <v>17071.599999999999</v>
      </c>
      <c r="BG345" s="58">
        <v>42559</v>
      </c>
      <c r="BH345" s="109" t="s">
        <v>3670</v>
      </c>
      <c r="BI345" s="60">
        <v>283</v>
      </c>
      <c r="BJ345" s="61">
        <v>9.4333333333333336</v>
      </c>
      <c r="BK345" s="27">
        <f t="shared" si="30"/>
        <v>9</v>
      </c>
      <c r="BL345" s="110">
        <f t="shared" si="31"/>
        <v>0.75</v>
      </c>
    </row>
    <row r="346" spans="1:64" s="77" customFormat="1" ht="16.5" customHeight="1" x14ac:dyDescent="0.25">
      <c r="A346" s="49" t="s">
        <v>3189</v>
      </c>
      <c r="B346" s="51" t="s">
        <v>3822</v>
      </c>
      <c r="C346" s="49">
        <v>14</v>
      </c>
      <c r="D346" s="63" t="s">
        <v>3274</v>
      </c>
      <c r="E346" s="51" t="s">
        <v>1629</v>
      </c>
      <c r="F346" s="50">
        <v>5002</v>
      </c>
      <c r="G346" s="63" t="s">
        <v>381</v>
      </c>
      <c r="H346" s="24" t="str">
        <f>IFERROR(IF(F346*1=9999,VLOOKUP(99&amp;C346*1,[4]Depara_Prod_Oficial!$A$2:$F$1048576,6,FALSE),VLOOKUP(F346*1,[4]Depara_Prod_Oficial!$A$2:$F$1048576,6,FALSE)),E346)</f>
        <v>Residencial Dose Dupla</v>
      </c>
      <c r="I346" s="24" t="str">
        <f>IFERROR(VLOOKUP(H346,'[5]Principais Produtos'!$C$1:$D$42,2,0),"Não")</f>
        <v>Sim</v>
      </c>
      <c r="J346" s="68" t="s">
        <v>925</v>
      </c>
      <c r="K346" s="53" t="s">
        <v>378</v>
      </c>
      <c r="L346" s="17"/>
      <c r="M346" s="54" t="s">
        <v>48</v>
      </c>
      <c r="N346" s="55">
        <v>7137.19</v>
      </c>
      <c r="O346" s="55">
        <v>6600</v>
      </c>
      <c r="P346" s="56">
        <v>537.1899999999996</v>
      </c>
      <c r="Q346" s="64"/>
      <c r="R346" s="51"/>
      <c r="S346" s="62" t="s">
        <v>375</v>
      </c>
      <c r="T346" s="53">
        <v>2167751</v>
      </c>
      <c r="U346" s="53" t="s">
        <v>3817</v>
      </c>
      <c r="V346" s="53" t="s">
        <v>3818</v>
      </c>
      <c r="W346" s="53" t="s">
        <v>129</v>
      </c>
      <c r="X346" s="53" t="s">
        <v>3819</v>
      </c>
      <c r="Y346" s="53" t="s">
        <v>3820</v>
      </c>
      <c r="Z346" s="53" t="s">
        <v>3821</v>
      </c>
      <c r="AA346" s="53" t="s">
        <v>56</v>
      </c>
      <c r="AB346" s="53">
        <v>12708.05</v>
      </c>
      <c r="AC346" s="53">
        <v>13559</v>
      </c>
      <c r="AD346" s="53" t="s">
        <v>56</v>
      </c>
      <c r="AE346" s="53" t="s">
        <v>56</v>
      </c>
      <c r="AF346" s="53" t="s">
        <v>56</v>
      </c>
      <c r="AG346" s="53">
        <v>12708.05</v>
      </c>
      <c r="AH346" s="53" t="s">
        <v>102</v>
      </c>
      <c r="AI346" s="53">
        <v>6354.03</v>
      </c>
      <c r="AJ346" s="53">
        <v>0</v>
      </c>
      <c r="AK346" s="53" t="s">
        <v>58</v>
      </c>
      <c r="AL346" s="53">
        <v>0</v>
      </c>
      <c r="AM346" s="53" t="s">
        <v>59</v>
      </c>
      <c r="AN346" s="53" t="s">
        <v>60</v>
      </c>
      <c r="AO346" s="51"/>
      <c r="AP346" s="53" t="s">
        <v>61</v>
      </c>
      <c r="AQ346" s="53" t="s">
        <v>133</v>
      </c>
      <c r="AR346" s="53" t="s">
        <v>538</v>
      </c>
      <c r="AS346" s="53" t="s">
        <v>88</v>
      </c>
      <c r="AT346" s="53" t="s">
        <v>89</v>
      </c>
      <c r="AU346" s="53" t="s">
        <v>103</v>
      </c>
      <c r="AV346" s="53" t="s">
        <v>479</v>
      </c>
      <c r="AW346" s="53" t="s">
        <v>92</v>
      </c>
      <c r="AX346" s="53" t="s">
        <v>68</v>
      </c>
      <c r="AY346" s="53" t="s">
        <v>93</v>
      </c>
      <c r="AZ346" s="53" t="s">
        <v>3670</v>
      </c>
      <c r="BA346" s="53" t="s">
        <v>223</v>
      </c>
      <c r="BB346" s="53">
        <v>0</v>
      </c>
      <c r="BC346" s="53" t="s">
        <v>3822</v>
      </c>
      <c r="BD346" s="53" t="s">
        <v>3823</v>
      </c>
      <c r="BE346" s="58">
        <v>42312</v>
      </c>
      <c r="BF346" s="53">
        <v>12708.05</v>
      </c>
      <c r="BG346" s="58">
        <v>42312</v>
      </c>
      <c r="BH346" s="109" t="s">
        <v>3670</v>
      </c>
      <c r="BI346" s="60">
        <v>530</v>
      </c>
      <c r="BJ346" s="61">
        <v>17.666666666666668</v>
      </c>
      <c r="BK346" s="27">
        <f t="shared" si="30"/>
        <v>17</v>
      </c>
      <c r="BL346" s="110">
        <f t="shared" si="31"/>
        <v>1.4166666666666667</v>
      </c>
    </row>
    <row r="347" spans="1:64" s="77" customFormat="1" ht="16.5" customHeight="1" x14ac:dyDescent="0.25">
      <c r="A347" s="49" t="s">
        <v>3189</v>
      </c>
      <c r="B347" s="51" t="s">
        <v>3828</v>
      </c>
      <c r="C347" s="49">
        <v>93</v>
      </c>
      <c r="D347" s="63" t="s">
        <v>3333</v>
      </c>
      <c r="E347" s="51" t="s">
        <v>1630</v>
      </c>
      <c r="F347" s="50">
        <v>5055</v>
      </c>
      <c r="G347" s="63" t="s">
        <v>389</v>
      </c>
      <c r="H347" s="24" t="str">
        <f>IFERROR(IF(F347*1=9999,VLOOKUP(99&amp;C347*1,[4]Depara_Prod_Oficial!$A$2:$F$1048576,6,FALSE),VLOOKUP(F347*1,[4]Depara_Prod_Oficial!$A$2:$F$1048576,6,FALSE)),E347)</f>
        <v>Vida Master</v>
      </c>
      <c r="I347" s="24" t="str">
        <f>IFERROR(VLOOKUP(H347,'[5]Principais Produtos'!$C$1:$D$42,2,0),"Não")</f>
        <v>Sim</v>
      </c>
      <c r="J347" s="68" t="s">
        <v>1642</v>
      </c>
      <c r="K347" s="53" t="s">
        <v>958</v>
      </c>
      <c r="L347" s="17" t="s">
        <v>919</v>
      </c>
      <c r="M347" s="54" t="s">
        <v>48</v>
      </c>
      <c r="N347" s="55">
        <v>198000</v>
      </c>
      <c r="O347" s="55">
        <v>180000</v>
      </c>
      <c r="P347" s="56">
        <v>18000</v>
      </c>
      <c r="Q347" s="64"/>
      <c r="R347" s="51"/>
      <c r="S347" s="62" t="s">
        <v>375</v>
      </c>
      <c r="T347" s="53">
        <v>1805089</v>
      </c>
      <c r="U347" s="53" t="s">
        <v>3824</v>
      </c>
      <c r="V347" s="53" t="s">
        <v>3825</v>
      </c>
      <c r="W347" s="53" t="s">
        <v>52</v>
      </c>
      <c r="X347" s="53" t="s">
        <v>3449</v>
      </c>
      <c r="Y347" s="53" t="s">
        <v>3826</v>
      </c>
      <c r="Z347" s="53" t="s">
        <v>3827</v>
      </c>
      <c r="AA347" s="53" t="s">
        <v>56</v>
      </c>
      <c r="AB347" s="53">
        <v>136483.5</v>
      </c>
      <c r="AC347" s="53">
        <v>136483.5</v>
      </c>
      <c r="AD347" s="53" t="s">
        <v>56</v>
      </c>
      <c r="AE347" s="53" t="s">
        <v>56</v>
      </c>
      <c r="AF347" s="53" t="s">
        <v>56</v>
      </c>
      <c r="AG347" s="53">
        <v>136483.5</v>
      </c>
      <c r="AH347" s="53" t="s">
        <v>102</v>
      </c>
      <c r="AI347" s="53">
        <v>68241.75</v>
      </c>
      <c r="AJ347" s="53">
        <v>0</v>
      </c>
      <c r="AK347" s="53" t="s">
        <v>58</v>
      </c>
      <c r="AL347" s="53">
        <v>0</v>
      </c>
      <c r="AM347" s="53" t="s">
        <v>59</v>
      </c>
      <c r="AN347" s="53" t="s">
        <v>60</v>
      </c>
      <c r="AO347" s="51"/>
      <c r="AP347" s="53" t="s">
        <v>61</v>
      </c>
      <c r="AQ347" s="53" t="s">
        <v>62</v>
      </c>
      <c r="AR347" s="53" t="s">
        <v>405</v>
      </c>
      <c r="AS347" s="53" t="s">
        <v>88</v>
      </c>
      <c r="AT347" s="53" t="s">
        <v>169</v>
      </c>
      <c r="AU347" s="53" t="s">
        <v>65</v>
      </c>
      <c r="AV347" s="53" t="s">
        <v>201</v>
      </c>
      <c r="AW347" s="53" t="s">
        <v>92</v>
      </c>
      <c r="AX347" s="53" t="s">
        <v>68</v>
      </c>
      <c r="AY347" s="53" t="s">
        <v>93</v>
      </c>
      <c r="AZ347" s="53" t="s">
        <v>3670</v>
      </c>
      <c r="BA347" s="53" t="s">
        <v>223</v>
      </c>
      <c r="BB347" s="53">
        <v>0</v>
      </c>
      <c r="BC347" s="53" t="s">
        <v>3828</v>
      </c>
      <c r="BD347" s="53" t="s">
        <v>3829</v>
      </c>
      <c r="BE347" s="58">
        <v>41703</v>
      </c>
      <c r="BF347" s="53">
        <v>136483.5</v>
      </c>
      <c r="BG347" s="58">
        <v>41703</v>
      </c>
      <c r="BH347" s="109" t="s">
        <v>3670</v>
      </c>
      <c r="BI347" s="60">
        <v>1139</v>
      </c>
      <c r="BJ347" s="61">
        <v>37.966666666666669</v>
      </c>
      <c r="BK347" s="27">
        <f t="shared" si="30"/>
        <v>37</v>
      </c>
      <c r="BL347" s="110">
        <f t="shared" si="31"/>
        <v>3.0833333333333335</v>
      </c>
    </row>
    <row r="348" spans="1:64" s="77" customFormat="1" ht="16.5" customHeight="1" x14ac:dyDescent="0.25">
      <c r="A348" s="49" t="s">
        <v>3189</v>
      </c>
      <c r="B348" s="51" t="s">
        <v>3835</v>
      </c>
      <c r="C348" s="49">
        <v>93</v>
      </c>
      <c r="D348" s="63" t="s">
        <v>3333</v>
      </c>
      <c r="E348" s="51" t="s">
        <v>1632</v>
      </c>
      <c r="F348" s="50">
        <v>8061</v>
      </c>
      <c r="G348" s="63" t="s">
        <v>389</v>
      </c>
      <c r="H348" s="24" t="str">
        <f>IFERROR(IF(F348*1=9999,VLOOKUP(99&amp;C348*1,[4]Depara_Prod_Oficial!$A$2:$F$1048576,6,FALSE),VLOOKUP(F348*1,[4]Depara_Prod_Oficial!$A$2:$F$1048576,6,FALSE)),E348)</f>
        <v>Vida Homem</v>
      </c>
      <c r="I348" s="24" t="str">
        <f>IFERROR(VLOOKUP(H348,'[5]Principais Produtos'!$C$1:$D$42,2,0),"Não")</f>
        <v>Sim</v>
      </c>
      <c r="J348" s="68" t="s">
        <v>1642</v>
      </c>
      <c r="K348" s="53" t="s">
        <v>3664</v>
      </c>
      <c r="L348" s="17"/>
      <c r="M348" s="54" t="s">
        <v>48</v>
      </c>
      <c r="N348" s="55">
        <v>243845.07</v>
      </c>
      <c r="O348" s="55">
        <v>235000</v>
      </c>
      <c r="P348" s="56">
        <v>8845.070000000007</v>
      </c>
      <c r="Q348" s="64"/>
      <c r="R348" s="51"/>
      <c r="S348" s="62" t="s">
        <v>375</v>
      </c>
      <c r="T348" s="53">
        <v>2209383</v>
      </c>
      <c r="U348" s="53" t="s">
        <v>3830</v>
      </c>
      <c r="V348" s="53" t="s">
        <v>3831</v>
      </c>
      <c r="W348" s="53" t="s">
        <v>52</v>
      </c>
      <c r="X348" s="53" t="s">
        <v>3832</v>
      </c>
      <c r="Y348" s="53" t="s">
        <v>3833</v>
      </c>
      <c r="Z348" s="53" t="s">
        <v>3834</v>
      </c>
      <c r="AA348" s="53" t="s">
        <v>56</v>
      </c>
      <c r="AB348" s="53">
        <v>203000</v>
      </c>
      <c r="AC348" s="53">
        <v>203000</v>
      </c>
      <c r="AD348" s="53" t="s">
        <v>56</v>
      </c>
      <c r="AE348" s="53" t="s">
        <v>56</v>
      </c>
      <c r="AF348" s="53" t="s">
        <v>56</v>
      </c>
      <c r="AG348" s="53">
        <v>203000</v>
      </c>
      <c r="AH348" s="53" t="s">
        <v>102</v>
      </c>
      <c r="AI348" s="53">
        <v>101500</v>
      </c>
      <c r="AJ348" s="53">
        <v>0</v>
      </c>
      <c r="AK348" s="53" t="s">
        <v>58</v>
      </c>
      <c r="AL348" s="53">
        <v>0</v>
      </c>
      <c r="AM348" s="53" t="s">
        <v>59</v>
      </c>
      <c r="AN348" s="53" t="s">
        <v>60</v>
      </c>
      <c r="AO348" s="51"/>
      <c r="AP348" s="53" t="s">
        <v>61</v>
      </c>
      <c r="AQ348" s="53" t="s">
        <v>62</v>
      </c>
      <c r="AR348" s="53" t="s">
        <v>1563</v>
      </c>
      <c r="AS348" s="53" t="s">
        <v>64</v>
      </c>
      <c r="AT348" s="53" t="s">
        <v>590</v>
      </c>
      <c r="AU348" s="53" t="s">
        <v>65</v>
      </c>
      <c r="AV348" s="53" t="s">
        <v>485</v>
      </c>
      <c r="AW348" s="53" t="s">
        <v>92</v>
      </c>
      <c r="AX348" s="53" t="s">
        <v>68</v>
      </c>
      <c r="AY348" s="53" t="s">
        <v>93</v>
      </c>
      <c r="AZ348" s="53" t="s">
        <v>3670</v>
      </c>
      <c r="BA348" s="53" t="s">
        <v>106</v>
      </c>
      <c r="BB348" s="53">
        <v>0</v>
      </c>
      <c r="BC348" s="53" t="s">
        <v>3835</v>
      </c>
      <c r="BD348" s="53" t="s">
        <v>3836</v>
      </c>
      <c r="BE348" s="58">
        <v>42425</v>
      </c>
      <c r="BF348" s="53">
        <v>203000</v>
      </c>
      <c r="BG348" s="58">
        <v>42425</v>
      </c>
      <c r="BH348" s="109" t="s">
        <v>3670</v>
      </c>
      <c r="BI348" s="60">
        <v>417</v>
      </c>
      <c r="BJ348" s="61">
        <v>13.9</v>
      </c>
      <c r="BK348" s="27">
        <f t="shared" si="30"/>
        <v>13</v>
      </c>
      <c r="BL348" s="110">
        <f t="shared" si="31"/>
        <v>1.0833333333333333</v>
      </c>
    </row>
    <row r="349" spans="1:64" s="77" customFormat="1" ht="16.5" customHeight="1" x14ac:dyDescent="0.25">
      <c r="A349" s="49" t="s">
        <v>3189</v>
      </c>
      <c r="B349" s="51" t="s">
        <v>3842</v>
      </c>
      <c r="C349" s="49">
        <v>14</v>
      </c>
      <c r="D349" s="63" t="s">
        <v>3274</v>
      </c>
      <c r="E349" s="51" t="s">
        <v>3556</v>
      </c>
      <c r="F349" s="50">
        <v>8114</v>
      </c>
      <c r="G349" s="63" t="s">
        <v>381</v>
      </c>
      <c r="H349" s="24" t="str">
        <f>IFERROR(IF(F349*1=9999,VLOOKUP(99&amp;C349*1,[4]Depara_Prod_Oficial!$A$2:$F$1048576,6,FALSE),VLOOKUP(F349*1,[4]Depara_Prod_Oficial!$A$2:$F$1048576,6,FALSE)),E349)</f>
        <v>Empresarial</v>
      </c>
      <c r="I349" s="24" t="str">
        <f>IFERROR(VLOOKUP(H349,'[5]Principais Produtos'!$C$1:$D$42,2,0),"Não")</f>
        <v>Sim</v>
      </c>
      <c r="J349" s="68" t="s">
        <v>400</v>
      </c>
      <c r="K349" s="53" t="s">
        <v>400</v>
      </c>
      <c r="L349" s="17"/>
      <c r="M349" s="54" t="s">
        <v>48</v>
      </c>
      <c r="N349" s="55">
        <v>13994.33</v>
      </c>
      <c r="O349" s="55">
        <v>13000</v>
      </c>
      <c r="P349" s="56">
        <v>994.32999999999993</v>
      </c>
      <c r="Q349" s="64"/>
      <c r="R349" s="51"/>
      <c r="S349" s="62" t="s">
        <v>375</v>
      </c>
      <c r="T349" s="53">
        <v>2312046</v>
      </c>
      <c r="U349" s="53" t="s">
        <v>3837</v>
      </c>
      <c r="V349" s="53" t="s">
        <v>3838</v>
      </c>
      <c r="W349" s="53" t="s">
        <v>129</v>
      </c>
      <c r="X349" s="53" t="s">
        <v>3839</v>
      </c>
      <c r="Y349" s="53" t="s">
        <v>3840</v>
      </c>
      <c r="Z349" s="53" t="s">
        <v>3841</v>
      </c>
      <c r="AA349" s="53" t="s">
        <v>56</v>
      </c>
      <c r="AB349" s="53">
        <v>18000</v>
      </c>
      <c r="AC349" s="53">
        <v>18000</v>
      </c>
      <c r="AD349" s="53" t="s">
        <v>56</v>
      </c>
      <c r="AE349" s="53" t="s">
        <v>56</v>
      </c>
      <c r="AF349" s="53" t="s">
        <v>56</v>
      </c>
      <c r="AG349" s="53">
        <v>18000</v>
      </c>
      <c r="AH349" s="53" t="s">
        <v>102</v>
      </c>
      <c r="AI349" s="53">
        <v>9000</v>
      </c>
      <c r="AJ349" s="53">
        <v>0</v>
      </c>
      <c r="AK349" s="53" t="s">
        <v>58</v>
      </c>
      <c r="AL349" s="53">
        <v>0</v>
      </c>
      <c r="AM349" s="53" t="s">
        <v>59</v>
      </c>
      <c r="AN349" s="53" t="s">
        <v>60</v>
      </c>
      <c r="AO349" s="51"/>
      <c r="AP349" s="53" t="s">
        <v>61</v>
      </c>
      <c r="AQ349" s="53" t="s">
        <v>62</v>
      </c>
      <c r="AR349" s="53" t="s">
        <v>87</v>
      </c>
      <c r="AS349" s="53" t="s">
        <v>88</v>
      </c>
      <c r="AT349" s="53" t="s">
        <v>89</v>
      </c>
      <c r="AU349" s="53" t="s">
        <v>103</v>
      </c>
      <c r="AV349" s="53" t="s">
        <v>2095</v>
      </c>
      <c r="AW349" s="53" t="s">
        <v>92</v>
      </c>
      <c r="AX349" s="53" t="s">
        <v>68</v>
      </c>
      <c r="AY349" s="53" t="s">
        <v>93</v>
      </c>
      <c r="AZ349" s="53" t="s">
        <v>3670</v>
      </c>
      <c r="BA349" s="53" t="s">
        <v>106</v>
      </c>
      <c r="BB349" s="53">
        <v>0</v>
      </c>
      <c r="BC349" s="53" t="s">
        <v>3842</v>
      </c>
      <c r="BD349" s="53" t="s">
        <v>3843</v>
      </c>
      <c r="BE349" s="58">
        <v>42620</v>
      </c>
      <c r="BF349" s="53">
        <v>18000</v>
      </c>
      <c r="BG349" s="58">
        <v>42620</v>
      </c>
      <c r="BH349" s="109" t="s">
        <v>3670</v>
      </c>
      <c r="BI349" s="60">
        <v>222</v>
      </c>
      <c r="BJ349" s="61">
        <v>7.4</v>
      </c>
      <c r="BK349" s="27">
        <f t="shared" si="30"/>
        <v>7</v>
      </c>
      <c r="BL349" s="110">
        <f t="shared" si="31"/>
        <v>0.58333333333333337</v>
      </c>
    </row>
    <row r="350" spans="1:64" s="77" customFormat="1" ht="16.5" customHeight="1" x14ac:dyDescent="0.25">
      <c r="A350" s="49" t="s">
        <v>3189</v>
      </c>
      <c r="B350" s="51" t="s">
        <v>3850</v>
      </c>
      <c r="C350" s="49">
        <v>93</v>
      </c>
      <c r="D350" s="63" t="s">
        <v>3333</v>
      </c>
      <c r="E350" s="51" t="s">
        <v>3187</v>
      </c>
      <c r="F350" s="50">
        <v>8062</v>
      </c>
      <c r="G350" s="63" t="s">
        <v>399</v>
      </c>
      <c r="H350" s="24" t="str">
        <f>IFERROR(IF(F350*1=9999,VLOOKUP(99&amp;C350*1,[4]Depara_Prod_Oficial!$A$2:$F$1048576,6,FALSE),VLOOKUP(F350*1,[4]Depara_Prod_Oficial!$A$2:$F$1048576,6,FALSE)),E350)</f>
        <v>Vida Mulher</v>
      </c>
      <c r="I350" s="24" t="str">
        <f>IFERROR(VLOOKUP(H350,'[5]Principais Produtos'!$C$1:$D$42,2,0),"Não")</f>
        <v>Não</v>
      </c>
      <c r="J350" s="68" t="s">
        <v>1642</v>
      </c>
      <c r="K350" s="80" t="s">
        <v>959</v>
      </c>
      <c r="L350" s="17"/>
      <c r="M350" s="54" t="s">
        <v>48</v>
      </c>
      <c r="N350" s="55">
        <v>19316.21</v>
      </c>
      <c r="O350" s="55">
        <v>17250</v>
      </c>
      <c r="P350" s="56">
        <v>2066.2099999999991</v>
      </c>
      <c r="Q350" s="64">
        <v>2250</v>
      </c>
      <c r="R350" s="51"/>
      <c r="S350" s="62" t="s">
        <v>375</v>
      </c>
      <c r="T350" s="53">
        <v>1902269</v>
      </c>
      <c r="U350" s="53" t="s">
        <v>3844</v>
      </c>
      <c r="V350" s="53" t="s">
        <v>3845</v>
      </c>
      <c r="W350" s="53" t="s">
        <v>52</v>
      </c>
      <c r="X350" s="53" t="s">
        <v>3846</v>
      </c>
      <c r="Y350" s="53" t="s">
        <v>3847</v>
      </c>
      <c r="Z350" s="53" t="s">
        <v>3848</v>
      </c>
      <c r="AA350" s="53" t="s">
        <v>56</v>
      </c>
      <c r="AB350" s="53">
        <v>10000</v>
      </c>
      <c r="AC350" s="53">
        <v>10000</v>
      </c>
      <c r="AD350" s="53" t="s">
        <v>56</v>
      </c>
      <c r="AE350" s="53" t="s">
        <v>56</v>
      </c>
      <c r="AF350" s="53" t="s">
        <v>56</v>
      </c>
      <c r="AG350" s="53">
        <v>10000</v>
      </c>
      <c r="AH350" s="53" t="s">
        <v>102</v>
      </c>
      <c r="AI350" s="53">
        <v>5000</v>
      </c>
      <c r="AJ350" s="53">
        <v>0</v>
      </c>
      <c r="AK350" s="53" t="s">
        <v>58</v>
      </c>
      <c r="AL350" s="53">
        <v>0</v>
      </c>
      <c r="AM350" s="53" t="s">
        <v>59</v>
      </c>
      <c r="AN350" s="53" t="s">
        <v>60</v>
      </c>
      <c r="AO350" s="51"/>
      <c r="AP350" s="53" t="s">
        <v>61</v>
      </c>
      <c r="AQ350" s="53" t="s">
        <v>62</v>
      </c>
      <c r="AR350" s="53" t="s">
        <v>168</v>
      </c>
      <c r="AS350" s="53" t="s">
        <v>320</v>
      </c>
      <c r="AT350" s="53" t="s">
        <v>347</v>
      </c>
      <c r="AU350" s="53" t="s">
        <v>65</v>
      </c>
      <c r="AV350" s="53" t="s">
        <v>3849</v>
      </c>
      <c r="AW350" s="53" t="s">
        <v>283</v>
      </c>
      <c r="AX350" s="53" t="s">
        <v>284</v>
      </c>
      <c r="AY350" s="53" t="s">
        <v>93</v>
      </c>
      <c r="AZ350" s="53" t="s">
        <v>3700</v>
      </c>
      <c r="BA350" s="53" t="s">
        <v>106</v>
      </c>
      <c r="BB350" s="53">
        <v>0</v>
      </c>
      <c r="BC350" s="53" t="s">
        <v>3850</v>
      </c>
      <c r="BD350" s="53" t="s">
        <v>3851</v>
      </c>
      <c r="BE350" s="58">
        <v>41860</v>
      </c>
      <c r="BF350" s="53">
        <v>10000</v>
      </c>
      <c r="BG350" s="58">
        <v>41860</v>
      </c>
      <c r="BH350" s="109" t="s">
        <v>3700</v>
      </c>
      <c r="BI350" s="60">
        <v>983</v>
      </c>
      <c r="BJ350" s="61">
        <v>32.766666666666666</v>
      </c>
      <c r="BK350" s="27">
        <f t="shared" si="30"/>
        <v>32</v>
      </c>
      <c r="BL350" s="110">
        <f t="shared" si="31"/>
        <v>2.6666666666666665</v>
      </c>
    </row>
    <row r="351" spans="1:64" s="77" customFormat="1" ht="16.5" customHeight="1" x14ac:dyDescent="0.25">
      <c r="A351" s="49" t="s">
        <v>3189</v>
      </c>
      <c r="B351" s="51" t="s">
        <v>3857</v>
      </c>
      <c r="C351" s="49">
        <v>82</v>
      </c>
      <c r="D351" s="63" t="s">
        <v>3333</v>
      </c>
      <c r="E351" s="51" t="s">
        <v>917</v>
      </c>
      <c r="F351" s="50">
        <v>5012</v>
      </c>
      <c r="G351" s="63" t="s">
        <v>374</v>
      </c>
      <c r="H351" s="24" t="str">
        <f>IFERROR(IF(F351*1=9999,VLOOKUP(99&amp;C351*1,[4]Depara_Prod_Oficial!$A$2:$F$1048576,6,FALSE),VLOOKUP(F351*1,[4]Depara_Prod_Oficial!$A$2:$F$1048576,6,FALSE)),E351)</f>
        <v>AP STD</v>
      </c>
      <c r="I351" s="24" t="str">
        <f>IFERROR(VLOOKUP(H351,'[5]Principais Produtos'!$C$1:$D$42,2,0),"Não")</f>
        <v>Sim</v>
      </c>
      <c r="J351" s="68" t="s">
        <v>1642</v>
      </c>
      <c r="K351" s="53" t="s">
        <v>957</v>
      </c>
      <c r="L351" s="17"/>
      <c r="M351" s="54" t="s">
        <v>48</v>
      </c>
      <c r="N351" s="55">
        <v>602592.04</v>
      </c>
      <c r="O351" s="55">
        <v>400000</v>
      </c>
      <c r="P351" s="56">
        <v>202592.04000000004</v>
      </c>
      <c r="Q351" s="64">
        <v>109090.91</v>
      </c>
      <c r="R351" s="51"/>
      <c r="S351" s="62" t="s">
        <v>375</v>
      </c>
      <c r="T351" s="53">
        <v>2175235</v>
      </c>
      <c r="U351" s="53" t="s">
        <v>3852</v>
      </c>
      <c r="V351" s="53" t="s">
        <v>3853</v>
      </c>
      <c r="W351" s="53" t="s">
        <v>52</v>
      </c>
      <c r="X351" s="53" t="s">
        <v>3854</v>
      </c>
      <c r="Y351" s="53" t="s">
        <v>3855</v>
      </c>
      <c r="Z351" s="53" t="s">
        <v>3856</v>
      </c>
      <c r="AA351" s="53" t="s">
        <v>56</v>
      </c>
      <c r="AB351" s="53">
        <v>300000</v>
      </c>
      <c r="AC351" s="53">
        <v>300000</v>
      </c>
      <c r="AD351" s="53" t="s">
        <v>56</v>
      </c>
      <c r="AE351" s="53" t="s">
        <v>56</v>
      </c>
      <c r="AF351" s="53" t="s">
        <v>56</v>
      </c>
      <c r="AG351" s="53">
        <v>300000</v>
      </c>
      <c r="AH351" s="53" t="s">
        <v>58</v>
      </c>
      <c r="AI351" s="53">
        <v>0</v>
      </c>
      <c r="AJ351" s="53">
        <v>0</v>
      </c>
      <c r="AK351" s="53" t="s">
        <v>58</v>
      </c>
      <c r="AL351" s="53">
        <v>0</v>
      </c>
      <c r="AM351" s="53" t="s">
        <v>59</v>
      </c>
      <c r="AN351" s="53" t="s">
        <v>60</v>
      </c>
      <c r="AO351" s="51"/>
      <c r="AP351" s="53" t="s">
        <v>61</v>
      </c>
      <c r="AQ351" s="53" t="s">
        <v>62</v>
      </c>
      <c r="AR351" s="53" t="s">
        <v>168</v>
      </c>
      <c r="AS351" s="53" t="s">
        <v>88</v>
      </c>
      <c r="AT351" s="53" t="s">
        <v>1789</v>
      </c>
      <c r="AU351" s="53" t="s">
        <v>65</v>
      </c>
      <c r="AV351" s="53" t="s">
        <v>3227</v>
      </c>
      <c r="AW351" s="53" t="s">
        <v>1806</v>
      </c>
      <c r="AX351" s="53" t="s">
        <v>775</v>
      </c>
      <c r="AY351" s="53" t="s">
        <v>93</v>
      </c>
      <c r="AZ351" s="53" t="s">
        <v>3700</v>
      </c>
      <c r="BA351" s="53" t="s">
        <v>223</v>
      </c>
      <c r="BB351" s="53">
        <v>0</v>
      </c>
      <c r="BC351" s="53" t="s">
        <v>3857</v>
      </c>
      <c r="BD351" s="53" t="s">
        <v>2005</v>
      </c>
      <c r="BE351" s="58">
        <v>42332</v>
      </c>
      <c r="BF351" s="53">
        <v>300000</v>
      </c>
      <c r="BG351" s="58">
        <v>42332</v>
      </c>
      <c r="BH351" s="109" t="s">
        <v>3700</v>
      </c>
      <c r="BI351" s="60">
        <v>511</v>
      </c>
      <c r="BJ351" s="61">
        <v>17.033333333333335</v>
      </c>
      <c r="BK351" s="27">
        <f t="shared" si="30"/>
        <v>16</v>
      </c>
      <c r="BL351" s="110">
        <f t="shared" si="31"/>
        <v>1.3333333333333333</v>
      </c>
    </row>
    <row r="352" spans="1:64" s="77" customFormat="1" ht="16.5" customHeight="1" x14ac:dyDescent="0.25">
      <c r="A352" s="49" t="s">
        <v>3189</v>
      </c>
      <c r="B352" s="51" t="s">
        <v>3863</v>
      </c>
      <c r="C352" s="49">
        <v>93</v>
      </c>
      <c r="D352" s="63" t="s">
        <v>3333</v>
      </c>
      <c r="E352" s="51" t="s">
        <v>1630</v>
      </c>
      <c r="F352" s="50">
        <v>5055</v>
      </c>
      <c r="G352" s="63" t="s">
        <v>389</v>
      </c>
      <c r="H352" s="24" t="str">
        <f>IFERROR(IF(F352*1=9999,VLOOKUP(99&amp;C352*1,[4]Depara_Prod_Oficial!$A$2:$F$1048576,6,FALSE),VLOOKUP(F352*1,[4]Depara_Prod_Oficial!$A$2:$F$1048576,6,FALSE)),E352)</f>
        <v>Vida Master</v>
      </c>
      <c r="I352" s="24" t="str">
        <f>IFERROR(VLOOKUP(H352,'[5]Principais Produtos'!$C$1:$D$42,2,0),"Não")</f>
        <v>Sim</v>
      </c>
      <c r="J352" s="68" t="s">
        <v>1642</v>
      </c>
      <c r="K352" s="17" t="s">
        <v>921</v>
      </c>
      <c r="L352" s="17"/>
      <c r="M352" s="54" t="s">
        <v>48</v>
      </c>
      <c r="N352" s="55">
        <v>11484.84</v>
      </c>
      <c r="O352" s="55">
        <v>10714.28</v>
      </c>
      <c r="P352" s="56">
        <v>770.55999999999949</v>
      </c>
      <c r="Q352" s="64"/>
      <c r="R352" s="51"/>
      <c r="S352" s="62" t="s">
        <v>375</v>
      </c>
      <c r="T352" s="53">
        <v>2364239</v>
      </c>
      <c r="U352" s="53" t="s">
        <v>3858</v>
      </c>
      <c r="V352" s="53" t="s">
        <v>3859</v>
      </c>
      <c r="W352" s="53" t="s">
        <v>52</v>
      </c>
      <c r="X352" s="53" t="s">
        <v>3860</v>
      </c>
      <c r="Y352" s="53" t="s">
        <v>3861</v>
      </c>
      <c r="Z352" s="53" t="s">
        <v>3862</v>
      </c>
      <c r="AA352" s="53" t="s">
        <v>56</v>
      </c>
      <c r="AB352" s="53">
        <v>60000</v>
      </c>
      <c r="AC352" s="53">
        <v>60000</v>
      </c>
      <c r="AD352" s="53" t="s">
        <v>56</v>
      </c>
      <c r="AE352" s="53" t="s">
        <v>56</v>
      </c>
      <c r="AF352" s="53" t="s">
        <v>56</v>
      </c>
      <c r="AG352" s="53">
        <v>60000</v>
      </c>
      <c r="AH352" s="53" t="s">
        <v>102</v>
      </c>
      <c r="AI352" s="53">
        <v>30000</v>
      </c>
      <c r="AJ352" s="53">
        <v>0</v>
      </c>
      <c r="AK352" s="53" t="s">
        <v>58</v>
      </c>
      <c r="AL352" s="53">
        <v>0</v>
      </c>
      <c r="AM352" s="53" t="s">
        <v>59</v>
      </c>
      <c r="AN352" s="53" t="s">
        <v>60</v>
      </c>
      <c r="AO352" s="51"/>
      <c r="AP352" s="53" t="s">
        <v>61</v>
      </c>
      <c r="AQ352" s="53" t="s">
        <v>62</v>
      </c>
      <c r="AR352" s="53" t="s">
        <v>87</v>
      </c>
      <c r="AS352" s="53" t="s">
        <v>64</v>
      </c>
      <c r="AT352" s="53" t="s">
        <v>89</v>
      </c>
      <c r="AU352" s="53" t="s">
        <v>90</v>
      </c>
      <c r="AV352" s="53" t="s">
        <v>472</v>
      </c>
      <c r="AW352" s="53" t="s">
        <v>92</v>
      </c>
      <c r="AX352" s="53" t="s">
        <v>68</v>
      </c>
      <c r="AY352" s="53" t="s">
        <v>93</v>
      </c>
      <c r="AZ352" s="53" t="s">
        <v>3681</v>
      </c>
      <c r="BA352" s="53" t="s">
        <v>106</v>
      </c>
      <c r="BB352" s="53">
        <v>0</v>
      </c>
      <c r="BC352" s="53" t="s">
        <v>3863</v>
      </c>
      <c r="BD352" s="53" t="s">
        <v>2730</v>
      </c>
      <c r="BE352" s="58">
        <v>42663</v>
      </c>
      <c r="BF352" s="53">
        <v>60000</v>
      </c>
      <c r="BG352" s="58">
        <v>42663</v>
      </c>
      <c r="BH352" s="109" t="s">
        <v>3681</v>
      </c>
      <c r="BI352" s="60">
        <v>181</v>
      </c>
      <c r="BJ352" s="61">
        <v>6.0333333333333332</v>
      </c>
      <c r="BK352" s="27">
        <f t="shared" si="30"/>
        <v>5</v>
      </c>
      <c r="BL352" s="110">
        <f t="shared" si="31"/>
        <v>0.41666666666666669</v>
      </c>
    </row>
    <row r="353" spans="1:64" s="77" customFormat="1" ht="16.5" customHeight="1" x14ac:dyDescent="0.25">
      <c r="A353" s="49" t="s">
        <v>3189</v>
      </c>
      <c r="B353" s="51" t="s">
        <v>3870</v>
      </c>
      <c r="C353" s="49">
        <v>93</v>
      </c>
      <c r="D353" s="63" t="s">
        <v>3333</v>
      </c>
      <c r="E353" s="51" t="s">
        <v>1630</v>
      </c>
      <c r="F353" s="50">
        <v>5055</v>
      </c>
      <c r="G353" s="63" t="s">
        <v>389</v>
      </c>
      <c r="H353" s="24" t="str">
        <f>IFERROR(IF(F353*1=9999,VLOOKUP(99&amp;C353*1,[4]Depara_Prod_Oficial!$A$2:$F$1048576,6,FALSE),VLOOKUP(F353*1,[4]Depara_Prod_Oficial!$A$2:$F$1048576,6,FALSE)),E353)</f>
        <v>Vida Master</v>
      </c>
      <c r="I353" s="24" t="str">
        <f>IFERROR(VLOOKUP(H353,'[5]Principais Produtos'!$C$1:$D$42,2,0),"Não")</f>
        <v>Sim</v>
      </c>
      <c r="J353" s="68" t="s">
        <v>1642</v>
      </c>
      <c r="K353" s="53" t="s">
        <v>958</v>
      </c>
      <c r="L353" s="17" t="s">
        <v>3864</v>
      </c>
      <c r="M353" s="54" t="s">
        <v>48</v>
      </c>
      <c r="N353" s="55">
        <v>90000</v>
      </c>
      <c r="O353" s="55">
        <v>77685.710000000006</v>
      </c>
      <c r="P353" s="56">
        <v>12314.289999999994</v>
      </c>
      <c r="Q353" s="64"/>
      <c r="R353" s="51"/>
      <c r="S353" s="62" t="s">
        <v>375</v>
      </c>
      <c r="T353" s="53">
        <v>2408242</v>
      </c>
      <c r="U353" s="53" t="s">
        <v>3865</v>
      </c>
      <c r="V353" s="53" t="s">
        <v>3866</v>
      </c>
      <c r="W353" s="53" t="s">
        <v>52</v>
      </c>
      <c r="X353" s="53" t="s">
        <v>3867</v>
      </c>
      <c r="Y353" s="53" t="s">
        <v>3868</v>
      </c>
      <c r="Z353" s="53" t="s">
        <v>1311</v>
      </c>
      <c r="AA353" s="53" t="s">
        <v>56</v>
      </c>
      <c r="AB353" s="53">
        <v>60000</v>
      </c>
      <c r="AC353" s="53">
        <v>60000</v>
      </c>
      <c r="AD353" s="53" t="s">
        <v>56</v>
      </c>
      <c r="AE353" s="53" t="s">
        <v>56</v>
      </c>
      <c r="AF353" s="53" t="s">
        <v>56</v>
      </c>
      <c r="AG353" s="53">
        <v>60000</v>
      </c>
      <c r="AH353" s="53" t="s">
        <v>102</v>
      </c>
      <c r="AI353" s="53">
        <v>30000</v>
      </c>
      <c r="AJ353" s="53">
        <v>0</v>
      </c>
      <c r="AK353" s="53" t="s">
        <v>58</v>
      </c>
      <c r="AL353" s="53">
        <v>0</v>
      </c>
      <c r="AM353" s="53" t="s">
        <v>59</v>
      </c>
      <c r="AN353" s="53" t="s">
        <v>60</v>
      </c>
      <c r="AO353" s="51"/>
      <c r="AP353" s="53" t="s">
        <v>61</v>
      </c>
      <c r="AQ353" s="53" t="s">
        <v>62</v>
      </c>
      <c r="AR353" s="53" t="s">
        <v>168</v>
      </c>
      <c r="AS353" s="53" t="s">
        <v>88</v>
      </c>
      <c r="AT353" s="53" t="s">
        <v>169</v>
      </c>
      <c r="AU353" s="53" t="s">
        <v>65</v>
      </c>
      <c r="AV353" s="53" t="s">
        <v>3869</v>
      </c>
      <c r="AW353" s="53" t="s">
        <v>92</v>
      </c>
      <c r="AX353" s="53" t="s">
        <v>68</v>
      </c>
      <c r="AY353" s="53" t="s">
        <v>93</v>
      </c>
      <c r="AZ353" s="53" t="s">
        <v>3681</v>
      </c>
      <c r="BA353" s="53" t="s">
        <v>106</v>
      </c>
      <c r="BB353" s="53">
        <v>0</v>
      </c>
      <c r="BC353" s="53" t="s">
        <v>3870</v>
      </c>
      <c r="BD353" s="53" t="s">
        <v>2551</v>
      </c>
      <c r="BE353" s="58">
        <v>42759</v>
      </c>
      <c r="BF353" s="53">
        <v>60000</v>
      </c>
      <c r="BG353" s="58">
        <v>42759</v>
      </c>
      <c r="BH353" s="109" t="s">
        <v>3681</v>
      </c>
      <c r="BI353" s="60">
        <v>85</v>
      </c>
      <c r="BJ353" s="61">
        <v>2.8333333333333335</v>
      </c>
      <c r="BK353" s="27">
        <f t="shared" si="30"/>
        <v>2</v>
      </c>
      <c r="BL353" s="110">
        <f t="shared" si="31"/>
        <v>0.16666666666666666</v>
      </c>
    </row>
    <row r="354" spans="1:64" s="77" customFormat="1" ht="16.5" customHeight="1" x14ac:dyDescent="0.25">
      <c r="A354" s="49" t="s">
        <v>3189</v>
      </c>
      <c r="B354" s="51" t="s">
        <v>3877</v>
      </c>
      <c r="C354" s="49">
        <v>82</v>
      </c>
      <c r="D354" s="63" t="s">
        <v>3333</v>
      </c>
      <c r="E354" s="51" t="s">
        <v>1931</v>
      </c>
      <c r="F354" s="50">
        <v>5101</v>
      </c>
      <c r="G354" s="63" t="s">
        <v>374</v>
      </c>
      <c r="H354" s="24" t="str">
        <f>IFERROR(IF(F354*1=9999,VLOOKUP(99&amp;C354*1,[4]Depara_Prod_Oficial!$A$2:$F$1048576,6,FALSE),VLOOKUP(F354*1,[4]Depara_Prod_Oficial!$A$2:$F$1048576,6,FALSE)),E354)</f>
        <v>AP Riders</v>
      </c>
      <c r="I354" s="24" t="str">
        <f>IFERROR(VLOOKUP(H354,'[5]Principais Produtos'!$C$1:$D$42,2,0),"Não")</f>
        <v>Não</v>
      </c>
      <c r="J354" s="68" t="s">
        <v>1642</v>
      </c>
      <c r="K354" s="53" t="s">
        <v>954</v>
      </c>
      <c r="L354" s="17" t="s">
        <v>397</v>
      </c>
      <c r="M354" s="54" t="s">
        <v>369</v>
      </c>
      <c r="N354" s="55">
        <v>162108.10999999999</v>
      </c>
      <c r="O354" s="55">
        <v>0</v>
      </c>
      <c r="P354" s="56">
        <v>162108.10999999999</v>
      </c>
      <c r="Q354" s="64"/>
      <c r="R354" s="51"/>
      <c r="S354" s="62" t="s">
        <v>375</v>
      </c>
      <c r="T354" s="53">
        <v>2169238</v>
      </c>
      <c r="U354" s="53" t="s">
        <v>3871</v>
      </c>
      <c r="V354" s="53" t="s">
        <v>3872</v>
      </c>
      <c r="W354" s="53" t="s">
        <v>52</v>
      </c>
      <c r="X354" s="53" t="s">
        <v>3873</v>
      </c>
      <c r="Y354" s="53" t="s">
        <v>3874</v>
      </c>
      <c r="Z354" s="53" t="s">
        <v>3875</v>
      </c>
      <c r="AA354" s="53" t="s">
        <v>56</v>
      </c>
      <c r="AB354" s="53">
        <v>84852.13</v>
      </c>
      <c r="AC354" s="53">
        <v>84852.13</v>
      </c>
      <c r="AD354" s="53" t="s">
        <v>56</v>
      </c>
      <c r="AE354" s="53" t="s">
        <v>56</v>
      </c>
      <c r="AF354" s="53" t="s">
        <v>56</v>
      </c>
      <c r="AG354" s="53">
        <v>84852.13</v>
      </c>
      <c r="AH354" s="53" t="s">
        <v>102</v>
      </c>
      <c r="AI354" s="53">
        <v>42426.07</v>
      </c>
      <c r="AJ354" s="53">
        <v>0</v>
      </c>
      <c r="AK354" s="53" t="s">
        <v>58</v>
      </c>
      <c r="AL354" s="53">
        <v>0</v>
      </c>
      <c r="AM354" s="53" t="s">
        <v>59</v>
      </c>
      <c r="AN354" s="53" t="s">
        <v>60</v>
      </c>
      <c r="AO354" s="51"/>
      <c r="AP354" s="53" t="s">
        <v>61</v>
      </c>
      <c r="AQ354" s="53" t="s">
        <v>62</v>
      </c>
      <c r="AR354" s="53" t="s">
        <v>87</v>
      </c>
      <c r="AS354" s="53" t="s">
        <v>64</v>
      </c>
      <c r="AT354" s="53" t="s">
        <v>218</v>
      </c>
      <c r="AU354" s="53" t="s">
        <v>65</v>
      </c>
      <c r="AV354" s="53" t="s">
        <v>3514</v>
      </c>
      <c r="AW354" s="53" t="s">
        <v>3515</v>
      </c>
      <c r="AX354" s="53" t="s">
        <v>68</v>
      </c>
      <c r="AY354" s="53" t="s">
        <v>93</v>
      </c>
      <c r="AZ354" s="53" t="s">
        <v>3876</v>
      </c>
      <c r="BA354" s="53" t="s">
        <v>202</v>
      </c>
      <c r="BB354" s="53">
        <v>0</v>
      </c>
      <c r="BC354" s="53" t="s">
        <v>3877</v>
      </c>
      <c r="BD354" s="53" t="s">
        <v>146</v>
      </c>
      <c r="BE354" s="58">
        <v>42314</v>
      </c>
      <c r="BF354" s="53">
        <v>84852.13</v>
      </c>
      <c r="BG354" s="58">
        <v>42314</v>
      </c>
      <c r="BH354" s="109" t="s">
        <v>3876</v>
      </c>
      <c r="BI354" s="60">
        <v>531</v>
      </c>
      <c r="BJ354" s="61">
        <v>17.7</v>
      </c>
      <c r="BK354" s="27">
        <f t="shared" si="30"/>
        <v>17</v>
      </c>
      <c r="BL354" s="110">
        <f t="shared" si="31"/>
        <v>1.4166666666666667</v>
      </c>
    </row>
    <row r="355" spans="1:64" s="77" customFormat="1" ht="16.5" customHeight="1" x14ac:dyDescent="0.25">
      <c r="A355" s="49" t="s">
        <v>3189</v>
      </c>
      <c r="B355" s="51" t="s">
        <v>3883</v>
      </c>
      <c r="C355" s="49">
        <v>93</v>
      </c>
      <c r="D355" s="63" t="s">
        <v>3333</v>
      </c>
      <c r="E355" s="51" t="s">
        <v>1630</v>
      </c>
      <c r="F355" s="50">
        <v>5055</v>
      </c>
      <c r="G355" s="63" t="s">
        <v>386</v>
      </c>
      <c r="H355" s="24" t="str">
        <f>IFERROR(IF(F355*1=9999,VLOOKUP(99&amp;C355*1,[4]Depara_Prod_Oficial!$A$2:$F$1048576,6,FALSE),VLOOKUP(F355*1,[4]Depara_Prod_Oficial!$A$2:$F$1048576,6,FALSE)),E355)</f>
        <v>Vida Master</v>
      </c>
      <c r="I355" s="24" t="str">
        <f>IFERROR(VLOOKUP(H355,'[5]Principais Produtos'!$C$1:$D$42,2,0),"Não")</f>
        <v>Sim</v>
      </c>
      <c r="J355" s="68" t="s">
        <v>1642</v>
      </c>
      <c r="K355" s="53" t="s">
        <v>3664</v>
      </c>
      <c r="L355" s="17"/>
      <c r="M355" s="54" t="s">
        <v>903</v>
      </c>
      <c r="N355" s="55">
        <v>112699.92</v>
      </c>
      <c r="O355" s="55">
        <v>112699.92</v>
      </c>
      <c r="P355" s="56">
        <v>0</v>
      </c>
      <c r="Q355" s="64"/>
      <c r="R355" s="51"/>
      <c r="S355" s="62" t="s">
        <v>375</v>
      </c>
      <c r="T355" s="53">
        <v>2163276</v>
      </c>
      <c r="U355" s="53" t="s">
        <v>3878</v>
      </c>
      <c r="V355" s="53" t="s">
        <v>3879</v>
      </c>
      <c r="W355" s="53" t="s">
        <v>52</v>
      </c>
      <c r="X355" s="53" t="s">
        <v>3880</v>
      </c>
      <c r="Y355" s="53" t="s">
        <v>3881</v>
      </c>
      <c r="Z355" s="53" t="s">
        <v>3882</v>
      </c>
      <c r="AA355" s="53" t="s">
        <v>56</v>
      </c>
      <c r="AB355" s="53">
        <v>160000</v>
      </c>
      <c r="AC355" s="53">
        <v>160000</v>
      </c>
      <c r="AD355" s="53" t="s">
        <v>56</v>
      </c>
      <c r="AE355" s="53" t="s">
        <v>56</v>
      </c>
      <c r="AF355" s="53" t="s">
        <v>56</v>
      </c>
      <c r="AG355" s="53">
        <v>50000</v>
      </c>
      <c r="AH355" s="53" t="s">
        <v>57</v>
      </c>
      <c r="AI355" s="53">
        <v>50000</v>
      </c>
      <c r="AJ355" s="53">
        <v>0</v>
      </c>
      <c r="AK355" s="53" t="s">
        <v>58</v>
      </c>
      <c r="AL355" s="53">
        <v>0</v>
      </c>
      <c r="AM355" s="53" t="s">
        <v>59</v>
      </c>
      <c r="AN355" s="53" t="s">
        <v>60</v>
      </c>
      <c r="AO355" s="51"/>
      <c r="AP355" s="53" t="s">
        <v>61</v>
      </c>
      <c r="AQ355" s="53" t="s">
        <v>62</v>
      </c>
      <c r="AR355" s="53" t="s">
        <v>2674</v>
      </c>
      <c r="AS355" s="53" t="s">
        <v>64</v>
      </c>
      <c r="AT355" s="53" t="s">
        <v>590</v>
      </c>
      <c r="AU355" s="53" t="s">
        <v>65</v>
      </c>
      <c r="AV355" s="53" t="s">
        <v>1558</v>
      </c>
      <c r="AW355" s="53" t="s">
        <v>92</v>
      </c>
      <c r="AX355" s="53" t="s">
        <v>68</v>
      </c>
      <c r="AY355" s="53" t="s">
        <v>93</v>
      </c>
      <c r="AZ355" s="53" t="s">
        <v>3676</v>
      </c>
      <c r="BA355" s="53" t="s">
        <v>94</v>
      </c>
      <c r="BB355" s="53">
        <v>0</v>
      </c>
      <c r="BC355" s="53" t="s">
        <v>3883</v>
      </c>
      <c r="BD355" s="53" t="s">
        <v>3884</v>
      </c>
      <c r="BE355" s="58">
        <v>42298</v>
      </c>
      <c r="BF355" s="53">
        <v>160000</v>
      </c>
      <c r="BG355" s="58">
        <v>42298</v>
      </c>
      <c r="BH355" s="109" t="s">
        <v>3676</v>
      </c>
      <c r="BI355" s="60">
        <v>552</v>
      </c>
      <c r="BJ355" s="61">
        <v>18.399999999999999</v>
      </c>
      <c r="BK355" s="27">
        <f t="shared" si="30"/>
        <v>18</v>
      </c>
      <c r="BL355" s="110">
        <f t="shared" si="31"/>
        <v>1.5</v>
      </c>
    </row>
    <row r="356" spans="1:64" s="77" customFormat="1" ht="16.5" customHeight="1" x14ac:dyDescent="0.25">
      <c r="A356" s="49" t="s">
        <v>3189</v>
      </c>
      <c r="B356" s="51" t="s">
        <v>3890</v>
      </c>
      <c r="C356" s="49">
        <v>93</v>
      </c>
      <c r="D356" s="63" t="s">
        <v>3333</v>
      </c>
      <c r="E356" s="51" t="s">
        <v>912</v>
      </c>
      <c r="F356" s="50">
        <v>6007</v>
      </c>
      <c r="G356" s="63" t="s">
        <v>389</v>
      </c>
      <c r="H356" s="24" t="str">
        <f>IFERROR(IF(F356*1=9999,VLOOKUP(99&amp;C356*1,[4]Depara_Prod_Oficial!$A$2:$F$1048576,6,FALSE),VLOOKUP(F356*1,[4]Depara_Prod_Oficial!$A$2:$F$1048576,6,FALSE)),E356)</f>
        <v>Vida Master</v>
      </c>
      <c r="I356" s="24" t="str">
        <f>IFERROR(VLOOKUP(H356,'[5]Principais Produtos'!$C$1:$D$42,2,0),"Não")</f>
        <v>Sim</v>
      </c>
      <c r="J356" s="68" t="s">
        <v>1642</v>
      </c>
      <c r="K356" s="53" t="s">
        <v>3664</v>
      </c>
      <c r="L356" s="17"/>
      <c r="M356" s="54" t="s">
        <v>903</v>
      </c>
      <c r="N356" s="55">
        <v>39226.5</v>
      </c>
      <c r="O356" s="55">
        <v>39226.5</v>
      </c>
      <c r="P356" s="56">
        <v>0</v>
      </c>
      <c r="Q356" s="64"/>
      <c r="R356" s="51"/>
      <c r="S356" s="62" t="s">
        <v>375</v>
      </c>
      <c r="T356" s="53">
        <v>2154841</v>
      </c>
      <c r="U356" s="53" t="s">
        <v>3885</v>
      </c>
      <c r="V356" s="53" t="s">
        <v>3886</v>
      </c>
      <c r="W356" s="53" t="s">
        <v>52</v>
      </c>
      <c r="X356" s="53" t="s">
        <v>3887</v>
      </c>
      <c r="Y356" s="53" t="s">
        <v>3888</v>
      </c>
      <c r="Z356" s="53" t="s">
        <v>3889</v>
      </c>
      <c r="AA356" s="53" t="s">
        <v>56</v>
      </c>
      <c r="AB356" s="53">
        <v>60000</v>
      </c>
      <c r="AC356" s="53">
        <v>60000</v>
      </c>
      <c r="AD356" s="53" t="s">
        <v>56</v>
      </c>
      <c r="AE356" s="53" t="s">
        <v>56</v>
      </c>
      <c r="AF356" s="53" t="s">
        <v>56</v>
      </c>
      <c r="AG356" s="53">
        <v>60000</v>
      </c>
      <c r="AH356" s="53" t="s">
        <v>102</v>
      </c>
      <c r="AI356" s="53">
        <v>30000</v>
      </c>
      <c r="AJ356" s="53">
        <v>0</v>
      </c>
      <c r="AK356" s="53" t="s">
        <v>58</v>
      </c>
      <c r="AL356" s="53">
        <v>0</v>
      </c>
      <c r="AM356" s="53" t="s">
        <v>59</v>
      </c>
      <c r="AN356" s="53" t="s">
        <v>60</v>
      </c>
      <c r="AO356" s="51"/>
      <c r="AP356" s="53" t="s">
        <v>61</v>
      </c>
      <c r="AQ356" s="53" t="s">
        <v>62</v>
      </c>
      <c r="AR356" s="53" t="s">
        <v>142</v>
      </c>
      <c r="AS356" s="53" t="s">
        <v>88</v>
      </c>
      <c r="AT356" s="53" t="s">
        <v>187</v>
      </c>
      <c r="AU356" s="53" t="s">
        <v>65</v>
      </c>
      <c r="AV356" s="53" t="s">
        <v>2477</v>
      </c>
      <c r="AW356" s="53" t="s">
        <v>105</v>
      </c>
      <c r="AX356" s="53" t="s">
        <v>68</v>
      </c>
      <c r="AY356" s="53" t="s">
        <v>93</v>
      </c>
      <c r="AZ356" s="53" t="s">
        <v>3681</v>
      </c>
      <c r="BA356" s="53" t="s">
        <v>163</v>
      </c>
      <c r="BB356" s="53">
        <v>0</v>
      </c>
      <c r="BC356" s="53" t="s">
        <v>3890</v>
      </c>
      <c r="BD356" s="53" t="s">
        <v>3891</v>
      </c>
      <c r="BE356" s="58">
        <v>42277</v>
      </c>
      <c r="BF356" s="53">
        <v>60000</v>
      </c>
      <c r="BG356" s="58">
        <v>42277</v>
      </c>
      <c r="BH356" s="109" t="s">
        <v>3681</v>
      </c>
      <c r="BI356" s="60">
        <v>567</v>
      </c>
      <c r="BJ356" s="61">
        <v>18.899999999999999</v>
      </c>
      <c r="BK356" s="27">
        <f t="shared" si="30"/>
        <v>18</v>
      </c>
      <c r="BL356" s="110">
        <f t="shared" si="31"/>
        <v>1.5</v>
      </c>
    </row>
    <row r="357" spans="1:64" s="77" customFormat="1" ht="16.5" customHeight="1" x14ac:dyDescent="0.25">
      <c r="A357" s="49" t="s">
        <v>3189</v>
      </c>
      <c r="B357" s="51" t="s">
        <v>3898</v>
      </c>
      <c r="C357" s="49">
        <v>93</v>
      </c>
      <c r="D357" s="63" t="s">
        <v>3333</v>
      </c>
      <c r="E357" s="51" t="s">
        <v>1631</v>
      </c>
      <c r="F357" s="50">
        <v>8063</v>
      </c>
      <c r="G357" s="63" t="s">
        <v>389</v>
      </c>
      <c r="H357" s="24" t="str">
        <f>IFERROR(IF(F357*1=9999,VLOOKUP(99&amp;C357*1,[4]Depara_Prod_Oficial!$A$2:$F$1048576,6,FALSE),VLOOKUP(F357*1,[4]Depara_Prod_Oficial!$A$2:$F$1048576,6,FALSE)),E357)</f>
        <v>Vida Premiada</v>
      </c>
      <c r="I357" s="24" t="str">
        <f>IFERROR(VLOOKUP(H357,'[5]Principais Produtos'!$C$1:$D$42,2,0),"Não")</f>
        <v>Não</v>
      </c>
      <c r="J357" s="68" t="s">
        <v>1642</v>
      </c>
      <c r="K357" s="53" t="s">
        <v>3664</v>
      </c>
      <c r="L357" s="17"/>
      <c r="M357" s="54" t="s">
        <v>903</v>
      </c>
      <c r="N357" s="55">
        <v>46515.83</v>
      </c>
      <c r="O357" s="55">
        <v>46515.83</v>
      </c>
      <c r="P357" s="56">
        <v>0</v>
      </c>
      <c r="Q357" s="64"/>
      <c r="R357" s="51"/>
      <c r="S357" s="62" t="s">
        <v>375</v>
      </c>
      <c r="T357" s="53">
        <v>2136406</v>
      </c>
      <c r="U357" s="53" t="s">
        <v>3892</v>
      </c>
      <c r="V357" s="53" t="s">
        <v>3893</v>
      </c>
      <c r="W357" s="53" t="s">
        <v>52</v>
      </c>
      <c r="X357" s="53" t="s">
        <v>3894</v>
      </c>
      <c r="Y357" s="53" t="s">
        <v>3895</v>
      </c>
      <c r="Z357" s="53" t="s">
        <v>3896</v>
      </c>
      <c r="AA357" s="53" t="s">
        <v>56</v>
      </c>
      <c r="AB357" s="53">
        <v>32000</v>
      </c>
      <c r="AC357" s="53">
        <v>32000</v>
      </c>
      <c r="AD357" s="53" t="s">
        <v>56</v>
      </c>
      <c r="AE357" s="53" t="s">
        <v>56</v>
      </c>
      <c r="AF357" s="53" t="s">
        <v>56</v>
      </c>
      <c r="AG357" s="53">
        <v>32000</v>
      </c>
      <c r="AH357" s="53" t="s">
        <v>57</v>
      </c>
      <c r="AI357" s="53">
        <v>32000</v>
      </c>
      <c r="AJ357" s="53">
        <v>0</v>
      </c>
      <c r="AK357" s="53" t="s">
        <v>58</v>
      </c>
      <c r="AL357" s="53">
        <v>0</v>
      </c>
      <c r="AM357" s="53" t="s">
        <v>59</v>
      </c>
      <c r="AN357" s="53" t="s">
        <v>60</v>
      </c>
      <c r="AO357" s="51"/>
      <c r="AP357" s="53" t="s">
        <v>61</v>
      </c>
      <c r="AQ357" s="53" t="s">
        <v>62</v>
      </c>
      <c r="AR357" s="53" t="s">
        <v>63</v>
      </c>
      <c r="AS357" s="53" t="s">
        <v>88</v>
      </c>
      <c r="AT357" s="53" t="s">
        <v>2367</v>
      </c>
      <c r="AU357" s="53" t="s">
        <v>65</v>
      </c>
      <c r="AV357" s="53" t="s">
        <v>876</v>
      </c>
      <c r="AW357" s="53" t="s">
        <v>774</v>
      </c>
      <c r="AX357" s="53" t="s">
        <v>775</v>
      </c>
      <c r="AY357" s="53" t="s">
        <v>93</v>
      </c>
      <c r="AZ357" s="53" t="s">
        <v>3897</v>
      </c>
      <c r="BA357" s="53" t="s">
        <v>163</v>
      </c>
      <c r="BB357" s="53">
        <v>0</v>
      </c>
      <c r="BC357" s="53" t="s">
        <v>3898</v>
      </c>
      <c r="BD357" s="53" t="s">
        <v>3899</v>
      </c>
      <c r="BE357" s="58">
        <v>42234</v>
      </c>
      <c r="BF357" s="53">
        <v>32000</v>
      </c>
      <c r="BG357" s="58">
        <v>42234</v>
      </c>
      <c r="BH357" s="109" t="s">
        <v>3897</v>
      </c>
      <c r="BI357" s="60">
        <v>615</v>
      </c>
      <c r="BJ357" s="61">
        <v>20.5</v>
      </c>
      <c r="BK357" s="27">
        <f t="shared" si="30"/>
        <v>20</v>
      </c>
      <c r="BL357" s="110">
        <f t="shared" si="31"/>
        <v>1.6666666666666667</v>
      </c>
    </row>
    <row r="358" spans="1:64" s="77" customFormat="1" ht="16.5" customHeight="1" x14ac:dyDescent="0.25">
      <c r="A358" s="49" t="s">
        <v>3189</v>
      </c>
      <c r="B358" s="51" t="s">
        <v>3905</v>
      </c>
      <c r="C358" s="49">
        <v>93</v>
      </c>
      <c r="D358" s="63" t="s">
        <v>3333</v>
      </c>
      <c r="E358" s="51" t="s">
        <v>377</v>
      </c>
      <c r="F358" s="50">
        <v>5030</v>
      </c>
      <c r="G358" s="63" t="s">
        <v>389</v>
      </c>
      <c r="H358" s="24" t="str">
        <f>IFERROR(IF(F358*1=9999,VLOOKUP(99&amp;C358*1,[4]Depara_Prod_Oficial!$A$2:$F$1048576,6,FALSE),VLOOKUP(F358*1,[4]Depara_Prod_Oficial!$A$2:$F$1048576,6,FALSE)),E358)</f>
        <v>Vida Proteção Exclusiva</v>
      </c>
      <c r="I358" s="24" t="str">
        <f>IFERROR(VLOOKUP(H358,'[5]Principais Produtos'!$C$1:$D$42,2,0),"Não")</f>
        <v>Sim</v>
      </c>
      <c r="J358" s="68" t="s">
        <v>1642</v>
      </c>
      <c r="K358" s="53" t="s">
        <v>3664</v>
      </c>
      <c r="L358" s="17"/>
      <c r="M358" s="54" t="s">
        <v>48</v>
      </c>
      <c r="N358" s="55">
        <v>22000</v>
      </c>
      <c r="O358" s="55">
        <v>20000</v>
      </c>
      <c r="P358" s="56">
        <v>2000</v>
      </c>
      <c r="Q358" s="64"/>
      <c r="R358" s="51"/>
      <c r="S358" s="62" t="s">
        <v>375</v>
      </c>
      <c r="T358" s="53">
        <v>2392678</v>
      </c>
      <c r="U358" s="53" t="s">
        <v>3900</v>
      </c>
      <c r="V358" s="53" t="s">
        <v>3901</v>
      </c>
      <c r="W358" s="53" t="s">
        <v>52</v>
      </c>
      <c r="X358" s="53" t="s">
        <v>3902</v>
      </c>
      <c r="Y358" s="53" t="s">
        <v>3903</v>
      </c>
      <c r="Z358" s="53" t="s">
        <v>3904</v>
      </c>
      <c r="AA358" s="53" t="s">
        <v>56</v>
      </c>
      <c r="AB358" s="53">
        <v>16926</v>
      </c>
      <c r="AC358" s="53">
        <v>16926</v>
      </c>
      <c r="AD358" s="53" t="s">
        <v>56</v>
      </c>
      <c r="AE358" s="53" t="s">
        <v>56</v>
      </c>
      <c r="AF358" s="53" t="s">
        <v>56</v>
      </c>
      <c r="AG358" s="53">
        <v>16926</v>
      </c>
      <c r="AH358" s="53" t="s">
        <v>57</v>
      </c>
      <c r="AI358" s="53">
        <v>16926</v>
      </c>
      <c r="AJ358" s="53">
        <v>0</v>
      </c>
      <c r="AK358" s="53" t="s">
        <v>58</v>
      </c>
      <c r="AL358" s="53">
        <v>0</v>
      </c>
      <c r="AM358" s="53" t="s">
        <v>59</v>
      </c>
      <c r="AN358" s="53" t="s">
        <v>60</v>
      </c>
      <c r="AO358" s="51"/>
      <c r="AP358" s="53" t="s">
        <v>61</v>
      </c>
      <c r="AQ358" s="53" t="s">
        <v>62</v>
      </c>
      <c r="AR358" s="53" t="s">
        <v>87</v>
      </c>
      <c r="AS358" s="53" t="s">
        <v>88</v>
      </c>
      <c r="AT358" s="53" t="s">
        <v>89</v>
      </c>
      <c r="AU358" s="53" t="s">
        <v>103</v>
      </c>
      <c r="AV358" s="53" t="s">
        <v>1155</v>
      </c>
      <c r="AW358" s="53" t="s">
        <v>92</v>
      </c>
      <c r="AX358" s="53" t="s">
        <v>68</v>
      </c>
      <c r="AY358" s="53" t="s">
        <v>93</v>
      </c>
      <c r="AZ358" s="53" t="s">
        <v>3670</v>
      </c>
      <c r="BA358" s="53" t="s">
        <v>70</v>
      </c>
      <c r="BB358" s="53">
        <v>0</v>
      </c>
      <c r="BC358" s="53" t="s">
        <v>3905</v>
      </c>
      <c r="BD358" s="53" t="s">
        <v>3906</v>
      </c>
      <c r="BE358" s="58">
        <v>42705</v>
      </c>
      <c r="BF358" s="53">
        <v>16926</v>
      </c>
      <c r="BG358" s="58">
        <v>42705</v>
      </c>
      <c r="BH358" s="109" t="s">
        <v>3670</v>
      </c>
      <c r="BI358" s="60">
        <v>137</v>
      </c>
      <c r="BJ358" s="61">
        <v>4.5666666666666664</v>
      </c>
      <c r="BK358" s="27">
        <f t="shared" si="30"/>
        <v>4</v>
      </c>
      <c r="BL358" s="110">
        <f t="shared" si="31"/>
        <v>0.33333333333333331</v>
      </c>
    </row>
    <row r="359" spans="1:64" s="77" customFormat="1" ht="16.5" customHeight="1" x14ac:dyDescent="0.25">
      <c r="A359" s="49" t="s">
        <v>3189</v>
      </c>
      <c r="B359" s="51" t="s">
        <v>3912</v>
      </c>
      <c r="C359" s="49">
        <v>93</v>
      </c>
      <c r="D359" s="63" t="s">
        <v>3333</v>
      </c>
      <c r="E359" s="51" t="s">
        <v>377</v>
      </c>
      <c r="F359" s="50">
        <v>5030</v>
      </c>
      <c r="G359" s="63" t="s">
        <v>46</v>
      </c>
      <c r="H359" s="24" t="str">
        <f>IFERROR(IF(F359*1=9999,VLOOKUP(99&amp;C359*1,[4]Depara_Prod_Oficial!$A$2:$F$1048576,6,FALSE),VLOOKUP(F359*1,[4]Depara_Prod_Oficial!$A$2:$F$1048576,6,FALSE)),E359)</f>
        <v>Vida Proteção Exclusiva</v>
      </c>
      <c r="I359" s="24" t="str">
        <f>IFERROR(VLOOKUP(H359,'[5]Principais Produtos'!$C$1:$D$42,2,0),"Não")</f>
        <v>Sim</v>
      </c>
      <c r="J359" s="68" t="s">
        <v>400</v>
      </c>
      <c r="K359" s="53" t="s">
        <v>400</v>
      </c>
      <c r="L359" s="17"/>
      <c r="M359" s="54" t="s">
        <v>48</v>
      </c>
      <c r="N359" s="55">
        <v>27271.93</v>
      </c>
      <c r="O359" s="55">
        <v>22000</v>
      </c>
      <c r="P359" s="56">
        <v>5271.93</v>
      </c>
      <c r="Q359" s="64"/>
      <c r="R359" s="51"/>
      <c r="S359" s="62" t="s">
        <v>375</v>
      </c>
      <c r="T359" s="53">
        <v>1749107</v>
      </c>
      <c r="U359" s="53" t="s">
        <v>3907</v>
      </c>
      <c r="V359" s="53" t="s">
        <v>3908</v>
      </c>
      <c r="W359" s="53" t="s">
        <v>52</v>
      </c>
      <c r="X359" s="53" t="s">
        <v>3909</v>
      </c>
      <c r="Y359" s="53" t="s">
        <v>3910</v>
      </c>
      <c r="Z359" s="53" t="s">
        <v>3911</v>
      </c>
      <c r="AA359" s="53" t="s">
        <v>56</v>
      </c>
      <c r="AB359" s="53">
        <v>11027</v>
      </c>
      <c r="AC359" s="53">
        <v>11027</v>
      </c>
      <c r="AD359" s="53" t="s">
        <v>56</v>
      </c>
      <c r="AE359" s="53" t="s">
        <v>56</v>
      </c>
      <c r="AF359" s="53" t="s">
        <v>56</v>
      </c>
      <c r="AG359" s="53">
        <v>11027</v>
      </c>
      <c r="AH359" s="53" t="s">
        <v>102</v>
      </c>
      <c r="AI359" s="53">
        <v>5513.5</v>
      </c>
      <c r="AJ359" s="53">
        <v>0</v>
      </c>
      <c r="AK359" s="53" t="s">
        <v>58</v>
      </c>
      <c r="AL359" s="53">
        <v>0</v>
      </c>
      <c r="AM359" s="53" t="s">
        <v>59</v>
      </c>
      <c r="AN359" s="53" t="s">
        <v>60</v>
      </c>
      <c r="AO359" s="51"/>
      <c r="AP359" s="53" t="s">
        <v>61</v>
      </c>
      <c r="AQ359" s="53" t="s">
        <v>270</v>
      </c>
      <c r="AR359" s="53" t="s">
        <v>63</v>
      </c>
      <c r="AS359" s="53" t="s">
        <v>88</v>
      </c>
      <c r="AT359" s="53" t="s">
        <v>169</v>
      </c>
      <c r="AU359" s="53" t="s">
        <v>65</v>
      </c>
      <c r="AV359" s="53" t="s">
        <v>1718</v>
      </c>
      <c r="AW359" s="53" t="s">
        <v>92</v>
      </c>
      <c r="AX359" s="53" t="s">
        <v>68</v>
      </c>
      <c r="AY359" s="53" t="s">
        <v>93</v>
      </c>
      <c r="AZ359" s="53" t="s">
        <v>3670</v>
      </c>
      <c r="BA359" s="53" t="s">
        <v>223</v>
      </c>
      <c r="BB359" s="53">
        <v>0</v>
      </c>
      <c r="BC359" s="53" t="s">
        <v>3912</v>
      </c>
      <c r="BD359" s="53" t="s">
        <v>3913</v>
      </c>
      <c r="BE359" s="58">
        <v>41600</v>
      </c>
      <c r="BF359" s="53">
        <v>11027</v>
      </c>
      <c r="BG359" s="58">
        <v>41600</v>
      </c>
      <c r="BH359" s="109" t="s">
        <v>3670</v>
      </c>
      <c r="BI359" s="60">
        <v>1242</v>
      </c>
      <c r="BJ359" s="61">
        <v>41.4</v>
      </c>
      <c r="BK359" s="27">
        <f t="shared" si="30"/>
        <v>40</v>
      </c>
      <c r="BL359" s="110">
        <f t="shared" si="31"/>
        <v>3.3333333333333335</v>
      </c>
    </row>
    <row r="360" spans="1:64" s="77" customFormat="1" ht="16.5" customHeight="1" x14ac:dyDescent="0.25">
      <c r="A360" s="49" t="s">
        <v>3189</v>
      </c>
      <c r="B360" s="51" t="s">
        <v>3919</v>
      </c>
      <c r="C360" s="49">
        <v>93</v>
      </c>
      <c r="D360" s="63" t="s">
        <v>3333</v>
      </c>
      <c r="E360" s="51" t="s">
        <v>917</v>
      </c>
      <c r="F360" s="50">
        <v>5012</v>
      </c>
      <c r="G360" s="63" t="s">
        <v>386</v>
      </c>
      <c r="H360" s="24" t="str">
        <f>IFERROR(IF(F360*1=9999,VLOOKUP(99&amp;C360*1,[4]Depara_Prod_Oficial!$A$2:$F$1048576,6,FALSE),VLOOKUP(F360*1,[4]Depara_Prod_Oficial!$A$2:$F$1048576,6,FALSE)),E360)</f>
        <v>AP STD</v>
      </c>
      <c r="I360" s="24" t="str">
        <f>IFERROR(VLOOKUP(H360,'[5]Principais Produtos'!$C$1:$D$42,2,0),"Não")</f>
        <v>Sim</v>
      </c>
      <c r="J360" s="68" t="s">
        <v>1642</v>
      </c>
      <c r="K360" s="53" t="s">
        <v>3664</v>
      </c>
      <c r="L360" s="17"/>
      <c r="M360" s="54" t="s">
        <v>369</v>
      </c>
      <c r="N360" s="55">
        <v>39587.54</v>
      </c>
      <c r="O360" s="55">
        <v>0</v>
      </c>
      <c r="P360" s="56">
        <v>39587.54</v>
      </c>
      <c r="Q360" s="64"/>
      <c r="R360" s="51"/>
      <c r="S360" s="62" t="s">
        <v>375</v>
      </c>
      <c r="T360" s="53">
        <v>1784366</v>
      </c>
      <c r="U360" s="53" t="s">
        <v>3914</v>
      </c>
      <c r="V360" s="53" t="s">
        <v>3915</v>
      </c>
      <c r="W360" s="53" t="s">
        <v>52</v>
      </c>
      <c r="X360" s="53" t="s">
        <v>3916</v>
      </c>
      <c r="Y360" s="53" t="s">
        <v>3917</v>
      </c>
      <c r="Z360" s="53" t="s">
        <v>3918</v>
      </c>
      <c r="AA360" s="53" t="s">
        <v>56</v>
      </c>
      <c r="AB360" s="53">
        <v>228793</v>
      </c>
      <c r="AC360" s="53">
        <v>228793</v>
      </c>
      <c r="AD360" s="53" t="s">
        <v>56</v>
      </c>
      <c r="AE360" s="53" t="s">
        <v>56</v>
      </c>
      <c r="AF360" s="53" t="s">
        <v>56</v>
      </c>
      <c r="AG360" s="53">
        <v>228793</v>
      </c>
      <c r="AH360" s="53" t="s">
        <v>102</v>
      </c>
      <c r="AI360" s="53">
        <v>114396.5</v>
      </c>
      <c r="AJ360" s="53">
        <v>0</v>
      </c>
      <c r="AK360" s="53" t="s">
        <v>58</v>
      </c>
      <c r="AL360" s="53">
        <v>0</v>
      </c>
      <c r="AM360" s="53" t="s">
        <v>59</v>
      </c>
      <c r="AN360" s="53" t="s">
        <v>60</v>
      </c>
      <c r="AO360" s="51"/>
      <c r="AP360" s="53" t="s">
        <v>61</v>
      </c>
      <c r="AQ360" s="53" t="s">
        <v>270</v>
      </c>
      <c r="AR360" s="53" t="s">
        <v>63</v>
      </c>
      <c r="AS360" s="53" t="s">
        <v>88</v>
      </c>
      <c r="AT360" s="53" t="s">
        <v>2367</v>
      </c>
      <c r="AU360" s="53" t="s">
        <v>65</v>
      </c>
      <c r="AV360" s="53" t="s">
        <v>201</v>
      </c>
      <c r="AW360" s="53" t="s">
        <v>92</v>
      </c>
      <c r="AX360" s="53" t="s">
        <v>68</v>
      </c>
      <c r="AY360" s="53" t="s">
        <v>93</v>
      </c>
      <c r="AZ360" s="53" t="s">
        <v>3876</v>
      </c>
      <c r="BA360" s="53" t="s">
        <v>554</v>
      </c>
      <c r="BB360" s="53">
        <v>0</v>
      </c>
      <c r="BC360" s="53" t="s">
        <v>3919</v>
      </c>
      <c r="BD360" s="53" t="s">
        <v>2870</v>
      </c>
      <c r="BE360" s="58">
        <v>41670</v>
      </c>
      <c r="BF360" s="53">
        <v>228793</v>
      </c>
      <c r="BG360" s="58">
        <v>41670</v>
      </c>
      <c r="BH360" s="109" t="s">
        <v>3876</v>
      </c>
      <c r="BI360" s="60">
        <v>1175</v>
      </c>
      <c r="BJ360" s="61">
        <v>39.166666666666664</v>
      </c>
      <c r="BK360" s="27">
        <f t="shared" si="30"/>
        <v>38</v>
      </c>
      <c r="BL360" s="110">
        <f t="shared" si="31"/>
        <v>3.1666666666666665</v>
      </c>
    </row>
    <row r="361" spans="1:64" s="77" customFormat="1" ht="16.5" customHeight="1" x14ac:dyDescent="0.25">
      <c r="A361" s="49" t="s">
        <v>3189</v>
      </c>
      <c r="B361" s="51" t="s">
        <v>3926</v>
      </c>
      <c r="C361" s="49">
        <v>93</v>
      </c>
      <c r="D361" s="63" t="s">
        <v>3333</v>
      </c>
      <c r="E361" s="51" t="s">
        <v>1636</v>
      </c>
      <c r="F361" s="50">
        <v>5081</v>
      </c>
      <c r="G361" s="63" t="s">
        <v>389</v>
      </c>
      <c r="H361" s="24" t="str">
        <f>IFERROR(IF(F361*1=9999,VLOOKUP(99&amp;C361*1,[4]Depara_Prod_Oficial!$A$2:$F$1048576,6,FALSE),VLOOKUP(F361*1,[4]Depara_Prod_Oficial!$A$2:$F$1048576,6,FALSE)),E361)</f>
        <v>Vida Master</v>
      </c>
      <c r="I361" s="24" t="str">
        <f>IFERROR(VLOOKUP(H361,'[5]Principais Produtos'!$C$1:$D$42,2,0),"Não")</f>
        <v>Sim</v>
      </c>
      <c r="J361" s="68" t="s">
        <v>1642</v>
      </c>
      <c r="K361" s="17" t="s">
        <v>921</v>
      </c>
      <c r="L361" s="17"/>
      <c r="M361" s="54" t="s">
        <v>903</v>
      </c>
      <c r="N361" s="55">
        <v>49942.95</v>
      </c>
      <c r="O361" s="55">
        <v>49942.95</v>
      </c>
      <c r="P361" s="56">
        <v>0</v>
      </c>
      <c r="Q361" s="64"/>
      <c r="R361" s="51"/>
      <c r="S361" s="62" t="s">
        <v>375</v>
      </c>
      <c r="T361" s="53">
        <v>1481729</v>
      </c>
      <c r="U361" s="53" t="s">
        <v>3920</v>
      </c>
      <c r="V361" s="53" t="s">
        <v>3921</v>
      </c>
      <c r="W361" s="53" t="s">
        <v>52</v>
      </c>
      <c r="X361" s="53" t="s">
        <v>3922</v>
      </c>
      <c r="Y361" s="53" t="s">
        <v>3923</v>
      </c>
      <c r="Z361" s="53" t="s">
        <v>3924</v>
      </c>
      <c r="AA361" s="53" t="s">
        <v>56</v>
      </c>
      <c r="AB361" s="53">
        <v>24670.2</v>
      </c>
      <c r="AC361" s="53">
        <v>24670.2</v>
      </c>
      <c r="AD361" s="53" t="s">
        <v>56</v>
      </c>
      <c r="AE361" s="53" t="s">
        <v>56</v>
      </c>
      <c r="AF361" s="53" t="s">
        <v>56</v>
      </c>
      <c r="AG361" s="53">
        <v>21670.2</v>
      </c>
      <c r="AH361" s="53" t="s">
        <v>57</v>
      </c>
      <c r="AI361" s="53">
        <v>21670.2</v>
      </c>
      <c r="AJ361" s="53">
        <v>0</v>
      </c>
      <c r="AK361" s="53" t="s">
        <v>58</v>
      </c>
      <c r="AL361" s="53">
        <v>0</v>
      </c>
      <c r="AM361" s="53" t="s">
        <v>59</v>
      </c>
      <c r="AN361" s="53" t="s">
        <v>60</v>
      </c>
      <c r="AO361" s="51"/>
      <c r="AP361" s="53" t="s">
        <v>61</v>
      </c>
      <c r="AQ361" s="53" t="s">
        <v>270</v>
      </c>
      <c r="AR361" s="53" t="s">
        <v>199</v>
      </c>
      <c r="AS361" s="53" t="s">
        <v>88</v>
      </c>
      <c r="AT361" s="53" t="s">
        <v>169</v>
      </c>
      <c r="AU361" s="53" t="s">
        <v>65</v>
      </c>
      <c r="AV361" s="53" t="s">
        <v>3925</v>
      </c>
      <c r="AW361" s="53" t="s">
        <v>67</v>
      </c>
      <c r="AX361" s="53" t="s">
        <v>68</v>
      </c>
      <c r="AY361" s="53" t="s">
        <v>93</v>
      </c>
      <c r="AZ361" s="53" t="s">
        <v>3670</v>
      </c>
      <c r="BA361" s="53" t="s">
        <v>163</v>
      </c>
      <c r="BB361" s="53">
        <v>0</v>
      </c>
      <c r="BC361" s="53" t="s">
        <v>3926</v>
      </c>
      <c r="BD361" s="53" t="s">
        <v>3927</v>
      </c>
      <c r="BE361" s="58">
        <v>41092</v>
      </c>
      <c r="BF361" s="53">
        <v>24670.2</v>
      </c>
      <c r="BG361" s="58">
        <v>41092</v>
      </c>
      <c r="BH361" s="109" t="s">
        <v>3670</v>
      </c>
      <c r="BI361" s="60">
        <v>1750</v>
      </c>
      <c r="BJ361" s="61">
        <v>58.333333333333336</v>
      </c>
      <c r="BK361" s="27">
        <f t="shared" si="30"/>
        <v>57</v>
      </c>
      <c r="BL361" s="110">
        <f t="shared" si="31"/>
        <v>4.75</v>
      </c>
    </row>
    <row r="362" spans="1:64" s="77" customFormat="1" ht="16.5" customHeight="1" x14ac:dyDescent="0.25">
      <c r="A362" s="49" t="s">
        <v>3189</v>
      </c>
      <c r="B362" s="51" t="s">
        <v>3934</v>
      </c>
      <c r="C362" s="49">
        <v>93</v>
      </c>
      <c r="D362" s="63" t="s">
        <v>3333</v>
      </c>
      <c r="E362" s="51" t="s">
        <v>3951</v>
      </c>
      <c r="F362" s="50">
        <v>7012</v>
      </c>
      <c r="G362" s="63" t="s">
        <v>386</v>
      </c>
      <c r="H362" s="24" t="str">
        <f>IFERROR(IF(F362*1=9999,VLOOKUP(99&amp;C362*1,[4]Depara_Prod_Oficial!$A$2:$F$1048576,6,FALSE),VLOOKUP(F362*1,[4]Depara_Prod_Oficial!$A$2:$F$1048576,6,FALSE)),E362)</f>
        <v>Vida Específica</v>
      </c>
      <c r="I362" s="24" t="str">
        <f>IFERROR(VLOOKUP(H362,'[5]Principais Produtos'!$C$1:$D$42,2,0),"Não")</f>
        <v>Não</v>
      </c>
      <c r="J362" s="68" t="s">
        <v>1642</v>
      </c>
      <c r="K362" s="53" t="s">
        <v>3664</v>
      </c>
      <c r="L362" s="17"/>
      <c r="M362" s="54" t="s">
        <v>902</v>
      </c>
      <c r="N362" s="55">
        <v>14175.99</v>
      </c>
      <c r="O362" s="55">
        <v>14175.99</v>
      </c>
      <c r="P362" s="56">
        <v>0</v>
      </c>
      <c r="Q362" s="64"/>
      <c r="R362" s="51"/>
      <c r="S362" s="62" t="s">
        <v>375</v>
      </c>
      <c r="T362" s="53">
        <v>1406159</v>
      </c>
      <c r="U362" s="53" t="s">
        <v>3928</v>
      </c>
      <c r="V362" s="53" t="s">
        <v>3929</v>
      </c>
      <c r="W362" s="53" t="s">
        <v>52</v>
      </c>
      <c r="X362" s="53" t="s">
        <v>3930</v>
      </c>
      <c r="Y362" s="53" t="s">
        <v>3931</v>
      </c>
      <c r="Z362" s="53" t="s">
        <v>3932</v>
      </c>
      <c r="AA362" s="53" t="s">
        <v>56</v>
      </c>
      <c r="AB362" s="53">
        <v>20000</v>
      </c>
      <c r="AC362" s="53">
        <v>20000</v>
      </c>
      <c r="AD362" s="53" t="s">
        <v>56</v>
      </c>
      <c r="AE362" s="53" t="s">
        <v>56</v>
      </c>
      <c r="AF362" s="53" t="s">
        <v>56</v>
      </c>
      <c r="AG362" s="53">
        <v>14175.99</v>
      </c>
      <c r="AH362" s="53" t="s">
        <v>57</v>
      </c>
      <c r="AI362" s="53">
        <v>14175.99</v>
      </c>
      <c r="AJ362" s="53">
        <v>0</v>
      </c>
      <c r="AK362" s="53" t="s">
        <v>58</v>
      </c>
      <c r="AL362" s="53">
        <v>0</v>
      </c>
      <c r="AM362" s="53" t="s">
        <v>150</v>
      </c>
      <c r="AN362" s="53" t="s">
        <v>562</v>
      </c>
      <c r="AO362" s="51" t="s">
        <v>563</v>
      </c>
      <c r="AP362" s="53" t="s">
        <v>61</v>
      </c>
      <c r="AQ362" s="53" t="s">
        <v>270</v>
      </c>
      <c r="AR362" s="53" t="s">
        <v>199</v>
      </c>
      <c r="AS362" s="53" t="s">
        <v>88</v>
      </c>
      <c r="AT362" s="53" t="s">
        <v>169</v>
      </c>
      <c r="AU362" s="53" t="s">
        <v>65</v>
      </c>
      <c r="AV362" s="53" t="s">
        <v>3933</v>
      </c>
      <c r="AW362" s="53" t="s">
        <v>92</v>
      </c>
      <c r="AX362" s="53" t="s">
        <v>68</v>
      </c>
      <c r="AY362" s="53" t="s">
        <v>93</v>
      </c>
      <c r="AZ362" s="53" t="s">
        <v>3670</v>
      </c>
      <c r="BA362" s="53" t="s">
        <v>262</v>
      </c>
      <c r="BB362" s="53">
        <v>0</v>
      </c>
      <c r="BC362" s="53" t="s">
        <v>3934</v>
      </c>
      <c r="BD362" s="53" t="s">
        <v>3935</v>
      </c>
      <c r="BE362" s="58">
        <v>40900</v>
      </c>
      <c r="BF362" s="53">
        <v>20000</v>
      </c>
      <c r="BG362" s="58">
        <v>40900</v>
      </c>
      <c r="BH362" s="109" t="s">
        <v>3670</v>
      </c>
      <c r="BI362" s="60">
        <v>1942</v>
      </c>
      <c r="BJ362" s="61">
        <v>64.733333333333334</v>
      </c>
      <c r="BK362" s="27">
        <f t="shared" si="30"/>
        <v>63</v>
      </c>
      <c r="BL362" s="110">
        <f t="shared" si="31"/>
        <v>5.25</v>
      </c>
    </row>
    <row r="363" spans="1:64" s="77" customFormat="1" ht="16.5" customHeight="1" x14ac:dyDescent="0.25">
      <c r="A363" s="49" t="s">
        <v>3189</v>
      </c>
      <c r="B363" s="51" t="s">
        <v>3942</v>
      </c>
      <c r="C363" s="49">
        <v>82</v>
      </c>
      <c r="D363" s="63" t="s">
        <v>3333</v>
      </c>
      <c r="E363" s="51" t="s">
        <v>917</v>
      </c>
      <c r="F363" s="50">
        <v>5012</v>
      </c>
      <c r="G363" s="63" t="s">
        <v>374</v>
      </c>
      <c r="H363" s="24" t="str">
        <f>IFERROR(IF(F363*1=9999,VLOOKUP(99&amp;C363*1,[4]Depara_Prod_Oficial!$A$2:$F$1048576,6,FALSE),VLOOKUP(F363*1,[4]Depara_Prod_Oficial!$A$2:$F$1048576,6,FALSE)),E363)</f>
        <v>AP STD</v>
      </c>
      <c r="I363" s="24" t="str">
        <f>IFERROR(VLOOKUP(H363,'[5]Principais Produtos'!$C$1:$D$42,2,0),"Não")</f>
        <v>Sim</v>
      </c>
      <c r="J363" s="68" t="s">
        <v>925</v>
      </c>
      <c r="K363" s="53" t="s">
        <v>378</v>
      </c>
      <c r="L363" s="17"/>
      <c r="M363" s="54" t="s">
        <v>369</v>
      </c>
      <c r="N363" s="55">
        <v>247844.99999999997</v>
      </c>
      <c r="O363" s="55">
        <v>0</v>
      </c>
      <c r="P363" s="56">
        <v>247844.99999999997</v>
      </c>
      <c r="Q363" s="64"/>
      <c r="R363" s="51"/>
      <c r="S363" s="62" t="s">
        <v>375</v>
      </c>
      <c r="T363" s="53">
        <v>1385595</v>
      </c>
      <c r="U363" s="53" t="s">
        <v>3936</v>
      </c>
      <c r="V363" s="53" t="s">
        <v>3937</v>
      </c>
      <c r="W363" s="53" t="s">
        <v>52</v>
      </c>
      <c r="X363" s="53" t="s">
        <v>3938</v>
      </c>
      <c r="Y363" s="53" t="s">
        <v>3939</v>
      </c>
      <c r="Z363" s="53" t="s">
        <v>3940</v>
      </c>
      <c r="AA363" s="53" t="s">
        <v>56</v>
      </c>
      <c r="AB363" s="53">
        <v>101282.87</v>
      </c>
      <c r="AC363" s="53">
        <v>115931</v>
      </c>
      <c r="AD363" s="53" t="s">
        <v>56</v>
      </c>
      <c r="AE363" s="53" t="s">
        <v>56</v>
      </c>
      <c r="AF363" s="53" t="s">
        <v>56</v>
      </c>
      <c r="AG363" s="53">
        <v>101282.87</v>
      </c>
      <c r="AH363" s="53" t="s">
        <v>102</v>
      </c>
      <c r="AI363" s="53">
        <v>50641.440000000002</v>
      </c>
      <c r="AJ363" s="53">
        <v>0</v>
      </c>
      <c r="AK363" s="53" t="s">
        <v>58</v>
      </c>
      <c r="AL363" s="53">
        <v>0</v>
      </c>
      <c r="AM363" s="53" t="s">
        <v>59</v>
      </c>
      <c r="AN363" s="53" t="s">
        <v>60</v>
      </c>
      <c r="AO363" s="51"/>
      <c r="AP363" s="53" t="s">
        <v>61</v>
      </c>
      <c r="AQ363" s="53" t="s">
        <v>270</v>
      </c>
      <c r="AR363" s="53" t="s">
        <v>199</v>
      </c>
      <c r="AS363" s="53" t="s">
        <v>64</v>
      </c>
      <c r="AT363" s="53" t="s">
        <v>153</v>
      </c>
      <c r="AU363" s="53" t="s">
        <v>65</v>
      </c>
      <c r="AV363" s="53" t="s">
        <v>3941</v>
      </c>
      <c r="AW363" s="53" t="s">
        <v>292</v>
      </c>
      <c r="AX363" s="53" t="s">
        <v>293</v>
      </c>
      <c r="AY363" s="53" t="s">
        <v>93</v>
      </c>
      <c r="AZ363" s="53" t="s">
        <v>3681</v>
      </c>
      <c r="BA363" s="53" t="s">
        <v>155</v>
      </c>
      <c r="BB363" s="53">
        <v>0</v>
      </c>
      <c r="BC363" s="53" t="s">
        <v>3942</v>
      </c>
      <c r="BD363" s="53" t="s">
        <v>1998</v>
      </c>
      <c r="BE363" s="58">
        <v>40849</v>
      </c>
      <c r="BF363" s="53">
        <v>101282.87</v>
      </c>
      <c r="BG363" s="58">
        <v>40849</v>
      </c>
      <c r="BH363" s="109" t="s">
        <v>3681</v>
      </c>
      <c r="BI363" s="60">
        <v>1995</v>
      </c>
      <c r="BJ363" s="61">
        <v>66.5</v>
      </c>
      <c r="BK363" s="27">
        <f t="shared" si="30"/>
        <v>65</v>
      </c>
      <c r="BL363" s="110">
        <f t="shared" si="31"/>
        <v>5.416666666666667</v>
      </c>
    </row>
    <row r="364" spans="1:64" s="77" customFormat="1" ht="16.5" customHeight="1" x14ac:dyDescent="0.25">
      <c r="A364" s="49" t="s">
        <v>3189</v>
      </c>
      <c r="B364" s="51" t="s">
        <v>3949</v>
      </c>
      <c r="C364" s="49">
        <v>82</v>
      </c>
      <c r="D364" s="63" t="s">
        <v>3333</v>
      </c>
      <c r="E364" s="51" t="s">
        <v>1931</v>
      </c>
      <c r="F364" s="50">
        <v>5101</v>
      </c>
      <c r="G364" s="63" t="s">
        <v>1641</v>
      </c>
      <c r="H364" s="24" t="str">
        <f>IFERROR(IF(F364*1=9999,VLOOKUP(99&amp;C364*1,[4]Depara_Prod_Oficial!$A$2:$F$1048576,6,FALSE),VLOOKUP(F364*1,[4]Depara_Prod_Oficial!$A$2:$F$1048576,6,FALSE)),E364)</f>
        <v>AP Riders</v>
      </c>
      <c r="I364" s="24" t="str">
        <f>IFERROR(VLOOKUP(H364,'[5]Principais Produtos'!$C$1:$D$42,2,0),"Não")</f>
        <v>Não</v>
      </c>
      <c r="J364" s="68" t="s">
        <v>1642</v>
      </c>
      <c r="K364" s="80" t="s">
        <v>955</v>
      </c>
      <c r="L364" s="17"/>
      <c r="M364" s="54" t="s">
        <v>902</v>
      </c>
      <c r="N364" s="55">
        <v>87862.8</v>
      </c>
      <c r="O364" s="55">
        <v>87862.8</v>
      </c>
      <c r="P364" s="56">
        <v>0</v>
      </c>
      <c r="Q364" s="55"/>
      <c r="R364" s="51"/>
      <c r="S364" s="62" t="s">
        <v>375</v>
      </c>
      <c r="T364" s="53">
        <v>1604111</v>
      </c>
      <c r="U364" s="53" t="s">
        <v>3943</v>
      </c>
      <c r="V364" s="53" t="s">
        <v>3944</v>
      </c>
      <c r="W364" s="53" t="s">
        <v>52</v>
      </c>
      <c r="X364" s="53" t="s">
        <v>3945</v>
      </c>
      <c r="Y364" s="53" t="s">
        <v>3946</v>
      </c>
      <c r="Z364" s="53" t="s">
        <v>3947</v>
      </c>
      <c r="AA364" s="53" t="s">
        <v>56</v>
      </c>
      <c r="AB364" s="53">
        <v>3000</v>
      </c>
      <c r="AC364" s="53">
        <v>3000</v>
      </c>
      <c r="AD364" s="53" t="s">
        <v>56</v>
      </c>
      <c r="AE364" s="53" t="s">
        <v>56</v>
      </c>
      <c r="AF364" s="53" t="s">
        <v>56</v>
      </c>
      <c r="AG364" s="53">
        <v>3000</v>
      </c>
      <c r="AH364" s="53" t="s">
        <v>102</v>
      </c>
      <c r="AI364" s="53">
        <v>1500</v>
      </c>
      <c r="AJ364" s="53">
        <v>0</v>
      </c>
      <c r="AK364" s="53" t="s">
        <v>58</v>
      </c>
      <c r="AL364" s="53">
        <v>0</v>
      </c>
      <c r="AM364" s="53" t="s">
        <v>59</v>
      </c>
      <c r="AN364" s="53" t="s">
        <v>60</v>
      </c>
      <c r="AO364" s="51"/>
      <c r="AP364" s="53" t="s">
        <v>61</v>
      </c>
      <c r="AQ364" s="53" t="s">
        <v>270</v>
      </c>
      <c r="AR364" s="53" t="s">
        <v>221</v>
      </c>
      <c r="AS364" s="53" t="s">
        <v>64</v>
      </c>
      <c r="AT364" s="53" t="s">
        <v>169</v>
      </c>
      <c r="AU364" s="53" t="s">
        <v>65</v>
      </c>
      <c r="AV364" s="53" t="s">
        <v>3948</v>
      </c>
      <c r="AW364" s="53" t="s">
        <v>92</v>
      </c>
      <c r="AX364" s="53" t="s">
        <v>68</v>
      </c>
      <c r="AY364" s="53" t="s">
        <v>93</v>
      </c>
      <c r="AZ364" s="53" t="s">
        <v>3676</v>
      </c>
      <c r="BA364" s="53" t="s">
        <v>231</v>
      </c>
      <c r="BB364" s="53">
        <v>0</v>
      </c>
      <c r="BC364" s="53" t="s">
        <v>3949</v>
      </c>
      <c r="BD364" s="53" t="s">
        <v>3950</v>
      </c>
      <c r="BE364" s="58">
        <v>41353</v>
      </c>
      <c r="BF364" s="53">
        <v>3000</v>
      </c>
      <c r="BG364" s="58">
        <v>41353</v>
      </c>
      <c r="BH364" s="109" t="s">
        <v>3676</v>
      </c>
      <c r="BI364" s="60">
        <v>1497</v>
      </c>
      <c r="BJ364" s="61">
        <v>49.9</v>
      </c>
      <c r="BK364" s="27">
        <f t="shared" si="30"/>
        <v>49</v>
      </c>
      <c r="BL364" s="110">
        <f t="shared" si="31"/>
        <v>4.083333333333333</v>
      </c>
    </row>
    <row r="365" spans="1:64" s="77" customFormat="1" ht="16.5" customHeight="1" x14ac:dyDescent="0.25">
      <c r="A365" s="49" t="s">
        <v>3958</v>
      </c>
      <c r="B365" s="51" t="s">
        <v>4325</v>
      </c>
      <c r="C365" s="49">
        <v>77</v>
      </c>
      <c r="D365" s="63" t="s">
        <v>3333</v>
      </c>
      <c r="E365" s="51" t="s">
        <v>1622</v>
      </c>
      <c r="F365" s="50">
        <v>9999</v>
      </c>
      <c r="G365" s="63" t="s">
        <v>389</v>
      </c>
      <c r="H365" s="24" t="str">
        <f>IFERROR(IF(F365*1=9999,VLOOKUP(99&amp;C365*1,[4]Depara_Prod_Oficial!$A$2:$F$1048576,6,FALSE),VLOOKUP(F365*1,[4]Depara_Prod_Oficial!$A$2:$F$1048576,6,FALSE)),E365)</f>
        <v>Prestamista (outros)</v>
      </c>
      <c r="I365" s="24" t="str">
        <f>IFERROR(VLOOKUP(H365,'[5]Principais Produtos'!$C$1:$D$42,2,0),"Não")</f>
        <v>Não</v>
      </c>
      <c r="J365" s="51" t="s">
        <v>387</v>
      </c>
      <c r="K365" s="53" t="s">
        <v>3664</v>
      </c>
      <c r="L365" s="51"/>
      <c r="M365" s="54" t="s">
        <v>48</v>
      </c>
      <c r="N365" s="55">
        <v>23452.87</v>
      </c>
      <c r="O365" s="55">
        <v>17000</v>
      </c>
      <c r="P365" s="56">
        <v>6452.869999999999</v>
      </c>
      <c r="Q365" s="64"/>
      <c r="R365" s="51"/>
      <c r="S365" s="57" t="s">
        <v>49</v>
      </c>
      <c r="T365" s="53">
        <v>1148920</v>
      </c>
      <c r="U365" s="53" t="s">
        <v>4320</v>
      </c>
      <c r="V365" s="53" t="s">
        <v>4321</v>
      </c>
      <c r="W365" s="53" t="s">
        <v>52</v>
      </c>
      <c r="X365" s="53" t="s">
        <v>4322</v>
      </c>
      <c r="Y365" s="53" t="s">
        <v>4323</v>
      </c>
      <c r="Z365" s="53" t="s">
        <v>4324</v>
      </c>
      <c r="AA365" s="53" t="s">
        <v>56</v>
      </c>
      <c r="AB365" s="53">
        <v>50166.400000000001</v>
      </c>
      <c r="AC365" s="53">
        <v>50166.400000000001</v>
      </c>
      <c r="AD365" s="53" t="s">
        <v>56</v>
      </c>
      <c r="AE365" s="53" t="s">
        <v>56</v>
      </c>
      <c r="AF365" s="53" t="s">
        <v>56</v>
      </c>
      <c r="AG365" s="53">
        <v>50166.400000000001</v>
      </c>
      <c r="AH365" s="53" t="s">
        <v>102</v>
      </c>
      <c r="AI365" s="53">
        <v>25083.200000000001</v>
      </c>
      <c r="AJ365" s="53">
        <v>46230.06</v>
      </c>
      <c r="AK365" s="53" t="s">
        <v>58</v>
      </c>
      <c r="AL365" s="53">
        <v>0</v>
      </c>
      <c r="AM365" s="53"/>
      <c r="AN365" s="53"/>
      <c r="AO365" s="51"/>
      <c r="AP365" s="53" t="s">
        <v>61</v>
      </c>
      <c r="AQ365" s="53" t="s">
        <v>270</v>
      </c>
      <c r="AR365" s="53" t="s">
        <v>199</v>
      </c>
      <c r="AS365" s="53" t="s">
        <v>88</v>
      </c>
      <c r="AT365" s="53" t="s">
        <v>347</v>
      </c>
      <c r="AU365" s="53" t="s">
        <v>65</v>
      </c>
      <c r="AV365" s="53" t="s">
        <v>2145</v>
      </c>
      <c r="AW365" s="53" t="s">
        <v>292</v>
      </c>
      <c r="AX365" s="53" t="s">
        <v>293</v>
      </c>
      <c r="AY365" s="53" t="s">
        <v>93</v>
      </c>
      <c r="AZ365" s="53" t="s">
        <v>3973</v>
      </c>
      <c r="BA365" s="53" t="s">
        <v>70</v>
      </c>
      <c r="BB365" s="53">
        <v>0</v>
      </c>
      <c r="BC365" s="53" t="s">
        <v>4325</v>
      </c>
      <c r="BD365" s="53" t="s">
        <v>4326</v>
      </c>
      <c r="BE365" s="58">
        <v>40164</v>
      </c>
      <c r="BF365" s="53">
        <v>50166.400000000001</v>
      </c>
      <c r="BG365" s="58">
        <v>40164</v>
      </c>
      <c r="BH365" s="109" t="s">
        <v>3973</v>
      </c>
      <c r="BI365" s="60">
        <v>2696</v>
      </c>
      <c r="BJ365" s="61">
        <v>89.86666666666666</v>
      </c>
      <c r="BK365" s="27">
        <f t="shared" si="30"/>
        <v>88</v>
      </c>
      <c r="BL365" s="110">
        <f t="shared" si="31"/>
        <v>7.333333333333333</v>
      </c>
    </row>
    <row r="366" spans="1:64" s="77" customFormat="1" ht="16.5" customHeight="1" x14ac:dyDescent="0.25">
      <c r="A366" s="49" t="s">
        <v>3958</v>
      </c>
      <c r="B366" s="51" t="s">
        <v>4332</v>
      </c>
      <c r="C366" s="49">
        <v>93</v>
      </c>
      <c r="D366" s="63" t="s">
        <v>3333</v>
      </c>
      <c r="E366" s="51" t="s">
        <v>377</v>
      </c>
      <c r="F366" s="50">
        <v>1008</v>
      </c>
      <c r="G366" s="63" t="s">
        <v>386</v>
      </c>
      <c r="H366" s="24" t="str">
        <f>IFERROR(IF(F366*1=9999,VLOOKUP(99&amp;C366*1,[4]Depara_Prod_Oficial!$A$2:$F$1048576,6,FALSE),VLOOKUP(F366*1,[4]Depara_Prod_Oficial!$A$2:$F$1048576,6,FALSE)),E366)</f>
        <v>Vida Proteção Exclusiva</v>
      </c>
      <c r="I366" s="24" t="str">
        <f>IFERROR(VLOOKUP(H366,'[5]Principais Produtos'!$C$1:$D$42,2,0),"Não")</f>
        <v>Sim</v>
      </c>
      <c r="J366" s="68" t="s">
        <v>1642</v>
      </c>
      <c r="K366" s="53" t="s">
        <v>953</v>
      </c>
      <c r="L366" s="51"/>
      <c r="M366" s="54" t="s">
        <v>369</v>
      </c>
      <c r="N366" s="55">
        <v>182114.38</v>
      </c>
      <c r="O366" s="55">
        <v>0</v>
      </c>
      <c r="P366" s="56">
        <v>182114.38</v>
      </c>
      <c r="Q366" s="64"/>
      <c r="R366" s="51"/>
      <c r="S366" s="57" t="s">
        <v>49</v>
      </c>
      <c r="T366" s="53">
        <v>1232080</v>
      </c>
      <c r="U366" s="53" t="s">
        <v>4327</v>
      </c>
      <c r="V366" s="53" t="s">
        <v>4328</v>
      </c>
      <c r="W366" s="53" t="s">
        <v>52</v>
      </c>
      <c r="X366" s="53" t="s">
        <v>4329</v>
      </c>
      <c r="Y366" s="53" t="s">
        <v>4330</v>
      </c>
      <c r="Z366" s="53" t="s">
        <v>4331</v>
      </c>
      <c r="AA366" s="53" t="s">
        <v>56</v>
      </c>
      <c r="AB366" s="53">
        <v>62693.87</v>
      </c>
      <c r="AC366" s="53">
        <v>125387.74</v>
      </c>
      <c r="AD366" s="53" t="s">
        <v>56</v>
      </c>
      <c r="AE366" s="53" t="s">
        <v>56</v>
      </c>
      <c r="AF366" s="53" t="s">
        <v>56</v>
      </c>
      <c r="AG366" s="53">
        <v>62693.87</v>
      </c>
      <c r="AH366" s="53" t="s">
        <v>102</v>
      </c>
      <c r="AI366" s="53">
        <v>31346.94</v>
      </c>
      <c r="AJ366" s="53">
        <v>0</v>
      </c>
      <c r="AK366" s="53" t="s">
        <v>58</v>
      </c>
      <c r="AL366" s="53">
        <v>0</v>
      </c>
      <c r="AM366" s="53" t="s">
        <v>59</v>
      </c>
      <c r="AN366" s="53" t="s">
        <v>60</v>
      </c>
      <c r="AO366" s="51"/>
      <c r="AP366" s="53" t="s">
        <v>61</v>
      </c>
      <c r="AQ366" s="53" t="s">
        <v>270</v>
      </c>
      <c r="AR366" s="53" t="s">
        <v>63</v>
      </c>
      <c r="AS366" s="53" t="s">
        <v>64</v>
      </c>
      <c r="AT366" s="53" t="s">
        <v>65</v>
      </c>
      <c r="AU366" s="53" t="s">
        <v>65</v>
      </c>
      <c r="AV366" s="53" t="s">
        <v>1259</v>
      </c>
      <c r="AW366" s="53" t="s">
        <v>92</v>
      </c>
      <c r="AX366" s="53" t="s">
        <v>68</v>
      </c>
      <c r="AY366" s="53" t="s">
        <v>93</v>
      </c>
      <c r="AZ366" s="53" t="s">
        <v>3961</v>
      </c>
      <c r="BA366" s="53" t="s">
        <v>155</v>
      </c>
      <c r="BB366" s="53">
        <v>0</v>
      </c>
      <c r="BC366" s="53" t="s">
        <v>4332</v>
      </c>
      <c r="BD366" s="53" t="s">
        <v>4333</v>
      </c>
      <c r="BE366" s="58">
        <v>40380</v>
      </c>
      <c r="BF366" s="53">
        <v>62693.87</v>
      </c>
      <c r="BG366" s="58">
        <v>40380</v>
      </c>
      <c r="BH366" s="109" t="s">
        <v>3961</v>
      </c>
      <c r="BI366" s="60">
        <v>2479</v>
      </c>
      <c r="BJ366" s="61">
        <v>82.63333333333334</v>
      </c>
      <c r="BK366" s="27">
        <f t="shared" si="30"/>
        <v>81</v>
      </c>
      <c r="BL366" s="110">
        <f t="shared" si="31"/>
        <v>6.75</v>
      </c>
    </row>
    <row r="367" spans="1:64" s="77" customFormat="1" ht="16.5" customHeight="1" x14ac:dyDescent="0.25">
      <c r="A367" s="49" t="s">
        <v>3958</v>
      </c>
      <c r="B367" s="51" t="s">
        <v>4339</v>
      </c>
      <c r="C367" s="49">
        <v>93</v>
      </c>
      <c r="D367" s="63" t="s">
        <v>3333</v>
      </c>
      <c r="E367" s="51" t="s">
        <v>377</v>
      </c>
      <c r="F367" s="50">
        <v>1008</v>
      </c>
      <c r="G367" s="63" t="s">
        <v>46</v>
      </c>
      <c r="H367" s="24" t="str">
        <f>IFERROR(IF(F367*1=9999,VLOOKUP(99&amp;C367*1,[4]Depara_Prod_Oficial!$A$2:$F$1048576,6,FALSE),VLOOKUP(F367*1,[4]Depara_Prod_Oficial!$A$2:$F$1048576,6,FALSE)),E367)</f>
        <v>Vida Proteção Exclusiva</v>
      </c>
      <c r="I367" s="24" t="str">
        <f>IFERROR(VLOOKUP(H367,'[5]Principais Produtos'!$C$1:$D$42,2,0),"Não")</f>
        <v>Sim</v>
      </c>
      <c r="J367" s="51" t="s">
        <v>387</v>
      </c>
      <c r="K367" s="51" t="s">
        <v>47</v>
      </c>
      <c r="L367" s="51"/>
      <c r="M367" s="54" t="s">
        <v>48</v>
      </c>
      <c r="N367" s="55">
        <v>98156.28</v>
      </c>
      <c r="O367" s="55">
        <v>78000</v>
      </c>
      <c r="P367" s="56">
        <v>20156.28</v>
      </c>
      <c r="Q367" s="64"/>
      <c r="R367" s="51"/>
      <c r="S367" s="57" t="s">
        <v>49</v>
      </c>
      <c r="T367" s="53">
        <v>1217817</v>
      </c>
      <c r="U367" s="53" t="s">
        <v>4334</v>
      </c>
      <c r="V367" s="53" t="s">
        <v>4335</v>
      </c>
      <c r="W367" s="53" t="s">
        <v>52</v>
      </c>
      <c r="X367" s="53" t="s">
        <v>4336</v>
      </c>
      <c r="Y367" s="53" t="s">
        <v>4337</v>
      </c>
      <c r="Z367" s="53" t="s">
        <v>4338</v>
      </c>
      <c r="AA367" s="53" t="s">
        <v>56</v>
      </c>
      <c r="AB367" s="53">
        <v>28081.89</v>
      </c>
      <c r="AC367" s="53">
        <v>28081.89</v>
      </c>
      <c r="AD367" s="53" t="s">
        <v>56</v>
      </c>
      <c r="AE367" s="53" t="s">
        <v>56</v>
      </c>
      <c r="AF367" s="53" t="s">
        <v>56</v>
      </c>
      <c r="AG367" s="53">
        <v>28081.89</v>
      </c>
      <c r="AH367" s="53" t="s">
        <v>102</v>
      </c>
      <c r="AI367" s="53">
        <v>14040.95</v>
      </c>
      <c r="AJ367" s="53">
        <v>4941.6099999999997</v>
      </c>
      <c r="AK367" s="53" t="s">
        <v>58</v>
      </c>
      <c r="AL367" s="53">
        <v>0</v>
      </c>
      <c r="AM367" s="53" t="s">
        <v>59</v>
      </c>
      <c r="AN367" s="53" t="s">
        <v>60</v>
      </c>
      <c r="AO367" s="51"/>
      <c r="AP367" s="53" t="s">
        <v>61</v>
      </c>
      <c r="AQ367" s="53" t="s">
        <v>270</v>
      </c>
      <c r="AR367" s="53" t="s">
        <v>199</v>
      </c>
      <c r="AS367" s="53" t="s">
        <v>88</v>
      </c>
      <c r="AT367" s="53"/>
      <c r="AU367" s="53" t="s">
        <v>65</v>
      </c>
      <c r="AV367" s="53" t="s">
        <v>162</v>
      </c>
      <c r="AW367" s="53" t="s">
        <v>92</v>
      </c>
      <c r="AX367" s="53" t="s">
        <v>68</v>
      </c>
      <c r="AY367" s="53" t="s">
        <v>93</v>
      </c>
      <c r="AZ367" s="53" t="s">
        <v>4249</v>
      </c>
      <c r="BA367" s="53" t="s">
        <v>223</v>
      </c>
      <c r="BB367" s="53">
        <v>0</v>
      </c>
      <c r="BC367" s="53" t="s">
        <v>4339</v>
      </c>
      <c r="BD367" s="53" t="s">
        <v>4340</v>
      </c>
      <c r="BE367" s="58">
        <v>40333</v>
      </c>
      <c r="BF367" s="53">
        <v>28081.89</v>
      </c>
      <c r="BG367" s="58">
        <v>40333</v>
      </c>
      <c r="BH367" s="109" t="s">
        <v>4249</v>
      </c>
      <c r="BI367" s="60">
        <v>2533</v>
      </c>
      <c r="BJ367" s="61">
        <v>84.433333333333337</v>
      </c>
      <c r="BK367" s="27">
        <f t="shared" si="30"/>
        <v>83</v>
      </c>
      <c r="BL367" s="110">
        <f t="shared" si="31"/>
        <v>6.916666666666667</v>
      </c>
    </row>
    <row r="368" spans="1:64" s="77" customFormat="1" ht="16.5" customHeight="1" x14ac:dyDescent="0.25">
      <c r="A368" s="49" t="s">
        <v>3958</v>
      </c>
      <c r="B368" s="51" t="s">
        <v>4347</v>
      </c>
      <c r="C368" s="49">
        <v>93</v>
      </c>
      <c r="D368" s="63" t="s">
        <v>3333</v>
      </c>
      <c r="E368" s="51" t="s">
        <v>1622</v>
      </c>
      <c r="F368" s="50">
        <v>9999</v>
      </c>
      <c r="G368" s="63" t="s">
        <v>46</v>
      </c>
      <c r="H368" s="24" t="str">
        <f>IFERROR(IF(F368*1=9999,VLOOKUP(99&amp;C368*1,[4]Depara_Prod_Oficial!$A$2:$F$1048576,6,FALSE),VLOOKUP(F368*1,[4]Depara_Prod_Oficial!$A$2:$F$1048576,6,FALSE)),E368)</f>
        <v>Pessoas - Vida  (outros)</v>
      </c>
      <c r="I368" s="24" t="str">
        <f>IFERROR(VLOOKUP(H368,'[5]Principais Produtos'!$C$1:$D$42,2,0),"Não")</f>
        <v>Não</v>
      </c>
      <c r="J368" s="51" t="s">
        <v>387</v>
      </c>
      <c r="K368" s="53" t="s">
        <v>954</v>
      </c>
      <c r="L368" s="51" t="s">
        <v>397</v>
      </c>
      <c r="M368" s="54" t="s">
        <v>48</v>
      </c>
      <c r="N368" s="55">
        <v>3648.6</v>
      </c>
      <c r="O368" s="55">
        <v>3000</v>
      </c>
      <c r="P368" s="56">
        <v>648.59999999999991</v>
      </c>
      <c r="Q368" s="64"/>
      <c r="R368" s="51"/>
      <c r="S368" s="57" t="s">
        <v>49</v>
      </c>
      <c r="T368" s="53">
        <v>523803</v>
      </c>
      <c r="U368" s="53" t="s">
        <v>4341</v>
      </c>
      <c r="V368" s="53" t="s">
        <v>4342</v>
      </c>
      <c r="W368" s="53" t="s">
        <v>52</v>
      </c>
      <c r="X368" s="53">
        <v>101930000000</v>
      </c>
      <c r="Y368" s="53" t="s">
        <v>4343</v>
      </c>
      <c r="Z368" s="53" t="s">
        <v>4344</v>
      </c>
      <c r="AA368" s="53" t="s">
        <v>56</v>
      </c>
      <c r="AB368" s="53">
        <v>29500</v>
      </c>
      <c r="AC368" s="53">
        <v>29500</v>
      </c>
      <c r="AD368" s="53" t="s">
        <v>56</v>
      </c>
      <c r="AE368" s="53" t="s">
        <v>56</v>
      </c>
      <c r="AF368" s="53" t="s">
        <v>56</v>
      </c>
      <c r="AG368" s="53">
        <v>29500</v>
      </c>
      <c r="AH368" s="53" t="s">
        <v>57</v>
      </c>
      <c r="AI368" s="53">
        <v>29500</v>
      </c>
      <c r="AJ368" s="53">
        <v>0</v>
      </c>
      <c r="AK368" s="53" t="s">
        <v>58</v>
      </c>
      <c r="AL368" s="53">
        <v>0</v>
      </c>
      <c r="AM368" s="53" t="s">
        <v>150</v>
      </c>
      <c r="AN368" s="53" t="s">
        <v>562</v>
      </c>
      <c r="AO368" s="51" t="s">
        <v>563</v>
      </c>
      <c r="AP368" s="53" t="s">
        <v>61</v>
      </c>
      <c r="AQ368" s="53" t="s">
        <v>270</v>
      </c>
      <c r="AR368" s="53" t="s">
        <v>87</v>
      </c>
      <c r="AS368" s="53" t="s">
        <v>64</v>
      </c>
      <c r="AT368" s="53" t="s">
        <v>564</v>
      </c>
      <c r="AU368" s="53" t="s">
        <v>65</v>
      </c>
      <c r="AV368" s="53" t="s">
        <v>4345</v>
      </c>
      <c r="AW368" s="53" t="s">
        <v>67</v>
      </c>
      <c r="AX368" s="53" t="s">
        <v>68</v>
      </c>
      <c r="AY368" s="53" t="s">
        <v>93</v>
      </c>
      <c r="AZ368" s="53" t="s">
        <v>4346</v>
      </c>
      <c r="BA368" s="53" t="s">
        <v>223</v>
      </c>
      <c r="BB368" s="53">
        <v>0</v>
      </c>
      <c r="BC368" s="53" t="s">
        <v>4347</v>
      </c>
      <c r="BD368" s="53" t="s">
        <v>4348</v>
      </c>
      <c r="BE368" s="58">
        <v>38918</v>
      </c>
      <c r="BF368" s="53">
        <v>29500</v>
      </c>
      <c r="BG368" s="58">
        <v>38918</v>
      </c>
      <c r="BH368" s="109" t="s">
        <v>4346</v>
      </c>
      <c r="BI368" s="60">
        <v>3940</v>
      </c>
      <c r="BJ368" s="61">
        <v>131.33333333333334</v>
      </c>
      <c r="BK368" s="27">
        <f t="shared" si="30"/>
        <v>129</v>
      </c>
      <c r="BL368" s="110">
        <f t="shared" si="31"/>
        <v>10.75</v>
      </c>
    </row>
    <row r="369" spans="1:64" s="77" customFormat="1" ht="16.5" customHeight="1" x14ac:dyDescent="0.25">
      <c r="A369" s="49" t="s">
        <v>3958</v>
      </c>
      <c r="B369" s="51" t="s">
        <v>4354</v>
      </c>
      <c r="C369" s="49">
        <v>93</v>
      </c>
      <c r="D369" s="63" t="s">
        <v>3333</v>
      </c>
      <c r="E369" s="51" t="s">
        <v>947</v>
      </c>
      <c r="F369" s="50">
        <v>7000</v>
      </c>
      <c r="G369" s="63" t="s">
        <v>46</v>
      </c>
      <c r="H369" s="24" t="str">
        <f>IFERROR(IF(F369*1=9999,VLOOKUP(99&amp;C369*1,[4]Depara_Prod_Oficial!$A$2:$F$1048576,6,FALSE),VLOOKUP(F369*1,[4]Depara_Prod_Oficial!$A$2:$F$1048576,6,FALSE)),E369)</f>
        <v>Vida Específica</v>
      </c>
      <c r="I369" s="24" t="str">
        <f>IFERROR(VLOOKUP(H369,'[5]Principais Produtos'!$C$1:$D$42,2,0),"Não")</f>
        <v>Não</v>
      </c>
      <c r="J369" s="51" t="s">
        <v>387</v>
      </c>
      <c r="K369" s="51" t="s">
        <v>47</v>
      </c>
      <c r="L369" s="51"/>
      <c r="M369" s="54" t="s">
        <v>48</v>
      </c>
      <c r="N369" s="55">
        <v>137968.74</v>
      </c>
      <c r="O369" s="55">
        <v>120000</v>
      </c>
      <c r="P369" s="56">
        <v>17968.739999999991</v>
      </c>
      <c r="Q369" s="64"/>
      <c r="R369" s="51"/>
      <c r="S369" s="57" t="s">
        <v>49</v>
      </c>
      <c r="T369" s="53">
        <v>686872</v>
      </c>
      <c r="U369" s="53" t="s">
        <v>4349</v>
      </c>
      <c r="V369" s="53" t="s">
        <v>4350</v>
      </c>
      <c r="W369" s="53" t="s">
        <v>52</v>
      </c>
      <c r="X369" s="53" t="s">
        <v>4351</v>
      </c>
      <c r="Y369" s="53" t="s">
        <v>4352</v>
      </c>
      <c r="Z369" s="53" t="s">
        <v>4353</v>
      </c>
      <c r="AA369" s="53" t="s">
        <v>56</v>
      </c>
      <c r="AB369" s="53">
        <v>21996.18</v>
      </c>
      <c r="AC369" s="53">
        <v>21996.18</v>
      </c>
      <c r="AD369" s="53" t="s">
        <v>56</v>
      </c>
      <c r="AE369" s="53" t="s">
        <v>56</v>
      </c>
      <c r="AF369" s="53" t="s">
        <v>56</v>
      </c>
      <c r="AG369" s="53">
        <v>21996.18</v>
      </c>
      <c r="AH369" s="53" t="s">
        <v>102</v>
      </c>
      <c r="AI369" s="53">
        <v>10998.09</v>
      </c>
      <c r="AJ369" s="53">
        <v>200</v>
      </c>
      <c r="AK369" s="53" t="s">
        <v>58</v>
      </c>
      <c r="AL369" s="53">
        <v>0</v>
      </c>
      <c r="AM369" s="53" t="s">
        <v>150</v>
      </c>
      <c r="AN369" s="53" t="s">
        <v>60</v>
      </c>
      <c r="AO369" s="51"/>
      <c r="AP369" s="53" t="s">
        <v>61</v>
      </c>
      <c r="AQ369" s="53" t="s">
        <v>270</v>
      </c>
      <c r="AR369" s="53" t="s">
        <v>87</v>
      </c>
      <c r="AS369" s="53" t="s">
        <v>64</v>
      </c>
      <c r="AT369" s="53" t="s">
        <v>153</v>
      </c>
      <c r="AU369" s="53" t="s">
        <v>65</v>
      </c>
      <c r="AV369" s="53" t="s">
        <v>2145</v>
      </c>
      <c r="AW369" s="53" t="s">
        <v>292</v>
      </c>
      <c r="AX369" s="53" t="s">
        <v>293</v>
      </c>
      <c r="AY369" s="53" t="s">
        <v>93</v>
      </c>
      <c r="AZ369" s="53" t="s">
        <v>4256</v>
      </c>
      <c r="BA369" s="53" t="s">
        <v>223</v>
      </c>
      <c r="BB369" s="53">
        <v>0</v>
      </c>
      <c r="BC369" s="53" t="s">
        <v>4354</v>
      </c>
      <c r="BD369" s="53" t="s">
        <v>4355</v>
      </c>
      <c r="BE369" s="58">
        <v>39365</v>
      </c>
      <c r="BF369" s="53">
        <v>21996.18</v>
      </c>
      <c r="BG369" s="58">
        <v>39365</v>
      </c>
      <c r="BH369" s="109" t="s">
        <v>4256</v>
      </c>
      <c r="BI369" s="60">
        <v>3499</v>
      </c>
      <c r="BJ369" s="61">
        <v>116.63333333333334</v>
      </c>
      <c r="BK369" s="27">
        <f t="shared" si="30"/>
        <v>114</v>
      </c>
      <c r="BL369" s="110">
        <f t="shared" si="31"/>
        <v>9.5</v>
      </c>
    </row>
    <row r="370" spans="1:64" s="77" customFormat="1" ht="16.5" customHeight="1" x14ac:dyDescent="0.25">
      <c r="A370" s="49" t="s">
        <v>3958</v>
      </c>
      <c r="B370" s="51" t="s">
        <v>4361</v>
      </c>
      <c r="C370" s="49">
        <v>93</v>
      </c>
      <c r="D370" s="63" t="s">
        <v>3333</v>
      </c>
      <c r="E370" s="51" t="s">
        <v>377</v>
      </c>
      <c r="F370" s="50">
        <v>1008</v>
      </c>
      <c r="G370" s="63" t="s">
        <v>46</v>
      </c>
      <c r="H370" s="24" t="str">
        <f>IFERROR(IF(F370*1=9999,VLOOKUP(99&amp;C370*1,[4]Depara_Prod_Oficial!$A$2:$F$1048576,6,FALSE),VLOOKUP(F370*1,[4]Depara_Prod_Oficial!$A$2:$F$1048576,6,FALSE)),E370)</f>
        <v>Vida Proteção Exclusiva</v>
      </c>
      <c r="I370" s="24" t="str">
        <f>IFERROR(VLOOKUP(H370,'[5]Principais Produtos'!$C$1:$D$42,2,0),"Não")</f>
        <v>Sim</v>
      </c>
      <c r="J370" s="51" t="s">
        <v>387</v>
      </c>
      <c r="K370" s="51" t="s">
        <v>47</v>
      </c>
      <c r="L370" s="51"/>
      <c r="M370" s="54" t="s">
        <v>48</v>
      </c>
      <c r="N370" s="55">
        <v>15000</v>
      </c>
      <c r="O370" s="55">
        <v>13102.27</v>
      </c>
      <c r="P370" s="56">
        <v>1897.7299999999996</v>
      </c>
      <c r="Q370" s="64"/>
      <c r="R370" s="51"/>
      <c r="S370" s="57" t="s">
        <v>49</v>
      </c>
      <c r="T370" s="53">
        <v>1228999</v>
      </c>
      <c r="U370" s="53" t="s">
        <v>4356</v>
      </c>
      <c r="V370" s="53" t="s">
        <v>4357</v>
      </c>
      <c r="W370" s="53" t="s">
        <v>52</v>
      </c>
      <c r="X370" s="53" t="s">
        <v>4358</v>
      </c>
      <c r="Y370" s="53" t="s">
        <v>4359</v>
      </c>
      <c r="Z370" s="53" t="s">
        <v>4360</v>
      </c>
      <c r="AA370" s="53" t="s">
        <v>56</v>
      </c>
      <c r="AB370" s="53">
        <v>32869.26</v>
      </c>
      <c r="AC370" s="53">
        <v>32869.26</v>
      </c>
      <c r="AD370" s="53" t="s">
        <v>56</v>
      </c>
      <c r="AE370" s="53" t="s">
        <v>56</v>
      </c>
      <c r="AF370" s="53" t="s">
        <v>56</v>
      </c>
      <c r="AG370" s="53">
        <v>32869.26</v>
      </c>
      <c r="AH370" s="53" t="s">
        <v>102</v>
      </c>
      <c r="AI370" s="53">
        <v>16434.63</v>
      </c>
      <c r="AJ370" s="53">
        <v>0</v>
      </c>
      <c r="AK370" s="53" t="s">
        <v>58</v>
      </c>
      <c r="AL370" s="53">
        <v>0</v>
      </c>
      <c r="AM370" s="53" t="s">
        <v>59</v>
      </c>
      <c r="AN370" s="53" t="s">
        <v>60</v>
      </c>
      <c r="AO370" s="51"/>
      <c r="AP370" s="53" t="s">
        <v>61</v>
      </c>
      <c r="AQ370" s="53" t="s">
        <v>270</v>
      </c>
      <c r="AR370" s="53" t="s">
        <v>199</v>
      </c>
      <c r="AS370" s="53" t="s">
        <v>64</v>
      </c>
      <c r="AT370" s="53" t="s">
        <v>590</v>
      </c>
      <c r="AU370" s="53" t="s">
        <v>65</v>
      </c>
      <c r="AV370" s="53" t="s">
        <v>1464</v>
      </c>
      <c r="AW370" s="53" t="s">
        <v>92</v>
      </c>
      <c r="AX370" s="53" t="s">
        <v>68</v>
      </c>
      <c r="AY370" s="53" t="s">
        <v>93</v>
      </c>
      <c r="AZ370" s="53" t="s">
        <v>3967</v>
      </c>
      <c r="BA370" s="53" t="s">
        <v>223</v>
      </c>
      <c r="BB370" s="53">
        <v>0</v>
      </c>
      <c r="BC370" s="53" t="s">
        <v>4361</v>
      </c>
      <c r="BD370" s="53" t="s">
        <v>4362</v>
      </c>
      <c r="BE370" s="58">
        <v>40368</v>
      </c>
      <c r="BF370" s="53">
        <v>32869.26</v>
      </c>
      <c r="BG370" s="58">
        <v>40368</v>
      </c>
      <c r="BH370" s="109" t="s">
        <v>3967</v>
      </c>
      <c r="BI370" s="60">
        <v>2495</v>
      </c>
      <c r="BJ370" s="61">
        <v>83.166666666666671</v>
      </c>
      <c r="BK370" s="27">
        <f t="shared" si="30"/>
        <v>81</v>
      </c>
      <c r="BL370" s="110">
        <f t="shared" si="31"/>
        <v>6.75</v>
      </c>
    </row>
    <row r="371" spans="1:64" s="77" customFormat="1" ht="16.5" customHeight="1" x14ac:dyDescent="0.25">
      <c r="A371" s="49" t="s">
        <v>3958</v>
      </c>
      <c r="B371" s="51" t="s">
        <v>4369</v>
      </c>
      <c r="C371" s="49">
        <v>93</v>
      </c>
      <c r="D371" s="63" t="s">
        <v>3333</v>
      </c>
      <c r="E371" s="51" t="s">
        <v>396</v>
      </c>
      <c r="F371" s="50">
        <v>6000</v>
      </c>
      <c r="G371" s="63" t="s">
        <v>389</v>
      </c>
      <c r="H371" s="24" t="str">
        <f>IFERROR(IF(F371*1=9999,VLOOKUP(99&amp;C371*1,[4]Depara_Prod_Oficial!$A$2:$F$1048576,6,FALSE),VLOOKUP(F371*1,[4]Depara_Prod_Oficial!$A$2:$F$1048576,6,FALSE)),E371)</f>
        <v>Vida Master</v>
      </c>
      <c r="I371" s="24" t="str">
        <f>IFERROR(VLOOKUP(H371,'[5]Principais Produtos'!$C$1:$D$42,2,0),"Não")</f>
        <v>Sim</v>
      </c>
      <c r="J371" s="51" t="s">
        <v>387</v>
      </c>
      <c r="K371" s="53" t="s">
        <v>957</v>
      </c>
      <c r="L371" s="51" t="s">
        <v>3665</v>
      </c>
      <c r="M371" s="54" t="s">
        <v>903</v>
      </c>
      <c r="N371" s="55">
        <v>44951.96</v>
      </c>
      <c r="O371" s="55">
        <v>44951.96</v>
      </c>
      <c r="P371" s="56">
        <v>0</v>
      </c>
      <c r="Q371" s="55"/>
      <c r="R371" s="51"/>
      <c r="S371" s="57" t="s">
        <v>49</v>
      </c>
      <c r="T371" s="53">
        <v>450119</v>
      </c>
      <c r="U371" s="53" t="s">
        <v>4363</v>
      </c>
      <c r="V371" s="53" t="s">
        <v>4364</v>
      </c>
      <c r="W371" s="53" t="s">
        <v>52</v>
      </c>
      <c r="X371" s="53" t="s">
        <v>4365</v>
      </c>
      <c r="Y371" s="53" t="s">
        <v>4366</v>
      </c>
      <c r="Z371" s="53" t="s">
        <v>4367</v>
      </c>
      <c r="AA371" s="53" t="s">
        <v>56</v>
      </c>
      <c r="AB371" s="53">
        <v>30000</v>
      </c>
      <c r="AC371" s="53">
        <v>30000</v>
      </c>
      <c r="AD371" s="53" t="s">
        <v>56</v>
      </c>
      <c r="AE371" s="53" t="s">
        <v>56</v>
      </c>
      <c r="AF371" s="53" t="s">
        <v>56</v>
      </c>
      <c r="AG371" s="53">
        <v>30000</v>
      </c>
      <c r="AH371" s="53" t="s">
        <v>57</v>
      </c>
      <c r="AI371" s="53">
        <v>30000</v>
      </c>
      <c r="AJ371" s="53">
        <v>26253.69</v>
      </c>
      <c r="AK371" s="53" t="s">
        <v>58</v>
      </c>
      <c r="AL371" s="53">
        <v>0</v>
      </c>
      <c r="AM371" s="53" t="s">
        <v>150</v>
      </c>
      <c r="AN371" s="53" t="s">
        <v>1030</v>
      </c>
      <c r="AO371" s="51" t="s">
        <v>1031</v>
      </c>
      <c r="AP371" s="53" t="s">
        <v>61</v>
      </c>
      <c r="AQ371" s="53" t="s">
        <v>270</v>
      </c>
      <c r="AR371" s="53" t="s">
        <v>87</v>
      </c>
      <c r="AS371" s="53" t="s">
        <v>64</v>
      </c>
      <c r="AT371" s="53" t="s">
        <v>169</v>
      </c>
      <c r="AU371" s="53" t="s">
        <v>65</v>
      </c>
      <c r="AV371" s="53" t="s">
        <v>4368</v>
      </c>
      <c r="AW371" s="53" t="s">
        <v>92</v>
      </c>
      <c r="AX371" s="53" t="s">
        <v>68</v>
      </c>
      <c r="AY371" s="53" t="s">
        <v>93</v>
      </c>
      <c r="AZ371" s="53" t="s">
        <v>3973</v>
      </c>
      <c r="BA371" s="53" t="s">
        <v>163</v>
      </c>
      <c r="BB371" s="53">
        <v>0</v>
      </c>
      <c r="BC371" s="53" t="s">
        <v>4369</v>
      </c>
      <c r="BD371" s="53" t="s">
        <v>4370</v>
      </c>
      <c r="BE371" s="58">
        <v>38450</v>
      </c>
      <c r="BF371" s="53">
        <v>30000</v>
      </c>
      <c r="BG371" s="58">
        <v>38450</v>
      </c>
      <c r="BH371" s="109" t="s">
        <v>3973</v>
      </c>
      <c r="BI371" s="60">
        <v>4410</v>
      </c>
      <c r="BJ371" s="61">
        <v>147</v>
      </c>
      <c r="BK371" s="27">
        <f t="shared" ref="BK371:BK396" si="32">DATEDIF(BG371,BH371,"m")</f>
        <v>144</v>
      </c>
      <c r="BL371" s="110">
        <f t="shared" ref="BL371:BL396" si="33">BK371/12</f>
        <v>12</v>
      </c>
    </row>
    <row r="372" spans="1:64" s="77" customFormat="1" ht="16.5" customHeight="1" x14ac:dyDescent="0.25">
      <c r="A372" s="49" t="s">
        <v>3958</v>
      </c>
      <c r="B372" s="51" t="s">
        <v>4377</v>
      </c>
      <c r="C372" s="49">
        <v>82</v>
      </c>
      <c r="D372" s="63" t="s">
        <v>3333</v>
      </c>
      <c r="E372" s="51" t="s">
        <v>1628</v>
      </c>
      <c r="F372" s="50">
        <v>1101</v>
      </c>
      <c r="G372" s="63" t="s">
        <v>374</v>
      </c>
      <c r="H372" s="24" t="str">
        <f>IFERROR(IF(F372*1=9999,VLOOKUP(99&amp;C372*1,[4]Depara_Prod_Oficial!$A$2:$F$1048576,6,FALSE),VLOOKUP(F372*1,[4]Depara_Prod_Oficial!$A$2:$F$1048576,6,FALSE)),E372)</f>
        <v>AP STD</v>
      </c>
      <c r="I372" s="24" t="str">
        <f>IFERROR(VLOOKUP(H372,'[5]Principais Produtos'!$C$1:$D$42,2,0),"Não")</f>
        <v>Sim</v>
      </c>
      <c r="J372" s="51" t="s">
        <v>387</v>
      </c>
      <c r="K372" s="51" t="s">
        <v>47</v>
      </c>
      <c r="L372" s="51"/>
      <c r="M372" s="54" t="s">
        <v>903</v>
      </c>
      <c r="N372" s="55">
        <v>33839.269999999997</v>
      </c>
      <c r="O372" s="55">
        <v>33839.269999999997</v>
      </c>
      <c r="P372" s="56">
        <v>0</v>
      </c>
      <c r="Q372" s="55"/>
      <c r="R372" s="51"/>
      <c r="S372" s="57" t="s">
        <v>49</v>
      </c>
      <c r="T372" s="53">
        <v>690069</v>
      </c>
      <c r="U372" s="53" t="s">
        <v>4371</v>
      </c>
      <c r="V372" s="53" t="s">
        <v>4372</v>
      </c>
      <c r="W372" s="53" t="s">
        <v>52</v>
      </c>
      <c r="X372" s="53" t="s">
        <v>4373</v>
      </c>
      <c r="Y372" s="53" t="s">
        <v>4374</v>
      </c>
      <c r="Z372" s="53" t="s">
        <v>4375</v>
      </c>
      <c r="AA372" s="53" t="s">
        <v>56</v>
      </c>
      <c r="AB372" s="53">
        <v>24916.43</v>
      </c>
      <c r="AC372" s="53">
        <v>35594.9</v>
      </c>
      <c r="AD372" s="53" t="s">
        <v>56</v>
      </c>
      <c r="AE372" s="53" t="s">
        <v>56</v>
      </c>
      <c r="AF372" s="53" t="s">
        <v>56</v>
      </c>
      <c r="AG372" s="53">
        <v>24916.43</v>
      </c>
      <c r="AH372" s="53" t="s">
        <v>58</v>
      </c>
      <c r="AI372" s="53">
        <v>0</v>
      </c>
      <c r="AJ372" s="53">
        <v>8929.67</v>
      </c>
      <c r="AK372" s="53" t="s">
        <v>58</v>
      </c>
      <c r="AL372" s="53">
        <v>0</v>
      </c>
      <c r="AM372" s="53" t="s">
        <v>150</v>
      </c>
      <c r="AN372" s="53" t="s">
        <v>562</v>
      </c>
      <c r="AO372" s="51" t="s">
        <v>563</v>
      </c>
      <c r="AP372" s="53" t="s">
        <v>61</v>
      </c>
      <c r="AQ372" s="53" t="s">
        <v>270</v>
      </c>
      <c r="AR372" s="53" t="s">
        <v>728</v>
      </c>
      <c r="AS372" s="53" t="s">
        <v>64</v>
      </c>
      <c r="AT372" s="53" t="s">
        <v>153</v>
      </c>
      <c r="AU372" s="53" t="s">
        <v>65</v>
      </c>
      <c r="AV372" s="53" t="s">
        <v>4376</v>
      </c>
      <c r="AW372" s="53" t="s">
        <v>92</v>
      </c>
      <c r="AX372" s="53" t="s">
        <v>68</v>
      </c>
      <c r="AY372" s="53" t="s">
        <v>93</v>
      </c>
      <c r="AZ372" s="53" t="s">
        <v>4256</v>
      </c>
      <c r="BA372" s="53" t="s">
        <v>163</v>
      </c>
      <c r="BB372" s="53">
        <v>0</v>
      </c>
      <c r="BC372" s="53" t="s">
        <v>4377</v>
      </c>
      <c r="BD372" s="53" t="s">
        <v>4378</v>
      </c>
      <c r="BE372" s="58">
        <v>39372</v>
      </c>
      <c r="BF372" s="53">
        <v>24916.43</v>
      </c>
      <c r="BG372" s="58">
        <v>39372</v>
      </c>
      <c r="BH372" s="109" t="s">
        <v>4256</v>
      </c>
      <c r="BI372" s="60">
        <v>3492</v>
      </c>
      <c r="BJ372" s="61">
        <v>116.4</v>
      </c>
      <c r="BK372" s="27">
        <f t="shared" si="32"/>
        <v>114</v>
      </c>
      <c r="BL372" s="110">
        <f t="shared" si="33"/>
        <v>9.5</v>
      </c>
    </row>
    <row r="373" spans="1:64" s="77" customFormat="1" ht="16.5" customHeight="1" x14ac:dyDescent="0.25">
      <c r="A373" s="49" t="s">
        <v>3958</v>
      </c>
      <c r="B373" s="51" t="s">
        <v>4384</v>
      </c>
      <c r="C373" s="49">
        <v>82</v>
      </c>
      <c r="D373" s="63" t="s">
        <v>3333</v>
      </c>
      <c r="E373" s="51" t="s">
        <v>1628</v>
      </c>
      <c r="F373" s="50">
        <v>1101</v>
      </c>
      <c r="G373" s="63" t="s">
        <v>389</v>
      </c>
      <c r="H373" s="24" t="str">
        <f>IFERROR(IF(F373*1=9999,VLOOKUP(99&amp;C373*1,[4]Depara_Prod_Oficial!$A$2:$F$1048576,6,FALSE),VLOOKUP(F373*1,[4]Depara_Prod_Oficial!$A$2:$F$1048576,6,FALSE)),E373)</f>
        <v>AP STD</v>
      </c>
      <c r="I373" s="24" t="str">
        <f>IFERROR(VLOOKUP(H373,'[5]Principais Produtos'!$C$1:$D$42,2,0),"Não")</f>
        <v>Sim</v>
      </c>
      <c r="J373" s="68" t="s">
        <v>925</v>
      </c>
      <c r="K373" s="53" t="s">
        <v>378</v>
      </c>
      <c r="L373" s="51"/>
      <c r="M373" s="54" t="s">
        <v>903</v>
      </c>
      <c r="N373" s="55">
        <v>68830.210000000006</v>
      </c>
      <c r="O373" s="55">
        <v>68830.210000000006</v>
      </c>
      <c r="P373" s="56">
        <v>0</v>
      </c>
      <c r="Q373" s="55"/>
      <c r="R373" s="51"/>
      <c r="S373" s="57" t="s">
        <v>49</v>
      </c>
      <c r="T373" s="53">
        <v>802895</v>
      </c>
      <c r="U373" s="53" t="s">
        <v>4379</v>
      </c>
      <c r="V373" s="53" t="s">
        <v>4380</v>
      </c>
      <c r="W373" s="53" t="s">
        <v>52</v>
      </c>
      <c r="X373" s="53" t="s">
        <v>4381</v>
      </c>
      <c r="Y373" s="53" t="s">
        <v>4382</v>
      </c>
      <c r="Z373" s="53" t="s">
        <v>4383</v>
      </c>
      <c r="AA373" s="53" t="s">
        <v>56</v>
      </c>
      <c r="AB373" s="53">
        <v>3000</v>
      </c>
      <c r="AC373" s="53">
        <v>3000</v>
      </c>
      <c r="AD373" s="53" t="s">
        <v>56</v>
      </c>
      <c r="AE373" s="53" t="s">
        <v>56</v>
      </c>
      <c r="AF373" s="53" t="s">
        <v>56</v>
      </c>
      <c r="AG373" s="53">
        <v>3000</v>
      </c>
      <c r="AH373" s="53" t="s">
        <v>102</v>
      </c>
      <c r="AI373" s="53">
        <v>1500</v>
      </c>
      <c r="AJ373" s="53">
        <v>10000</v>
      </c>
      <c r="AK373" s="53" t="s">
        <v>58</v>
      </c>
      <c r="AL373" s="53">
        <v>0</v>
      </c>
      <c r="AM373" s="53" t="s">
        <v>59</v>
      </c>
      <c r="AN373" s="53" t="s">
        <v>60</v>
      </c>
      <c r="AO373" s="51"/>
      <c r="AP373" s="53" t="s">
        <v>61</v>
      </c>
      <c r="AQ373" s="53" t="s">
        <v>62</v>
      </c>
      <c r="AR373" s="53" t="s">
        <v>63</v>
      </c>
      <c r="AS373" s="53" t="s">
        <v>88</v>
      </c>
      <c r="AT373" s="53" t="s">
        <v>169</v>
      </c>
      <c r="AU373" s="53" t="s">
        <v>65</v>
      </c>
      <c r="AV373" s="53" t="s">
        <v>662</v>
      </c>
      <c r="AW373" s="53" t="s">
        <v>105</v>
      </c>
      <c r="AX373" s="53" t="s">
        <v>68</v>
      </c>
      <c r="AY373" s="53" t="s">
        <v>93</v>
      </c>
      <c r="AZ373" s="53" t="s">
        <v>3967</v>
      </c>
      <c r="BA373" s="53" t="s">
        <v>163</v>
      </c>
      <c r="BB373" s="53">
        <v>0</v>
      </c>
      <c r="BC373" s="53" t="s">
        <v>4384</v>
      </c>
      <c r="BD373" s="53" t="s">
        <v>3969</v>
      </c>
      <c r="BE373" s="58">
        <v>39793</v>
      </c>
      <c r="BF373" s="53">
        <v>3000</v>
      </c>
      <c r="BG373" s="58">
        <v>39793</v>
      </c>
      <c r="BH373" s="109" t="s">
        <v>3967</v>
      </c>
      <c r="BI373" s="60">
        <v>3070</v>
      </c>
      <c r="BJ373" s="61">
        <v>102.33333333333333</v>
      </c>
      <c r="BK373" s="27">
        <f t="shared" si="32"/>
        <v>100</v>
      </c>
      <c r="BL373" s="110">
        <f t="shared" si="33"/>
        <v>8.3333333333333339</v>
      </c>
    </row>
    <row r="374" spans="1:64" s="77" customFormat="1" ht="16.5" customHeight="1" x14ac:dyDescent="0.25">
      <c r="A374" s="49" t="s">
        <v>3958</v>
      </c>
      <c r="B374" s="51" t="s">
        <v>4389</v>
      </c>
      <c r="C374" s="49">
        <v>82</v>
      </c>
      <c r="D374" s="63" t="s">
        <v>3333</v>
      </c>
      <c r="E374" s="51" t="s">
        <v>3184</v>
      </c>
      <c r="F374" s="50">
        <v>1102</v>
      </c>
      <c r="G374" s="63" t="s">
        <v>386</v>
      </c>
      <c r="H374" s="24" t="str">
        <f>IFERROR(IF(F374*1=9999,VLOOKUP(99&amp;C374*1,[4]Depara_Prod_Oficial!$A$2:$F$1048576,6,FALSE),VLOOKUP(F374*1,[4]Depara_Prod_Oficial!$A$2:$F$1048576,6,FALSE)),E374)</f>
        <v>AP STD</v>
      </c>
      <c r="I374" s="24" t="str">
        <f>IFERROR(VLOOKUP(H374,'[5]Principais Produtos'!$C$1:$D$42,2,0),"Não")</f>
        <v>Sim</v>
      </c>
      <c r="J374" s="68" t="s">
        <v>1642</v>
      </c>
      <c r="K374" s="53" t="s">
        <v>1652</v>
      </c>
      <c r="L374" s="51"/>
      <c r="M374" s="54" t="s">
        <v>902</v>
      </c>
      <c r="N374" s="55">
        <v>212212.01</v>
      </c>
      <c r="O374" s="55">
        <v>212212.01</v>
      </c>
      <c r="P374" s="56">
        <v>0</v>
      </c>
      <c r="Q374" s="55"/>
      <c r="R374" s="51"/>
      <c r="S374" s="57" t="s">
        <v>49</v>
      </c>
      <c r="T374" s="53">
        <v>594971</v>
      </c>
      <c r="U374" s="53" t="s">
        <v>4385</v>
      </c>
      <c r="V374" s="53" t="s">
        <v>4386</v>
      </c>
      <c r="W374" s="53" t="s">
        <v>52</v>
      </c>
      <c r="X374" s="53">
        <v>1102080</v>
      </c>
      <c r="Y374" s="53" t="s">
        <v>4387</v>
      </c>
      <c r="Z374" s="53" t="s">
        <v>4388</v>
      </c>
      <c r="AA374" s="53" t="s">
        <v>56</v>
      </c>
      <c r="AB374" s="53">
        <v>50000</v>
      </c>
      <c r="AC374" s="53">
        <v>50000</v>
      </c>
      <c r="AD374" s="53" t="s">
        <v>56</v>
      </c>
      <c r="AE374" s="53" t="s">
        <v>56</v>
      </c>
      <c r="AF374" s="53" t="s">
        <v>56</v>
      </c>
      <c r="AG374" s="53">
        <v>50000</v>
      </c>
      <c r="AH374" s="53" t="s">
        <v>57</v>
      </c>
      <c r="AI374" s="53">
        <v>50000</v>
      </c>
      <c r="AJ374" s="53">
        <v>155706.29</v>
      </c>
      <c r="AK374" s="53" t="s">
        <v>58</v>
      </c>
      <c r="AL374" s="53">
        <v>0</v>
      </c>
      <c r="AM374" s="53" t="s">
        <v>150</v>
      </c>
      <c r="AN374" s="53" t="s">
        <v>562</v>
      </c>
      <c r="AO374" s="51" t="s">
        <v>563</v>
      </c>
      <c r="AP374" s="53" t="s">
        <v>61</v>
      </c>
      <c r="AQ374" s="53" t="s">
        <v>270</v>
      </c>
      <c r="AR374" s="53" t="s">
        <v>87</v>
      </c>
      <c r="AS374" s="53" t="s">
        <v>2326</v>
      </c>
      <c r="AT374" s="53" t="s">
        <v>2367</v>
      </c>
      <c r="AU374" s="53" t="s">
        <v>65</v>
      </c>
      <c r="AV374" s="53" t="s">
        <v>406</v>
      </c>
      <c r="AW374" s="53" t="s">
        <v>283</v>
      </c>
      <c r="AX374" s="53" t="s">
        <v>284</v>
      </c>
      <c r="AY374" s="53" t="s">
        <v>93</v>
      </c>
      <c r="AZ374" s="53" t="s">
        <v>4264</v>
      </c>
      <c r="BA374" s="53" t="s">
        <v>191</v>
      </c>
      <c r="BB374" s="53">
        <v>0</v>
      </c>
      <c r="BC374" s="53" t="s">
        <v>4389</v>
      </c>
      <c r="BD374" s="53" t="s">
        <v>4390</v>
      </c>
      <c r="BE374" s="58">
        <v>39205</v>
      </c>
      <c r="BF374" s="53">
        <v>50000</v>
      </c>
      <c r="BG374" s="58">
        <v>39205</v>
      </c>
      <c r="BH374" s="109" t="s">
        <v>4264</v>
      </c>
      <c r="BI374" s="60">
        <v>3652</v>
      </c>
      <c r="BJ374" s="61">
        <v>121.73333333333333</v>
      </c>
      <c r="BK374" s="27">
        <f t="shared" si="32"/>
        <v>119</v>
      </c>
      <c r="BL374" s="110">
        <f t="shared" si="33"/>
        <v>9.9166666666666661</v>
      </c>
    </row>
    <row r="375" spans="1:64" s="77" customFormat="1" ht="16.5" customHeight="1" x14ac:dyDescent="0.25">
      <c r="A375" s="49" t="s">
        <v>3958</v>
      </c>
      <c r="B375" s="51" t="s">
        <v>4398</v>
      </c>
      <c r="C375" s="49">
        <v>93</v>
      </c>
      <c r="D375" s="63" t="s">
        <v>3333</v>
      </c>
      <c r="E375" s="51" t="s">
        <v>4719</v>
      </c>
      <c r="F375" s="50">
        <v>8034</v>
      </c>
      <c r="G375" s="63" t="s">
        <v>389</v>
      </c>
      <c r="H375" s="24" t="str">
        <f>IFERROR(IF(F375*1=9999,VLOOKUP(99&amp;C375*1,[4]Depara_Prod_Oficial!$A$2:$F$1048576,6,FALSE),VLOOKUP(F375*1,[4]Depara_Prod_Oficial!$A$2:$F$1048576,6,FALSE)),E375)</f>
        <v>Vida PF</v>
      </c>
      <c r="I375" s="24" t="str">
        <f>IFERROR(VLOOKUP(H375,'[5]Principais Produtos'!$C$1:$D$42,2,0),"Não")</f>
        <v>Não</v>
      </c>
      <c r="J375" s="51" t="s">
        <v>387</v>
      </c>
      <c r="K375" s="17" t="s">
        <v>921</v>
      </c>
      <c r="L375" s="51"/>
      <c r="M375" s="54" t="s">
        <v>369</v>
      </c>
      <c r="N375" s="55">
        <v>124959.99</v>
      </c>
      <c r="O375" s="55">
        <v>0</v>
      </c>
      <c r="P375" s="56">
        <v>124959.99</v>
      </c>
      <c r="Q375" s="55"/>
      <c r="R375" s="51"/>
      <c r="S375" s="57" t="s">
        <v>49</v>
      </c>
      <c r="T375" s="53">
        <v>1116528</v>
      </c>
      <c r="U375" s="53" t="s">
        <v>4391</v>
      </c>
      <c r="V375" s="53" t="s">
        <v>4392</v>
      </c>
      <c r="W375" s="53" t="s">
        <v>52</v>
      </c>
      <c r="X375" s="53" t="s">
        <v>4393</v>
      </c>
      <c r="Y375" s="53" t="s">
        <v>4394</v>
      </c>
      <c r="Z375" s="53" t="s">
        <v>4395</v>
      </c>
      <c r="AA375" s="53" t="s">
        <v>56</v>
      </c>
      <c r="AB375" s="53">
        <v>124959.99</v>
      </c>
      <c r="AC375" s="53">
        <v>124959.99</v>
      </c>
      <c r="AD375" s="53" t="s">
        <v>56</v>
      </c>
      <c r="AE375" s="53" t="s">
        <v>56</v>
      </c>
      <c r="AF375" s="53" t="s">
        <v>56</v>
      </c>
      <c r="AG375" s="53">
        <v>124959.99</v>
      </c>
      <c r="AH375" s="53" t="s">
        <v>102</v>
      </c>
      <c r="AI375" s="53">
        <v>62480</v>
      </c>
      <c r="AJ375" s="53">
        <v>0</v>
      </c>
      <c r="AK375" s="53" t="s">
        <v>58</v>
      </c>
      <c r="AL375" s="53">
        <v>0</v>
      </c>
      <c r="AM375" s="53" t="s">
        <v>59</v>
      </c>
      <c r="AN375" s="53" t="s">
        <v>60</v>
      </c>
      <c r="AO375" s="51"/>
      <c r="AP375" s="53" t="s">
        <v>61</v>
      </c>
      <c r="AQ375" s="53" t="s">
        <v>270</v>
      </c>
      <c r="AR375" s="53" t="s">
        <v>63</v>
      </c>
      <c r="AS375" s="53" t="s">
        <v>88</v>
      </c>
      <c r="AT375" s="53" t="s">
        <v>169</v>
      </c>
      <c r="AU375" s="53" t="s">
        <v>65</v>
      </c>
      <c r="AV375" s="53" t="s">
        <v>4396</v>
      </c>
      <c r="AW375" s="53" t="s">
        <v>340</v>
      </c>
      <c r="AX375" s="53" t="s">
        <v>190</v>
      </c>
      <c r="AY375" s="53" t="s">
        <v>93</v>
      </c>
      <c r="AZ375" s="53" t="s">
        <v>4256</v>
      </c>
      <c r="BA375" s="53" t="s">
        <v>4397</v>
      </c>
      <c r="BB375" s="53">
        <v>0</v>
      </c>
      <c r="BC375" s="53" t="s">
        <v>4398</v>
      </c>
      <c r="BD375" s="53" t="s">
        <v>2419</v>
      </c>
      <c r="BE375" s="58">
        <v>40112</v>
      </c>
      <c r="BF375" s="53">
        <v>124959.99</v>
      </c>
      <c r="BG375" s="58">
        <v>40112</v>
      </c>
      <c r="BH375" s="109" t="s">
        <v>4256</v>
      </c>
      <c r="BI375" s="60">
        <v>2752</v>
      </c>
      <c r="BJ375" s="61">
        <v>91.733333333333334</v>
      </c>
      <c r="BK375" s="27">
        <f t="shared" si="32"/>
        <v>90</v>
      </c>
      <c r="BL375" s="110">
        <f t="shared" si="33"/>
        <v>7.5</v>
      </c>
    </row>
    <row r="376" spans="1:64" s="77" customFormat="1" ht="16.5" customHeight="1" x14ac:dyDescent="0.25">
      <c r="A376" s="49" t="s">
        <v>3958</v>
      </c>
      <c r="B376" s="51" t="s">
        <v>4405</v>
      </c>
      <c r="C376" s="49">
        <v>93</v>
      </c>
      <c r="D376" s="63" t="s">
        <v>3333</v>
      </c>
      <c r="E376" s="51" t="s">
        <v>3951</v>
      </c>
      <c r="F376" s="50">
        <v>7012</v>
      </c>
      <c r="G376" s="63" t="s">
        <v>386</v>
      </c>
      <c r="H376" s="24" t="str">
        <f>IFERROR(IF(F376*1=9999,VLOOKUP(99&amp;C376*1,[4]Depara_Prod_Oficial!$A$2:$F$1048576,6,FALSE),VLOOKUP(F376*1,[4]Depara_Prod_Oficial!$A$2:$F$1048576,6,FALSE)),E376)</f>
        <v>Vida Específica</v>
      </c>
      <c r="I376" s="24" t="str">
        <f>IFERROR(VLOOKUP(H376,'[5]Principais Produtos'!$C$1:$D$42,2,0),"Não")</f>
        <v>Não</v>
      </c>
      <c r="J376" s="51" t="s">
        <v>387</v>
      </c>
      <c r="K376" s="53" t="s">
        <v>953</v>
      </c>
      <c r="L376" s="51" t="s">
        <v>4722</v>
      </c>
      <c r="M376" s="54" t="s">
        <v>48</v>
      </c>
      <c r="N376" s="55">
        <v>28485</v>
      </c>
      <c r="O376" s="55">
        <v>22000</v>
      </c>
      <c r="P376" s="56">
        <v>6485</v>
      </c>
      <c r="Q376" s="55"/>
      <c r="R376" s="51"/>
      <c r="S376" s="57" t="s">
        <v>49</v>
      </c>
      <c r="T376" s="53">
        <v>1329018</v>
      </c>
      <c r="U376" s="53" t="s">
        <v>4399</v>
      </c>
      <c r="V376" s="53" t="s">
        <v>4400</v>
      </c>
      <c r="W376" s="53" t="s">
        <v>52</v>
      </c>
      <c r="X376" s="53" t="s">
        <v>4401</v>
      </c>
      <c r="Y376" s="53" t="s">
        <v>4402</v>
      </c>
      <c r="Z376" s="53" t="s">
        <v>4403</v>
      </c>
      <c r="AA376" s="53" t="s">
        <v>56</v>
      </c>
      <c r="AB376" s="53">
        <v>18486</v>
      </c>
      <c r="AC376" s="53">
        <v>18486</v>
      </c>
      <c r="AD376" s="53" t="s">
        <v>56</v>
      </c>
      <c r="AE376" s="53" t="s">
        <v>56</v>
      </c>
      <c r="AF376" s="53" t="s">
        <v>56</v>
      </c>
      <c r="AG376" s="53">
        <v>18486</v>
      </c>
      <c r="AH376" s="53" t="s">
        <v>102</v>
      </c>
      <c r="AI376" s="53">
        <v>9243</v>
      </c>
      <c r="AJ376" s="53">
        <v>0</v>
      </c>
      <c r="AK376" s="53" t="s">
        <v>58</v>
      </c>
      <c r="AL376" s="53">
        <v>0</v>
      </c>
      <c r="AM376" s="53" t="s">
        <v>59</v>
      </c>
      <c r="AN376" s="53" t="s">
        <v>60</v>
      </c>
      <c r="AO376" s="51"/>
      <c r="AP376" s="53" t="s">
        <v>61</v>
      </c>
      <c r="AQ376" s="53" t="s">
        <v>270</v>
      </c>
      <c r="AR376" s="53" t="s">
        <v>161</v>
      </c>
      <c r="AS376" s="53" t="s">
        <v>64</v>
      </c>
      <c r="AT376" s="53" t="s">
        <v>169</v>
      </c>
      <c r="AU376" s="53" t="s">
        <v>65</v>
      </c>
      <c r="AV376" s="53" t="s">
        <v>4404</v>
      </c>
      <c r="AW376" s="53" t="s">
        <v>92</v>
      </c>
      <c r="AX376" s="53" t="s">
        <v>68</v>
      </c>
      <c r="AY376" s="53" t="s">
        <v>93</v>
      </c>
      <c r="AZ376" s="53" t="s">
        <v>3967</v>
      </c>
      <c r="BA376" s="53" t="s">
        <v>70</v>
      </c>
      <c r="BB376" s="53">
        <v>0</v>
      </c>
      <c r="BC376" s="53" t="s">
        <v>4405</v>
      </c>
      <c r="BD376" s="53" t="s">
        <v>4406</v>
      </c>
      <c r="BE376" s="58">
        <v>40696</v>
      </c>
      <c r="BF376" s="53">
        <v>18486</v>
      </c>
      <c r="BG376" s="58">
        <v>40696</v>
      </c>
      <c r="BH376" s="109" t="s">
        <v>3967</v>
      </c>
      <c r="BI376" s="60">
        <v>2167</v>
      </c>
      <c r="BJ376" s="61">
        <v>72.233333333333334</v>
      </c>
      <c r="BK376" s="27">
        <f t="shared" si="32"/>
        <v>71</v>
      </c>
      <c r="BL376" s="110">
        <f t="shared" si="33"/>
        <v>5.916666666666667</v>
      </c>
    </row>
    <row r="377" spans="1:64" s="77" customFormat="1" ht="16.5" customHeight="1" x14ac:dyDescent="0.25">
      <c r="A377" s="49" t="s">
        <v>3958</v>
      </c>
      <c r="B377" s="51" t="s">
        <v>4413</v>
      </c>
      <c r="C377" s="49">
        <v>82</v>
      </c>
      <c r="D377" s="63" t="s">
        <v>3333</v>
      </c>
      <c r="E377" s="51" t="s">
        <v>917</v>
      </c>
      <c r="F377" s="50">
        <v>5012</v>
      </c>
      <c r="G377" s="63" t="s">
        <v>374</v>
      </c>
      <c r="H377" s="24" t="str">
        <f>IFERROR(IF(F377*1=9999,VLOOKUP(99&amp;C377*1,[4]Depara_Prod_Oficial!$A$2:$F$1048576,6,FALSE),VLOOKUP(F377*1,[4]Depara_Prod_Oficial!$A$2:$F$1048576,6,FALSE)),E377)</f>
        <v>AP STD</v>
      </c>
      <c r="I377" s="24" t="str">
        <f>IFERROR(VLOOKUP(H377,'[5]Principais Produtos'!$C$1:$D$42,2,0),"Não")</f>
        <v>Sim</v>
      </c>
      <c r="J377" s="68" t="s">
        <v>925</v>
      </c>
      <c r="K377" s="53" t="s">
        <v>378</v>
      </c>
      <c r="L377" s="51"/>
      <c r="M377" s="54" t="s">
        <v>903</v>
      </c>
      <c r="N377" s="55">
        <v>279526.90999999997</v>
      </c>
      <c r="O377" s="55">
        <v>279526.90999999997</v>
      </c>
      <c r="P377" s="56">
        <v>0</v>
      </c>
      <c r="Q377" s="55"/>
      <c r="R377" s="51"/>
      <c r="S377" s="62" t="s">
        <v>375</v>
      </c>
      <c r="T377" s="53">
        <v>1573234</v>
      </c>
      <c r="U377" s="53" t="s">
        <v>4407</v>
      </c>
      <c r="V377" s="53" t="s">
        <v>4408</v>
      </c>
      <c r="W377" s="53" t="s">
        <v>52</v>
      </c>
      <c r="X377" s="53" t="s">
        <v>4409</v>
      </c>
      <c r="Y377" s="53" t="s">
        <v>4410</v>
      </c>
      <c r="Z377" s="53" t="s">
        <v>4411</v>
      </c>
      <c r="AA377" s="53" t="s">
        <v>56</v>
      </c>
      <c r="AB377" s="53">
        <v>114655.1</v>
      </c>
      <c r="AC377" s="53">
        <v>116995</v>
      </c>
      <c r="AD377" s="53" t="s">
        <v>56</v>
      </c>
      <c r="AE377" s="53" t="s">
        <v>56</v>
      </c>
      <c r="AF377" s="53" t="s">
        <v>56</v>
      </c>
      <c r="AG377" s="53">
        <v>9359.6</v>
      </c>
      <c r="AH377" s="53" t="s">
        <v>57</v>
      </c>
      <c r="AI377" s="53">
        <v>9359.6</v>
      </c>
      <c r="AJ377" s="53">
        <v>0</v>
      </c>
      <c r="AK377" s="53" t="s">
        <v>58</v>
      </c>
      <c r="AL377" s="53">
        <v>0</v>
      </c>
      <c r="AM377" s="53" t="s">
        <v>59</v>
      </c>
      <c r="AN377" s="53" t="s">
        <v>60</v>
      </c>
      <c r="AO377" s="51"/>
      <c r="AP377" s="53" t="s">
        <v>61</v>
      </c>
      <c r="AQ377" s="53" t="s">
        <v>86</v>
      </c>
      <c r="AR377" s="53" t="s">
        <v>161</v>
      </c>
      <c r="AS377" s="53" t="s">
        <v>64</v>
      </c>
      <c r="AT377" s="53" t="s">
        <v>169</v>
      </c>
      <c r="AU377" s="53" t="s">
        <v>65</v>
      </c>
      <c r="AV377" s="53" t="s">
        <v>4412</v>
      </c>
      <c r="AW377" s="53" t="s">
        <v>292</v>
      </c>
      <c r="AX377" s="53" t="s">
        <v>293</v>
      </c>
      <c r="AY377" s="53" t="s">
        <v>93</v>
      </c>
      <c r="AZ377" s="53" t="s">
        <v>3973</v>
      </c>
      <c r="BA377" s="53" t="s">
        <v>332</v>
      </c>
      <c r="BB377" s="53">
        <v>0</v>
      </c>
      <c r="BC377" s="53" t="s">
        <v>4413</v>
      </c>
      <c r="BD377" s="53" t="s">
        <v>4414</v>
      </c>
      <c r="BE377" s="58">
        <v>41299</v>
      </c>
      <c r="BF377" s="53">
        <v>114655.1</v>
      </c>
      <c r="BG377" s="58">
        <v>41299</v>
      </c>
      <c r="BH377" s="109" t="s">
        <v>3973</v>
      </c>
      <c r="BI377" s="60">
        <v>1561</v>
      </c>
      <c r="BJ377" s="61">
        <v>52.033333333333331</v>
      </c>
      <c r="BK377" s="27">
        <f t="shared" si="32"/>
        <v>51</v>
      </c>
      <c r="BL377" s="110">
        <f t="shared" si="33"/>
        <v>4.25</v>
      </c>
    </row>
    <row r="378" spans="1:64" s="77" customFormat="1" ht="16.5" customHeight="1" x14ac:dyDescent="0.25">
      <c r="A378" s="49" t="s">
        <v>3958</v>
      </c>
      <c r="B378" s="51" t="s">
        <v>4420</v>
      </c>
      <c r="C378" s="49">
        <v>82</v>
      </c>
      <c r="D378" s="63" t="s">
        <v>3333</v>
      </c>
      <c r="E378" s="51" t="s">
        <v>917</v>
      </c>
      <c r="F378" s="50">
        <v>5012</v>
      </c>
      <c r="G378" s="63" t="s">
        <v>374</v>
      </c>
      <c r="H378" s="24" t="str">
        <f>IFERROR(IF(F378*1=9999,VLOOKUP(99&amp;C378*1,[4]Depara_Prod_Oficial!$A$2:$F$1048576,6,FALSE),VLOOKUP(F378*1,[4]Depara_Prod_Oficial!$A$2:$F$1048576,6,FALSE)),E378)</f>
        <v>AP STD</v>
      </c>
      <c r="I378" s="24" t="str">
        <f>IFERROR(VLOOKUP(H378,'[5]Principais Produtos'!$C$1:$D$42,2,0),"Não")</f>
        <v>Sim</v>
      </c>
      <c r="J378" s="68" t="s">
        <v>925</v>
      </c>
      <c r="K378" s="53" t="s">
        <v>378</v>
      </c>
      <c r="L378" s="51"/>
      <c r="M378" s="54" t="s">
        <v>903</v>
      </c>
      <c r="N378" s="55">
        <v>71066.47</v>
      </c>
      <c r="O378" s="55">
        <v>71066.47</v>
      </c>
      <c r="P378" s="56">
        <v>0</v>
      </c>
      <c r="Q378" s="55"/>
      <c r="R378" s="51"/>
      <c r="S378" s="62" t="s">
        <v>375</v>
      </c>
      <c r="T378" s="53">
        <v>1582201</v>
      </c>
      <c r="U378" s="53" t="s">
        <v>4415</v>
      </c>
      <c r="V378" s="53" t="s">
        <v>4416</v>
      </c>
      <c r="W378" s="53" t="s">
        <v>52</v>
      </c>
      <c r="X378" s="53" t="s">
        <v>4417</v>
      </c>
      <c r="Y378" s="53" t="s">
        <v>4418</v>
      </c>
      <c r="Z378" s="53" t="s">
        <v>4419</v>
      </c>
      <c r="AA378" s="53" t="s">
        <v>56</v>
      </c>
      <c r="AB378" s="53">
        <v>35834</v>
      </c>
      <c r="AC378" s="53">
        <v>37720</v>
      </c>
      <c r="AD378" s="53" t="s">
        <v>56</v>
      </c>
      <c r="AE378" s="53" t="s">
        <v>56</v>
      </c>
      <c r="AF378" s="53" t="s">
        <v>56</v>
      </c>
      <c r="AG378" s="53">
        <v>28515.25</v>
      </c>
      <c r="AH378" s="53" t="s">
        <v>57</v>
      </c>
      <c r="AI378" s="53">
        <v>28515.25</v>
      </c>
      <c r="AJ378" s="53">
        <v>0</v>
      </c>
      <c r="AK378" s="53" t="s">
        <v>58</v>
      </c>
      <c r="AL378" s="53">
        <v>0</v>
      </c>
      <c r="AM378" s="53" t="s">
        <v>59</v>
      </c>
      <c r="AN378" s="53" t="s">
        <v>60</v>
      </c>
      <c r="AO378" s="51"/>
      <c r="AP378" s="53" t="s">
        <v>61</v>
      </c>
      <c r="AQ378" s="53" t="s">
        <v>86</v>
      </c>
      <c r="AR378" s="53" t="s">
        <v>63</v>
      </c>
      <c r="AS378" s="53" t="s">
        <v>88</v>
      </c>
      <c r="AT378" s="53" t="s">
        <v>187</v>
      </c>
      <c r="AU378" s="53" t="s">
        <v>65</v>
      </c>
      <c r="AV378" s="53" t="s">
        <v>123</v>
      </c>
      <c r="AW378" s="53" t="s">
        <v>105</v>
      </c>
      <c r="AX378" s="53" t="s">
        <v>68</v>
      </c>
      <c r="AY378" s="53" t="s">
        <v>93</v>
      </c>
      <c r="AZ378" s="53" t="s">
        <v>3961</v>
      </c>
      <c r="BA378" s="53" t="s">
        <v>163</v>
      </c>
      <c r="BB378" s="53">
        <v>0</v>
      </c>
      <c r="BC378" s="53" t="s">
        <v>4420</v>
      </c>
      <c r="BD378" s="53" t="s">
        <v>2363</v>
      </c>
      <c r="BE378" s="58">
        <v>41318</v>
      </c>
      <c r="BF378" s="53">
        <v>35834</v>
      </c>
      <c r="BG378" s="58">
        <v>41318</v>
      </c>
      <c r="BH378" s="109" t="s">
        <v>3961</v>
      </c>
      <c r="BI378" s="60">
        <v>1541</v>
      </c>
      <c r="BJ378" s="61">
        <v>51.366666666666667</v>
      </c>
      <c r="BK378" s="27">
        <f t="shared" si="32"/>
        <v>50</v>
      </c>
      <c r="BL378" s="110">
        <f t="shared" si="33"/>
        <v>4.166666666666667</v>
      </c>
    </row>
    <row r="379" spans="1:64" s="77" customFormat="1" ht="16.5" customHeight="1" x14ac:dyDescent="0.25">
      <c r="A379" s="49" t="s">
        <v>3958</v>
      </c>
      <c r="B379" s="51" t="s">
        <v>4426</v>
      </c>
      <c r="C379" s="49">
        <v>82</v>
      </c>
      <c r="D379" s="63" t="s">
        <v>3333</v>
      </c>
      <c r="E379" s="51" t="s">
        <v>917</v>
      </c>
      <c r="F379" s="50">
        <v>5012</v>
      </c>
      <c r="G379" s="63" t="s">
        <v>374</v>
      </c>
      <c r="H379" s="24" t="str">
        <f>IFERROR(IF(F379*1=9999,VLOOKUP(99&amp;C379*1,[4]Depara_Prod_Oficial!$A$2:$F$1048576,6,FALSE),VLOOKUP(F379*1,[4]Depara_Prod_Oficial!$A$2:$F$1048576,6,FALSE)),E379)</f>
        <v>AP STD</v>
      </c>
      <c r="I379" s="24" t="str">
        <f>IFERROR(VLOOKUP(H379,'[5]Principais Produtos'!$C$1:$D$42,2,0),"Não")</f>
        <v>Sim</v>
      </c>
      <c r="J379" s="51" t="s">
        <v>387</v>
      </c>
      <c r="K379" s="51" t="s">
        <v>47</v>
      </c>
      <c r="L379" s="51"/>
      <c r="M379" s="54" t="s">
        <v>903</v>
      </c>
      <c r="N379" s="55">
        <v>25743.8</v>
      </c>
      <c r="O379" s="55">
        <v>25743.8</v>
      </c>
      <c r="P379" s="56">
        <v>0</v>
      </c>
      <c r="Q379" s="55"/>
      <c r="R379" s="51"/>
      <c r="S379" s="62" t="s">
        <v>375</v>
      </c>
      <c r="T379" s="53">
        <v>1631126</v>
      </c>
      <c r="U379" s="53" t="s">
        <v>4421</v>
      </c>
      <c r="V379" s="53" t="s">
        <v>4422</v>
      </c>
      <c r="W379" s="53" t="s">
        <v>52</v>
      </c>
      <c r="X379" s="53" t="s">
        <v>4423</v>
      </c>
      <c r="Y379" s="53" t="s">
        <v>4424</v>
      </c>
      <c r="Z379" s="53" t="s">
        <v>4425</v>
      </c>
      <c r="AA379" s="53" t="s">
        <v>56</v>
      </c>
      <c r="AB379" s="53">
        <v>45000</v>
      </c>
      <c r="AC379" s="53">
        <v>45000</v>
      </c>
      <c r="AD379" s="53" t="s">
        <v>56</v>
      </c>
      <c r="AE379" s="53" t="s">
        <v>56</v>
      </c>
      <c r="AF379" s="53" t="s">
        <v>56</v>
      </c>
      <c r="AG379" s="53">
        <v>45000</v>
      </c>
      <c r="AH379" s="53" t="s">
        <v>102</v>
      </c>
      <c r="AI379" s="53">
        <v>22500</v>
      </c>
      <c r="AJ379" s="53">
        <v>0</v>
      </c>
      <c r="AK379" s="53" t="s">
        <v>58</v>
      </c>
      <c r="AL379" s="53">
        <v>0</v>
      </c>
      <c r="AM379" s="53" t="s">
        <v>59</v>
      </c>
      <c r="AN379" s="53" t="s">
        <v>60</v>
      </c>
      <c r="AO379" s="51"/>
      <c r="AP379" s="53" t="s">
        <v>61</v>
      </c>
      <c r="AQ379" s="53" t="s">
        <v>86</v>
      </c>
      <c r="AR379" s="53" t="s">
        <v>199</v>
      </c>
      <c r="AS379" s="53" t="s">
        <v>88</v>
      </c>
      <c r="AT379" s="53" t="s">
        <v>169</v>
      </c>
      <c r="AU379" s="53" t="s">
        <v>65</v>
      </c>
      <c r="AV379" s="53" t="s">
        <v>2327</v>
      </c>
      <c r="AW379" s="53" t="s">
        <v>2138</v>
      </c>
      <c r="AX379" s="53" t="s">
        <v>775</v>
      </c>
      <c r="AY379" s="53" t="s">
        <v>93</v>
      </c>
      <c r="AZ379" s="53" t="s">
        <v>4243</v>
      </c>
      <c r="BA379" s="53" t="s">
        <v>163</v>
      </c>
      <c r="BB379" s="53">
        <v>0</v>
      </c>
      <c r="BC379" s="53" t="s">
        <v>4426</v>
      </c>
      <c r="BD379" s="53" t="s">
        <v>4427</v>
      </c>
      <c r="BE379" s="58">
        <v>41398</v>
      </c>
      <c r="BF379" s="53">
        <v>45000</v>
      </c>
      <c r="BG379" s="58">
        <v>41398</v>
      </c>
      <c r="BH379" s="109" t="s">
        <v>4243</v>
      </c>
      <c r="BI379" s="60">
        <v>1467</v>
      </c>
      <c r="BJ379" s="61">
        <v>48.9</v>
      </c>
      <c r="BK379" s="27">
        <f t="shared" si="32"/>
        <v>48</v>
      </c>
      <c r="BL379" s="110">
        <f t="shared" si="33"/>
        <v>4</v>
      </c>
    </row>
    <row r="380" spans="1:64" s="77" customFormat="1" ht="16.5" customHeight="1" x14ac:dyDescent="0.25">
      <c r="A380" s="49" t="s">
        <v>3958</v>
      </c>
      <c r="B380" s="51" t="s">
        <v>4433</v>
      </c>
      <c r="C380" s="49">
        <v>82</v>
      </c>
      <c r="D380" s="63" t="s">
        <v>3333</v>
      </c>
      <c r="E380" s="51" t="s">
        <v>2317</v>
      </c>
      <c r="F380" s="50">
        <v>5009</v>
      </c>
      <c r="G380" s="63" t="s">
        <v>1641</v>
      </c>
      <c r="H380" s="24" t="str">
        <f>IFERROR(IF(F380*1=9999,VLOOKUP(99&amp;C380*1,[4]Depara_Prod_Oficial!$A$2:$F$1048576,6,FALSE),VLOOKUP(F380*1,[4]Depara_Prod_Oficial!$A$2:$F$1048576,6,FALSE)),E380)</f>
        <v>AP STD</v>
      </c>
      <c r="I380" s="24" t="str">
        <f>IFERROR(VLOOKUP(H380,'[5]Principais Produtos'!$C$1:$D$42,2,0),"Não")</f>
        <v>Sim</v>
      </c>
      <c r="J380" s="51" t="s">
        <v>387</v>
      </c>
      <c r="K380" s="53" t="s">
        <v>3664</v>
      </c>
      <c r="L380" s="51"/>
      <c r="M380" s="54" t="s">
        <v>369</v>
      </c>
      <c r="N380" s="55">
        <v>5594.98</v>
      </c>
      <c r="O380" s="55">
        <v>0</v>
      </c>
      <c r="P380" s="56">
        <v>5594.98</v>
      </c>
      <c r="Q380" s="55"/>
      <c r="R380" s="51"/>
      <c r="S380" s="62" t="s">
        <v>375</v>
      </c>
      <c r="T380" s="53">
        <v>1773982</v>
      </c>
      <c r="U380" s="53" t="s">
        <v>4428</v>
      </c>
      <c r="V380" s="53" t="s">
        <v>4429</v>
      </c>
      <c r="W380" s="53" t="s">
        <v>52</v>
      </c>
      <c r="X380" s="53" t="s">
        <v>4430</v>
      </c>
      <c r="Y380" s="53" t="s">
        <v>4431</v>
      </c>
      <c r="Z380" s="53" t="s">
        <v>4432</v>
      </c>
      <c r="AA380" s="53" t="s">
        <v>56</v>
      </c>
      <c r="AB380" s="53">
        <v>3209</v>
      </c>
      <c r="AC380" s="53">
        <v>3209</v>
      </c>
      <c r="AD380" s="53" t="s">
        <v>56</v>
      </c>
      <c r="AE380" s="53" t="s">
        <v>56</v>
      </c>
      <c r="AF380" s="53" t="s">
        <v>56</v>
      </c>
      <c r="AG380" s="53">
        <v>3209</v>
      </c>
      <c r="AH380" s="53" t="s">
        <v>102</v>
      </c>
      <c r="AI380" s="53">
        <v>1604.5</v>
      </c>
      <c r="AJ380" s="53">
        <v>0</v>
      </c>
      <c r="AK380" s="53" t="s">
        <v>58</v>
      </c>
      <c r="AL380" s="53">
        <v>0</v>
      </c>
      <c r="AM380" s="53" t="s">
        <v>59</v>
      </c>
      <c r="AN380" s="53" t="s">
        <v>60</v>
      </c>
      <c r="AO380" s="51"/>
      <c r="AP380" s="53" t="s">
        <v>61</v>
      </c>
      <c r="AQ380" s="53" t="s">
        <v>86</v>
      </c>
      <c r="AR380" s="53" t="s">
        <v>63</v>
      </c>
      <c r="AS380" s="53" t="s">
        <v>64</v>
      </c>
      <c r="AT380" s="53" t="s">
        <v>89</v>
      </c>
      <c r="AU380" s="53" t="s">
        <v>103</v>
      </c>
      <c r="AV380" s="53" t="s">
        <v>573</v>
      </c>
      <c r="AW380" s="53" t="s">
        <v>574</v>
      </c>
      <c r="AX380" s="53" t="s">
        <v>190</v>
      </c>
      <c r="AY380" s="53" t="s">
        <v>93</v>
      </c>
      <c r="AZ380" s="53" t="s">
        <v>4291</v>
      </c>
      <c r="BA380" s="53" t="s">
        <v>554</v>
      </c>
      <c r="BB380" s="53">
        <v>0</v>
      </c>
      <c r="BC380" s="53" t="s">
        <v>4433</v>
      </c>
      <c r="BD380" s="53" t="s">
        <v>4434</v>
      </c>
      <c r="BE380" s="58">
        <v>41654</v>
      </c>
      <c r="BF380" s="53">
        <v>3209</v>
      </c>
      <c r="BG380" s="58">
        <v>41654</v>
      </c>
      <c r="BH380" s="109" t="s">
        <v>4291</v>
      </c>
      <c r="BI380" s="60">
        <v>1213</v>
      </c>
      <c r="BJ380" s="61">
        <v>40.43333333333333</v>
      </c>
      <c r="BK380" s="27">
        <f t="shared" si="32"/>
        <v>39</v>
      </c>
      <c r="BL380" s="110">
        <f t="shared" si="33"/>
        <v>3.25</v>
      </c>
    </row>
    <row r="381" spans="1:64" s="77" customFormat="1" ht="16.5" customHeight="1" x14ac:dyDescent="0.25">
      <c r="A381" s="49" t="s">
        <v>3958</v>
      </c>
      <c r="B381" s="51" t="s">
        <v>4442</v>
      </c>
      <c r="C381" s="49">
        <v>14</v>
      </c>
      <c r="D381" s="63" t="s">
        <v>3274</v>
      </c>
      <c r="E381" s="51" t="s">
        <v>3556</v>
      </c>
      <c r="F381" s="50">
        <v>8114</v>
      </c>
      <c r="G381" s="63" t="s">
        <v>381</v>
      </c>
      <c r="H381" s="24" t="str">
        <f>IFERROR(IF(F381*1=9999,VLOOKUP(99&amp;C381*1,[4]Depara_Prod_Oficial!$A$2:$F$1048576,6,FALSE),VLOOKUP(F381*1,[4]Depara_Prod_Oficial!$A$2:$F$1048576,6,FALSE)),E381)</f>
        <v>Empresarial</v>
      </c>
      <c r="I381" s="24" t="str">
        <f>IFERROR(VLOOKUP(H381,'[5]Principais Produtos'!$C$1:$D$42,2,0),"Não")</f>
        <v>Sim</v>
      </c>
      <c r="J381" s="51" t="s">
        <v>387</v>
      </c>
      <c r="K381" s="53" t="s">
        <v>956</v>
      </c>
      <c r="L381" s="51" t="s">
        <v>4723</v>
      </c>
      <c r="M381" s="54" t="s">
        <v>48</v>
      </c>
      <c r="N381" s="55">
        <v>7549.7</v>
      </c>
      <c r="O381" s="55">
        <v>7549.7</v>
      </c>
      <c r="P381" s="56">
        <v>0</v>
      </c>
      <c r="Q381" s="55"/>
      <c r="R381" s="51"/>
      <c r="S381" s="62" t="s">
        <v>375</v>
      </c>
      <c r="T381" s="53">
        <v>2424912</v>
      </c>
      <c r="U381" s="53" t="s">
        <v>4435</v>
      </c>
      <c r="V381" s="53" t="s">
        <v>4436</v>
      </c>
      <c r="W381" s="53" t="s">
        <v>129</v>
      </c>
      <c r="X381" s="53" t="s">
        <v>4437</v>
      </c>
      <c r="Y381" s="53" t="s">
        <v>4438</v>
      </c>
      <c r="Z381" s="53" t="s">
        <v>4439</v>
      </c>
      <c r="AA381" s="53" t="s">
        <v>56</v>
      </c>
      <c r="AB381" s="53">
        <v>12000</v>
      </c>
      <c r="AC381" s="53">
        <v>12000</v>
      </c>
      <c r="AD381" s="53" t="s">
        <v>56</v>
      </c>
      <c r="AE381" s="53" t="s">
        <v>56</v>
      </c>
      <c r="AF381" s="53" t="s">
        <v>56</v>
      </c>
      <c r="AG381" s="53">
        <v>12000</v>
      </c>
      <c r="AH381" s="53" t="s">
        <v>102</v>
      </c>
      <c r="AI381" s="53">
        <v>6000</v>
      </c>
      <c r="AJ381" s="53">
        <v>0</v>
      </c>
      <c r="AK381" s="53" t="s">
        <v>58</v>
      </c>
      <c r="AL381" s="53">
        <v>0</v>
      </c>
      <c r="AM381" s="53" t="s">
        <v>59</v>
      </c>
      <c r="AN381" s="53" t="s">
        <v>60</v>
      </c>
      <c r="AO381" s="51"/>
      <c r="AP381" s="53" t="s">
        <v>61</v>
      </c>
      <c r="AQ381" s="53" t="s">
        <v>133</v>
      </c>
      <c r="AR381" s="53" t="s">
        <v>538</v>
      </c>
      <c r="AS381" s="53" t="s">
        <v>88</v>
      </c>
      <c r="AT381" s="53" t="s">
        <v>89</v>
      </c>
      <c r="AU381" s="53" t="s">
        <v>103</v>
      </c>
      <c r="AV381" s="53" t="s">
        <v>4440</v>
      </c>
      <c r="AW381" s="53" t="s">
        <v>2826</v>
      </c>
      <c r="AX381" s="53" t="s">
        <v>775</v>
      </c>
      <c r="AY381" s="53" t="s">
        <v>93</v>
      </c>
      <c r="AZ381" s="53" t="s">
        <v>4441</v>
      </c>
      <c r="BA381" s="53" t="s">
        <v>70</v>
      </c>
      <c r="BB381" s="53">
        <v>0</v>
      </c>
      <c r="BC381" s="53" t="s">
        <v>4442</v>
      </c>
      <c r="BD381" s="53" t="s">
        <v>4443</v>
      </c>
      <c r="BE381" s="58">
        <v>42808</v>
      </c>
      <c r="BF381" s="53">
        <v>12000</v>
      </c>
      <c r="BG381" s="58">
        <v>42808</v>
      </c>
      <c r="BH381" s="109" t="s">
        <v>4441</v>
      </c>
      <c r="BI381" s="60">
        <v>60</v>
      </c>
      <c r="BJ381" s="61">
        <v>2</v>
      </c>
      <c r="BK381" s="27">
        <f t="shared" si="32"/>
        <v>1</v>
      </c>
      <c r="BL381" s="110">
        <f t="shared" si="33"/>
        <v>8.3333333333333329E-2</v>
      </c>
    </row>
    <row r="382" spans="1:64" s="77" customFormat="1" ht="16.5" customHeight="1" x14ac:dyDescent="0.25">
      <c r="A382" s="49" t="s">
        <v>3958</v>
      </c>
      <c r="B382" s="51" t="s">
        <v>4449</v>
      </c>
      <c r="C382" s="49">
        <v>14</v>
      </c>
      <c r="D382" s="63" t="s">
        <v>3274</v>
      </c>
      <c r="E382" s="51" t="s">
        <v>2319</v>
      </c>
      <c r="F382" s="50">
        <v>5003</v>
      </c>
      <c r="G382" s="18" t="s">
        <v>951</v>
      </c>
      <c r="H382" s="24" t="str">
        <f>IFERROR(IF(F382*1=9999,VLOOKUP(99&amp;C382*1,[4]Depara_Prod_Oficial!$A$2:$F$1048576,6,FALSE),VLOOKUP(F382*1,[4]Depara_Prod_Oficial!$A$2:$F$1048576,6,FALSE)),E382)</f>
        <v>Residencial Plus</v>
      </c>
      <c r="I382" s="24" t="str">
        <f>IFERROR(VLOOKUP(H382,'[5]Principais Produtos'!$C$1:$D$42,2,0),"Não")</f>
        <v>Não</v>
      </c>
      <c r="J382" s="51" t="s">
        <v>387</v>
      </c>
      <c r="K382" s="53" t="s">
        <v>1645</v>
      </c>
      <c r="L382" s="51"/>
      <c r="M382" s="54" t="s">
        <v>48</v>
      </c>
      <c r="N382" s="55">
        <v>1367.82</v>
      </c>
      <c r="O382" s="55">
        <v>1100</v>
      </c>
      <c r="P382" s="56">
        <v>267.81999999999994</v>
      </c>
      <c r="Q382" s="55"/>
      <c r="R382" s="51"/>
      <c r="S382" s="62" t="s">
        <v>375</v>
      </c>
      <c r="T382" s="53">
        <v>2199667</v>
      </c>
      <c r="U382" s="53" t="s">
        <v>4444</v>
      </c>
      <c r="V382" s="53" t="s">
        <v>4445</v>
      </c>
      <c r="W382" s="53" t="s">
        <v>129</v>
      </c>
      <c r="X382" s="53" t="s">
        <v>4446</v>
      </c>
      <c r="Y382" s="53" t="s">
        <v>4447</v>
      </c>
      <c r="Z382" s="53" t="s">
        <v>4448</v>
      </c>
      <c r="AA382" s="53" t="s">
        <v>56</v>
      </c>
      <c r="AB382" s="53">
        <v>4736</v>
      </c>
      <c r="AC382" s="53">
        <v>4736</v>
      </c>
      <c r="AD382" s="53" t="s">
        <v>56</v>
      </c>
      <c r="AE382" s="53" t="s">
        <v>56</v>
      </c>
      <c r="AF382" s="53" t="s">
        <v>56</v>
      </c>
      <c r="AG382" s="53">
        <v>4736</v>
      </c>
      <c r="AH382" s="53" t="s">
        <v>102</v>
      </c>
      <c r="AI382" s="53">
        <v>2368</v>
      </c>
      <c r="AJ382" s="53">
        <v>0</v>
      </c>
      <c r="AK382" s="53" t="s">
        <v>58</v>
      </c>
      <c r="AL382" s="53">
        <v>0</v>
      </c>
      <c r="AM382" s="53" t="s">
        <v>59</v>
      </c>
      <c r="AN382" s="53" t="s">
        <v>60</v>
      </c>
      <c r="AO382" s="51"/>
      <c r="AP382" s="53" t="s">
        <v>61</v>
      </c>
      <c r="AQ382" s="53" t="s">
        <v>133</v>
      </c>
      <c r="AR382" s="53" t="s">
        <v>87</v>
      </c>
      <c r="AS382" s="53" t="s">
        <v>88</v>
      </c>
      <c r="AT382" s="53" t="s">
        <v>89</v>
      </c>
      <c r="AU382" s="53" t="s">
        <v>103</v>
      </c>
      <c r="AV382" s="53" t="s">
        <v>1259</v>
      </c>
      <c r="AW382" s="53" t="s">
        <v>92</v>
      </c>
      <c r="AX382" s="53" t="s">
        <v>68</v>
      </c>
      <c r="AY382" s="53" t="s">
        <v>93</v>
      </c>
      <c r="AZ382" s="53" t="s">
        <v>4249</v>
      </c>
      <c r="BA382" s="53" t="s">
        <v>70</v>
      </c>
      <c r="BB382" s="53">
        <v>0</v>
      </c>
      <c r="BC382" s="53" t="s">
        <v>4449</v>
      </c>
      <c r="BD382" s="53" t="s">
        <v>4450</v>
      </c>
      <c r="BE382" s="58">
        <v>42402</v>
      </c>
      <c r="BF382" s="53">
        <v>4736</v>
      </c>
      <c r="BG382" s="58">
        <v>42402</v>
      </c>
      <c r="BH382" s="109" t="s">
        <v>4249</v>
      </c>
      <c r="BI382" s="60">
        <v>464</v>
      </c>
      <c r="BJ382" s="61">
        <v>15.466666666666667</v>
      </c>
      <c r="BK382" s="27">
        <f t="shared" si="32"/>
        <v>15</v>
      </c>
      <c r="BL382" s="110">
        <f t="shared" si="33"/>
        <v>1.25</v>
      </c>
    </row>
    <row r="383" spans="1:64" s="77" customFormat="1" ht="16.5" customHeight="1" x14ac:dyDescent="0.25">
      <c r="A383" s="49" t="s">
        <v>3958</v>
      </c>
      <c r="B383" s="51" t="s">
        <v>4457</v>
      </c>
      <c r="C383" s="49">
        <v>14</v>
      </c>
      <c r="D383" s="63" t="s">
        <v>3274</v>
      </c>
      <c r="E383" s="51" t="s">
        <v>380</v>
      </c>
      <c r="F383" s="50">
        <v>8100</v>
      </c>
      <c r="G383" s="63" t="s">
        <v>381</v>
      </c>
      <c r="H383" s="24" t="str">
        <f>IFERROR(IF(F383*1=9999,VLOOKUP(99&amp;C383*1,[4]Depara_Prod_Oficial!$A$2:$F$1048576,6,FALSE),VLOOKUP(F383*1,[4]Depara_Prod_Oficial!$A$2:$F$1048576,6,FALSE)),E383)</f>
        <v>Residencial Van Gogh</v>
      </c>
      <c r="I383" s="24" t="str">
        <f>IFERROR(VLOOKUP(H383,'[5]Principais Produtos'!$C$1:$D$42,2,0),"Não")</f>
        <v>Não</v>
      </c>
      <c r="J383" s="68" t="s">
        <v>925</v>
      </c>
      <c r="K383" s="53" t="s">
        <v>378</v>
      </c>
      <c r="L383" s="51"/>
      <c r="M383" s="54" t="s">
        <v>903</v>
      </c>
      <c r="N383" s="55">
        <v>3000</v>
      </c>
      <c r="O383" s="55">
        <v>3000</v>
      </c>
      <c r="P383" s="56">
        <v>0</v>
      </c>
      <c r="Q383" s="55"/>
      <c r="R383" s="51"/>
      <c r="S383" s="62" t="s">
        <v>375</v>
      </c>
      <c r="T383" s="53">
        <v>2150988</v>
      </c>
      <c r="U383" s="53" t="s">
        <v>4451</v>
      </c>
      <c r="V383" s="53" t="s">
        <v>4452</v>
      </c>
      <c r="W383" s="53" t="s">
        <v>129</v>
      </c>
      <c r="X383" s="53" t="s">
        <v>4453</v>
      </c>
      <c r="Y383" s="53" t="s">
        <v>4454</v>
      </c>
      <c r="Z383" s="53" t="s">
        <v>4455</v>
      </c>
      <c r="AA383" s="53" t="s">
        <v>56</v>
      </c>
      <c r="AB383" s="53">
        <v>9055.93</v>
      </c>
      <c r="AC383" s="53">
        <v>12000</v>
      </c>
      <c r="AD383" s="53" t="s">
        <v>56</v>
      </c>
      <c r="AE383" s="53" t="s">
        <v>56</v>
      </c>
      <c r="AF383" s="53" t="s">
        <v>56</v>
      </c>
      <c r="AG383" s="53">
        <v>9055.93</v>
      </c>
      <c r="AH383" s="53" t="s">
        <v>102</v>
      </c>
      <c r="AI383" s="53">
        <v>4527.97</v>
      </c>
      <c r="AJ383" s="53">
        <v>0</v>
      </c>
      <c r="AK383" s="53" t="s">
        <v>58</v>
      </c>
      <c r="AL383" s="53">
        <v>0</v>
      </c>
      <c r="AM383" s="53" t="s">
        <v>59</v>
      </c>
      <c r="AN383" s="53" t="s">
        <v>60</v>
      </c>
      <c r="AO383" s="51"/>
      <c r="AP383" s="53" t="s">
        <v>61</v>
      </c>
      <c r="AQ383" s="53" t="s">
        <v>133</v>
      </c>
      <c r="AR383" s="53" t="s">
        <v>142</v>
      </c>
      <c r="AS383" s="53" t="s">
        <v>88</v>
      </c>
      <c r="AT383" s="53" t="s">
        <v>89</v>
      </c>
      <c r="AU383" s="53" t="s">
        <v>103</v>
      </c>
      <c r="AV383" s="53" t="s">
        <v>4456</v>
      </c>
      <c r="AW383" s="53" t="s">
        <v>272</v>
      </c>
      <c r="AX383" s="53" t="s">
        <v>273</v>
      </c>
      <c r="AY383" s="53" t="s">
        <v>93</v>
      </c>
      <c r="AZ383" s="53" t="s">
        <v>4243</v>
      </c>
      <c r="BA383" s="53" t="s">
        <v>332</v>
      </c>
      <c r="BB383" s="53">
        <v>0</v>
      </c>
      <c r="BC383" s="53" t="s">
        <v>4457</v>
      </c>
      <c r="BD383" s="53" t="s">
        <v>108</v>
      </c>
      <c r="BE383" s="58">
        <v>42268</v>
      </c>
      <c r="BF383" s="53">
        <v>9055.93</v>
      </c>
      <c r="BG383" s="58">
        <v>42268</v>
      </c>
      <c r="BH383" s="109" t="s">
        <v>4243</v>
      </c>
      <c r="BI383" s="60">
        <v>597</v>
      </c>
      <c r="BJ383" s="61">
        <v>19.899999999999999</v>
      </c>
      <c r="BK383" s="27">
        <f t="shared" si="32"/>
        <v>19</v>
      </c>
      <c r="BL383" s="110">
        <f t="shared" si="33"/>
        <v>1.5833333333333333</v>
      </c>
    </row>
    <row r="384" spans="1:64" s="77" customFormat="1" ht="16.5" customHeight="1" x14ac:dyDescent="0.25">
      <c r="A384" s="49" t="s">
        <v>3958</v>
      </c>
      <c r="B384" s="51" t="s">
        <v>4463</v>
      </c>
      <c r="C384" s="49">
        <v>14</v>
      </c>
      <c r="D384" s="63" t="s">
        <v>3274</v>
      </c>
      <c r="E384" s="51" t="s">
        <v>3556</v>
      </c>
      <c r="F384" s="50">
        <v>8114</v>
      </c>
      <c r="G384" s="63" t="s">
        <v>381</v>
      </c>
      <c r="H384" s="24" t="str">
        <f>IFERROR(IF(F384*1=9999,VLOOKUP(99&amp;C384*1,[4]Depara_Prod_Oficial!$A$2:$F$1048576,6,FALSE),VLOOKUP(F384*1,[4]Depara_Prod_Oficial!$A$2:$F$1048576,6,FALSE)),E384)</f>
        <v>Empresarial</v>
      </c>
      <c r="I384" s="24" t="str">
        <f>IFERROR(VLOOKUP(H384,'[5]Principais Produtos'!$C$1:$D$42,2,0),"Não")</f>
        <v>Sim</v>
      </c>
      <c r="J384" s="68" t="s">
        <v>925</v>
      </c>
      <c r="K384" s="53" t="s">
        <v>378</v>
      </c>
      <c r="L384" s="51"/>
      <c r="M384" s="54" t="s">
        <v>48</v>
      </c>
      <c r="N384" s="55">
        <v>10138.39</v>
      </c>
      <c r="O384" s="55">
        <v>9640</v>
      </c>
      <c r="P384" s="56">
        <v>498.38999999999942</v>
      </c>
      <c r="Q384" s="55"/>
      <c r="R384" s="51"/>
      <c r="S384" s="62" t="s">
        <v>375</v>
      </c>
      <c r="T384" s="53">
        <v>2399568</v>
      </c>
      <c r="U384" s="53" t="s">
        <v>4458</v>
      </c>
      <c r="V384" s="53" t="s">
        <v>4459</v>
      </c>
      <c r="W384" s="53" t="s">
        <v>129</v>
      </c>
      <c r="X384" s="53" t="s">
        <v>4460</v>
      </c>
      <c r="Y384" s="53" t="s">
        <v>4461</v>
      </c>
      <c r="Z384" s="53" t="s">
        <v>4462</v>
      </c>
      <c r="AA384" s="53" t="s">
        <v>56</v>
      </c>
      <c r="AB384" s="53">
        <v>16840</v>
      </c>
      <c r="AC384" s="53">
        <v>18000</v>
      </c>
      <c r="AD384" s="53" t="s">
        <v>56</v>
      </c>
      <c r="AE384" s="53" t="s">
        <v>56</v>
      </c>
      <c r="AF384" s="53" t="s">
        <v>56</v>
      </c>
      <c r="AG384" s="53">
        <v>16840</v>
      </c>
      <c r="AH384" s="53" t="s">
        <v>102</v>
      </c>
      <c r="AI384" s="53">
        <v>8420</v>
      </c>
      <c r="AJ384" s="53">
        <v>0</v>
      </c>
      <c r="AK384" s="53" t="s">
        <v>58</v>
      </c>
      <c r="AL384" s="53">
        <v>0</v>
      </c>
      <c r="AM384" s="53" t="s">
        <v>59</v>
      </c>
      <c r="AN384" s="53" t="s">
        <v>60</v>
      </c>
      <c r="AO384" s="51"/>
      <c r="AP384" s="53" t="s">
        <v>61</v>
      </c>
      <c r="AQ384" s="53" t="s">
        <v>133</v>
      </c>
      <c r="AR384" s="53" t="s">
        <v>87</v>
      </c>
      <c r="AS384" s="53" t="s">
        <v>64</v>
      </c>
      <c r="AT384" s="53" t="s">
        <v>89</v>
      </c>
      <c r="AU384" s="53" t="s">
        <v>90</v>
      </c>
      <c r="AV384" s="53" t="s">
        <v>201</v>
      </c>
      <c r="AW384" s="53" t="s">
        <v>92</v>
      </c>
      <c r="AX384" s="53" t="s">
        <v>68</v>
      </c>
      <c r="AY384" s="53" t="s">
        <v>93</v>
      </c>
      <c r="AZ384" s="53" t="s">
        <v>4249</v>
      </c>
      <c r="BA384" s="53" t="s">
        <v>70</v>
      </c>
      <c r="BB384" s="53">
        <v>0</v>
      </c>
      <c r="BC384" s="53" t="s">
        <v>4463</v>
      </c>
      <c r="BD384" s="53" t="s">
        <v>4464</v>
      </c>
      <c r="BE384" s="58">
        <v>42724</v>
      </c>
      <c r="BF384" s="53">
        <v>16840</v>
      </c>
      <c r="BG384" s="58">
        <v>42724</v>
      </c>
      <c r="BH384" s="109" t="s">
        <v>4249</v>
      </c>
      <c r="BI384" s="60">
        <v>142</v>
      </c>
      <c r="BJ384" s="61">
        <v>4.7333333333333334</v>
      </c>
      <c r="BK384" s="27">
        <f t="shared" si="32"/>
        <v>4</v>
      </c>
      <c r="BL384" s="110">
        <f t="shared" si="33"/>
        <v>0.33333333333333331</v>
      </c>
    </row>
    <row r="385" spans="1:64" s="77" customFormat="1" ht="16.5" customHeight="1" x14ac:dyDescent="0.25">
      <c r="A385" s="49" t="s">
        <v>3958</v>
      </c>
      <c r="B385" s="51" t="s">
        <v>4471</v>
      </c>
      <c r="C385" s="49">
        <v>14</v>
      </c>
      <c r="D385" s="63" t="s">
        <v>3274</v>
      </c>
      <c r="E385" s="51" t="s">
        <v>935</v>
      </c>
      <c r="F385" s="50">
        <v>5000</v>
      </c>
      <c r="G385" s="18" t="s">
        <v>936</v>
      </c>
      <c r="H385" s="24" t="str">
        <f>IFERROR(IF(F385*1=9999,VLOOKUP(99&amp;C385*1,[4]Depara_Prod_Oficial!$A$2:$F$1048576,6,FALSE),VLOOKUP(F385*1,[4]Depara_Prod_Oficial!$A$2:$F$1048576,6,FALSE)),E385)</f>
        <v>Residencial STD</v>
      </c>
      <c r="I385" s="24" t="str">
        <f>IFERROR(VLOOKUP(H385,'[5]Principais Produtos'!$C$1:$D$42,2,0),"Não")</f>
        <v>Não</v>
      </c>
      <c r="J385" s="51" t="s">
        <v>387</v>
      </c>
      <c r="K385" s="53" t="s">
        <v>1645</v>
      </c>
      <c r="L385" s="51"/>
      <c r="M385" s="54" t="s">
        <v>903</v>
      </c>
      <c r="N385" s="55">
        <v>3147.22</v>
      </c>
      <c r="O385" s="55">
        <v>3147.22</v>
      </c>
      <c r="P385" s="56">
        <v>0</v>
      </c>
      <c r="Q385" s="55"/>
      <c r="R385" s="51"/>
      <c r="S385" s="62" t="s">
        <v>375</v>
      </c>
      <c r="T385" s="53">
        <v>2393259</v>
      </c>
      <c r="U385" s="53" t="s">
        <v>4465</v>
      </c>
      <c r="V385" s="53" t="s">
        <v>4466</v>
      </c>
      <c r="W385" s="53" t="s">
        <v>129</v>
      </c>
      <c r="X385" s="53" t="s">
        <v>4467</v>
      </c>
      <c r="Y385" s="53" t="s">
        <v>4468</v>
      </c>
      <c r="Z385" s="53" t="s">
        <v>4469</v>
      </c>
      <c r="AA385" s="53" t="s">
        <v>56</v>
      </c>
      <c r="AB385" s="53">
        <v>3731</v>
      </c>
      <c r="AC385" s="53">
        <v>3731</v>
      </c>
      <c r="AD385" s="53" t="s">
        <v>56</v>
      </c>
      <c r="AE385" s="53" t="s">
        <v>56</v>
      </c>
      <c r="AF385" s="53" t="s">
        <v>56</v>
      </c>
      <c r="AG385" s="53">
        <v>3731</v>
      </c>
      <c r="AH385" s="53" t="s">
        <v>102</v>
      </c>
      <c r="AI385" s="53">
        <v>1865.5</v>
      </c>
      <c r="AJ385" s="53">
        <v>0</v>
      </c>
      <c r="AK385" s="53" t="s">
        <v>58</v>
      </c>
      <c r="AL385" s="53">
        <v>0</v>
      </c>
      <c r="AM385" s="53" t="s">
        <v>59</v>
      </c>
      <c r="AN385" s="53" t="s">
        <v>60</v>
      </c>
      <c r="AO385" s="51"/>
      <c r="AP385" s="53" t="s">
        <v>61</v>
      </c>
      <c r="AQ385" s="53" t="s">
        <v>133</v>
      </c>
      <c r="AR385" s="53" t="s">
        <v>538</v>
      </c>
      <c r="AS385" s="53" t="s">
        <v>88</v>
      </c>
      <c r="AT385" s="53" t="s">
        <v>89</v>
      </c>
      <c r="AU385" s="53" t="s">
        <v>90</v>
      </c>
      <c r="AV385" s="53" t="s">
        <v>4470</v>
      </c>
      <c r="AW385" s="53" t="s">
        <v>67</v>
      </c>
      <c r="AX385" s="53" t="s">
        <v>68</v>
      </c>
      <c r="AY385" s="53" t="s">
        <v>93</v>
      </c>
      <c r="AZ385" s="53" t="s">
        <v>4249</v>
      </c>
      <c r="BA385" s="53" t="s">
        <v>94</v>
      </c>
      <c r="BB385" s="53">
        <v>0</v>
      </c>
      <c r="BC385" s="53" t="s">
        <v>4471</v>
      </c>
      <c r="BD385" s="53" t="s">
        <v>2177</v>
      </c>
      <c r="BE385" s="58">
        <v>42706</v>
      </c>
      <c r="BF385" s="53">
        <v>3731</v>
      </c>
      <c r="BG385" s="58">
        <v>42706</v>
      </c>
      <c r="BH385" s="109" t="s">
        <v>4249</v>
      </c>
      <c r="BI385" s="60">
        <v>160</v>
      </c>
      <c r="BJ385" s="61">
        <v>5.333333333333333</v>
      </c>
      <c r="BK385" s="27">
        <f t="shared" si="32"/>
        <v>5</v>
      </c>
      <c r="BL385" s="110">
        <f t="shared" si="33"/>
        <v>0.41666666666666669</v>
      </c>
    </row>
    <row r="386" spans="1:64" s="77" customFormat="1" ht="16.5" customHeight="1" x14ac:dyDescent="0.25">
      <c r="A386" s="49" t="s">
        <v>3958</v>
      </c>
      <c r="B386" s="51" t="s">
        <v>4477</v>
      </c>
      <c r="C386" s="49">
        <v>14</v>
      </c>
      <c r="D386" s="63" t="s">
        <v>3274</v>
      </c>
      <c r="E386" s="51" t="s">
        <v>3557</v>
      </c>
      <c r="F386" s="50">
        <v>8099</v>
      </c>
      <c r="G386" s="52" t="s">
        <v>1644</v>
      </c>
      <c r="H386" s="24" t="str">
        <f>IFERROR(IF(F386*1=9999,VLOOKUP(99&amp;C386*1,[4]Depara_Prod_Oficial!$A$2:$F$1048576,6,FALSE),VLOOKUP(F386*1,[4]Depara_Prod_Oficial!$A$2:$F$1048576,6,FALSE)),E386)</f>
        <v>Residencial Sob Medida</v>
      </c>
      <c r="I386" s="24" t="str">
        <f>IFERROR(VLOOKUP(H386,'[5]Principais Produtos'!$C$1:$D$42,2,0),"Não")</f>
        <v>Sim</v>
      </c>
      <c r="J386" s="51" t="s">
        <v>387</v>
      </c>
      <c r="K386" s="53" t="s">
        <v>3664</v>
      </c>
      <c r="L386" s="51"/>
      <c r="M386" s="54" t="s">
        <v>903</v>
      </c>
      <c r="N386" s="55">
        <v>2963.82</v>
      </c>
      <c r="O386" s="55">
        <v>2963.82</v>
      </c>
      <c r="P386" s="56">
        <v>0</v>
      </c>
      <c r="Q386" s="55"/>
      <c r="R386" s="51"/>
      <c r="S386" s="62" t="s">
        <v>375</v>
      </c>
      <c r="T386" s="53">
        <v>2097849</v>
      </c>
      <c r="U386" s="53" t="s">
        <v>4472</v>
      </c>
      <c r="V386" s="53" t="s">
        <v>4473</v>
      </c>
      <c r="W386" s="53" t="s">
        <v>129</v>
      </c>
      <c r="X386" s="53" t="s">
        <v>4474</v>
      </c>
      <c r="Y386" s="53" t="s">
        <v>4475</v>
      </c>
      <c r="Z386" s="53" t="s">
        <v>4476</v>
      </c>
      <c r="AA386" s="53" t="s">
        <v>56</v>
      </c>
      <c r="AB386" s="53">
        <v>2400</v>
      </c>
      <c r="AC386" s="53">
        <v>2400</v>
      </c>
      <c r="AD386" s="53" t="s">
        <v>56</v>
      </c>
      <c r="AE386" s="53" t="s">
        <v>56</v>
      </c>
      <c r="AF386" s="53" t="s">
        <v>56</v>
      </c>
      <c r="AG386" s="53">
        <v>2400</v>
      </c>
      <c r="AH386" s="53" t="s">
        <v>102</v>
      </c>
      <c r="AI386" s="53">
        <v>1200</v>
      </c>
      <c r="AJ386" s="53">
        <v>0</v>
      </c>
      <c r="AK386" s="53" t="s">
        <v>58</v>
      </c>
      <c r="AL386" s="53">
        <v>0</v>
      </c>
      <c r="AM386" s="53" t="s">
        <v>59</v>
      </c>
      <c r="AN386" s="53" t="s">
        <v>60</v>
      </c>
      <c r="AO386" s="51"/>
      <c r="AP386" s="53" t="s">
        <v>61</v>
      </c>
      <c r="AQ386" s="53" t="s">
        <v>133</v>
      </c>
      <c r="AR386" s="53" t="s">
        <v>538</v>
      </c>
      <c r="AS386" s="53" t="s">
        <v>88</v>
      </c>
      <c r="AT386" s="53" t="s">
        <v>89</v>
      </c>
      <c r="AU386" s="53" t="s">
        <v>103</v>
      </c>
      <c r="AV386" s="53" t="s">
        <v>1345</v>
      </c>
      <c r="AW386" s="53" t="s">
        <v>646</v>
      </c>
      <c r="AX386" s="53" t="s">
        <v>190</v>
      </c>
      <c r="AY386" s="53" t="s">
        <v>93</v>
      </c>
      <c r="AZ386" s="53" t="s">
        <v>4256</v>
      </c>
      <c r="BA386" s="53" t="s">
        <v>94</v>
      </c>
      <c r="BB386" s="53">
        <v>0</v>
      </c>
      <c r="BC386" s="53" t="s">
        <v>4477</v>
      </c>
      <c r="BD386" s="53" t="s">
        <v>4478</v>
      </c>
      <c r="BE386" s="58">
        <v>42152</v>
      </c>
      <c r="BF386" s="53">
        <v>2400</v>
      </c>
      <c r="BG386" s="58">
        <v>42152</v>
      </c>
      <c r="BH386" s="109" t="s">
        <v>4256</v>
      </c>
      <c r="BI386" s="60">
        <v>712</v>
      </c>
      <c r="BJ386" s="61">
        <v>23.733333333333334</v>
      </c>
      <c r="BK386" s="27">
        <f t="shared" si="32"/>
        <v>23</v>
      </c>
      <c r="BL386" s="110">
        <f t="shared" si="33"/>
        <v>1.9166666666666667</v>
      </c>
    </row>
    <row r="387" spans="1:64" s="77" customFormat="1" ht="16.5" customHeight="1" x14ac:dyDescent="0.25">
      <c r="A387" s="49" t="s">
        <v>3958</v>
      </c>
      <c r="B387" s="51" t="s">
        <v>4484</v>
      </c>
      <c r="C387" s="49">
        <v>14</v>
      </c>
      <c r="D387" s="63" t="s">
        <v>3274</v>
      </c>
      <c r="E387" s="51" t="s">
        <v>4720</v>
      </c>
      <c r="F387" s="50">
        <v>383</v>
      </c>
      <c r="G387" s="63" t="s">
        <v>381</v>
      </c>
      <c r="H387" s="24" t="str">
        <f>IFERROR(IF(F387*1=9999,VLOOKUP(99&amp;C387*1,[4]Depara_Prod_Oficial!$A$2:$F$1048576,6,FALSE),VLOOKUP(F387*1,[4]Depara_Prod_Oficial!$A$2:$F$1048576,6,FALSE)),E387)</f>
        <v>Residencial STD</v>
      </c>
      <c r="I387" s="24" t="str">
        <f>IFERROR(VLOOKUP(H387,'[5]Principais Produtos'!$C$1:$D$42,2,0),"Não")</f>
        <v>Não</v>
      </c>
      <c r="J387" s="51" t="s">
        <v>387</v>
      </c>
      <c r="K387" s="53" t="s">
        <v>957</v>
      </c>
      <c r="L387" s="51" t="s">
        <v>4724</v>
      </c>
      <c r="M387" s="54" t="s">
        <v>903</v>
      </c>
      <c r="N387" s="55">
        <v>4603.08</v>
      </c>
      <c r="O387" s="55">
        <v>4603.08</v>
      </c>
      <c r="P387" s="56">
        <v>0</v>
      </c>
      <c r="Q387" s="55"/>
      <c r="R387" s="51"/>
      <c r="S387" s="62" t="s">
        <v>375</v>
      </c>
      <c r="T387" s="53">
        <v>2336222</v>
      </c>
      <c r="U387" s="53" t="s">
        <v>4479</v>
      </c>
      <c r="V387" s="53" t="s">
        <v>4480</v>
      </c>
      <c r="W387" s="53" t="s">
        <v>129</v>
      </c>
      <c r="X387" s="53" t="s">
        <v>4481</v>
      </c>
      <c r="Y387" s="53" t="s">
        <v>4482</v>
      </c>
      <c r="Z387" s="53" t="s">
        <v>4483</v>
      </c>
      <c r="AA387" s="53" t="s">
        <v>56</v>
      </c>
      <c r="AB387" s="53">
        <v>8884</v>
      </c>
      <c r="AC387" s="53">
        <v>8884</v>
      </c>
      <c r="AD387" s="53" t="s">
        <v>56</v>
      </c>
      <c r="AE387" s="53" t="s">
        <v>56</v>
      </c>
      <c r="AF387" s="53" t="s">
        <v>56</v>
      </c>
      <c r="AG387" s="53">
        <v>8884</v>
      </c>
      <c r="AH387" s="53" t="s">
        <v>102</v>
      </c>
      <c r="AI387" s="53">
        <v>4442</v>
      </c>
      <c r="AJ387" s="53">
        <v>0</v>
      </c>
      <c r="AK387" s="53" t="s">
        <v>102</v>
      </c>
      <c r="AL387" s="53">
        <v>0</v>
      </c>
      <c r="AM387" s="53" t="s">
        <v>59</v>
      </c>
      <c r="AN387" s="53" t="s">
        <v>60</v>
      </c>
      <c r="AO387" s="51"/>
      <c r="AP387" s="53" t="s">
        <v>61</v>
      </c>
      <c r="AQ387" s="53" t="s">
        <v>133</v>
      </c>
      <c r="AR387" s="53" t="s">
        <v>538</v>
      </c>
      <c r="AS387" s="53" t="s">
        <v>64</v>
      </c>
      <c r="AT387" s="53" t="s">
        <v>89</v>
      </c>
      <c r="AU387" s="53" t="s">
        <v>90</v>
      </c>
      <c r="AV387" s="53" t="s">
        <v>2168</v>
      </c>
      <c r="AW387" s="53" t="s">
        <v>92</v>
      </c>
      <c r="AX387" s="53" t="s">
        <v>68</v>
      </c>
      <c r="AY387" s="53" t="s">
        <v>93</v>
      </c>
      <c r="AZ387" s="53" t="s">
        <v>4256</v>
      </c>
      <c r="BA387" s="53" t="s">
        <v>94</v>
      </c>
      <c r="BB387" s="53">
        <v>0</v>
      </c>
      <c r="BC387" s="53" t="s">
        <v>4484</v>
      </c>
      <c r="BD387" s="53" t="s">
        <v>4485</v>
      </c>
      <c r="BE387" s="58">
        <v>42657</v>
      </c>
      <c r="BF387" s="53">
        <v>8884</v>
      </c>
      <c r="BG387" s="58">
        <v>42657</v>
      </c>
      <c r="BH387" s="109" t="s">
        <v>4256</v>
      </c>
      <c r="BI387" s="60">
        <v>207</v>
      </c>
      <c r="BJ387" s="61">
        <v>6.9</v>
      </c>
      <c r="BK387" s="27">
        <f t="shared" si="32"/>
        <v>6</v>
      </c>
      <c r="BL387" s="110">
        <f t="shared" si="33"/>
        <v>0.5</v>
      </c>
    </row>
    <row r="388" spans="1:64" s="77" customFormat="1" ht="16.5" customHeight="1" x14ac:dyDescent="0.25">
      <c r="A388" s="49" t="s">
        <v>3958</v>
      </c>
      <c r="B388" s="51" t="s">
        <v>4491</v>
      </c>
      <c r="C388" s="49">
        <v>14</v>
      </c>
      <c r="D388" s="63" t="s">
        <v>3274</v>
      </c>
      <c r="E388" s="51" t="s">
        <v>1629</v>
      </c>
      <c r="F388" s="50">
        <v>5002</v>
      </c>
      <c r="G388" s="18" t="s">
        <v>936</v>
      </c>
      <c r="H388" s="24" t="str">
        <f>IFERROR(IF(F388*1=9999,VLOOKUP(99&amp;C388*1,[4]Depara_Prod_Oficial!$A$2:$F$1048576,6,FALSE),VLOOKUP(F388*1,[4]Depara_Prod_Oficial!$A$2:$F$1048576,6,FALSE)),E388)</f>
        <v>Residencial Dose Dupla</v>
      </c>
      <c r="I388" s="24" t="str">
        <f>IFERROR(VLOOKUP(H388,'[5]Principais Produtos'!$C$1:$D$42,2,0),"Não")</f>
        <v>Sim</v>
      </c>
      <c r="J388" s="51" t="s">
        <v>387</v>
      </c>
      <c r="K388" s="53" t="s">
        <v>1645</v>
      </c>
      <c r="L388" s="51"/>
      <c r="M388" s="54" t="s">
        <v>48</v>
      </c>
      <c r="N388" s="55">
        <v>55057.68</v>
      </c>
      <c r="O388" s="55">
        <v>44000</v>
      </c>
      <c r="P388" s="56">
        <v>11057.68</v>
      </c>
      <c r="Q388" s="55"/>
      <c r="R388" s="51"/>
      <c r="S388" s="62" t="s">
        <v>375</v>
      </c>
      <c r="T388" s="53">
        <v>1442657</v>
      </c>
      <c r="U388" s="53" t="s">
        <v>4486</v>
      </c>
      <c r="V388" s="53" t="s">
        <v>4487</v>
      </c>
      <c r="W388" s="53" t="s">
        <v>129</v>
      </c>
      <c r="X388" s="53" t="s">
        <v>4488</v>
      </c>
      <c r="Y388" s="53" t="s">
        <v>4489</v>
      </c>
      <c r="Z388" s="53" t="s">
        <v>4490</v>
      </c>
      <c r="AA388" s="53" t="s">
        <v>56</v>
      </c>
      <c r="AB388" s="53">
        <v>22000</v>
      </c>
      <c r="AC388" s="53">
        <v>22000</v>
      </c>
      <c r="AD388" s="53" t="s">
        <v>56</v>
      </c>
      <c r="AE388" s="53" t="s">
        <v>56</v>
      </c>
      <c r="AF388" s="53" t="s">
        <v>56</v>
      </c>
      <c r="AG388" s="53">
        <v>22000</v>
      </c>
      <c r="AH388" s="53" t="s">
        <v>102</v>
      </c>
      <c r="AI388" s="53">
        <v>11000</v>
      </c>
      <c r="AJ388" s="53">
        <v>0</v>
      </c>
      <c r="AK388" s="53" t="s">
        <v>58</v>
      </c>
      <c r="AL388" s="53">
        <v>0</v>
      </c>
      <c r="AM388" s="53" t="s">
        <v>59</v>
      </c>
      <c r="AN388" s="53" t="s">
        <v>60</v>
      </c>
      <c r="AO388" s="51"/>
      <c r="AP388" s="53" t="s">
        <v>61</v>
      </c>
      <c r="AQ388" s="53" t="s">
        <v>133</v>
      </c>
      <c r="AR388" s="53" t="s">
        <v>63</v>
      </c>
      <c r="AS388" s="53" t="s">
        <v>88</v>
      </c>
      <c r="AT388" s="53" t="s">
        <v>153</v>
      </c>
      <c r="AU388" s="53" t="s">
        <v>65</v>
      </c>
      <c r="AV388" s="53" t="s">
        <v>215</v>
      </c>
      <c r="AW388" s="53" t="s">
        <v>105</v>
      </c>
      <c r="AX388" s="53" t="s">
        <v>68</v>
      </c>
      <c r="AY388" s="53" t="s">
        <v>93</v>
      </c>
      <c r="AZ388" s="53" t="s">
        <v>4441</v>
      </c>
      <c r="BA388" s="53" t="s">
        <v>223</v>
      </c>
      <c r="BB388" s="53">
        <v>0</v>
      </c>
      <c r="BC388" s="53" t="s">
        <v>4491</v>
      </c>
      <c r="BD388" s="53" t="s">
        <v>4492</v>
      </c>
      <c r="BE388" s="58">
        <v>41004</v>
      </c>
      <c r="BF388" s="53">
        <v>22000</v>
      </c>
      <c r="BG388" s="58">
        <v>41004</v>
      </c>
      <c r="BH388" s="109" t="s">
        <v>4441</v>
      </c>
      <c r="BI388" s="60">
        <v>1864</v>
      </c>
      <c r="BJ388" s="61">
        <v>62.133333333333333</v>
      </c>
      <c r="BK388" s="27">
        <f t="shared" si="32"/>
        <v>61</v>
      </c>
      <c r="BL388" s="110">
        <f t="shared" si="33"/>
        <v>5.083333333333333</v>
      </c>
    </row>
    <row r="389" spans="1:64" s="77" customFormat="1" ht="16.5" customHeight="1" x14ac:dyDescent="0.25">
      <c r="A389" s="49" t="s">
        <v>3958</v>
      </c>
      <c r="B389" s="51" t="s">
        <v>4498</v>
      </c>
      <c r="C389" s="49">
        <v>14</v>
      </c>
      <c r="D389" s="63" t="s">
        <v>3274</v>
      </c>
      <c r="E389" s="51" t="s">
        <v>1629</v>
      </c>
      <c r="F389" s="50">
        <v>5002</v>
      </c>
      <c r="G389" s="18" t="s">
        <v>951</v>
      </c>
      <c r="H389" s="24" t="str">
        <f>IFERROR(IF(F389*1=9999,VLOOKUP(99&amp;C389*1,[4]Depara_Prod_Oficial!$A$2:$F$1048576,6,FALSE),VLOOKUP(F389*1,[4]Depara_Prod_Oficial!$A$2:$F$1048576,6,FALSE)),E389)</f>
        <v>Residencial Dose Dupla</v>
      </c>
      <c r="I389" s="24" t="str">
        <f>IFERROR(VLOOKUP(H389,'[5]Principais Produtos'!$C$1:$D$42,2,0),"Não")</f>
        <v>Sim</v>
      </c>
      <c r="J389" s="51" t="s">
        <v>387</v>
      </c>
      <c r="K389" s="53" t="s">
        <v>1645</v>
      </c>
      <c r="L389" s="51"/>
      <c r="M389" s="54" t="s">
        <v>48</v>
      </c>
      <c r="N389" s="55">
        <v>23432.18</v>
      </c>
      <c r="O389" s="55">
        <v>20240</v>
      </c>
      <c r="P389" s="56">
        <v>3192.1800000000003</v>
      </c>
      <c r="Q389" s="55"/>
      <c r="R389" s="51"/>
      <c r="S389" s="62" t="s">
        <v>375</v>
      </c>
      <c r="T389" s="53">
        <v>1802043</v>
      </c>
      <c r="U389" s="53" t="s">
        <v>4493</v>
      </c>
      <c r="V389" s="53" t="s">
        <v>4494</v>
      </c>
      <c r="W389" s="53" t="s">
        <v>129</v>
      </c>
      <c r="X389" s="53" t="s">
        <v>4495</v>
      </c>
      <c r="Y389" s="53" t="s">
        <v>4496</v>
      </c>
      <c r="Z389" s="53" t="s">
        <v>4497</v>
      </c>
      <c r="AA389" s="53" t="s">
        <v>56</v>
      </c>
      <c r="AB389" s="53">
        <v>24753</v>
      </c>
      <c r="AC389" s="53">
        <v>24753</v>
      </c>
      <c r="AD389" s="53" t="s">
        <v>56</v>
      </c>
      <c r="AE389" s="53" t="s">
        <v>56</v>
      </c>
      <c r="AF389" s="53" t="s">
        <v>56</v>
      </c>
      <c r="AG389" s="53">
        <v>24753</v>
      </c>
      <c r="AH389" s="53" t="s">
        <v>102</v>
      </c>
      <c r="AI389" s="53">
        <v>12376.5</v>
      </c>
      <c r="AJ389" s="53">
        <v>0</v>
      </c>
      <c r="AK389" s="53" t="s">
        <v>58</v>
      </c>
      <c r="AL389" s="53">
        <v>0</v>
      </c>
      <c r="AM389" s="53" t="s">
        <v>59</v>
      </c>
      <c r="AN389" s="53" t="s">
        <v>60</v>
      </c>
      <c r="AO389" s="51"/>
      <c r="AP389" s="53" t="s">
        <v>61</v>
      </c>
      <c r="AQ389" s="53" t="s">
        <v>133</v>
      </c>
      <c r="AR389" s="53" t="s">
        <v>538</v>
      </c>
      <c r="AS389" s="53" t="s">
        <v>88</v>
      </c>
      <c r="AT389" s="53" t="s">
        <v>153</v>
      </c>
      <c r="AU389" s="53" t="s">
        <v>65</v>
      </c>
      <c r="AV389" s="53" t="s">
        <v>1523</v>
      </c>
      <c r="AW389" s="53" t="s">
        <v>92</v>
      </c>
      <c r="AX389" s="53" t="s">
        <v>68</v>
      </c>
      <c r="AY389" s="53" t="s">
        <v>93</v>
      </c>
      <c r="AZ389" s="53" t="s">
        <v>4249</v>
      </c>
      <c r="BA389" s="53" t="s">
        <v>106</v>
      </c>
      <c r="BB389" s="53">
        <v>0</v>
      </c>
      <c r="BC389" s="53" t="s">
        <v>4498</v>
      </c>
      <c r="BD389" s="53" t="s">
        <v>4499</v>
      </c>
      <c r="BE389" s="58">
        <v>41696</v>
      </c>
      <c r="BF389" s="53">
        <v>24753</v>
      </c>
      <c r="BG389" s="58">
        <v>41696</v>
      </c>
      <c r="BH389" s="109" t="s">
        <v>4249</v>
      </c>
      <c r="BI389" s="60">
        <v>1170</v>
      </c>
      <c r="BJ389" s="61">
        <v>39</v>
      </c>
      <c r="BK389" s="27">
        <f t="shared" si="32"/>
        <v>38</v>
      </c>
      <c r="BL389" s="110">
        <f t="shared" si="33"/>
        <v>3.1666666666666665</v>
      </c>
    </row>
    <row r="390" spans="1:64" s="77" customFormat="1" ht="16.5" customHeight="1" x14ac:dyDescent="0.25">
      <c r="A390" s="49" t="s">
        <v>3958</v>
      </c>
      <c r="B390" s="51" t="s">
        <v>4503</v>
      </c>
      <c r="C390" s="49">
        <v>14</v>
      </c>
      <c r="D390" s="63" t="s">
        <v>3274</v>
      </c>
      <c r="E390" s="51" t="s">
        <v>2319</v>
      </c>
      <c r="F390" s="50">
        <v>5003</v>
      </c>
      <c r="G390" s="63" t="s">
        <v>381</v>
      </c>
      <c r="H390" s="24" t="str">
        <f>IFERROR(IF(F390*1=9999,VLOOKUP(99&amp;C390*1,[4]Depara_Prod_Oficial!$A$2:$F$1048576,6,FALSE),VLOOKUP(F390*1,[4]Depara_Prod_Oficial!$A$2:$F$1048576,6,FALSE)),E390)</f>
        <v>Residencial Plus</v>
      </c>
      <c r="I390" s="24" t="str">
        <f>IFERROR(VLOOKUP(H390,'[5]Principais Produtos'!$C$1:$D$42,2,0),"Não")</f>
        <v>Não</v>
      </c>
      <c r="J390" s="68" t="s">
        <v>925</v>
      </c>
      <c r="K390" s="53" t="s">
        <v>378</v>
      </c>
      <c r="L390" s="51"/>
      <c r="M390" s="54" t="s">
        <v>48</v>
      </c>
      <c r="N390" s="55">
        <v>3920.63</v>
      </c>
      <c r="O390" s="55">
        <v>3243.88</v>
      </c>
      <c r="P390" s="56">
        <v>676.75</v>
      </c>
      <c r="Q390" s="55"/>
      <c r="R390" s="51"/>
      <c r="S390" s="62" t="s">
        <v>375</v>
      </c>
      <c r="T390" s="53">
        <v>2201094</v>
      </c>
      <c r="U390" s="53" t="s">
        <v>4500</v>
      </c>
      <c r="V390" s="53" t="s">
        <v>4445</v>
      </c>
      <c r="W390" s="53" t="s">
        <v>129</v>
      </c>
      <c r="X390" s="53" t="s">
        <v>4446</v>
      </c>
      <c r="Y390" s="53" t="s">
        <v>4501</v>
      </c>
      <c r="Z390" s="53" t="s">
        <v>4502</v>
      </c>
      <c r="AA390" s="53" t="s">
        <v>56</v>
      </c>
      <c r="AB390" s="53">
        <v>4138.75</v>
      </c>
      <c r="AC390" s="53">
        <v>4138.75</v>
      </c>
      <c r="AD390" s="53" t="s">
        <v>56</v>
      </c>
      <c r="AE390" s="53" t="s">
        <v>56</v>
      </c>
      <c r="AF390" s="53" t="s">
        <v>56</v>
      </c>
      <c r="AG390" s="53">
        <v>4138.75</v>
      </c>
      <c r="AH390" s="53" t="s">
        <v>102</v>
      </c>
      <c r="AI390" s="53">
        <v>2069.38</v>
      </c>
      <c r="AJ390" s="53">
        <v>0</v>
      </c>
      <c r="AK390" s="53" t="s">
        <v>58</v>
      </c>
      <c r="AL390" s="53">
        <v>0</v>
      </c>
      <c r="AM390" s="53" t="s">
        <v>59</v>
      </c>
      <c r="AN390" s="53" t="s">
        <v>60</v>
      </c>
      <c r="AO390" s="51"/>
      <c r="AP390" s="53" t="s">
        <v>61</v>
      </c>
      <c r="AQ390" s="53" t="s">
        <v>133</v>
      </c>
      <c r="AR390" s="53" t="s">
        <v>142</v>
      </c>
      <c r="AS390" s="53" t="s">
        <v>88</v>
      </c>
      <c r="AT390" s="53" t="s">
        <v>153</v>
      </c>
      <c r="AU390" s="53" t="s">
        <v>65</v>
      </c>
      <c r="AV390" s="53" t="s">
        <v>1259</v>
      </c>
      <c r="AW390" s="53" t="s">
        <v>92</v>
      </c>
      <c r="AX390" s="53" t="s">
        <v>68</v>
      </c>
      <c r="AY390" s="53" t="s">
        <v>93</v>
      </c>
      <c r="AZ390" s="53" t="s">
        <v>3967</v>
      </c>
      <c r="BA390" s="53" t="s">
        <v>223</v>
      </c>
      <c r="BB390" s="53">
        <v>0</v>
      </c>
      <c r="BC390" s="53" t="s">
        <v>4503</v>
      </c>
      <c r="BD390" s="53" t="s">
        <v>3260</v>
      </c>
      <c r="BE390" s="58">
        <v>42405</v>
      </c>
      <c r="BF390" s="53">
        <v>4138.75</v>
      </c>
      <c r="BG390" s="58">
        <v>42405</v>
      </c>
      <c r="BH390" s="109" t="s">
        <v>3967</v>
      </c>
      <c r="BI390" s="60">
        <v>458</v>
      </c>
      <c r="BJ390" s="61">
        <v>15.266666666666667</v>
      </c>
      <c r="BK390" s="27">
        <f t="shared" si="32"/>
        <v>15</v>
      </c>
      <c r="BL390" s="110">
        <f t="shared" si="33"/>
        <v>1.25</v>
      </c>
    </row>
    <row r="391" spans="1:64" s="77" customFormat="1" ht="16.5" customHeight="1" x14ac:dyDescent="0.25">
      <c r="A391" s="49" t="s">
        <v>3958</v>
      </c>
      <c r="B391" s="51" t="s">
        <v>4509</v>
      </c>
      <c r="C391" s="49">
        <v>14</v>
      </c>
      <c r="D391" s="63" t="s">
        <v>3274</v>
      </c>
      <c r="E391" s="51" t="s">
        <v>380</v>
      </c>
      <c r="F391" s="50">
        <v>8100</v>
      </c>
      <c r="G391" s="63" t="s">
        <v>934</v>
      </c>
      <c r="H391" s="24" t="str">
        <f>IFERROR(IF(F391*1=9999,VLOOKUP(99&amp;C391*1,[4]Depara_Prod_Oficial!$A$2:$F$1048576,6,FALSE),VLOOKUP(F391*1,[4]Depara_Prod_Oficial!$A$2:$F$1048576,6,FALSE)),E391)</f>
        <v>Residencial Van Gogh</v>
      </c>
      <c r="I391" s="24" t="str">
        <f>IFERROR(VLOOKUP(H391,'[5]Principais Produtos'!$C$1:$D$42,2,0),"Não")</f>
        <v>Não</v>
      </c>
      <c r="J391" s="51" t="s">
        <v>387</v>
      </c>
      <c r="K391" s="53" t="s">
        <v>957</v>
      </c>
      <c r="L391" s="51"/>
      <c r="M391" s="54" t="s">
        <v>48</v>
      </c>
      <c r="N391" s="55">
        <v>250000</v>
      </c>
      <c r="O391" s="55">
        <v>250000</v>
      </c>
      <c r="P391" s="56">
        <v>0</v>
      </c>
      <c r="Q391" s="55"/>
      <c r="R391" s="51"/>
      <c r="S391" s="62" t="s">
        <v>375</v>
      </c>
      <c r="T391" s="53">
        <v>2198061</v>
      </c>
      <c r="U391" s="53" t="s">
        <v>4504</v>
      </c>
      <c r="V391" s="53" t="s">
        <v>4505</v>
      </c>
      <c r="W391" s="53" t="s">
        <v>129</v>
      </c>
      <c r="X391" s="53" t="s">
        <v>4506</v>
      </c>
      <c r="Y391" s="53" t="s">
        <v>4507</v>
      </c>
      <c r="Z391" s="53" t="s">
        <v>4508</v>
      </c>
      <c r="AA391" s="53" t="s">
        <v>56</v>
      </c>
      <c r="AB391" s="53">
        <v>233747</v>
      </c>
      <c r="AC391" s="53">
        <v>233747</v>
      </c>
      <c r="AD391" s="53" t="s">
        <v>56</v>
      </c>
      <c r="AE391" s="53" t="s">
        <v>56</v>
      </c>
      <c r="AF391" s="53" t="s">
        <v>56</v>
      </c>
      <c r="AG391" s="53">
        <v>233747</v>
      </c>
      <c r="AH391" s="53" t="s">
        <v>102</v>
      </c>
      <c r="AI391" s="53">
        <v>116873.5</v>
      </c>
      <c r="AJ391" s="53">
        <v>0</v>
      </c>
      <c r="AK391" s="53" t="s">
        <v>58</v>
      </c>
      <c r="AL391" s="53">
        <v>0</v>
      </c>
      <c r="AM391" s="53" t="s">
        <v>59</v>
      </c>
      <c r="AN391" s="53" t="s">
        <v>60</v>
      </c>
      <c r="AO391" s="51"/>
      <c r="AP391" s="53" t="s">
        <v>61</v>
      </c>
      <c r="AQ391" s="53" t="s">
        <v>133</v>
      </c>
      <c r="AR391" s="53" t="s">
        <v>87</v>
      </c>
      <c r="AS391" s="53" t="s">
        <v>88</v>
      </c>
      <c r="AT391" s="53" t="s">
        <v>590</v>
      </c>
      <c r="AU391" s="53" t="s">
        <v>65</v>
      </c>
      <c r="AV391" s="53" t="s">
        <v>2825</v>
      </c>
      <c r="AW391" s="53" t="s">
        <v>2826</v>
      </c>
      <c r="AX391" s="53" t="s">
        <v>775</v>
      </c>
      <c r="AY391" s="53" t="s">
        <v>93</v>
      </c>
      <c r="AZ391" s="53" t="s">
        <v>3967</v>
      </c>
      <c r="BA391" s="53" t="s">
        <v>106</v>
      </c>
      <c r="BB391" s="53">
        <v>0</v>
      </c>
      <c r="BC391" s="53" t="s">
        <v>4509</v>
      </c>
      <c r="BD391" s="53" t="s">
        <v>256</v>
      </c>
      <c r="BE391" s="58">
        <v>42398</v>
      </c>
      <c r="BF391" s="53">
        <v>233747</v>
      </c>
      <c r="BG391" s="58">
        <v>42398</v>
      </c>
      <c r="BH391" s="109" t="s">
        <v>3967</v>
      </c>
      <c r="BI391" s="60">
        <v>465</v>
      </c>
      <c r="BJ391" s="61">
        <v>15.5</v>
      </c>
      <c r="BK391" s="27">
        <f t="shared" si="32"/>
        <v>15</v>
      </c>
      <c r="BL391" s="110">
        <f t="shared" si="33"/>
        <v>1.25</v>
      </c>
    </row>
    <row r="392" spans="1:64" s="77" customFormat="1" ht="16.5" customHeight="1" x14ac:dyDescent="0.25">
      <c r="A392" s="49" t="s">
        <v>3958</v>
      </c>
      <c r="B392" s="51" t="s">
        <v>4515</v>
      </c>
      <c r="C392" s="49">
        <v>14</v>
      </c>
      <c r="D392" s="63" t="s">
        <v>3274</v>
      </c>
      <c r="E392" s="51" t="s">
        <v>1629</v>
      </c>
      <c r="F392" s="50">
        <v>5002</v>
      </c>
      <c r="G392" s="63" t="s">
        <v>381</v>
      </c>
      <c r="H392" s="24" t="str">
        <f>IFERROR(IF(F392*1=9999,VLOOKUP(99&amp;C392*1,[4]Depara_Prod_Oficial!$A$2:$F$1048576,6,FALSE),VLOOKUP(F392*1,[4]Depara_Prod_Oficial!$A$2:$F$1048576,6,FALSE)),E392)</f>
        <v>Residencial Dose Dupla</v>
      </c>
      <c r="I392" s="24" t="str">
        <f>IFERROR(VLOOKUP(H392,'[5]Principais Produtos'!$C$1:$D$42,2,0),"Não")</f>
        <v>Sim</v>
      </c>
      <c r="J392" s="51" t="s">
        <v>387</v>
      </c>
      <c r="K392" s="53" t="s">
        <v>3664</v>
      </c>
      <c r="L392" s="51"/>
      <c r="M392" s="54" t="s">
        <v>902</v>
      </c>
      <c r="N392" s="55">
        <v>25618.05</v>
      </c>
      <c r="O392" s="55">
        <v>25618.05</v>
      </c>
      <c r="P392" s="56">
        <v>0</v>
      </c>
      <c r="Q392" s="55"/>
      <c r="R392" s="51"/>
      <c r="S392" s="62" t="s">
        <v>375</v>
      </c>
      <c r="T392" s="53">
        <v>1902110</v>
      </c>
      <c r="U392" s="53" t="s">
        <v>4510</v>
      </c>
      <c r="V392" s="53" t="s">
        <v>4511</v>
      </c>
      <c r="W392" s="53" t="s">
        <v>129</v>
      </c>
      <c r="X392" s="53" t="s">
        <v>4512</v>
      </c>
      <c r="Y392" s="53" t="s">
        <v>4513</v>
      </c>
      <c r="Z392" s="53" t="s">
        <v>4514</v>
      </c>
      <c r="AA392" s="53" t="s">
        <v>56</v>
      </c>
      <c r="AB392" s="53">
        <v>33213</v>
      </c>
      <c r="AC392" s="53">
        <v>33213</v>
      </c>
      <c r="AD392" s="53" t="s">
        <v>56</v>
      </c>
      <c r="AE392" s="53" t="s">
        <v>56</v>
      </c>
      <c r="AF392" s="53" t="s">
        <v>56</v>
      </c>
      <c r="AG392" s="53">
        <v>33213</v>
      </c>
      <c r="AH392" s="53" t="s">
        <v>102</v>
      </c>
      <c r="AI392" s="53">
        <v>16606.5</v>
      </c>
      <c r="AJ392" s="53">
        <v>0</v>
      </c>
      <c r="AK392" s="53" t="s">
        <v>58</v>
      </c>
      <c r="AL392" s="53">
        <v>0</v>
      </c>
      <c r="AM392" s="53" t="s">
        <v>59</v>
      </c>
      <c r="AN392" s="53" t="s">
        <v>60</v>
      </c>
      <c r="AO392" s="51"/>
      <c r="AP392" s="53" t="s">
        <v>61</v>
      </c>
      <c r="AQ392" s="53" t="s">
        <v>133</v>
      </c>
      <c r="AR392" s="53" t="s">
        <v>538</v>
      </c>
      <c r="AS392" s="53" t="s">
        <v>88</v>
      </c>
      <c r="AT392" s="53" t="s">
        <v>89</v>
      </c>
      <c r="AU392" s="53" t="s">
        <v>103</v>
      </c>
      <c r="AV392" s="53" t="s">
        <v>1958</v>
      </c>
      <c r="AW392" s="53" t="s">
        <v>92</v>
      </c>
      <c r="AX392" s="53" t="s">
        <v>68</v>
      </c>
      <c r="AY392" s="53" t="s">
        <v>93</v>
      </c>
      <c r="AZ392" s="53" t="s">
        <v>4264</v>
      </c>
      <c r="BA392" s="53" t="s">
        <v>191</v>
      </c>
      <c r="BB392" s="53">
        <v>0</v>
      </c>
      <c r="BC392" s="53" t="s">
        <v>4515</v>
      </c>
      <c r="BD392" s="53" t="s">
        <v>461</v>
      </c>
      <c r="BE392" s="58">
        <v>41859</v>
      </c>
      <c r="BF392" s="53">
        <v>33213</v>
      </c>
      <c r="BG392" s="58">
        <v>41859</v>
      </c>
      <c r="BH392" s="109" t="s">
        <v>4264</v>
      </c>
      <c r="BI392" s="60">
        <v>998</v>
      </c>
      <c r="BJ392" s="61">
        <v>33.266666666666666</v>
      </c>
      <c r="BK392" s="27">
        <f t="shared" si="32"/>
        <v>32</v>
      </c>
      <c r="BL392" s="110">
        <f t="shared" si="33"/>
        <v>2.6666666666666665</v>
      </c>
    </row>
    <row r="393" spans="1:64" s="77" customFormat="1" ht="16.5" customHeight="1" x14ac:dyDescent="0.25">
      <c r="A393" s="49" t="s">
        <v>3958</v>
      </c>
      <c r="B393" s="51" t="s">
        <v>4521</v>
      </c>
      <c r="C393" s="49">
        <v>14</v>
      </c>
      <c r="D393" s="63" t="s">
        <v>3274</v>
      </c>
      <c r="E393" s="51" t="s">
        <v>1629</v>
      </c>
      <c r="F393" s="50">
        <v>5002</v>
      </c>
      <c r="G393" s="63" t="s">
        <v>381</v>
      </c>
      <c r="H393" s="24" t="str">
        <f>IFERROR(IF(F393*1=9999,VLOOKUP(99&amp;C393*1,[4]Depara_Prod_Oficial!$A$2:$F$1048576,6,FALSE),VLOOKUP(F393*1,[4]Depara_Prod_Oficial!$A$2:$F$1048576,6,FALSE)),E393)</f>
        <v>Residencial Dose Dupla</v>
      </c>
      <c r="I393" s="24" t="str">
        <f>IFERROR(VLOOKUP(H393,'[5]Principais Produtos'!$C$1:$D$42,2,0),"Não")</f>
        <v>Sim</v>
      </c>
      <c r="J393" s="68" t="s">
        <v>925</v>
      </c>
      <c r="K393" s="53" t="s">
        <v>378</v>
      </c>
      <c r="L393" s="51"/>
      <c r="M393" s="54" t="s">
        <v>48</v>
      </c>
      <c r="N393" s="55">
        <v>3072.73</v>
      </c>
      <c r="O393" s="55">
        <v>2500</v>
      </c>
      <c r="P393" s="56">
        <v>572.73</v>
      </c>
      <c r="Q393" s="55"/>
      <c r="R393" s="51"/>
      <c r="S393" s="62" t="s">
        <v>375</v>
      </c>
      <c r="T393" s="53">
        <v>1781719</v>
      </c>
      <c r="U393" s="53" t="s">
        <v>4516</v>
      </c>
      <c r="V393" s="53" t="s">
        <v>4517</v>
      </c>
      <c r="W393" s="53" t="s">
        <v>129</v>
      </c>
      <c r="X393" s="53" t="s">
        <v>4518</v>
      </c>
      <c r="Y393" s="53" t="s">
        <v>4519</v>
      </c>
      <c r="Z393" s="53" t="s">
        <v>4520</v>
      </c>
      <c r="AA393" s="53" t="s">
        <v>56</v>
      </c>
      <c r="AB393" s="53">
        <v>8207.0400000000009</v>
      </c>
      <c r="AC393" s="53">
        <v>14302</v>
      </c>
      <c r="AD393" s="53" t="s">
        <v>56</v>
      </c>
      <c r="AE393" s="53" t="s">
        <v>56</v>
      </c>
      <c r="AF393" s="53" t="s">
        <v>56</v>
      </c>
      <c r="AG393" s="53">
        <v>8207.0400000000009</v>
      </c>
      <c r="AH393" s="53" t="s">
        <v>102</v>
      </c>
      <c r="AI393" s="53">
        <v>4103.5200000000004</v>
      </c>
      <c r="AJ393" s="53">
        <v>0</v>
      </c>
      <c r="AK393" s="53" t="s">
        <v>58</v>
      </c>
      <c r="AL393" s="53">
        <v>0</v>
      </c>
      <c r="AM393" s="53" t="s">
        <v>59</v>
      </c>
      <c r="AN393" s="53" t="s">
        <v>60</v>
      </c>
      <c r="AO393" s="51"/>
      <c r="AP393" s="53" t="s">
        <v>61</v>
      </c>
      <c r="AQ393" s="53" t="s">
        <v>133</v>
      </c>
      <c r="AR393" s="53" t="s">
        <v>63</v>
      </c>
      <c r="AS393" s="53" t="s">
        <v>64</v>
      </c>
      <c r="AT393" s="53" t="s">
        <v>313</v>
      </c>
      <c r="AU393" s="53" t="s">
        <v>65</v>
      </c>
      <c r="AV393" s="53" t="s">
        <v>3294</v>
      </c>
      <c r="AW393" s="53" t="s">
        <v>92</v>
      </c>
      <c r="AX393" s="53" t="s">
        <v>68</v>
      </c>
      <c r="AY393" s="53" t="s">
        <v>93</v>
      </c>
      <c r="AZ393" s="53" t="s">
        <v>3967</v>
      </c>
      <c r="BA393" s="53" t="s">
        <v>223</v>
      </c>
      <c r="BB393" s="53">
        <v>0</v>
      </c>
      <c r="BC393" s="53" t="s">
        <v>4521</v>
      </c>
      <c r="BD393" s="53" t="s">
        <v>4522</v>
      </c>
      <c r="BE393" s="58">
        <v>41668</v>
      </c>
      <c r="BF393" s="53">
        <v>8207.0400000000009</v>
      </c>
      <c r="BG393" s="58">
        <v>41668</v>
      </c>
      <c r="BH393" s="109" t="s">
        <v>3967</v>
      </c>
      <c r="BI393" s="60">
        <v>1195</v>
      </c>
      <c r="BJ393" s="61">
        <v>39.833333333333336</v>
      </c>
      <c r="BK393" s="27">
        <f t="shared" si="32"/>
        <v>39</v>
      </c>
      <c r="BL393" s="110">
        <f t="shared" si="33"/>
        <v>3.25</v>
      </c>
    </row>
    <row r="394" spans="1:64" s="77" customFormat="1" ht="16.5" customHeight="1" x14ac:dyDescent="0.25">
      <c r="A394" s="49" t="s">
        <v>3958</v>
      </c>
      <c r="B394" s="51" t="s">
        <v>4528</v>
      </c>
      <c r="C394" s="49">
        <v>14</v>
      </c>
      <c r="D394" s="63" t="s">
        <v>3274</v>
      </c>
      <c r="E394" s="51" t="s">
        <v>1629</v>
      </c>
      <c r="F394" s="50">
        <v>5002</v>
      </c>
      <c r="G394" s="18" t="s">
        <v>936</v>
      </c>
      <c r="H394" s="24" t="str">
        <f>IFERROR(IF(F394*1=9999,VLOOKUP(99&amp;C394*1,[4]Depara_Prod_Oficial!$A$2:$F$1048576,6,FALSE),VLOOKUP(F394*1,[4]Depara_Prod_Oficial!$A$2:$F$1048576,6,FALSE)),E394)</f>
        <v>Residencial Dose Dupla</v>
      </c>
      <c r="I394" s="24" t="str">
        <f>IFERROR(VLOOKUP(H394,'[5]Principais Produtos'!$C$1:$D$42,2,0),"Não")</f>
        <v>Sim</v>
      </c>
      <c r="J394" s="51" t="s">
        <v>387</v>
      </c>
      <c r="K394" s="53" t="s">
        <v>1645</v>
      </c>
      <c r="L394" s="51"/>
      <c r="M394" s="54" t="s">
        <v>902</v>
      </c>
      <c r="N394" s="55">
        <v>14313.61</v>
      </c>
      <c r="O394" s="55">
        <v>14313.61</v>
      </c>
      <c r="P394" s="56">
        <v>0</v>
      </c>
      <c r="Q394" s="55"/>
      <c r="R394" s="51"/>
      <c r="S394" s="62" t="s">
        <v>375</v>
      </c>
      <c r="T394" s="53">
        <v>2277300</v>
      </c>
      <c r="U394" s="53" t="s">
        <v>4523</v>
      </c>
      <c r="V394" s="53" t="s">
        <v>4524</v>
      </c>
      <c r="W394" s="53" t="s">
        <v>129</v>
      </c>
      <c r="X394" s="53" t="s">
        <v>4525</v>
      </c>
      <c r="Y394" s="53" t="s">
        <v>4526</v>
      </c>
      <c r="Z394" s="53" t="s">
        <v>4527</v>
      </c>
      <c r="AA394" s="53" t="s">
        <v>56</v>
      </c>
      <c r="AB394" s="53">
        <v>20749</v>
      </c>
      <c r="AC394" s="53">
        <v>20749</v>
      </c>
      <c r="AD394" s="53" t="s">
        <v>56</v>
      </c>
      <c r="AE394" s="53" t="s">
        <v>56</v>
      </c>
      <c r="AF394" s="53" t="s">
        <v>56</v>
      </c>
      <c r="AG394" s="53">
        <v>20749</v>
      </c>
      <c r="AH394" s="53" t="s">
        <v>102</v>
      </c>
      <c r="AI394" s="53">
        <v>10374.5</v>
      </c>
      <c r="AJ394" s="53">
        <v>0</v>
      </c>
      <c r="AK394" s="53" t="s">
        <v>58</v>
      </c>
      <c r="AL394" s="53">
        <v>0</v>
      </c>
      <c r="AM394" s="53" t="s">
        <v>59</v>
      </c>
      <c r="AN394" s="53" t="s">
        <v>60</v>
      </c>
      <c r="AO394" s="51"/>
      <c r="AP394" s="53" t="s">
        <v>61</v>
      </c>
      <c r="AQ394" s="53" t="s">
        <v>133</v>
      </c>
      <c r="AR394" s="53" t="s">
        <v>87</v>
      </c>
      <c r="AS394" s="53" t="s">
        <v>88</v>
      </c>
      <c r="AT394" s="53" t="s">
        <v>89</v>
      </c>
      <c r="AU394" s="53" t="s">
        <v>90</v>
      </c>
      <c r="AV394" s="53" t="s">
        <v>1155</v>
      </c>
      <c r="AW394" s="53" t="s">
        <v>92</v>
      </c>
      <c r="AX394" s="53" t="s">
        <v>68</v>
      </c>
      <c r="AY394" s="53" t="s">
        <v>93</v>
      </c>
      <c r="AZ394" s="53" t="s">
        <v>4249</v>
      </c>
      <c r="BA394" s="53" t="s">
        <v>262</v>
      </c>
      <c r="BB394" s="53">
        <v>0</v>
      </c>
      <c r="BC394" s="53" t="s">
        <v>4528</v>
      </c>
      <c r="BD394" s="53" t="s">
        <v>4529</v>
      </c>
      <c r="BE394" s="58">
        <v>42553</v>
      </c>
      <c r="BF394" s="53">
        <v>20749</v>
      </c>
      <c r="BG394" s="58">
        <v>42553</v>
      </c>
      <c r="BH394" s="109" t="s">
        <v>4249</v>
      </c>
      <c r="BI394" s="60">
        <v>313</v>
      </c>
      <c r="BJ394" s="61">
        <v>10.433333333333334</v>
      </c>
      <c r="BK394" s="27">
        <f t="shared" si="32"/>
        <v>10</v>
      </c>
      <c r="BL394" s="110">
        <f t="shared" si="33"/>
        <v>0.83333333333333337</v>
      </c>
    </row>
    <row r="395" spans="1:64" s="77" customFormat="1" ht="16.5" customHeight="1" x14ac:dyDescent="0.25">
      <c r="A395" s="49" t="s">
        <v>3958</v>
      </c>
      <c r="B395" s="51" t="s">
        <v>4535</v>
      </c>
      <c r="C395" s="49">
        <v>93</v>
      </c>
      <c r="D395" s="63" t="s">
        <v>3333</v>
      </c>
      <c r="E395" s="51" t="s">
        <v>912</v>
      </c>
      <c r="F395" s="50">
        <v>6007</v>
      </c>
      <c r="G395" s="63" t="s">
        <v>389</v>
      </c>
      <c r="H395" s="24" t="str">
        <f>IFERROR(IF(F395*1=9999,VLOOKUP(99&amp;C395*1,[4]Depara_Prod_Oficial!$A$2:$F$1048576,6,FALSE),VLOOKUP(F395*1,[4]Depara_Prod_Oficial!$A$2:$F$1048576,6,FALSE)),E395)</f>
        <v>Vida Master</v>
      </c>
      <c r="I395" s="24" t="str">
        <f>IFERROR(VLOOKUP(H395,'[5]Principais Produtos'!$C$1:$D$42,2,0),"Não")</f>
        <v>Sim</v>
      </c>
      <c r="J395" s="51" t="s">
        <v>387</v>
      </c>
      <c r="K395" s="53" t="s">
        <v>958</v>
      </c>
      <c r="L395" s="51" t="s">
        <v>4725</v>
      </c>
      <c r="M395" s="54" t="s">
        <v>903</v>
      </c>
      <c r="N395" s="55">
        <v>16301.43</v>
      </c>
      <c r="O395" s="55">
        <v>16301.43</v>
      </c>
      <c r="P395" s="56">
        <v>0</v>
      </c>
      <c r="Q395" s="55"/>
      <c r="R395" s="51"/>
      <c r="S395" s="62" t="s">
        <v>375</v>
      </c>
      <c r="T395" s="53">
        <v>1840462</v>
      </c>
      <c r="U395" s="53" t="s">
        <v>4530</v>
      </c>
      <c r="V395" s="53" t="s">
        <v>4531</v>
      </c>
      <c r="W395" s="53" t="s">
        <v>52</v>
      </c>
      <c r="X395" s="53" t="s">
        <v>4532</v>
      </c>
      <c r="Y395" s="53" t="s">
        <v>4533</v>
      </c>
      <c r="Z395" s="53" t="s">
        <v>4534</v>
      </c>
      <c r="AA395" s="53" t="s">
        <v>56</v>
      </c>
      <c r="AB395" s="53">
        <v>60000</v>
      </c>
      <c r="AC395" s="53">
        <v>60000</v>
      </c>
      <c r="AD395" s="53" t="s">
        <v>56</v>
      </c>
      <c r="AE395" s="53" t="s">
        <v>56</v>
      </c>
      <c r="AF395" s="53" t="s">
        <v>56</v>
      </c>
      <c r="AG395" s="53">
        <v>12412.16</v>
      </c>
      <c r="AH395" s="53" t="s">
        <v>57</v>
      </c>
      <c r="AI395" s="53">
        <v>12412.16</v>
      </c>
      <c r="AJ395" s="53">
        <v>0</v>
      </c>
      <c r="AK395" s="53" t="s">
        <v>58</v>
      </c>
      <c r="AL395" s="53">
        <v>0</v>
      </c>
      <c r="AM395" s="53" t="s">
        <v>59</v>
      </c>
      <c r="AN395" s="53" t="s">
        <v>60</v>
      </c>
      <c r="AO395" s="51"/>
      <c r="AP395" s="53" t="s">
        <v>61</v>
      </c>
      <c r="AQ395" s="53" t="s">
        <v>270</v>
      </c>
      <c r="AR395" s="53" t="s">
        <v>168</v>
      </c>
      <c r="AS395" s="53" t="s">
        <v>88</v>
      </c>
      <c r="AT395" s="53" t="s">
        <v>347</v>
      </c>
      <c r="AU395" s="53" t="s">
        <v>65</v>
      </c>
      <c r="AV395" s="53" t="s">
        <v>466</v>
      </c>
      <c r="AW395" s="53" t="s">
        <v>272</v>
      </c>
      <c r="AX395" s="53" t="s">
        <v>273</v>
      </c>
      <c r="AY395" s="53" t="s">
        <v>93</v>
      </c>
      <c r="AZ395" s="53" t="s">
        <v>3967</v>
      </c>
      <c r="BA395" s="53" t="s">
        <v>332</v>
      </c>
      <c r="BB395" s="53">
        <v>0</v>
      </c>
      <c r="BC395" s="53" t="s">
        <v>4535</v>
      </c>
      <c r="BD395" s="53" t="s">
        <v>4536</v>
      </c>
      <c r="BE395" s="58">
        <v>41754</v>
      </c>
      <c r="BF395" s="53">
        <v>60000</v>
      </c>
      <c r="BG395" s="58">
        <v>41754</v>
      </c>
      <c r="BH395" s="109" t="s">
        <v>3967</v>
      </c>
      <c r="BI395" s="60">
        <v>1109</v>
      </c>
      <c r="BJ395" s="61">
        <v>36.966666666666669</v>
      </c>
      <c r="BK395" s="27">
        <f t="shared" si="32"/>
        <v>36</v>
      </c>
      <c r="BL395" s="110">
        <f t="shared" si="33"/>
        <v>3</v>
      </c>
    </row>
    <row r="396" spans="1:64" s="77" customFormat="1" ht="16.5" customHeight="1" x14ac:dyDescent="0.25">
      <c r="A396" s="49" t="s">
        <v>3958</v>
      </c>
      <c r="B396" s="51" t="s">
        <v>4543</v>
      </c>
      <c r="C396" s="49">
        <v>93</v>
      </c>
      <c r="D396" s="63" t="s">
        <v>3333</v>
      </c>
      <c r="E396" s="51" t="s">
        <v>377</v>
      </c>
      <c r="F396" s="50">
        <v>5030</v>
      </c>
      <c r="G396" s="63" t="s">
        <v>389</v>
      </c>
      <c r="H396" s="24" t="str">
        <f>IFERROR(IF(F396*1=9999,VLOOKUP(99&amp;C396*1,[4]Depara_Prod_Oficial!$A$2:$F$1048576,6,FALSE),VLOOKUP(F396*1,[4]Depara_Prod_Oficial!$A$2:$F$1048576,6,FALSE)),E396)</f>
        <v>Vida Proteção Exclusiva</v>
      </c>
      <c r="I396" s="24" t="str">
        <f>IFERROR(VLOOKUP(H396,'[5]Principais Produtos'!$C$1:$D$42,2,0),"Não")</f>
        <v>Sim</v>
      </c>
      <c r="J396" s="68" t="s">
        <v>400</v>
      </c>
      <c r="K396" s="53" t="s">
        <v>400</v>
      </c>
      <c r="L396" s="51"/>
      <c r="M396" s="54" t="s">
        <v>48</v>
      </c>
      <c r="N396" s="55">
        <v>28679.17</v>
      </c>
      <c r="O396" s="55">
        <v>25000</v>
      </c>
      <c r="P396" s="56">
        <v>3679.1699999999983</v>
      </c>
      <c r="Q396" s="55"/>
      <c r="R396" s="51"/>
      <c r="S396" s="62" t="s">
        <v>375</v>
      </c>
      <c r="T396" s="53">
        <v>1561554</v>
      </c>
      <c r="U396" s="53" t="s">
        <v>4537</v>
      </c>
      <c r="V396" s="53" t="s">
        <v>4538</v>
      </c>
      <c r="W396" s="53" t="s">
        <v>52</v>
      </c>
      <c r="X396" s="53" t="s">
        <v>4539</v>
      </c>
      <c r="Y396" s="53" t="s">
        <v>4540</v>
      </c>
      <c r="Z396" s="53" t="s">
        <v>4541</v>
      </c>
      <c r="AA396" s="53" t="s">
        <v>56</v>
      </c>
      <c r="AB396" s="53">
        <v>11928</v>
      </c>
      <c r="AC396" s="53">
        <v>11928</v>
      </c>
      <c r="AD396" s="53" t="s">
        <v>56</v>
      </c>
      <c r="AE396" s="53" t="s">
        <v>56</v>
      </c>
      <c r="AF396" s="53" t="s">
        <v>56</v>
      </c>
      <c r="AG396" s="53">
        <v>11928</v>
      </c>
      <c r="AH396" s="53" t="s">
        <v>102</v>
      </c>
      <c r="AI396" s="53">
        <v>5964</v>
      </c>
      <c r="AJ396" s="53">
        <v>0</v>
      </c>
      <c r="AK396" s="53" t="s">
        <v>58</v>
      </c>
      <c r="AL396" s="53">
        <v>0</v>
      </c>
      <c r="AM396" s="53" t="s">
        <v>59</v>
      </c>
      <c r="AN396" s="53" t="s">
        <v>60</v>
      </c>
      <c r="AO396" s="51"/>
      <c r="AP396" s="53" t="s">
        <v>61</v>
      </c>
      <c r="AQ396" s="53" t="s">
        <v>270</v>
      </c>
      <c r="AR396" s="53" t="s">
        <v>63</v>
      </c>
      <c r="AS396" s="53" t="s">
        <v>88</v>
      </c>
      <c r="AT396" s="53" t="s">
        <v>169</v>
      </c>
      <c r="AU396" s="53" t="s">
        <v>65</v>
      </c>
      <c r="AV396" s="53" t="s">
        <v>4542</v>
      </c>
      <c r="AW396" s="53" t="s">
        <v>92</v>
      </c>
      <c r="AX396" s="53" t="s">
        <v>68</v>
      </c>
      <c r="AY396" s="53" t="s">
        <v>93</v>
      </c>
      <c r="AZ396" s="53" t="s">
        <v>4249</v>
      </c>
      <c r="BA396" s="53" t="s">
        <v>223</v>
      </c>
      <c r="BB396" s="53">
        <v>0</v>
      </c>
      <c r="BC396" s="53" t="s">
        <v>4543</v>
      </c>
      <c r="BD396" s="53" t="s">
        <v>4544</v>
      </c>
      <c r="BE396" s="58">
        <v>41263</v>
      </c>
      <c r="BF396" s="53">
        <v>11928</v>
      </c>
      <c r="BG396" s="58">
        <v>41263</v>
      </c>
      <c r="BH396" s="109" t="s">
        <v>4249</v>
      </c>
      <c r="BI396" s="60">
        <v>1603</v>
      </c>
      <c r="BJ396" s="61">
        <v>53.43333333333333</v>
      </c>
      <c r="BK396" s="27">
        <f t="shared" si="32"/>
        <v>52</v>
      </c>
      <c r="BL396" s="110">
        <f t="shared" si="33"/>
        <v>4.333333333333333</v>
      </c>
    </row>
    <row r="397" spans="1:64" s="77" customFormat="1" ht="16.5" customHeight="1" x14ac:dyDescent="0.25">
      <c r="A397" s="49" t="s">
        <v>3958</v>
      </c>
      <c r="B397" s="51" t="s">
        <v>4550</v>
      </c>
      <c r="C397" s="49" t="s">
        <v>1618</v>
      </c>
      <c r="D397" s="63" t="s">
        <v>3333</v>
      </c>
      <c r="E397" s="51" t="s">
        <v>1622</v>
      </c>
      <c r="F397" s="50">
        <v>9999</v>
      </c>
      <c r="G397" s="63" t="s">
        <v>389</v>
      </c>
      <c r="H397" s="24" t="str">
        <f>IFERROR(IF(F397*1=9999,VLOOKUP(99&amp;C397*1,[4]Depara_Prod_Oficial!$A$2:$F$1048576,6,FALSE),VLOOKUP(F397*1,[4]Depara_Prod_Oficial!$A$2:$F$1048576,6,FALSE)),E397)</f>
        <v>PRODUTO GENÉRICO</v>
      </c>
      <c r="I397" s="24" t="str">
        <f>IFERROR(VLOOKUP(H397,'[5]Principais Produtos'!$C$1:$D$42,2,0),"Não")</f>
        <v>Não</v>
      </c>
      <c r="J397" s="51" t="s">
        <v>387</v>
      </c>
      <c r="K397" s="53" t="s">
        <v>955</v>
      </c>
      <c r="L397" s="51"/>
      <c r="M397" s="54" t="s">
        <v>902</v>
      </c>
      <c r="N397" s="55">
        <v>167763.59</v>
      </c>
      <c r="O397" s="55">
        <v>167763.59</v>
      </c>
      <c r="P397" s="56">
        <v>0</v>
      </c>
      <c r="Q397" s="55"/>
      <c r="R397" s="51"/>
      <c r="S397" s="62" t="s">
        <v>375</v>
      </c>
      <c r="T397" s="53">
        <v>1406030</v>
      </c>
      <c r="U397" s="53" t="s">
        <v>4545</v>
      </c>
      <c r="V397" s="53" t="s">
        <v>4546</v>
      </c>
      <c r="W397" s="53" t="s">
        <v>52</v>
      </c>
      <c r="X397" s="53" t="s">
        <v>4547</v>
      </c>
      <c r="Y397" s="53" t="s">
        <v>4548</v>
      </c>
      <c r="Z397" s="53" t="s">
        <v>4549</v>
      </c>
      <c r="AA397" s="53" t="s">
        <v>56</v>
      </c>
      <c r="AB397" s="53">
        <v>72599.05</v>
      </c>
      <c r="AC397" s="53">
        <v>72599.05</v>
      </c>
      <c r="AD397" s="53" t="s">
        <v>56</v>
      </c>
      <c r="AE397" s="53" t="s">
        <v>56</v>
      </c>
      <c r="AF397" s="53" t="s">
        <v>56</v>
      </c>
      <c r="AG397" s="53">
        <v>72599.05</v>
      </c>
      <c r="AH397" s="53" t="s">
        <v>57</v>
      </c>
      <c r="AI397" s="53">
        <v>72599.05</v>
      </c>
      <c r="AJ397" s="53">
        <v>0</v>
      </c>
      <c r="AK397" s="53" t="s">
        <v>58</v>
      </c>
      <c r="AL397" s="53">
        <v>0</v>
      </c>
      <c r="AM397" s="53" t="s">
        <v>59</v>
      </c>
      <c r="AN397" s="53" t="s">
        <v>60</v>
      </c>
      <c r="AO397" s="51"/>
      <c r="AP397" s="53" t="s">
        <v>61</v>
      </c>
      <c r="AQ397" s="53" t="s">
        <v>270</v>
      </c>
      <c r="AR397" s="53" t="s">
        <v>199</v>
      </c>
      <c r="AS397" s="53" t="s">
        <v>88</v>
      </c>
      <c r="AT397" s="53" t="s">
        <v>153</v>
      </c>
      <c r="AU397" s="53" t="s">
        <v>65</v>
      </c>
      <c r="AV397" s="53" t="s">
        <v>2300</v>
      </c>
      <c r="AW397" s="53" t="s">
        <v>92</v>
      </c>
      <c r="AX397" s="53" t="s">
        <v>68</v>
      </c>
      <c r="AY397" s="53" t="s">
        <v>93</v>
      </c>
      <c r="AZ397" s="53" t="s">
        <v>3973</v>
      </c>
      <c r="BA397" s="53" t="s">
        <v>191</v>
      </c>
      <c r="BB397" s="53">
        <v>0</v>
      </c>
      <c r="BC397" s="53" t="s">
        <v>4550</v>
      </c>
      <c r="BD397" s="53" t="s">
        <v>4551</v>
      </c>
      <c r="BE397" s="58">
        <v>40899</v>
      </c>
      <c r="BF397" s="53">
        <v>72599.05</v>
      </c>
      <c r="BG397" s="58">
        <v>40899</v>
      </c>
      <c r="BH397" s="59" t="s">
        <v>3973</v>
      </c>
      <c r="BI397" s="60">
        <v>1961</v>
      </c>
      <c r="BJ397" s="61">
        <v>65.36666666666666</v>
      </c>
    </row>
    <row r="398" spans="1:64" s="77" customFormat="1" ht="16.5" customHeight="1" x14ac:dyDescent="0.25">
      <c r="A398" s="49" t="s">
        <v>3958</v>
      </c>
      <c r="B398" s="51" t="s">
        <v>4557</v>
      </c>
      <c r="C398" s="49">
        <v>93</v>
      </c>
      <c r="D398" s="63" t="s">
        <v>3333</v>
      </c>
      <c r="E398" s="51" t="s">
        <v>947</v>
      </c>
      <c r="F398" s="50">
        <v>7000</v>
      </c>
      <c r="G398" s="63" t="s">
        <v>374</v>
      </c>
      <c r="H398" s="24" t="str">
        <f>IFERROR(IF(F398*1=9999,VLOOKUP(99&amp;C398*1,[4]Depara_Prod_Oficial!$A$2:$F$1048576,6,FALSE),VLOOKUP(F398*1,[4]Depara_Prod_Oficial!$A$2:$F$1048576,6,FALSE)),E398)</f>
        <v>Vida Específica</v>
      </c>
      <c r="I398" s="24" t="str">
        <f>IFERROR(VLOOKUP(H398,'[5]Principais Produtos'!$C$1:$D$42,2,0),"Não")</f>
        <v>Não</v>
      </c>
      <c r="J398" s="68" t="s">
        <v>925</v>
      </c>
      <c r="K398" s="53" t="s">
        <v>378</v>
      </c>
      <c r="L398" s="51"/>
      <c r="M398" s="54" t="s">
        <v>48</v>
      </c>
      <c r="N398" s="55">
        <v>34464.019999999997</v>
      </c>
      <c r="O398" s="55">
        <v>28000</v>
      </c>
      <c r="P398" s="56">
        <v>6464.0199999999968</v>
      </c>
      <c r="Q398" s="55">
        <v>1900</v>
      </c>
      <c r="R398" s="51"/>
      <c r="S398" s="62" t="s">
        <v>375</v>
      </c>
      <c r="T398" s="53">
        <v>1445633</v>
      </c>
      <c r="U398" s="53" t="s">
        <v>4552</v>
      </c>
      <c r="V398" s="53" t="s">
        <v>4553</v>
      </c>
      <c r="W398" s="53" t="s">
        <v>52</v>
      </c>
      <c r="X398" s="53" t="s">
        <v>4554</v>
      </c>
      <c r="Y398" s="53" t="s">
        <v>4555</v>
      </c>
      <c r="Z398" s="53" t="s">
        <v>4556</v>
      </c>
      <c r="AA398" s="53" t="s">
        <v>56</v>
      </c>
      <c r="AB398" s="53">
        <v>68801.850000000006</v>
      </c>
      <c r="AC398" s="53">
        <v>72423</v>
      </c>
      <c r="AD398" s="53" t="s">
        <v>56</v>
      </c>
      <c r="AE398" s="53" t="s">
        <v>56</v>
      </c>
      <c r="AF398" s="53" t="s">
        <v>56</v>
      </c>
      <c r="AG398" s="53">
        <v>9052.8700000000008</v>
      </c>
      <c r="AH398" s="53" t="s">
        <v>57</v>
      </c>
      <c r="AI398" s="53">
        <v>9052.8700000000008</v>
      </c>
      <c r="AJ398" s="53">
        <v>0</v>
      </c>
      <c r="AK398" s="53" t="s">
        <v>58</v>
      </c>
      <c r="AL398" s="53">
        <v>0</v>
      </c>
      <c r="AM398" s="53" t="s">
        <v>59</v>
      </c>
      <c r="AN398" s="53" t="s">
        <v>60</v>
      </c>
      <c r="AO398" s="51"/>
      <c r="AP398" s="53" t="s">
        <v>61</v>
      </c>
      <c r="AQ398" s="53" t="s">
        <v>270</v>
      </c>
      <c r="AR398" s="53" t="s">
        <v>199</v>
      </c>
      <c r="AS398" s="53" t="s">
        <v>88</v>
      </c>
      <c r="AT398" s="53" t="s">
        <v>218</v>
      </c>
      <c r="AU398" s="53" t="s">
        <v>65</v>
      </c>
      <c r="AV398" s="53" t="s">
        <v>545</v>
      </c>
      <c r="AW398" s="53" t="s">
        <v>292</v>
      </c>
      <c r="AX398" s="53" t="s">
        <v>293</v>
      </c>
      <c r="AY398" s="53" t="s">
        <v>93</v>
      </c>
      <c r="AZ398" s="53" t="s">
        <v>4264</v>
      </c>
      <c r="BA398" s="53" t="s">
        <v>106</v>
      </c>
      <c r="BB398" s="53">
        <v>0</v>
      </c>
      <c r="BC398" s="53" t="s">
        <v>4557</v>
      </c>
      <c r="BD398" s="53" t="s">
        <v>4558</v>
      </c>
      <c r="BE398" s="58">
        <v>41011</v>
      </c>
      <c r="BF398" s="53">
        <v>68801.850000000006</v>
      </c>
      <c r="BG398" s="58">
        <v>41011</v>
      </c>
      <c r="BH398" s="109" t="s">
        <v>4264</v>
      </c>
      <c r="BI398" s="60">
        <v>1846</v>
      </c>
      <c r="BJ398" s="61">
        <v>61.533333333333331</v>
      </c>
      <c r="BK398" s="27">
        <f t="shared" ref="BK398:BK438" si="34">DATEDIF(BG398,BH398,"m")</f>
        <v>60</v>
      </c>
      <c r="BL398" s="110">
        <f t="shared" ref="BL398:BL438" si="35">BK398/12</f>
        <v>5</v>
      </c>
    </row>
    <row r="399" spans="1:64" s="77" customFormat="1" ht="16.5" customHeight="1" x14ac:dyDescent="0.25">
      <c r="A399" s="49" t="s">
        <v>3958</v>
      </c>
      <c r="B399" s="51" t="s">
        <v>4565</v>
      </c>
      <c r="C399" s="49">
        <v>93</v>
      </c>
      <c r="D399" s="63" t="s">
        <v>3333</v>
      </c>
      <c r="E399" s="51" t="s">
        <v>1630</v>
      </c>
      <c r="F399" s="50">
        <v>5055</v>
      </c>
      <c r="G399" s="63" t="s">
        <v>386</v>
      </c>
      <c r="H399" s="24" t="str">
        <f>IFERROR(IF(F399*1=9999,VLOOKUP(99&amp;C399*1,[4]Depara_Prod_Oficial!$A$2:$F$1048576,6,FALSE),VLOOKUP(F399*1,[4]Depara_Prod_Oficial!$A$2:$F$1048576,6,FALSE)),E399)</f>
        <v>Vida Master</v>
      </c>
      <c r="I399" s="24" t="str">
        <f>IFERROR(VLOOKUP(H399,'[5]Principais Produtos'!$C$1:$D$42,2,0),"Não")</f>
        <v>Sim</v>
      </c>
      <c r="J399" s="51" t="s">
        <v>387</v>
      </c>
      <c r="K399" s="53" t="s">
        <v>953</v>
      </c>
      <c r="L399" s="51"/>
      <c r="M399" s="54" t="s">
        <v>902</v>
      </c>
      <c r="N399" s="55">
        <v>72484.22</v>
      </c>
      <c r="O399" s="55">
        <v>72484.22</v>
      </c>
      <c r="P399" s="56">
        <v>0</v>
      </c>
      <c r="Q399" s="55"/>
      <c r="R399" s="51"/>
      <c r="S399" s="62" t="s">
        <v>375</v>
      </c>
      <c r="T399" s="53">
        <v>1486270</v>
      </c>
      <c r="U399" s="53" t="s">
        <v>4559</v>
      </c>
      <c r="V399" s="53" t="s">
        <v>4560</v>
      </c>
      <c r="W399" s="53" t="s">
        <v>52</v>
      </c>
      <c r="X399" s="53" t="s">
        <v>4561</v>
      </c>
      <c r="Y399" s="53" t="s">
        <v>4562</v>
      </c>
      <c r="Z399" s="53" t="s">
        <v>4563</v>
      </c>
      <c r="AA399" s="53" t="s">
        <v>56</v>
      </c>
      <c r="AB399" s="53">
        <v>11720.54</v>
      </c>
      <c r="AC399" s="53">
        <v>11720.54</v>
      </c>
      <c r="AD399" s="53" t="s">
        <v>56</v>
      </c>
      <c r="AE399" s="53" t="s">
        <v>56</v>
      </c>
      <c r="AF399" s="53" t="s">
        <v>56</v>
      </c>
      <c r="AG399" s="53">
        <v>11720.54</v>
      </c>
      <c r="AH399" s="53" t="s">
        <v>102</v>
      </c>
      <c r="AI399" s="53">
        <v>5860.27</v>
      </c>
      <c r="AJ399" s="53">
        <v>0</v>
      </c>
      <c r="AK399" s="53" t="s">
        <v>58</v>
      </c>
      <c r="AL399" s="53">
        <v>0</v>
      </c>
      <c r="AM399" s="53" t="s">
        <v>59</v>
      </c>
      <c r="AN399" s="53" t="s">
        <v>60</v>
      </c>
      <c r="AO399" s="51"/>
      <c r="AP399" s="53" t="s">
        <v>61</v>
      </c>
      <c r="AQ399" s="53" t="s">
        <v>270</v>
      </c>
      <c r="AR399" s="53" t="s">
        <v>199</v>
      </c>
      <c r="AS399" s="53" t="s">
        <v>64</v>
      </c>
      <c r="AT399" s="53" t="s">
        <v>169</v>
      </c>
      <c r="AU399" s="53" t="s">
        <v>65</v>
      </c>
      <c r="AV399" s="53" t="s">
        <v>4564</v>
      </c>
      <c r="AW399" s="53" t="s">
        <v>92</v>
      </c>
      <c r="AX399" s="53" t="s">
        <v>68</v>
      </c>
      <c r="AY399" s="53" t="s">
        <v>93</v>
      </c>
      <c r="AZ399" s="53" t="s">
        <v>3973</v>
      </c>
      <c r="BA399" s="53" t="s">
        <v>191</v>
      </c>
      <c r="BB399" s="53">
        <v>0</v>
      </c>
      <c r="BC399" s="53" t="s">
        <v>4565</v>
      </c>
      <c r="BD399" s="53" t="s">
        <v>4566</v>
      </c>
      <c r="BE399" s="58">
        <v>41101</v>
      </c>
      <c r="BF399" s="53">
        <v>11720.54</v>
      </c>
      <c r="BG399" s="58">
        <v>41101</v>
      </c>
      <c r="BH399" s="109" t="s">
        <v>3973</v>
      </c>
      <c r="BI399" s="60">
        <v>1759</v>
      </c>
      <c r="BJ399" s="61">
        <v>58.633333333333333</v>
      </c>
      <c r="BK399" s="27">
        <f t="shared" si="34"/>
        <v>57</v>
      </c>
      <c r="BL399" s="110">
        <f t="shared" si="35"/>
        <v>4.75</v>
      </c>
    </row>
    <row r="400" spans="1:64" s="77" customFormat="1" ht="16.5" customHeight="1" x14ac:dyDescent="0.25">
      <c r="A400" s="49" t="s">
        <v>3958</v>
      </c>
      <c r="B400" s="51" t="s">
        <v>4572</v>
      </c>
      <c r="C400" s="49">
        <v>93</v>
      </c>
      <c r="D400" s="63" t="s">
        <v>3333</v>
      </c>
      <c r="E400" s="51" t="s">
        <v>1630</v>
      </c>
      <c r="F400" s="50">
        <v>5055</v>
      </c>
      <c r="G400" s="63" t="s">
        <v>389</v>
      </c>
      <c r="H400" s="24" t="str">
        <f>IFERROR(IF(F400*1=9999,VLOOKUP(99&amp;C400*1,[4]Depara_Prod_Oficial!$A$2:$F$1048576,6,FALSE),VLOOKUP(F400*1,[4]Depara_Prod_Oficial!$A$2:$F$1048576,6,FALSE)),E400)</f>
        <v>Vida Master</v>
      </c>
      <c r="I400" s="24" t="str">
        <f>IFERROR(VLOOKUP(H400,'[5]Principais Produtos'!$C$1:$D$42,2,0),"Não")</f>
        <v>Sim</v>
      </c>
      <c r="J400" s="51" t="s">
        <v>387</v>
      </c>
      <c r="K400" s="53" t="s">
        <v>958</v>
      </c>
      <c r="L400" s="51" t="s">
        <v>4725</v>
      </c>
      <c r="M400" s="54" t="s">
        <v>369</v>
      </c>
      <c r="N400" s="55">
        <v>57586.97</v>
      </c>
      <c r="O400" s="55">
        <v>0</v>
      </c>
      <c r="P400" s="56">
        <v>57586.97</v>
      </c>
      <c r="Q400" s="55"/>
      <c r="R400" s="51"/>
      <c r="S400" s="62" t="s">
        <v>375</v>
      </c>
      <c r="T400" s="53">
        <v>1968943</v>
      </c>
      <c r="U400" s="53" t="s">
        <v>4567</v>
      </c>
      <c r="V400" s="53" t="s">
        <v>4568</v>
      </c>
      <c r="W400" s="53" t="s">
        <v>52</v>
      </c>
      <c r="X400" s="53" t="s">
        <v>4569</v>
      </c>
      <c r="Y400" s="53" t="s">
        <v>4570</v>
      </c>
      <c r="Z400" s="53" t="s">
        <v>4571</v>
      </c>
      <c r="AA400" s="53" t="s">
        <v>56</v>
      </c>
      <c r="AB400" s="53">
        <v>149486</v>
      </c>
      <c r="AC400" s="53">
        <v>149486</v>
      </c>
      <c r="AD400" s="53" t="s">
        <v>56</v>
      </c>
      <c r="AE400" s="53" t="s">
        <v>56</v>
      </c>
      <c r="AF400" s="53" t="s">
        <v>56</v>
      </c>
      <c r="AG400" s="53">
        <v>149486</v>
      </c>
      <c r="AH400" s="53" t="s">
        <v>57</v>
      </c>
      <c r="AI400" s="53">
        <v>149486</v>
      </c>
      <c r="AJ400" s="53">
        <v>0</v>
      </c>
      <c r="AK400" s="53" t="s">
        <v>58</v>
      </c>
      <c r="AL400" s="53">
        <v>0</v>
      </c>
      <c r="AM400" s="53" t="s">
        <v>59</v>
      </c>
      <c r="AN400" s="53" t="s">
        <v>60</v>
      </c>
      <c r="AO400" s="51"/>
      <c r="AP400" s="53" t="s">
        <v>61</v>
      </c>
      <c r="AQ400" s="53" t="s">
        <v>62</v>
      </c>
      <c r="AR400" s="53" t="s">
        <v>63</v>
      </c>
      <c r="AS400" s="53" t="s">
        <v>88</v>
      </c>
      <c r="AT400" s="53" t="s">
        <v>187</v>
      </c>
      <c r="AU400" s="53" t="s">
        <v>65</v>
      </c>
      <c r="AV400" s="53" t="s">
        <v>3948</v>
      </c>
      <c r="AW400" s="53" t="s">
        <v>92</v>
      </c>
      <c r="AX400" s="53" t="s">
        <v>68</v>
      </c>
      <c r="AY400" s="53" t="s">
        <v>93</v>
      </c>
      <c r="AZ400" s="53" t="s">
        <v>4249</v>
      </c>
      <c r="BA400" s="53" t="s">
        <v>4397</v>
      </c>
      <c r="BB400" s="53">
        <v>0</v>
      </c>
      <c r="BC400" s="53" t="s">
        <v>4572</v>
      </c>
      <c r="BD400" s="53" t="s">
        <v>4573</v>
      </c>
      <c r="BE400" s="58">
        <v>41948</v>
      </c>
      <c r="BF400" s="53">
        <v>149486</v>
      </c>
      <c r="BG400" s="58">
        <v>41948</v>
      </c>
      <c r="BH400" s="109" t="s">
        <v>4249</v>
      </c>
      <c r="BI400" s="60">
        <v>918</v>
      </c>
      <c r="BJ400" s="61">
        <v>30.6</v>
      </c>
      <c r="BK400" s="27">
        <f t="shared" si="34"/>
        <v>30</v>
      </c>
      <c r="BL400" s="110">
        <f t="shared" si="35"/>
        <v>2.5</v>
      </c>
    </row>
    <row r="401" spans="1:64" s="77" customFormat="1" ht="16.5" customHeight="1" x14ac:dyDescent="0.25">
      <c r="A401" s="49" t="s">
        <v>3958</v>
      </c>
      <c r="B401" s="51" t="s">
        <v>4579</v>
      </c>
      <c r="C401" s="49">
        <v>82</v>
      </c>
      <c r="D401" s="63" t="s">
        <v>3333</v>
      </c>
      <c r="E401" s="51" t="s">
        <v>1626</v>
      </c>
      <c r="F401" s="50">
        <v>8065</v>
      </c>
      <c r="G401" s="63" t="s">
        <v>374</v>
      </c>
      <c r="H401" s="24" t="str">
        <f>IFERROR(IF(F401*1=9999,VLOOKUP(99&amp;C401*1,[4]Depara_Prod_Oficial!$A$2:$F$1048576,6,FALSE),VLOOKUP(F401*1,[4]Depara_Prod_Oficial!$A$2:$F$1048576,6,FALSE)),E401)</f>
        <v>AP Proteção Sob Medida</v>
      </c>
      <c r="I401" s="24" t="str">
        <f>IFERROR(VLOOKUP(H401,'[5]Principais Produtos'!$C$1:$D$42,2,0),"Não")</f>
        <v>Sim</v>
      </c>
      <c r="J401" s="51" t="s">
        <v>387</v>
      </c>
      <c r="K401" s="51" t="s">
        <v>47</v>
      </c>
      <c r="L401" s="51"/>
      <c r="M401" s="54" t="s">
        <v>903</v>
      </c>
      <c r="N401" s="55">
        <v>56559.95</v>
      </c>
      <c r="O401" s="55">
        <v>56559.95</v>
      </c>
      <c r="P401" s="56">
        <v>0</v>
      </c>
      <c r="Q401" s="55"/>
      <c r="R401" s="51"/>
      <c r="S401" s="62" t="s">
        <v>375</v>
      </c>
      <c r="T401" s="53">
        <v>2189241</v>
      </c>
      <c r="U401" s="53" t="s">
        <v>4574</v>
      </c>
      <c r="V401" s="53" t="s">
        <v>4575</v>
      </c>
      <c r="W401" s="53" t="s">
        <v>52</v>
      </c>
      <c r="X401" s="53" t="s">
        <v>4576</v>
      </c>
      <c r="Y401" s="53" t="s">
        <v>4577</v>
      </c>
      <c r="Z401" s="53" t="s">
        <v>4578</v>
      </c>
      <c r="AA401" s="53" t="s">
        <v>56</v>
      </c>
      <c r="AB401" s="53">
        <v>40000</v>
      </c>
      <c r="AC401" s="53">
        <v>40000</v>
      </c>
      <c r="AD401" s="53" t="s">
        <v>56</v>
      </c>
      <c r="AE401" s="53" t="s">
        <v>56</v>
      </c>
      <c r="AF401" s="53" t="s">
        <v>56</v>
      </c>
      <c r="AG401" s="53">
        <v>40000</v>
      </c>
      <c r="AH401" s="53" t="s">
        <v>102</v>
      </c>
      <c r="AI401" s="53">
        <v>20000</v>
      </c>
      <c r="AJ401" s="53">
        <v>0</v>
      </c>
      <c r="AK401" s="53" t="s">
        <v>58</v>
      </c>
      <c r="AL401" s="53">
        <v>0</v>
      </c>
      <c r="AM401" s="53" t="s">
        <v>59</v>
      </c>
      <c r="AN401" s="53" t="s">
        <v>60</v>
      </c>
      <c r="AO401" s="51"/>
      <c r="AP401" s="53" t="s">
        <v>61</v>
      </c>
      <c r="AQ401" s="53" t="s">
        <v>62</v>
      </c>
      <c r="AR401" s="53" t="s">
        <v>142</v>
      </c>
      <c r="AS401" s="53" t="s">
        <v>88</v>
      </c>
      <c r="AT401" s="53" t="s">
        <v>494</v>
      </c>
      <c r="AU401" s="53" t="s">
        <v>65</v>
      </c>
      <c r="AV401" s="53" t="s">
        <v>3227</v>
      </c>
      <c r="AW401" s="53" t="s">
        <v>1806</v>
      </c>
      <c r="AX401" s="53" t="s">
        <v>775</v>
      </c>
      <c r="AY401" s="53" t="s">
        <v>93</v>
      </c>
      <c r="AZ401" s="53" t="s">
        <v>4256</v>
      </c>
      <c r="BA401" s="53" t="s">
        <v>163</v>
      </c>
      <c r="BB401" s="53">
        <v>4000</v>
      </c>
      <c r="BC401" s="53" t="s">
        <v>4579</v>
      </c>
      <c r="BD401" s="53" t="s">
        <v>4580</v>
      </c>
      <c r="BE401" s="58">
        <v>42367</v>
      </c>
      <c r="BF401" s="53">
        <v>40000</v>
      </c>
      <c r="BG401" s="58">
        <v>42367</v>
      </c>
      <c r="BH401" s="109" t="s">
        <v>4256</v>
      </c>
      <c r="BI401" s="60">
        <v>497</v>
      </c>
      <c r="BJ401" s="61">
        <v>16.566666666666666</v>
      </c>
      <c r="BK401" s="27">
        <f t="shared" si="34"/>
        <v>16</v>
      </c>
      <c r="BL401" s="110">
        <f t="shared" si="35"/>
        <v>1.3333333333333333</v>
      </c>
    </row>
    <row r="402" spans="1:64" s="77" customFormat="1" ht="16.5" customHeight="1" x14ac:dyDescent="0.25">
      <c r="A402" s="49" t="s">
        <v>3958</v>
      </c>
      <c r="B402" s="51" t="s">
        <v>4586</v>
      </c>
      <c r="C402" s="49">
        <v>90</v>
      </c>
      <c r="D402" s="63" t="s">
        <v>3333</v>
      </c>
      <c r="E402" s="51" t="s">
        <v>1637</v>
      </c>
      <c r="F402" s="50">
        <v>12</v>
      </c>
      <c r="G402" s="63" t="s">
        <v>1650</v>
      </c>
      <c r="H402" s="24" t="str">
        <f>IFERROR(IF(F402*1=9999,VLOOKUP(99&amp;C402*1,[4]Depara_Prod_Oficial!$A$2:$F$1048576,6,FALSE),VLOOKUP(F402*1,[4]Depara_Prod_Oficial!$A$2:$F$1048576,6,FALSE)),E402)</f>
        <v>AP Proteção Hospitalar</v>
      </c>
      <c r="I402" s="24" t="str">
        <f>IFERROR(VLOOKUP(H402,'[5]Principais Produtos'!$C$1:$D$42,2,0),"Não")</f>
        <v>Não</v>
      </c>
      <c r="J402" s="51" t="s">
        <v>387</v>
      </c>
      <c r="K402" s="53" t="s">
        <v>3664</v>
      </c>
      <c r="L402" s="51"/>
      <c r="M402" s="54" t="s">
        <v>903</v>
      </c>
      <c r="N402" s="55">
        <v>8073.54</v>
      </c>
      <c r="O402" s="55">
        <v>8073.54</v>
      </c>
      <c r="P402" s="56">
        <v>0</v>
      </c>
      <c r="Q402" s="55"/>
      <c r="R402" s="51"/>
      <c r="S402" s="62" t="s">
        <v>375</v>
      </c>
      <c r="T402" s="53">
        <v>1898681</v>
      </c>
      <c r="U402" s="53" t="s">
        <v>4581</v>
      </c>
      <c r="V402" s="53" t="s">
        <v>4582</v>
      </c>
      <c r="W402" s="53" t="s">
        <v>52</v>
      </c>
      <c r="X402" s="53" t="s">
        <v>4583</v>
      </c>
      <c r="Y402" s="53" t="s">
        <v>4584</v>
      </c>
      <c r="Z402" s="53" t="s">
        <v>4585</v>
      </c>
      <c r="AA402" s="53" t="s">
        <v>56</v>
      </c>
      <c r="AB402" s="53">
        <v>146000</v>
      </c>
      <c r="AC402" s="53">
        <v>146000</v>
      </c>
      <c r="AD402" s="53" t="s">
        <v>56</v>
      </c>
      <c r="AE402" s="53" t="s">
        <v>56</v>
      </c>
      <c r="AF402" s="53" t="s">
        <v>56</v>
      </c>
      <c r="AG402" s="53">
        <v>146000</v>
      </c>
      <c r="AH402" s="53" t="s">
        <v>102</v>
      </c>
      <c r="AI402" s="53">
        <v>73000</v>
      </c>
      <c r="AJ402" s="53">
        <v>0</v>
      </c>
      <c r="AK402" s="53" t="s">
        <v>58</v>
      </c>
      <c r="AL402" s="53">
        <v>0</v>
      </c>
      <c r="AM402" s="53" t="s">
        <v>59</v>
      </c>
      <c r="AN402" s="53" t="s">
        <v>60</v>
      </c>
      <c r="AO402" s="51"/>
      <c r="AP402" s="53" t="s">
        <v>61</v>
      </c>
      <c r="AQ402" s="53" t="s">
        <v>62</v>
      </c>
      <c r="AR402" s="53" t="s">
        <v>199</v>
      </c>
      <c r="AS402" s="53" t="s">
        <v>88</v>
      </c>
      <c r="AT402" s="53" t="s">
        <v>347</v>
      </c>
      <c r="AU402" s="53" t="s">
        <v>65</v>
      </c>
      <c r="AV402" s="53" t="s">
        <v>154</v>
      </c>
      <c r="AW402" s="53" t="s">
        <v>105</v>
      </c>
      <c r="AX402" s="53" t="s">
        <v>68</v>
      </c>
      <c r="AY402" s="53" t="s">
        <v>93</v>
      </c>
      <c r="AZ402" s="53" t="s">
        <v>3973</v>
      </c>
      <c r="BA402" s="53" t="s">
        <v>163</v>
      </c>
      <c r="BB402" s="53">
        <v>0</v>
      </c>
      <c r="BC402" s="53" t="s">
        <v>4586</v>
      </c>
      <c r="BD402" s="53" t="s">
        <v>4587</v>
      </c>
      <c r="BE402" s="58">
        <v>41856</v>
      </c>
      <c r="BF402" s="53">
        <v>146000</v>
      </c>
      <c r="BG402" s="58">
        <v>41856</v>
      </c>
      <c r="BH402" s="109" t="s">
        <v>3973</v>
      </c>
      <c r="BI402" s="60">
        <v>1004</v>
      </c>
      <c r="BJ402" s="61">
        <v>33.466666666666669</v>
      </c>
      <c r="BK402" s="27">
        <f t="shared" si="34"/>
        <v>33</v>
      </c>
      <c r="BL402" s="110">
        <f t="shared" si="35"/>
        <v>2.75</v>
      </c>
    </row>
    <row r="403" spans="1:64" s="77" customFormat="1" ht="16.5" customHeight="1" x14ac:dyDescent="0.25">
      <c r="A403" s="49" t="s">
        <v>3958</v>
      </c>
      <c r="B403" s="51" t="s">
        <v>4593</v>
      </c>
      <c r="C403" s="49">
        <v>93</v>
      </c>
      <c r="D403" s="63" t="s">
        <v>3333</v>
      </c>
      <c r="E403" s="51" t="s">
        <v>4721</v>
      </c>
      <c r="F403" s="50">
        <v>8087</v>
      </c>
      <c r="G403" s="63" t="s">
        <v>389</v>
      </c>
      <c r="H403" s="24" t="str">
        <f>IFERROR(IF(F403*1=9999,VLOOKUP(99&amp;C403*1,[4]Depara_Prod_Oficial!$A$2:$F$1048576,6,FALSE),VLOOKUP(F403*1,[4]Depara_Prod_Oficial!$A$2:$F$1048576,6,FALSE)),E403)</f>
        <v>Vida Clube</v>
      </c>
      <c r="I403" s="24" t="str">
        <f>IFERROR(VLOOKUP(H403,'[5]Principais Produtos'!$C$1:$D$42,2,0),"Não")</f>
        <v>Sim</v>
      </c>
      <c r="J403" s="51" t="s">
        <v>387</v>
      </c>
      <c r="K403" s="53" t="s">
        <v>3664</v>
      </c>
      <c r="L403" s="51"/>
      <c r="M403" s="54" t="s">
        <v>902</v>
      </c>
      <c r="N403" s="55">
        <v>55045.31</v>
      </c>
      <c r="O403" s="55">
        <v>55045.31</v>
      </c>
      <c r="P403" s="56">
        <v>0</v>
      </c>
      <c r="Q403" s="55"/>
      <c r="R403" s="51"/>
      <c r="S403" s="62" t="s">
        <v>375</v>
      </c>
      <c r="T403" s="53">
        <v>1939592</v>
      </c>
      <c r="U403" s="53" t="s">
        <v>4588</v>
      </c>
      <c r="V403" s="53" t="s">
        <v>4589</v>
      </c>
      <c r="W403" s="53" t="s">
        <v>52</v>
      </c>
      <c r="X403" s="53" t="s">
        <v>4590</v>
      </c>
      <c r="Y403" s="53" t="s">
        <v>4591</v>
      </c>
      <c r="Z403" s="53" t="s">
        <v>4592</v>
      </c>
      <c r="AA403" s="53" t="s">
        <v>56</v>
      </c>
      <c r="AB403" s="53">
        <v>21279</v>
      </c>
      <c r="AC403" s="53">
        <v>21279</v>
      </c>
      <c r="AD403" s="53" t="s">
        <v>56</v>
      </c>
      <c r="AE403" s="53" t="s">
        <v>56</v>
      </c>
      <c r="AF403" s="53" t="s">
        <v>56</v>
      </c>
      <c r="AG403" s="53">
        <v>21279</v>
      </c>
      <c r="AH403" s="53" t="s">
        <v>102</v>
      </c>
      <c r="AI403" s="53">
        <v>10639.5</v>
      </c>
      <c r="AJ403" s="53">
        <v>0</v>
      </c>
      <c r="AK403" s="53" t="s">
        <v>58</v>
      </c>
      <c r="AL403" s="53">
        <v>0</v>
      </c>
      <c r="AM403" s="53" t="s">
        <v>59</v>
      </c>
      <c r="AN403" s="53" t="s">
        <v>60</v>
      </c>
      <c r="AO403" s="51"/>
      <c r="AP403" s="53" t="s">
        <v>61</v>
      </c>
      <c r="AQ403" s="53" t="s">
        <v>62</v>
      </c>
      <c r="AR403" s="53" t="s">
        <v>87</v>
      </c>
      <c r="AS403" s="53" t="s">
        <v>64</v>
      </c>
      <c r="AT403" s="53" t="s">
        <v>4123</v>
      </c>
      <c r="AU403" s="53" t="s">
        <v>65</v>
      </c>
      <c r="AV403" s="53" t="s">
        <v>123</v>
      </c>
      <c r="AW403" s="53" t="s">
        <v>105</v>
      </c>
      <c r="AX403" s="53" t="s">
        <v>68</v>
      </c>
      <c r="AY403" s="53" t="s">
        <v>93</v>
      </c>
      <c r="AZ403" s="53" t="s">
        <v>4264</v>
      </c>
      <c r="BA403" s="53" t="s">
        <v>191</v>
      </c>
      <c r="BB403" s="53">
        <v>0</v>
      </c>
      <c r="BC403" s="53" t="s">
        <v>4593</v>
      </c>
      <c r="BD403" s="53" t="s">
        <v>4594</v>
      </c>
      <c r="BE403" s="58">
        <v>41906</v>
      </c>
      <c r="BF403" s="53">
        <v>21279</v>
      </c>
      <c r="BG403" s="58">
        <v>41906</v>
      </c>
      <c r="BH403" s="109" t="s">
        <v>4264</v>
      </c>
      <c r="BI403" s="60">
        <v>951</v>
      </c>
      <c r="BJ403" s="61">
        <v>31.7</v>
      </c>
      <c r="BK403" s="27">
        <f t="shared" si="34"/>
        <v>31</v>
      </c>
      <c r="BL403" s="110">
        <f t="shared" si="35"/>
        <v>2.5833333333333335</v>
      </c>
    </row>
    <row r="404" spans="1:64" s="77" customFormat="1" ht="16.5" customHeight="1" x14ac:dyDescent="0.25">
      <c r="A404" s="49" t="s">
        <v>3958</v>
      </c>
      <c r="B404" s="51" t="s">
        <v>4601</v>
      </c>
      <c r="C404" s="49">
        <v>93</v>
      </c>
      <c r="D404" s="63" t="s">
        <v>3333</v>
      </c>
      <c r="E404" s="51" t="s">
        <v>377</v>
      </c>
      <c r="F404" s="50">
        <v>5030</v>
      </c>
      <c r="G404" s="63" t="s">
        <v>46</v>
      </c>
      <c r="H404" s="24" t="str">
        <f>IFERROR(IF(F404*1=9999,VLOOKUP(99&amp;C404*1,[4]Depara_Prod_Oficial!$A$2:$F$1048576,6,FALSE),VLOOKUP(F404*1,[4]Depara_Prod_Oficial!$A$2:$F$1048576,6,FALSE)),E404)</f>
        <v>Vida Proteção Exclusiva</v>
      </c>
      <c r="I404" s="24" t="str">
        <f>IFERROR(VLOOKUP(H404,'[5]Principais Produtos'!$C$1:$D$42,2,0),"Não")</f>
        <v>Sim</v>
      </c>
      <c r="J404" s="51" t="s">
        <v>387</v>
      </c>
      <c r="K404" s="51" t="s">
        <v>47</v>
      </c>
      <c r="L404" s="51"/>
      <c r="M404" s="54" t="s">
        <v>48</v>
      </c>
      <c r="N404" s="55">
        <v>38710.239999999998</v>
      </c>
      <c r="O404" s="55">
        <v>35000</v>
      </c>
      <c r="P404" s="56">
        <v>3710.239999999998</v>
      </c>
      <c r="Q404" s="55"/>
      <c r="R404" s="51"/>
      <c r="S404" s="62" t="s">
        <v>375</v>
      </c>
      <c r="T404" s="53">
        <v>1715163</v>
      </c>
      <c r="U404" s="53" t="s">
        <v>4595</v>
      </c>
      <c r="V404" s="53" t="s">
        <v>4596</v>
      </c>
      <c r="W404" s="53" t="s">
        <v>52</v>
      </c>
      <c r="X404" s="53" t="s">
        <v>4597</v>
      </c>
      <c r="Y404" s="53" t="s">
        <v>4598</v>
      </c>
      <c r="Z404" s="53" t="s">
        <v>4599</v>
      </c>
      <c r="AA404" s="53" t="s">
        <v>56</v>
      </c>
      <c r="AB404" s="53">
        <v>24916</v>
      </c>
      <c r="AC404" s="53">
        <v>24916</v>
      </c>
      <c r="AD404" s="53" t="s">
        <v>56</v>
      </c>
      <c r="AE404" s="53" t="s">
        <v>56</v>
      </c>
      <c r="AF404" s="53" t="s">
        <v>56</v>
      </c>
      <c r="AG404" s="53">
        <v>24916</v>
      </c>
      <c r="AH404" s="53" t="s">
        <v>102</v>
      </c>
      <c r="AI404" s="53">
        <v>12458</v>
      </c>
      <c r="AJ404" s="53">
        <v>0</v>
      </c>
      <c r="AK404" s="53" t="s">
        <v>58</v>
      </c>
      <c r="AL404" s="53">
        <v>0</v>
      </c>
      <c r="AM404" s="53" t="s">
        <v>59</v>
      </c>
      <c r="AN404" s="53" t="s">
        <v>60</v>
      </c>
      <c r="AO404" s="51"/>
      <c r="AP404" s="53" t="s">
        <v>61</v>
      </c>
      <c r="AQ404" s="53" t="s">
        <v>62</v>
      </c>
      <c r="AR404" s="53" t="s">
        <v>168</v>
      </c>
      <c r="AS404" s="53" t="s">
        <v>64</v>
      </c>
      <c r="AT404" s="53" t="s">
        <v>153</v>
      </c>
      <c r="AU404" s="53" t="s">
        <v>65</v>
      </c>
      <c r="AV404" s="53" t="s">
        <v>4600</v>
      </c>
      <c r="AW404" s="53" t="s">
        <v>92</v>
      </c>
      <c r="AX404" s="53" t="s">
        <v>68</v>
      </c>
      <c r="AY404" s="53" t="s">
        <v>93</v>
      </c>
      <c r="AZ404" s="53" t="s">
        <v>4249</v>
      </c>
      <c r="BA404" s="53" t="s">
        <v>223</v>
      </c>
      <c r="BB404" s="53">
        <v>0</v>
      </c>
      <c r="BC404" s="53" t="s">
        <v>4601</v>
      </c>
      <c r="BD404" s="53" t="s">
        <v>2991</v>
      </c>
      <c r="BE404" s="58">
        <v>41536</v>
      </c>
      <c r="BF404" s="53">
        <v>24916</v>
      </c>
      <c r="BG404" s="58">
        <v>41536</v>
      </c>
      <c r="BH404" s="109" t="s">
        <v>4249</v>
      </c>
      <c r="BI404" s="60">
        <v>1330</v>
      </c>
      <c r="BJ404" s="61">
        <v>44.333333333333336</v>
      </c>
      <c r="BK404" s="27">
        <f t="shared" si="34"/>
        <v>43</v>
      </c>
      <c r="BL404" s="110">
        <f t="shared" si="35"/>
        <v>3.5833333333333335</v>
      </c>
    </row>
    <row r="405" spans="1:64" s="77" customFormat="1" ht="16.5" customHeight="1" x14ac:dyDescent="0.25">
      <c r="A405" s="49" t="s">
        <v>3958</v>
      </c>
      <c r="B405" s="51" t="s">
        <v>4606</v>
      </c>
      <c r="C405" s="49">
        <v>82</v>
      </c>
      <c r="D405" s="63" t="s">
        <v>3333</v>
      </c>
      <c r="E405" s="51" t="s">
        <v>1930</v>
      </c>
      <c r="F405" s="50">
        <v>3003</v>
      </c>
      <c r="G405" s="63" t="s">
        <v>374</v>
      </c>
      <c r="H405" s="24" t="str">
        <f>IFERROR(IF(F405*1=9999,VLOOKUP(99&amp;C405*1,[4]Depara_Prod_Oficial!$A$2:$F$1048576,6,FALSE),VLOOKUP(F405*1,[4]Depara_Prod_Oficial!$A$2:$F$1048576,6,FALSE)),E405)</f>
        <v>AP Cartões</v>
      </c>
      <c r="I405" s="24" t="str">
        <f>IFERROR(VLOOKUP(H405,'[5]Principais Produtos'!$C$1:$D$42,2,0),"Não")</f>
        <v>Não</v>
      </c>
      <c r="J405" s="68" t="s">
        <v>400</v>
      </c>
      <c r="K405" s="53" t="s">
        <v>400</v>
      </c>
      <c r="L405" s="51"/>
      <c r="M405" s="54" t="s">
        <v>48</v>
      </c>
      <c r="N405" s="55">
        <v>38710.239999999998</v>
      </c>
      <c r="O405" s="55">
        <v>35000</v>
      </c>
      <c r="P405" s="56">
        <v>3710.239999999998</v>
      </c>
      <c r="Q405" s="55"/>
      <c r="R405" s="51"/>
      <c r="S405" s="57" t="s">
        <v>49</v>
      </c>
      <c r="T405" s="53">
        <v>775871</v>
      </c>
      <c r="U405" s="53" t="s">
        <v>4602</v>
      </c>
      <c r="V405" s="53" t="s">
        <v>4603</v>
      </c>
      <c r="W405" s="53" t="s">
        <v>52</v>
      </c>
      <c r="X405" s="53" t="s">
        <v>762</v>
      </c>
      <c r="Y405" s="53" t="s">
        <v>4604</v>
      </c>
      <c r="Z405" s="53" t="s">
        <v>4605</v>
      </c>
      <c r="AA405" s="53" t="s">
        <v>56</v>
      </c>
      <c r="AB405" s="53">
        <v>153978.1</v>
      </c>
      <c r="AC405" s="53">
        <v>153978.1</v>
      </c>
      <c r="AD405" s="53" t="s">
        <v>56</v>
      </c>
      <c r="AE405" s="53" t="s">
        <v>56</v>
      </c>
      <c r="AF405" s="53" t="s">
        <v>56</v>
      </c>
      <c r="AG405" s="53">
        <v>153978.1</v>
      </c>
      <c r="AH405" s="53" t="s">
        <v>57</v>
      </c>
      <c r="AI405" s="53">
        <v>153978.1</v>
      </c>
      <c r="AJ405" s="53">
        <v>645000</v>
      </c>
      <c r="AK405" s="53" t="s">
        <v>58</v>
      </c>
      <c r="AL405" s="53">
        <v>0</v>
      </c>
      <c r="AM405" s="53" t="s">
        <v>150</v>
      </c>
      <c r="AN405" s="53" t="s">
        <v>60</v>
      </c>
      <c r="AO405" s="51"/>
      <c r="AP405" s="53" t="s">
        <v>61</v>
      </c>
      <c r="AQ405" s="53" t="s">
        <v>62</v>
      </c>
      <c r="AR405" s="53" t="s">
        <v>168</v>
      </c>
      <c r="AS405" s="53" t="s">
        <v>64</v>
      </c>
      <c r="AT405" s="53" t="s">
        <v>218</v>
      </c>
      <c r="AU405" s="53" t="s">
        <v>65</v>
      </c>
      <c r="AV405" s="53" t="s">
        <v>485</v>
      </c>
      <c r="AW405" s="53" t="s">
        <v>92</v>
      </c>
      <c r="AX405" s="53" t="s">
        <v>68</v>
      </c>
      <c r="AY405" s="53" t="s">
        <v>93</v>
      </c>
      <c r="AZ405" s="53" t="s">
        <v>4249</v>
      </c>
      <c r="BA405" s="53" t="s">
        <v>223</v>
      </c>
      <c r="BB405" s="53">
        <v>0</v>
      </c>
      <c r="BC405" s="53" t="s">
        <v>4606</v>
      </c>
      <c r="BD405" s="53" t="s">
        <v>4607</v>
      </c>
      <c r="BE405" s="58">
        <v>39685</v>
      </c>
      <c r="BF405" s="53">
        <v>153978.1</v>
      </c>
      <c r="BG405" s="58">
        <v>39685</v>
      </c>
      <c r="BH405" s="109" t="s">
        <v>4249</v>
      </c>
      <c r="BI405" s="60">
        <v>3181</v>
      </c>
      <c r="BJ405" s="61">
        <v>106.03333333333333</v>
      </c>
      <c r="BK405" s="27">
        <f t="shared" si="34"/>
        <v>104</v>
      </c>
      <c r="BL405" s="110">
        <f t="shared" si="35"/>
        <v>8.6666666666666661</v>
      </c>
    </row>
    <row r="406" spans="1:64" s="77" customFormat="1" ht="16.5" customHeight="1" x14ac:dyDescent="0.25">
      <c r="A406" s="49" t="s">
        <v>3958</v>
      </c>
      <c r="B406" s="51" t="s">
        <v>4614</v>
      </c>
      <c r="C406" s="49">
        <v>93</v>
      </c>
      <c r="D406" s="63" t="s">
        <v>3333</v>
      </c>
      <c r="E406" s="51" t="s">
        <v>377</v>
      </c>
      <c r="F406" s="50">
        <v>5030</v>
      </c>
      <c r="G406" s="63" t="s">
        <v>46</v>
      </c>
      <c r="H406" s="24" t="str">
        <f>IFERROR(IF(F406*1=9999,VLOOKUP(99&amp;C406*1,[4]Depara_Prod_Oficial!$A$2:$F$1048576,6,FALSE),VLOOKUP(F406*1,[4]Depara_Prod_Oficial!$A$2:$F$1048576,6,FALSE)),E406)</f>
        <v>Vida Proteção Exclusiva</v>
      </c>
      <c r="I406" s="24" t="str">
        <f>IFERROR(VLOOKUP(H406,'[5]Principais Produtos'!$C$1:$D$42,2,0),"Não")</f>
        <v>Sim</v>
      </c>
      <c r="J406" s="51" t="s">
        <v>387</v>
      </c>
      <c r="K406" s="51" t="s">
        <v>47</v>
      </c>
      <c r="L406" s="51"/>
      <c r="M406" s="54" t="s">
        <v>48</v>
      </c>
      <c r="N406" s="55">
        <v>183167.77</v>
      </c>
      <c r="O406" s="55">
        <v>157000</v>
      </c>
      <c r="P406" s="56">
        <v>26167.76999999999</v>
      </c>
      <c r="Q406" s="55"/>
      <c r="R406" s="51"/>
      <c r="S406" s="62" t="s">
        <v>375</v>
      </c>
      <c r="T406" s="53">
        <v>1437529</v>
      </c>
      <c r="U406" s="53" t="s">
        <v>4608</v>
      </c>
      <c r="V406" s="53" t="s">
        <v>4609</v>
      </c>
      <c r="W406" s="53" t="s">
        <v>52</v>
      </c>
      <c r="X406" s="53" t="s">
        <v>4610</v>
      </c>
      <c r="Y406" s="53" t="s">
        <v>4611</v>
      </c>
      <c r="Z406" s="53" t="s">
        <v>4612</v>
      </c>
      <c r="AA406" s="53" t="s">
        <v>56</v>
      </c>
      <c r="AB406" s="53">
        <v>61292</v>
      </c>
      <c r="AC406" s="53">
        <v>61292</v>
      </c>
      <c r="AD406" s="53" t="s">
        <v>56</v>
      </c>
      <c r="AE406" s="53" t="s">
        <v>56</v>
      </c>
      <c r="AF406" s="53" t="s">
        <v>56</v>
      </c>
      <c r="AG406" s="53">
        <v>61292</v>
      </c>
      <c r="AH406" s="53" t="s">
        <v>102</v>
      </c>
      <c r="AI406" s="53">
        <v>30646</v>
      </c>
      <c r="AJ406" s="53">
        <v>0</v>
      </c>
      <c r="AK406" s="53" t="s">
        <v>58</v>
      </c>
      <c r="AL406" s="53">
        <v>0</v>
      </c>
      <c r="AM406" s="53" t="s">
        <v>59</v>
      </c>
      <c r="AN406" s="53" t="s">
        <v>60</v>
      </c>
      <c r="AO406" s="51"/>
      <c r="AP406" s="53" t="s">
        <v>61</v>
      </c>
      <c r="AQ406" s="53" t="s">
        <v>62</v>
      </c>
      <c r="AR406" s="53" t="s">
        <v>405</v>
      </c>
      <c r="AS406" s="53" t="s">
        <v>88</v>
      </c>
      <c r="AT406" s="53" t="s">
        <v>4613</v>
      </c>
      <c r="AU406" s="53" t="s">
        <v>65</v>
      </c>
      <c r="AV406" s="53" t="s">
        <v>201</v>
      </c>
      <c r="AW406" s="53" t="s">
        <v>92</v>
      </c>
      <c r="AX406" s="53" t="s">
        <v>68</v>
      </c>
      <c r="AY406" s="53" t="s">
        <v>93</v>
      </c>
      <c r="AZ406" s="53" t="s">
        <v>3967</v>
      </c>
      <c r="BA406" s="53" t="s">
        <v>223</v>
      </c>
      <c r="BB406" s="53">
        <v>0</v>
      </c>
      <c r="BC406" s="53" t="s">
        <v>4614</v>
      </c>
      <c r="BD406" s="53" t="s">
        <v>4615</v>
      </c>
      <c r="BE406" s="58">
        <v>40994</v>
      </c>
      <c r="BF406" s="53">
        <v>61292</v>
      </c>
      <c r="BG406" s="58">
        <v>40994</v>
      </c>
      <c r="BH406" s="109" t="s">
        <v>3967</v>
      </c>
      <c r="BI406" s="60">
        <v>1869</v>
      </c>
      <c r="BJ406" s="61">
        <v>62.3</v>
      </c>
      <c r="BK406" s="27">
        <f t="shared" si="34"/>
        <v>61</v>
      </c>
      <c r="BL406" s="110">
        <f t="shared" si="35"/>
        <v>5.083333333333333</v>
      </c>
    </row>
    <row r="407" spans="1:64" s="77" customFormat="1" ht="16.5" customHeight="1" x14ac:dyDescent="0.25">
      <c r="A407" s="49" t="s">
        <v>3958</v>
      </c>
      <c r="B407" s="51" t="s">
        <v>4623</v>
      </c>
      <c r="C407" s="49">
        <v>93</v>
      </c>
      <c r="D407" s="63" t="s">
        <v>3333</v>
      </c>
      <c r="E407" s="51" t="s">
        <v>1631</v>
      </c>
      <c r="F407" s="50">
        <v>8063</v>
      </c>
      <c r="G407" s="63" t="s">
        <v>386</v>
      </c>
      <c r="H407" s="24" t="str">
        <f>IFERROR(IF(F407*1=9999,VLOOKUP(99&amp;C407*1,[4]Depara_Prod_Oficial!$A$2:$F$1048576,6,FALSE),VLOOKUP(F407*1,[4]Depara_Prod_Oficial!$A$2:$F$1048576,6,FALSE)),E407)</f>
        <v>Vida Premiada</v>
      </c>
      <c r="I407" s="24" t="str">
        <f>IFERROR(VLOOKUP(H407,'[5]Principais Produtos'!$C$1:$D$42,2,0),"Não")</f>
        <v>Não</v>
      </c>
      <c r="J407" s="51" t="s">
        <v>387</v>
      </c>
      <c r="K407" s="53" t="s">
        <v>3664</v>
      </c>
      <c r="L407" s="51"/>
      <c r="M407" s="54" t="s">
        <v>48</v>
      </c>
      <c r="N407" s="55">
        <v>61887</v>
      </c>
      <c r="O407" s="55">
        <v>44000</v>
      </c>
      <c r="P407" s="56">
        <v>17887</v>
      </c>
      <c r="Q407" s="55"/>
      <c r="R407" s="51"/>
      <c r="S407" s="62" t="s">
        <v>375</v>
      </c>
      <c r="T407" s="53">
        <v>2113052</v>
      </c>
      <c r="U407" s="53" t="s">
        <v>4616</v>
      </c>
      <c r="V407" s="53" t="s">
        <v>4617</v>
      </c>
      <c r="W407" s="53" t="s">
        <v>52</v>
      </c>
      <c r="X407" s="53" t="s">
        <v>4618</v>
      </c>
      <c r="Y407" s="53" t="s">
        <v>4619</v>
      </c>
      <c r="Z407" s="53" t="s">
        <v>4620</v>
      </c>
      <c r="AA407" s="53" t="s">
        <v>56</v>
      </c>
      <c r="AB407" s="53">
        <v>40000</v>
      </c>
      <c r="AC407" s="53">
        <v>40000</v>
      </c>
      <c r="AD407" s="53" t="s">
        <v>56</v>
      </c>
      <c r="AE407" s="53" t="s">
        <v>56</v>
      </c>
      <c r="AF407" s="53" t="s">
        <v>56</v>
      </c>
      <c r="AG407" s="53">
        <v>40000</v>
      </c>
      <c r="AH407" s="53" t="s">
        <v>102</v>
      </c>
      <c r="AI407" s="53">
        <v>20000</v>
      </c>
      <c r="AJ407" s="53">
        <v>0</v>
      </c>
      <c r="AK407" s="53" t="s">
        <v>58</v>
      </c>
      <c r="AL407" s="53">
        <v>0</v>
      </c>
      <c r="AM407" s="53" t="s">
        <v>59</v>
      </c>
      <c r="AN407" s="53" t="s">
        <v>60</v>
      </c>
      <c r="AO407" s="51"/>
      <c r="AP407" s="53" t="s">
        <v>61</v>
      </c>
      <c r="AQ407" s="53" t="s">
        <v>62</v>
      </c>
      <c r="AR407" s="53" t="s">
        <v>142</v>
      </c>
      <c r="AS407" s="53" t="s">
        <v>88</v>
      </c>
      <c r="AT407" s="53" t="s">
        <v>153</v>
      </c>
      <c r="AU407" s="53" t="s">
        <v>65</v>
      </c>
      <c r="AV407" s="53" t="s">
        <v>4621</v>
      </c>
      <c r="AW407" s="53" t="s">
        <v>4622</v>
      </c>
      <c r="AX407" s="53" t="s">
        <v>68</v>
      </c>
      <c r="AY407" s="53" t="s">
        <v>93</v>
      </c>
      <c r="AZ407" s="53" t="s">
        <v>3967</v>
      </c>
      <c r="BA407" s="53" t="s">
        <v>106</v>
      </c>
      <c r="BB407" s="53">
        <v>0</v>
      </c>
      <c r="BC407" s="53" t="s">
        <v>4623</v>
      </c>
      <c r="BD407" s="53" t="s">
        <v>2170</v>
      </c>
      <c r="BE407" s="58">
        <v>42180</v>
      </c>
      <c r="BF407" s="53">
        <v>40000</v>
      </c>
      <c r="BG407" s="58">
        <v>42180</v>
      </c>
      <c r="BH407" s="109" t="s">
        <v>3967</v>
      </c>
      <c r="BI407" s="60">
        <v>683</v>
      </c>
      <c r="BJ407" s="61">
        <v>22.766666666666666</v>
      </c>
      <c r="BK407" s="27">
        <f t="shared" si="34"/>
        <v>22</v>
      </c>
      <c r="BL407" s="110">
        <f t="shared" si="35"/>
        <v>1.8333333333333333</v>
      </c>
    </row>
    <row r="408" spans="1:64" s="77" customFormat="1" ht="16.5" customHeight="1" x14ac:dyDescent="0.25">
      <c r="A408" s="49" t="s">
        <v>3958</v>
      </c>
      <c r="B408" s="51" t="s">
        <v>4629</v>
      </c>
      <c r="C408" s="49">
        <v>93</v>
      </c>
      <c r="D408" s="63" t="s">
        <v>3333</v>
      </c>
      <c r="E408" s="51" t="s">
        <v>377</v>
      </c>
      <c r="F408" s="50">
        <v>5030</v>
      </c>
      <c r="G408" s="63" t="s">
        <v>389</v>
      </c>
      <c r="H408" s="24" t="str">
        <f>IFERROR(IF(F408*1=9999,VLOOKUP(99&amp;C408*1,[4]Depara_Prod_Oficial!$A$2:$F$1048576,6,FALSE),VLOOKUP(F408*1,[4]Depara_Prod_Oficial!$A$2:$F$1048576,6,FALSE)),E408)</f>
        <v>Vida Proteção Exclusiva</v>
      </c>
      <c r="I408" s="24" t="str">
        <f>IFERROR(VLOOKUP(H408,'[5]Principais Produtos'!$C$1:$D$42,2,0),"Não")</f>
        <v>Sim</v>
      </c>
      <c r="J408" s="51" t="s">
        <v>387</v>
      </c>
      <c r="K408" s="53" t="s">
        <v>954</v>
      </c>
      <c r="L408" s="51" t="s">
        <v>397</v>
      </c>
      <c r="M408" s="54" t="s">
        <v>902</v>
      </c>
      <c r="N408" s="55">
        <v>14001.19</v>
      </c>
      <c r="O408" s="55">
        <v>14001.19</v>
      </c>
      <c r="P408" s="56">
        <v>0</v>
      </c>
      <c r="Q408" s="55"/>
      <c r="R408" s="51"/>
      <c r="S408" s="62" t="s">
        <v>375</v>
      </c>
      <c r="T408" s="53">
        <v>2149145</v>
      </c>
      <c r="U408" s="53" t="s">
        <v>4624</v>
      </c>
      <c r="V408" s="53" t="s">
        <v>4625</v>
      </c>
      <c r="W408" s="53" t="s">
        <v>52</v>
      </c>
      <c r="X408" s="53" t="s">
        <v>4626</v>
      </c>
      <c r="Y408" s="53" t="s">
        <v>4627</v>
      </c>
      <c r="Z408" s="53" t="s">
        <v>4628</v>
      </c>
      <c r="AA408" s="53" t="s">
        <v>56</v>
      </c>
      <c r="AB408" s="53">
        <v>8560.5</v>
      </c>
      <c r="AC408" s="53">
        <v>8560.5</v>
      </c>
      <c r="AD408" s="53" t="s">
        <v>56</v>
      </c>
      <c r="AE408" s="53" t="s">
        <v>56</v>
      </c>
      <c r="AF408" s="53" t="s">
        <v>56</v>
      </c>
      <c r="AG408" s="53">
        <v>8560.5</v>
      </c>
      <c r="AH408" s="53" t="s">
        <v>102</v>
      </c>
      <c r="AI408" s="53">
        <v>4280.25</v>
      </c>
      <c r="AJ408" s="53">
        <v>0</v>
      </c>
      <c r="AK408" s="53" t="s">
        <v>58</v>
      </c>
      <c r="AL408" s="53">
        <v>0</v>
      </c>
      <c r="AM408" s="53" t="s">
        <v>59</v>
      </c>
      <c r="AN408" s="53" t="s">
        <v>60</v>
      </c>
      <c r="AO408" s="51"/>
      <c r="AP408" s="53" t="s">
        <v>61</v>
      </c>
      <c r="AQ408" s="53" t="s">
        <v>62</v>
      </c>
      <c r="AR408" s="53" t="s">
        <v>63</v>
      </c>
      <c r="AS408" s="53" t="s">
        <v>88</v>
      </c>
      <c r="AT408" s="53" t="s">
        <v>89</v>
      </c>
      <c r="AU408" s="53" t="s">
        <v>103</v>
      </c>
      <c r="AV408" s="53" t="s">
        <v>1899</v>
      </c>
      <c r="AW408" s="53" t="s">
        <v>92</v>
      </c>
      <c r="AX408" s="53" t="s">
        <v>68</v>
      </c>
      <c r="AY408" s="53" t="s">
        <v>93</v>
      </c>
      <c r="AZ408" s="53" t="s">
        <v>4249</v>
      </c>
      <c r="BA408" s="53" t="s">
        <v>191</v>
      </c>
      <c r="BB408" s="53">
        <v>0</v>
      </c>
      <c r="BC408" s="53" t="s">
        <v>4629</v>
      </c>
      <c r="BD408" s="53" t="s">
        <v>4630</v>
      </c>
      <c r="BE408" s="58">
        <v>42264</v>
      </c>
      <c r="BF408" s="53">
        <v>8560.5</v>
      </c>
      <c r="BG408" s="58">
        <v>42264</v>
      </c>
      <c r="BH408" s="109" t="s">
        <v>4249</v>
      </c>
      <c r="BI408" s="60">
        <v>602</v>
      </c>
      <c r="BJ408" s="61">
        <v>20.066666666666666</v>
      </c>
      <c r="BK408" s="27">
        <f t="shared" si="34"/>
        <v>19</v>
      </c>
      <c r="BL408" s="110">
        <f t="shared" si="35"/>
        <v>1.5833333333333333</v>
      </c>
    </row>
    <row r="409" spans="1:64" s="77" customFormat="1" ht="16.5" customHeight="1" x14ac:dyDescent="0.25">
      <c r="A409" s="49" t="s">
        <v>3958</v>
      </c>
      <c r="B409" s="51" t="s">
        <v>4636</v>
      </c>
      <c r="C409" s="49">
        <v>93</v>
      </c>
      <c r="D409" s="63" t="s">
        <v>3333</v>
      </c>
      <c r="E409" s="51" t="s">
        <v>377</v>
      </c>
      <c r="F409" s="50">
        <v>5030</v>
      </c>
      <c r="G409" s="63" t="s">
        <v>389</v>
      </c>
      <c r="H409" s="24" t="str">
        <f>IFERROR(IF(F409*1=9999,VLOOKUP(99&amp;C409*1,[4]Depara_Prod_Oficial!$A$2:$F$1048576,6,FALSE),VLOOKUP(F409*1,[4]Depara_Prod_Oficial!$A$2:$F$1048576,6,FALSE)),E409)</f>
        <v>Vida Proteção Exclusiva</v>
      </c>
      <c r="I409" s="24" t="str">
        <f>IFERROR(VLOOKUP(H409,'[5]Principais Produtos'!$C$1:$D$42,2,0),"Não")</f>
        <v>Sim</v>
      </c>
      <c r="J409" s="51" t="s">
        <v>387</v>
      </c>
      <c r="K409" s="53" t="s">
        <v>955</v>
      </c>
      <c r="L409" s="51"/>
      <c r="M409" s="54" t="s">
        <v>902</v>
      </c>
      <c r="N409" s="55">
        <v>176595.69</v>
      </c>
      <c r="O409" s="55">
        <v>176595.69</v>
      </c>
      <c r="P409" s="56">
        <v>0</v>
      </c>
      <c r="Q409" s="55"/>
      <c r="R409" s="51"/>
      <c r="S409" s="62" t="s">
        <v>375</v>
      </c>
      <c r="T409" s="53">
        <v>2254163</v>
      </c>
      <c r="U409" s="53" t="s">
        <v>4631</v>
      </c>
      <c r="V409" s="53" t="s">
        <v>4632</v>
      </c>
      <c r="W409" s="53" t="s">
        <v>52</v>
      </c>
      <c r="X409" s="53" t="s">
        <v>4633</v>
      </c>
      <c r="Y409" s="53" t="s">
        <v>4634</v>
      </c>
      <c r="Z409" s="53" t="s">
        <v>4635</v>
      </c>
      <c r="AA409" s="53" t="s">
        <v>56</v>
      </c>
      <c r="AB409" s="53">
        <v>123861</v>
      </c>
      <c r="AC409" s="53">
        <v>123861</v>
      </c>
      <c r="AD409" s="53" t="s">
        <v>56</v>
      </c>
      <c r="AE409" s="53" t="s">
        <v>56</v>
      </c>
      <c r="AF409" s="53" t="s">
        <v>56</v>
      </c>
      <c r="AG409" s="53">
        <v>123861</v>
      </c>
      <c r="AH409" s="53" t="s">
        <v>102</v>
      </c>
      <c r="AI409" s="53">
        <v>61930.5</v>
      </c>
      <c r="AJ409" s="53">
        <v>0</v>
      </c>
      <c r="AK409" s="53" t="s">
        <v>58</v>
      </c>
      <c r="AL409" s="53">
        <v>0</v>
      </c>
      <c r="AM409" s="53" t="s">
        <v>59</v>
      </c>
      <c r="AN409" s="53" t="s">
        <v>60</v>
      </c>
      <c r="AO409" s="51"/>
      <c r="AP409" s="53" t="s">
        <v>61</v>
      </c>
      <c r="AQ409" s="53" t="s">
        <v>62</v>
      </c>
      <c r="AR409" s="53" t="s">
        <v>1563</v>
      </c>
      <c r="AS409" s="53" t="s">
        <v>88</v>
      </c>
      <c r="AT409" s="53" t="s">
        <v>169</v>
      </c>
      <c r="AU409" s="53" t="s">
        <v>65</v>
      </c>
      <c r="AV409" s="53" t="s">
        <v>472</v>
      </c>
      <c r="AW409" s="53" t="s">
        <v>92</v>
      </c>
      <c r="AX409" s="53" t="s">
        <v>68</v>
      </c>
      <c r="AY409" s="53" t="s">
        <v>93</v>
      </c>
      <c r="AZ409" s="53" t="s">
        <v>4249</v>
      </c>
      <c r="BA409" s="53" t="s">
        <v>191</v>
      </c>
      <c r="BB409" s="53">
        <v>0</v>
      </c>
      <c r="BC409" s="53" t="s">
        <v>4636</v>
      </c>
      <c r="BD409" s="53" t="s">
        <v>181</v>
      </c>
      <c r="BE409" s="58">
        <v>42504</v>
      </c>
      <c r="BF409" s="53">
        <v>123861</v>
      </c>
      <c r="BG409" s="58">
        <v>42504</v>
      </c>
      <c r="BH409" s="109" t="s">
        <v>4249</v>
      </c>
      <c r="BI409" s="60">
        <v>362</v>
      </c>
      <c r="BJ409" s="61">
        <v>12.066666666666666</v>
      </c>
      <c r="BK409" s="27">
        <f t="shared" si="34"/>
        <v>11</v>
      </c>
      <c r="BL409" s="110">
        <f t="shared" si="35"/>
        <v>0.91666666666666663</v>
      </c>
    </row>
    <row r="410" spans="1:64" s="77" customFormat="1" ht="16.5" customHeight="1" x14ac:dyDescent="0.25">
      <c r="A410" s="49" t="s">
        <v>3958</v>
      </c>
      <c r="B410" s="51" t="s">
        <v>4643</v>
      </c>
      <c r="C410" s="49">
        <v>93</v>
      </c>
      <c r="D410" s="63" t="s">
        <v>3333</v>
      </c>
      <c r="E410" s="51" t="s">
        <v>1630</v>
      </c>
      <c r="F410" s="50">
        <v>5055</v>
      </c>
      <c r="G410" s="63" t="s">
        <v>389</v>
      </c>
      <c r="H410" s="24" t="str">
        <f>IFERROR(IF(F410*1=9999,VLOOKUP(99&amp;C410*1,[4]Depara_Prod_Oficial!$A$2:$F$1048576,6,FALSE),VLOOKUP(F410*1,[4]Depara_Prod_Oficial!$A$2:$F$1048576,6,FALSE)),E410)</f>
        <v>Vida Master</v>
      </c>
      <c r="I410" s="24" t="str">
        <f>IFERROR(VLOOKUP(H410,'[5]Principais Produtos'!$C$1:$D$42,2,0),"Não")</f>
        <v>Sim</v>
      </c>
      <c r="J410" s="51" t="s">
        <v>387</v>
      </c>
      <c r="K410" s="53" t="s">
        <v>958</v>
      </c>
      <c r="L410" s="51" t="s">
        <v>4725</v>
      </c>
      <c r="M410" s="54" t="s">
        <v>48</v>
      </c>
      <c r="N410" s="55">
        <v>182681.57</v>
      </c>
      <c r="O410" s="55">
        <v>165000</v>
      </c>
      <c r="P410" s="56">
        <v>17681.570000000007</v>
      </c>
      <c r="Q410" s="55"/>
      <c r="R410" s="51"/>
      <c r="S410" s="62" t="s">
        <v>375</v>
      </c>
      <c r="T410" s="53">
        <v>2003974</v>
      </c>
      <c r="U410" s="53" t="s">
        <v>4637</v>
      </c>
      <c r="V410" s="53" t="s">
        <v>4638</v>
      </c>
      <c r="W410" s="53" t="s">
        <v>52</v>
      </c>
      <c r="X410" s="53" t="s">
        <v>4639</v>
      </c>
      <c r="Y410" s="53" t="s">
        <v>4640</v>
      </c>
      <c r="Z410" s="53" t="s">
        <v>4641</v>
      </c>
      <c r="AA410" s="53" t="s">
        <v>56</v>
      </c>
      <c r="AB410" s="53">
        <v>63234</v>
      </c>
      <c r="AC410" s="53">
        <v>63234</v>
      </c>
      <c r="AD410" s="53" t="s">
        <v>56</v>
      </c>
      <c r="AE410" s="53" t="s">
        <v>56</v>
      </c>
      <c r="AF410" s="53" t="s">
        <v>56</v>
      </c>
      <c r="AG410" s="53">
        <v>63234</v>
      </c>
      <c r="AH410" s="53" t="s">
        <v>102</v>
      </c>
      <c r="AI410" s="53">
        <v>31617</v>
      </c>
      <c r="AJ410" s="53">
        <v>0</v>
      </c>
      <c r="AK410" s="53" t="s">
        <v>58</v>
      </c>
      <c r="AL410" s="53">
        <v>0</v>
      </c>
      <c r="AM410" s="53" t="s">
        <v>59</v>
      </c>
      <c r="AN410" s="53" t="s">
        <v>60</v>
      </c>
      <c r="AO410" s="51"/>
      <c r="AP410" s="53" t="s">
        <v>61</v>
      </c>
      <c r="AQ410" s="53" t="s">
        <v>62</v>
      </c>
      <c r="AR410" s="53" t="s">
        <v>2333</v>
      </c>
      <c r="AS410" s="53" t="s">
        <v>88</v>
      </c>
      <c r="AT410" s="53" t="s">
        <v>169</v>
      </c>
      <c r="AU410" s="53" t="s">
        <v>65</v>
      </c>
      <c r="AV410" s="53" t="s">
        <v>4642</v>
      </c>
      <c r="AW410" s="53" t="s">
        <v>92</v>
      </c>
      <c r="AX410" s="53" t="s">
        <v>68</v>
      </c>
      <c r="AY410" s="53" t="s">
        <v>93</v>
      </c>
      <c r="AZ410" s="53" t="s">
        <v>4249</v>
      </c>
      <c r="BA410" s="53" t="s">
        <v>223</v>
      </c>
      <c r="BB410" s="53">
        <v>0</v>
      </c>
      <c r="BC410" s="53" t="s">
        <v>4643</v>
      </c>
      <c r="BD410" s="53" t="s">
        <v>4644</v>
      </c>
      <c r="BE410" s="58">
        <v>41992</v>
      </c>
      <c r="BF410" s="53">
        <v>63234</v>
      </c>
      <c r="BG410" s="58">
        <v>41992</v>
      </c>
      <c r="BH410" s="109" t="s">
        <v>4249</v>
      </c>
      <c r="BI410" s="60">
        <v>874</v>
      </c>
      <c r="BJ410" s="61">
        <v>29.133333333333333</v>
      </c>
      <c r="BK410" s="27">
        <f t="shared" si="34"/>
        <v>28</v>
      </c>
      <c r="BL410" s="110">
        <f t="shared" si="35"/>
        <v>2.3333333333333335</v>
      </c>
    </row>
    <row r="411" spans="1:64" s="77" customFormat="1" ht="16.5" customHeight="1" x14ac:dyDescent="0.25">
      <c r="A411" s="49" t="s">
        <v>3958</v>
      </c>
      <c r="B411" s="51" t="s">
        <v>4650</v>
      </c>
      <c r="C411" s="49">
        <v>82</v>
      </c>
      <c r="D411" s="63" t="s">
        <v>3333</v>
      </c>
      <c r="E411" s="51" t="s">
        <v>1626</v>
      </c>
      <c r="F411" s="50">
        <v>8065</v>
      </c>
      <c r="G411" s="63" t="s">
        <v>1641</v>
      </c>
      <c r="H411" s="24" t="str">
        <f>IFERROR(IF(F411*1=9999,VLOOKUP(99&amp;C411*1,[4]Depara_Prod_Oficial!$A$2:$F$1048576,6,FALSE),VLOOKUP(F411*1,[4]Depara_Prod_Oficial!$A$2:$F$1048576,6,FALSE)),E411)</f>
        <v>AP Proteção Sob Medida</v>
      </c>
      <c r="I411" s="24" t="str">
        <f>IFERROR(VLOOKUP(H411,'[5]Principais Produtos'!$C$1:$D$42,2,0),"Não")</f>
        <v>Sim</v>
      </c>
      <c r="J411" s="51" t="s">
        <v>387</v>
      </c>
      <c r="K411" s="53" t="s">
        <v>3664</v>
      </c>
      <c r="L411" s="51"/>
      <c r="M411" s="54" t="s">
        <v>903</v>
      </c>
      <c r="N411" s="55">
        <v>2601.29</v>
      </c>
      <c r="O411" s="55">
        <v>2601.29</v>
      </c>
      <c r="P411" s="56">
        <v>0</v>
      </c>
      <c r="Q411" s="55"/>
      <c r="R411" s="51"/>
      <c r="S411" s="62" t="s">
        <v>375</v>
      </c>
      <c r="T411" s="53">
        <v>2217364</v>
      </c>
      <c r="U411" s="53" t="s">
        <v>4645</v>
      </c>
      <c r="V411" s="53" t="s">
        <v>4646</v>
      </c>
      <c r="W411" s="53" t="s">
        <v>129</v>
      </c>
      <c r="X411" s="53" t="s">
        <v>4647</v>
      </c>
      <c r="Y411" s="53" t="s">
        <v>4648</v>
      </c>
      <c r="Z411" s="53" t="s">
        <v>4649</v>
      </c>
      <c r="AA411" s="53" t="s">
        <v>56</v>
      </c>
      <c r="AB411" s="53">
        <v>2000</v>
      </c>
      <c r="AC411" s="53">
        <v>2000</v>
      </c>
      <c r="AD411" s="53" t="s">
        <v>56</v>
      </c>
      <c r="AE411" s="53" t="s">
        <v>56</v>
      </c>
      <c r="AF411" s="53" t="s">
        <v>56</v>
      </c>
      <c r="AG411" s="53">
        <v>2000</v>
      </c>
      <c r="AH411" s="53" t="s">
        <v>102</v>
      </c>
      <c r="AI411" s="53">
        <v>1000</v>
      </c>
      <c r="AJ411" s="53">
        <v>0</v>
      </c>
      <c r="AK411" s="53" t="s">
        <v>58</v>
      </c>
      <c r="AL411" s="53">
        <v>0</v>
      </c>
      <c r="AM411" s="53" t="s">
        <v>59</v>
      </c>
      <c r="AN411" s="53" t="s">
        <v>60</v>
      </c>
      <c r="AO411" s="51"/>
      <c r="AP411" s="53" t="s">
        <v>61</v>
      </c>
      <c r="AQ411" s="53" t="s">
        <v>62</v>
      </c>
      <c r="AR411" s="53" t="s">
        <v>199</v>
      </c>
      <c r="AS411" s="53" t="s">
        <v>88</v>
      </c>
      <c r="AT411" s="53" t="s">
        <v>89</v>
      </c>
      <c r="AU411" s="53" t="s">
        <v>103</v>
      </c>
      <c r="AV411" s="53" t="s">
        <v>406</v>
      </c>
      <c r="AW411" s="53" t="s">
        <v>283</v>
      </c>
      <c r="AX411" s="53" t="s">
        <v>284</v>
      </c>
      <c r="AY411" s="53" t="s">
        <v>93</v>
      </c>
      <c r="AZ411" s="53" t="s">
        <v>3961</v>
      </c>
      <c r="BA411" s="53" t="s">
        <v>94</v>
      </c>
      <c r="BB411" s="53">
        <v>0</v>
      </c>
      <c r="BC411" s="53" t="s">
        <v>4650</v>
      </c>
      <c r="BD411" s="53" t="s">
        <v>1584</v>
      </c>
      <c r="BE411" s="58">
        <v>42436</v>
      </c>
      <c r="BF411" s="53">
        <v>2000</v>
      </c>
      <c r="BG411" s="58">
        <v>42436</v>
      </c>
      <c r="BH411" s="109" t="s">
        <v>3961</v>
      </c>
      <c r="BI411" s="60">
        <v>423</v>
      </c>
      <c r="BJ411" s="61">
        <v>14.1</v>
      </c>
      <c r="BK411" s="27">
        <f t="shared" si="34"/>
        <v>13</v>
      </c>
      <c r="BL411" s="110">
        <f t="shared" si="35"/>
        <v>1.0833333333333333</v>
      </c>
    </row>
    <row r="412" spans="1:64" s="77" customFormat="1" ht="16.5" customHeight="1" x14ac:dyDescent="0.25">
      <c r="A412" s="49" t="s">
        <v>3958</v>
      </c>
      <c r="B412" s="51" t="s">
        <v>4656</v>
      </c>
      <c r="C412" s="49">
        <v>93</v>
      </c>
      <c r="D412" s="63" t="s">
        <v>3333</v>
      </c>
      <c r="E412" s="51" t="s">
        <v>1630</v>
      </c>
      <c r="F412" s="50">
        <v>5055</v>
      </c>
      <c r="G412" s="63" t="s">
        <v>46</v>
      </c>
      <c r="H412" s="24" t="str">
        <f>IFERROR(IF(F412*1=9999,VLOOKUP(99&amp;C412*1,[4]Depara_Prod_Oficial!$A$2:$F$1048576,6,FALSE),VLOOKUP(F412*1,[4]Depara_Prod_Oficial!$A$2:$F$1048576,6,FALSE)),E412)</f>
        <v>Vida Master</v>
      </c>
      <c r="I412" s="24" t="str">
        <f>IFERROR(VLOOKUP(H412,'[5]Principais Produtos'!$C$1:$D$42,2,0),"Não")</f>
        <v>Sim</v>
      </c>
      <c r="J412" s="68" t="s">
        <v>400</v>
      </c>
      <c r="K412" s="53" t="s">
        <v>400</v>
      </c>
      <c r="L412" s="51"/>
      <c r="M412" s="54" t="s">
        <v>369</v>
      </c>
      <c r="N412" s="55">
        <v>101497.48</v>
      </c>
      <c r="O412" s="55">
        <v>0</v>
      </c>
      <c r="P412" s="56">
        <v>101497.48</v>
      </c>
      <c r="Q412" s="64"/>
      <c r="R412" s="51"/>
      <c r="S412" s="62" t="s">
        <v>375</v>
      </c>
      <c r="T412" s="53">
        <v>2053668</v>
      </c>
      <c r="U412" s="53" t="s">
        <v>4651</v>
      </c>
      <c r="V412" s="53" t="s">
        <v>4652</v>
      </c>
      <c r="W412" s="53" t="s">
        <v>52</v>
      </c>
      <c r="X412" s="53" t="s">
        <v>4653</v>
      </c>
      <c r="Y412" s="53" t="s">
        <v>4654</v>
      </c>
      <c r="Z412" s="53" t="s">
        <v>4655</v>
      </c>
      <c r="AA412" s="53" t="s">
        <v>56</v>
      </c>
      <c r="AB412" s="53">
        <v>60000</v>
      </c>
      <c r="AC412" s="53">
        <v>60000</v>
      </c>
      <c r="AD412" s="53" t="s">
        <v>56</v>
      </c>
      <c r="AE412" s="53" t="s">
        <v>56</v>
      </c>
      <c r="AF412" s="53" t="s">
        <v>56</v>
      </c>
      <c r="AG412" s="53">
        <v>60000</v>
      </c>
      <c r="AH412" s="53" t="s">
        <v>102</v>
      </c>
      <c r="AI412" s="53">
        <v>30000</v>
      </c>
      <c r="AJ412" s="53">
        <v>0</v>
      </c>
      <c r="AK412" s="53" t="s">
        <v>58</v>
      </c>
      <c r="AL412" s="53">
        <v>0</v>
      </c>
      <c r="AM412" s="53" t="s">
        <v>59</v>
      </c>
      <c r="AN412" s="53" t="s">
        <v>60</v>
      </c>
      <c r="AO412" s="51"/>
      <c r="AP412" s="53" t="s">
        <v>61</v>
      </c>
      <c r="AQ412" s="53" t="s">
        <v>62</v>
      </c>
      <c r="AR412" s="53" t="s">
        <v>142</v>
      </c>
      <c r="AS412" s="53" t="s">
        <v>88</v>
      </c>
      <c r="AT412" s="53" t="s">
        <v>153</v>
      </c>
      <c r="AU412" s="53" t="s">
        <v>65</v>
      </c>
      <c r="AV412" s="53" t="s">
        <v>2953</v>
      </c>
      <c r="AW412" s="53" t="s">
        <v>92</v>
      </c>
      <c r="AX412" s="53" t="s">
        <v>68</v>
      </c>
      <c r="AY412" s="53" t="s">
        <v>93</v>
      </c>
      <c r="AZ412" s="53" t="s">
        <v>3967</v>
      </c>
      <c r="BA412" s="53" t="s">
        <v>155</v>
      </c>
      <c r="BB412" s="53">
        <v>0</v>
      </c>
      <c r="BC412" s="53" t="s">
        <v>4656</v>
      </c>
      <c r="BD412" s="53" t="s">
        <v>4657</v>
      </c>
      <c r="BE412" s="58">
        <v>42080</v>
      </c>
      <c r="BF412" s="53">
        <v>60000</v>
      </c>
      <c r="BG412" s="58">
        <v>42080</v>
      </c>
      <c r="BH412" s="109" t="s">
        <v>3967</v>
      </c>
      <c r="BI412" s="60">
        <v>783</v>
      </c>
      <c r="BJ412" s="61">
        <v>26.1</v>
      </c>
      <c r="BK412" s="27">
        <f t="shared" si="34"/>
        <v>25</v>
      </c>
      <c r="BL412" s="110">
        <f t="shared" si="35"/>
        <v>2.0833333333333335</v>
      </c>
    </row>
    <row r="413" spans="1:64" s="77" customFormat="1" ht="16.5" customHeight="1" x14ac:dyDescent="0.25">
      <c r="A413" s="49" t="s">
        <v>3958</v>
      </c>
      <c r="B413" s="51" t="s">
        <v>4665</v>
      </c>
      <c r="C413" s="49">
        <v>93</v>
      </c>
      <c r="D413" s="63" t="s">
        <v>3333</v>
      </c>
      <c r="E413" s="51" t="s">
        <v>947</v>
      </c>
      <c r="F413" s="50">
        <v>7000</v>
      </c>
      <c r="G413" s="63" t="s">
        <v>46</v>
      </c>
      <c r="H413" s="24" t="str">
        <f>IFERROR(IF(F413*1=9999,VLOOKUP(99&amp;C413*1,[4]Depara_Prod_Oficial!$A$2:$F$1048576,6,FALSE),VLOOKUP(F413*1,[4]Depara_Prod_Oficial!$A$2:$F$1048576,6,FALSE)),E413)</f>
        <v>Vida Específica</v>
      </c>
      <c r="I413" s="24" t="str">
        <f>IFERROR(VLOOKUP(H413,'[5]Principais Produtos'!$C$1:$D$42,2,0),"Não")</f>
        <v>Não</v>
      </c>
      <c r="J413" s="68" t="s">
        <v>400</v>
      </c>
      <c r="K413" s="53" t="s">
        <v>400</v>
      </c>
      <c r="L413" s="51"/>
      <c r="M413" s="54" t="s">
        <v>369</v>
      </c>
      <c r="N413" s="55">
        <v>32321.899999999998</v>
      </c>
      <c r="O413" s="55">
        <v>0</v>
      </c>
      <c r="P413" s="56">
        <v>32321.899999999998</v>
      </c>
      <c r="Q413" s="55"/>
      <c r="R413" s="55"/>
      <c r="S413" s="62" t="s">
        <v>375</v>
      </c>
      <c r="T413" s="53">
        <v>2388075</v>
      </c>
      <c r="U413" s="53" t="s">
        <v>4658</v>
      </c>
      <c r="V413" s="53" t="s">
        <v>4659</v>
      </c>
      <c r="W413" s="53" t="s">
        <v>52</v>
      </c>
      <c r="X413" s="53" t="s">
        <v>4660</v>
      </c>
      <c r="Y413" s="53" t="s">
        <v>4661</v>
      </c>
      <c r="Z413" s="53" t="s">
        <v>4662</v>
      </c>
      <c r="AA413" s="53" t="s">
        <v>56</v>
      </c>
      <c r="AB413" s="53">
        <v>19114.900000000001</v>
      </c>
      <c r="AC413" s="53">
        <v>19114.900000000001</v>
      </c>
      <c r="AD413" s="53" t="s">
        <v>56</v>
      </c>
      <c r="AE413" s="53" t="s">
        <v>56</v>
      </c>
      <c r="AF413" s="53" t="s">
        <v>56</v>
      </c>
      <c r="AG413" s="53">
        <v>19114.900000000001</v>
      </c>
      <c r="AH413" s="53" t="s">
        <v>102</v>
      </c>
      <c r="AI413" s="53">
        <v>9557.4500000000007</v>
      </c>
      <c r="AJ413" s="53">
        <v>0</v>
      </c>
      <c r="AK413" s="53" t="s">
        <v>58</v>
      </c>
      <c r="AL413" s="53">
        <v>0</v>
      </c>
      <c r="AM413" s="53" t="s">
        <v>59</v>
      </c>
      <c r="AN413" s="53" t="s">
        <v>60</v>
      </c>
      <c r="AO413" s="51"/>
      <c r="AP413" s="53" t="s">
        <v>61</v>
      </c>
      <c r="AQ413" s="53" t="s">
        <v>62</v>
      </c>
      <c r="AR413" s="53" t="s">
        <v>142</v>
      </c>
      <c r="AS413" s="53" t="s">
        <v>88</v>
      </c>
      <c r="AT413" s="53" t="s">
        <v>89</v>
      </c>
      <c r="AU413" s="53" t="s">
        <v>103</v>
      </c>
      <c r="AV413" s="53" t="s">
        <v>4663</v>
      </c>
      <c r="AW413" s="53" t="s">
        <v>283</v>
      </c>
      <c r="AX413" s="53" t="s">
        <v>284</v>
      </c>
      <c r="AY413" s="53" t="s">
        <v>93</v>
      </c>
      <c r="AZ413" s="53" t="s">
        <v>4243</v>
      </c>
      <c r="BA413" s="53" t="s">
        <v>4664</v>
      </c>
      <c r="BB413" s="53">
        <v>0</v>
      </c>
      <c r="BC413" s="53" t="s">
        <v>4665</v>
      </c>
      <c r="BD413" s="53" t="s">
        <v>2253</v>
      </c>
      <c r="BE413" s="58">
        <v>42692</v>
      </c>
      <c r="BF413" s="53">
        <v>19114.900000000001</v>
      </c>
      <c r="BG413" s="58">
        <v>42692</v>
      </c>
      <c r="BH413" s="109" t="s">
        <v>4243</v>
      </c>
      <c r="BI413" s="60">
        <v>173</v>
      </c>
      <c r="BJ413" s="61">
        <v>5.7666666666666666</v>
      </c>
      <c r="BK413" s="27">
        <f t="shared" si="34"/>
        <v>5</v>
      </c>
      <c r="BL413" s="110">
        <f t="shared" si="35"/>
        <v>0.41666666666666669</v>
      </c>
    </row>
    <row r="414" spans="1:64" s="77" customFormat="1" ht="16.5" customHeight="1" x14ac:dyDescent="0.25">
      <c r="A414" s="49" t="s">
        <v>3958</v>
      </c>
      <c r="B414" s="51" t="s">
        <v>4670</v>
      </c>
      <c r="C414" s="49">
        <v>93</v>
      </c>
      <c r="D414" s="63" t="s">
        <v>3333</v>
      </c>
      <c r="E414" s="51" t="s">
        <v>1630</v>
      </c>
      <c r="F414" s="50">
        <v>5055</v>
      </c>
      <c r="G414" s="63" t="s">
        <v>46</v>
      </c>
      <c r="H414" s="24" t="str">
        <f>IFERROR(IF(F414*1=9999,VLOOKUP(99&amp;C414*1,[4]Depara_Prod_Oficial!$A$2:$F$1048576,6,FALSE),VLOOKUP(F414*1,[4]Depara_Prod_Oficial!$A$2:$F$1048576,6,FALSE)),E414)</f>
        <v>Vida Master</v>
      </c>
      <c r="I414" s="24" t="str">
        <f>IFERROR(VLOOKUP(H414,'[5]Principais Produtos'!$C$1:$D$42,2,0),"Não")</f>
        <v>Sim</v>
      </c>
      <c r="J414" s="51" t="s">
        <v>387</v>
      </c>
      <c r="K414" s="51" t="s">
        <v>47</v>
      </c>
      <c r="L414" s="51"/>
      <c r="M414" s="54" t="s">
        <v>369</v>
      </c>
      <c r="N414" s="55">
        <v>89771.48</v>
      </c>
      <c r="O414" s="55">
        <v>0</v>
      </c>
      <c r="P414" s="56">
        <v>89771.48</v>
      </c>
      <c r="Q414" s="64"/>
      <c r="R414" s="51"/>
      <c r="S414" s="62" t="s">
        <v>375</v>
      </c>
      <c r="T414" s="53">
        <v>2054580</v>
      </c>
      <c r="U414" s="53" t="s">
        <v>4666</v>
      </c>
      <c r="V414" s="53" t="s">
        <v>4667</v>
      </c>
      <c r="W414" s="53" t="s">
        <v>52</v>
      </c>
      <c r="X414" s="53" t="s">
        <v>4668</v>
      </c>
      <c r="Y414" s="53" t="s">
        <v>4669</v>
      </c>
      <c r="Z414" s="53" t="s">
        <v>2077</v>
      </c>
      <c r="AA414" s="53" t="s">
        <v>56</v>
      </c>
      <c r="AB414" s="53">
        <v>60000</v>
      </c>
      <c r="AC414" s="53">
        <v>60000</v>
      </c>
      <c r="AD414" s="53" t="s">
        <v>56</v>
      </c>
      <c r="AE414" s="53" t="s">
        <v>56</v>
      </c>
      <c r="AF414" s="53" t="s">
        <v>56</v>
      </c>
      <c r="AG414" s="53">
        <v>60000</v>
      </c>
      <c r="AH414" s="53" t="s">
        <v>102</v>
      </c>
      <c r="AI414" s="53">
        <v>30000</v>
      </c>
      <c r="AJ414" s="53">
        <v>0</v>
      </c>
      <c r="AK414" s="53" t="s">
        <v>58</v>
      </c>
      <c r="AL414" s="53">
        <v>0</v>
      </c>
      <c r="AM414" s="53" t="s">
        <v>59</v>
      </c>
      <c r="AN414" s="53" t="s">
        <v>60</v>
      </c>
      <c r="AO414" s="51"/>
      <c r="AP414" s="53" t="s">
        <v>61</v>
      </c>
      <c r="AQ414" s="53" t="s">
        <v>62</v>
      </c>
      <c r="AR414" s="53" t="s">
        <v>405</v>
      </c>
      <c r="AS414" s="53" t="s">
        <v>88</v>
      </c>
      <c r="AT414" s="53" t="s">
        <v>187</v>
      </c>
      <c r="AU414" s="53" t="s">
        <v>65</v>
      </c>
      <c r="AV414" s="53" t="s">
        <v>91</v>
      </c>
      <c r="AW414" s="53" t="s">
        <v>92</v>
      </c>
      <c r="AX414" s="53" t="s">
        <v>68</v>
      </c>
      <c r="AY414" s="53" t="s">
        <v>93</v>
      </c>
      <c r="AZ414" s="53" t="s">
        <v>4270</v>
      </c>
      <c r="BA414" s="53" t="s">
        <v>155</v>
      </c>
      <c r="BB414" s="53">
        <v>0</v>
      </c>
      <c r="BC414" s="53" t="s">
        <v>4670</v>
      </c>
      <c r="BD414" s="53" t="s">
        <v>3362</v>
      </c>
      <c r="BE414" s="58">
        <v>42081</v>
      </c>
      <c r="BF414" s="53">
        <v>60000</v>
      </c>
      <c r="BG414" s="58">
        <v>42081</v>
      </c>
      <c r="BH414" s="109" t="s">
        <v>4270</v>
      </c>
      <c r="BI414" s="60">
        <v>790</v>
      </c>
      <c r="BJ414" s="61">
        <v>26.333333333333332</v>
      </c>
      <c r="BK414" s="27">
        <f t="shared" si="34"/>
        <v>25</v>
      </c>
      <c r="BL414" s="110">
        <f t="shared" si="35"/>
        <v>2.0833333333333335</v>
      </c>
    </row>
    <row r="415" spans="1:64" s="77" customFormat="1" ht="16.5" customHeight="1" x14ac:dyDescent="0.25">
      <c r="A415" s="49" t="s">
        <v>3958</v>
      </c>
      <c r="B415" s="51" t="s">
        <v>4676</v>
      </c>
      <c r="C415" s="49">
        <v>93</v>
      </c>
      <c r="D415" s="63" t="s">
        <v>3333</v>
      </c>
      <c r="E415" s="51" t="s">
        <v>947</v>
      </c>
      <c r="F415" s="50">
        <v>7000</v>
      </c>
      <c r="G415" s="63" t="s">
        <v>374</v>
      </c>
      <c r="H415" s="24" t="str">
        <f>IFERROR(IF(F415*1=9999,VLOOKUP(99&amp;C415*1,[4]Depara_Prod_Oficial!$A$2:$F$1048576,6,FALSE),VLOOKUP(F415*1,[4]Depara_Prod_Oficial!$A$2:$F$1048576,6,FALSE)),E415)</f>
        <v>Vida Específica</v>
      </c>
      <c r="I415" s="24" t="str">
        <f>IFERROR(VLOOKUP(H415,'[5]Principais Produtos'!$C$1:$D$42,2,0),"Não")</f>
        <v>Não</v>
      </c>
      <c r="J415" s="68" t="s">
        <v>400</v>
      </c>
      <c r="K415" s="53" t="s">
        <v>400</v>
      </c>
      <c r="L415" s="51"/>
      <c r="M415" s="54" t="s">
        <v>48</v>
      </c>
      <c r="N415" s="55">
        <v>2721.54</v>
      </c>
      <c r="O415" s="55">
        <v>2200</v>
      </c>
      <c r="P415" s="56">
        <v>521.54</v>
      </c>
      <c r="Q415" s="64">
        <v>220</v>
      </c>
      <c r="R415" s="51"/>
      <c r="S415" s="62" t="s">
        <v>375</v>
      </c>
      <c r="T415" s="53">
        <v>1981736</v>
      </c>
      <c r="U415" s="53" t="s">
        <v>4671</v>
      </c>
      <c r="V415" s="53" t="s">
        <v>4672</v>
      </c>
      <c r="W415" s="53" t="s">
        <v>52</v>
      </c>
      <c r="X415" s="53" t="s">
        <v>4673</v>
      </c>
      <c r="Y415" s="53" t="s">
        <v>4674</v>
      </c>
      <c r="Z415" s="53" t="s">
        <v>4675</v>
      </c>
      <c r="AA415" s="53" t="s">
        <v>56</v>
      </c>
      <c r="AB415" s="53">
        <v>10000</v>
      </c>
      <c r="AC415" s="53">
        <v>10000</v>
      </c>
      <c r="AD415" s="53" t="s">
        <v>56</v>
      </c>
      <c r="AE415" s="53" t="s">
        <v>56</v>
      </c>
      <c r="AF415" s="53" t="s">
        <v>56</v>
      </c>
      <c r="AG415" s="53">
        <v>10000</v>
      </c>
      <c r="AH415" s="53" t="s">
        <v>102</v>
      </c>
      <c r="AI415" s="53">
        <v>5000</v>
      </c>
      <c r="AJ415" s="53">
        <v>0</v>
      </c>
      <c r="AK415" s="53" t="s">
        <v>58</v>
      </c>
      <c r="AL415" s="53">
        <v>0</v>
      </c>
      <c r="AM415" s="53" t="s">
        <v>59</v>
      </c>
      <c r="AN415" s="53" t="s">
        <v>60</v>
      </c>
      <c r="AO415" s="51"/>
      <c r="AP415" s="53" t="s">
        <v>61</v>
      </c>
      <c r="AQ415" s="53" t="s">
        <v>62</v>
      </c>
      <c r="AR415" s="53" t="s">
        <v>142</v>
      </c>
      <c r="AS415" s="53" t="s">
        <v>64</v>
      </c>
      <c r="AT415" s="53" t="s">
        <v>153</v>
      </c>
      <c r="AU415" s="53" t="s">
        <v>65</v>
      </c>
      <c r="AV415" s="53" t="s">
        <v>3849</v>
      </c>
      <c r="AW415" s="53" t="s">
        <v>283</v>
      </c>
      <c r="AX415" s="53" t="s">
        <v>284</v>
      </c>
      <c r="AY415" s="53" t="s">
        <v>93</v>
      </c>
      <c r="AZ415" s="53" t="s">
        <v>4346</v>
      </c>
      <c r="BA415" s="53" t="s">
        <v>70</v>
      </c>
      <c r="BB415" s="53">
        <v>0</v>
      </c>
      <c r="BC415" s="53" t="s">
        <v>4676</v>
      </c>
      <c r="BD415" s="53" t="s">
        <v>4677</v>
      </c>
      <c r="BE415" s="58">
        <v>41963</v>
      </c>
      <c r="BF415" s="53">
        <v>10000</v>
      </c>
      <c r="BG415" s="58">
        <v>41963</v>
      </c>
      <c r="BH415" s="109" t="s">
        <v>4346</v>
      </c>
      <c r="BI415" s="60">
        <v>895</v>
      </c>
      <c r="BJ415" s="61">
        <v>29.833333333333332</v>
      </c>
      <c r="BK415" s="27">
        <f t="shared" si="34"/>
        <v>29</v>
      </c>
      <c r="BL415" s="110">
        <f t="shared" si="35"/>
        <v>2.4166666666666665</v>
      </c>
    </row>
    <row r="416" spans="1:64" s="77" customFormat="1" ht="16.5" customHeight="1" x14ac:dyDescent="0.25">
      <c r="A416" s="49" t="s">
        <v>3958</v>
      </c>
      <c r="B416" s="51" t="s">
        <v>4683</v>
      </c>
      <c r="C416" s="49">
        <v>93</v>
      </c>
      <c r="D416" s="63" t="s">
        <v>3333</v>
      </c>
      <c r="E416" s="51" t="s">
        <v>1630</v>
      </c>
      <c r="F416" s="50">
        <v>5055</v>
      </c>
      <c r="G416" s="63" t="s">
        <v>389</v>
      </c>
      <c r="H416" s="24" t="str">
        <f>IFERROR(IF(F416*1=9999,VLOOKUP(99&amp;C416*1,[4]Depara_Prod_Oficial!$A$2:$F$1048576,6,FALSE),VLOOKUP(F416*1,[4]Depara_Prod_Oficial!$A$2:$F$1048576,6,FALSE)),E416)</f>
        <v>Vida Master</v>
      </c>
      <c r="I416" s="24" t="str">
        <f>IFERROR(VLOOKUP(H416,'[5]Principais Produtos'!$C$1:$D$42,2,0),"Não")</f>
        <v>Sim</v>
      </c>
      <c r="J416" s="51" t="s">
        <v>387</v>
      </c>
      <c r="K416" s="53" t="s">
        <v>3664</v>
      </c>
      <c r="L416" s="51"/>
      <c r="M416" s="54" t="s">
        <v>48</v>
      </c>
      <c r="N416" s="55">
        <v>25000</v>
      </c>
      <c r="O416" s="55">
        <v>21000</v>
      </c>
      <c r="P416" s="56">
        <v>4000</v>
      </c>
      <c r="Q416" s="64"/>
      <c r="R416" s="51"/>
      <c r="S416" s="62" t="s">
        <v>375</v>
      </c>
      <c r="T416" s="53">
        <v>2306715</v>
      </c>
      <c r="U416" s="53" t="s">
        <v>4678</v>
      </c>
      <c r="V416" s="53" t="s">
        <v>4679</v>
      </c>
      <c r="W416" s="53" t="s">
        <v>52</v>
      </c>
      <c r="X416" s="53" t="s">
        <v>4680</v>
      </c>
      <c r="Y416" s="53" t="s">
        <v>4681</v>
      </c>
      <c r="Z416" s="53" t="s">
        <v>4682</v>
      </c>
      <c r="AA416" s="53" t="s">
        <v>56</v>
      </c>
      <c r="AB416" s="53">
        <v>126000</v>
      </c>
      <c r="AC416" s="53">
        <v>126000</v>
      </c>
      <c r="AD416" s="53" t="s">
        <v>56</v>
      </c>
      <c r="AE416" s="53" t="s">
        <v>56</v>
      </c>
      <c r="AF416" s="53" t="s">
        <v>56</v>
      </c>
      <c r="AG416" s="53">
        <v>126000</v>
      </c>
      <c r="AH416" s="53" t="s">
        <v>102</v>
      </c>
      <c r="AI416" s="53">
        <v>63000</v>
      </c>
      <c r="AJ416" s="53">
        <v>0</v>
      </c>
      <c r="AK416" s="53" t="s">
        <v>58</v>
      </c>
      <c r="AL416" s="53">
        <v>0</v>
      </c>
      <c r="AM416" s="53" t="s">
        <v>59</v>
      </c>
      <c r="AN416" s="53" t="s">
        <v>60</v>
      </c>
      <c r="AO416" s="51"/>
      <c r="AP416" s="53" t="s">
        <v>61</v>
      </c>
      <c r="AQ416" s="53" t="s">
        <v>62</v>
      </c>
      <c r="AR416" s="53" t="s">
        <v>178</v>
      </c>
      <c r="AS416" s="53" t="s">
        <v>64</v>
      </c>
      <c r="AT416" s="53" t="s">
        <v>169</v>
      </c>
      <c r="AU416" s="53" t="s">
        <v>65</v>
      </c>
      <c r="AV416" s="53" t="s">
        <v>222</v>
      </c>
      <c r="AW416" s="53" t="s">
        <v>92</v>
      </c>
      <c r="AX416" s="53" t="s">
        <v>68</v>
      </c>
      <c r="AY416" s="53" t="s">
        <v>93</v>
      </c>
      <c r="AZ416" s="53" t="s">
        <v>4249</v>
      </c>
      <c r="BA416" s="53" t="s">
        <v>70</v>
      </c>
      <c r="BB416" s="53">
        <v>0</v>
      </c>
      <c r="BC416" s="53" t="s">
        <v>4683</v>
      </c>
      <c r="BD416" s="53" t="s">
        <v>1117</v>
      </c>
      <c r="BE416" s="58">
        <v>42607</v>
      </c>
      <c r="BF416" s="53">
        <v>126000</v>
      </c>
      <c r="BG416" s="58">
        <v>42607</v>
      </c>
      <c r="BH416" s="109" t="s">
        <v>4249</v>
      </c>
      <c r="BI416" s="60">
        <v>259</v>
      </c>
      <c r="BJ416" s="61">
        <v>8.6333333333333329</v>
      </c>
      <c r="BK416" s="27">
        <f t="shared" si="34"/>
        <v>8</v>
      </c>
      <c r="BL416" s="110">
        <f t="shared" si="35"/>
        <v>0.66666666666666663</v>
      </c>
    </row>
    <row r="417" spans="1:64" s="77" customFormat="1" ht="16.5" customHeight="1" x14ac:dyDescent="0.25">
      <c r="A417" s="49" t="s">
        <v>3958</v>
      </c>
      <c r="B417" s="51" t="s">
        <v>4689</v>
      </c>
      <c r="C417" s="49">
        <v>82</v>
      </c>
      <c r="D417" s="63" t="s">
        <v>3333</v>
      </c>
      <c r="E417" s="51" t="s">
        <v>917</v>
      </c>
      <c r="F417" s="50">
        <v>5012</v>
      </c>
      <c r="G417" s="63" t="s">
        <v>374</v>
      </c>
      <c r="H417" s="24" t="str">
        <f>IFERROR(IF(F417*1=9999,VLOOKUP(99&amp;C417*1,[4]Depara_Prod_Oficial!$A$2:$F$1048576,6,FALSE),VLOOKUP(F417*1,[4]Depara_Prod_Oficial!$A$2:$F$1048576,6,FALSE)),E417)</f>
        <v>AP STD</v>
      </c>
      <c r="I417" s="24" t="str">
        <f>IFERROR(VLOOKUP(H417,'[5]Principais Produtos'!$C$1:$D$42,2,0),"Não")</f>
        <v>Sim</v>
      </c>
      <c r="J417" s="68" t="s">
        <v>400</v>
      </c>
      <c r="K417" s="53" t="s">
        <v>400</v>
      </c>
      <c r="L417" s="51"/>
      <c r="M417" s="54" t="s">
        <v>48</v>
      </c>
      <c r="N417" s="55">
        <v>125473.9</v>
      </c>
      <c r="O417" s="55">
        <v>78835.259999999995</v>
      </c>
      <c r="P417" s="56">
        <v>46638.64</v>
      </c>
      <c r="Q417" s="64"/>
      <c r="R417" s="51"/>
      <c r="S417" s="62" t="s">
        <v>375</v>
      </c>
      <c r="T417" s="53">
        <v>1999430</v>
      </c>
      <c r="U417" s="53" t="s">
        <v>4684</v>
      </c>
      <c r="V417" s="53" t="s">
        <v>4685</v>
      </c>
      <c r="W417" s="53" t="s">
        <v>52</v>
      </c>
      <c r="X417" s="53" t="s">
        <v>4686</v>
      </c>
      <c r="Y417" s="53" t="s">
        <v>4687</v>
      </c>
      <c r="Z417" s="53" t="s">
        <v>4688</v>
      </c>
      <c r="AA417" s="53" t="s">
        <v>56</v>
      </c>
      <c r="AB417" s="53">
        <v>126137</v>
      </c>
      <c r="AC417" s="53">
        <v>126137</v>
      </c>
      <c r="AD417" s="53" t="s">
        <v>56</v>
      </c>
      <c r="AE417" s="53" t="s">
        <v>56</v>
      </c>
      <c r="AF417" s="53" t="s">
        <v>56</v>
      </c>
      <c r="AG417" s="53">
        <v>126137</v>
      </c>
      <c r="AH417" s="53" t="s">
        <v>102</v>
      </c>
      <c r="AI417" s="53">
        <v>63068.5</v>
      </c>
      <c r="AJ417" s="53">
        <v>0</v>
      </c>
      <c r="AK417" s="53" t="s">
        <v>58</v>
      </c>
      <c r="AL417" s="53">
        <v>0</v>
      </c>
      <c r="AM417" s="53" t="s">
        <v>59</v>
      </c>
      <c r="AN417" s="53" t="s">
        <v>60</v>
      </c>
      <c r="AO417" s="51"/>
      <c r="AP417" s="53" t="s">
        <v>61</v>
      </c>
      <c r="AQ417" s="53" t="s">
        <v>62</v>
      </c>
      <c r="AR417" s="53" t="s">
        <v>151</v>
      </c>
      <c r="AS417" s="53" t="s">
        <v>88</v>
      </c>
      <c r="AT417" s="53" t="s">
        <v>218</v>
      </c>
      <c r="AU417" s="53" t="s">
        <v>65</v>
      </c>
      <c r="AV417" s="53" t="s">
        <v>123</v>
      </c>
      <c r="AW417" s="53" t="s">
        <v>105</v>
      </c>
      <c r="AX417" s="53" t="s">
        <v>68</v>
      </c>
      <c r="AY417" s="53" t="s">
        <v>93</v>
      </c>
      <c r="AZ417" s="53" t="s">
        <v>4249</v>
      </c>
      <c r="BA417" s="53" t="s">
        <v>70</v>
      </c>
      <c r="BB417" s="53">
        <v>0</v>
      </c>
      <c r="BC417" s="53" t="s">
        <v>4689</v>
      </c>
      <c r="BD417" s="53" t="s">
        <v>4690</v>
      </c>
      <c r="BE417" s="58">
        <v>41985</v>
      </c>
      <c r="BF417" s="53">
        <v>126137</v>
      </c>
      <c r="BG417" s="58">
        <v>41985</v>
      </c>
      <c r="BH417" s="109" t="s">
        <v>4249</v>
      </c>
      <c r="BI417" s="60">
        <v>881</v>
      </c>
      <c r="BJ417" s="61">
        <v>29.366666666666667</v>
      </c>
      <c r="BK417" s="27">
        <f t="shared" si="34"/>
        <v>28</v>
      </c>
      <c r="BL417" s="110">
        <f t="shared" si="35"/>
        <v>2.3333333333333335</v>
      </c>
    </row>
    <row r="418" spans="1:64" s="77" customFormat="1" ht="16.5" customHeight="1" x14ac:dyDescent="0.25">
      <c r="A418" s="49" t="s">
        <v>3958</v>
      </c>
      <c r="B418" s="51" t="s">
        <v>4696</v>
      </c>
      <c r="C418" s="49">
        <v>82</v>
      </c>
      <c r="D418" s="63" t="s">
        <v>3333</v>
      </c>
      <c r="E418" s="51" t="s">
        <v>1628</v>
      </c>
      <c r="F418" s="50">
        <v>1101</v>
      </c>
      <c r="G418" s="63" t="s">
        <v>374</v>
      </c>
      <c r="H418" s="24" t="str">
        <f>IFERROR(IF(F418*1=9999,VLOOKUP(99&amp;C418*1,[4]Depara_Prod_Oficial!$A$2:$F$1048576,6,FALSE),VLOOKUP(F418*1,[4]Depara_Prod_Oficial!$A$2:$F$1048576,6,FALSE)),E418)</f>
        <v>AP STD</v>
      </c>
      <c r="I418" s="24" t="str">
        <f>IFERROR(VLOOKUP(H418,'[5]Principais Produtos'!$C$1:$D$42,2,0),"Não")</f>
        <v>Sim</v>
      </c>
      <c r="J418" s="68" t="s">
        <v>925</v>
      </c>
      <c r="K418" s="53" t="s">
        <v>378</v>
      </c>
      <c r="L418" s="51"/>
      <c r="M418" s="54" t="s">
        <v>48</v>
      </c>
      <c r="N418" s="55">
        <v>6655.23</v>
      </c>
      <c r="O418" s="55">
        <v>4900</v>
      </c>
      <c r="P418" s="56">
        <v>1755.2299999999996</v>
      </c>
      <c r="Q418" s="64"/>
      <c r="R418" s="51"/>
      <c r="S418" s="62" t="s">
        <v>375</v>
      </c>
      <c r="T418" s="53">
        <v>1788212</v>
      </c>
      <c r="U418" s="53" t="s">
        <v>4691</v>
      </c>
      <c r="V418" s="53" t="s">
        <v>4692</v>
      </c>
      <c r="W418" s="53" t="s">
        <v>52</v>
      </c>
      <c r="X418" s="53" t="s">
        <v>4693</v>
      </c>
      <c r="Y418" s="53" t="s">
        <v>4694</v>
      </c>
      <c r="Z418" s="53" t="s">
        <v>4695</v>
      </c>
      <c r="AA418" s="53" t="s">
        <v>56</v>
      </c>
      <c r="AB418" s="53">
        <v>65000</v>
      </c>
      <c r="AC418" s="53">
        <v>100000</v>
      </c>
      <c r="AD418" s="53" t="s">
        <v>56</v>
      </c>
      <c r="AE418" s="53" t="s">
        <v>56</v>
      </c>
      <c r="AF418" s="53" t="s">
        <v>56</v>
      </c>
      <c r="AG418" s="53">
        <v>65000</v>
      </c>
      <c r="AH418" s="53" t="s">
        <v>102</v>
      </c>
      <c r="AI418" s="53">
        <v>32500</v>
      </c>
      <c r="AJ418" s="53">
        <v>0</v>
      </c>
      <c r="AK418" s="53" t="s">
        <v>58</v>
      </c>
      <c r="AL418" s="53">
        <v>0</v>
      </c>
      <c r="AM418" s="53" t="s">
        <v>59</v>
      </c>
      <c r="AN418" s="53" t="s">
        <v>60</v>
      </c>
      <c r="AO418" s="51"/>
      <c r="AP418" s="53" t="s">
        <v>61</v>
      </c>
      <c r="AQ418" s="53" t="s">
        <v>62</v>
      </c>
      <c r="AR418" s="53" t="s">
        <v>405</v>
      </c>
      <c r="AS418" s="53" t="s">
        <v>88</v>
      </c>
      <c r="AT418" s="53" t="s">
        <v>169</v>
      </c>
      <c r="AU418" s="53" t="s">
        <v>65</v>
      </c>
      <c r="AV418" s="53" t="s">
        <v>485</v>
      </c>
      <c r="AW418" s="53" t="s">
        <v>92</v>
      </c>
      <c r="AX418" s="53" t="s">
        <v>68</v>
      </c>
      <c r="AY418" s="53" t="s">
        <v>93</v>
      </c>
      <c r="AZ418" s="53" t="s">
        <v>4249</v>
      </c>
      <c r="BA418" s="53" t="s">
        <v>70</v>
      </c>
      <c r="BB418" s="53">
        <v>0</v>
      </c>
      <c r="BC418" s="53" t="s">
        <v>4696</v>
      </c>
      <c r="BD418" s="53" t="s">
        <v>4697</v>
      </c>
      <c r="BE418" s="58">
        <v>41677</v>
      </c>
      <c r="BF418" s="53">
        <v>65000</v>
      </c>
      <c r="BG418" s="58">
        <v>41677</v>
      </c>
      <c r="BH418" s="109" t="s">
        <v>4249</v>
      </c>
      <c r="BI418" s="60">
        <v>1189</v>
      </c>
      <c r="BJ418" s="61">
        <v>39.633333333333333</v>
      </c>
      <c r="BK418" s="27">
        <f t="shared" si="34"/>
        <v>39</v>
      </c>
      <c r="BL418" s="110">
        <f t="shared" si="35"/>
        <v>3.25</v>
      </c>
    </row>
    <row r="419" spans="1:64" s="77" customFormat="1" ht="16.5" customHeight="1" x14ac:dyDescent="0.25">
      <c r="A419" s="49" t="s">
        <v>3958</v>
      </c>
      <c r="B419" s="51" t="s">
        <v>4703</v>
      </c>
      <c r="C419" s="49">
        <v>93</v>
      </c>
      <c r="D419" s="63" t="s">
        <v>3333</v>
      </c>
      <c r="E419" s="51" t="s">
        <v>377</v>
      </c>
      <c r="F419" s="50">
        <v>5030</v>
      </c>
      <c r="G419" s="63" t="s">
        <v>46</v>
      </c>
      <c r="H419" s="24" t="str">
        <f>IFERROR(IF(F419*1=9999,VLOOKUP(99&amp;C419*1,[4]Depara_Prod_Oficial!$A$2:$F$1048576,6,FALSE),VLOOKUP(F419*1,[4]Depara_Prod_Oficial!$A$2:$F$1048576,6,FALSE)),E419)</f>
        <v>Vida Proteção Exclusiva</v>
      </c>
      <c r="I419" s="24" t="str">
        <f>IFERROR(VLOOKUP(H419,'[5]Principais Produtos'!$C$1:$D$42,2,0),"Não")</f>
        <v>Sim</v>
      </c>
      <c r="J419" s="51" t="s">
        <v>387</v>
      </c>
      <c r="K419" s="53" t="s">
        <v>3664</v>
      </c>
      <c r="L419" s="51"/>
      <c r="M419" s="54" t="s">
        <v>48</v>
      </c>
      <c r="N419" s="55">
        <v>29172.5</v>
      </c>
      <c r="O419" s="55">
        <v>27000</v>
      </c>
      <c r="P419" s="56">
        <v>2172.5</v>
      </c>
      <c r="Q419" s="64"/>
      <c r="R419" s="51"/>
      <c r="S419" s="62" t="s">
        <v>375</v>
      </c>
      <c r="T419" s="53">
        <v>2214657</v>
      </c>
      <c r="U419" s="53" t="s">
        <v>4698</v>
      </c>
      <c r="V419" s="53" t="s">
        <v>4699</v>
      </c>
      <c r="W419" s="53" t="s">
        <v>52</v>
      </c>
      <c r="X419" s="53" t="s">
        <v>4700</v>
      </c>
      <c r="Y419" s="53" t="s">
        <v>4701</v>
      </c>
      <c r="Z419" s="53" t="s">
        <v>4702</v>
      </c>
      <c r="AA419" s="53" t="s">
        <v>56</v>
      </c>
      <c r="AB419" s="53">
        <v>24784</v>
      </c>
      <c r="AC419" s="53">
        <v>24784</v>
      </c>
      <c r="AD419" s="53" t="s">
        <v>56</v>
      </c>
      <c r="AE419" s="53" t="s">
        <v>56</v>
      </c>
      <c r="AF419" s="53" t="s">
        <v>56</v>
      </c>
      <c r="AG419" s="53">
        <v>24784</v>
      </c>
      <c r="AH419" s="53" t="s">
        <v>102</v>
      </c>
      <c r="AI419" s="53">
        <v>12392</v>
      </c>
      <c r="AJ419" s="53">
        <v>0</v>
      </c>
      <c r="AK419" s="53" t="s">
        <v>58</v>
      </c>
      <c r="AL419" s="53">
        <v>0</v>
      </c>
      <c r="AM419" s="53" t="s">
        <v>59</v>
      </c>
      <c r="AN419" s="53" t="s">
        <v>60</v>
      </c>
      <c r="AO419" s="51"/>
      <c r="AP419" s="53" t="s">
        <v>61</v>
      </c>
      <c r="AQ419" s="53" t="s">
        <v>62</v>
      </c>
      <c r="AR419" s="53" t="s">
        <v>63</v>
      </c>
      <c r="AS419" s="53" t="s">
        <v>88</v>
      </c>
      <c r="AT419" s="53" t="s">
        <v>169</v>
      </c>
      <c r="AU419" s="53" t="s">
        <v>65</v>
      </c>
      <c r="AV419" s="53" t="s">
        <v>2683</v>
      </c>
      <c r="AW419" s="53" t="s">
        <v>92</v>
      </c>
      <c r="AX419" s="53" t="s">
        <v>68</v>
      </c>
      <c r="AY419" s="53" t="s">
        <v>93</v>
      </c>
      <c r="AZ419" s="53" t="s">
        <v>4249</v>
      </c>
      <c r="BA419" s="53" t="s">
        <v>70</v>
      </c>
      <c r="BB419" s="53">
        <v>0</v>
      </c>
      <c r="BC419" s="53" t="s">
        <v>4703</v>
      </c>
      <c r="BD419" s="53" t="s">
        <v>4704</v>
      </c>
      <c r="BE419" s="58">
        <v>42431</v>
      </c>
      <c r="BF419" s="53">
        <v>24784</v>
      </c>
      <c r="BG419" s="58">
        <v>42431</v>
      </c>
      <c r="BH419" s="109" t="s">
        <v>4249</v>
      </c>
      <c r="BI419" s="60">
        <v>435</v>
      </c>
      <c r="BJ419" s="61">
        <v>14.5</v>
      </c>
      <c r="BK419" s="27">
        <f t="shared" si="34"/>
        <v>14</v>
      </c>
      <c r="BL419" s="110">
        <f t="shared" si="35"/>
        <v>1.1666666666666667</v>
      </c>
    </row>
    <row r="420" spans="1:64" s="77" customFormat="1" ht="16.5" customHeight="1" x14ac:dyDescent="0.25">
      <c r="A420" s="49" t="s">
        <v>3958</v>
      </c>
      <c r="B420" s="51" t="s">
        <v>4710</v>
      </c>
      <c r="C420" s="49">
        <v>82</v>
      </c>
      <c r="D420" s="63" t="s">
        <v>3333</v>
      </c>
      <c r="E420" s="51" t="s">
        <v>1626</v>
      </c>
      <c r="F420" s="50">
        <v>8065</v>
      </c>
      <c r="G420" s="63" t="s">
        <v>1641</v>
      </c>
      <c r="H420" s="24" t="str">
        <f>IFERROR(IF(F420*1=9999,VLOOKUP(99&amp;C420*1,[4]Depara_Prod_Oficial!$A$2:$F$1048576,6,FALSE),VLOOKUP(F420*1,[4]Depara_Prod_Oficial!$A$2:$F$1048576,6,FALSE)),E420)</f>
        <v>AP Proteção Sob Medida</v>
      </c>
      <c r="I420" s="24" t="str">
        <f>IFERROR(VLOOKUP(H420,'[5]Principais Produtos'!$C$1:$D$42,2,0),"Não")</f>
        <v>Sim</v>
      </c>
      <c r="J420" s="51" t="s">
        <v>387</v>
      </c>
      <c r="K420" s="53" t="s">
        <v>3664</v>
      </c>
      <c r="L420" s="51"/>
      <c r="M420" s="54" t="s">
        <v>48</v>
      </c>
      <c r="N420" s="55">
        <v>7000</v>
      </c>
      <c r="O420" s="55">
        <v>2515</v>
      </c>
      <c r="P420" s="56">
        <v>4485</v>
      </c>
      <c r="Q420" s="64"/>
      <c r="R420" s="51"/>
      <c r="S420" s="62" t="s">
        <v>375</v>
      </c>
      <c r="T420" s="53">
        <v>2397579</v>
      </c>
      <c r="U420" s="53" t="s">
        <v>4705</v>
      </c>
      <c r="V420" s="53" t="s">
        <v>4706</v>
      </c>
      <c r="W420" s="53" t="s">
        <v>52</v>
      </c>
      <c r="X420" s="53" t="s">
        <v>4707</v>
      </c>
      <c r="Y420" s="53" t="s">
        <v>4708</v>
      </c>
      <c r="Z420" s="53" t="s">
        <v>4682</v>
      </c>
      <c r="AA420" s="53" t="s">
        <v>56</v>
      </c>
      <c r="AB420" s="53">
        <v>2000</v>
      </c>
      <c r="AC420" s="53">
        <v>2000</v>
      </c>
      <c r="AD420" s="53" t="s">
        <v>56</v>
      </c>
      <c r="AE420" s="53" t="s">
        <v>56</v>
      </c>
      <c r="AF420" s="53" t="s">
        <v>56</v>
      </c>
      <c r="AG420" s="53">
        <v>2000</v>
      </c>
      <c r="AH420" s="53" t="s">
        <v>102</v>
      </c>
      <c r="AI420" s="53">
        <v>1000</v>
      </c>
      <c r="AJ420" s="53">
        <v>0</v>
      </c>
      <c r="AK420" s="53" t="s">
        <v>58</v>
      </c>
      <c r="AL420" s="53">
        <v>0</v>
      </c>
      <c r="AM420" s="53" t="s">
        <v>59</v>
      </c>
      <c r="AN420" s="53" t="s">
        <v>60</v>
      </c>
      <c r="AO420" s="51"/>
      <c r="AP420" s="53" t="s">
        <v>61</v>
      </c>
      <c r="AQ420" s="53" t="s">
        <v>62</v>
      </c>
      <c r="AR420" s="53" t="s">
        <v>151</v>
      </c>
      <c r="AS420" s="53" t="s">
        <v>88</v>
      </c>
      <c r="AT420" s="53" t="s">
        <v>89</v>
      </c>
      <c r="AU420" s="53" t="s">
        <v>103</v>
      </c>
      <c r="AV420" s="53" t="s">
        <v>4709</v>
      </c>
      <c r="AW420" s="53" t="s">
        <v>67</v>
      </c>
      <c r="AX420" s="53" t="s">
        <v>68</v>
      </c>
      <c r="AY420" s="53" t="s">
        <v>93</v>
      </c>
      <c r="AZ420" s="53" t="s">
        <v>4249</v>
      </c>
      <c r="BA420" s="53" t="s">
        <v>70</v>
      </c>
      <c r="BB420" s="53">
        <v>0</v>
      </c>
      <c r="BC420" s="53" t="s">
        <v>4710</v>
      </c>
      <c r="BD420" s="53" t="s">
        <v>4711</v>
      </c>
      <c r="BE420" s="58">
        <v>42718</v>
      </c>
      <c r="BF420" s="53">
        <v>2000</v>
      </c>
      <c r="BG420" s="58">
        <v>42718</v>
      </c>
      <c r="BH420" s="109" t="s">
        <v>4249</v>
      </c>
      <c r="BI420" s="60">
        <v>148</v>
      </c>
      <c r="BJ420" s="61">
        <v>4.9333333333333336</v>
      </c>
      <c r="BK420" s="27">
        <f t="shared" si="34"/>
        <v>4</v>
      </c>
      <c r="BL420" s="110">
        <f t="shared" si="35"/>
        <v>0.33333333333333331</v>
      </c>
    </row>
    <row r="421" spans="1:64" s="77" customFormat="1" ht="16.5" customHeight="1" x14ac:dyDescent="0.25">
      <c r="A421" s="49" t="s">
        <v>3958</v>
      </c>
      <c r="B421" s="51" t="s">
        <v>4718</v>
      </c>
      <c r="C421" s="49">
        <v>82</v>
      </c>
      <c r="D421" s="63" t="s">
        <v>3333</v>
      </c>
      <c r="E421" s="51" t="s">
        <v>3555</v>
      </c>
      <c r="F421" s="50">
        <v>8030</v>
      </c>
      <c r="G421" s="63" t="s">
        <v>386</v>
      </c>
      <c r="H421" s="24" t="str">
        <f>IFERROR(IF(F421*1=9999,VLOOKUP(99&amp;C421*1,[4]Depara_Prod_Oficial!$A$2:$F$1048576,6,FALSE),VLOOKUP(F421*1,[4]Depara_Prod_Oficial!$A$2:$F$1048576,6,FALSE)),E421)</f>
        <v>AP STD</v>
      </c>
      <c r="I421" s="24" t="str">
        <f>IFERROR(VLOOKUP(H421,'[5]Principais Produtos'!$C$1:$D$42,2,0),"Não")</f>
        <v>Sim</v>
      </c>
      <c r="J421" s="68" t="s">
        <v>400</v>
      </c>
      <c r="K421" s="53" t="s">
        <v>400</v>
      </c>
      <c r="L421" s="51"/>
      <c r="M421" s="54" t="s">
        <v>369</v>
      </c>
      <c r="N421" s="55">
        <v>128026</v>
      </c>
      <c r="O421" s="55">
        <v>0</v>
      </c>
      <c r="P421" s="56">
        <v>128026</v>
      </c>
      <c r="Q421" s="64"/>
      <c r="R421" s="51"/>
      <c r="S421" s="62" t="s">
        <v>375</v>
      </c>
      <c r="T421" s="53">
        <v>2209493</v>
      </c>
      <c r="U421" s="53" t="s">
        <v>4712</v>
      </c>
      <c r="V421" s="53" t="s">
        <v>4713</v>
      </c>
      <c r="W421" s="53" t="s">
        <v>52</v>
      </c>
      <c r="X421" s="53" t="s">
        <v>4714</v>
      </c>
      <c r="Y421" s="53" t="s">
        <v>4715</v>
      </c>
      <c r="Z421" s="53" t="s">
        <v>684</v>
      </c>
      <c r="AA421" s="53" t="s">
        <v>56</v>
      </c>
      <c r="AB421" s="53">
        <v>148886</v>
      </c>
      <c r="AC421" s="53">
        <v>148886</v>
      </c>
      <c r="AD421" s="53" t="s">
        <v>56</v>
      </c>
      <c r="AE421" s="53" t="s">
        <v>56</v>
      </c>
      <c r="AF421" s="53" t="s">
        <v>56</v>
      </c>
      <c r="AG421" s="53">
        <v>148886</v>
      </c>
      <c r="AH421" s="53" t="s">
        <v>102</v>
      </c>
      <c r="AI421" s="53">
        <v>74443</v>
      </c>
      <c r="AJ421" s="53">
        <v>0</v>
      </c>
      <c r="AK421" s="53" t="s">
        <v>102</v>
      </c>
      <c r="AL421" s="53">
        <v>0</v>
      </c>
      <c r="AM421" s="53" t="s">
        <v>59</v>
      </c>
      <c r="AN421" s="53" t="s">
        <v>60</v>
      </c>
      <c r="AO421" s="51"/>
      <c r="AP421" s="53" t="s">
        <v>61</v>
      </c>
      <c r="AQ421" s="53" t="s">
        <v>62</v>
      </c>
      <c r="AR421" s="53" t="s">
        <v>168</v>
      </c>
      <c r="AS421" s="53" t="s">
        <v>88</v>
      </c>
      <c r="AT421" s="53" t="s">
        <v>153</v>
      </c>
      <c r="AU421" s="53" t="s">
        <v>65</v>
      </c>
      <c r="AV421" s="53" t="s">
        <v>4716</v>
      </c>
      <c r="AW421" s="53" t="s">
        <v>292</v>
      </c>
      <c r="AX421" s="53" t="s">
        <v>293</v>
      </c>
      <c r="AY421" s="53" t="s">
        <v>93</v>
      </c>
      <c r="AZ421" s="53" t="s">
        <v>4346</v>
      </c>
      <c r="BA421" s="53" t="s">
        <v>4717</v>
      </c>
      <c r="BB421" s="53">
        <v>0</v>
      </c>
      <c r="BC421" s="53" t="s">
        <v>4718</v>
      </c>
      <c r="BD421" s="53" t="s">
        <v>1095</v>
      </c>
      <c r="BE421" s="58">
        <v>42425</v>
      </c>
      <c r="BF421" s="53">
        <v>148886</v>
      </c>
      <c r="BG421" s="58">
        <v>42425</v>
      </c>
      <c r="BH421" s="109" t="s">
        <v>4346</v>
      </c>
      <c r="BI421" s="60">
        <v>433</v>
      </c>
      <c r="BJ421" s="61">
        <v>14.433333333333334</v>
      </c>
      <c r="BK421" s="27">
        <f t="shared" si="34"/>
        <v>14</v>
      </c>
      <c r="BL421" s="110">
        <f t="shared" si="35"/>
        <v>1.1666666666666667</v>
      </c>
    </row>
    <row r="422" spans="1:64" s="77" customFormat="1" ht="16.5" customHeight="1" x14ac:dyDescent="0.25">
      <c r="A422" s="49" t="s">
        <v>3958</v>
      </c>
      <c r="B422" s="51" t="s">
        <v>4732</v>
      </c>
      <c r="C422" s="119">
        <v>93</v>
      </c>
      <c r="D422" s="18" t="s">
        <v>3333</v>
      </c>
      <c r="E422" s="24" t="s">
        <v>947</v>
      </c>
      <c r="F422" s="84">
        <v>7000</v>
      </c>
      <c r="G422" s="18" t="s">
        <v>46</v>
      </c>
      <c r="H422" s="24" t="str">
        <f>IFERROR(IF(F422*1=9999,VLOOKUP(99&amp;C422*1,[4]Depara_Prod_Oficial!$A$2:$F$1048576,6,FALSE),VLOOKUP(F422*1,[4]Depara_Prod_Oficial!$A$2:$F$1048576,6,FALSE)),E422)</f>
        <v>Vida Específica</v>
      </c>
      <c r="I422" s="24" t="str">
        <f>IFERROR(VLOOKUP(H422,'[5]Principais Produtos'!$C$1:$D$42,2,0),"Não")</f>
        <v>Não</v>
      </c>
      <c r="J422" s="17" t="s">
        <v>387</v>
      </c>
      <c r="K422" s="23" t="s">
        <v>47</v>
      </c>
      <c r="L422" s="17"/>
      <c r="M422" s="54" t="s">
        <v>48</v>
      </c>
      <c r="N422" s="55">
        <v>80716.47</v>
      </c>
      <c r="O422" s="55">
        <v>45000</v>
      </c>
      <c r="P422" s="56">
        <v>35716.47</v>
      </c>
      <c r="Q422" s="64">
        <v>4500</v>
      </c>
      <c r="R422" s="51"/>
      <c r="S422" s="57" t="s">
        <v>49</v>
      </c>
      <c r="T422" s="53">
        <v>803189</v>
      </c>
      <c r="U422" s="53" t="s">
        <v>4726</v>
      </c>
      <c r="V422" s="53" t="s">
        <v>4727</v>
      </c>
      <c r="W422" s="53" t="s">
        <v>52</v>
      </c>
      <c r="X422" s="53" t="s">
        <v>4728</v>
      </c>
      <c r="Y422" s="53" t="s">
        <v>4729</v>
      </c>
      <c r="Z422" s="53" t="s">
        <v>4730</v>
      </c>
      <c r="AA422" s="53" t="s">
        <v>56</v>
      </c>
      <c r="AB422" s="53">
        <v>20160</v>
      </c>
      <c r="AC422" s="53">
        <v>20160</v>
      </c>
      <c r="AD422" s="53" t="s">
        <v>56</v>
      </c>
      <c r="AE422" s="53" t="s">
        <v>56</v>
      </c>
      <c r="AF422" s="53" t="s">
        <v>56</v>
      </c>
      <c r="AG422" s="53">
        <v>20160</v>
      </c>
      <c r="AH422" s="53" t="s">
        <v>102</v>
      </c>
      <c r="AI422" s="53">
        <v>10080</v>
      </c>
      <c r="AJ422" s="53">
        <v>2016</v>
      </c>
      <c r="AK422" s="53" t="s">
        <v>58</v>
      </c>
      <c r="AL422" s="53">
        <v>0</v>
      </c>
      <c r="AM422" s="53" t="s">
        <v>150</v>
      </c>
      <c r="AN422" s="53" t="s">
        <v>60</v>
      </c>
      <c r="AO422" s="51"/>
      <c r="AP422" s="53" t="s">
        <v>61</v>
      </c>
      <c r="AQ422" s="53" t="s">
        <v>62</v>
      </c>
      <c r="AR422" s="53" t="s">
        <v>405</v>
      </c>
      <c r="AS422" s="53" t="s">
        <v>64</v>
      </c>
      <c r="AT422" s="53" t="s">
        <v>187</v>
      </c>
      <c r="AU422" s="53" t="s">
        <v>65</v>
      </c>
      <c r="AV422" s="53" t="s">
        <v>1086</v>
      </c>
      <c r="AW422" s="53" t="s">
        <v>292</v>
      </c>
      <c r="AX422" s="53" t="s">
        <v>293</v>
      </c>
      <c r="AY422" s="53" t="s">
        <v>93</v>
      </c>
      <c r="AZ422" s="53" t="s">
        <v>4731</v>
      </c>
      <c r="BA422" s="53" t="s">
        <v>223</v>
      </c>
      <c r="BB422" s="53">
        <v>0</v>
      </c>
      <c r="BC422" s="53" t="s">
        <v>4732</v>
      </c>
      <c r="BD422" s="53" t="s">
        <v>4733</v>
      </c>
      <c r="BE422" s="58">
        <v>39794</v>
      </c>
      <c r="BF422" s="53">
        <v>20160</v>
      </c>
      <c r="BG422" s="58">
        <v>39794</v>
      </c>
      <c r="BH422" s="109" t="s">
        <v>4731</v>
      </c>
      <c r="BI422" s="60">
        <v>3078</v>
      </c>
      <c r="BJ422" s="61">
        <v>102.6</v>
      </c>
      <c r="BK422" s="27">
        <f t="shared" si="34"/>
        <v>101</v>
      </c>
      <c r="BL422" s="110">
        <f t="shared" si="35"/>
        <v>8.4166666666666661</v>
      </c>
    </row>
    <row r="423" spans="1:64" s="77" customFormat="1" ht="16.5" customHeight="1" x14ac:dyDescent="0.25">
      <c r="A423" s="49" t="s">
        <v>3958</v>
      </c>
      <c r="B423" s="51" t="s">
        <v>4741</v>
      </c>
      <c r="C423" s="119">
        <v>82</v>
      </c>
      <c r="D423" s="18" t="s">
        <v>3333</v>
      </c>
      <c r="E423" s="24" t="s">
        <v>1628</v>
      </c>
      <c r="F423" s="84">
        <v>1101</v>
      </c>
      <c r="G423" s="18" t="s">
        <v>374</v>
      </c>
      <c r="H423" s="24" t="str">
        <f>IFERROR(IF(F423*1=9999,VLOOKUP(99&amp;C423*1,[4]Depara_Prod_Oficial!$A$2:$F$1048576,6,FALSE),VLOOKUP(F423*1,[4]Depara_Prod_Oficial!$A$2:$F$1048576,6,FALSE)),E423)</f>
        <v>AP STD</v>
      </c>
      <c r="I423" s="24" t="str">
        <f>IFERROR(VLOOKUP(H423,'[5]Principais Produtos'!$C$1:$D$42,2,0),"Não")</f>
        <v>Sim</v>
      </c>
      <c r="J423" s="17" t="s">
        <v>925</v>
      </c>
      <c r="K423" s="23" t="s">
        <v>378</v>
      </c>
      <c r="L423" s="17"/>
      <c r="M423" s="54" t="s">
        <v>903</v>
      </c>
      <c r="N423" s="55">
        <v>70336.479999999996</v>
      </c>
      <c r="O423" s="55">
        <v>70336.479999999996</v>
      </c>
      <c r="P423" s="56">
        <v>0</v>
      </c>
      <c r="Q423" s="64"/>
      <c r="R423" s="51"/>
      <c r="S423" s="57" t="s">
        <v>49</v>
      </c>
      <c r="T423" s="53">
        <v>1066014</v>
      </c>
      <c r="U423" s="53" t="s">
        <v>4734</v>
      </c>
      <c r="V423" s="53" t="s">
        <v>4735</v>
      </c>
      <c r="W423" s="53" t="s">
        <v>52</v>
      </c>
      <c r="X423" s="53" t="s">
        <v>4736</v>
      </c>
      <c r="Y423" s="53" t="s">
        <v>4737</v>
      </c>
      <c r="Z423" s="53" t="s">
        <v>4738</v>
      </c>
      <c r="AA423" s="53" t="s">
        <v>56</v>
      </c>
      <c r="AB423" s="53">
        <v>46000</v>
      </c>
      <c r="AC423" s="53">
        <v>50000</v>
      </c>
      <c r="AD423" s="53" t="s">
        <v>56</v>
      </c>
      <c r="AE423" s="53" t="s">
        <v>56</v>
      </c>
      <c r="AF423" s="53" t="s">
        <v>56</v>
      </c>
      <c r="AG423" s="53">
        <v>46000</v>
      </c>
      <c r="AH423" s="53" t="s">
        <v>102</v>
      </c>
      <c r="AI423" s="53">
        <v>23000</v>
      </c>
      <c r="AJ423" s="53">
        <v>0</v>
      </c>
      <c r="AK423" s="53" t="s">
        <v>58</v>
      </c>
      <c r="AL423" s="53">
        <v>0</v>
      </c>
      <c r="AM423" s="53" t="s">
        <v>59</v>
      </c>
      <c r="AN423" s="53" t="s">
        <v>562</v>
      </c>
      <c r="AO423" s="51" t="s">
        <v>563</v>
      </c>
      <c r="AP423" s="53" t="s">
        <v>61</v>
      </c>
      <c r="AQ423" s="53" t="s">
        <v>62</v>
      </c>
      <c r="AR423" s="53" t="s">
        <v>405</v>
      </c>
      <c r="AS423" s="53" t="s">
        <v>88</v>
      </c>
      <c r="AT423" s="53" t="s">
        <v>169</v>
      </c>
      <c r="AU423" s="53" t="s">
        <v>65</v>
      </c>
      <c r="AV423" s="53" t="s">
        <v>4739</v>
      </c>
      <c r="AW423" s="53" t="s">
        <v>92</v>
      </c>
      <c r="AX423" s="53" t="s">
        <v>68</v>
      </c>
      <c r="AY423" s="53" t="s">
        <v>93</v>
      </c>
      <c r="AZ423" s="53" t="s">
        <v>4740</v>
      </c>
      <c r="BA423" s="53" t="s">
        <v>332</v>
      </c>
      <c r="BB423" s="53">
        <v>0</v>
      </c>
      <c r="BC423" s="53" t="s">
        <v>4741</v>
      </c>
      <c r="BD423" s="53" t="s">
        <v>4742</v>
      </c>
      <c r="BE423" s="58">
        <v>40025</v>
      </c>
      <c r="BF423" s="53">
        <v>46000</v>
      </c>
      <c r="BG423" s="58">
        <v>40025</v>
      </c>
      <c r="BH423" s="109" t="s">
        <v>4740</v>
      </c>
      <c r="BI423" s="60">
        <v>2859</v>
      </c>
      <c r="BJ423" s="61">
        <v>95.3</v>
      </c>
      <c r="BK423" s="27">
        <f t="shared" si="34"/>
        <v>93</v>
      </c>
      <c r="BL423" s="110">
        <f t="shared" si="35"/>
        <v>7.75</v>
      </c>
    </row>
    <row r="424" spans="1:64" s="77" customFormat="1" ht="16.5" customHeight="1" x14ac:dyDescent="0.25">
      <c r="A424" s="49" t="s">
        <v>3958</v>
      </c>
      <c r="B424" s="51" t="s">
        <v>4749</v>
      </c>
      <c r="C424" s="119">
        <v>82</v>
      </c>
      <c r="D424" s="18" t="s">
        <v>3333</v>
      </c>
      <c r="E424" s="24" t="s">
        <v>924</v>
      </c>
      <c r="F424" s="84">
        <v>9000</v>
      </c>
      <c r="G424" s="18" t="s">
        <v>374</v>
      </c>
      <c r="H424" s="24" t="str">
        <f>IFERROR(IF(F424*1=9999,VLOOKUP(99&amp;C424*1,[4]Depara_Prod_Oficial!$A$2:$F$1048576,6,FALSE),VLOOKUP(F424*1,[4]Depara_Prod_Oficial!$A$2:$F$1048576,6,FALSE)),E424)</f>
        <v>Vida PF</v>
      </c>
      <c r="I424" s="24" t="str">
        <f>IFERROR(VLOOKUP(H424,'[5]Principais Produtos'!$C$1:$D$42,2,0),"Não")</f>
        <v>Não</v>
      </c>
      <c r="J424" s="17" t="s">
        <v>387</v>
      </c>
      <c r="K424" s="23" t="s">
        <v>954</v>
      </c>
      <c r="L424" s="17" t="s">
        <v>397</v>
      </c>
      <c r="M424" s="54" t="s">
        <v>369</v>
      </c>
      <c r="N424" s="77">
        <v>35854.17</v>
      </c>
      <c r="O424" s="55">
        <v>0</v>
      </c>
      <c r="P424" s="56">
        <v>35854.17</v>
      </c>
      <c r="Q424" s="64"/>
      <c r="R424" s="51"/>
      <c r="S424" s="57" t="s">
        <v>49</v>
      </c>
      <c r="T424" s="53">
        <v>792901</v>
      </c>
      <c r="U424" s="53" t="s">
        <v>4743</v>
      </c>
      <c r="V424" s="53" t="s">
        <v>4744</v>
      </c>
      <c r="W424" s="53" t="s">
        <v>52</v>
      </c>
      <c r="X424" s="53" t="s">
        <v>4745</v>
      </c>
      <c r="Y424" s="53" t="s">
        <v>4746</v>
      </c>
      <c r="Z424" s="53" t="s">
        <v>4747</v>
      </c>
      <c r="AA424" s="53" t="s">
        <v>56</v>
      </c>
      <c r="AB424" s="53">
        <v>230843.81</v>
      </c>
      <c r="AC424" s="53">
        <v>230843.81</v>
      </c>
      <c r="AD424" s="53" t="s">
        <v>56</v>
      </c>
      <c r="AE424" s="53" t="s">
        <v>56</v>
      </c>
      <c r="AF424" s="53" t="s">
        <v>56</v>
      </c>
      <c r="AG424" s="53">
        <v>230843.81</v>
      </c>
      <c r="AH424" s="53" t="s">
        <v>102</v>
      </c>
      <c r="AI424" s="53">
        <v>115421.91</v>
      </c>
      <c r="AJ424" s="53">
        <v>100</v>
      </c>
      <c r="AK424" s="53" t="s">
        <v>102</v>
      </c>
      <c r="AL424" s="53">
        <v>0</v>
      </c>
      <c r="AM424" s="53" t="s">
        <v>150</v>
      </c>
      <c r="AN424" s="53" t="s">
        <v>60</v>
      </c>
      <c r="AO424" s="51"/>
      <c r="AP424" s="53" t="s">
        <v>61</v>
      </c>
      <c r="AQ424" s="53" t="s">
        <v>270</v>
      </c>
      <c r="AR424" s="53" t="s">
        <v>87</v>
      </c>
      <c r="AS424" s="53" t="s">
        <v>64</v>
      </c>
      <c r="AT424" s="53" t="s">
        <v>169</v>
      </c>
      <c r="AU424" s="53" t="s">
        <v>65</v>
      </c>
      <c r="AV424" s="53" t="s">
        <v>3098</v>
      </c>
      <c r="AW424" s="53" t="s">
        <v>283</v>
      </c>
      <c r="AX424" s="53" t="s">
        <v>284</v>
      </c>
      <c r="AY424" s="53" t="s">
        <v>93</v>
      </c>
      <c r="AZ424" s="53" t="s">
        <v>4748</v>
      </c>
      <c r="BA424" s="53" t="s">
        <v>202</v>
      </c>
      <c r="BB424" s="53">
        <v>0</v>
      </c>
      <c r="BC424" s="53" t="s">
        <v>4749</v>
      </c>
      <c r="BD424" s="53" t="s">
        <v>4750</v>
      </c>
      <c r="BE424" s="58">
        <v>39758</v>
      </c>
      <c r="BF424" s="53">
        <v>230843.81</v>
      </c>
      <c r="BG424" s="58">
        <v>39758</v>
      </c>
      <c r="BH424" s="109" t="s">
        <v>4748</v>
      </c>
      <c r="BI424" s="60">
        <v>3120</v>
      </c>
      <c r="BJ424" s="61">
        <v>104</v>
      </c>
      <c r="BK424" s="27">
        <f t="shared" si="34"/>
        <v>102</v>
      </c>
      <c r="BL424" s="110">
        <f t="shared" si="35"/>
        <v>8.5</v>
      </c>
    </row>
    <row r="425" spans="1:64" s="77" customFormat="1" ht="16.5" customHeight="1" x14ac:dyDescent="0.25">
      <c r="A425" s="49" t="s">
        <v>3958</v>
      </c>
      <c r="B425" s="51" t="s">
        <v>4758</v>
      </c>
      <c r="C425" s="119">
        <v>93</v>
      </c>
      <c r="D425" s="18" t="s">
        <v>3333</v>
      </c>
      <c r="E425" s="24" t="s">
        <v>1622</v>
      </c>
      <c r="F425" s="84">
        <v>9999</v>
      </c>
      <c r="G425" s="18" t="s">
        <v>374</v>
      </c>
      <c r="H425" s="24" t="str">
        <f>IFERROR(IF(F425*1=9999,VLOOKUP(99&amp;C425*1,[4]Depara_Prod_Oficial!$A$2:$F$1048576,6,FALSE),VLOOKUP(F425*1,[4]Depara_Prod_Oficial!$A$2:$F$1048576,6,FALSE)),E425)</f>
        <v>Pessoas - Vida  (outros)</v>
      </c>
      <c r="I425" s="24" t="str">
        <f>IFERROR(VLOOKUP(H425,'[5]Principais Produtos'!$C$1:$D$42,2,0),"Não")</f>
        <v>Não</v>
      </c>
      <c r="J425" s="17" t="s">
        <v>925</v>
      </c>
      <c r="K425" s="23" t="s">
        <v>378</v>
      </c>
      <c r="L425" s="17"/>
      <c r="M425" s="54" t="s">
        <v>48</v>
      </c>
      <c r="N425" s="55">
        <v>12000</v>
      </c>
      <c r="O425" s="55">
        <v>10000</v>
      </c>
      <c r="P425" s="56">
        <v>2000</v>
      </c>
      <c r="Q425" s="64"/>
      <c r="R425" s="51"/>
      <c r="S425" s="57" t="s">
        <v>49</v>
      </c>
      <c r="T425" s="53">
        <v>729574</v>
      </c>
      <c r="U425" s="53" t="s">
        <v>4751</v>
      </c>
      <c r="V425" s="53" t="s">
        <v>4752</v>
      </c>
      <c r="W425" s="53" t="s">
        <v>52</v>
      </c>
      <c r="X425" s="53" t="s">
        <v>4753</v>
      </c>
      <c r="Y425" s="53" t="s">
        <v>4754</v>
      </c>
      <c r="Z425" s="53" t="s">
        <v>4755</v>
      </c>
      <c r="AA425" s="53" t="s">
        <v>56</v>
      </c>
      <c r="AB425" s="53">
        <v>19440</v>
      </c>
      <c r="AC425" s="53">
        <v>19440</v>
      </c>
      <c r="AD425" s="53" t="s">
        <v>56</v>
      </c>
      <c r="AE425" s="53" t="s">
        <v>56</v>
      </c>
      <c r="AF425" s="53" t="s">
        <v>56</v>
      </c>
      <c r="AG425" s="53">
        <v>19440</v>
      </c>
      <c r="AH425" s="53" t="s">
        <v>102</v>
      </c>
      <c r="AI425" s="53">
        <v>9720</v>
      </c>
      <c r="AJ425" s="53">
        <v>10000</v>
      </c>
      <c r="AK425" s="53" t="s">
        <v>58</v>
      </c>
      <c r="AL425" s="53">
        <v>0</v>
      </c>
      <c r="AM425" s="53" t="s">
        <v>59</v>
      </c>
      <c r="AN425" s="53" t="s">
        <v>60</v>
      </c>
      <c r="AO425" s="51"/>
      <c r="AP425" s="53" t="s">
        <v>61</v>
      </c>
      <c r="AQ425" s="53" t="s">
        <v>270</v>
      </c>
      <c r="AR425" s="53" t="s">
        <v>87</v>
      </c>
      <c r="AS425" s="53" t="s">
        <v>88</v>
      </c>
      <c r="AT425" s="53" t="s">
        <v>564</v>
      </c>
      <c r="AU425" s="53" t="s">
        <v>65</v>
      </c>
      <c r="AV425" s="53" t="s">
        <v>4756</v>
      </c>
      <c r="AW425" s="53" t="s">
        <v>67</v>
      </c>
      <c r="AX425" s="53" t="s">
        <v>68</v>
      </c>
      <c r="AY425" s="53" t="s">
        <v>93</v>
      </c>
      <c r="AZ425" s="53" t="s">
        <v>4757</v>
      </c>
      <c r="BA425" s="53" t="s">
        <v>70</v>
      </c>
      <c r="BB425" s="53">
        <v>0</v>
      </c>
      <c r="BC425" s="53" t="s">
        <v>4758</v>
      </c>
      <c r="BD425" s="53" t="s">
        <v>4759</v>
      </c>
      <c r="BE425" s="58">
        <v>39505</v>
      </c>
      <c r="BF425" s="53">
        <v>19440</v>
      </c>
      <c r="BG425" s="58">
        <v>39505</v>
      </c>
      <c r="BH425" s="109" t="s">
        <v>4757</v>
      </c>
      <c r="BI425" s="60">
        <v>3374</v>
      </c>
      <c r="BJ425" s="61">
        <v>112.46666666666667</v>
      </c>
      <c r="BK425" s="27">
        <f t="shared" si="34"/>
        <v>110</v>
      </c>
      <c r="BL425" s="110">
        <f t="shared" si="35"/>
        <v>9.1666666666666661</v>
      </c>
    </row>
    <row r="426" spans="1:64" s="77" customFormat="1" ht="16.5" customHeight="1" x14ac:dyDescent="0.25">
      <c r="A426" s="49" t="s">
        <v>3958</v>
      </c>
      <c r="B426" s="51" t="s">
        <v>4767</v>
      </c>
      <c r="C426" s="119">
        <v>77</v>
      </c>
      <c r="D426" s="18" t="s">
        <v>3333</v>
      </c>
      <c r="E426" s="24" t="s">
        <v>5514</v>
      </c>
      <c r="F426" s="84">
        <v>8023</v>
      </c>
      <c r="G426" s="18" t="s">
        <v>389</v>
      </c>
      <c r="H426" s="24" t="str">
        <f>IFERROR(IF(F426*1=9999,VLOOKUP(99&amp;C426*1,[4]Depara_Prod_Oficial!$A$2:$F$1048576,6,FALSE),VLOOKUP(F426*1,[4]Depara_Prod_Oficial!$A$2:$F$1048576,6,FALSE)),E426)</f>
        <v>Prestamista Consignado</v>
      </c>
      <c r="I426" s="24" t="str">
        <f>IFERROR(VLOOKUP(H426,'[5]Principais Produtos'!$C$1:$D$42,2,0),"Não")</f>
        <v>Não</v>
      </c>
      <c r="J426" s="17" t="s">
        <v>387</v>
      </c>
      <c r="K426" s="17" t="s">
        <v>921</v>
      </c>
      <c r="L426" s="17"/>
      <c r="M426" s="54" t="s">
        <v>903</v>
      </c>
      <c r="N426" s="55">
        <v>13433.36</v>
      </c>
      <c r="O426" s="55">
        <v>13433.36</v>
      </c>
      <c r="P426" s="56">
        <v>0</v>
      </c>
      <c r="Q426" s="64"/>
      <c r="R426" s="51"/>
      <c r="S426" s="57" t="s">
        <v>49</v>
      </c>
      <c r="T426" s="53">
        <v>1252928</v>
      </c>
      <c r="U426" s="53" t="s">
        <v>4760</v>
      </c>
      <c r="V426" s="53" t="s">
        <v>4761</v>
      </c>
      <c r="W426" s="53" t="s">
        <v>420</v>
      </c>
      <c r="X426" s="53" t="s">
        <v>4762</v>
      </c>
      <c r="Y426" s="53" t="s">
        <v>4763</v>
      </c>
      <c r="Z426" s="53" t="s">
        <v>4764</v>
      </c>
      <c r="AA426" s="53" t="s">
        <v>56</v>
      </c>
      <c r="AB426" s="53">
        <v>726.45</v>
      </c>
      <c r="AC426" s="53">
        <v>726.45</v>
      </c>
      <c r="AD426" s="53" t="s">
        <v>56</v>
      </c>
      <c r="AE426" s="53" t="s">
        <v>56</v>
      </c>
      <c r="AF426" s="53" t="s">
        <v>56</v>
      </c>
      <c r="AG426" s="53">
        <v>726.45</v>
      </c>
      <c r="AH426" s="53" t="s">
        <v>57</v>
      </c>
      <c r="AI426" s="53">
        <v>726.45</v>
      </c>
      <c r="AJ426" s="53">
        <v>0</v>
      </c>
      <c r="AK426" s="53" t="s">
        <v>58</v>
      </c>
      <c r="AL426" s="53">
        <v>0</v>
      </c>
      <c r="AM426" s="53" t="s">
        <v>59</v>
      </c>
      <c r="AN426" s="53" t="s">
        <v>60</v>
      </c>
      <c r="AO426" s="51"/>
      <c r="AP426" s="53" t="s">
        <v>61</v>
      </c>
      <c r="AQ426" s="53" t="s">
        <v>431</v>
      </c>
      <c r="AR426" s="53" t="s">
        <v>1963</v>
      </c>
      <c r="AS426" s="53" t="s">
        <v>88</v>
      </c>
      <c r="AT426" s="53"/>
      <c r="AU426" s="53" t="s">
        <v>65</v>
      </c>
      <c r="AV426" s="53" t="s">
        <v>4765</v>
      </c>
      <c r="AW426" s="53" t="s">
        <v>323</v>
      </c>
      <c r="AX426" s="53" t="s">
        <v>4766</v>
      </c>
      <c r="AY426" s="53" t="s">
        <v>424</v>
      </c>
      <c r="AZ426" s="53" t="s">
        <v>4270</v>
      </c>
      <c r="BA426" s="53" t="s">
        <v>94</v>
      </c>
      <c r="BB426" s="53">
        <v>0</v>
      </c>
      <c r="BC426" s="53" t="s">
        <v>4767</v>
      </c>
      <c r="BD426" s="53" t="s">
        <v>4768</v>
      </c>
      <c r="BE426" s="58">
        <v>40441</v>
      </c>
      <c r="BF426" s="53">
        <v>726.45</v>
      </c>
      <c r="BG426" s="58">
        <v>40441</v>
      </c>
      <c r="BH426" s="109" t="s">
        <v>4270</v>
      </c>
      <c r="BI426" s="60">
        <v>2430</v>
      </c>
      <c r="BJ426" s="61">
        <v>81</v>
      </c>
      <c r="BK426" s="27">
        <f t="shared" si="34"/>
        <v>79</v>
      </c>
      <c r="BL426" s="110">
        <f t="shared" si="35"/>
        <v>6.583333333333333</v>
      </c>
    </row>
    <row r="427" spans="1:64" s="77" customFormat="1" ht="16.5" customHeight="1" x14ac:dyDescent="0.25">
      <c r="A427" s="49" t="s">
        <v>3958</v>
      </c>
      <c r="B427" s="51" t="s">
        <v>4774</v>
      </c>
      <c r="C427" s="119">
        <v>93</v>
      </c>
      <c r="D427" s="18" t="s">
        <v>3333</v>
      </c>
      <c r="E427" s="24" t="s">
        <v>377</v>
      </c>
      <c r="F427" s="84">
        <v>1008</v>
      </c>
      <c r="G427" s="18" t="s">
        <v>389</v>
      </c>
      <c r="H427" s="24" t="str">
        <f>IFERROR(IF(F427*1=9999,VLOOKUP(99&amp;C427*1,[4]Depara_Prod_Oficial!$A$2:$F$1048576,6,FALSE),VLOOKUP(F427*1,[4]Depara_Prod_Oficial!$A$2:$F$1048576,6,FALSE)),E427)</f>
        <v>Vida Proteção Exclusiva</v>
      </c>
      <c r="I427" s="24" t="str">
        <f>IFERROR(VLOOKUP(H427,'[5]Principais Produtos'!$C$1:$D$42,2,0),"Não")</f>
        <v>Sim</v>
      </c>
      <c r="J427" s="17" t="s">
        <v>925</v>
      </c>
      <c r="K427" s="23" t="s">
        <v>378</v>
      </c>
      <c r="L427" s="17"/>
      <c r="M427" s="54" t="s">
        <v>48</v>
      </c>
      <c r="N427" s="55">
        <v>4500</v>
      </c>
      <c r="O427" s="55">
        <v>4300</v>
      </c>
      <c r="P427" s="56">
        <v>200</v>
      </c>
      <c r="Q427" s="64"/>
      <c r="R427" s="51"/>
      <c r="S427" s="57" t="s">
        <v>49</v>
      </c>
      <c r="T427" s="53">
        <v>791743</v>
      </c>
      <c r="U427" s="53" t="s">
        <v>4769</v>
      </c>
      <c r="V427" s="53" t="s">
        <v>4770</v>
      </c>
      <c r="W427" s="53" t="s">
        <v>52</v>
      </c>
      <c r="X427" s="53" t="s">
        <v>4771</v>
      </c>
      <c r="Y427" s="53" t="s">
        <v>4772</v>
      </c>
      <c r="Z427" s="53" t="s">
        <v>4773</v>
      </c>
      <c r="AA427" s="53" t="s">
        <v>56</v>
      </c>
      <c r="AB427" s="53">
        <v>15331.08</v>
      </c>
      <c r="AC427" s="53">
        <v>51103.6</v>
      </c>
      <c r="AD427" s="53" t="s">
        <v>56</v>
      </c>
      <c r="AE427" s="53" t="s">
        <v>56</v>
      </c>
      <c r="AF427" s="53" t="s">
        <v>56</v>
      </c>
      <c r="AG427" s="53">
        <v>15331.08</v>
      </c>
      <c r="AH427" s="53" t="s">
        <v>102</v>
      </c>
      <c r="AI427" s="53">
        <v>7665.54</v>
      </c>
      <c r="AJ427" s="53">
        <v>100</v>
      </c>
      <c r="AK427" s="53" t="s">
        <v>58</v>
      </c>
      <c r="AL427" s="53">
        <v>0</v>
      </c>
      <c r="AM427" s="53" t="s">
        <v>150</v>
      </c>
      <c r="AN427" s="53" t="s">
        <v>60</v>
      </c>
      <c r="AO427" s="51"/>
      <c r="AP427" s="53" t="s">
        <v>61</v>
      </c>
      <c r="AQ427" s="53" t="s">
        <v>62</v>
      </c>
      <c r="AR427" s="53" t="s">
        <v>2467</v>
      </c>
      <c r="AS427" s="53" t="s">
        <v>512</v>
      </c>
      <c r="AT427" s="53" t="s">
        <v>1789</v>
      </c>
      <c r="AU427" s="53" t="s">
        <v>65</v>
      </c>
      <c r="AV427" s="53" t="s">
        <v>201</v>
      </c>
      <c r="AW427" s="53" t="s">
        <v>92</v>
      </c>
      <c r="AX427" s="53" t="s">
        <v>68</v>
      </c>
      <c r="AY427" s="53" t="s">
        <v>93</v>
      </c>
      <c r="AZ427" s="53" t="s">
        <v>4748</v>
      </c>
      <c r="BA427" s="53" t="s">
        <v>106</v>
      </c>
      <c r="BB427" s="53">
        <v>0</v>
      </c>
      <c r="BC427" s="53" t="s">
        <v>4774</v>
      </c>
      <c r="BD427" s="53" t="s">
        <v>4775</v>
      </c>
      <c r="BE427" s="58">
        <v>39756</v>
      </c>
      <c r="BF427" s="53">
        <v>15331.08</v>
      </c>
      <c r="BG427" s="58">
        <v>39756</v>
      </c>
      <c r="BH427" s="109" t="s">
        <v>4748</v>
      </c>
      <c r="BI427" s="60">
        <v>3122</v>
      </c>
      <c r="BJ427" s="61">
        <v>104.06666666666666</v>
      </c>
      <c r="BK427" s="27">
        <f t="shared" si="34"/>
        <v>102</v>
      </c>
      <c r="BL427" s="110">
        <f t="shared" si="35"/>
        <v>8.5</v>
      </c>
    </row>
    <row r="428" spans="1:64" s="77" customFormat="1" ht="16.5" customHeight="1" x14ac:dyDescent="0.25">
      <c r="A428" s="49" t="s">
        <v>3958</v>
      </c>
      <c r="B428" s="51" t="s">
        <v>4782</v>
      </c>
      <c r="C428" s="119">
        <v>82</v>
      </c>
      <c r="D428" s="18" t="s">
        <v>3333</v>
      </c>
      <c r="E428" s="24" t="s">
        <v>1622</v>
      </c>
      <c r="F428" s="84">
        <v>9999</v>
      </c>
      <c r="G428" s="18" t="s">
        <v>389</v>
      </c>
      <c r="H428" s="24" t="str">
        <f>IFERROR(IF(F428*1=9999,VLOOKUP(99&amp;C428*1,[4]Depara_Prod_Oficial!$A$2:$F$1048576,6,FALSE),VLOOKUP(F428*1,[4]Depara_Prod_Oficial!$A$2:$F$1048576,6,FALSE)),E428)</f>
        <v>Pessoas - Acidentes Pessoais</v>
      </c>
      <c r="I428" s="24" t="str">
        <f>IFERROR(VLOOKUP(H428,'[5]Principais Produtos'!$C$1:$D$42,2,0),"Não")</f>
        <v>Não</v>
      </c>
      <c r="J428" s="17" t="s">
        <v>400</v>
      </c>
      <c r="K428" s="23" t="s">
        <v>400</v>
      </c>
      <c r="L428" s="17"/>
      <c r="M428" s="54" t="s">
        <v>48</v>
      </c>
      <c r="N428" s="55">
        <v>877213.02</v>
      </c>
      <c r="O428" s="55">
        <v>600000</v>
      </c>
      <c r="P428" s="56">
        <v>277213.02</v>
      </c>
      <c r="Q428" s="64">
        <v>60000</v>
      </c>
      <c r="R428" s="51"/>
      <c r="S428" s="57" t="s">
        <v>49</v>
      </c>
      <c r="T428" s="53">
        <v>1148846</v>
      </c>
      <c r="U428" s="53" t="s">
        <v>4776</v>
      </c>
      <c r="V428" s="53" t="s">
        <v>4777</v>
      </c>
      <c r="W428" s="53" t="s">
        <v>52</v>
      </c>
      <c r="X428" s="53" t="s">
        <v>4778</v>
      </c>
      <c r="Y428" s="53" t="s">
        <v>4779</v>
      </c>
      <c r="Z428" s="53" t="s">
        <v>4780</v>
      </c>
      <c r="AA428" s="53" t="s">
        <v>56</v>
      </c>
      <c r="AB428" s="53">
        <v>100000</v>
      </c>
      <c r="AC428" s="53">
        <v>100000</v>
      </c>
      <c r="AD428" s="53" t="s">
        <v>56</v>
      </c>
      <c r="AE428" s="53" t="s">
        <v>56</v>
      </c>
      <c r="AF428" s="53" t="s">
        <v>56</v>
      </c>
      <c r="AG428" s="53">
        <v>100000</v>
      </c>
      <c r="AH428" s="53" t="s">
        <v>57</v>
      </c>
      <c r="AI428" s="53">
        <v>100000</v>
      </c>
      <c r="AJ428" s="53">
        <v>100000</v>
      </c>
      <c r="AK428" s="53" t="s">
        <v>58</v>
      </c>
      <c r="AL428" s="53">
        <v>0</v>
      </c>
      <c r="AM428" s="53"/>
      <c r="AN428" s="53"/>
      <c r="AO428" s="51"/>
      <c r="AP428" s="53" t="s">
        <v>61</v>
      </c>
      <c r="AQ428" s="53" t="s">
        <v>62</v>
      </c>
      <c r="AR428" s="53" t="s">
        <v>405</v>
      </c>
      <c r="AS428" s="53" t="s">
        <v>88</v>
      </c>
      <c r="AT428" s="53" t="s">
        <v>564</v>
      </c>
      <c r="AU428" s="53" t="s">
        <v>65</v>
      </c>
      <c r="AV428" s="53" t="s">
        <v>4781</v>
      </c>
      <c r="AW428" s="53" t="s">
        <v>1806</v>
      </c>
      <c r="AX428" s="53" t="s">
        <v>775</v>
      </c>
      <c r="AY428" s="53" t="s">
        <v>93</v>
      </c>
      <c r="AZ428" s="53" t="s">
        <v>4757</v>
      </c>
      <c r="BA428" s="53" t="s">
        <v>106</v>
      </c>
      <c r="BB428" s="53">
        <v>0</v>
      </c>
      <c r="BC428" s="53" t="s">
        <v>4782</v>
      </c>
      <c r="BD428" s="53" t="s">
        <v>4783</v>
      </c>
      <c r="BE428" s="58">
        <v>40164</v>
      </c>
      <c r="BF428" s="53">
        <v>100000</v>
      </c>
      <c r="BG428" s="58">
        <v>40164</v>
      </c>
      <c r="BH428" s="109" t="s">
        <v>4757</v>
      </c>
      <c r="BI428" s="60">
        <v>2715</v>
      </c>
      <c r="BJ428" s="61">
        <v>90.5</v>
      </c>
      <c r="BK428" s="27">
        <f t="shared" si="34"/>
        <v>89</v>
      </c>
      <c r="BL428" s="110">
        <f t="shared" si="35"/>
        <v>7.416666666666667</v>
      </c>
    </row>
    <row r="429" spans="1:64" s="77" customFormat="1" ht="16.5" customHeight="1" x14ac:dyDescent="0.25">
      <c r="A429" s="49" t="s">
        <v>3958</v>
      </c>
      <c r="B429" s="51" t="s">
        <v>4790</v>
      </c>
      <c r="C429" s="119">
        <v>82</v>
      </c>
      <c r="D429" s="18" t="s">
        <v>3333</v>
      </c>
      <c r="E429" s="24" t="s">
        <v>1628</v>
      </c>
      <c r="F429" s="84">
        <v>1101</v>
      </c>
      <c r="G429" s="18" t="s">
        <v>374</v>
      </c>
      <c r="H429" s="24" t="str">
        <f>IFERROR(IF(F429*1=9999,VLOOKUP(99&amp;C429*1,[4]Depara_Prod_Oficial!$A$2:$F$1048576,6,FALSE),VLOOKUP(F429*1,[4]Depara_Prod_Oficial!$A$2:$F$1048576,6,FALSE)),E429)</f>
        <v>AP STD</v>
      </c>
      <c r="I429" s="24" t="str">
        <f>IFERROR(VLOOKUP(H429,'[5]Principais Produtos'!$C$1:$D$42,2,0),"Não")</f>
        <v>Sim</v>
      </c>
      <c r="J429" s="17" t="s">
        <v>400</v>
      </c>
      <c r="K429" s="23" t="s">
        <v>400</v>
      </c>
      <c r="L429" s="17"/>
      <c r="M429" s="54" t="s">
        <v>48</v>
      </c>
      <c r="N429" s="55">
        <v>174531.92</v>
      </c>
      <c r="O429" s="55">
        <v>94240</v>
      </c>
      <c r="P429" s="56">
        <v>80291.920000000013</v>
      </c>
      <c r="Q429" s="64">
        <v>14136</v>
      </c>
      <c r="R429" s="51"/>
      <c r="S429" s="57" t="s">
        <v>49</v>
      </c>
      <c r="T429" s="53">
        <v>1360097</v>
      </c>
      <c r="U429" s="53" t="s">
        <v>4784</v>
      </c>
      <c r="V429" s="53" t="s">
        <v>4785</v>
      </c>
      <c r="W429" s="53" t="s">
        <v>52</v>
      </c>
      <c r="X429" s="53" t="s">
        <v>4786</v>
      </c>
      <c r="Y429" s="53" t="s">
        <v>4787</v>
      </c>
      <c r="Z429" s="53" t="s">
        <v>4788</v>
      </c>
      <c r="AA429" s="53" t="s">
        <v>56</v>
      </c>
      <c r="AB429" s="53">
        <v>70000</v>
      </c>
      <c r="AC429" s="53">
        <v>70000</v>
      </c>
      <c r="AD429" s="53" t="s">
        <v>56</v>
      </c>
      <c r="AE429" s="53" t="s">
        <v>56</v>
      </c>
      <c r="AF429" s="53" t="s">
        <v>56</v>
      </c>
      <c r="AG429" s="53">
        <v>70000</v>
      </c>
      <c r="AH429" s="53" t="s">
        <v>102</v>
      </c>
      <c r="AI429" s="53">
        <v>35000</v>
      </c>
      <c r="AJ429" s="53">
        <v>0</v>
      </c>
      <c r="AK429" s="53" t="s">
        <v>58</v>
      </c>
      <c r="AL429" s="53">
        <v>0</v>
      </c>
      <c r="AM429" s="53" t="s">
        <v>59</v>
      </c>
      <c r="AN429" s="53" t="s">
        <v>60</v>
      </c>
      <c r="AO429" s="51"/>
      <c r="AP429" s="53" t="s">
        <v>61</v>
      </c>
      <c r="AQ429" s="53" t="s">
        <v>86</v>
      </c>
      <c r="AR429" s="53" t="s">
        <v>199</v>
      </c>
      <c r="AS429" s="53" t="s">
        <v>88</v>
      </c>
      <c r="AT429" s="53" t="s">
        <v>169</v>
      </c>
      <c r="AU429" s="53" t="s">
        <v>65</v>
      </c>
      <c r="AV429" s="53" t="s">
        <v>4789</v>
      </c>
      <c r="AW429" s="53" t="s">
        <v>283</v>
      </c>
      <c r="AX429" s="53" t="s">
        <v>284</v>
      </c>
      <c r="AY429" s="53" t="s">
        <v>93</v>
      </c>
      <c r="AZ429" s="53" t="s">
        <v>4270</v>
      </c>
      <c r="BA429" s="53" t="s">
        <v>106</v>
      </c>
      <c r="BB429" s="53">
        <v>0</v>
      </c>
      <c r="BC429" s="53" t="s">
        <v>4790</v>
      </c>
      <c r="BD429" s="53" t="s">
        <v>3678</v>
      </c>
      <c r="BE429" s="58">
        <v>40780</v>
      </c>
      <c r="BF429" s="53">
        <v>70000</v>
      </c>
      <c r="BG429" s="58">
        <v>40780</v>
      </c>
      <c r="BH429" s="109" t="s">
        <v>4270</v>
      </c>
      <c r="BI429" s="60">
        <v>2091</v>
      </c>
      <c r="BJ429" s="61">
        <v>69.7</v>
      </c>
      <c r="BK429" s="27">
        <f t="shared" si="34"/>
        <v>68</v>
      </c>
      <c r="BL429" s="110">
        <f t="shared" si="35"/>
        <v>5.666666666666667</v>
      </c>
    </row>
    <row r="430" spans="1:64" s="77" customFormat="1" ht="16.5" customHeight="1" x14ac:dyDescent="0.25">
      <c r="A430" s="49" t="s">
        <v>3958</v>
      </c>
      <c r="B430" s="51" t="s">
        <v>4793</v>
      </c>
      <c r="C430" s="119">
        <v>82</v>
      </c>
      <c r="D430" s="18" t="s">
        <v>3333</v>
      </c>
      <c r="E430" s="24" t="s">
        <v>5515</v>
      </c>
      <c r="F430" s="84">
        <v>4000</v>
      </c>
      <c r="G430" s="18" t="s">
        <v>389</v>
      </c>
      <c r="H430" s="24" t="str">
        <f>IFERROR(IF(F430*1=9999,VLOOKUP(99&amp;C430*1,[4]Depara_Prod_Oficial!$A$2:$F$1048576,6,FALSE),VLOOKUP(F430*1,[4]Depara_Prod_Oficial!$A$2:$F$1048576,6,FALSE)),E430)</f>
        <v>REAL MAIS VIDA</v>
      </c>
      <c r="I430" s="24" t="str">
        <f>IFERROR(VLOOKUP(H430,'[5]Principais Produtos'!$C$1:$D$42,2,0),"Não")</f>
        <v>Não</v>
      </c>
      <c r="J430" s="17" t="s">
        <v>387</v>
      </c>
      <c r="K430" s="17" t="s">
        <v>921</v>
      </c>
      <c r="L430" s="17"/>
      <c r="M430" s="54" t="s">
        <v>48</v>
      </c>
      <c r="N430" s="55">
        <v>28509.4</v>
      </c>
      <c r="O430" s="55">
        <v>25000</v>
      </c>
      <c r="P430" s="56">
        <v>3509.4000000000015</v>
      </c>
      <c r="Q430" s="64"/>
      <c r="R430" s="51"/>
      <c r="S430" s="57" t="s">
        <v>49</v>
      </c>
      <c r="T430" s="53">
        <v>1115617</v>
      </c>
      <c r="U430" s="53" t="s">
        <v>4791</v>
      </c>
      <c r="V430" s="53" t="s">
        <v>4792</v>
      </c>
      <c r="W430" s="53" t="s">
        <v>52</v>
      </c>
      <c r="X430" s="53">
        <v>394452</v>
      </c>
      <c r="Y430" s="53"/>
      <c r="Z430" s="53"/>
      <c r="AA430" s="53" t="s">
        <v>56</v>
      </c>
      <c r="AB430" s="53">
        <v>41118.800000000003</v>
      </c>
      <c r="AC430" s="53">
        <v>41118.800000000003</v>
      </c>
      <c r="AD430" s="53" t="s">
        <v>56</v>
      </c>
      <c r="AE430" s="53" t="s">
        <v>56</v>
      </c>
      <c r="AF430" s="53" t="s">
        <v>56</v>
      </c>
      <c r="AG430" s="53">
        <v>41118.800000000003</v>
      </c>
      <c r="AH430" s="53" t="s">
        <v>102</v>
      </c>
      <c r="AI430" s="53">
        <v>20559.400000000001</v>
      </c>
      <c r="AJ430" s="53">
        <v>0</v>
      </c>
      <c r="AK430" s="53" t="s">
        <v>58</v>
      </c>
      <c r="AL430" s="53">
        <v>0</v>
      </c>
      <c r="AM430" s="53" t="s">
        <v>59</v>
      </c>
      <c r="AN430" s="53" t="s">
        <v>60</v>
      </c>
      <c r="AO430" s="51"/>
      <c r="AP430" s="53" t="s">
        <v>61</v>
      </c>
      <c r="AQ430" s="53" t="s">
        <v>270</v>
      </c>
      <c r="AR430" s="53" t="s">
        <v>63</v>
      </c>
      <c r="AS430" s="53" t="s">
        <v>2326</v>
      </c>
      <c r="AT430" s="53" t="s">
        <v>899</v>
      </c>
      <c r="AU430" s="53" t="s">
        <v>65</v>
      </c>
      <c r="AV430" s="53" t="s">
        <v>466</v>
      </c>
      <c r="AW430" s="53" t="s">
        <v>272</v>
      </c>
      <c r="AX430" s="53" t="s">
        <v>273</v>
      </c>
      <c r="AY430" s="53" t="s">
        <v>93</v>
      </c>
      <c r="AZ430" s="53" t="s">
        <v>4731</v>
      </c>
      <c r="BA430" s="53" t="s">
        <v>223</v>
      </c>
      <c r="BB430" s="53">
        <v>0</v>
      </c>
      <c r="BC430" s="53" t="s">
        <v>4793</v>
      </c>
      <c r="BD430" s="53" t="s">
        <v>4794</v>
      </c>
      <c r="BE430" s="58">
        <v>40108</v>
      </c>
      <c r="BF430" s="53">
        <v>41118.800000000003</v>
      </c>
      <c r="BG430" s="58">
        <v>40108</v>
      </c>
      <c r="BH430" s="109" t="s">
        <v>4731</v>
      </c>
      <c r="BI430" s="60">
        <v>2764</v>
      </c>
      <c r="BJ430" s="61">
        <v>92.13333333333334</v>
      </c>
      <c r="BK430" s="27">
        <f t="shared" si="34"/>
        <v>90</v>
      </c>
      <c r="BL430" s="110">
        <f t="shared" si="35"/>
        <v>7.5</v>
      </c>
    </row>
    <row r="431" spans="1:64" s="77" customFormat="1" ht="16.5" customHeight="1" x14ac:dyDescent="0.25">
      <c r="A431" s="49" t="s">
        <v>3958</v>
      </c>
      <c r="B431" s="51" t="s">
        <v>4800</v>
      </c>
      <c r="C431" s="119">
        <v>93</v>
      </c>
      <c r="D431" s="18" t="s">
        <v>3333</v>
      </c>
      <c r="E431" s="24" t="s">
        <v>3182</v>
      </c>
      <c r="F431" s="84">
        <v>1004</v>
      </c>
      <c r="G431" s="18" t="s">
        <v>389</v>
      </c>
      <c r="H431" s="24" t="str">
        <f>IFERROR(IF(F431*1=9999,VLOOKUP(99&amp;C431*1,[4]Depara_Prod_Oficial!$A$2:$F$1048576,6,FALSE),VLOOKUP(F431*1,[4]Depara_Prod_Oficial!$A$2:$F$1048576,6,FALSE)),E431)</f>
        <v>Vida Proteção Exclusiva</v>
      </c>
      <c r="I431" s="24" t="str">
        <f>IFERROR(VLOOKUP(H431,'[5]Principais Produtos'!$C$1:$D$42,2,0),"Não")</f>
        <v>Sim</v>
      </c>
      <c r="J431" s="17" t="s">
        <v>387</v>
      </c>
      <c r="K431" s="17" t="s">
        <v>921</v>
      </c>
      <c r="L431" s="17"/>
      <c r="M431" s="54" t="s">
        <v>48</v>
      </c>
      <c r="N431" s="55">
        <v>6604.09</v>
      </c>
      <c r="O431" s="55">
        <v>5066.1400000000003</v>
      </c>
      <c r="P431" s="56">
        <v>1537.9499999999998</v>
      </c>
      <c r="Q431" s="64"/>
      <c r="R431" s="51"/>
      <c r="S431" s="57" t="s">
        <v>49</v>
      </c>
      <c r="T431" s="53">
        <v>1293712</v>
      </c>
      <c r="U431" s="53" t="s">
        <v>4795</v>
      </c>
      <c r="V431" s="53" t="s">
        <v>4796</v>
      </c>
      <c r="W431" s="53" t="s">
        <v>52</v>
      </c>
      <c r="X431" s="53" t="s">
        <v>4797</v>
      </c>
      <c r="Y431" s="53" t="s">
        <v>4798</v>
      </c>
      <c r="Z431" s="53" t="s">
        <v>4799</v>
      </c>
      <c r="AA431" s="53" t="s">
        <v>56</v>
      </c>
      <c r="AB431" s="53">
        <v>29331.25</v>
      </c>
      <c r="AC431" s="53">
        <v>29331.25</v>
      </c>
      <c r="AD431" s="53" t="s">
        <v>56</v>
      </c>
      <c r="AE431" s="53" t="s">
        <v>56</v>
      </c>
      <c r="AF431" s="53" t="s">
        <v>56</v>
      </c>
      <c r="AG431" s="53">
        <v>29331.25</v>
      </c>
      <c r="AH431" s="53" t="s">
        <v>102</v>
      </c>
      <c r="AI431" s="53">
        <v>14665.63</v>
      </c>
      <c r="AJ431" s="53">
        <v>0</v>
      </c>
      <c r="AK431" s="53" t="s">
        <v>58</v>
      </c>
      <c r="AL431" s="53">
        <v>0</v>
      </c>
      <c r="AM431" s="53" t="s">
        <v>59</v>
      </c>
      <c r="AN431" s="53" t="s">
        <v>60</v>
      </c>
      <c r="AO431" s="51"/>
      <c r="AP431" s="53" t="s">
        <v>61</v>
      </c>
      <c r="AQ431" s="53" t="s">
        <v>270</v>
      </c>
      <c r="AR431" s="53" t="s">
        <v>199</v>
      </c>
      <c r="AS431" s="53" t="s">
        <v>64</v>
      </c>
      <c r="AT431" s="53" t="s">
        <v>347</v>
      </c>
      <c r="AU431" s="53" t="s">
        <v>65</v>
      </c>
      <c r="AV431" s="53" t="s">
        <v>1063</v>
      </c>
      <c r="AW431" s="53" t="s">
        <v>67</v>
      </c>
      <c r="AX431" s="53" t="s">
        <v>68</v>
      </c>
      <c r="AY431" s="53" t="s">
        <v>93</v>
      </c>
      <c r="AZ431" s="53" t="s">
        <v>4731</v>
      </c>
      <c r="BA431" s="53" t="s">
        <v>106</v>
      </c>
      <c r="BB431" s="53">
        <v>0</v>
      </c>
      <c r="BC431" s="53" t="s">
        <v>4800</v>
      </c>
      <c r="BD431" s="53" t="s">
        <v>4801</v>
      </c>
      <c r="BE431" s="58">
        <v>40595</v>
      </c>
      <c r="BF431" s="53">
        <v>29331.25</v>
      </c>
      <c r="BG431" s="58">
        <v>40595</v>
      </c>
      <c r="BH431" s="109" t="s">
        <v>4731</v>
      </c>
      <c r="BI431" s="60">
        <v>2277</v>
      </c>
      <c r="BJ431" s="61">
        <v>75.900000000000006</v>
      </c>
      <c r="BK431" s="27">
        <f t="shared" si="34"/>
        <v>74</v>
      </c>
      <c r="BL431" s="110">
        <f t="shared" si="35"/>
        <v>6.166666666666667</v>
      </c>
    </row>
    <row r="432" spans="1:64" s="77" customFormat="1" ht="16.5" customHeight="1" x14ac:dyDescent="0.25">
      <c r="A432" s="49" t="s">
        <v>3958</v>
      </c>
      <c r="B432" s="51" t="s">
        <v>4807</v>
      </c>
      <c r="C432" s="119">
        <v>82</v>
      </c>
      <c r="D432" s="18" t="s">
        <v>3333</v>
      </c>
      <c r="E432" s="24" t="s">
        <v>1931</v>
      </c>
      <c r="F432" s="84">
        <v>5101</v>
      </c>
      <c r="G432" s="18" t="s">
        <v>374</v>
      </c>
      <c r="H432" s="24" t="str">
        <f>IFERROR(IF(F432*1=9999,VLOOKUP(99&amp;C432*1,[4]Depara_Prod_Oficial!$A$2:$F$1048576,6,FALSE),VLOOKUP(F432*1,[4]Depara_Prod_Oficial!$A$2:$F$1048576,6,FALSE)),E432)</f>
        <v>AP Riders</v>
      </c>
      <c r="I432" s="24" t="str">
        <f>IFERROR(VLOOKUP(H432,'[5]Principais Produtos'!$C$1:$D$42,2,0),"Não")</f>
        <v>Não</v>
      </c>
      <c r="J432" s="17" t="s">
        <v>387</v>
      </c>
      <c r="K432" s="23" t="s">
        <v>957</v>
      </c>
      <c r="L432" s="17" t="s">
        <v>5506</v>
      </c>
      <c r="M432" s="54" t="s">
        <v>369</v>
      </c>
      <c r="N432" s="55">
        <v>0.01</v>
      </c>
      <c r="O432" s="55">
        <v>0</v>
      </c>
      <c r="P432" s="56">
        <v>0.01</v>
      </c>
      <c r="Q432" s="64"/>
      <c r="R432" s="51"/>
      <c r="S432" s="57" t="s">
        <v>49</v>
      </c>
      <c r="T432" s="53">
        <v>1290361</v>
      </c>
      <c r="U432" s="53" t="s">
        <v>4802</v>
      </c>
      <c r="V432" s="53" t="s">
        <v>4803</v>
      </c>
      <c r="W432" s="53" t="s">
        <v>52</v>
      </c>
      <c r="X432" s="53">
        <v>802030</v>
      </c>
      <c r="Y432" s="53"/>
      <c r="Z432" s="53"/>
      <c r="AA432" s="53" t="s">
        <v>56</v>
      </c>
      <c r="AB432" s="53">
        <v>20321.990000000002</v>
      </c>
      <c r="AC432" s="53">
        <v>20321.990000000002</v>
      </c>
      <c r="AD432" s="53" t="s">
        <v>56</v>
      </c>
      <c r="AE432" s="53" t="s">
        <v>56</v>
      </c>
      <c r="AF432" s="53" t="s">
        <v>56</v>
      </c>
      <c r="AG432" s="53">
        <v>20321.990000000002</v>
      </c>
      <c r="AH432" s="53" t="s">
        <v>102</v>
      </c>
      <c r="AI432" s="53">
        <v>10161</v>
      </c>
      <c r="AJ432" s="53">
        <v>0</v>
      </c>
      <c r="AK432" s="53" t="s">
        <v>58</v>
      </c>
      <c r="AL432" s="53">
        <v>0</v>
      </c>
      <c r="AM432" s="53" t="s">
        <v>59</v>
      </c>
      <c r="AN432" s="53" t="s">
        <v>60</v>
      </c>
      <c r="AO432" s="51"/>
      <c r="AP432" s="53" t="s">
        <v>61</v>
      </c>
      <c r="AQ432" s="53" t="s">
        <v>270</v>
      </c>
      <c r="AR432" s="53" t="s">
        <v>63</v>
      </c>
      <c r="AS432" s="53" t="s">
        <v>64</v>
      </c>
      <c r="AT432" s="53" t="s">
        <v>4804</v>
      </c>
      <c r="AU432" s="53" t="s">
        <v>65</v>
      </c>
      <c r="AV432" s="53" t="s">
        <v>4805</v>
      </c>
      <c r="AW432" s="53" t="s">
        <v>92</v>
      </c>
      <c r="AX432" s="53" t="s">
        <v>68</v>
      </c>
      <c r="AY432" s="53" t="s">
        <v>93</v>
      </c>
      <c r="AZ432" s="53" t="s">
        <v>4806</v>
      </c>
      <c r="BA432" s="53" t="s">
        <v>155</v>
      </c>
      <c r="BB432" s="53">
        <v>0</v>
      </c>
      <c r="BC432" s="53" t="s">
        <v>4807</v>
      </c>
      <c r="BD432" s="53" t="s">
        <v>3488</v>
      </c>
      <c r="BE432" s="58">
        <v>40583</v>
      </c>
      <c r="BF432" s="53">
        <v>20321.990000000002</v>
      </c>
      <c r="BG432" s="58">
        <v>40583</v>
      </c>
      <c r="BH432" s="109" t="s">
        <v>4806</v>
      </c>
      <c r="BI432" s="60">
        <v>2294</v>
      </c>
      <c r="BJ432" s="61">
        <v>76.466666666666669</v>
      </c>
      <c r="BK432" s="27">
        <f t="shared" si="34"/>
        <v>75</v>
      </c>
      <c r="BL432" s="110">
        <f t="shared" si="35"/>
        <v>6.25</v>
      </c>
    </row>
    <row r="433" spans="1:64" s="77" customFormat="1" ht="16.5" customHeight="1" x14ac:dyDescent="0.25">
      <c r="A433" s="49" t="s">
        <v>3958</v>
      </c>
      <c r="B433" s="51" t="s">
        <v>4814</v>
      </c>
      <c r="C433" s="119">
        <v>93</v>
      </c>
      <c r="D433" s="18" t="s">
        <v>3333</v>
      </c>
      <c r="E433" s="24" t="s">
        <v>396</v>
      </c>
      <c r="F433" s="84">
        <v>6000</v>
      </c>
      <c r="G433" s="18" t="s">
        <v>389</v>
      </c>
      <c r="H433" s="24" t="str">
        <f>IFERROR(IF(F433*1=9999,VLOOKUP(99&amp;C433*1,[4]Depara_Prod_Oficial!$A$2:$F$1048576,6,FALSE),VLOOKUP(F433*1,[4]Depara_Prod_Oficial!$A$2:$F$1048576,6,FALSE)),E433)</f>
        <v>Vida Master</v>
      </c>
      <c r="I433" s="24" t="str">
        <f>IFERROR(VLOOKUP(H433,'[5]Principais Produtos'!$C$1:$D$42,2,0),"Não")</f>
        <v>Sim</v>
      </c>
      <c r="J433" s="17" t="s">
        <v>925</v>
      </c>
      <c r="K433" s="23" t="s">
        <v>378</v>
      </c>
      <c r="L433" s="17"/>
      <c r="M433" s="54" t="s">
        <v>369</v>
      </c>
      <c r="N433" s="55">
        <v>24423.64</v>
      </c>
      <c r="O433" s="55">
        <v>0</v>
      </c>
      <c r="P433" s="56">
        <v>24423.64</v>
      </c>
      <c r="Q433" s="64"/>
      <c r="R433" s="51"/>
      <c r="S433" s="57" t="s">
        <v>49</v>
      </c>
      <c r="T433" s="53">
        <v>1179251</v>
      </c>
      <c r="U433" s="53" t="s">
        <v>4808</v>
      </c>
      <c r="V433" s="53" t="s">
        <v>4809</v>
      </c>
      <c r="W433" s="53" t="s">
        <v>52</v>
      </c>
      <c r="X433" s="53" t="s">
        <v>4810</v>
      </c>
      <c r="Y433" s="53" t="s">
        <v>4811</v>
      </c>
      <c r="Z433" s="53" t="s">
        <v>4812</v>
      </c>
      <c r="AA433" s="53" t="s">
        <v>56</v>
      </c>
      <c r="AB433" s="53">
        <v>8177.64</v>
      </c>
      <c r="AC433" s="53">
        <v>12588.82</v>
      </c>
      <c r="AD433" s="53" t="s">
        <v>56</v>
      </c>
      <c r="AE433" s="53" t="s">
        <v>56</v>
      </c>
      <c r="AF433" s="53" t="s">
        <v>56</v>
      </c>
      <c r="AG433" s="53">
        <v>8177.64</v>
      </c>
      <c r="AH433" s="53" t="s">
        <v>102</v>
      </c>
      <c r="AI433" s="53">
        <v>4088.82</v>
      </c>
      <c r="AJ433" s="53">
        <v>0</v>
      </c>
      <c r="AK433" s="53" t="s">
        <v>58</v>
      </c>
      <c r="AL433" s="53">
        <v>0</v>
      </c>
      <c r="AM433" s="53" t="s">
        <v>59</v>
      </c>
      <c r="AN433" s="53" t="s">
        <v>60</v>
      </c>
      <c r="AO433" s="51"/>
      <c r="AP433" s="53" t="s">
        <v>61</v>
      </c>
      <c r="AQ433" s="53" t="s">
        <v>270</v>
      </c>
      <c r="AR433" s="53" t="s">
        <v>199</v>
      </c>
      <c r="AS433" s="53" t="s">
        <v>64</v>
      </c>
      <c r="AT433" s="53" t="s">
        <v>153</v>
      </c>
      <c r="AU433" s="53" t="s">
        <v>65</v>
      </c>
      <c r="AV433" s="53" t="s">
        <v>271</v>
      </c>
      <c r="AW433" s="53" t="s">
        <v>272</v>
      </c>
      <c r="AX433" s="53" t="s">
        <v>273</v>
      </c>
      <c r="AY433" s="53" t="s">
        <v>93</v>
      </c>
      <c r="AZ433" s="53" t="s">
        <v>4813</v>
      </c>
      <c r="BA433" s="53" t="s">
        <v>554</v>
      </c>
      <c r="BB433" s="53">
        <v>0</v>
      </c>
      <c r="BC433" s="53" t="s">
        <v>4814</v>
      </c>
      <c r="BD433" s="53" t="s">
        <v>4815</v>
      </c>
      <c r="BE433" s="58">
        <v>40245</v>
      </c>
      <c r="BF433" s="53">
        <v>8177.64</v>
      </c>
      <c r="BG433" s="58">
        <v>40245</v>
      </c>
      <c r="BH433" s="109" t="s">
        <v>4813</v>
      </c>
      <c r="BI433" s="60">
        <v>2635</v>
      </c>
      <c r="BJ433" s="61">
        <v>87.833333333333329</v>
      </c>
      <c r="BK433" s="27">
        <f t="shared" si="34"/>
        <v>86</v>
      </c>
      <c r="BL433" s="110">
        <f t="shared" si="35"/>
        <v>7.166666666666667</v>
      </c>
    </row>
    <row r="434" spans="1:64" s="77" customFormat="1" ht="16.5" customHeight="1" x14ac:dyDescent="0.25">
      <c r="A434" s="49" t="s">
        <v>3958</v>
      </c>
      <c r="B434" s="51" t="s">
        <v>4822</v>
      </c>
      <c r="C434" s="119">
        <v>82</v>
      </c>
      <c r="D434" s="18" t="s">
        <v>3333</v>
      </c>
      <c r="E434" s="24" t="s">
        <v>1626</v>
      </c>
      <c r="F434" s="84">
        <v>8065</v>
      </c>
      <c r="G434" s="18" t="s">
        <v>374</v>
      </c>
      <c r="H434" s="24" t="str">
        <f>IFERROR(IF(F434*1=9999,VLOOKUP(99&amp;C434*1,[4]Depara_Prod_Oficial!$A$2:$F$1048576,6,FALSE),VLOOKUP(F434*1,[4]Depara_Prod_Oficial!$A$2:$F$1048576,6,FALSE)),E434)</f>
        <v>AP Proteção Sob Medida</v>
      </c>
      <c r="I434" s="24" t="str">
        <f>IFERROR(VLOOKUP(H434,'[5]Principais Produtos'!$C$1:$D$42,2,0),"Não")</f>
        <v>Sim</v>
      </c>
      <c r="J434" s="17" t="s">
        <v>387</v>
      </c>
      <c r="K434" s="23" t="s">
        <v>47</v>
      </c>
      <c r="L434" s="17"/>
      <c r="M434" s="54" t="s">
        <v>369</v>
      </c>
      <c r="N434" s="55">
        <v>30760.92</v>
      </c>
      <c r="O434" s="55">
        <v>0</v>
      </c>
      <c r="P434" s="56">
        <v>30760.92</v>
      </c>
      <c r="Q434" s="64"/>
      <c r="R434" s="51"/>
      <c r="S434" s="62" t="s">
        <v>375</v>
      </c>
      <c r="T434" s="53">
        <v>2412691</v>
      </c>
      <c r="U434" s="53" t="s">
        <v>4816</v>
      </c>
      <c r="V434" s="53" t="s">
        <v>4817</v>
      </c>
      <c r="W434" s="53" t="s">
        <v>52</v>
      </c>
      <c r="X434" s="53" t="s">
        <v>4818</v>
      </c>
      <c r="Y434" s="53" t="s">
        <v>4819</v>
      </c>
      <c r="Z434" s="53" t="s">
        <v>4820</v>
      </c>
      <c r="AA434" s="53" t="s">
        <v>56</v>
      </c>
      <c r="AB434" s="53">
        <v>25000</v>
      </c>
      <c r="AC434" s="53">
        <v>25000</v>
      </c>
      <c r="AD434" s="53" t="s">
        <v>56</v>
      </c>
      <c r="AE434" s="53" t="s">
        <v>56</v>
      </c>
      <c r="AF434" s="53" t="s">
        <v>56</v>
      </c>
      <c r="AG434" s="53">
        <v>25000</v>
      </c>
      <c r="AH434" s="53" t="s">
        <v>102</v>
      </c>
      <c r="AI434" s="53">
        <v>12500</v>
      </c>
      <c r="AJ434" s="53">
        <v>0</v>
      </c>
      <c r="AK434" s="53" t="s">
        <v>58</v>
      </c>
      <c r="AL434" s="53">
        <v>0</v>
      </c>
      <c r="AM434" s="53" t="s">
        <v>59</v>
      </c>
      <c r="AN434" s="53" t="s">
        <v>60</v>
      </c>
      <c r="AO434" s="51"/>
      <c r="AP434" s="53" t="s">
        <v>61</v>
      </c>
      <c r="AQ434" s="53" t="s">
        <v>2955</v>
      </c>
      <c r="AR434" s="53" t="s">
        <v>3074</v>
      </c>
      <c r="AS434" s="53" t="s">
        <v>88</v>
      </c>
      <c r="AT434" s="53" t="s">
        <v>89</v>
      </c>
      <c r="AU434" s="53" t="s">
        <v>90</v>
      </c>
      <c r="AV434" s="53" t="s">
        <v>123</v>
      </c>
      <c r="AW434" s="53" t="s">
        <v>105</v>
      </c>
      <c r="AX434" s="53" t="s">
        <v>68</v>
      </c>
      <c r="AY434" s="53" t="s">
        <v>93</v>
      </c>
      <c r="AZ434" s="53" t="s">
        <v>4821</v>
      </c>
      <c r="BA434" s="53" t="s">
        <v>4664</v>
      </c>
      <c r="BB434" s="53">
        <v>0</v>
      </c>
      <c r="BC434" s="53" t="s">
        <v>4822</v>
      </c>
      <c r="BD434" s="53" t="s">
        <v>2589</v>
      </c>
      <c r="BE434" s="58">
        <v>42770</v>
      </c>
      <c r="BF434" s="53">
        <v>25000</v>
      </c>
      <c r="BG434" s="58">
        <v>42770</v>
      </c>
      <c r="BH434" s="109" t="s">
        <v>4821</v>
      </c>
      <c r="BI434" s="60">
        <v>111</v>
      </c>
      <c r="BJ434" s="61">
        <v>3.7</v>
      </c>
      <c r="BK434" s="27">
        <f t="shared" si="34"/>
        <v>3</v>
      </c>
      <c r="BL434" s="110">
        <f t="shared" si="35"/>
        <v>0.25</v>
      </c>
    </row>
    <row r="435" spans="1:64" s="77" customFormat="1" ht="16.5" customHeight="1" x14ac:dyDescent="0.25">
      <c r="A435" s="49" t="s">
        <v>3958</v>
      </c>
      <c r="B435" s="51" t="s">
        <v>4829</v>
      </c>
      <c r="C435" s="119">
        <v>93</v>
      </c>
      <c r="D435" s="18" t="s">
        <v>3333</v>
      </c>
      <c r="E435" s="24" t="s">
        <v>1630</v>
      </c>
      <c r="F435" s="84">
        <v>5055</v>
      </c>
      <c r="G435" s="18" t="s">
        <v>389</v>
      </c>
      <c r="H435" s="24" t="str">
        <f>IFERROR(IF(F435*1=9999,VLOOKUP(99&amp;C435*1,[4]Depara_Prod_Oficial!$A$2:$F$1048576,6,FALSE),VLOOKUP(F435*1,[4]Depara_Prod_Oficial!$A$2:$F$1048576,6,FALSE)),E435)</f>
        <v>Vida Master</v>
      </c>
      <c r="I435" s="24" t="str">
        <f>IFERROR(VLOOKUP(H435,'[5]Principais Produtos'!$C$1:$D$42,2,0),"Não")</f>
        <v>Sim</v>
      </c>
      <c r="J435" s="17" t="s">
        <v>387</v>
      </c>
      <c r="K435" s="23" t="s">
        <v>958</v>
      </c>
      <c r="L435" s="17" t="s">
        <v>5507</v>
      </c>
      <c r="M435" s="54" t="s">
        <v>48</v>
      </c>
      <c r="N435" s="55">
        <v>175423.12</v>
      </c>
      <c r="O435" s="55">
        <v>140000</v>
      </c>
      <c r="P435" s="56">
        <v>35423.119999999995</v>
      </c>
      <c r="Q435" s="64"/>
      <c r="R435" s="51"/>
      <c r="S435" s="62" t="s">
        <v>375</v>
      </c>
      <c r="T435" s="53">
        <v>1956388</v>
      </c>
      <c r="U435" s="53" t="s">
        <v>4823</v>
      </c>
      <c r="V435" s="53" t="s">
        <v>4824</v>
      </c>
      <c r="W435" s="53" t="s">
        <v>52</v>
      </c>
      <c r="X435" s="53" t="s">
        <v>4825</v>
      </c>
      <c r="Y435" s="53" t="s">
        <v>4826</v>
      </c>
      <c r="Z435" s="53" t="s">
        <v>4827</v>
      </c>
      <c r="AA435" s="53" t="s">
        <v>56</v>
      </c>
      <c r="AB435" s="53">
        <v>60000</v>
      </c>
      <c r="AC435" s="53">
        <v>60000</v>
      </c>
      <c r="AD435" s="53" t="s">
        <v>56</v>
      </c>
      <c r="AE435" s="53" t="s">
        <v>56</v>
      </c>
      <c r="AF435" s="53" t="s">
        <v>56</v>
      </c>
      <c r="AG435" s="53">
        <v>60000</v>
      </c>
      <c r="AH435" s="53" t="s">
        <v>102</v>
      </c>
      <c r="AI435" s="53">
        <v>30000</v>
      </c>
      <c r="AJ435" s="53">
        <v>0</v>
      </c>
      <c r="AK435" s="53" t="s">
        <v>58</v>
      </c>
      <c r="AL435" s="53">
        <v>0</v>
      </c>
      <c r="AM435" s="53" t="s">
        <v>59</v>
      </c>
      <c r="AN435" s="53" t="s">
        <v>60</v>
      </c>
      <c r="AO435" s="51"/>
      <c r="AP435" s="53" t="s">
        <v>61</v>
      </c>
      <c r="AQ435" s="53" t="s">
        <v>62</v>
      </c>
      <c r="AR435" s="53" t="s">
        <v>168</v>
      </c>
      <c r="AS435" s="53" t="s">
        <v>88</v>
      </c>
      <c r="AT435" s="53" t="s">
        <v>169</v>
      </c>
      <c r="AU435" s="53" t="s">
        <v>65</v>
      </c>
      <c r="AV435" s="53" t="s">
        <v>4828</v>
      </c>
      <c r="AW435" s="53" t="s">
        <v>92</v>
      </c>
      <c r="AX435" s="53" t="s">
        <v>68</v>
      </c>
      <c r="AY435" s="53" t="s">
        <v>93</v>
      </c>
      <c r="AZ435" s="53" t="s">
        <v>4731</v>
      </c>
      <c r="BA435" s="53" t="s">
        <v>106</v>
      </c>
      <c r="BB435" s="53">
        <v>0</v>
      </c>
      <c r="BC435" s="53" t="s">
        <v>4829</v>
      </c>
      <c r="BD435" s="53" t="s">
        <v>4830</v>
      </c>
      <c r="BE435" s="58">
        <v>41929</v>
      </c>
      <c r="BF435" s="53">
        <v>60000</v>
      </c>
      <c r="BG435" s="58">
        <v>41929</v>
      </c>
      <c r="BH435" s="109" t="s">
        <v>4731</v>
      </c>
      <c r="BI435" s="60">
        <v>943</v>
      </c>
      <c r="BJ435" s="61">
        <v>31.433333333333334</v>
      </c>
      <c r="BK435" s="27">
        <f t="shared" si="34"/>
        <v>31</v>
      </c>
      <c r="BL435" s="110">
        <f t="shared" si="35"/>
        <v>2.5833333333333335</v>
      </c>
    </row>
    <row r="436" spans="1:64" s="77" customFormat="1" ht="16.5" customHeight="1" x14ac:dyDescent="0.25">
      <c r="A436" s="49" t="s">
        <v>3958</v>
      </c>
      <c r="B436" s="51" t="s">
        <v>4836</v>
      </c>
      <c r="C436" s="119">
        <v>82</v>
      </c>
      <c r="D436" s="18" t="s">
        <v>3333</v>
      </c>
      <c r="E436" s="24" t="s">
        <v>1626</v>
      </c>
      <c r="F436" s="84">
        <v>8065</v>
      </c>
      <c r="G436" s="18" t="s">
        <v>386</v>
      </c>
      <c r="H436" s="24" t="str">
        <f>IFERROR(IF(F436*1=9999,VLOOKUP(99&amp;C436*1,[4]Depara_Prod_Oficial!$A$2:$F$1048576,6,FALSE),VLOOKUP(F436*1,[4]Depara_Prod_Oficial!$A$2:$F$1048576,6,FALSE)),E436)</f>
        <v>AP Proteção Sob Medida</v>
      </c>
      <c r="I436" s="24" t="str">
        <f>IFERROR(VLOOKUP(H436,'[5]Principais Produtos'!$C$1:$D$42,2,0),"Não")</f>
        <v>Sim</v>
      </c>
      <c r="J436" s="17" t="s">
        <v>387</v>
      </c>
      <c r="K436" s="23" t="s">
        <v>957</v>
      </c>
      <c r="L436" s="17"/>
      <c r="M436" s="54" t="s">
        <v>48</v>
      </c>
      <c r="N436" s="55">
        <v>1018446.92</v>
      </c>
      <c r="O436" s="55">
        <v>600000</v>
      </c>
      <c r="P436" s="56">
        <v>418446.92000000004</v>
      </c>
      <c r="Q436" s="64"/>
      <c r="R436" s="51"/>
      <c r="S436" s="62" t="s">
        <v>375</v>
      </c>
      <c r="T436" s="53">
        <v>2151534</v>
      </c>
      <c r="U436" s="53" t="s">
        <v>4831</v>
      </c>
      <c r="V436" s="53" t="s">
        <v>4832</v>
      </c>
      <c r="W436" s="53" t="s">
        <v>52</v>
      </c>
      <c r="X436" s="53" t="s">
        <v>4833</v>
      </c>
      <c r="Y436" s="53" t="s">
        <v>4834</v>
      </c>
      <c r="Z436" s="53" t="s">
        <v>4827</v>
      </c>
      <c r="AA436" s="53" t="s">
        <v>56</v>
      </c>
      <c r="AB436" s="53">
        <v>625000</v>
      </c>
      <c r="AC436" s="53">
        <v>625000</v>
      </c>
      <c r="AD436" s="53" t="s">
        <v>56</v>
      </c>
      <c r="AE436" s="53" t="s">
        <v>56</v>
      </c>
      <c r="AF436" s="53" t="s">
        <v>56</v>
      </c>
      <c r="AG436" s="53">
        <v>625000</v>
      </c>
      <c r="AH436" s="53" t="s">
        <v>102</v>
      </c>
      <c r="AI436" s="53">
        <v>312500</v>
      </c>
      <c r="AJ436" s="53">
        <v>1018446.93</v>
      </c>
      <c r="AK436" s="53" t="s">
        <v>58</v>
      </c>
      <c r="AL436" s="53">
        <v>0</v>
      </c>
      <c r="AM436" s="53" t="s">
        <v>59</v>
      </c>
      <c r="AN436" s="53" t="s">
        <v>60</v>
      </c>
      <c r="AO436" s="51"/>
      <c r="AP436" s="53" t="s">
        <v>61</v>
      </c>
      <c r="AQ436" s="53" t="s">
        <v>62</v>
      </c>
      <c r="AR436" s="53" t="s">
        <v>168</v>
      </c>
      <c r="AS436" s="53" t="s">
        <v>64</v>
      </c>
      <c r="AT436" s="53" t="s">
        <v>200</v>
      </c>
      <c r="AU436" s="53" t="s">
        <v>65</v>
      </c>
      <c r="AV436" s="53" t="s">
        <v>3227</v>
      </c>
      <c r="AW436" s="53" t="s">
        <v>1806</v>
      </c>
      <c r="AX436" s="53" t="s">
        <v>4835</v>
      </c>
      <c r="AY436" s="53" t="s">
        <v>434</v>
      </c>
      <c r="AZ436" s="53" t="s">
        <v>4731</v>
      </c>
      <c r="BA436" s="53" t="s">
        <v>223</v>
      </c>
      <c r="BB436" s="53">
        <v>0</v>
      </c>
      <c r="BC436" s="53" t="s">
        <v>4836</v>
      </c>
      <c r="BD436" s="53" t="s">
        <v>2372</v>
      </c>
      <c r="BE436" s="58">
        <v>42269</v>
      </c>
      <c r="BF436" s="53">
        <v>625000</v>
      </c>
      <c r="BG436" s="58">
        <v>42269</v>
      </c>
      <c r="BH436" s="109" t="s">
        <v>4731</v>
      </c>
      <c r="BI436" s="60">
        <v>603</v>
      </c>
      <c r="BJ436" s="61">
        <v>20.100000000000001</v>
      </c>
      <c r="BK436" s="27">
        <f t="shared" si="34"/>
        <v>19</v>
      </c>
      <c r="BL436" s="110">
        <f t="shared" si="35"/>
        <v>1.5833333333333333</v>
      </c>
    </row>
    <row r="437" spans="1:64" s="77" customFormat="1" ht="16.5" customHeight="1" x14ac:dyDescent="0.25">
      <c r="A437" s="49" t="s">
        <v>3958</v>
      </c>
      <c r="B437" s="51" t="s">
        <v>4843</v>
      </c>
      <c r="C437" s="119">
        <v>93</v>
      </c>
      <c r="D437" s="18" t="s">
        <v>3333</v>
      </c>
      <c r="E437" s="24" t="s">
        <v>1630</v>
      </c>
      <c r="F437" s="84">
        <v>5055</v>
      </c>
      <c r="G437" s="18" t="s">
        <v>374</v>
      </c>
      <c r="H437" s="24" t="str">
        <f>IFERROR(IF(F437*1=9999,VLOOKUP(99&amp;C437*1,[4]Depara_Prod_Oficial!$A$2:$F$1048576,6,FALSE),VLOOKUP(F437*1,[4]Depara_Prod_Oficial!$A$2:$F$1048576,6,FALSE)),E437)</f>
        <v>Vida Master</v>
      </c>
      <c r="I437" s="24" t="str">
        <f>IFERROR(VLOOKUP(H437,'[5]Principais Produtos'!$C$1:$D$42,2,0),"Não")</f>
        <v>Sim</v>
      </c>
      <c r="J437" s="17" t="s">
        <v>925</v>
      </c>
      <c r="K437" s="23" t="s">
        <v>378</v>
      </c>
      <c r="L437" s="17"/>
      <c r="M437" s="54" t="s">
        <v>48</v>
      </c>
      <c r="N437" s="55">
        <v>68685.75</v>
      </c>
      <c r="O437" s="55">
        <v>54000</v>
      </c>
      <c r="P437" s="56">
        <v>14685.75</v>
      </c>
      <c r="Q437" s="64">
        <v>7000</v>
      </c>
      <c r="R437" s="51"/>
      <c r="S437" s="62" t="s">
        <v>375</v>
      </c>
      <c r="T437" s="53">
        <v>1853852</v>
      </c>
      <c r="U437" s="53" t="s">
        <v>4837</v>
      </c>
      <c r="V437" s="53" t="s">
        <v>4838</v>
      </c>
      <c r="W437" s="53" t="s">
        <v>52</v>
      </c>
      <c r="X437" s="53" t="s">
        <v>4839</v>
      </c>
      <c r="Y437" s="53" t="s">
        <v>4840</v>
      </c>
      <c r="Z437" s="53" t="s">
        <v>4841</v>
      </c>
      <c r="AA437" s="53" t="s">
        <v>56</v>
      </c>
      <c r="AB437" s="53">
        <v>13457.69</v>
      </c>
      <c r="AC437" s="53">
        <v>20353.43</v>
      </c>
      <c r="AD437" s="53" t="s">
        <v>56</v>
      </c>
      <c r="AE437" s="53" t="s">
        <v>56</v>
      </c>
      <c r="AF437" s="53" t="s">
        <v>56</v>
      </c>
      <c r="AG437" s="53">
        <v>13457.69</v>
      </c>
      <c r="AH437" s="53" t="s">
        <v>102</v>
      </c>
      <c r="AI437" s="53">
        <v>6728.85</v>
      </c>
      <c r="AJ437" s="53">
        <v>0</v>
      </c>
      <c r="AK437" s="53" t="s">
        <v>58</v>
      </c>
      <c r="AL437" s="53">
        <v>0</v>
      </c>
      <c r="AM437" s="53" t="s">
        <v>59</v>
      </c>
      <c r="AN437" s="53" t="s">
        <v>60</v>
      </c>
      <c r="AO437" s="51"/>
      <c r="AP437" s="53" t="s">
        <v>61</v>
      </c>
      <c r="AQ437" s="53" t="s">
        <v>62</v>
      </c>
      <c r="AR437" s="53" t="s">
        <v>63</v>
      </c>
      <c r="AS437" s="53" t="s">
        <v>64</v>
      </c>
      <c r="AT437" s="53" t="s">
        <v>169</v>
      </c>
      <c r="AU437" s="53" t="s">
        <v>65</v>
      </c>
      <c r="AV437" s="53" t="s">
        <v>4842</v>
      </c>
      <c r="AW437" s="53" t="s">
        <v>292</v>
      </c>
      <c r="AX437" s="53" t="s">
        <v>293</v>
      </c>
      <c r="AY437" s="53" t="s">
        <v>93</v>
      </c>
      <c r="AZ437" s="53" t="s">
        <v>4731</v>
      </c>
      <c r="BA437" s="53" t="s">
        <v>106</v>
      </c>
      <c r="BB437" s="53">
        <v>0</v>
      </c>
      <c r="BC437" s="53" t="s">
        <v>4843</v>
      </c>
      <c r="BD437" s="53" t="s">
        <v>2621</v>
      </c>
      <c r="BE437" s="58">
        <v>41778</v>
      </c>
      <c r="BF437" s="53">
        <v>13457.69</v>
      </c>
      <c r="BG437" s="58">
        <v>41778</v>
      </c>
      <c r="BH437" s="109" t="s">
        <v>4731</v>
      </c>
      <c r="BI437" s="60">
        <v>1094</v>
      </c>
      <c r="BJ437" s="61">
        <v>36.466666666666669</v>
      </c>
      <c r="BK437" s="27">
        <f t="shared" si="34"/>
        <v>35</v>
      </c>
      <c r="BL437" s="110">
        <f t="shared" si="35"/>
        <v>2.9166666666666665</v>
      </c>
    </row>
    <row r="438" spans="1:64" s="77" customFormat="1" ht="16.5" customHeight="1" x14ac:dyDescent="0.25">
      <c r="A438" s="49" t="s">
        <v>3958</v>
      </c>
      <c r="B438" s="51" t="s">
        <v>4849</v>
      </c>
      <c r="C438" s="119">
        <v>93</v>
      </c>
      <c r="D438" s="18" t="s">
        <v>3333</v>
      </c>
      <c r="E438" s="24" t="s">
        <v>1632</v>
      </c>
      <c r="F438" s="84">
        <v>8061</v>
      </c>
      <c r="G438" s="18" t="s">
        <v>389</v>
      </c>
      <c r="H438" s="24" t="str">
        <f>IFERROR(IF(F438*1=9999,VLOOKUP(99&amp;C438*1,[4]Depara_Prod_Oficial!$A$2:$F$1048576,6,FALSE),VLOOKUP(F438*1,[4]Depara_Prod_Oficial!$A$2:$F$1048576,6,FALSE)),E438)</f>
        <v>Vida Homem</v>
      </c>
      <c r="I438" s="24" t="str">
        <f>IFERROR(VLOOKUP(H438,'[5]Principais Produtos'!$C$1:$D$42,2,0),"Não")</f>
        <v>Sim</v>
      </c>
      <c r="J438" s="17" t="s">
        <v>387</v>
      </c>
      <c r="K438" s="23" t="s">
        <v>3664</v>
      </c>
      <c r="L438" s="17"/>
      <c r="M438" s="54" t="s">
        <v>48</v>
      </c>
      <c r="N438" s="55">
        <v>24392.02</v>
      </c>
      <c r="O438" s="55">
        <v>19000</v>
      </c>
      <c r="P438" s="56">
        <v>5392.02</v>
      </c>
      <c r="Q438" s="64"/>
      <c r="R438" s="51"/>
      <c r="S438" s="62" t="s">
        <v>375</v>
      </c>
      <c r="T438" s="53">
        <v>2103902</v>
      </c>
      <c r="U438" s="53" t="s">
        <v>4844</v>
      </c>
      <c r="V438" s="53" t="s">
        <v>4845</v>
      </c>
      <c r="W438" s="53" t="s">
        <v>52</v>
      </c>
      <c r="X438" s="53" t="s">
        <v>4846</v>
      </c>
      <c r="Y438" s="53" t="s">
        <v>4847</v>
      </c>
      <c r="Z438" s="53" t="s">
        <v>4848</v>
      </c>
      <c r="AA438" s="53" t="s">
        <v>56</v>
      </c>
      <c r="AB438" s="53">
        <v>30000</v>
      </c>
      <c r="AC438" s="53">
        <v>30000</v>
      </c>
      <c r="AD438" s="53" t="s">
        <v>56</v>
      </c>
      <c r="AE438" s="53" t="s">
        <v>56</v>
      </c>
      <c r="AF438" s="53" t="s">
        <v>56</v>
      </c>
      <c r="AG438" s="53">
        <v>30000</v>
      </c>
      <c r="AH438" s="53" t="s">
        <v>102</v>
      </c>
      <c r="AI438" s="53">
        <v>15000</v>
      </c>
      <c r="AJ438" s="53">
        <v>0</v>
      </c>
      <c r="AK438" s="53" t="s">
        <v>58</v>
      </c>
      <c r="AL438" s="53">
        <v>0</v>
      </c>
      <c r="AM438" s="53" t="s">
        <v>59</v>
      </c>
      <c r="AN438" s="53" t="s">
        <v>60</v>
      </c>
      <c r="AO438" s="51"/>
      <c r="AP438" s="53" t="s">
        <v>61</v>
      </c>
      <c r="AQ438" s="53" t="s">
        <v>62</v>
      </c>
      <c r="AR438" s="53" t="s">
        <v>142</v>
      </c>
      <c r="AS438" s="53" t="s">
        <v>88</v>
      </c>
      <c r="AT438" s="53" t="s">
        <v>187</v>
      </c>
      <c r="AU438" s="53" t="s">
        <v>65</v>
      </c>
      <c r="AV438" s="53" t="s">
        <v>114</v>
      </c>
      <c r="AW438" s="53" t="s">
        <v>92</v>
      </c>
      <c r="AX438" s="53" t="s">
        <v>68</v>
      </c>
      <c r="AY438" s="53" t="s">
        <v>93</v>
      </c>
      <c r="AZ438" s="53" t="s">
        <v>4731</v>
      </c>
      <c r="BA438" s="53" t="s">
        <v>106</v>
      </c>
      <c r="BB438" s="53">
        <v>0</v>
      </c>
      <c r="BC438" s="53" t="s">
        <v>4849</v>
      </c>
      <c r="BD438" s="53" t="s">
        <v>4850</v>
      </c>
      <c r="BE438" s="58">
        <v>42161</v>
      </c>
      <c r="BF438" s="53">
        <v>30000</v>
      </c>
      <c r="BG438" s="58">
        <v>42161</v>
      </c>
      <c r="BH438" s="109" t="s">
        <v>4731</v>
      </c>
      <c r="BI438" s="60">
        <v>711</v>
      </c>
      <c r="BJ438" s="61">
        <v>23.7</v>
      </c>
      <c r="BK438" s="27">
        <f t="shared" si="34"/>
        <v>23</v>
      </c>
      <c r="BL438" s="110">
        <f t="shared" si="35"/>
        <v>1.9166666666666667</v>
      </c>
    </row>
    <row r="439" spans="1:64" s="77" customFormat="1" ht="16.5" customHeight="1" x14ac:dyDescent="0.25">
      <c r="A439" s="49" t="s">
        <v>3958</v>
      </c>
      <c r="B439" s="51" t="s">
        <v>4857</v>
      </c>
      <c r="C439" s="119" t="s">
        <v>1618</v>
      </c>
      <c r="D439" s="18" t="s">
        <v>3333</v>
      </c>
      <c r="E439" s="24" t="s">
        <v>3188</v>
      </c>
      <c r="F439" s="84">
        <v>4005</v>
      </c>
      <c r="G439" s="18" t="s">
        <v>389</v>
      </c>
      <c r="H439" s="24" t="str">
        <f>IFERROR(IF(F439*1=9999,VLOOKUP(99&amp;C439*1,[4]Depara_Prod_Oficial!$A$2:$F$1048576,6,FALSE),VLOOKUP(F439*1,[4]Depara_Prod_Oficial!$A$2:$F$1048576,6,FALSE)),E439)</f>
        <v>VIDA VAN GOGH STYLE</v>
      </c>
      <c r="I439" s="24" t="str">
        <f>IFERROR(VLOOKUP(H439,'[5]Principais Produtos'!$C$1:$D$42,2,0),"Não")</f>
        <v>Não</v>
      </c>
      <c r="J439" s="17" t="s">
        <v>387</v>
      </c>
      <c r="K439" s="17" t="s">
        <v>921</v>
      </c>
      <c r="L439" s="17"/>
      <c r="M439" s="54" t="s">
        <v>902</v>
      </c>
      <c r="N439" s="55">
        <v>425413.04</v>
      </c>
      <c r="O439" s="55">
        <v>425413.04</v>
      </c>
      <c r="P439" s="56">
        <v>0</v>
      </c>
      <c r="Q439" s="64"/>
      <c r="R439" s="51"/>
      <c r="S439" s="62" t="s">
        <v>375</v>
      </c>
      <c r="T439" s="53">
        <v>1809060</v>
      </c>
      <c r="U439" s="53" t="s">
        <v>4851</v>
      </c>
      <c r="V439" s="53" t="s">
        <v>4852</v>
      </c>
      <c r="W439" s="53" t="s">
        <v>52</v>
      </c>
      <c r="X439" s="53" t="s">
        <v>4853</v>
      </c>
      <c r="Y439" s="53" t="s">
        <v>4854</v>
      </c>
      <c r="Z439" s="53" t="s">
        <v>4855</v>
      </c>
      <c r="AA439" s="53" t="s">
        <v>56</v>
      </c>
      <c r="AB439" s="53">
        <v>371134.51</v>
      </c>
      <c r="AC439" s="53">
        <v>371134.51</v>
      </c>
      <c r="AD439" s="53" t="s">
        <v>56</v>
      </c>
      <c r="AE439" s="53" t="s">
        <v>56</v>
      </c>
      <c r="AF439" s="53" t="s">
        <v>56</v>
      </c>
      <c r="AG439" s="53">
        <v>371134.51</v>
      </c>
      <c r="AH439" s="53" t="s">
        <v>57</v>
      </c>
      <c r="AI439" s="53">
        <v>371134.51</v>
      </c>
      <c r="AJ439" s="53">
        <v>0</v>
      </c>
      <c r="AK439" s="53" t="s">
        <v>58</v>
      </c>
      <c r="AL439" s="53">
        <v>0</v>
      </c>
      <c r="AM439" s="53" t="s">
        <v>59</v>
      </c>
      <c r="AN439" s="53" t="s">
        <v>60</v>
      </c>
      <c r="AO439" s="51"/>
      <c r="AP439" s="53" t="s">
        <v>61</v>
      </c>
      <c r="AQ439" s="53" t="s">
        <v>62</v>
      </c>
      <c r="AR439" s="53" t="s">
        <v>737</v>
      </c>
      <c r="AS439" s="53" t="s">
        <v>88</v>
      </c>
      <c r="AT439" s="53" t="s">
        <v>218</v>
      </c>
      <c r="AU439" s="53" t="s">
        <v>65</v>
      </c>
      <c r="AV439" s="53" t="s">
        <v>201</v>
      </c>
      <c r="AW439" s="53" t="s">
        <v>92</v>
      </c>
      <c r="AX439" s="53" t="s">
        <v>68</v>
      </c>
      <c r="AY439" s="53" t="s">
        <v>93</v>
      </c>
      <c r="AZ439" s="53" t="s">
        <v>4856</v>
      </c>
      <c r="BA439" s="53" t="s">
        <v>191</v>
      </c>
      <c r="BB439" s="53">
        <v>0</v>
      </c>
      <c r="BC439" s="53" t="s">
        <v>4857</v>
      </c>
      <c r="BD439" s="53" t="s">
        <v>4858</v>
      </c>
      <c r="BE439" s="58">
        <v>41710</v>
      </c>
      <c r="BF439" s="53">
        <v>371134.51</v>
      </c>
      <c r="BG439" s="58">
        <v>41710</v>
      </c>
      <c r="BH439" s="59" t="s">
        <v>4856</v>
      </c>
      <c r="BI439" s="60">
        <v>1163</v>
      </c>
      <c r="BJ439" s="61">
        <v>38.766666666666666</v>
      </c>
    </row>
    <row r="440" spans="1:64" s="77" customFormat="1" ht="16.5" customHeight="1" x14ac:dyDescent="0.25">
      <c r="A440" s="49" t="s">
        <v>3958</v>
      </c>
      <c r="B440" s="51" t="s">
        <v>4864</v>
      </c>
      <c r="C440" s="119">
        <v>82</v>
      </c>
      <c r="D440" s="18" t="s">
        <v>3333</v>
      </c>
      <c r="E440" s="24" t="s">
        <v>5516</v>
      </c>
      <c r="F440" s="84">
        <v>8092</v>
      </c>
      <c r="G440" s="18" t="s">
        <v>386</v>
      </c>
      <c r="H440" s="24" t="str">
        <f>IFERROR(IF(F440*1=9999,VLOOKUP(99&amp;C440*1,[4]Depara_Prod_Oficial!$A$2:$F$1048576,6,FALSE),VLOOKUP(F440*1,[4]Depara_Prod_Oficial!$A$2:$F$1048576,6,FALSE)),E440)</f>
        <v>Prestamista CP - Cobertura</v>
      </c>
      <c r="I440" s="24" t="str">
        <f>IFERROR(VLOOKUP(H440,'[5]Principais Produtos'!$C$1:$D$42,2,0),"Não")</f>
        <v>Sim</v>
      </c>
      <c r="J440" s="17" t="s">
        <v>387</v>
      </c>
      <c r="K440" s="23" t="s">
        <v>3664</v>
      </c>
      <c r="L440" s="17"/>
      <c r="M440" s="54" t="s">
        <v>48</v>
      </c>
      <c r="N440" s="55">
        <v>49993.97</v>
      </c>
      <c r="O440" s="55">
        <v>36000</v>
      </c>
      <c r="P440" s="56">
        <v>13993.970000000001</v>
      </c>
      <c r="Q440" s="64"/>
      <c r="R440" s="51"/>
      <c r="S440" s="62" t="s">
        <v>375</v>
      </c>
      <c r="T440" s="53">
        <v>1959905</v>
      </c>
      <c r="U440" s="53" t="s">
        <v>4859</v>
      </c>
      <c r="V440" s="53" t="s">
        <v>4860</v>
      </c>
      <c r="W440" s="53" t="s">
        <v>52</v>
      </c>
      <c r="X440" s="53" t="s">
        <v>4861</v>
      </c>
      <c r="Y440" s="53" t="s">
        <v>4862</v>
      </c>
      <c r="Z440" s="53" t="s">
        <v>4863</v>
      </c>
      <c r="AA440" s="53" t="s">
        <v>56</v>
      </c>
      <c r="AB440" s="53">
        <v>28114.9</v>
      </c>
      <c r="AC440" s="53">
        <v>28114.9</v>
      </c>
      <c r="AD440" s="53" t="s">
        <v>56</v>
      </c>
      <c r="AE440" s="53" t="s">
        <v>56</v>
      </c>
      <c r="AF440" s="53" t="s">
        <v>56</v>
      </c>
      <c r="AG440" s="53">
        <v>28114.9</v>
      </c>
      <c r="AH440" s="53" t="s">
        <v>102</v>
      </c>
      <c r="AI440" s="53">
        <v>14057.45</v>
      </c>
      <c r="AJ440" s="53">
        <v>0</v>
      </c>
      <c r="AK440" s="53" t="s">
        <v>58</v>
      </c>
      <c r="AL440" s="53">
        <v>0</v>
      </c>
      <c r="AM440" s="53" t="s">
        <v>59</v>
      </c>
      <c r="AN440" s="53" t="s">
        <v>60</v>
      </c>
      <c r="AO440" s="51"/>
      <c r="AP440" s="53" t="s">
        <v>61</v>
      </c>
      <c r="AQ440" s="53" t="s">
        <v>62</v>
      </c>
      <c r="AR440" s="53" t="s">
        <v>87</v>
      </c>
      <c r="AS440" s="53" t="s">
        <v>88</v>
      </c>
      <c r="AT440" s="53" t="s">
        <v>347</v>
      </c>
      <c r="AU440" s="53" t="s">
        <v>65</v>
      </c>
      <c r="AV440" s="53" t="s">
        <v>215</v>
      </c>
      <c r="AW440" s="53" t="s">
        <v>105</v>
      </c>
      <c r="AX440" s="53" t="s">
        <v>68</v>
      </c>
      <c r="AY440" s="53" t="s">
        <v>93</v>
      </c>
      <c r="AZ440" s="53" t="s">
        <v>4856</v>
      </c>
      <c r="BA440" s="53" t="s">
        <v>106</v>
      </c>
      <c r="BB440" s="53">
        <v>0</v>
      </c>
      <c r="BC440" s="53" t="s">
        <v>4864</v>
      </c>
      <c r="BD440" s="53" t="s">
        <v>4865</v>
      </c>
      <c r="BE440" s="58">
        <v>41935</v>
      </c>
      <c r="BF440" s="53">
        <v>28114.9</v>
      </c>
      <c r="BG440" s="58">
        <v>41935</v>
      </c>
      <c r="BH440" s="109" t="s">
        <v>4856</v>
      </c>
      <c r="BI440" s="60">
        <v>938</v>
      </c>
      <c r="BJ440" s="61">
        <v>31.266666666666666</v>
      </c>
      <c r="BK440" s="27">
        <f t="shared" ref="BK440:BK503" si="36">DATEDIF(BG440,BH440,"m")</f>
        <v>30</v>
      </c>
      <c r="BL440" s="110">
        <f t="shared" ref="BL440:BL503" si="37">BK440/12</f>
        <v>2.5</v>
      </c>
    </row>
    <row r="441" spans="1:64" s="77" customFormat="1" ht="16.5" customHeight="1" x14ac:dyDescent="0.25">
      <c r="A441" s="49" t="s">
        <v>3958</v>
      </c>
      <c r="B441" s="51" t="s">
        <v>4871</v>
      </c>
      <c r="C441" s="119">
        <v>93</v>
      </c>
      <c r="D441" s="18" t="s">
        <v>3333</v>
      </c>
      <c r="E441" s="24" t="s">
        <v>1622</v>
      </c>
      <c r="F441" s="84">
        <v>9999</v>
      </c>
      <c r="G441" s="18" t="s">
        <v>46</v>
      </c>
      <c r="H441" s="24" t="str">
        <f>IFERROR(IF(F441*1=9999,VLOOKUP(99&amp;C441*1,[4]Depara_Prod_Oficial!$A$2:$F$1048576,6,FALSE),VLOOKUP(F441*1,[4]Depara_Prod_Oficial!$A$2:$F$1048576,6,FALSE)),E441)</f>
        <v>Pessoas - Vida  (outros)</v>
      </c>
      <c r="I441" s="24" t="str">
        <f>IFERROR(VLOOKUP(H441,'[5]Principais Produtos'!$C$1:$D$42,2,0),"Não")</f>
        <v>Não</v>
      </c>
      <c r="J441" s="17" t="s">
        <v>387</v>
      </c>
      <c r="K441" s="23" t="s">
        <v>47</v>
      </c>
      <c r="L441" s="17"/>
      <c r="M441" s="54" t="s">
        <v>902</v>
      </c>
      <c r="N441" s="55">
        <v>61532.76</v>
      </c>
      <c r="O441" s="55">
        <v>61532.76</v>
      </c>
      <c r="P441" s="56">
        <v>0</v>
      </c>
      <c r="Q441" s="64"/>
      <c r="R441" s="51"/>
      <c r="S441" s="62" t="s">
        <v>375</v>
      </c>
      <c r="T441" s="53">
        <v>1553539</v>
      </c>
      <c r="U441" s="53" t="s">
        <v>4866</v>
      </c>
      <c r="V441" s="53" t="s">
        <v>4867</v>
      </c>
      <c r="W441" s="53" t="s">
        <v>52</v>
      </c>
      <c r="X441" s="53" t="s">
        <v>4868</v>
      </c>
      <c r="Y441" s="53" t="s">
        <v>4869</v>
      </c>
      <c r="Z441" s="53" t="s">
        <v>4870</v>
      </c>
      <c r="AA441" s="53" t="s">
        <v>56</v>
      </c>
      <c r="AB441" s="53">
        <v>23510</v>
      </c>
      <c r="AC441" s="53">
        <v>23510</v>
      </c>
      <c r="AD441" s="53" t="s">
        <v>56</v>
      </c>
      <c r="AE441" s="53" t="s">
        <v>56</v>
      </c>
      <c r="AF441" s="53" t="s">
        <v>56</v>
      </c>
      <c r="AG441" s="53">
        <v>23510</v>
      </c>
      <c r="AH441" s="53" t="s">
        <v>102</v>
      </c>
      <c r="AI441" s="53">
        <v>11755</v>
      </c>
      <c r="AJ441" s="53">
        <v>0</v>
      </c>
      <c r="AK441" s="53" t="s">
        <v>58</v>
      </c>
      <c r="AL441" s="53">
        <v>0</v>
      </c>
      <c r="AM441" s="53" t="s">
        <v>59</v>
      </c>
      <c r="AN441" s="53" t="s">
        <v>60</v>
      </c>
      <c r="AO441" s="51"/>
      <c r="AP441" s="53" t="s">
        <v>61</v>
      </c>
      <c r="AQ441" s="53" t="s">
        <v>62</v>
      </c>
      <c r="AR441" s="53" t="s">
        <v>87</v>
      </c>
      <c r="AS441" s="53" t="s">
        <v>88</v>
      </c>
      <c r="AT441" s="53" t="s">
        <v>169</v>
      </c>
      <c r="AU441" s="53" t="s">
        <v>65</v>
      </c>
      <c r="AV441" s="53" t="s">
        <v>700</v>
      </c>
      <c r="AW441" s="53" t="s">
        <v>92</v>
      </c>
      <c r="AX441" s="53" t="s">
        <v>68</v>
      </c>
      <c r="AY441" s="53" t="s">
        <v>93</v>
      </c>
      <c r="AZ441" s="53" t="s">
        <v>4821</v>
      </c>
      <c r="BA441" s="53" t="s">
        <v>191</v>
      </c>
      <c r="BB441" s="53">
        <v>0</v>
      </c>
      <c r="BC441" s="53" t="s">
        <v>4871</v>
      </c>
      <c r="BD441" s="53" t="s">
        <v>4872</v>
      </c>
      <c r="BE441" s="58">
        <v>41244</v>
      </c>
      <c r="BF441" s="53">
        <v>23510</v>
      </c>
      <c r="BG441" s="58">
        <v>41244</v>
      </c>
      <c r="BH441" s="109" t="s">
        <v>4821</v>
      </c>
      <c r="BI441" s="60">
        <v>1637</v>
      </c>
      <c r="BJ441" s="61">
        <v>54.56666666666667</v>
      </c>
      <c r="BK441" s="27">
        <f t="shared" si="36"/>
        <v>53</v>
      </c>
      <c r="BL441" s="110">
        <f t="shared" si="37"/>
        <v>4.416666666666667</v>
      </c>
    </row>
    <row r="442" spans="1:64" s="77" customFormat="1" ht="16.5" customHeight="1" x14ac:dyDescent="0.25">
      <c r="A442" s="49" t="s">
        <v>3958</v>
      </c>
      <c r="B442" s="51" t="s">
        <v>4878</v>
      </c>
      <c r="C442" s="119">
        <v>93</v>
      </c>
      <c r="D442" s="18" t="s">
        <v>3333</v>
      </c>
      <c r="E442" s="24" t="s">
        <v>1632</v>
      </c>
      <c r="F442" s="84">
        <v>8061</v>
      </c>
      <c r="G442" s="18" t="s">
        <v>399</v>
      </c>
      <c r="H442" s="24" t="str">
        <f>IFERROR(IF(F442*1=9999,VLOOKUP(99&amp;C442*1,[4]Depara_Prod_Oficial!$A$2:$F$1048576,6,FALSE),VLOOKUP(F442*1,[4]Depara_Prod_Oficial!$A$2:$F$1048576,6,FALSE)),E442)</f>
        <v>Vida Homem</v>
      </c>
      <c r="I442" s="24" t="str">
        <f>IFERROR(VLOOKUP(H442,'[5]Principais Produtos'!$C$1:$D$42,2,0),"Não")</f>
        <v>Sim</v>
      </c>
      <c r="J442" s="17" t="s">
        <v>387</v>
      </c>
      <c r="K442" s="23" t="s">
        <v>957</v>
      </c>
      <c r="L442" s="17"/>
      <c r="M442" s="54" t="s">
        <v>48</v>
      </c>
      <c r="N442" s="55">
        <v>7395.49</v>
      </c>
      <c r="O442" s="55">
        <v>6000</v>
      </c>
      <c r="P442" s="56">
        <v>1395.4899999999998</v>
      </c>
      <c r="Q442" s="64"/>
      <c r="R442" s="51"/>
      <c r="S442" s="62" t="s">
        <v>375</v>
      </c>
      <c r="T442" s="53">
        <v>2152469</v>
      </c>
      <c r="U442" s="53" t="s">
        <v>4873</v>
      </c>
      <c r="V442" s="53" t="s">
        <v>4874</v>
      </c>
      <c r="W442" s="53" t="s">
        <v>52</v>
      </c>
      <c r="X442" s="53" t="s">
        <v>4875</v>
      </c>
      <c r="Y442" s="53" t="s">
        <v>4876</v>
      </c>
      <c r="Z442" s="53" t="s">
        <v>4877</v>
      </c>
      <c r="AA442" s="53" t="s">
        <v>56</v>
      </c>
      <c r="AB442" s="53">
        <v>5000</v>
      </c>
      <c r="AC442" s="53">
        <v>5000</v>
      </c>
      <c r="AD442" s="53" t="s">
        <v>56</v>
      </c>
      <c r="AE442" s="53" t="s">
        <v>56</v>
      </c>
      <c r="AF442" s="53" t="s">
        <v>56</v>
      </c>
      <c r="AG442" s="53">
        <v>5000</v>
      </c>
      <c r="AH442" s="53" t="s">
        <v>102</v>
      </c>
      <c r="AI442" s="53">
        <v>2500</v>
      </c>
      <c r="AJ442" s="53">
        <v>0</v>
      </c>
      <c r="AK442" s="53" t="s">
        <v>58</v>
      </c>
      <c r="AL442" s="53">
        <v>0</v>
      </c>
      <c r="AM442" s="53" t="s">
        <v>59</v>
      </c>
      <c r="AN442" s="53" t="s">
        <v>60</v>
      </c>
      <c r="AO442" s="51"/>
      <c r="AP442" s="53" t="s">
        <v>61</v>
      </c>
      <c r="AQ442" s="53" t="s">
        <v>62</v>
      </c>
      <c r="AR442" s="53" t="s">
        <v>168</v>
      </c>
      <c r="AS442" s="53" t="s">
        <v>88</v>
      </c>
      <c r="AT442" s="53" t="s">
        <v>218</v>
      </c>
      <c r="AU442" s="53" t="s">
        <v>65</v>
      </c>
      <c r="AV442" s="53" t="s">
        <v>2095</v>
      </c>
      <c r="AW442" s="53" t="s">
        <v>92</v>
      </c>
      <c r="AX442" s="53" t="s">
        <v>68</v>
      </c>
      <c r="AY442" s="53" t="s">
        <v>93</v>
      </c>
      <c r="AZ442" s="53" t="s">
        <v>4821</v>
      </c>
      <c r="BA442" s="53" t="s">
        <v>106</v>
      </c>
      <c r="BB442" s="53">
        <v>0</v>
      </c>
      <c r="BC442" s="53" t="s">
        <v>4878</v>
      </c>
      <c r="BD442" s="53" t="s">
        <v>4879</v>
      </c>
      <c r="BE442" s="58">
        <v>42270</v>
      </c>
      <c r="BF442" s="53">
        <v>5000</v>
      </c>
      <c r="BG442" s="58">
        <v>42270</v>
      </c>
      <c r="BH442" s="109" t="s">
        <v>4821</v>
      </c>
      <c r="BI442" s="60">
        <v>611</v>
      </c>
      <c r="BJ442" s="61">
        <v>20.366666666666667</v>
      </c>
      <c r="BK442" s="27">
        <f t="shared" si="36"/>
        <v>20</v>
      </c>
      <c r="BL442" s="110">
        <f t="shared" si="37"/>
        <v>1.6666666666666667</v>
      </c>
    </row>
    <row r="443" spans="1:64" s="77" customFormat="1" ht="16.5" customHeight="1" x14ac:dyDescent="0.25">
      <c r="A443" s="49" t="s">
        <v>3958</v>
      </c>
      <c r="B443" s="51" t="s">
        <v>4885</v>
      </c>
      <c r="C443" s="119">
        <v>93</v>
      </c>
      <c r="D443" s="18" t="s">
        <v>3333</v>
      </c>
      <c r="E443" s="24" t="s">
        <v>1630</v>
      </c>
      <c r="F443" s="84">
        <v>5055</v>
      </c>
      <c r="G443" s="18" t="s">
        <v>389</v>
      </c>
      <c r="H443" s="24" t="str">
        <f>IFERROR(IF(F443*1=9999,VLOOKUP(99&amp;C443*1,[4]Depara_Prod_Oficial!$A$2:$F$1048576,6,FALSE),VLOOKUP(F443*1,[4]Depara_Prod_Oficial!$A$2:$F$1048576,6,FALSE)),E443)</f>
        <v>Vida Master</v>
      </c>
      <c r="I443" s="24" t="str">
        <f>IFERROR(VLOOKUP(H443,'[5]Principais Produtos'!$C$1:$D$42,2,0),"Não")</f>
        <v>Sim</v>
      </c>
      <c r="J443" s="17" t="s">
        <v>387</v>
      </c>
      <c r="K443" s="23" t="s">
        <v>958</v>
      </c>
      <c r="L443" s="17" t="s">
        <v>5507</v>
      </c>
      <c r="M443" s="54" t="s">
        <v>902</v>
      </c>
      <c r="N443" s="55">
        <v>255124.43</v>
      </c>
      <c r="O443" s="55">
        <v>255124.43</v>
      </c>
      <c r="P443" s="56">
        <v>0</v>
      </c>
      <c r="Q443" s="64"/>
      <c r="R443" s="51"/>
      <c r="S443" s="62" t="s">
        <v>375</v>
      </c>
      <c r="T443" s="53">
        <v>2221048</v>
      </c>
      <c r="U443" s="53" t="s">
        <v>4880</v>
      </c>
      <c r="V443" s="53" t="s">
        <v>4881</v>
      </c>
      <c r="W443" s="53" t="s">
        <v>52</v>
      </c>
      <c r="X443" s="53" t="s">
        <v>4882</v>
      </c>
      <c r="Y443" s="53" t="s">
        <v>4883</v>
      </c>
      <c r="Z443" s="53" t="s">
        <v>4884</v>
      </c>
      <c r="AA443" s="53" t="s">
        <v>56</v>
      </c>
      <c r="AB443" s="53">
        <v>100000</v>
      </c>
      <c r="AC443" s="53">
        <v>100000</v>
      </c>
      <c r="AD443" s="53" t="s">
        <v>56</v>
      </c>
      <c r="AE443" s="53" t="s">
        <v>56</v>
      </c>
      <c r="AF443" s="53" t="s">
        <v>56</v>
      </c>
      <c r="AG443" s="53">
        <v>100000</v>
      </c>
      <c r="AH443" s="53" t="s">
        <v>102</v>
      </c>
      <c r="AI443" s="53">
        <v>50000</v>
      </c>
      <c r="AJ443" s="53">
        <v>0</v>
      </c>
      <c r="AK443" s="53" t="s">
        <v>58</v>
      </c>
      <c r="AL443" s="53">
        <v>0</v>
      </c>
      <c r="AM443" s="53" t="s">
        <v>59</v>
      </c>
      <c r="AN443" s="53" t="s">
        <v>60</v>
      </c>
      <c r="AO443" s="51"/>
      <c r="AP443" s="53" t="s">
        <v>61</v>
      </c>
      <c r="AQ443" s="53" t="s">
        <v>62</v>
      </c>
      <c r="AR443" s="53" t="s">
        <v>87</v>
      </c>
      <c r="AS443" s="53" t="s">
        <v>88</v>
      </c>
      <c r="AT443" s="53" t="s">
        <v>2078</v>
      </c>
      <c r="AU443" s="53" t="s">
        <v>65</v>
      </c>
      <c r="AV443" s="53" t="s">
        <v>466</v>
      </c>
      <c r="AW443" s="53" t="s">
        <v>272</v>
      </c>
      <c r="AX443" s="53" t="s">
        <v>273</v>
      </c>
      <c r="AY443" s="53" t="s">
        <v>93</v>
      </c>
      <c r="AZ443" s="53" t="s">
        <v>4740</v>
      </c>
      <c r="BA443" s="53" t="s">
        <v>191</v>
      </c>
      <c r="BB443" s="53">
        <v>0</v>
      </c>
      <c r="BC443" s="53" t="s">
        <v>4885</v>
      </c>
      <c r="BD443" s="53" t="s">
        <v>2759</v>
      </c>
      <c r="BE443" s="58">
        <v>42444</v>
      </c>
      <c r="BF443" s="53">
        <v>100000</v>
      </c>
      <c r="BG443" s="58">
        <v>42444</v>
      </c>
      <c r="BH443" s="109" t="s">
        <v>4740</v>
      </c>
      <c r="BI443" s="60">
        <v>440</v>
      </c>
      <c r="BJ443" s="61">
        <v>14.666666666666666</v>
      </c>
      <c r="BK443" s="27">
        <f t="shared" si="36"/>
        <v>14</v>
      </c>
      <c r="BL443" s="110">
        <f t="shared" si="37"/>
        <v>1.1666666666666667</v>
      </c>
    </row>
    <row r="444" spans="1:64" s="77" customFormat="1" ht="16.5" customHeight="1" x14ac:dyDescent="0.25">
      <c r="A444" s="49" t="s">
        <v>3958</v>
      </c>
      <c r="B444" s="51" t="s">
        <v>4891</v>
      </c>
      <c r="C444" s="119">
        <v>93</v>
      </c>
      <c r="D444" s="18" t="s">
        <v>3333</v>
      </c>
      <c r="E444" s="24" t="s">
        <v>1632</v>
      </c>
      <c r="F444" s="84">
        <v>8061</v>
      </c>
      <c r="G444" s="18" t="s">
        <v>389</v>
      </c>
      <c r="H444" s="24" t="str">
        <f>IFERROR(IF(F444*1=9999,VLOOKUP(99&amp;C444*1,[4]Depara_Prod_Oficial!$A$2:$F$1048576,6,FALSE),VLOOKUP(F444*1,[4]Depara_Prod_Oficial!$A$2:$F$1048576,6,FALSE)),E444)</f>
        <v>Vida Homem</v>
      </c>
      <c r="I444" s="24" t="str">
        <f>IFERROR(VLOOKUP(H444,'[5]Principais Produtos'!$C$1:$D$42,2,0),"Não")</f>
        <v>Sim</v>
      </c>
      <c r="J444" s="17" t="s">
        <v>387</v>
      </c>
      <c r="K444" s="23" t="s">
        <v>3664</v>
      </c>
      <c r="L444" s="17"/>
      <c r="M444" s="54" t="s">
        <v>48</v>
      </c>
      <c r="N444" s="55">
        <v>140900.54999999999</v>
      </c>
      <c r="O444" s="55">
        <v>110000</v>
      </c>
      <c r="P444" s="56">
        <v>30900.549999999988</v>
      </c>
      <c r="Q444" s="64">
        <v>11000</v>
      </c>
      <c r="R444" s="51"/>
      <c r="S444" s="62" t="s">
        <v>375</v>
      </c>
      <c r="T444" s="53">
        <v>2167530</v>
      </c>
      <c r="U444" s="53" t="s">
        <v>4886</v>
      </c>
      <c r="V444" s="53" t="s">
        <v>4887</v>
      </c>
      <c r="W444" s="53" t="s">
        <v>52</v>
      </c>
      <c r="X444" s="53" t="s">
        <v>4888</v>
      </c>
      <c r="Y444" s="53" t="s">
        <v>4889</v>
      </c>
      <c r="Z444" s="53" t="s">
        <v>4890</v>
      </c>
      <c r="AA444" s="53" t="s">
        <v>56</v>
      </c>
      <c r="AB444" s="53">
        <v>93000</v>
      </c>
      <c r="AC444" s="53">
        <v>93000</v>
      </c>
      <c r="AD444" s="53" t="s">
        <v>56</v>
      </c>
      <c r="AE444" s="53" t="s">
        <v>56</v>
      </c>
      <c r="AF444" s="53" t="s">
        <v>56</v>
      </c>
      <c r="AG444" s="53">
        <v>93000</v>
      </c>
      <c r="AH444" s="53" t="s">
        <v>102</v>
      </c>
      <c r="AI444" s="53">
        <v>46500</v>
      </c>
      <c r="AJ444" s="53">
        <v>0</v>
      </c>
      <c r="AK444" s="53" t="s">
        <v>58</v>
      </c>
      <c r="AL444" s="53">
        <v>0</v>
      </c>
      <c r="AM444" s="53" t="s">
        <v>59</v>
      </c>
      <c r="AN444" s="53" t="s">
        <v>60</v>
      </c>
      <c r="AO444" s="51"/>
      <c r="AP444" s="53" t="s">
        <v>61</v>
      </c>
      <c r="AQ444" s="53" t="s">
        <v>62</v>
      </c>
      <c r="AR444" s="53" t="s">
        <v>168</v>
      </c>
      <c r="AS444" s="53" t="s">
        <v>88</v>
      </c>
      <c r="AT444" s="53" t="s">
        <v>169</v>
      </c>
      <c r="AU444" s="53" t="s">
        <v>65</v>
      </c>
      <c r="AV444" s="53" t="s">
        <v>729</v>
      </c>
      <c r="AW444" s="53" t="s">
        <v>292</v>
      </c>
      <c r="AX444" s="53" t="s">
        <v>293</v>
      </c>
      <c r="AY444" s="53" t="s">
        <v>93</v>
      </c>
      <c r="AZ444" s="53" t="s">
        <v>4740</v>
      </c>
      <c r="BA444" s="53" t="s">
        <v>106</v>
      </c>
      <c r="BB444" s="53">
        <v>0</v>
      </c>
      <c r="BC444" s="53" t="s">
        <v>4891</v>
      </c>
      <c r="BD444" s="53" t="s">
        <v>3823</v>
      </c>
      <c r="BE444" s="58">
        <v>42312</v>
      </c>
      <c r="BF444" s="53">
        <v>93000</v>
      </c>
      <c r="BG444" s="58">
        <v>42312</v>
      </c>
      <c r="BH444" s="109" t="s">
        <v>4740</v>
      </c>
      <c r="BI444" s="60">
        <v>572</v>
      </c>
      <c r="BJ444" s="61">
        <v>19.066666666666666</v>
      </c>
      <c r="BK444" s="27">
        <f t="shared" si="36"/>
        <v>18</v>
      </c>
      <c r="BL444" s="110">
        <f t="shared" si="37"/>
        <v>1.5</v>
      </c>
    </row>
    <row r="445" spans="1:64" s="77" customFormat="1" ht="16.5" customHeight="1" x14ac:dyDescent="0.25">
      <c r="A445" s="49" t="s">
        <v>3958</v>
      </c>
      <c r="B445" s="51" t="s">
        <v>4897</v>
      </c>
      <c r="C445" s="119">
        <v>82</v>
      </c>
      <c r="D445" s="18" t="s">
        <v>3333</v>
      </c>
      <c r="E445" s="24" t="s">
        <v>1626</v>
      </c>
      <c r="F445" s="84">
        <v>8065</v>
      </c>
      <c r="G445" s="18" t="s">
        <v>374</v>
      </c>
      <c r="H445" s="24" t="str">
        <f>IFERROR(IF(F445*1=9999,VLOOKUP(99&amp;C445*1,[4]Depara_Prod_Oficial!$A$2:$F$1048576,6,FALSE),VLOOKUP(F445*1,[4]Depara_Prod_Oficial!$A$2:$F$1048576,6,FALSE)),E445)</f>
        <v>AP Proteção Sob Medida</v>
      </c>
      <c r="I445" s="24" t="str">
        <f>IFERROR(VLOOKUP(H445,'[5]Principais Produtos'!$C$1:$D$42,2,0),"Não")</f>
        <v>Sim</v>
      </c>
      <c r="J445" s="17" t="s">
        <v>387</v>
      </c>
      <c r="K445" s="23" t="s">
        <v>47</v>
      </c>
      <c r="L445" s="17"/>
      <c r="M445" s="54" t="s">
        <v>369</v>
      </c>
      <c r="N445" s="55">
        <v>70826</v>
      </c>
      <c r="O445" s="55">
        <v>0</v>
      </c>
      <c r="P445" s="56">
        <v>70826</v>
      </c>
      <c r="Q445" s="64"/>
      <c r="R445" s="51"/>
      <c r="S445" s="62" t="s">
        <v>375</v>
      </c>
      <c r="T445" s="53">
        <v>2287965</v>
      </c>
      <c r="U445" s="53" t="s">
        <v>4892</v>
      </c>
      <c r="V445" s="53" t="s">
        <v>4893</v>
      </c>
      <c r="W445" s="53" t="s">
        <v>52</v>
      </c>
      <c r="X445" s="53" t="s">
        <v>4894</v>
      </c>
      <c r="Y445" s="53" t="s">
        <v>4895</v>
      </c>
      <c r="Z445" s="53" t="s">
        <v>4896</v>
      </c>
      <c r="AA445" s="53" t="s">
        <v>56</v>
      </c>
      <c r="AB445" s="53">
        <v>124992</v>
      </c>
      <c r="AC445" s="53">
        <v>124992</v>
      </c>
      <c r="AD445" s="53" t="s">
        <v>56</v>
      </c>
      <c r="AE445" s="53" t="s">
        <v>56</v>
      </c>
      <c r="AF445" s="53" t="s">
        <v>56</v>
      </c>
      <c r="AG445" s="53">
        <v>124992</v>
      </c>
      <c r="AH445" s="53" t="s">
        <v>102</v>
      </c>
      <c r="AI445" s="53">
        <v>62496</v>
      </c>
      <c r="AJ445" s="53">
        <v>0</v>
      </c>
      <c r="AK445" s="53" t="s">
        <v>58</v>
      </c>
      <c r="AL445" s="53">
        <v>0</v>
      </c>
      <c r="AM445" s="53" t="s">
        <v>59</v>
      </c>
      <c r="AN445" s="53" t="s">
        <v>60</v>
      </c>
      <c r="AO445" s="51"/>
      <c r="AP445" s="53" t="s">
        <v>61</v>
      </c>
      <c r="AQ445" s="53" t="s">
        <v>62</v>
      </c>
      <c r="AR445" s="53" t="s">
        <v>87</v>
      </c>
      <c r="AS445" s="53" t="s">
        <v>88</v>
      </c>
      <c r="AT445" s="53" t="s">
        <v>169</v>
      </c>
      <c r="AU445" s="53" t="s">
        <v>65</v>
      </c>
      <c r="AV445" s="53" t="s">
        <v>2145</v>
      </c>
      <c r="AW445" s="53" t="s">
        <v>292</v>
      </c>
      <c r="AX445" s="53" t="s">
        <v>293</v>
      </c>
      <c r="AY445" s="53" t="s">
        <v>93</v>
      </c>
      <c r="AZ445" s="53" t="s">
        <v>4748</v>
      </c>
      <c r="BA445" s="53" t="s">
        <v>124</v>
      </c>
      <c r="BB445" s="53">
        <v>0</v>
      </c>
      <c r="BC445" s="53" t="s">
        <v>4897</v>
      </c>
      <c r="BD445" s="53" t="s">
        <v>2610</v>
      </c>
      <c r="BE445" s="58">
        <v>42579</v>
      </c>
      <c r="BF445" s="53">
        <v>124992</v>
      </c>
      <c r="BG445" s="58">
        <v>42579</v>
      </c>
      <c r="BH445" s="109" t="s">
        <v>4748</v>
      </c>
      <c r="BI445" s="60">
        <v>299</v>
      </c>
      <c r="BJ445" s="61">
        <v>9.9666666666666668</v>
      </c>
      <c r="BK445" s="27">
        <f t="shared" si="36"/>
        <v>9</v>
      </c>
      <c r="BL445" s="110">
        <f t="shared" si="37"/>
        <v>0.75</v>
      </c>
    </row>
    <row r="446" spans="1:64" s="77" customFormat="1" ht="16.5" customHeight="1" x14ac:dyDescent="0.25">
      <c r="A446" s="49" t="s">
        <v>3958</v>
      </c>
      <c r="B446" s="51" t="s">
        <v>4903</v>
      </c>
      <c r="C446" s="119">
        <v>82</v>
      </c>
      <c r="D446" s="18" t="s">
        <v>3333</v>
      </c>
      <c r="E446" s="24" t="s">
        <v>917</v>
      </c>
      <c r="F446" s="84">
        <v>5012</v>
      </c>
      <c r="G446" s="18" t="s">
        <v>386</v>
      </c>
      <c r="H446" s="24" t="str">
        <f>IFERROR(IF(F446*1=9999,VLOOKUP(99&amp;C446*1,[4]Depara_Prod_Oficial!$A$2:$F$1048576,6,FALSE),VLOOKUP(F446*1,[4]Depara_Prod_Oficial!$A$2:$F$1048576,6,FALSE)),E446)</f>
        <v>AP STD</v>
      </c>
      <c r="I446" s="24" t="str">
        <f>IFERROR(VLOOKUP(H446,'[5]Principais Produtos'!$C$1:$D$42,2,0),"Não")</f>
        <v>Sim</v>
      </c>
      <c r="J446" s="17" t="s">
        <v>387</v>
      </c>
      <c r="K446" s="23" t="s">
        <v>953</v>
      </c>
      <c r="L446" s="17"/>
      <c r="M446" s="54" t="s">
        <v>369</v>
      </c>
      <c r="N446" s="55">
        <v>69143</v>
      </c>
      <c r="O446" s="55">
        <v>0</v>
      </c>
      <c r="P446" s="56">
        <v>69143</v>
      </c>
      <c r="Q446" s="64"/>
      <c r="R446" s="51"/>
      <c r="S446" s="62" t="s">
        <v>375</v>
      </c>
      <c r="T446" s="53">
        <v>2260587</v>
      </c>
      <c r="U446" s="53" t="s">
        <v>4898</v>
      </c>
      <c r="V446" s="53" t="s">
        <v>4899</v>
      </c>
      <c r="W446" s="53" t="s">
        <v>52</v>
      </c>
      <c r="X446" s="53" t="s">
        <v>4900</v>
      </c>
      <c r="Y446" s="53" t="s">
        <v>4901</v>
      </c>
      <c r="Z446" s="53" t="s">
        <v>4902</v>
      </c>
      <c r="AA446" s="53" t="s">
        <v>56</v>
      </c>
      <c r="AB446" s="53">
        <v>50000</v>
      </c>
      <c r="AC446" s="53">
        <v>100000</v>
      </c>
      <c r="AD446" s="53" t="s">
        <v>56</v>
      </c>
      <c r="AE446" s="53" t="s">
        <v>56</v>
      </c>
      <c r="AF446" s="53" t="s">
        <v>56</v>
      </c>
      <c r="AG446" s="53">
        <v>50000</v>
      </c>
      <c r="AH446" s="53" t="s">
        <v>102</v>
      </c>
      <c r="AI446" s="53">
        <v>25000</v>
      </c>
      <c r="AJ446" s="53">
        <v>0</v>
      </c>
      <c r="AK446" s="53" t="s">
        <v>58</v>
      </c>
      <c r="AL446" s="53">
        <v>0</v>
      </c>
      <c r="AM446" s="53" t="s">
        <v>59</v>
      </c>
      <c r="AN446" s="53" t="s">
        <v>60</v>
      </c>
      <c r="AO446" s="51"/>
      <c r="AP446" s="53" t="s">
        <v>61</v>
      </c>
      <c r="AQ446" s="53" t="s">
        <v>62</v>
      </c>
      <c r="AR446" s="53" t="s">
        <v>142</v>
      </c>
      <c r="AS446" s="53" t="s">
        <v>88</v>
      </c>
      <c r="AT446" s="53" t="s">
        <v>89</v>
      </c>
      <c r="AU446" s="53" t="s">
        <v>103</v>
      </c>
      <c r="AV446" s="53" t="s">
        <v>837</v>
      </c>
      <c r="AW446" s="53" t="s">
        <v>340</v>
      </c>
      <c r="AX446" s="53" t="s">
        <v>190</v>
      </c>
      <c r="AY446" s="53" t="s">
        <v>93</v>
      </c>
      <c r="AZ446" s="53" t="s">
        <v>4757</v>
      </c>
      <c r="BA446" s="53" t="s">
        <v>202</v>
      </c>
      <c r="BB446" s="53">
        <v>0</v>
      </c>
      <c r="BC446" s="53" t="s">
        <v>4903</v>
      </c>
      <c r="BD446" s="53" t="s">
        <v>4904</v>
      </c>
      <c r="BE446" s="58">
        <v>42521</v>
      </c>
      <c r="BF446" s="53">
        <v>50000</v>
      </c>
      <c r="BG446" s="58">
        <v>42521</v>
      </c>
      <c r="BH446" s="109" t="s">
        <v>4757</v>
      </c>
      <c r="BI446" s="60">
        <v>358</v>
      </c>
      <c r="BJ446" s="61">
        <v>11.933333333333334</v>
      </c>
      <c r="BK446" s="27">
        <f t="shared" si="36"/>
        <v>11</v>
      </c>
      <c r="BL446" s="110">
        <f t="shared" si="37"/>
        <v>0.91666666666666663</v>
      </c>
    </row>
    <row r="447" spans="1:64" s="77" customFormat="1" ht="16.5" customHeight="1" x14ac:dyDescent="0.25">
      <c r="A447" s="49" t="s">
        <v>3958</v>
      </c>
      <c r="B447" s="51" t="s">
        <v>4910</v>
      </c>
      <c r="C447" s="119">
        <v>93</v>
      </c>
      <c r="D447" s="18" t="s">
        <v>3333</v>
      </c>
      <c r="E447" s="24" t="s">
        <v>377</v>
      </c>
      <c r="F447" s="84">
        <v>5030</v>
      </c>
      <c r="G447" s="18" t="s">
        <v>46</v>
      </c>
      <c r="H447" s="24" t="str">
        <f>IFERROR(IF(F447*1=9999,VLOOKUP(99&amp;C447*1,[4]Depara_Prod_Oficial!$A$2:$F$1048576,6,FALSE),VLOOKUP(F447*1,[4]Depara_Prod_Oficial!$A$2:$F$1048576,6,FALSE)),E447)</f>
        <v>Vida Proteção Exclusiva</v>
      </c>
      <c r="I447" s="24" t="str">
        <f>IFERROR(VLOOKUP(H447,'[5]Principais Produtos'!$C$1:$D$42,2,0),"Não")</f>
        <v>Sim</v>
      </c>
      <c r="J447" s="17" t="s">
        <v>387</v>
      </c>
      <c r="K447" s="23" t="s">
        <v>47</v>
      </c>
      <c r="L447" s="17"/>
      <c r="M447" s="54" t="s">
        <v>369</v>
      </c>
      <c r="N447" s="55">
        <v>164740.72</v>
      </c>
      <c r="O447" s="55">
        <v>0</v>
      </c>
      <c r="P447" s="56">
        <v>164740.72</v>
      </c>
      <c r="Q447" s="64"/>
      <c r="R447" s="51"/>
      <c r="S447" s="62" t="s">
        <v>375</v>
      </c>
      <c r="T447" s="53">
        <v>2210317</v>
      </c>
      <c r="U447" s="53" t="s">
        <v>4905</v>
      </c>
      <c r="V447" s="53" t="s">
        <v>4906</v>
      </c>
      <c r="W447" s="53" t="s">
        <v>52</v>
      </c>
      <c r="X447" s="53" t="s">
        <v>4907</v>
      </c>
      <c r="Y447" s="53" t="s">
        <v>4908</v>
      </c>
      <c r="Z447" s="53" t="s">
        <v>4909</v>
      </c>
      <c r="AA447" s="53" t="s">
        <v>56</v>
      </c>
      <c r="AB447" s="53">
        <v>103524</v>
      </c>
      <c r="AC447" s="53">
        <v>103524</v>
      </c>
      <c r="AD447" s="53" t="s">
        <v>56</v>
      </c>
      <c r="AE447" s="53" t="s">
        <v>56</v>
      </c>
      <c r="AF447" s="53" t="s">
        <v>56</v>
      </c>
      <c r="AG447" s="53">
        <v>103524</v>
      </c>
      <c r="AH447" s="53" t="s">
        <v>102</v>
      </c>
      <c r="AI447" s="53">
        <v>51762</v>
      </c>
      <c r="AJ447" s="53">
        <v>0</v>
      </c>
      <c r="AK447" s="53" t="s">
        <v>58</v>
      </c>
      <c r="AL447" s="53">
        <v>0</v>
      </c>
      <c r="AM447" s="53" t="s">
        <v>59</v>
      </c>
      <c r="AN447" s="53" t="s">
        <v>60</v>
      </c>
      <c r="AO447" s="51"/>
      <c r="AP447" s="53" t="s">
        <v>61</v>
      </c>
      <c r="AQ447" s="53" t="s">
        <v>62</v>
      </c>
      <c r="AR447" s="53" t="s">
        <v>405</v>
      </c>
      <c r="AS447" s="53" t="s">
        <v>88</v>
      </c>
      <c r="AT447" s="53" t="s">
        <v>187</v>
      </c>
      <c r="AU447" s="53" t="s">
        <v>65</v>
      </c>
      <c r="AV447" s="53" t="s">
        <v>1710</v>
      </c>
      <c r="AW447" s="53" t="s">
        <v>92</v>
      </c>
      <c r="AX447" s="53" t="s">
        <v>68</v>
      </c>
      <c r="AY447" s="53" t="s">
        <v>93</v>
      </c>
      <c r="AZ447" s="53" t="s">
        <v>4821</v>
      </c>
      <c r="BA447" s="53" t="s">
        <v>124</v>
      </c>
      <c r="BB447" s="53">
        <v>0</v>
      </c>
      <c r="BC447" s="53" t="s">
        <v>4910</v>
      </c>
      <c r="BD447" s="53" t="s">
        <v>4911</v>
      </c>
      <c r="BE447" s="58">
        <v>42426</v>
      </c>
      <c r="BF447" s="53">
        <v>103524</v>
      </c>
      <c r="BG447" s="58">
        <v>42426</v>
      </c>
      <c r="BH447" s="109" t="s">
        <v>4821</v>
      </c>
      <c r="BI447" s="60">
        <v>455</v>
      </c>
      <c r="BJ447" s="61">
        <v>15.166666666666666</v>
      </c>
      <c r="BK447" s="27">
        <f t="shared" si="36"/>
        <v>15</v>
      </c>
      <c r="BL447" s="110">
        <f t="shared" si="37"/>
        <v>1.25</v>
      </c>
    </row>
    <row r="448" spans="1:64" s="77" customFormat="1" ht="16.5" customHeight="1" x14ac:dyDescent="0.25">
      <c r="A448" s="49" t="s">
        <v>3958</v>
      </c>
      <c r="B448" s="51" t="s">
        <v>4917</v>
      </c>
      <c r="C448" s="119">
        <v>93</v>
      </c>
      <c r="D448" s="18" t="s">
        <v>3333</v>
      </c>
      <c r="E448" s="24" t="s">
        <v>1630</v>
      </c>
      <c r="F448" s="84">
        <v>5055</v>
      </c>
      <c r="G448" s="18" t="s">
        <v>389</v>
      </c>
      <c r="H448" s="24" t="str">
        <f>IFERROR(IF(F448*1=9999,VLOOKUP(99&amp;C448*1,[4]Depara_Prod_Oficial!$A$2:$F$1048576,6,FALSE),VLOOKUP(F448*1,[4]Depara_Prod_Oficial!$A$2:$F$1048576,6,FALSE)),E448)</f>
        <v>Vida Master</v>
      </c>
      <c r="I448" s="24" t="str">
        <f>IFERROR(VLOOKUP(H448,'[5]Principais Produtos'!$C$1:$D$42,2,0),"Não")</f>
        <v>Sim</v>
      </c>
      <c r="J448" s="17" t="s">
        <v>387</v>
      </c>
      <c r="K448" s="23" t="s">
        <v>958</v>
      </c>
      <c r="L448" s="17" t="s">
        <v>5507</v>
      </c>
      <c r="M448" s="54" t="s">
        <v>369</v>
      </c>
      <c r="N448" s="55">
        <v>102654.82</v>
      </c>
      <c r="O448" s="55">
        <v>0</v>
      </c>
      <c r="P448" s="56">
        <v>102654.82</v>
      </c>
      <c r="Q448" s="64"/>
      <c r="R448" s="51"/>
      <c r="S448" s="62" t="s">
        <v>375</v>
      </c>
      <c r="T448" s="53">
        <v>2424909</v>
      </c>
      <c r="U448" s="53" t="s">
        <v>4912</v>
      </c>
      <c r="V448" s="53" t="s">
        <v>4913</v>
      </c>
      <c r="W448" s="53" t="s">
        <v>52</v>
      </c>
      <c r="X448" s="53" t="s">
        <v>4914</v>
      </c>
      <c r="Y448" s="53" t="s">
        <v>4915</v>
      </c>
      <c r="Z448" s="53" t="s">
        <v>4916</v>
      </c>
      <c r="AA448" s="53" t="s">
        <v>56</v>
      </c>
      <c r="AB448" s="53">
        <v>100000</v>
      </c>
      <c r="AC448" s="53">
        <v>100000</v>
      </c>
      <c r="AD448" s="53" t="s">
        <v>56</v>
      </c>
      <c r="AE448" s="53" t="s">
        <v>56</v>
      </c>
      <c r="AF448" s="53" t="s">
        <v>56</v>
      </c>
      <c r="AG448" s="53">
        <v>100000</v>
      </c>
      <c r="AH448" s="53" t="s">
        <v>102</v>
      </c>
      <c r="AI448" s="53">
        <v>50000</v>
      </c>
      <c r="AJ448" s="53">
        <v>0</v>
      </c>
      <c r="AK448" s="53" t="s">
        <v>58</v>
      </c>
      <c r="AL448" s="53">
        <v>0</v>
      </c>
      <c r="AM448" s="53" t="s">
        <v>59</v>
      </c>
      <c r="AN448" s="53" t="s">
        <v>60</v>
      </c>
      <c r="AO448" s="51"/>
      <c r="AP448" s="53" t="s">
        <v>61</v>
      </c>
      <c r="AQ448" s="53" t="s">
        <v>62</v>
      </c>
      <c r="AR448" s="53" t="s">
        <v>168</v>
      </c>
      <c r="AS448" s="53" t="s">
        <v>88</v>
      </c>
      <c r="AT448" s="53" t="s">
        <v>169</v>
      </c>
      <c r="AU448" s="53" t="s">
        <v>65</v>
      </c>
      <c r="AV448" s="53" t="s">
        <v>505</v>
      </c>
      <c r="AW448" s="53" t="s">
        <v>105</v>
      </c>
      <c r="AX448" s="53" t="s">
        <v>68</v>
      </c>
      <c r="AY448" s="53" t="s">
        <v>93</v>
      </c>
      <c r="AZ448" s="53" t="s">
        <v>4740</v>
      </c>
      <c r="BA448" s="53" t="s">
        <v>124</v>
      </c>
      <c r="BB448" s="53">
        <v>0</v>
      </c>
      <c r="BC448" s="53" t="s">
        <v>4917</v>
      </c>
      <c r="BD448" s="53" t="s">
        <v>4918</v>
      </c>
      <c r="BE448" s="58">
        <v>42808</v>
      </c>
      <c r="BF448" s="53">
        <v>100000</v>
      </c>
      <c r="BG448" s="58">
        <v>42808</v>
      </c>
      <c r="BH448" s="109" t="s">
        <v>4740</v>
      </c>
      <c r="BI448" s="60">
        <v>76</v>
      </c>
      <c r="BJ448" s="61">
        <v>2.5333333333333332</v>
      </c>
      <c r="BK448" s="27">
        <f t="shared" si="36"/>
        <v>2</v>
      </c>
      <c r="BL448" s="110">
        <f t="shared" si="37"/>
        <v>0.16666666666666666</v>
      </c>
    </row>
    <row r="449" spans="1:64" s="77" customFormat="1" ht="16.5" customHeight="1" x14ac:dyDescent="0.25">
      <c r="A449" s="49" t="s">
        <v>3958</v>
      </c>
      <c r="B449" s="51" t="s">
        <v>4925</v>
      </c>
      <c r="C449" s="119">
        <v>93</v>
      </c>
      <c r="D449" s="18" t="s">
        <v>3333</v>
      </c>
      <c r="E449" s="24" t="s">
        <v>1631</v>
      </c>
      <c r="F449" s="84">
        <v>8063</v>
      </c>
      <c r="G449" s="18" t="s">
        <v>389</v>
      </c>
      <c r="H449" s="24" t="str">
        <f>IFERROR(IF(F449*1=9999,VLOOKUP(99&amp;C449*1,[4]Depara_Prod_Oficial!$A$2:$F$1048576,6,FALSE),VLOOKUP(F449*1,[4]Depara_Prod_Oficial!$A$2:$F$1048576,6,FALSE)),E449)</f>
        <v>Vida Premiada</v>
      </c>
      <c r="I449" s="24" t="str">
        <f>IFERROR(VLOOKUP(H449,'[5]Principais Produtos'!$C$1:$D$42,2,0),"Não")</f>
        <v>Não</v>
      </c>
      <c r="J449" s="17" t="s">
        <v>387</v>
      </c>
      <c r="K449" s="17" t="s">
        <v>921</v>
      </c>
      <c r="L449" s="17"/>
      <c r="M449" s="54" t="s">
        <v>369</v>
      </c>
      <c r="N449" s="55">
        <v>78800</v>
      </c>
      <c r="O449" s="55">
        <v>0</v>
      </c>
      <c r="P449" s="56">
        <v>78800</v>
      </c>
      <c r="Q449" s="64"/>
      <c r="R449" s="51"/>
      <c r="S449" s="62" t="s">
        <v>375</v>
      </c>
      <c r="T449" s="53">
        <v>2103834</v>
      </c>
      <c r="U449" s="53" t="s">
        <v>4919</v>
      </c>
      <c r="V449" s="53" t="s">
        <v>4920</v>
      </c>
      <c r="W449" s="53" t="s">
        <v>52</v>
      </c>
      <c r="X449" s="53" t="s">
        <v>4921</v>
      </c>
      <c r="Y449" s="53" t="s">
        <v>4922</v>
      </c>
      <c r="Z449" s="53" t="s">
        <v>4923</v>
      </c>
      <c r="AA449" s="53" t="s">
        <v>56</v>
      </c>
      <c r="AB449" s="53">
        <v>20000</v>
      </c>
      <c r="AC449" s="53">
        <v>20000</v>
      </c>
      <c r="AD449" s="53" t="s">
        <v>56</v>
      </c>
      <c r="AE449" s="53" t="s">
        <v>56</v>
      </c>
      <c r="AF449" s="53" t="s">
        <v>56</v>
      </c>
      <c r="AG449" s="53">
        <v>20000</v>
      </c>
      <c r="AH449" s="53" t="s">
        <v>102</v>
      </c>
      <c r="AI449" s="53">
        <v>10000</v>
      </c>
      <c r="AJ449" s="53">
        <v>0</v>
      </c>
      <c r="AK449" s="53" t="s">
        <v>58</v>
      </c>
      <c r="AL449" s="53">
        <v>0</v>
      </c>
      <c r="AM449" s="53" t="s">
        <v>59</v>
      </c>
      <c r="AN449" s="53" t="s">
        <v>60</v>
      </c>
      <c r="AO449" s="51"/>
      <c r="AP449" s="53" t="s">
        <v>61</v>
      </c>
      <c r="AQ449" s="53" t="s">
        <v>62</v>
      </c>
      <c r="AR449" s="53" t="s">
        <v>737</v>
      </c>
      <c r="AS449" s="53" t="s">
        <v>88</v>
      </c>
      <c r="AT449" s="53" t="s">
        <v>169</v>
      </c>
      <c r="AU449" s="53" t="s">
        <v>65</v>
      </c>
      <c r="AV449" s="53" t="s">
        <v>1797</v>
      </c>
      <c r="AW449" s="53" t="s">
        <v>92</v>
      </c>
      <c r="AX449" s="53" t="s">
        <v>68</v>
      </c>
      <c r="AY449" s="53" t="s">
        <v>93</v>
      </c>
      <c r="AZ449" s="53" t="s">
        <v>4924</v>
      </c>
      <c r="BA449" s="53" t="s">
        <v>202</v>
      </c>
      <c r="BB449" s="53">
        <v>0</v>
      </c>
      <c r="BC449" s="53" t="s">
        <v>4925</v>
      </c>
      <c r="BD449" s="53" t="s">
        <v>4850</v>
      </c>
      <c r="BE449" s="58">
        <v>42161</v>
      </c>
      <c r="BF449" s="53">
        <v>20000</v>
      </c>
      <c r="BG449" s="58">
        <v>42161</v>
      </c>
      <c r="BH449" s="109" t="s">
        <v>4924</v>
      </c>
      <c r="BI449" s="60">
        <v>724</v>
      </c>
      <c r="BJ449" s="61">
        <v>24.133333333333333</v>
      </c>
      <c r="BK449" s="27">
        <f t="shared" si="36"/>
        <v>23</v>
      </c>
      <c r="BL449" s="110">
        <f t="shared" si="37"/>
        <v>1.9166666666666667</v>
      </c>
    </row>
    <row r="450" spans="1:64" s="77" customFormat="1" ht="16.5" customHeight="1" x14ac:dyDescent="0.25">
      <c r="A450" s="49" t="s">
        <v>3958</v>
      </c>
      <c r="B450" s="51" t="s">
        <v>4932</v>
      </c>
      <c r="C450" s="119">
        <v>93</v>
      </c>
      <c r="D450" s="18" t="s">
        <v>3333</v>
      </c>
      <c r="E450" s="24" t="s">
        <v>1635</v>
      </c>
      <c r="F450" s="84">
        <v>8064</v>
      </c>
      <c r="G450" s="18" t="s">
        <v>389</v>
      </c>
      <c r="H450" s="24" t="str">
        <f>IFERROR(IF(F450*1=9999,VLOOKUP(99&amp;C450*1,[4]Depara_Prod_Oficial!$A$2:$F$1048576,6,FALSE),VLOOKUP(F450*1,[4]Depara_Prod_Oficial!$A$2:$F$1048576,6,FALSE)),E450)</f>
        <v>Vida Van Gogh</v>
      </c>
      <c r="I450" s="24" t="str">
        <f>IFERROR(VLOOKUP(H450,'[5]Principais Produtos'!$C$1:$D$42,2,0),"Não")</f>
        <v>Sim</v>
      </c>
      <c r="J450" s="17" t="s">
        <v>387</v>
      </c>
      <c r="K450" s="17" t="s">
        <v>921</v>
      </c>
      <c r="L450" s="17"/>
      <c r="M450" s="54" t="s">
        <v>369</v>
      </c>
      <c r="N450" s="55">
        <v>115328.96000000001</v>
      </c>
      <c r="O450" s="55">
        <v>0</v>
      </c>
      <c r="P450" s="56">
        <v>115328.96000000001</v>
      </c>
      <c r="Q450" s="64"/>
      <c r="R450" s="51"/>
      <c r="S450" s="62" t="s">
        <v>375</v>
      </c>
      <c r="T450" s="53">
        <v>2327414</v>
      </c>
      <c r="U450" s="53" t="s">
        <v>4926</v>
      </c>
      <c r="V450" s="53" t="s">
        <v>4927</v>
      </c>
      <c r="W450" s="53" t="s">
        <v>52</v>
      </c>
      <c r="X450" s="53" t="s">
        <v>4928</v>
      </c>
      <c r="Y450" s="53" t="s">
        <v>4929</v>
      </c>
      <c r="Z450" s="53" t="s">
        <v>4930</v>
      </c>
      <c r="AA450" s="53" t="s">
        <v>56</v>
      </c>
      <c r="AB450" s="53">
        <v>170000</v>
      </c>
      <c r="AC450" s="53">
        <v>170000</v>
      </c>
      <c r="AD450" s="53" t="s">
        <v>56</v>
      </c>
      <c r="AE450" s="53" t="s">
        <v>56</v>
      </c>
      <c r="AF450" s="53" t="s">
        <v>56</v>
      </c>
      <c r="AG450" s="53">
        <v>170000</v>
      </c>
      <c r="AH450" s="53" t="s">
        <v>102</v>
      </c>
      <c r="AI450" s="53">
        <v>85000</v>
      </c>
      <c r="AJ450" s="53">
        <v>0</v>
      </c>
      <c r="AK450" s="53" t="s">
        <v>58</v>
      </c>
      <c r="AL450" s="53">
        <v>0</v>
      </c>
      <c r="AM450" s="53" t="s">
        <v>59</v>
      </c>
      <c r="AN450" s="53" t="s">
        <v>60</v>
      </c>
      <c r="AO450" s="51"/>
      <c r="AP450" s="53" t="s">
        <v>61</v>
      </c>
      <c r="AQ450" s="53" t="s">
        <v>62</v>
      </c>
      <c r="AR450" s="53" t="s">
        <v>87</v>
      </c>
      <c r="AS450" s="53" t="s">
        <v>88</v>
      </c>
      <c r="AT450" s="53" t="s">
        <v>169</v>
      </c>
      <c r="AU450" s="53" t="s">
        <v>65</v>
      </c>
      <c r="AV450" s="53" t="s">
        <v>4931</v>
      </c>
      <c r="AW450" s="53" t="s">
        <v>92</v>
      </c>
      <c r="AX450" s="53" t="s">
        <v>68</v>
      </c>
      <c r="AY450" s="53" t="s">
        <v>93</v>
      </c>
      <c r="AZ450" s="53" t="s">
        <v>4924</v>
      </c>
      <c r="BA450" s="53" t="s">
        <v>124</v>
      </c>
      <c r="BB450" s="53">
        <v>0</v>
      </c>
      <c r="BC450" s="53" t="s">
        <v>4932</v>
      </c>
      <c r="BD450" s="53" t="s">
        <v>4272</v>
      </c>
      <c r="BE450" s="58">
        <v>42635</v>
      </c>
      <c r="BF450" s="53">
        <v>170000</v>
      </c>
      <c r="BG450" s="58">
        <v>42635</v>
      </c>
      <c r="BH450" s="109" t="s">
        <v>4924</v>
      </c>
      <c r="BI450" s="60">
        <v>250</v>
      </c>
      <c r="BJ450" s="61">
        <v>8.3333333333333339</v>
      </c>
      <c r="BK450" s="27">
        <f t="shared" si="36"/>
        <v>8</v>
      </c>
      <c r="BL450" s="110">
        <f t="shared" si="37"/>
        <v>0.66666666666666663</v>
      </c>
    </row>
    <row r="451" spans="1:64" s="77" customFormat="1" ht="16.5" customHeight="1" x14ac:dyDescent="0.25">
      <c r="A451" s="49" t="s">
        <v>3958</v>
      </c>
      <c r="B451" s="51" t="s">
        <v>4939</v>
      </c>
      <c r="C451" s="119">
        <v>93</v>
      </c>
      <c r="D451" s="18" t="s">
        <v>3333</v>
      </c>
      <c r="E451" s="24" t="s">
        <v>1630</v>
      </c>
      <c r="F451" s="84">
        <v>5055</v>
      </c>
      <c r="G451" s="18" t="s">
        <v>389</v>
      </c>
      <c r="H451" s="24" t="str">
        <f>IFERROR(IF(F451*1=9999,VLOOKUP(99&amp;C451*1,[4]Depara_Prod_Oficial!$A$2:$F$1048576,6,FALSE),VLOOKUP(F451*1,[4]Depara_Prod_Oficial!$A$2:$F$1048576,6,FALSE)),E451)</f>
        <v>Vida Master</v>
      </c>
      <c r="I451" s="24" t="str">
        <f>IFERROR(VLOOKUP(H451,'[5]Principais Produtos'!$C$1:$D$42,2,0),"Não")</f>
        <v>Sim</v>
      </c>
      <c r="J451" s="17" t="s">
        <v>387</v>
      </c>
      <c r="K451" s="23" t="s">
        <v>3664</v>
      </c>
      <c r="L451" s="17"/>
      <c r="M451" s="54" t="s">
        <v>903</v>
      </c>
      <c r="N451" s="55">
        <v>17252.73</v>
      </c>
      <c r="O451" s="55">
        <v>17252.73</v>
      </c>
      <c r="P451" s="56">
        <v>0</v>
      </c>
      <c r="Q451" s="64"/>
      <c r="R451" s="51"/>
      <c r="S451" s="62" t="s">
        <v>375</v>
      </c>
      <c r="T451" s="53">
        <v>2034142</v>
      </c>
      <c r="U451" s="53" t="s">
        <v>4933</v>
      </c>
      <c r="V451" s="53" t="s">
        <v>4934</v>
      </c>
      <c r="W451" s="53" t="s">
        <v>52</v>
      </c>
      <c r="X451" s="53" t="s">
        <v>4935</v>
      </c>
      <c r="Y451" s="53" t="s">
        <v>4936</v>
      </c>
      <c r="Z451" s="53" t="s">
        <v>4937</v>
      </c>
      <c r="AA451" s="53" t="s">
        <v>56</v>
      </c>
      <c r="AB451" s="53">
        <v>63000</v>
      </c>
      <c r="AC451" s="53">
        <v>63000</v>
      </c>
      <c r="AD451" s="53" t="s">
        <v>56</v>
      </c>
      <c r="AE451" s="53" t="s">
        <v>56</v>
      </c>
      <c r="AF451" s="53" t="s">
        <v>56</v>
      </c>
      <c r="AG451" s="53">
        <v>11080</v>
      </c>
      <c r="AH451" s="53" t="s">
        <v>57</v>
      </c>
      <c r="AI451" s="53">
        <v>11080</v>
      </c>
      <c r="AJ451" s="53">
        <v>0</v>
      </c>
      <c r="AK451" s="53" t="s">
        <v>58</v>
      </c>
      <c r="AL451" s="53">
        <v>0</v>
      </c>
      <c r="AM451" s="53" t="s">
        <v>59</v>
      </c>
      <c r="AN451" s="53" t="s">
        <v>60</v>
      </c>
      <c r="AO451" s="51"/>
      <c r="AP451" s="53" t="s">
        <v>61</v>
      </c>
      <c r="AQ451" s="53" t="s">
        <v>62</v>
      </c>
      <c r="AR451" s="53" t="s">
        <v>151</v>
      </c>
      <c r="AS451" s="53" t="s">
        <v>88</v>
      </c>
      <c r="AT451" s="53" t="s">
        <v>347</v>
      </c>
      <c r="AU451" s="53" t="s">
        <v>65</v>
      </c>
      <c r="AV451" s="53" t="s">
        <v>322</v>
      </c>
      <c r="AW451" s="53" t="s">
        <v>323</v>
      </c>
      <c r="AX451" s="53" t="s">
        <v>190</v>
      </c>
      <c r="AY451" s="53" t="s">
        <v>93</v>
      </c>
      <c r="AZ451" s="53" t="s">
        <v>4938</v>
      </c>
      <c r="BA451" s="53" t="s">
        <v>94</v>
      </c>
      <c r="BB451" s="53">
        <v>0</v>
      </c>
      <c r="BC451" s="53" t="s">
        <v>4939</v>
      </c>
      <c r="BD451" s="53" t="s">
        <v>4940</v>
      </c>
      <c r="BE451" s="58">
        <v>42048</v>
      </c>
      <c r="BF451" s="53">
        <v>63000</v>
      </c>
      <c r="BG451" s="58">
        <v>42048</v>
      </c>
      <c r="BH451" s="109" t="s">
        <v>4938</v>
      </c>
      <c r="BI451" s="60">
        <v>838</v>
      </c>
      <c r="BJ451" s="61">
        <v>27.933333333333334</v>
      </c>
      <c r="BK451" s="27">
        <f t="shared" si="36"/>
        <v>27</v>
      </c>
      <c r="BL451" s="110">
        <f t="shared" si="37"/>
        <v>2.25</v>
      </c>
    </row>
    <row r="452" spans="1:64" s="77" customFormat="1" ht="16.5" customHeight="1" x14ac:dyDescent="0.25">
      <c r="A452" s="49" t="s">
        <v>3958</v>
      </c>
      <c r="B452" s="51" t="s">
        <v>4947</v>
      </c>
      <c r="C452" s="119">
        <v>93</v>
      </c>
      <c r="D452" s="18" t="s">
        <v>3333</v>
      </c>
      <c r="E452" s="24" t="s">
        <v>943</v>
      </c>
      <c r="F452" s="84">
        <v>5050</v>
      </c>
      <c r="G452" s="18" t="s">
        <v>374</v>
      </c>
      <c r="H452" s="24" t="str">
        <f>IFERROR(IF(F452*1=9999,VLOOKUP(99&amp;C452*1,[4]Depara_Prod_Oficial!$A$2:$F$1048576,6,FALSE),VLOOKUP(F452*1,[4]Depara_Prod_Oficial!$A$2:$F$1048576,6,FALSE)),E452)</f>
        <v>Vida Proteção Exclusiva</v>
      </c>
      <c r="I452" s="24" t="str">
        <f>IFERROR(VLOOKUP(H452,'[5]Principais Produtos'!$C$1:$D$42,2,0),"Não")</f>
        <v>Sim</v>
      </c>
      <c r="J452" s="17" t="s">
        <v>387</v>
      </c>
      <c r="K452" s="23" t="s">
        <v>954</v>
      </c>
      <c r="L452" s="17" t="s">
        <v>397</v>
      </c>
      <c r="M452" s="54" t="s">
        <v>369</v>
      </c>
      <c r="N452" s="55">
        <v>89138.14</v>
      </c>
      <c r="O452" s="55">
        <v>0</v>
      </c>
      <c r="P452" s="56">
        <v>89138.14</v>
      </c>
      <c r="Q452" s="64"/>
      <c r="R452" s="51"/>
      <c r="S452" s="62" t="s">
        <v>375</v>
      </c>
      <c r="T452" s="53">
        <v>2059196</v>
      </c>
      <c r="U452" s="53" t="s">
        <v>4941</v>
      </c>
      <c r="V452" s="53" t="s">
        <v>4942</v>
      </c>
      <c r="W452" s="53" t="s">
        <v>52</v>
      </c>
      <c r="X452" s="53" t="s">
        <v>4943</v>
      </c>
      <c r="Y452" s="53" t="s">
        <v>4944</v>
      </c>
      <c r="Z452" s="53" t="s">
        <v>4945</v>
      </c>
      <c r="AA452" s="53" t="s">
        <v>56</v>
      </c>
      <c r="AB452" s="53">
        <v>49742</v>
      </c>
      <c r="AC452" s="53">
        <v>49742</v>
      </c>
      <c r="AD452" s="53" t="s">
        <v>56</v>
      </c>
      <c r="AE452" s="53" t="s">
        <v>56</v>
      </c>
      <c r="AF452" s="53" t="s">
        <v>56</v>
      </c>
      <c r="AG452" s="53">
        <v>49742</v>
      </c>
      <c r="AH452" s="53" t="s">
        <v>102</v>
      </c>
      <c r="AI452" s="53">
        <v>24871</v>
      </c>
      <c r="AJ452" s="53">
        <v>0</v>
      </c>
      <c r="AK452" s="53" t="s">
        <v>58</v>
      </c>
      <c r="AL452" s="53">
        <v>0</v>
      </c>
      <c r="AM452" s="53" t="s">
        <v>59</v>
      </c>
      <c r="AN452" s="53" t="s">
        <v>60</v>
      </c>
      <c r="AO452" s="51"/>
      <c r="AP452" s="53" t="s">
        <v>61</v>
      </c>
      <c r="AQ452" s="53" t="s">
        <v>62</v>
      </c>
      <c r="AR452" s="53" t="s">
        <v>451</v>
      </c>
      <c r="AS452" s="53" t="s">
        <v>88</v>
      </c>
      <c r="AT452" s="53" t="s">
        <v>321</v>
      </c>
      <c r="AU452" s="53" t="s">
        <v>65</v>
      </c>
      <c r="AV452" s="53" t="s">
        <v>4946</v>
      </c>
      <c r="AW452" s="53" t="s">
        <v>92</v>
      </c>
      <c r="AX452" s="53" t="s">
        <v>68</v>
      </c>
      <c r="AY452" s="53" t="s">
        <v>93</v>
      </c>
      <c r="AZ452" s="53" t="s">
        <v>4731</v>
      </c>
      <c r="BA452" s="53" t="s">
        <v>115</v>
      </c>
      <c r="BB452" s="53">
        <v>0</v>
      </c>
      <c r="BC452" s="53" t="s">
        <v>4947</v>
      </c>
      <c r="BD452" s="53" t="s">
        <v>4948</v>
      </c>
      <c r="BE452" s="58">
        <v>42088</v>
      </c>
      <c r="BF452" s="53">
        <v>49742</v>
      </c>
      <c r="BG452" s="58">
        <v>42088</v>
      </c>
      <c r="BH452" s="109" t="s">
        <v>4731</v>
      </c>
      <c r="BI452" s="60">
        <v>784</v>
      </c>
      <c r="BJ452" s="61">
        <v>26.133333333333333</v>
      </c>
      <c r="BK452" s="27">
        <f t="shared" si="36"/>
        <v>25</v>
      </c>
      <c r="BL452" s="110">
        <f t="shared" si="37"/>
        <v>2.0833333333333335</v>
      </c>
    </row>
    <row r="453" spans="1:64" s="77" customFormat="1" ht="16.5" customHeight="1" x14ac:dyDescent="0.25">
      <c r="A453" s="49" t="s">
        <v>3958</v>
      </c>
      <c r="B453" s="51" t="s">
        <v>4954</v>
      </c>
      <c r="C453" s="119">
        <v>93</v>
      </c>
      <c r="D453" s="18" t="s">
        <v>3333</v>
      </c>
      <c r="E453" s="24" t="s">
        <v>1636</v>
      </c>
      <c r="F453" s="84">
        <v>5081</v>
      </c>
      <c r="G453" s="18" t="s">
        <v>386</v>
      </c>
      <c r="H453" s="24" t="str">
        <f>IFERROR(IF(F453*1=9999,VLOOKUP(99&amp;C453*1,[4]Depara_Prod_Oficial!$A$2:$F$1048576,6,FALSE),VLOOKUP(F453*1,[4]Depara_Prod_Oficial!$A$2:$F$1048576,6,FALSE)),E453)</f>
        <v>Vida Master</v>
      </c>
      <c r="I453" s="24" t="str">
        <f>IFERROR(VLOOKUP(H453,'[5]Principais Produtos'!$C$1:$D$42,2,0),"Não")</f>
        <v>Sim</v>
      </c>
      <c r="J453" s="17" t="s">
        <v>387</v>
      </c>
      <c r="K453" s="23" t="s">
        <v>1652</v>
      </c>
      <c r="L453" s="17"/>
      <c r="M453" s="54" t="s">
        <v>369</v>
      </c>
      <c r="N453" s="55">
        <v>92666</v>
      </c>
      <c r="O453" s="55">
        <v>0</v>
      </c>
      <c r="P453" s="56">
        <v>92666</v>
      </c>
      <c r="Q453" s="64"/>
      <c r="R453" s="51"/>
      <c r="S453" s="62" t="s">
        <v>375</v>
      </c>
      <c r="T453" s="53">
        <v>2128499</v>
      </c>
      <c r="U453" s="53" t="s">
        <v>4949</v>
      </c>
      <c r="V453" s="53" t="s">
        <v>4950</v>
      </c>
      <c r="W453" s="53" t="s">
        <v>52</v>
      </c>
      <c r="X453" s="53" t="s">
        <v>4951</v>
      </c>
      <c r="Y453" s="53" t="s">
        <v>4952</v>
      </c>
      <c r="Z453" s="53" t="s">
        <v>4953</v>
      </c>
      <c r="AA453" s="53" t="s">
        <v>56</v>
      </c>
      <c r="AB453" s="53">
        <v>120000</v>
      </c>
      <c r="AC453" s="53">
        <v>120000</v>
      </c>
      <c r="AD453" s="53" t="s">
        <v>56</v>
      </c>
      <c r="AE453" s="53" t="s">
        <v>56</v>
      </c>
      <c r="AF453" s="53" t="s">
        <v>56</v>
      </c>
      <c r="AG453" s="53">
        <v>120000</v>
      </c>
      <c r="AH453" s="53" t="s">
        <v>102</v>
      </c>
      <c r="AI453" s="53">
        <v>60000</v>
      </c>
      <c r="AJ453" s="53">
        <v>0</v>
      </c>
      <c r="AK453" s="53" t="s">
        <v>58</v>
      </c>
      <c r="AL453" s="53">
        <v>0</v>
      </c>
      <c r="AM453" s="53" t="s">
        <v>59</v>
      </c>
      <c r="AN453" s="53" t="s">
        <v>60</v>
      </c>
      <c r="AO453" s="51"/>
      <c r="AP453" s="53" t="s">
        <v>61</v>
      </c>
      <c r="AQ453" s="53" t="s">
        <v>62</v>
      </c>
      <c r="AR453" s="53" t="s">
        <v>87</v>
      </c>
      <c r="AS453" s="53" t="s">
        <v>64</v>
      </c>
      <c r="AT453" s="53" t="s">
        <v>4152</v>
      </c>
      <c r="AU453" s="53" t="s">
        <v>65</v>
      </c>
      <c r="AV453" s="53" t="s">
        <v>123</v>
      </c>
      <c r="AW453" s="53" t="s">
        <v>105</v>
      </c>
      <c r="AX453" s="53" t="s">
        <v>68</v>
      </c>
      <c r="AY453" s="53" t="s">
        <v>93</v>
      </c>
      <c r="AZ453" s="53" t="s">
        <v>4938</v>
      </c>
      <c r="BA453" s="53" t="s">
        <v>115</v>
      </c>
      <c r="BB453" s="53">
        <v>0</v>
      </c>
      <c r="BC453" s="53" t="s">
        <v>4954</v>
      </c>
      <c r="BD453" s="53" t="s">
        <v>4955</v>
      </c>
      <c r="BE453" s="58">
        <v>42216</v>
      </c>
      <c r="BF453" s="53">
        <v>120000</v>
      </c>
      <c r="BG453" s="58">
        <v>42216</v>
      </c>
      <c r="BH453" s="109" t="s">
        <v>4938</v>
      </c>
      <c r="BI453" s="60">
        <v>670</v>
      </c>
      <c r="BJ453" s="61">
        <v>22.333333333333332</v>
      </c>
      <c r="BK453" s="27">
        <f t="shared" si="36"/>
        <v>22</v>
      </c>
      <c r="BL453" s="110">
        <f t="shared" si="37"/>
        <v>1.8333333333333333</v>
      </c>
    </row>
    <row r="454" spans="1:64" s="77" customFormat="1" ht="16.5" customHeight="1" x14ac:dyDescent="0.25">
      <c r="A454" s="49" t="s">
        <v>3958</v>
      </c>
      <c r="B454" s="51" t="s">
        <v>4962</v>
      </c>
      <c r="C454" s="119">
        <v>82</v>
      </c>
      <c r="D454" s="18" t="s">
        <v>3333</v>
      </c>
      <c r="E454" s="24" t="s">
        <v>377</v>
      </c>
      <c r="F454" s="84">
        <v>5030</v>
      </c>
      <c r="G454" s="18" t="s">
        <v>374</v>
      </c>
      <c r="H454" s="24" t="str">
        <f>IFERROR(IF(F454*1=9999,VLOOKUP(99&amp;C454*1,[4]Depara_Prod_Oficial!$A$2:$F$1048576,6,FALSE),VLOOKUP(F454*1,[4]Depara_Prod_Oficial!$A$2:$F$1048576,6,FALSE)),E454)</f>
        <v>Vida Proteção Exclusiva</v>
      </c>
      <c r="I454" s="24" t="str">
        <f>IFERROR(VLOOKUP(H454,'[5]Principais Produtos'!$C$1:$D$42,2,0),"Não")</f>
        <v>Sim</v>
      </c>
      <c r="J454" s="17" t="s">
        <v>387</v>
      </c>
      <c r="K454" s="23" t="s">
        <v>47</v>
      </c>
      <c r="L454" s="17"/>
      <c r="M454" s="54" t="s">
        <v>902</v>
      </c>
      <c r="N454" s="55">
        <v>0</v>
      </c>
      <c r="O454" s="55">
        <v>0</v>
      </c>
      <c r="P454" s="56">
        <v>0</v>
      </c>
      <c r="Q454" s="64"/>
      <c r="R454" s="51"/>
      <c r="S454" s="62" t="s">
        <v>375</v>
      </c>
      <c r="T454" s="53">
        <v>2049095</v>
      </c>
      <c r="U454" s="53" t="s">
        <v>4956</v>
      </c>
      <c r="V454" s="53" t="s">
        <v>4957</v>
      </c>
      <c r="W454" s="53" t="s">
        <v>52</v>
      </c>
      <c r="X454" s="53" t="s">
        <v>4958</v>
      </c>
      <c r="Y454" s="53" t="s">
        <v>4959</v>
      </c>
      <c r="Z454" s="53" t="s">
        <v>4960</v>
      </c>
      <c r="AA454" s="53" t="s">
        <v>56</v>
      </c>
      <c r="AB454" s="53">
        <v>1115513</v>
      </c>
      <c r="AC454" s="53">
        <v>1115513</v>
      </c>
      <c r="AD454" s="53" t="s">
        <v>56</v>
      </c>
      <c r="AE454" s="53" t="s">
        <v>56</v>
      </c>
      <c r="AF454" s="53" t="s">
        <v>56</v>
      </c>
      <c r="AG454" s="53">
        <v>1115513</v>
      </c>
      <c r="AH454" s="53" t="s">
        <v>58</v>
      </c>
      <c r="AI454" s="53">
        <v>0</v>
      </c>
      <c r="AJ454" s="53">
        <v>1255099.46</v>
      </c>
      <c r="AK454" s="53" t="s">
        <v>58</v>
      </c>
      <c r="AL454" s="53">
        <v>0</v>
      </c>
      <c r="AM454" s="53" t="s">
        <v>59</v>
      </c>
      <c r="AN454" s="53" t="s">
        <v>60</v>
      </c>
      <c r="AO454" s="51"/>
      <c r="AP454" s="53" t="s">
        <v>61</v>
      </c>
      <c r="AQ454" s="53" t="s">
        <v>62</v>
      </c>
      <c r="AR454" s="53" t="s">
        <v>142</v>
      </c>
      <c r="AS454" s="53" t="s">
        <v>88</v>
      </c>
      <c r="AT454" s="53" t="s">
        <v>187</v>
      </c>
      <c r="AU454" s="53" t="s">
        <v>65</v>
      </c>
      <c r="AV454" s="53" t="s">
        <v>1140</v>
      </c>
      <c r="AW454" s="53" t="s">
        <v>92</v>
      </c>
      <c r="AX454" s="53" t="s">
        <v>4961</v>
      </c>
      <c r="AY454" s="53" t="s">
        <v>434</v>
      </c>
      <c r="AZ454" s="53" t="s">
        <v>4856</v>
      </c>
      <c r="BA454" s="53" t="s">
        <v>262</v>
      </c>
      <c r="BB454" s="53">
        <v>0</v>
      </c>
      <c r="BC454" s="53" t="s">
        <v>4962</v>
      </c>
      <c r="BD454" s="53" t="s">
        <v>2945</v>
      </c>
      <c r="BE454" s="58">
        <v>42074</v>
      </c>
      <c r="BF454" s="53">
        <v>1115513</v>
      </c>
      <c r="BG454" s="58">
        <v>42074</v>
      </c>
      <c r="BH454" s="109" t="s">
        <v>4856</v>
      </c>
      <c r="BI454" s="60">
        <v>799</v>
      </c>
      <c r="BJ454" s="61">
        <v>26.633333333333333</v>
      </c>
      <c r="BK454" s="27">
        <f t="shared" si="36"/>
        <v>26</v>
      </c>
      <c r="BL454" s="110">
        <f t="shared" si="37"/>
        <v>2.1666666666666665</v>
      </c>
    </row>
    <row r="455" spans="1:64" s="77" customFormat="1" ht="16.5" customHeight="1" x14ac:dyDescent="0.25">
      <c r="A455" s="49" t="s">
        <v>3958</v>
      </c>
      <c r="B455" s="51" t="s">
        <v>4968</v>
      </c>
      <c r="C455" s="119">
        <v>82</v>
      </c>
      <c r="D455" s="18" t="s">
        <v>3333</v>
      </c>
      <c r="E455" s="24" t="s">
        <v>1628</v>
      </c>
      <c r="F455" s="84">
        <v>1101</v>
      </c>
      <c r="G455" s="18" t="s">
        <v>374</v>
      </c>
      <c r="H455" s="24" t="str">
        <f>IFERROR(IF(F455*1=9999,VLOOKUP(99&amp;C455*1,[4]Depara_Prod_Oficial!$A$2:$F$1048576,6,FALSE),VLOOKUP(F455*1,[4]Depara_Prod_Oficial!$A$2:$F$1048576,6,FALSE)),E455)</f>
        <v>AP STD</v>
      </c>
      <c r="I455" s="24" t="str">
        <f>IFERROR(VLOOKUP(H455,'[5]Principais Produtos'!$C$1:$D$42,2,0),"Não")</f>
        <v>Sim</v>
      </c>
      <c r="J455" s="17" t="s">
        <v>387</v>
      </c>
      <c r="K455" s="23" t="s">
        <v>47</v>
      </c>
      <c r="L455" s="17"/>
      <c r="M455" s="54" t="s">
        <v>369</v>
      </c>
      <c r="N455" s="55">
        <v>38181.839999999997</v>
      </c>
      <c r="O455" s="55">
        <v>0</v>
      </c>
      <c r="P455" s="56">
        <v>38181.839999999997</v>
      </c>
      <c r="Q455" s="64"/>
      <c r="R455" s="51"/>
      <c r="S455" s="62" t="s">
        <v>375</v>
      </c>
      <c r="T455" s="53">
        <v>2214644</v>
      </c>
      <c r="U455" s="53" t="s">
        <v>4963</v>
      </c>
      <c r="V455" s="53" t="s">
        <v>4964</v>
      </c>
      <c r="W455" s="53" t="s">
        <v>52</v>
      </c>
      <c r="X455" s="53" t="s">
        <v>4965</v>
      </c>
      <c r="Y455" s="53" t="s">
        <v>4966</v>
      </c>
      <c r="Z455" s="53" t="s">
        <v>4967</v>
      </c>
      <c r="AA455" s="53" t="s">
        <v>56</v>
      </c>
      <c r="AB455" s="53">
        <v>25934</v>
      </c>
      <c r="AC455" s="53">
        <v>25934</v>
      </c>
      <c r="AD455" s="53" t="s">
        <v>56</v>
      </c>
      <c r="AE455" s="53" t="s">
        <v>56</v>
      </c>
      <c r="AF455" s="53" t="s">
        <v>56</v>
      </c>
      <c r="AG455" s="53">
        <v>25934</v>
      </c>
      <c r="AH455" s="53" t="s">
        <v>102</v>
      </c>
      <c r="AI455" s="53">
        <v>12967</v>
      </c>
      <c r="AJ455" s="53">
        <v>0</v>
      </c>
      <c r="AK455" s="53" t="s">
        <v>58</v>
      </c>
      <c r="AL455" s="53">
        <v>0</v>
      </c>
      <c r="AM455" s="53" t="s">
        <v>59</v>
      </c>
      <c r="AN455" s="53" t="s">
        <v>60</v>
      </c>
      <c r="AO455" s="51"/>
      <c r="AP455" s="53" t="s">
        <v>61</v>
      </c>
      <c r="AQ455" s="53" t="s">
        <v>62</v>
      </c>
      <c r="AR455" s="53" t="s">
        <v>168</v>
      </c>
      <c r="AS455" s="53" t="s">
        <v>88</v>
      </c>
      <c r="AT455" s="53" t="s">
        <v>169</v>
      </c>
      <c r="AU455" s="53" t="s">
        <v>65</v>
      </c>
      <c r="AV455" s="53" t="s">
        <v>179</v>
      </c>
      <c r="AW455" s="53" t="s">
        <v>92</v>
      </c>
      <c r="AX455" s="53" t="s">
        <v>68</v>
      </c>
      <c r="AY455" s="53" t="s">
        <v>93</v>
      </c>
      <c r="AZ455" s="53" t="s">
        <v>4731</v>
      </c>
      <c r="BA455" s="53" t="s">
        <v>155</v>
      </c>
      <c r="BB455" s="53">
        <v>0</v>
      </c>
      <c r="BC455" s="53" t="s">
        <v>4968</v>
      </c>
      <c r="BD455" s="53" t="s">
        <v>4911</v>
      </c>
      <c r="BE455" s="58">
        <v>42431</v>
      </c>
      <c r="BF455" s="53">
        <v>25934</v>
      </c>
      <c r="BG455" s="58">
        <v>42431</v>
      </c>
      <c r="BH455" s="109" t="s">
        <v>4731</v>
      </c>
      <c r="BI455" s="60">
        <v>441</v>
      </c>
      <c r="BJ455" s="61">
        <v>14.7</v>
      </c>
      <c r="BK455" s="27">
        <f t="shared" si="36"/>
        <v>14</v>
      </c>
      <c r="BL455" s="110">
        <f t="shared" si="37"/>
        <v>1.1666666666666667</v>
      </c>
    </row>
    <row r="456" spans="1:64" s="77" customFormat="1" ht="16.5" customHeight="1" x14ac:dyDescent="0.25">
      <c r="A456" s="49" t="s">
        <v>3958</v>
      </c>
      <c r="B456" s="51" t="s">
        <v>4974</v>
      </c>
      <c r="C456" s="119">
        <v>93</v>
      </c>
      <c r="D456" s="18" t="s">
        <v>3333</v>
      </c>
      <c r="E456" s="24" t="s">
        <v>377</v>
      </c>
      <c r="F456" s="84">
        <v>5030</v>
      </c>
      <c r="G456" s="18" t="s">
        <v>46</v>
      </c>
      <c r="H456" s="24" t="str">
        <f>IFERROR(IF(F456*1=9999,VLOOKUP(99&amp;C456*1,[4]Depara_Prod_Oficial!$A$2:$F$1048576,6,FALSE),VLOOKUP(F456*1,[4]Depara_Prod_Oficial!$A$2:$F$1048576,6,FALSE)),E456)</f>
        <v>Vida Proteção Exclusiva</v>
      </c>
      <c r="I456" s="24" t="str">
        <f>IFERROR(VLOOKUP(H456,'[5]Principais Produtos'!$C$1:$D$42,2,0),"Não")</f>
        <v>Sim</v>
      </c>
      <c r="J456" s="17" t="s">
        <v>400</v>
      </c>
      <c r="K456" s="17" t="s">
        <v>400</v>
      </c>
      <c r="L456" s="17"/>
      <c r="M456" s="54" t="s">
        <v>369</v>
      </c>
      <c r="N456" s="55">
        <v>85097.24</v>
      </c>
      <c r="O456" s="55">
        <v>0</v>
      </c>
      <c r="P456" s="56">
        <v>85097.24</v>
      </c>
      <c r="Q456" s="64"/>
      <c r="R456" s="51"/>
      <c r="S456" s="62" t="s">
        <v>375</v>
      </c>
      <c r="T456" s="53">
        <v>1897693</v>
      </c>
      <c r="U456" s="53" t="s">
        <v>4969</v>
      </c>
      <c r="V456" s="53" t="s">
        <v>4970</v>
      </c>
      <c r="W456" s="53" t="s">
        <v>52</v>
      </c>
      <c r="X456" s="53" t="s">
        <v>4971</v>
      </c>
      <c r="Y456" s="53" t="s">
        <v>4972</v>
      </c>
      <c r="Z456" s="53" t="s">
        <v>4973</v>
      </c>
      <c r="AA456" s="53" t="s">
        <v>56</v>
      </c>
      <c r="AB456" s="53">
        <v>52731</v>
      </c>
      <c r="AC456" s="53">
        <v>52731</v>
      </c>
      <c r="AD456" s="53" t="s">
        <v>56</v>
      </c>
      <c r="AE456" s="53" t="s">
        <v>56</v>
      </c>
      <c r="AF456" s="53" t="s">
        <v>56</v>
      </c>
      <c r="AG456" s="53">
        <v>52731</v>
      </c>
      <c r="AH456" s="53" t="s">
        <v>102</v>
      </c>
      <c r="AI456" s="53">
        <v>26365.5</v>
      </c>
      <c r="AJ456" s="53">
        <v>0</v>
      </c>
      <c r="AK456" s="53" t="s">
        <v>58</v>
      </c>
      <c r="AL456" s="53">
        <v>0</v>
      </c>
      <c r="AM456" s="53" t="s">
        <v>59</v>
      </c>
      <c r="AN456" s="53" t="s">
        <v>60</v>
      </c>
      <c r="AO456" s="51"/>
      <c r="AP456" s="53" t="s">
        <v>61</v>
      </c>
      <c r="AQ456" s="53" t="s">
        <v>62</v>
      </c>
      <c r="AR456" s="53" t="s">
        <v>2674</v>
      </c>
      <c r="AS456" s="53" t="s">
        <v>88</v>
      </c>
      <c r="AT456" s="53" t="s">
        <v>169</v>
      </c>
      <c r="AU456" s="53" t="s">
        <v>65</v>
      </c>
      <c r="AV456" s="53" t="s">
        <v>2190</v>
      </c>
      <c r="AW456" s="53" t="s">
        <v>92</v>
      </c>
      <c r="AX456" s="53" t="s">
        <v>68</v>
      </c>
      <c r="AY456" s="53" t="s">
        <v>93</v>
      </c>
      <c r="AZ456" s="53" t="s">
        <v>4731</v>
      </c>
      <c r="BA456" s="53" t="s">
        <v>155</v>
      </c>
      <c r="BB456" s="53">
        <v>0</v>
      </c>
      <c r="BC456" s="53" t="s">
        <v>4974</v>
      </c>
      <c r="BD456" s="53" t="s">
        <v>4975</v>
      </c>
      <c r="BE456" s="58">
        <v>41852</v>
      </c>
      <c r="BF456" s="53">
        <v>52731</v>
      </c>
      <c r="BG456" s="58">
        <v>41852</v>
      </c>
      <c r="BH456" s="109" t="s">
        <v>4731</v>
      </c>
      <c r="BI456" s="60">
        <v>1020</v>
      </c>
      <c r="BJ456" s="61">
        <v>34</v>
      </c>
      <c r="BK456" s="27">
        <f t="shared" si="36"/>
        <v>33</v>
      </c>
      <c r="BL456" s="110">
        <f t="shared" si="37"/>
        <v>2.75</v>
      </c>
    </row>
    <row r="457" spans="1:64" s="77" customFormat="1" ht="16.5" customHeight="1" x14ac:dyDescent="0.25">
      <c r="A457" s="49" t="s">
        <v>3958</v>
      </c>
      <c r="B457" s="51" t="s">
        <v>4980</v>
      </c>
      <c r="C457" s="119">
        <v>93</v>
      </c>
      <c r="D457" s="18" t="s">
        <v>3333</v>
      </c>
      <c r="E457" s="24" t="s">
        <v>377</v>
      </c>
      <c r="F457" s="84">
        <v>5030</v>
      </c>
      <c r="G457" s="18" t="s">
        <v>46</v>
      </c>
      <c r="H457" s="24" t="str">
        <f>IFERROR(IF(F457*1=9999,VLOOKUP(99&amp;C457*1,[4]Depara_Prod_Oficial!$A$2:$F$1048576,6,FALSE),VLOOKUP(F457*1,[4]Depara_Prod_Oficial!$A$2:$F$1048576,6,FALSE)),E457)</f>
        <v>Vida Proteção Exclusiva</v>
      </c>
      <c r="I457" s="24" t="str">
        <f>IFERROR(VLOOKUP(H457,'[5]Principais Produtos'!$C$1:$D$42,2,0),"Não")</f>
        <v>Sim</v>
      </c>
      <c r="J457" s="17" t="s">
        <v>387</v>
      </c>
      <c r="K457" s="23" t="s">
        <v>47</v>
      </c>
      <c r="L457" s="17"/>
      <c r="M457" s="54" t="s">
        <v>369</v>
      </c>
      <c r="N457" s="55">
        <v>39715.599999999999</v>
      </c>
      <c r="O457" s="55">
        <v>0</v>
      </c>
      <c r="P457" s="56">
        <v>39715.599999999999</v>
      </c>
      <c r="Q457" s="64"/>
      <c r="R457" s="51"/>
      <c r="S457" s="62" t="s">
        <v>375</v>
      </c>
      <c r="T457" s="53">
        <v>1872676</v>
      </c>
      <c r="U457" s="53" t="s">
        <v>4976</v>
      </c>
      <c r="V457" s="53" t="s">
        <v>4977</v>
      </c>
      <c r="W457" s="53" t="s">
        <v>52</v>
      </c>
      <c r="X457" s="53" t="s">
        <v>4978</v>
      </c>
      <c r="Y457" s="53" t="s">
        <v>4979</v>
      </c>
      <c r="Z457" s="53" t="s">
        <v>1441</v>
      </c>
      <c r="AA457" s="53" t="s">
        <v>56</v>
      </c>
      <c r="AB457" s="53">
        <v>21260</v>
      </c>
      <c r="AC457" s="53">
        <v>21260</v>
      </c>
      <c r="AD457" s="53" t="s">
        <v>56</v>
      </c>
      <c r="AE457" s="53" t="s">
        <v>56</v>
      </c>
      <c r="AF457" s="53" t="s">
        <v>56</v>
      </c>
      <c r="AG457" s="53">
        <v>21260</v>
      </c>
      <c r="AH457" s="53" t="s">
        <v>102</v>
      </c>
      <c r="AI457" s="53">
        <v>10630</v>
      </c>
      <c r="AJ457" s="53">
        <v>0</v>
      </c>
      <c r="AK457" s="53" t="s">
        <v>58</v>
      </c>
      <c r="AL457" s="53">
        <v>0</v>
      </c>
      <c r="AM457" s="53" t="s">
        <v>59</v>
      </c>
      <c r="AN457" s="53" t="s">
        <v>60</v>
      </c>
      <c r="AO457" s="51"/>
      <c r="AP457" s="53" t="s">
        <v>61</v>
      </c>
      <c r="AQ457" s="53" t="s">
        <v>62</v>
      </c>
      <c r="AR457" s="53" t="s">
        <v>142</v>
      </c>
      <c r="AS457" s="53" t="s">
        <v>64</v>
      </c>
      <c r="AT457" s="53" t="s">
        <v>169</v>
      </c>
      <c r="AU457" s="53" t="s">
        <v>65</v>
      </c>
      <c r="AV457" s="53" t="s">
        <v>1102</v>
      </c>
      <c r="AW457" s="53" t="s">
        <v>92</v>
      </c>
      <c r="AX457" s="53" t="s">
        <v>68</v>
      </c>
      <c r="AY457" s="53" t="s">
        <v>93</v>
      </c>
      <c r="AZ457" s="53" t="s">
        <v>4856</v>
      </c>
      <c r="BA457" s="53" t="s">
        <v>4664</v>
      </c>
      <c r="BB457" s="53">
        <v>0</v>
      </c>
      <c r="BC457" s="53" t="s">
        <v>4980</v>
      </c>
      <c r="BD457" s="53" t="s">
        <v>4981</v>
      </c>
      <c r="BE457" s="58">
        <v>41808</v>
      </c>
      <c r="BF457" s="53">
        <v>21260</v>
      </c>
      <c r="BG457" s="58">
        <v>41808</v>
      </c>
      <c r="BH457" s="109" t="s">
        <v>4856</v>
      </c>
      <c r="BI457" s="60">
        <v>1065</v>
      </c>
      <c r="BJ457" s="61">
        <v>35.5</v>
      </c>
      <c r="BK457" s="27">
        <f t="shared" si="36"/>
        <v>35</v>
      </c>
      <c r="BL457" s="110">
        <f t="shared" si="37"/>
        <v>2.9166666666666665</v>
      </c>
    </row>
    <row r="458" spans="1:64" s="77" customFormat="1" ht="16.5" customHeight="1" x14ac:dyDescent="0.25">
      <c r="A458" s="49" t="s">
        <v>3958</v>
      </c>
      <c r="B458" s="51" t="s">
        <v>4987</v>
      </c>
      <c r="C458" s="119">
        <v>82</v>
      </c>
      <c r="D458" s="18" t="s">
        <v>3333</v>
      </c>
      <c r="E458" s="24" t="s">
        <v>1633</v>
      </c>
      <c r="F458" s="84">
        <v>5043</v>
      </c>
      <c r="G458" s="18" t="s">
        <v>374</v>
      </c>
      <c r="H458" s="24" t="str">
        <f>IFERROR(IF(F458*1=9999,VLOOKUP(99&amp;C458*1,[4]Depara_Prod_Oficial!$A$2:$F$1048576,6,FALSE),VLOOKUP(F458*1,[4]Depara_Prod_Oficial!$A$2:$F$1048576,6,FALSE)),E458)</f>
        <v>AP Mulher</v>
      </c>
      <c r="I458" s="24" t="str">
        <f>IFERROR(VLOOKUP(H458,'[5]Principais Produtos'!$C$1:$D$42,2,0),"Não")</f>
        <v>Sim</v>
      </c>
      <c r="J458" s="17" t="s">
        <v>387</v>
      </c>
      <c r="K458" s="23" t="s">
        <v>47</v>
      </c>
      <c r="L458" s="17"/>
      <c r="M458" s="54" t="s">
        <v>369</v>
      </c>
      <c r="N458" s="55">
        <v>107895.6</v>
      </c>
      <c r="O458" s="55">
        <v>0</v>
      </c>
      <c r="P458" s="56">
        <v>107895.6</v>
      </c>
      <c r="Q458" s="64"/>
      <c r="R458" s="51"/>
      <c r="S458" s="62" t="s">
        <v>375</v>
      </c>
      <c r="T458" s="53">
        <v>2439037</v>
      </c>
      <c r="U458" s="53" t="s">
        <v>4982</v>
      </c>
      <c r="V458" s="53" t="s">
        <v>4983</v>
      </c>
      <c r="W458" s="53" t="s">
        <v>52</v>
      </c>
      <c r="X458" s="53" t="s">
        <v>4984</v>
      </c>
      <c r="Y458" s="53" t="s">
        <v>4985</v>
      </c>
      <c r="Z458" s="53" t="s">
        <v>4986</v>
      </c>
      <c r="AA458" s="53" t="s">
        <v>56</v>
      </c>
      <c r="AB458" s="53">
        <v>79170</v>
      </c>
      <c r="AC458" s="53">
        <v>79170</v>
      </c>
      <c r="AD458" s="53" t="s">
        <v>56</v>
      </c>
      <c r="AE458" s="53" t="s">
        <v>56</v>
      </c>
      <c r="AF458" s="53" t="s">
        <v>56</v>
      </c>
      <c r="AG458" s="53">
        <v>79170</v>
      </c>
      <c r="AH458" s="53" t="s">
        <v>102</v>
      </c>
      <c r="AI458" s="53">
        <v>39585</v>
      </c>
      <c r="AJ458" s="53">
        <v>0</v>
      </c>
      <c r="AK458" s="53" t="s">
        <v>58</v>
      </c>
      <c r="AL458" s="53">
        <v>0</v>
      </c>
      <c r="AM458" s="53" t="s">
        <v>59</v>
      </c>
      <c r="AN458" s="53" t="s">
        <v>60</v>
      </c>
      <c r="AO458" s="51"/>
      <c r="AP458" s="53" t="s">
        <v>61</v>
      </c>
      <c r="AQ458" s="53" t="s">
        <v>62</v>
      </c>
      <c r="AR458" s="53" t="s">
        <v>87</v>
      </c>
      <c r="AS458" s="53" t="s">
        <v>88</v>
      </c>
      <c r="AT458" s="53" t="s">
        <v>153</v>
      </c>
      <c r="AU458" s="53" t="s">
        <v>65</v>
      </c>
      <c r="AV458" s="53" t="s">
        <v>406</v>
      </c>
      <c r="AW458" s="53" t="s">
        <v>283</v>
      </c>
      <c r="AX458" s="53" t="s">
        <v>284</v>
      </c>
      <c r="AY458" s="53" t="s">
        <v>93</v>
      </c>
      <c r="AZ458" s="53" t="s">
        <v>4806</v>
      </c>
      <c r="BA458" s="53" t="s">
        <v>4664</v>
      </c>
      <c r="BB458" s="53">
        <v>0</v>
      </c>
      <c r="BC458" s="53" t="s">
        <v>4987</v>
      </c>
      <c r="BD458" s="53" t="s">
        <v>4988</v>
      </c>
      <c r="BE458" s="58">
        <v>42844</v>
      </c>
      <c r="BF458" s="53">
        <v>79170</v>
      </c>
      <c r="BG458" s="58">
        <v>42844</v>
      </c>
      <c r="BH458" s="109" t="s">
        <v>4806</v>
      </c>
      <c r="BI458" s="60">
        <v>33</v>
      </c>
      <c r="BJ458" s="61">
        <v>1.1000000000000001</v>
      </c>
      <c r="BK458" s="27">
        <f t="shared" si="36"/>
        <v>1</v>
      </c>
      <c r="BL458" s="110">
        <f t="shared" si="37"/>
        <v>8.3333333333333329E-2</v>
      </c>
    </row>
    <row r="459" spans="1:64" s="77" customFormat="1" ht="16.5" customHeight="1" x14ac:dyDescent="0.25">
      <c r="A459" s="49" t="s">
        <v>3958</v>
      </c>
      <c r="B459" s="51" t="s">
        <v>4994</v>
      </c>
      <c r="C459" s="119">
        <v>93</v>
      </c>
      <c r="D459" s="18" t="s">
        <v>3333</v>
      </c>
      <c r="E459" s="24" t="s">
        <v>3187</v>
      </c>
      <c r="F459" s="84">
        <v>8062</v>
      </c>
      <c r="G459" s="18" t="s">
        <v>374</v>
      </c>
      <c r="H459" s="24" t="str">
        <f>IFERROR(IF(F459*1=9999,VLOOKUP(99&amp;C459*1,[4]Depara_Prod_Oficial!$A$2:$F$1048576,6,FALSE),VLOOKUP(F459*1,[4]Depara_Prod_Oficial!$A$2:$F$1048576,6,FALSE)),E459)</f>
        <v>Vida Mulher</v>
      </c>
      <c r="I459" s="24" t="str">
        <f>IFERROR(VLOOKUP(H459,'[5]Principais Produtos'!$C$1:$D$42,2,0),"Não")</f>
        <v>Não</v>
      </c>
      <c r="J459" s="17" t="s">
        <v>387</v>
      </c>
      <c r="K459" s="23" t="s">
        <v>47</v>
      </c>
      <c r="L459" s="17"/>
      <c r="M459" s="54" t="s">
        <v>369</v>
      </c>
      <c r="N459" s="55">
        <v>46541.32</v>
      </c>
      <c r="O459" s="55">
        <v>0</v>
      </c>
      <c r="P459" s="56">
        <v>46541.32</v>
      </c>
      <c r="Q459" s="64"/>
      <c r="R459" s="51"/>
      <c r="S459" s="62" t="s">
        <v>375</v>
      </c>
      <c r="T459" s="53">
        <v>2272712</v>
      </c>
      <c r="U459" s="53" t="s">
        <v>4989</v>
      </c>
      <c r="V459" s="53" t="s">
        <v>4990</v>
      </c>
      <c r="W459" s="53" t="s">
        <v>52</v>
      </c>
      <c r="X459" s="53" t="s">
        <v>4991</v>
      </c>
      <c r="Y459" s="53" t="s">
        <v>4992</v>
      </c>
      <c r="Z459" s="53" t="s">
        <v>4993</v>
      </c>
      <c r="AA459" s="53" t="s">
        <v>56</v>
      </c>
      <c r="AB459" s="53">
        <v>30000</v>
      </c>
      <c r="AC459" s="53">
        <v>30000</v>
      </c>
      <c r="AD459" s="53" t="s">
        <v>56</v>
      </c>
      <c r="AE459" s="53" t="s">
        <v>56</v>
      </c>
      <c r="AF459" s="53" t="s">
        <v>56</v>
      </c>
      <c r="AG459" s="53">
        <v>30000</v>
      </c>
      <c r="AH459" s="53" t="s">
        <v>102</v>
      </c>
      <c r="AI459" s="53">
        <v>15000</v>
      </c>
      <c r="AJ459" s="53">
        <v>0</v>
      </c>
      <c r="AK459" s="53" t="s">
        <v>58</v>
      </c>
      <c r="AL459" s="53">
        <v>0</v>
      </c>
      <c r="AM459" s="53" t="s">
        <v>59</v>
      </c>
      <c r="AN459" s="53" t="s">
        <v>60</v>
      </c>
      <c r="AO459" s="51"/>
      <c r="AP459" s="53" t="s">
        <v>61</v>
      </c>
      <c r="AQ459" s="53" t="s">
        <v>62</v>
      </c>
      <c r="AR459" s="53" t="s">
        <v>87</v>
      </c>
      <c r="AS459" s="53" t="s">
        <v>88</v>
      </c>
      <c r="AT459" s="53" t="s">
        <v>187</v>
      </c>
      <c r="AU459" s="53" t="s">
        <v>65</v>
      </c>
      <c r="AV459" s="53" t="s">
        <v>261</v>
      </c>
      <c r="AW459" s="53" t="s">
        <v>92</v>
      </c>
      <c r="AX459" s="53" t="s">
        <v>68</v>
      </c>
      <c r="AY459" s="53" t="s">
        <v>93</v>
      </c>
      <c r="AZ459" s="53" t="s">
        <v>4748</v>
      </c>
      <c r="BA459" s="53" t="s">
        <v>155</v>
      </c>
      <c r="BB459" s="53">
        <v>0</v>
      </c>
      <c r="BC459" s="53" t="s">
        <v>4994</v>
      </c>
      <c r="BD459" s="53" t="s">
        <v>4995</v>
      </c>
      <c r="BE459" s="58">
        <v>42544</v>
      </c>
      <c r="BF459" s="53">
        <v>30000</v>
      </c>
      <c r="BG459" s="58">
        <v>42544</v>
      </c>
      <c r="BH459" s="109" t="s">
        <v>4748</v>
      </c>
      <c r="BI459" s="60">
        <v>334</v>
      </c>
      <c r="BJ459" s="61">
        <v>11.133333333333333</v>
      </c>
      <c r="BK459" s="27">
        <f t="shared" si="36"/>
        <v>11</v>
      </c>
      <c r="BL459" s="110">
        <f t="shared" si="37"/>
        <v>0.91666666666666663</v>
      </c>
    </row>
    <row r="460" spans="1:64" s="77" customFormat="1" ht="16.5" customHeight="1" x14ac:dyDescent="0.25">
      <c r="A460" s="49" t="s">
        <v>3958</v>
      </c>
      <c r="B460" s="51" t="s">
        <v>5001</v>
      </c>
      <c r="C460" s="119">
        <v>82</v>
      </c>
      <c r="D460" s="18" t="s">
        <v>3333</v>
      </c>
      <c r="E460" s="24" t="s">
        <v>1626</v>
      </c>
      <c r="F460" s="84">
        <v>8065</v>
      </c>
      <c r="G460" s="18" t="s">
        <v>374</v>
      </c>
      <c r="H460" s="24" t="str">
        <f>IFERROR(IF(F460*1=9999,VLOOKUP(99&amp;C460*1,[4]Depara_Prod_Oficial!$A$2:$F$1048576,6,FALSE),VLOOKUP(F460*1,[4]Depara_Prod_Oficial!$A$2:$F$1048576,6,FALSE)),E460)</f>
        <v>AP Proteção Sob Medida</v>
      </c>
      <c r="I460" s="24" t="str">
        <f>IFERROR(VLOOKUP(H460,'[5]Principais Produtos'!$C$1:$D$42,2,0),"Não")</f>
        <v>Sim</v>
      </c>
      <c r="J460" s="17" t="s">
        <v>925</v>
      </c>
      <c r="K460" s="23" t="s">
        <v>378</v>
      </c>
      <c r="L460" s="17"/>
      <c r="M460" s="54" t="s">
        <v>369</v>
      </c>
      <c r="N460" s="55">
        <v>25194.149999999998</v>
      </c>
      <c r="O460" s="55">
        <v>0</v>
      </c>
      <c r="P460" s="56">
        <v>25194.149999999998</v>
      </c>
      <c r="Q460" s="64"/>
      <c r="R460" s="51"/>
      <c r="S460" s="62" t="s">
        <v>375</v>
      </c>
      <c r="T460" s="53">
        <v>2272952</v>
      </c>
      <c r="U460" s="53" t="s">
        <v>4996</v>
      </c>
      <c r="V460" s="53" t="s">
        <v>4997</v>
      </c>
      <c r="W460" s="53" t="s">
        <v>52</v>
      </c>
      <c r="X460" s="53" t="s">
        <v>4998</v>
      </c>
      <c r="Y460" s="53" t="s">
        <v>4999</v>
      </c>
      <c r="Z460" s="53" t="s">
        <v>5000</v>
      </c>
      <c r="AA460" s="53" t="s">
        <v>56</v>
      </c>
      <c r="AB460" s="53">
        <v>19928.150000000001</v>
      </c>
      <c r="AC460" s="53">
        <v>20977</v>
      </c>
      <c r="AD460" s="53" t="s">
        <v>56</v>
      </c>
      <c r="AE460" s="53" t="s">
        <v>56</v>
      </c>
      <c r="AF460" s="53" t="s">
        <v>56</v>
      </c>
      <c r="AG460" s="53">
        <v>19928.150000000001</v>
      </c>
      <c r="AH460" s="53" t="s">
        <v>102</v>
      </c>
      <c r="AI460" s="53">
        <v>9964.08</v>
      </c>
      <c r="AJ460" s="53">
        <v>0</v>
      </c>
      <c r="AK460" s="53" t="s">
        <v>58</v>
      </c>
      <c r="AL460" s="53">
        <v>0</v>
      </c>
      <c r="AM460" s="53" t="s">
        <v>59</v>
      </c>
      <c r="AN460" s="53" t="s">
        <v>60</v>
      </c>
      <c r="AO460" s="51"/>
      <c r="AP460" s="53" t="s">
        <v>61</v>
      </c>
      <c r="AQ460" s="53" t="s">
        <v>62</v>
      </c>
      <c r="AR460" s="53" t="s">
        <v>142</v>
      </c>
      <c r="AS460" s="53" t="s">
        <v>64</v>
      </c>
      <c r="AT460" s="53" t="s">
        <v>169</v>
      </c>
      <c r="AU460" s="53" t="s">
        <v>65</v>
      </c>
      <c r="AV460" s="53" t="s">
        <v>406</v>
      </c>
      <c r="AW460" s="53" t="s">
        <v>283</v>
      </c>
      <c r="AX460" s="53" t="s">
        <v>284</v>
      </c>
      <c r="AY460" s="53" t="s">
        <v>93</v>
      </c>
      <c r="AZ460" s="53" t="s">
        <v>4748</v>
      </c>
      <c r="BA460" s="53" t="s">
        <v>4664</v>
      </c>
      <c r="BB460" s="53">
        <v>0</v>
      </c>
      <c r="BC460" s="53" t="s">
        <v>5001</v>
      </c>
      <c r="BD460" s="53" t="s">
        <v>5002</v>
      </c>
      <c r="BE460" s="58">
        <v>42544</v>
      </c>
      <c r="BF460" s="53">
        <v>19928.150000000001</v>
      </c>
      <c r="BG460" s="58">
        <v>42544</v>
      </c>
      <c r="BH460" s="109" t="s">
        <v>4748</v>
      </c>
      <c r="BI460" s="60">
        <v>334</v>
      </c>
      <c r="BJ460" s="61">
        <v>11.133333333333333</v>
      </c>
      <c r="BK460" s="27">
        <f t="shared" si="36"/>
        <v>11</v>
      </c>
      <c r="BL460" s="110">
        <f t="shared" si="37"/>
        <v>0.91666666666666663</v>
      </c>
    </row>
    <row r="461" spans="1:64" s="77" customFormat="1" ht="16.5" customHeight="1" x14ac:dyDescent="0.25">
      <c r="A461" s="49" t="s">
        <v>3958</v>
      </c>
      <c r="B461" s="51" t="s">
        <v>5008</v>
      </c>
      <c r="C461" s="119">
        <v>93</v>
      </c>
      <c r="D461" s="18" t="s">
        <v>3333</v>
      </c>
      <c r="E461" s="24" t="s">
        <v>1630</v>
      </c>
      <c r="F461" s="84">
        <v>5055</v>
      </c>
      <c r="G461" s="18" t="s">
        <v>389</v>
      </c>
      <c r="H461" s="24" t="str">
        <f>IFERROR(IF(F461*1=9999,VLOOKUP(99&amp;C461*1,[4]Depara_Prod_Oficial!$A$2:$F$1048576,6,FALSE),VLOOKUP(F461*1,[4]Depara_Prod_Oficial!$A$2:$F$1048576,6,FALSE)),E461)</f>
        <v>Vida Master</v>
      </c>
      <c r="I461" s="24" t="str">
        <f>IFERROR(VLOOKUP(H461,'[5]Principais Produtos'!$C$1:$D$42,2,0),"Não")</f>
        <v>Sim</v>
      </c>
      <c r="J461" s="17" t="s">
        <v>925</v>
      </c>
      <c r="K461" s="23" t="s">
        <v>378</v>
      </c>
      <c r="L461" s="17"/>
      <c r="M461" s="54" t="s">
        <v>369</v>
      </c>
      <c r="N461" s="55">
        <v>29354.54</v>
      </c>
      <c r="O461" s="55">
        <v>0</v>
      </c>
      <c r="P461" s="56">
        <v>29354.54</v>
      </c>
      <c r="Q461" s="64"/>
      <c r="R461" s="51"/>
      <c r="S461" s="62" t="s">
        <v>375</v>
      </c>
      <c r="T461" s="53">
        <v>2194536</v>
      </c>
      <c r="U461" s="53" t="s">
        <v>5003</v>
      </c>
      <c r="V461" s="53" t="s">
        <v>5004</v>
      </c>
      <c r="W461" s="53" t="s">
        <v>52</v>
      </c>
      <c r="X461" s="53" t="s">
        <v>5005</v>
      </c>
      <c r="Y461" s="53" t="s">
        <v>5006</v>
      </c>
      <c r="Z461" s="53" t="s">
        <v>5007</v>
      </c>
      <c r="AA461" s="53" t="s">
        <v>56</v>
      </c>
      <c r="AB461" s="53">
        <v>21600</v>
      </c>
      <c r="AC461" s="53">
        <v>27000</v>
      </c>
      <c r="AD461" s="53" t="s">
        <v>56</v>
      </c>
      <c r="AE461" s="53" t="s">
        <v>56</v>
      </c>
      <c r="AF461" s="53" t="s">
        <v>56</v>
      </c>
      <c r="AG461" s="53">
        <v>21600</v>
      </c>
      <c r="AH461" s="53" t="s">
        <v>102</v>
      </c>
      <c r="AI461" s="53">
        <v>10800</v>
      </c>
      <c r="AJ461" s="53">
        <v>0</v>
      </c>
      <c r="AK461" s="53" t="s">
        <v>58</v>
      </c>
      <c r="AL461" s="53">
        <v>0</v>
      </c>
      <c r="AM461" s="53" t="s">
        <v>59</v>
      </c>
      <c r="AN461" s="53" t="s">
        <v>60</v>
      </c>
      <c r="AO461" s="51"/>
      <c r="AP461" s="53" t="s">
        <v>61</v>
      </c>
      <c r="AQ461" s="53" t="s">
        <v>62</v>
      </c>
      <c r="AR461" s="53" t="s">
        <v>728</v>
      </c>
      <c r="AS461" s="53" t="s">
        <v>88</v>
      </c>
      <c r="AT461" s="53" t="s">
        <v>89</v>
      </c>
      <c r="AU461" s="53" t="s">
        <v>103</v>
      </c>
      <c r="AV461" s="53" t="s">
        <v>623</v>
      </c>
      <c r="AW461" s="53" t="s">
        <v>67</v>
      </c>
      <c r="AX461" s="53" t="s">
        <v>68</v>
      </c>
      <c r="AY461" s="53" t="s">
        <v>93</v>
      </c>
      <c r="AZ461" s="53" t="s">
        <v>4757</v>
      </c>
      <c r="BA461" s="53" t="s">
        <v>155</v>
      </c>
      <c r="BB461" s="53">
        <v>0</v>
      </c>
      <c r="BC461" s="53" t="s">
        <v>5008</v>
      </c>
      <c r="BD461" s="53" t="s">
        <v>349</v>
      </c>
      <c r="BE461" s="58">
        <v>42388</v>
      </c>
      <c r="BF461" s="53">
        <v>21600</v>
      </c>
      <c r="BG461" s="58">
        <v>42388</v>
      </c>
      <c r="BH461" s="109" t="s">
        <v>4757</v>
      </c>
      <c r="BI461" s="60">
        <v>491</v>
      </c>
      <c r="BJ461" s="61">
        <v>16.366666666666667</v>
      </c>
      <c r="BK461" s="27">
        <f t="shared" si="36"/>
        <v>16</v>
      </c>
      <c r="BL461" s="110">
        <f t="shared" si="37"/>
        <v>1.3333333333333333</v>
      </c>
    </row>
    <row r="462" spans="1:64" s="77" customFormat="1" ht="16.5" customHeight="1" x14ac:dyDescent="0.25">
      <c r="A462" s="49" t="s">
        <v>3958</v>
      </c>
      <c r="B462" s="51" t="s">
        <v>5013</v>
      </c>
      <c r="C462" s="119">
        <v>93</v>
      </c>
      <c r="D462" s="18" t="s">
        <v>3333</v>
      </c>
      <c r="E462" s="24" t="s">
        <v>3951</v>
      </c>
      <c r="F462" s="84">
        <v>7012</v>
      </c>
      <c r="G462" s="18" t="s">
        <v>46</v>
      </c>
      <c r="H462" s="24" t="str">
        <f>IFERROR(IF(F462*1=9999,VLOOKUP(99&amp;C462*1,[4]Depara_Prod_Oficial!$A$2:$F$1048576,6,FALSE),VLOOKUP(F462*1,[4]Depara_Prod_Oficial!$A$2:$F$1048576,6,FALSE)),E462)</f>
        <v>Vida Específica</v>
      </c>
      <c r="I462" s="24" t="str">
        <f>IFERROR(VLOOKUP(H462,'[5]Principais Produtos'!$C$1:$D$42,2,0),"Não")</f>
        <v>Não</v>
      </c>
      <c r="J462" s="17" t="s">
        <v>400</v>
      </c>
      <c r="K462" s="23" t="s">
        <v>400</v>
      </c>
      <c r="L462" s="17"/>
      <c r="M462" s="54" t="s">
        <v>369</v>
      </c>
      <c r="N462" s="55">
        <v>199194.54</v>
      </c>
      <c r="O462" s="55">
        <v>0</v>
      </c>
      <c r="P462" s="56">
        <v>199194.54</v>
      </c>
      <c r="Q462" s="64"/>
      <c r="R462" s="51"/>
      <c r="S462" s="62" t="s">
        <v>375</v>
      </c>
      <c r="T462" s="53">
        <v>2088886</v>
      </c>
      <c r="U462" s="53" t="s">
        <v>5009</v>
      </c>
      <c r="V462" s="53" t="s">
        <v>5010</v>
      </c>
      <c r="W462" s="53" t="s">
        <v>52</v>
      </c>
      <c r="X462" s="53" t="s">
        <v>5011</v>
      </c>
      <c r="Y462" s="53" t="s">
        <v>5012</v>
      </c>
      <c r="Z462" s="53" t="s">
        <v>2027</v>
      </c>
      <c r="AA462" s="53" t="s">
        <v>56</v>
      </c>
      <c r="AB462" s="53">
        <v>111614.04</v>
      </c>
      <c r="AC462" s="53">
        <v>111614.04</v>
      </c>
      <c r="AD462" s="53" t="s">
        <v>56</v>
      </c>
      <c r="AE462" s="53" t="s">
        <v>56</v>
      </c>
      <c r="AF462" s="53" t="s">
        <v>56</v>
      </c>
      <c r="AG462" s="53">
        <v>111614.04</v>
      </c>
      <c r="AH462" s="53" t="s">
        <v>102</v>
      </c>
      <c r="AI462" s="53">
        <v>55807.02</v>
      </c>
      <c r="AJ462" s="53">
        <v>0</v>
      </c>
      <c r="AK462" s="53" t="s">
        <v>58</v>
      </c>
      <c r="AL462" s="53">
        <v>0</v>
      </c>
      <c r="AM462" s="53" t="s">
        <v>59</v>
      </c>
      <c r="AN462" s="53" t="s">
        <v>60</v>
      </c>
      <c r="AO462" s="51"/>
      <c r="AP462" s="53" t="s">
        <v>61</v>
      </c>
      <c r="AQ462" s="53" t="s">
        <v>62</v>
      </c>
      <c r="AR462" s="53" t="s">
        <v>199</v>
      </c>
      <c r="AS462" s="53" t="s">
        <v>88</v>
      </c>
      <c r="AT462" s="53" t="s">
        <v>347</v>
      </c>
      <c r="AU462" s="53" t="s">
        <v>65</v>
      </c>
      <c r="AV462" s="53" t="s">
        <v>314</v>
      </c>
      <c r="AW462" s="53" t="s">
        <v>92</v>
      </c>
      <c r="AX462" s="53" t="s">
        <v>68</v>
      </c>
      <c r="AY462" s="53" t="s">
        <v>93</v>
      </c>
      <c r="AZ462" s="53" t="s">
        <v>4757</v>
      </c>
      <c r="BA462" s="53" t="s">
        <v>155</v>
      </c>
      <c r="BB462" s="53">
        <v>0</v>
      </c>
      <c r="BC462" s="53" t="s">
        <v>5013</v>
      </c>
      <c r="BD462" s="53" t="s">
        <v>5014</v>
      </c>
      <c r="BE462" s="58">
        <v>42138</v>
      </c>
      <c r="BF462" s="53">
        <v>111614.04</v>
      </c>
      <c r="BG462" s="58">
        <v>42138</v>
      </c>
      <c r="BH462" s="109" t="s">
        <v>4757</v>
      </c>
      <c r="BI462" s="60">
        <v>741</v>
      </c>
      <c r="BJ462" s="61">
        <v>24.7</v>
      </c>
      <c r="BK462" s="27">
        <f t="shared" si="36"/>
        <v>24</v>
      </c>
      <c r="BL462" s="110">
        <f t="shared" si="37"/>
        <v>2</v>
      </c>
    </row>
    <row r="463" spans="1:64" s="77" customFormat="1" ht="16.5" customHeight="1" x14ac:dyDescent="0.25">
      <c r="A463" s="49" t="s">
        <v>3958</v>
      </c>
      <c r="B463" s="51" t="s">
        <v>5020</v>
      </c>
      <c r="C463" s="119">
        <v>82</v>
      </c>
      <c r="D463" s="18" t="s">
        <v>3333</v>
      </c>
      <c r="E463" s="24" t="s">
        <v>917</v>
      </c>
      <c r="F463" s="84">
        <v>5012</v>
      </c>
      <c r="G463" s="18" t="s">
        <v>386</v>
      </c>
      <c r="H463" s="24" t="str">
        <f>IFERROR(IF(F463*1=9999,VLOOKUP(99&amp;C463*1,[4]Depara_Prod_Oficial!$A$2:$F$1048576,6,FALSE),VLOOKUP(F463*1,[4]Depara_Prod_Oficial!$A$2:$F$1048576,6,FALSE)),E463)</f>
        <v>AP STD</v>
      </c>
      <c r="I463" s="24" t="str">
        <f>IFERROR(VLOOKUP(H463,'[5]Principais Produtos'!$C$1:$D$42,2,0),"Não")</f>
        <v>Sim</v>
      </c>
      <c r="J463" s="17" t="s">
        <v>387</v>
      </c>
      <c r="K463" s="23" t="s">
        <v>957</v>
      </c>
      <c r="L463" s="17"/>
      <c r="M463" s="54" t="s">
        <v>369</v>
      </c>
      <c r="N463" s="55">
        <v>81520.28</v>
      </c>
      <c r="O463" s="55">
        <v>0</v>
      </c>
      <c r="P463" s="56">
        <v>81520.28</v>
      </c>
      <c r="Q463" s="64"/>
      <c r="R463" s="51"/>
      <c r="S463" s="62" t="s">
        <v>375</v>
      </c>
      <c r="T463" s="53">
        <v>1995707</v>
      </c>
      <c r="U463" s="53" t="s">
        <v>5015</v>
      </c>
      <c r="V463" s="53" t="s">
        <v>5016</v>
      </c>
      <c r="W463" s="53" t="s">
        <v>52</v>
      </c>
      <c r="X463" s="53" t="s">
        <v>5017</v>
      </c>
      <c r="Y463" s="53" t="s">
        <v>5018</v>
      </c>
      <c r="Z463" s="53" t="s">
        <v>5019</v>
      </c>
      <c r="AA463" s="53" t="s">
        <v>56</v>
      </c>
      <c r="AB463" s="53">
        <v>52141</v>
      </c>
      <c r="AC463" s="53">
        <v>52141</v>
      </c>
      <c r="AD463" s="53" t="s">
        <v>56</v>
      </c>
      <c r="AE463" s="53" t="s">
        <v>56</v>
      </c>
      <c r="AF463" s="53" t="s">
        <v>56</v>
      </c>
      <c r="AG463" s="53">
        <v>52141</v>
      </c>
      <c r="AH463" s="53" t="s">
        <v>102</v>
      </c>
      <c r="AI463" s="53">
        <v>26070.5</v>
      </c>
      <c r="AJ463" s="53">
        <v>0</v>
      </c>
      <c r="AK463" s="53" t="s">
        <v>58</v>
      </c>
      <c r="AL463" s="53">
        <v>0</v>
      </c>
      <c r="AM463" s="53" t="s">
        <v>59</v>
      </c>
      <c r="AN463" s="53" t="s">
        <v>60</v>
      </c>
      <c r="AO463" s="51"/>
      <c r="AP463" s="53" t="s">
        <v>61</v>
      </c>
      <c r="AQ463" s="53" t="s">
        <v>62</v>
      </c>
      <c r="AR463" s="53" t="s">
        <v>151</v>
      </c>
      <c r="AS463" s="53" t="s">
        <v>64</v>
      </c>
      <c r="AT463" s="53" t="s">
        <v>153</v>
      </c>
      <c r="AU463" s="53" t="s">
        <v>65</v>
      </c>
      <c r="AV463" s="53" t="s">
        <v>3272</v>
      </c>
      <c r="AW463" s="53" t="s">
        <v>92</v>
      </c>
      <c r="AX463" s="53" t="s">
        <v>68</v>
      </c>
      <c r="AY463" s="53" t="s">
        <v>93</v>
      </c>
      <c r="AZ463" s="53" t="s">
        <v>4924</v>
      </c>
      <c r="BA463" s="53" t="s">
        <v>155</v>
      </c>
      <c r="BB463" s="53">
        <v>0</v>
      </c>
      <c r="BC463" s="53" t="s">
        <v>5020</v>
      </c>
      <c r="BD463" s="53" t="s">
        <v>5021</v>
      </c>
      <c r="BE463" s="58">
        <v>41982</v>
      </c>
      <c r="BF463" s="53">
        <v>52141</v>
      </c>
      <c r="BG463" s="58">
        <v>41982</v>
      </c>
      <c r="BH463" s="109" t="s">
        <v>4924</v>
      </c>
      <c r="BI463" s="60">
        <v>903</v>
      </c>
      <c r="BJ463" s="61">
        <v>30.1</v>
      </c>
      <c r="BK463" s="27">
        <f t="shared" si="36"/>
        <v>29</v>
      </c>
      <c r="BL463" s="110">
        <f t="shared" si="37"/>
        <v>2.4166666666666665</v>
      </c>
    </row>
    <row r="464" spans="1:64" s="77" customFormat="1" ht="16.5" customHeight="1" x14ac:dyDescent="0.25">
      <c r="A464" s="49" t="s">
        <v>3958</v>
      </c>
      <c r="B464" s="51" t="s">
        <v>5027</v>
      </c>
      <c r="C464" s="119">
        <v>93</v>
      </c>
      <c r="D464" s="18" t="s">
        <v>3333</v>
      </c>
      <c r="E464" s="24" t="s">
        <v>377</v>
      </c>
      <c r="F464" s="84">
        <v>1008</v>
      </c>
      <c r="G464" s="18" t="s">
        <v>46</v>
      </c>
      <c r="H464" s="24" t="str">
        <f>IFERROR(IF(F464*1=9999,VLOOKUP(99&amp;C464*1,[4]Depara_Prod_Oficial!$A$2:$F$1048576,6,FALSE),VLOOKUP(F464*1,[4]Depara_Prod_Oficial!$A$2:$F$1048576,6,FALSE)),E464)</f>
        <v>Vida Proteção Exclusiva</v>
      </c>
      <c r="I464" s="24" t="str">
        <f>IFERROR(VLOOKUP(H464,'[5]Principais Produtos'!$C$1:$D$42,2,0),"Não")</f>
        <v>Sim</v>
      </c>
      <c r="J464" s="17" t="s">
        <v>387</v>
      </c>
      <c r="K464" s="23" t="s">
        <v>3664</v>
      </c>
      <c r="L464" s="17"/>
      <c r="M464" s="54" t="s">
        <v>369</v>
      </c>
      <c r="N464" s="55">
        <v>11985.16</v>
      </c>
      <c r="O464" s="55">
        <v>0</v>
      </c>
      <c r="P464" s="56">
        <v>11985.16</v>
      </c>
      <c r="Q464" s="64"/>
      <c r="R464" s="51"/>
      <c r="S464" s="62" t="s">
        <v>375</v>
      </c>
      <c r="T464" s="53">
        <v>2178254</v>
      </c>
      <c r="U464" s="53" t="s">
        <v>5022</v>
      </c>
      <c r="V464" s="53" t="s">
        <v>5023</v>
      </c>
      <c r="W464" s="53" t="s">
        <v>52</v>
      </c>
      <c r="X464" s="53" t="s">
        <v>5024</v>
      </c>
      <c r="Y464" s="53" t="s">
        <v>5025</v>
      </c>
      <c r="Z464" s="53" t="s">
        <v>5026</v>
      </c>
      <c r="AA464" s="53" t="s">
        <v>56</v>
      </c>
      <c r="AB464" s="53">
        <v>6381.92</v>
      </c>
      <c r="AC464" s="53">
        <v>6381.92</v>
      </c>
      <c r="AD464" s="53" t="s">
        <v>56</v>
      </c>
      <c r="AE464" s="53" t="s">
        <v>56</v>
      </c>
      <c r="AF464" s="53" t="s">
        <v>56</v>
      </c>
      <c r="AG464" s="53">
        <v>6381.92</v>
      </c>
      <c r="AH464" s="53" t="s">
        <v>102</v>
      </c>
      <c r="AI464" s="53">
        <v>3190.96</v>
      </c>
      <c r="AJ464" s="53">
        <v>0</v>
      </c>
      <c r="AK464" s="53" t="s">
        <v>58</v>
      </c>
      <c r="AL464" s="53">
        <v>0</v>
      </c>
      <c r="AM464" s="53" t="s">
        <v>59</v>
      </c>
      <c r="AN464" s="53" t="s">
        <v>60</v>
      </c>
      <c r="AO464" s="51"/>
      <c r="AP464" s="53" t="s">
        <v>61</v>
      </c>
      <c r="AQ464" s="53" t="s">
        <v>62</v>
      </c>
      <c r="AR464" s="53" t="s">
        <v>405</v>
      </c>
      <c r="AS464" s="53" t="s">
        <v>88</v>
      </c>
      <c r="AT464" s="53" t="s">
        <v>169</v>
      </c>
      <c r="AU464" s="53" t="s">
        <v>65</v>
      </c>
      <c r="AV464" s="53" t="s">
        <v>700</v>
      </c>
      <c r="AW464" s="53" t="s">
        <v>92</v>
      </c>
      <c r="AX464" s="53" t="s">
        <v>68</v>
      </c>
      <c r="AY464" s="53" t="s">
        <v>93</v>
      </c>
      <c r="AZ464" s="53" t="s">
        <v>4924</v>
      </c>
      <c r="BA464" s="53" t="s">
        <v>155</v>
      </c>
      <c r="BB464" s="53">
        <v>0</v>
      </c>
      <c r="BC464" s="53" t="s">
        <v>5027</v>
      </c>
      <c r="BD464" s="53" t="s">
        <v>5028</v>
      </c>
      <c r="BE464" s="58">
        <v>42340</v>
      </c>
      <c r="BF464" s="53">
        <v>6381.92</v>
      </c>
      <c r="BG464" s="58">
        <v>42340</v>
      </c>
      <c r="BH464" s="109" t="s">
        <v>4924</v>
      </c>
      <c r="BI464" s="60">
        <v>545</v>
      </c>
      <c r="BJ464" s="61">
        <v>18.166666666666668</v>
      </c>
      <c r="BK464" s="27">
        <f t="shared" si="36"/>
        <v>17</v>
      </c>
      <c r="BL464" s="110">
        <f t="shared" si="37"/>
        <v>1.4166666666666667</v>
      </c>
    </row>
    <row r="465" spans="1:64" s="77" customFormat="1" ht="16.5" customHeight="1" x14ac:dyDescent="0.25">
      <c r="A465" s="49" t="s">
        <v>3958</v>
      </c>
      <c r="B465" s="51" t="s">
        <v>5035</v>
      </c>
      <c r="C465" s="119">
        <v>82</v>
      </c>
      <c r="D465" s="18" t="s">
        <v>3333</v>
      </c>
      <c r="E465" s="24" t="s">
        <v>1633</v>
      </c>
      <c r="F465" s="84">
        <v>5043</v>
      </c>
      <c r="G465" s="18" t="s">
        <v>399</v>
      </c>
      <c r="H465" s="24" t="str">
        <f>IFERROR(IF(F465*1=9999,VLOOKUP(99&amp;C465*1,[4]Depara_Prod_Oficial!$A$2:$F$1048576,6,FALSE),VLOOKUP(F465*1,[4]Depara_Prod_Oficial!$A$2:$F$1048576,6,FALSE)),E465)</f>
        <v>AP Mulher</v>
      </c>
      <c r="I465" s="24" t="str">
        <f>IFERROR(VLOOKUP(H465,'[5]Principais Produtos'!$C$1:$D$42,2,0),"Não")</f>
        <v>Sim</v>
      </c>
      <c r="J465" s="17" t="s">
        <v>400</v>
      </c>
      <c r="K465" s="23" t="s">
        <v>400</v>
      </c>
      <c r="L465" s="17"/>
      <c r="M465" s="54" t="s">
        <v>369</v>
      </c>
      <c r="N465" s="55">
        <v>43408</v>
      </c>
      <c r="O465" s="55">
        <v>0</v>
      </c>
      <c r="P465" s="56">
        <v>43408</v>
      </c>
      <c r="Q465" s="64"/>
      <c r="R465" s="51"/>
      <c r="S465" s="62" t="s">
        <v>375</v>
      </c>
      <c r="T465" s="53">
        <v>2225700</v>
      </c>
      <c r="U465" s="53" t="s">
        <v>5029</v>
      </c>
      <c r="V465" s="53" t="s">
        <v>5030</v>
      </c>
      <c r="W465" s="53" t="s">
        <v>52</v>
      </c>
      <c r="X465" s="53" t="s">
        <v>5031</v>
      </c>
      <c r="Y465" s="53" t="s">
        <v>5032</v>
      </c>
      <c r="Z465" s="53" t="s">
        <v>5033</v>
      </c>
      <c r="AA465" s="53" t="s">
        <v>56</v>
      </c>
      <c r="AB465" s="53">
        <v>30000</v>
      </c>
      <c r="AC465" s="53">
        <v>30000</v>
      </c>
      <c r="AD465" s="53" t="s">
        <v>56</v>
      </c>
      <c r="AE465" s="53" t="s">
        <v>56</v>
      </c>
      <c r="AF465" s="53" t="s">
        <v>56</v>
      </c>
      <c r="AG465" s="53">
        <v>30000</v>
      </c>
      <c r="AH465" s="53" t="s">
        <v>102</v>
      </c>
      <c r="AI465" s="53">
        <v>15000</v>
      </c>
      <c r="AJ465" s="53">
        <v>0</v>
      </c>
      <c r="AK465" s="53" t="s">
        <v>58</v>
      </c>
      <c r="AL465" s="53">
        <v>0</v>
      </c>
      <c r="AM465" s="53" t="s">
        <v>59</v>
      </c>
      <c r="AN465" s="53" t="s">
        <v>60</v>
      </c>
      <c r="AO465" s="51"/>
      <c r="AP465" s="53" t="s">
        <v>61</v>
      </c>
      <c r="AQ465" s="53" t="s">
        <v>62</v>
      </c>
      <c r="AR465" s="53" t="s">
        <v>168</v>
      </c>
      <c r="AS465" s="53" t="s">
        <v>88</v>
      </c>
      <c r="AT465" s="53" t="s">
        <v>169</v>
      </c>
      <c r="AU465" s="53" t="s">
        <v>65</v>
      </c>
      <c r="AV465" s="53" t="s">
        <v>5034</v>
      </c>
      <c r="AW465" s="53" t="s">
        <v>283</v>
      </c>
      <c r="AX465" s="53" t="s">
        <v>284</v>
      </c>
      <c r="AY465" s="53" t="s">
        <v>93</v>
      </c>
      <c r="AZ465" s="53" t="s">
        <v>4924</v>
      </c>
      <c r="BA465" s="53" t="s">
        <v>155</v>
      </c>
      <c r="BB465" s="53">
        <v>0</v>
      </c>
      <c r="BC465" s="53" t="s">
        <v>5035</v>
      </c>
      <c r="BD465" s="53" t="s">
        <v>2759</v>
      </c>
      <c r="BE465" s="58">
        <v>42452</v>
      </c>
      <c r="BF465" s="53">
        <v>30000</v>
      </c>
      <c r="BG465" s="58">
        <v>42452</v>
      </c>
      <c r="BH465" s="109" t="s">
        <v>4924</v>
      </c>
      <c r="BI465" s="60">
        <v>433</v>
      </c>
      <c r="BJ465" s="61">
        <v>14.433333333333334</v>
      </c>
      <c r="BK465" s="27">
        <f t="shared" si="36"/>
        <v>14</v>
      </c>
      <c r="BL465" s="110">
        <f t="shared" si="37"/>
        <v>1.1666666666666667</v>
      </c>
    </row>
    <row r="466" spans="1:64" s="77" customFormat="1" ht="16.5" customHeight="1" x14ac:dyDescent="0.25">
      <c r="A466" s="49" t="s">
        <v>3958</v>
      </c>
      <c r="B466" s="51" t="s">
        <v>5041</v>
      </c>
      <c r="C466" s="119">
        <v>93</v>
      </c>
      <c r="D466" s="18" t="s">
        <v>3333</v>
      </c>
      <c r="E466" s="24" t="s">
        <v>377</v>
      </c>
      <c r="F466" s="84">
        <v>5030</v>
      </c>
      <c r="G466" s="18" t="s">
        <v>46</v>
      </c>
      <c r="H466" s="24" t="str">
        <f>IFERROR(IF(F466*1=9999,VLOOKUP(99&amp;C466*1,[4]Depara_Prod_Oficial!$A$2:$F$1048576,6,FALSE),VLOOKUP(F466*1,[4]Depara_Prod_Oficial!$A$2:$F$1048576,6,FALSE)),E466)</f>
        <v>Vida Proteção Exclusiva</v>
      </c>
      <c r="I466" s="24" t="str">
        <f>IFERROR(VLOOKUP(H466,'[5]Principais Produtos'!$C$1:$D$42,2,0),"Não")</f>
        <v>Sim</v>
      </c>
      <c r="J466" s="17" t="s">
        <v>387</v>
      </c>
      <c r="K466" s="23" t="s">
        <v>3664</v>
      </c>
      <c r="L466" s="17"/>
      <c r="M466" s="54" t="s">
        <v>48</v>
      </c>
      <c r="N466" s="55">
        <v>119077.21</v>
      </c>
      <c r="O466" s="55">
        <v>100000</v>
      </c>
      <c r="P466" s="56">
        <v>19077.210000000006</v>
      </c>
      <c r="Q466" s="64"/>
      <c r="R466" s="51"/>
      <c r="S466" s="62" t="s">
        <v>375</v>
      </c>
      <c r="T466" s="53">
        <v>2420257</v>
      </c>
      <c r="U466" s="53" t="s">
        <v>5036</v>
      </c>
      <c r="V466" s="53" t="s">
        <v>5037</v>
      </c>
      <c r="W466" s="53" t="s">
        <v>52</v>
      </c>
      <c r="X466" s="53" t="s">
        <v>5038</v>
      </c>
      <c r="Y466" s="53" t="s">
        <v>5039</v>
      </c>
      <c r="Z466" s="53" t="s">
        <v>5040</v>
      </c>
      <c r="AA466" s="53" t="s">
        <v>56</v>
      </c>
      <c r="AB466" s="53">
        <v>96303</v>
      </c>
      <c r="AC466" s="53">
        <v>96303</v>
      </c>
      <c r="AD466" s="53" t="s">
        <v>56</v>
      </c>
      <c r="AE466" s="53" t="s">
        <v>56</v>
      </c>
      <c r="AF466" s="53" t="s">
        <v>56</v>
      </c>
      <c r="AG466" s="53">
        <v>96303</v>
      </c>
      <c r="AH466" s="53" t="s">
        <v>102</v>
      </c>
      <c r="AI466" s="53">
        <v>48151.5</v>
      </c>
      <c r="AJ466" s="53">
        <v>0</v>
      </c>
      <c r="AK466" s="53" t="s">
        <v>58</v>
      </c>
      <c r="AL466" s="53">
        <v>0</v>
      </c>
      <c r="AM466" s="53" t="s">
        <v>59</v>
      </c>
      <c r="AN466" s="53" t="s">
        <v>60</v>
      </c>
      <c r="AO466" s="51"/>
      <c r="AP466" s="53" t="s">
        <v>61</v>
      </c>
      <c r="AQ466" s="53" t="s">
        <v>62</v>
      </c>
      <c r="AR466" s="53" t="s">
        <v>87</v>
      </c>
      <c r="AS466" s="53" t="s">
        <v>88</v>
      </c>
      <c r="AT466" s="53" t="s">
        <v>313</v>
      </c>
      <c r="AU466" s="53" t="s">
        <v>65</v>
      </c>
      <c r="AV466" s="53" t="s">
        <v>314</v>
      </c>
      <c r="AW466" s="53" t="s">
        <v>92</v>
      </c>
      <c r="AX466" s="53" t="s">
        <v>68</v>
      </c>
      <c r="AY466" s="53" t="s">
        <v>93</v>
      </c>
      <c r="AZ466" s="53" t="s">
        <v>4731</v>
      </c>
      <c r="BA466" s="53" t="s">
        <v>70</v>
      </c>
      <c r="BB466" s="53">
        <v>0</v>
      </c>
      <c r="BC466" s="53" t="s">
        <v>5041</v>
      </c>
      <c r="BD466" s="53" t="s">
        <v>5042</v>
      </c>
      <c r="BE466" s="58">
        <v>42791</v>
      </c>
      <c r="BF466" s="53">
        <v>96303</v>
      </c>
      <c r="BG466" s="58">
        <v>42791</v>
      </c>
      <c r="BH466" s="109" t="s">
        <v>4731</v>
      </c>
      <c r="BI466" s="60">
        <v>81</v>
      </c>
      <c r="BJ466" s="61">
        <v>2.7</v>
      </c>
      <c r="BK466" s="27">
        <f t="shared" si="36"/>
        <v>2</v>
      </c>
      <c r="BL466" s="110">
        <f t="shared" si="37"/>
        <v>0.16666666666666666</v>
      </c>
    </row>
    <row r="467" spans="1:64" s="77" customFormat="1" ht="16.5" customHeight="1" x14ac:dyDescent="0.25">
      <c r="A467" s="49" t="s">
        <v>3958</v>
      </c>
      <c r="B467" s="51" t="s">
        <v>5046</v>
      </c>
      <c r="C467" s="119">
        <v>93</v>
      </c>
      <c r="D467" s="18" t="s">
        <v>3333</v>
      </c>
      <c r="E467" s="24" t="s">
        <v>1632</v>
      </c>
      <c r="F467" s="84">
        <v>8061</v>
      </c>
      <c r="G467" s="18" t="s">
        <v>389</v>
      </c>
      <c r="H467" s="24" t="str">
        <f>IFERROR(IF(F467*1=9999,VLOOKUP(99&amp;C467*1,[4]Depara_Prod_Oficial!$A$2:$F$1048576,6,FALSE),VLOOKUP(F467*1,[4]Depara_Prod_Oficial!$A$2:$F$1048576,6,FALSE)),E467)</f>
        <v>Vida Homem</v>
      </c>
      <c r="I467" s="24" t="str">
        <f>IFERROR(VLOOKUP(H467,'[5]Principais Produtos'!$C$1:$D$42,2,0),"Não")</f>
        <v>Sim</v>
      </c>
      <c r="J467" s="17" t="s">
        <v>387</v>
      </c>
      <c r="K467" s="23" t="s">
        <v>3664</v>
      </c>
      <c r="L467" s="17"/>
      <c r="M467" s="54" t="s">
        <v>48</v>
      </c>
      <c r="N467" s="55">
        <v>220313.85</v>
      </c>
      <c r="O467" s="55">
        <v>120000</v>
      </c>
      <c r="P467" s="56">
        <v>100313.85</v>
      </c>
      <c r="Q467" s="64"/>
      <c r="R467" s="51"/>
      <c r="S467" s="62" t="s">
        <v>375</v>
      </c>
      <c r="T467" s="53">
        <v>2356968</v>
      </c>
      <c r="U467" s="53" t="s">
        <v>5043</v>
      </c>
      <c r="V467" s="53" t="s">
        <v>4317</v>
      </c>
      <c r="W467" s="53" t="s">
        <v>52</v>
      </c>
      <c r="X467" s="53" t="s">
        <v>5044</v>
      </c>
      <c r="Y467" s="53" t="s">
        <v>5045</v>
      </c>
      <c r="Z467" s="53" t="s">
        <v>714</v>
      </c>
      <c r="AA467" s="53" t="s">
        <v>56</v>
      </c>
      <c r="AB467" s="53">
        <v>100000</v>
      </c>
      <c r="AC467" s="53">
        <v>100000</v>
      </c>
      <c r="AD467" s="53" t="s">
        <v>56</v>
      </c>
      <c r="AE467" s="53" t="s">
        <v>56</v>
      </c>
      <c r="AF467" s="53" t="s">
        <v>56</v>
      </c>
      <c r="AG467" s="53">
        <v>100000</v>
      </c>
      <c r="AH467" s="53" t="s">
        <v>102</v>
      </c>
      <c r="AI467" s="53">
        <v>50000</v>
      </c>
      <c r="AJ467" s="53">
        <v>0</v>
      </c>
      <c r="AK467" s="53" t="s">
        <v>58</v>
      </c>
      <c r="AL467" s="53">
        <v>0</v>
      </c>
      <c r="AM467" s="53" t="s">
        <v>59</v>
      </c>
      <c r="AN467" s="53" t="s">
        <v>60</v>
      </c>
      <c r="AO467" s="51"/>
      <c r="AP467" s="53" t="s">
        <v>61</v>
      </c>
      <c r="AQ467" s="53" t="s">
        <v>62</v>
      </c>
      <c r="AR467" s="53" t="s">
        <v>168</v>
      </c>
      <c r="AS467" s="53" t="s">
        <v>88</v>
      </c>
      <c r="AT467" s="53" t="s">
        <v>187</v>
      </c>
      <c r="AU467" s="53" t="s">
        <v>65</v>
      </c>
      <c r="AV467" s="53" t="s">
        <v>1797</v>
      </c>
      <c r="AW467" s="53" t="s">
        <v>92</v>
      </c>
      <c r="AX467" s="53" t="s">
        <v>68</v>
      </c>
      <c r="AY467" s="53" t="s">
        <v>93</v>
      </c>
      <c r="AZ467" s="53" t="s">
        <v>4856</v>
      </c>
      <c r="BA467" s="53" t="s">
        <v>70</v>
      </c>
      <c r="BB467" s="53">
        <v>0</v>
      </c>
      <c r="BC467" s="53" t="s">
        <v>5046</v>
      </c>
      <c r="BD467" s="53" t="s">
        <v>2930</v>
      </c>
      <c r="BE467" s="58">
        <v>42661</v>
      </c>
      <c r="BF467" s="53">
        <v>100000</v>
      </c>
      <c r="BG467" s="58">
        <v>42661</v>
      </c>
      <c r="BH467" s="109" t="s">
        <v>4856</v>
      </c>
      <c r="BI467" s="60">
        <v>212</v>
      </c>
      <c r="BJ467" s="61">
        <v>7.0666666666666664</v>
      </c>
      <c r="BK467" s="27">
        <f t="shared" si="36"/>
        <v>7</v>
      </c>
      <c r="BL467" s="110">
        <f t="shared" si="37"/>
        <v>0.58333333333333337</v>
      </c>
    </row>
    <row r="468" spans="1:64" s="77" customFormat="1" ht="16.5" customHeight="1" x14ac:dyDescent="0.25">
      <c r="A468" s="49" t="s">
        <v>3958</v>
      </c>
      <c r="B468" s="51" t="s">
        <v>5052</v>
      </c>
      <c r="C468" s="119">
        <v>93</v>
      </c>
      <c r="D468" s="18" t="s">
        <v>3333</v>
      </c>
      <c r="E468" s="24" t="s">
        <v>1630</v>
      </c>
      <c r="F468" s="84">
        <v>5055</v>
      </c>
      <c r="G468" s="18" t="s">
        <v>374</v>
      </c>
      <c r="H468" s="24" t="str">
        <f>IFERROR(IF(F468*1=9999,VLOOKUP(99&amp;C468*1,[4]Depara_Prod_Oficial!$A$2:$F$1048576,6,FALSE),VLOOKUP(F468*1,[4]Depara_Prod_Oficial!$A$2:$F$1048576,6,FALSE)),E468)</f>
        <v>Vida Master</v>
      </c>
      <c r="I468" s="24" t="str">
        <f>IFERROR(VLOOKUP(H468,'[5]Principais Produtos'!$C$1:$D$42,2,0),"Não")</f>
        <v>Sim</v>
      </c>
      <c r="J468" s="17" t="s">
        <v>925</v>
      </c>
      <c r="K468" s="23" t="s">
        <v>378</v>
      </c>
      <c r="L468" s="17"/>
      <c r="M468" s="54" t="s">
        <v>48</v>
      </c>
      <c r="N468" s="55">
        <v>18991.48</v>
      </c>
      <c r="O468" s="55">
        <v>17000</v>
      </c>
      <c r="P468" s="56">
        <v>1991.4799999999996</v>
      </c>
      <c r="Q468" s="64"/>
      <c r="R468" s="51"/>
      <c r="S468" s="62" t="s">
        <v>375</v>
      </c>
      <c r="T468" s="53">
        <v>2176646</v>
      </c>
      <c r="U468" s="53" t="s">
        <v>5047</v>
      </c>
      <c r="V468" s="53" t="s">
        <v>5048</v>
      </c>
      <c r="W468" s="53" t="s">
        <v>52</v>
      </c>
      <c r="X468" s="53" t="s">
        <v>5049</v>
      </c>
      <c r="Y468" s="53" t="s">
        <v>5050</v>
      </c>
      <c r="Z468" s="53" t="s">
        <v>5051</v>
      </c>
      <c r="AA468" s="53" t="s">
        <v>56</v>
      </c>
      <c r="AB468" s="53">
        <v>11659.86</v>
      </c>
      <c r="AC468" s="53">
        <v>12605.25</v>
      </c>
      <c r="AD468" s="53" t="s">
        <v>56</v>
      </c>
      <c r="AE468" s="53" t="s">
        <v>56</v>
      </c>
      <c r="AF468" s="53" t="s">
        <v>56</v>
      </c>
      <c r="AG468" s="53">
        <v>11659.86</v>
      </c>
      <c r="AH468" s="53" t="s">
        <v>102</v>
      </c>
      <c r="AI468" s="53">
        <v>5829.93</v>
      </c>
      <c r="AJ468" s="53">
        <v>0</v>
      </c>
      <c r="AK468" s="53" t="s">
        <v>58</v>
      </c>
      <c r="AL468" s="53">
        <v>0</v>
      </c>
      <c r="AM468" s="53" t="s">
        <v>59</v>
      </c>
      <c r="AN468" s="53" t="s">
        <v>60</v>
      </c>
      <c r="AO468" s="51"/>
      <c r="AP468" s="53" t="s">
        <v>61</v>
      </c>
      <c r="AQ468" s="53" t="s">
        <v>62</v>
      </c>
      <c r="AR468" s="53" t="s">
        <v>221</v>
      </c>
      <c r="AS468" s="53" t="s">
        <v>88</v>
      </c>
      <c r="AT468" s="53" t="s">
        <v>169</v>
      </c>
      <c r="AU468" s="53" t="s">
        <v>65</v>
      </c>
      <c r="AV468" s="53" t="s">
        <v>3316</v>
      </c>
      <c r="AW468" s="53" t="s">
        <v>292</v>
      </c>
      <c r="AX468" s="53" t="s">
        <v>293</v>
      </c>
      <c r="AY468" s="53" t="s">
        <v>93</v>
      </c>
      <c r="AZ468" s="53" t="s">
        <v>4813</v>
      </c>
      <c r="BA468" s="53" t="s">
        <v>70</v>
      </c>
      <c r="BB468" s="53">
        <v>0</v>
      </c>
      <c r="BC468" s="53" t="s">
        <v>5052</v>
      </c>
      <c r="BD468" s="53" t="s">
        <v>5053</v>
      </c>
      <c r="BE468" s="58">
        <v>42335</v>
      </c>
      <c r="BF468" s="53">
        <v>11659.86</v>
      </c>
      <c r="BG468" s="58">
        <v>42335</v>
      </c>
      <c r="BH468" s="109" t="s">
        <v>4813</v>
      </c>
      <c r="BI468" s="60">
        <v>545</v>
      </c>
      <c r="BJ468" s="61">
        <v>18.166666666666668</v>
      </c>
      <c r="BK468" s="27">
        <f t="shared" si="36"/>
        <v>17</v>
      </c>
      <c r="BL468" s="110">
        <f t="shared" si="37"/>
        <v>1.4166666666666667</v>
      </c>
    </row>
    <row r="469" spans="1:64" s="77" customFormat="1" ht="16.5" customHeight="1" x14ac:dyDescent="0.25">
      <c r="A469" s="49" t="s">
        <v>3958</v>
      </c>
      <c r="B469" s="51" t="s">
        <v>5061</v>
      </c>
      <c r="C469" s="119">
        <v>93</v>
      </c>
      <c r="D469" s="18" t="s">
        <v>3333</v>
      </c>
      <c r="E469" s="24" t="s">
        <v>1632</v>
      </c>
      <c r="F469" s="84">
        <v>8061</v>
      </c>
      <c r="G469" s="18" t="s">
        <v>389</v>
      </c>
      <c r="H469" s="24" t="str">
        <f>IFERROR(IF(F469*1=9999,VLOOKUP(99&amp;C469*1,[4]Depara_Prod_Oficial!$A$2:$F$1048576,6,FALSE),VLOOKUP(F469*1,[4]Depara_Prod_Oficial!$A$2:$F$1048576,6,FALSE)),E469)</f>
        <v>Vida Homem</v>
      </c>
      <c r="I469" s="24" t="str">
        <f>IFERROR(VLOOKUP(H469,'[5]Principais Produtos'!$C$1:$D$42,2,0),"Não")</f>
        <v>Sim</v>
      </c>
      <c r="J469" s="17" t="s">
        <v>387</v>
      </c>
      <c r="K469" s="17" t="s">
        <v>921</v>
      </c>
      <c r="L469" s="17"/>
      <c r="M469" s="54" t="s">
        <v>369</v>
      </c>
      <c r="N469" s="55">
        <v>98773.54</v>
      </c>
      <c r="O469" s="55">
        <v>0</v>
      </c>
      <c r="P469" s="56">
        <v>98773.54</v>
      </c>
      <c r="Q469" s="64"/>
      <c r="R469" s="51"/>
      <c r="S469" s="62" t="s">
        <v>375</v>
      </c>
      <c r="T469" s="53">
        <v>2158701</v>
      </c>
      <c r="U469" s="53" t="s">
        <v>5054</v>
      </c>
      <c r="V469" s="53" t="s">
        <v>5055</v>
      </c>
      <c r="W469" s="53" t="s">
        <v>52</v>
      </c>
      <c r="X469" s="53" t="s">
        <v>5056</v>
      </c>
      <c r="Y469" s="53" t="s">
        <v>5057</v>
      </c>
      <c r="Z469" s="53" t="s">
        <v>5058</v>
      </c>
      <c r="AA469" s="53" t="s">
        <v>56</v>
      </c>
      <c r="AB469" s="53">
        <v>70000</v>
      </c>
      <c r="AC469" s="53">
        <v>70000</v>
      </c>
      <c r="AD469" s="53" t="s">
        <v>56</v>
      </c>
      <c r="AE469" s="53" t="s">
        <v>56</v>
      </c>
      <c r="AF469" s="53" t="s">
        <v>56</v>
      </c>
      <c r="AG469" s="53">
        <v>70000</v>
      </c>
      <c r="AH469" s="53" t="s">
        <v>102</v>
      </c>
      <c r="AI469" s="53">
        <v>35000</v>
      </c>
      <c r="AJ469" s="53">
        <v>0</v>
      </c>
      <c r="AK469" s="53" t="s">
        <v>58</v>
      </c>
      <c r="AL469" s="53">
        <v>0</v>
      </c>
      <c r="AM469" s="53" t="s">
        <v>59</v>
      </c>
      <c r="AN469" s="53" t="s">
        <v>60</v>
      </c>
      <c r="AO469" s="51"/>
      <c r="AP469" s="53" t="s">
        <v>61</v>
      </c>
      <c r="AQ469" s="53" t="s">
        <v>62</v>
      </c>
      <c r="AR469" s="53" t="s">
        <v>87</v>
      </c>
      <c r="AS469" s="53" t="s">
        <v>64</v>
      </c>
      <c r="AT469" s="53" t="s">
        <v>1789</v>
      </c>
      <c r="AU469" s="53" t="s">
        <v>65</v>
      </c>
      <c r="AV469" s="53" t="s">
        <v>5059</v>
      </c>
      <c r="AW469" s="53" t="s">
        <v>5060</v>
      </c>
      <c r="AX469" s="53" t="s">
        <v>68</v>
      </c>
      <c r="AY469" s="53" t="s">
        <v>93</v>
      </c>
      <c r="AZ469" s="53" t="s">
        <v>4924</v>
      </c>
      <c r="BA469" s="53" t="s">
        <v>4717</v>
      </c>
      <c r="BB469" s="53">
        <v>0</v>
      </c>
      <c r="BC469" s="53" t="s">
        <v>5061</v>
      </c>
      <c r="BD469" s="53" t="s">
        <v>5062</v>
      </c>
      <c r="BE469" s="58">
        <v>42285</v>
      </c>
      <c r="BF469" s="53">
        <v>70000</v>
      </c>
      <c r="BG469" s="58">
        <v>42285</v>
      </c>
      <c r="BH469" s="109" t="s">
        <v>4924</v>
      </c>
      <c r="BI469" s="60">
        <v>600</v>
      </c>
      <c r="BJ469" s="61">
        <v>20</v>
      </c>
      <c r="BK469" s="27">
        <f t="shared" si="36"/>
        <v>19</v>
      </c>
      <c r="BL469" s="110">
        <f t="shared" si="37"/>
        <v>1.5833333333333333</v>
      </c>
    </row>
    <row r="470" spans="1:64" s="77" customFormat="1" ht="16.5" customHeight="1" x14ac:dyDescent="0.25">
      <c r="A470" s="49" t="s">
        <v>3958</v>
      </c>
      <c r="B470" s="51" t="s">
        <v>5068</v>
      </c>
      <c r="C470" s="119">
        <v>14</v>
      </c>
      <c r="D470" s="18" t="s">
        <v>3274</v>
      </c>
      <c r="E470" s="24" t="s">
        <v>3557</v>
      </c>
      <c r="F470" s="84">
        <v>8099</v>
      </c>
      <c r="G470" s="18" t="s">
        <v>936</v>
      </c>
      <c r="H470" s="24" t="str">
        <f>IFERROR(IF(F470*1=9999,VLOOKUP(99&amp;C470*1,[4]Depara_Prod_Oficial!$A$2:$F$1048576,6,FALSE),VLOOKUP(F470*1,[4]Depara_Prod_Oficial!$A$2:$F$1048576,6,FALSE)),E470)</f>
        <v>Residencial Sob Medida</v>
      </c>
      <c r="I470" s="24" t="str">
        <f>IFERROR(VLOOKUP(H470,'[5]Principais Produtos'!$C$1:$D$42,2,0),"Não")</f>
        <v>Sim</v>
      </c>
      <c r="J470" s="17" t="s">
        <v>387</v>
      </c>
      <c r="K470" s="23" t="s">
        <v>1645</v>
      </c>
      <c r="L470" s="17"/>
      <c r="M470" s="54" t="s">
        <v>48</v>
      </c>
      <c r="N470" s="55">
        <v>14661.36</v>
      </c>
      <c r="O470" s="55">
        <v>13000</v>
      </c>
      <c r="P470" s="56">
        <v>1661.3600000000006</v>
      </c>
      <c r="Q470" s="64"/>
      <c r="R470" s="51"/>
      <c r="S470" s="62" t="s">
        <v>375</v>
      </c>
      <c r="T470" s="53">
        <v>2287541</v>
      </c>
      <c r="U470" s="53" t="s">
        <v>5063</v>
      </c>
      <c r="V470" s="53" t="s">
        <v>5064</v>
      </c>
      <c r="W470" s="53" t="s">
        <v>129</v>
      </c>
      <c r="X470" s="53" t="s">
        <v>5065</v>
      </c>
      <c r="Y470" s="53" t="s">
        <v>5066</v>
      </c>
      <c r="Z470" s="53" t="s">
        <v>5067</v>
      </c>
      <c r="AA470" s="53" t="s">
        <v>56</v>
      </c>
      <c r="AB470" s="53">
        <v>21511</v>
      </c>
      <c r="AC470" s="53">
        <v>21511</v>
      </c>
      <c r="AD470" s="53" t="s">
        <v>56</v>
      </c>
      <c r="AE470" s="53" t="s">
        <v>56</v>
      </c>
      <c r="AF470" s="53" t="s">
        <v>56</v>
      </c>
      <c r="AG470" s="53">
        <v>21511</v>
      </c>
      <c r="AH470" s="53" t="s">
        <v>102</v>
      </c>
      <c r="AI470" s="53">
        <v>10755.5</v>
      </c>
      <c r="AJ470" s="53">
        <v>0</v>
      </c>
      <c r="AK470" s="53" t="s">
        <v>58</v>
      </c>
      <c r="AL470" s="53">
        <v>0</v>
      </c>
      <c r="AM470" s="53" t="s">
        <v>59</v>
      </c>
      <c r="AN470" s="53" t="s">
        <v>60</v>
      </c>
      <c r="AO470" s="51"/>
      <c r="AP470" s="53" t="s">
        <v>61</v>
      </c>
      <c r="AQ470" s="53" t="s">
        <v>133</v>
      </c>
      <c r="AR470" s="53" t="s">
        <v>142</v>
      </c>
      <c r="AS470" s="53" t="s">
        <v>88</v>
      </c>
      <c r="AT470" s="53" t="s">
        <v>89</v>
      </c>
      <c r="AU470" s="53" t="s">
        <v>90</v>
      </c>
      <c r="AV470" s="53" t="s">
        <v>4404</v>
      </c>
      <c r="AW470" s="53" t="s">
        <v>92</v>
      </c>
      <c r="AX470" s="53" t="s">
        <v>68</v>
      </c>
      <c r="AY470" s="53" t="s">
        <v>93</v>
      </c>
      <c r="AZ470" s="53" t="s">
        <v>4270</v>
      </c>
      <c r="BA470" s="53" t="s">
        <v>106</v>
      </c>
      <c r="BB470" s="53">
        <v>0</v>
      </c>
      <c r="BC470" s="53" t="s">
        <v>5068</v>
      </c>
      <c r="BD470" s="53" t="s">
        <v>2610</v>
      </c>
      <c r="BE470" s="58">
        <v>42578</v>
      </c>
      <c r="BF470" s="53">
        <v>21511</v>
      </c>
      <c r="BG470" s="58">
        <v>42578</v>
      </c>
      <c r="BH470" s="109" t="s">
        <v>4270</v>
      </c>
      <c r="BI470" s="60">
        <v>293</v>
      </c>
      <c r="BJ470" s="61">
        <v>9.7666666666666675</v>
      </c>
      <c r="BK470" s="27">
        <f t="shared" si="36"/>
        <v>9</v>
      </c>
      <c r="BL470" s="110">
        <f t="shared" si="37"/>
        <v>0.75</v>
      </c>
    </row>
    <row r="471" spans="1:64" s="77" customFormat="1" ht="16.5" customHeight="1" x14ac:dyDescent="0.25">
      <c r="A471" s="49" t="s">
        <v>3958</v>
      </c>
      <c r="B471" s="51" t="s">
        <v>5074</v>
      </c>
      <c r="C471" s="119">
        <v>14</v>
      </c>
      <c r="D471" s="18" t="s">
        <v>3274</v>
      </c>
      <c r="E471" s="24" t="s">
        <v>5508</v>
      </c>
      <c r="F471" s="84">
        <v>8109</v>
      </c>
      <c r="G471" s="18" t="s">
        <v>381</v>
      </c>
      <c r="H471" s="24" t="str">
        <f>IFERROR(IF(F471*1=9999,VLOOKUP(99&amp;C471*1,[4]Depara_Prod_Oficial!$A$2:$F$1048576,6,FALSE),VLOOKUP(F471*1,[4]Depara_Prod_Oficial!$A$2:$F$1048576,6,FALSE)),E471)</f>
        <v>Residencial Parcial</v>
      </c>
      <c r="I471" s="24" t="str">
        <f>IFERROR(VLOOKUP(H471,'[5]Principais Produtos'!$C$1:$D$42,2,0),"Não")</f>
        <v>Sim</v>
      </c>
      <c r="J471" s="17" t="s">
        <v>387</v>
      </c>
      <c r="K471" s="23" t="s">
        <v>3664</v>
      </c>
      <c r="L471" s="17"/>
      <c r="M471" s="54" t="s">
        <v>48</v>
      </c>
      <c r="N471" s="55">
        <v>2000</v>
      </c>
      <c r="O471" s="55">
        <v>1289.3900000000001</v>
      </c>
      <c r="P471" s="56">
        <v>710.6099999999999</v>
      </c>
      <c r="Q471" s="64"/>
      <c r="R471" s="51"/>
      <c r="S471" s="62" t="s">
        <v>375</v>
      </c>
      <c r="T471" s="53">
        <v>2395185</v>
      </c>
      <c r="U471" s="53" t="s">
        <v>5069</v>
      </c>
      <c r="V471" s="53" t="s">
        <v>5070</v>
      </c>
      <c r="W471" s="53" t="s">
        <v>129</v>
      </c>
      <c r="X471" s="53" t="s">
        <v>5071</v>
      </c>
      <c r="Y471" s="53" t="s">
        <v>5072</v>
      </c>
      <c r="Z471" s="53" t="s">
        <v>5073</v>
      </c>
      <c r="AA471" s="53" t="s">
        <v>56</v>
      </c>
      <c r="AB471" s="53">
        <v>1000</v>
      </c>
      <c r="AC471" s="53">
        <v>1000</v>
      </c>
      <c r="AD471" s="53" t="s">
        <v>56</v>
      </c>
      <c r="AE471" s="53" t="s">
        <v>56</v>
      </c>
      <c r="AF471" s="53" t="s">
        <v>56</v>
      </c>
      <c r="AG471" s="53">
        <v>1000</v>
      </c>
      <c r="AH471" s="53"/>
      <c r="AI471" s="53">
        <v>0</v>
      </c>
      <c r="AJ471" s="53">
        <v>0</v>
      </c>
      <c r="AK471" s="53" t="s">
        <v>58</v>
      </c>
      <c r="AL471" s="53">
        <v>0</v>
      </c>
      <c r="AM471" s="53" t="s">
        <v>59</v>
      </c>
      <c r="AN471" s="53" t="s">
        <v>60</v>
      </c>
      <c r="AO471" s="51"/>
      <c r="AP471" s="53" t="s">
        <v>61</v>
      </c>
      <c r="AQ471" s="53" t="s">
        <v>133</v>
      </c>
      <c r="AR471" s="53" t="s">
        <v>538</v>
      </c>
      <c r="AS471" s="53" t="s">
        <v>88</v>
      </c>
      <c r="AT471" s="53" t="s">
        <v>169</v>
      </c>
      <c r="AU471" s="53" t="s">
        <v>65</v>
      </c>
      <c r="AV471" s="53" t="s">
        <v>1841</v>
      </c>
      <c r="AW471" s="53" t="s">
        <v>92</v>
      </c>
      <c r="AX471" s="53" t="s">
        <v>68</v>
      </c>
      <c r="AY471" s="53" t="s">
        <v>93</v>
      </c>
      <c r="AZ471" s="53" t="s">
        <v>4856</v>
      </c>
      <c r="BA471" s="53" t="s">
        <v>106</v>
      </c>
      <c r="BB471" s="53">
        <v>0</v>
      </c>
      <c r="BC471" s="53" t="s">
        <v>5074</v>
      </c>
      <c r="BD471" s="53" t="s">
        <v>5075</v>
      </c>
      <c r="BE471" s="58">
        <v>42712</v>
      </c>
      <c r="BF471" s="53">
        <v>1000</v>
      </c>
      <c r="BG471" s="58">
        <v>42712</v>
      </c>
      <c r="BH471" s="109" t="s">
        <v>4856</v>
      </c>
      <c r="BI471" s="60">
        <v>161</v>
      </c>
      <c r="BJ471" s="61">
        <v>5.3666666666666663</v>
      </c>
      <c r="BK471" s="27">
        <f t="shared" si="36"/>
        <v>5</v>
      </c>
      <c r="BL471" s="110">
        <f t="shared" si="37"/>
        <v>0.41666666666666669</v>
      </c>
    </row>
    <row r="472" spans="1:64" s="77" customFormat="1" ht="16.5" customHeight="1" x14ac:dyDescent="0.25">
      <c r="A472" s="49" t="s">
        <v>3958</v>
      </c>
      <c r="B472" s="51" t="s">
        <v>5081</v>
      </c>
      <c r="C472" s="119">
        <v>14</v>
      </c>
      <c r="D472" s="18" t="s">
        <v>3274</v>
      </c>
      <c r="E472" s="24" t="s">
        <v>1629</v>
      </c>
      <c r="F472" s="84">
        <v>5002</v>
      </c>
      <c r="G472" s="18" t="s">
        <v>951</v>
      </c>
      <c r="H472" s="24" t="str">
        <f>IFERROR(IF(F472*1=9999,VLOOKUP(99&amp;C472*1,[4]Depara_Prod_Oficial!$A$2:$F$1048576,6,FALSE),VLOOKUP(F472*1,[4]Depara_Prod_Oficial!$A$2:$F$1048576,6,FALSE)),E472)</f>
        <v>Residencial Dose Dupla</v>
      </c>
      <c r="I472" s="24" t="str">
        <f>IFERROR(VLOOKUP(H472,'[5]Principais Produtos'!$C$1:$D$42,2,0),"Não")</f>
        <v>Sim</v>
      </c>
      <c r="J472" s="17" t="s">
        <v>387</v>
      </c>
      <c r="K472" s="23" t="s">
        <v>1645</v>
      </c>
      <c r="L472" s="17"/>
      <c r="M472" s="54" t="s">
        <v>48</v>
      </c>
      <c r="N472" s="55">
        <v>16887.509999999998</v>
      </c>
      <c r="O472" s="55">
        <v>15000</v>
      </c>
      <c r="P472" s="56">
        <v>1887.5099999999984</v>
      </c>
      <c r="Q472" s="64"/>
      <c r="R472" s="51"/>
      <c r="S472" s="62" t="s">
        <v>375</v>
      </c>
      <c r="T472" s="53">
        <v>2324472</v>
      </c>
      <c r="U472" s="53" t="s">
        <v>5076</v>
      </c>
      <c r="V472" s="53" t="s">
        <v>5077</v>
      </c>
      <c r="W472" s="53" t="s">
        <v>129</v>
      </c>
      <c r="X472" s="53" t="s">
        <v>5078</v>
      </c>
      <c r="Y472" s="53" t="s">
        <v>5079</v>
      </c>
      <c r="Z472" s="53" t="s">
        <v>5080</v>
      </c>
      <c r="AA472" s="53" t="s">
        <v>56</v>
      </c>
      <c r="AB472" s="53">
        <v>15939</v>
      </c>
      <c r="AC472" s="53">
        <v>15939</v>
      </c>
      <c r="AD472" s="53" t="s">
        <v>56</v>
      </c>
      <c r="AE472" s="53" t="s">
        <v>56</v>
      </c>
      <c r="AF472" s="53" t="s">
        <v>56</v>
      </c>
      <c r="AG472" s="53">
        <v>15939</v>
      </c>
      <c r="AH472" s="53" t="s">
        <v>102</v>
      </c>
      <c r="AI472" s="53">
        <v>7969.5</v>
      </c>
      <c r="AJ472" s="53">
        <v>0</v>
      </c>
      <c r="AK472" s="53" t="s">
        <v>58</v>
      </c>
      <c r="AL472" s="53">
        <v>0</v>
      </c>
      <c r="AM472" s="53" t="s">
        <v>59</v>
      </c>
      <c r="AN472" s="53" t="s">
        <v>60</v>
      </c>
      <c r="AO472" s="51"/>
      <c r="AP472" s="53" t="s">
        <v>61</v>
      </c>
      <c r="AQ472" s="53" t="s">
        <v>133</v>
      </c>
      <c r="AR472" s="53" t="s">
        <v>87</v>
      </c>
      <c r="AS472" s="53" t="s">
        <v>64</v>
      </c>
      <c r="AT472" s="53" t="s">
        <v>89</v>
      </c>
      <c r="AU472" s="53" t="s">
        <v>103</v>
      </c>
      <c r="AV472" s="53" t="s">
        <v>3500</v>
      </c>
      <c r="AW472" s="53" t="s">
        <v>92</v>
      </c>
      <c r="AX472" s="53" t="s">
        <v>68</v>
      </c>
      <c r="AY472" s="53" t="s">
        <v>93</v>
      </c>
      <c r="AZ472" s="53" t="s">
        <v>4806</v>
      </c>
      <c r="BA472" s="53" t="s">
        <v>106</v>
      </c>
      <c r="BB472" s="53">
        <v>0</v>
      </c>
      <c r="BC472" s="53" t="s">
        <v>5081</v>
      </c>
      <c r="BD472" s="53" t="s">
        <v>5082</v>
      </c>
      <c r="BE472" s="58">
        <v>42628</v>
      </c>
      <c r="BF472" s="53">
        <v>15939</v>
      </c>
      <c r="BG472" s="58">
        <v>42628</v>
      </c>
      <c r="BH472" s="109" t="s">
        <v>4806</v>
      </c>
      <c r="BI472" s="60">
        <v>249</v>
      </c>
      <c r="BJ472" s="61">
        <v>8.3000000000000007</v>
      </c>
      <c r="BK472" s="27">
        <f t="shared" si="36"/>
        <v>8</v>
      </c>
      <c r="BL472" s="110">
        <f t="shared" si="37"/>
        <v>0.66666666666666663</v>
      </c>
    </row>
    <row r="473" spans="1:64" s="77" customFormat="1" ht="16.5" customHeight="1" x14ac:dyDescent="0.25">
      <c r="A473" s="49" t="s">
        <v>3958</v>
      </c>
      <c r="B473" s="51" t="s">
        <v>5088</v>
      </c>
      <c r="C473" s="119">
        <v>14</v>
      </c>
      <c r="D473" s="18" t="s">
        <v>3274</v>
      </c>
      <c r="E473" s="24" t="s">
        <v>2320</v>
      </c>
      <c r="F473" s="84">
        <v>8106</v>
      </c>
      <c r="G473" s="18" t="s">
        <v>381</v>
      </c>
      <c r="H473" s="24" t="str">
        <f>IFERROR(IF(F473*1=9999,VLOOKUP(99&amp;C473*1,[4]Depara_Prod_Oficial!$A$2:$F$1048576,6,FALSE),VLOOKUP(F473*1,[4]Depara_Prod_Oficial!$A$2:$F$1048576,6,FALSE)),E473)</f>
        <v>Residencial Habitual</v>
      </c>
      <c r="I473" s="24" t="str">
        <f>IFERROR(VLOOKUP(H473,'[5]Principais Produtos'!$C$1:$D$42,2,0),"Não")</f>
        <v>Sim</v>
      </c>
      <c r="J473" s="17" t="s">
        <v>387</v>
      </c>
      <c r="K473" s="23" t="s">
        <v>957</v>
      </c>
      <c r="L473" s="17"/>
      <c r="M473" s="54" t="s">
        <v>48</v>
      </c>
      <c r="N473" s="55">
        <v>2735.73</v>
      </c>
      <c r="O473" s="55">
        <v>2700</v>
      </c>
      <c r="P473" s="56">
        <v>35.730000000000018</v>
      </c>
      <c r="Q473" s="64"/>
      <c r="R473" s="51"/>
      <c r="S473" s="62" t="s">
        <v>375</v>
      </c>
      <c r="T473" s="53">
        <v>2426387</v>
      </c>
      <c r="U473" s="53" t="s">
        <v>5083</v>
      </c>
      <c r="V473" s="53" t="s">
        <v>5084</v>
      </c>
      <c r="W473" s="53" t="s">
        <v>129</v>
      </c>
      <c r="X473" s="53" t="s">
        <v>5085</v>
      </c>
      <c r="Y473" s="53" t="s">
        <v>5086</v>
      </c>
      <c r="Z473" s="53" t="s">
        <v>5087</v>
      </c>
      <c r="AA473" s="53" t="s">
        <v>56</v>
      </c>
      <c r="AB473" s="53">
        <v>3000</v>
      </c>
      <c r="AC473" s="53">
        <v>3000</v>
      </c>
      <c r="AD473" s="53" t="s">
        <v>56</v>
      </c>
      <c r="AE473" s="53" t="s">
        <v>56</v>
      </c>
      <c r="AF473" s="53" t="s">
        <v>56</v>
      </c>
      <c r="AG473" s="53">
        <v>3000</v>
      </c>
      <c r="AH473" s="53" t="s">
        <v>102</v>
      </c>
      <c r="AI473" s="53">
        <v>1500</v>
      </c>
      <c r="AJ473" s="53">
        <v>0</v>
      </c>
      <c r="AK473" s="53" t="s">
        <v>58</v>
      </c>
      <c r="AL473" s="53">
        <v>0</v>
      </c>
      <c r="AM473" s="53" t="s">
        <v>59</v>
      </c>
      <c r="AN473" s="53" t="s">
        <v>60</v>
      </c>
      <c r="AO473" s="51"/>
      <c r="AP473" s="53" t="s">
        <v>61</v>
      </c>
      <c r="AQ473" s="53" t="s">
        <v>133</v>
      </c>
      <c r="AR473" s="53" t="s">
        <v>538</v>
      </c>
      <c r="AS473" s="53" t="s">
        <v>88</v>
      </c>
      <c r="AT473" s="53" t="s">
        <v>89</v>
      </c>
      <c r="AU473" s="53" t="s">
        <v>90</v>
      </c>
      <c r="AV473" s="53" t="s">
        <v>1841</v>
      </c>
      <c r="AW473" s="53" t="s">
        <v>92</v>
      </c>
      <c r="AX473" s="53" t="s">
        <v>68</v>
      </c>
      <c r="AY473" s="53" t="s">
        <v>93</v>
      </c>
      <c r="AZ473" s="53" t="s">
        <v>4806</v>
      </c>
      <c r="BA473" s="53" t="s">
        <v>106</v>
      </c>
      <c r="BB473" s="53">
        <v>0</v>
      </c>
      <c r="BC473" s="53" t="s">
        <v>5088</v>
      </c>
      <c r="BD473" s="53" t="s">
        <v>5089</v>
      </c>
      <c r="BE473" s="58">
        <v>42811</v>
      </c>
      <c r="BF473" s="53">
        <v>3000</v>
      </c>
      <c r="BG473" s="58">
        <v>42811</v>
      </c>
      <c r="BH473" s="109" t="s">
        <v>4806</v>
      </c>
      <c r="BI473" s="60">
        <v>66</v>
      </c>
      <c r="BJ473" s="61">
        <v>2.2000000000000002</v>
      </c>
      <c r="BK473" s="27">
        <f t="shared" si="36"/>
        <v>2</v>
      </c>
      <c r="BL473" s="110">
        <f t="shared" si="37"/>
        <v>0.16666666666666666</v>
      </c>
    </row>
    <row r="474" spans="1:64" s="77" customFormat="1" ht="16.5" customHeight="1" x14ac:dyDescent="0.25">
      <c r="A474" s="49" t="s">
        <v>3958</v>
      </c>
      <c r="B474" s="51" t="s">
        <v>5095</v>
      </c>
      <c r="C474" s="119">
        <v>14</v>
      </c>
      <c r="D474" s="18" t="s">
        <v>3274</v>
      </c>
      <c r="E474" s="24" t="s">
        <v>2320</v>
      </c>
      <c r="F474" s="84">
        <v>8106</v>
      </c>
      <c r="G474" s="52" t="s">
        <v>1644</v>
      </c>
      <c r="H474" s="24" t="str">
        <f>IFERROR(IF(F474*1=9999,VLOOKUP(99&amp;C474*1,[4]Depara_Prod_Oficial!$A$2:$F$1048576,6,FALSE),VLOOKUP(F474*1,[4]Depara_Prod_Oficial!$A$2:$F$1048576,6,FALSE)),E474)</f>
        <v>Residencial Habitual</v>
      </c>
      <c r="I474" s="24" t="str">
        <f>IFERROR(VLOOKUP(H474,'[5]Principais Produtos'!$C$1:$D$42,2,0),"Não")</f>
        <v>Sim</v>
      </c>
      <c r="J474" s="17" t="s">
        <v>925</v>
      </c>
      <c r="K474" s="23" t="s">
        <v>378</v>
      </c>
      <c r="L474" s="17"/>
      <c r="M474" s="54" t="s">
        <v>48</v>
      </c>
      <c r="N474" s="55">
        <v>800</v>
      </c>
      <c r="O474" s="55">
        <v>779.13</v>
      </c>
      <c r="P474" s="56">
        <v>20.870000000000005</v>
      </c>
      <c r="Q474" s="64"/>
      <c r="R474" s="51"/>
      <c r="S474" s="62" t="s">
        <v>375</v>
      </c>
      <c r="T474" s="53">
        <v>2411491</v>
      </c>
      <c r="U474" s="53" t="s">
        <v>5090</v>
      </c>
      <c r="V474" s="53" t="s">
        <v>5091</v>
      </c>
      <c r="W474" s="53" t="s">
        <v>129</v>
      </c>
      <c r="X474" s="53" t="s">
        <v>5092</v>
      </c>
      <c r="Y474" s="53" t="s">
        <v>5093</v>
      </c>
      <c r="Z474" s="53" t="s">
        <v>2601</v>
      </c>
      <c r="AA474" s="53" t="s">
        <v>56</v>
      </c>
      <c r="AB474" s="53">
        <v>705</v>
      </c>
      <c r="AC474" s="53">
        <v>3000</v>
      </c>
      <c r="AD474" s="53" t="s">
        <v>56</v>
      </c>
      <c r="AE474" s="53" t="s">
        <v>56</v>
      </c>
      <c r="AF474" s="53" t="s">
        <v>56</v>
      </c>
      <c r="AG474" s="53">
        <v>2295</v>
      </c>
      <c r="AH474" s="53" t="s">
        <v>102</v>
      </c>
      <c r="AI474" s="53">
        <v>1147.5</v>
      </c>
      <c r="AJ474" s="53">
        <v>0</v>
      </c>
      <c r="AK474" s="53" t="s">
        <v>58</v>
      </c>
      <c r="AL474" s="53">
        <v>0</v>
      </c>
      <c r="AM474" s="53" t="s">
        <v>59</v>
      </c>
      <c r="AN474" s="53" t="s">
        <v>60</v>
      </c>
      <c r="AO474" s="51"/>
      <c r="AP474" s="53" t="s">
        <v>61</v>
      </c>
      <c r="AQ474" s="53" t="s">
        <v>133</v>
      </c>
      <c r="AR474" s="53" t="s">
        <v>1591</v>
      </c>
      <c r="AS474" s="53" t="s">
        <v>88</v>
      </c>
      <c r="AT474" s="53" t="s">
        <v>89</v>
      </c>
      <c r="AU474" s="53" t="s">
        <v>90</v>
      </c>
      <c r="AV474" s="53" t="s">
        <v>5094</v>
      </c>
      <c r="AW474" s="53" t="s">
        <v>92</v>
      </c>
      <c r="AX474" s="53" t="s">
        <v>68</v>
      </c>
      <c r="AY474" s="53" t="s">
        <v>93</v>
      </c>
      <c r="AZ474" s="53" t="s">
        <v>4806</v>
      </c>
      <c r="BA474" s="53" t="s">
        <v>106</v>
      </c>
      <c r="BB474" s="53">
        <v>0</v>
      </c>
      <c r="BC474" s="53" t="s">
        <v>5095</v>
      </c>
      <c r="BD474" s="53" t="s">
        <v>2692</v>
      </c>
      <c r="BE474" s="58">
        <v>42768</v>
      </c>
      <c r="BF474" s="53">
        <v>705</v>
      </c>
      <c r="BG474" s="58">
        <v>42768</v>
      </c>
      <c r="BH474" s="109" t="s">
        <v>4806</v>
      </c>
      <c r="BI474" s="60">
        <v>109</v>
      </c>
      <c r="BJ474" s="61">
        <v>3.6333333333333333</v>
      </c>
      <c r="BK474" s="27">
        <f t="shared" si="36"/>
        <v>3</v>
      </c>
      <c r="BL474" s="110">
        <f t="shared" si="37"/>
        <v>0.25</v>
      </c>
    </row>
    <row r="475" spans="1:64" s="77" customFormat="1" ht="16.5" customHeight="1" x14ac:dyDescent="0.25">
      <c r="A475" s="49" t="s">
        <v>3958</v>
      </c>
      <c r="B475" s="51" t="s">
        <v>5101</v>
      </c>
      <c r="C475" s="119">
        <v>14</v>
      </c>
      <c r="D475" s="18" t="s">
        <v>3274</v>
      </c>
      <c r="E475" s="24" t="s">
        <v>1629</v>
      </c>
      <c r="F475" s="84">
        <v>5002</v>
      </c>
      <c r="G475" s="18" t="s">
        <v>381</v>
      </c>
      <c r="H475" s="24" t="str">
        <f>IFERROR(IF(F475*1=9999,VLOOKUP(99&amp;C475*1,[4]Depara_Prod_Oficial!$A$2:$F$1048576,6,FALSE),VLOOKUP(F475*1,[4]Depara_Prod_Oficial!$A$2:$F$1048576,6,FALSE)),E475)</f>
        <v>Residencial Dose Dupla</v>
      </c>
      <c r="I475" s="24" t="str">
        <f>IFERROR(VLOOKUP(H475,'[5]Principais Produtos'!$C$1:$D$42,2,0),"Não")</f>
        <v>Sim</v>
      </c>
      <c r="J475" s="17" t="s">
        <v>925</v>
      </c>
      <c r="K475" s="23" t="s">
        <v>378</v>
      </c>
      <c r="L475" s="17"/>
      <c r="M475" s="54" t="s">
        <v>902</v>
      </c>
      <c r="N475" s="55">
        <v>4431.03</v>
      </c>
      <c r="O475" s="55">
        <v>4431.03</v>
      </c>
      <c r="P475" s="56">
        <v>0</v>
      </c>
      <c r="Q475" s="64"/>
      <c r="R475" s="51"/>
      <c r="S475" s="62" t="s">
        <v>375</v>
      </c>
      <c r="T475" s="53">
        <v>1883499</v>
      </c>
      <c r="U475" s="53" t="s">
        <v>5096</v>
      </c>
      <c r="V475" s="53" t="s">
        <v>5097</v>
      </c>
      <c r="W475" s="53" t="s">
        <v>129</v>
      </c>
      <c r="X475" s="53" t="s">
        <v>5098</v>
      </c>
      <c r="Y475" s="53" t="s">
        <v>5099</v>
      </c>
      <c r="Z475" s="53" t="s">
        <v>5100</v>
      </c>
      <c r="AA475" s="53" t="s">
        <v>56</v>
      </c>
      <c r="AB475" s="53">
        <v>10531.3</v>
      </c>
      <c r="AC475" s="53">
        <v>11870</v>
      </c>
      <c r="AD475" s="53" t="s">
        <v>56</v>
      </c>
      <c r="AE475" s="53" t="s">
        <v>56</v>
      </c>
      <c r="AF475" s="53" t="s">
        <v>56</v>
      </c>
      <c r="AG475" s="53">
        <v>10531.3</v>
      </c>
      <c r="AH475" s="53" t="s">
        <v>102</v>
      </c>
      <c r="AI475" s="53">
        <v>5265.65</v>
      </c>
      <c r="AJ475" s="53">
        <v>0</v>
      </c>
      <c r="AK475" s="53" t="s">
        <v>58</v>
      </c>
      <c r="AL475" s="53">
        <v>0</v>
      </c>
      <c r="AM475" s="53" t="s">
        <v>59</v>
      </c>
      <c r="AN475" s="53" t="s">
        <v>60</v>
      </c>
      <c r="AO475" s="51"/>
      <c r="AP475" s="53" t="s">
        <v>61</v>
      </c>
      <c r="AQ475" s="53" t="s">
        <v>133</v>
      </c>
      <c r="AR475" s="53" t="s">
        <v>142</v>
      </c>
      <c r="AS475" s="53" t="s">
        <v>88</v>
      </c>
      <c r="AT475" s="53" t="s">
        <v>89</v>
      </c>
      <c r="AU475" s="53" t="s">
        <v>90</v>
      </c>
      <c r="AV475" s="53" t="s">
        <v>2095</v>
      </c>
      <c r="AW475" s="53" t="s">
        <v>92</v>
      </c>
      <c r="AX475" s="53" t="s">
        <v>68</v>
      </c>
      <c r="AY475" s="53" t="s">
        <v>93</v>
      </c>
      <c r="AZ475" s="53" t="s">
        <v>4740</v>
      </c>
      <c r="BA475" s="53" t="s">
        <v>191</v>
      </c>
      <c r="BB475" s="53">
        <v>0</v>
      </c>
      <c r="BC475" s="53" t="s">
        <v>5101</v>
      </c>
      <c r="BD475" s="53" t="s">
        <v>2294</v>
      </c>
      <c r="BE475" s="58">
        <v>41831</v>
      </c>
      <c r="BF475" s="53">
        <v>10531.3</v>
      </c>
      <c r="BG475" s="58">
        <v>41831</v>
      </c>
      <c r="BH475" s="109" t="s">
        <v>4740</v>
      </c>
      <c r="BI475" s="60">
        <v>1053</v>
      </c>
      <c r="BJ475" s="61">
        <v>35.1</v>
      </c>
      <c r="BK475" s="27">
        <f t="shared" si="36"/>
        <v>34</v>
      </c>
      <c r="BL475" s="110">
        <f t="shared" si="37"/>
        <v>2.8333333333333335</v>
      </c>
    </row>
    <row r="476" spans="1:64" s="77" customFormat="1" ht="16.5" customHeight="1" x14ac:dyDescent="0.25">
      <c r="A476" s="49" t="s">
        <v>3958</v>
      </c>
      <c r="B476" s="51" t="s">
        <v>5108</v>
      </c>
      <c r="C476" s="119">
        <v>82</v>
      </c>
      <c r="D476" s="18" t="s">
        <v>3333</v>
      </c>
      <c r="E476" s="24" t="s">
        <v>917</v>
      </c>
      <c r="F476" s="84">
        <v>5012</v>
      </c>
      <c r="G476" s="18" t="s">
        <v>386</v>
      </c>
      <c r="H476" s="24" t="str">
        <f>IFERROR(IF(F476*1=9999,VLOOKUP(99&amp;C476*1,[4]Depara_Prod_Oficial!$A$2:$F$1048576,6,FALSE),VLOOKUP(F476*1,[4]Depara_Prod_Oficial!$A$2:$F$1048576,6,FALSE)),E476)</f>
        <v>AP STD</v>
      </c>
      <c r="I476" s="24" t="str">
        <f>IFERROR(VLOOKUP(H476,'[5]Principais Produtos'!$C$1:$D$42,2,0),"Não")</f>
        <v>Sim</v>
      </c>
      <c r="J476" s="17" t="s">
        <v>387</v>
      </c>
      <c r="K476" s="23" t="s">
        <v>953</v>
      </c>
      <c r="L476" s="17"/>
      <c r="M476" s="54" t="s">
        <v>48</v>
      </c>
      <c r="N476" s="55">
        <v>619538.35</v>
      </c>
      <c r="O476" s="55">
        <v>530000</v>
      </c>
      <c r="P476" s="56">
        <v>89538.349999999977</v>
      </c>
      <c r="Q476" s="64">
        <v>79500</v>
      </c>
      <c r="R476" s="51"/>
      <c r="S476" s="62" t="s">
        <v>375</v>
      </c>
      <c r="T476" s="53">
        <v>1574481</v>
      </c>
      <c r="U476" s="53" t="s">
        <v>5102</v>
      </c>
      <c r="V476" s="53" t="s">
        <v>5103</v>
      </c>
      <c r="W476" s="53" t="s">
        <v>52</v>
      </c>
      <c r="X476" s="53" t="s">
        <v>5104</v>
      </c>
      <c r="Y476" s="53" t="s">
        <v>5105</v>
      </c>
      <c r="Z476" s="53" t="s">
        <v>5106</v>
      </c>
      <c r="AA476" s="53" t="s">
        <v>56</v>
      </c>
      <c r="AB476" s="53">
        <v>253000</v>
      </c>
      <c r="AC476" s="53">
        <v>253000</v>
      </c>
      <c r="AD476" s="53" t="s">
        <v>56</v>
      </c>
      <c r="AE476" s="53" t="s">
        <v>56</v>
      </c>
      <c r="AF476" s="53" t="s">
        <v>56</v>
      </c>
      <c r="AG476" s="53">
        <v>253000</v>
      </c>
      <c r="AH476" s="53" t="s">
        <v>58</v>
      </c>
      <c r="AI476" s="53">
        <v>0</v>
      </c>
      <c r="AJ476" s="53">
        <v>0</v>
      </c>
      <c r="AK476" s="53" t="s">
        <v>58</v>
      </c>
      <c r="AL476" s="53">
        <v>0</v>
      </c>
      <c r="AM476" s="53" t="s">
        <v>59</v>
      </c>
      <c r="AN476" s="53" t="s">
        <v>60</v>
      </c>
      <c r="AO476" s="51"/>
      <c r="AP476" s="53" t="s">
        <v>61</v>
      </c>
      <c r="AQ476" s="53" t="s">
        <v>86</v>
      </c>
      <c r="AR476" s="53" t="s">
        <v>199</v>
      </c>
      <c r="AS476" s="53" t="s">
        <v>88</v>
      </c>
      <c r="AT476" s="53" t="s">
        <v>153</v>
      </c>
      <c r="AU476" s="53" t="s">
        <v>65</v>
      </c>
      <c r="AV476" s="53" t="s">
        <v>5107</v>
      </c>
      <c r="AW476" s="53" t="s">
        <v>283</v>
      </c>
      <c r="AX476" s="53" t="s">
        <v>284</v>
      </c>
      <c r="AY476" s="53" t="s">
        <v>93</v>
      </c>
      <c r="AZ476" s="53" t="s">
        <v>4740</v>
      </c>
      <c r="BA476" s="53" t="s">
        <v>223</v>
      </c>
      <c r="BB476" s="53">
        <v>0</v>
      </c>
      <c r="BC476" s="53" t="s">
        <v>5108</v>
      </c>
      <c r="BD476" s="53" t="s">
        <v>5109</v>
      </c>
      <c r="BE476" s="58">
        <v>41303</v>
      </c>
      <c r="BF476" s="53">
        <v>253000</v>
      </c>
      <c r="BG476" s="58">
        <v>41303</v>
      </c>
      <c r="BH476" s="109" t="s">
        <v>4740</v>
      </c>
      <c r="BI476" s="60">
        <v>1581</v>
      </c>
      <c r="BJ476" s="61">
        <v>52.7</v>
      </c>
      <c r="BK476" s="27">
        <f t="shared" si="36"/>
        <v>52</v>
      </c>
      <c r="BL476" s="110">
        <f t="shared" si="37"/>
        <v>4.333333333333333</v>
      </c>
    </row>
    <row r="477" spans="1:64" s="77" customFormat="1" ht="16.5" customHeight="1" x14ac:dyDescent="0.25">
      <c r="A477" s="49" t="s">
        <v>3958</v>
      </c>
      <c r="B477" s="51" t="s">
        <v>5115</v>
      </c>
      <c r="C477" s="119">
        <v>93</v>
      </c>
      <c r="D477" s="18" t="s">
        <v>3333</v>
      </c>
      <c r="E477" s="24" t="s">
        <v>947</v>
      </c>
      <c r="F477" s="84">
        <v>7000</v>
      </c>
      <c r="G477" s="18" t="s">
        <v>386</v>
      </c>
      <c r="H477" s="24" t="str">
        <f>IFERROR(IF(F477*1=9999,VLOOKUP(99&amp;C477*1,[4]Depara_Prod_Oficial!$A$2:$F$1048576,6,FALSE),VLOOKUP(F477*1,[4]Depara_Prod_Oficial!$A$2:$F$1048576,6,FALSE)),E477)</f>
        <v>Vida Específica</v>
      </c>
      <c r="I477" s="24" t="str">
        <f>IFERROR(VLOOKUP(H477,'[5]Principais Produtos'!$C$1:$D$42,2,0),"Não")</f>
        <v>Não</v>
      </c>
      <c r="J477" s="17" t="s">
        <v>387</v>
      </c>
      <c r="K477" s="23" t="s">
        <v>3664</v>
      </c>
      <c r="L477" s="17"/>
      <c r="M477" s="54" t="s">
        <v>902</v>
      </c>
      <c r="N477" s="55">
        <v>51804.86</v>
      </c>
      <c r="O477" s="55">
        <v>51804.86</v>
      </c>
      <c r="P477" s="56">
        <v>0</v>
      </c>
      <c r="Q477" s="64"/>
      <c r="R477" s="51"/>
      <c r="S477" s="62" t="s">
        <v>375</v>
      </c>
      <c r="T477" s="53">
        <v>1611948</v>
      </c>
      <c r="U477" s="53" t="s">
        <v>5110</v>
      </c>
      <c r="V477" s="53" t="s">
        <v>5111</v>
      </c>
      <c r="W477" s="53" t="s">
        <v>52</v>
      </c>
      <c r="X477" s="53" t="s">
        <v>5112</v>
      </c>
      <c r="Y477" s="53" t="s">
        <v>5113</v>
      </c>
      <c r="Z477" s="53" t="s">
        <v>5114</v>
      </c>
      <c r="AA477" s="53" t="s">
        <v>56</v>
      </c>
      <c r="AB477" s="53">
        <v>20000</v>
      </c>
      <c r="AC477" s="53">
        <v>10000</v>
      </c>
      <c r="AD477" s="53" t="s">
        <v>56</v>
      </c>
      <c r="AE477" s="53" t="s">
        <v>56</v>
      </c>
      <c r="AF477" s="53" t="s">
        <v>56</v>
      </c>
      <c r="AG477" s="53">
        <v>20000</v>
      </c>
      <c r="AH477" s="53" t="s">
        <v>57</v>
      </c>
      <c r="AI477" s="53">
        <v>20000</v>
      </c>
      <c r="AJ477" s="53">
        <v>0</v>
      </c>
      <c r="AK477" s="53" t="s">
        <v>58</v>
      </c>
      <c r="AL477" s="53">
        <v>0</v>
      </c>
      <c r="AM477" s="53" t="s">
        <v>59</v>
      </c>
      <c r="AN477" s="53" t="s">
        <v>60</v>
      </c>
      <c r="AO477" s="51"/>
      <c r="AP477" s="53" t="s">
        <v>61</v>
      </c>
      <c r="AQ477" s="53" t="s">
        <v>86</v>
      </c>
      <c r="AR477" s="53" t="s">
        <v>199</v>
      </c>
      <c r="AS477" s="53" t="s">
        <v>64</v>
      </c>
      <c r="AT477" s="53" t="s">
        <v>153</v>
      </c>
      <c r="AU477" s="53" t="s">
        <v>65</v>
      </c>
      <c r="AV477" s="53" t="s">
        <v>868</v>
      </c>
      <c r="AW477" s="53" t="s">
        <v>92</v>
      </c>
      <c r="AX477" s="53" t="s">
        <v>68</v>
      </c>
      <c r="AY477" s="53" t="s">
        <v>93</v>
      </c>
      <c r="AZ477" s="53" t="s">
        <v>4924</v>
      </c>
      <c r="BA477" s="53" t="s">
        <v>191</v>
      </c>
      <c r="BB477" s="53">
        <v>0</v>
      </c>
      <c r="BC477" s="53" t="s">
        <v>5115</v>
      </c>
      <c r="BD477" s="53" t="s">
        <v>5116</v>
      </c>
      <c r="BE477" s="58">
        <v>41366</v>
      </c>
      <c r="BF477" s="53">
        <v>20000</v>
      </c>
      <c r="BG477" s="58">
        <v>41366</v>
      </c>
      <c r="BH477" s="109" t="s">
        <v>4924</v>
      </c>
      <c r="BI477" s="60">
        <v>1519</v>
      </c>
      <c r="BJ477" s="61">
        <v>50.633333333333333</v>
      </c>
      <c r="BK477" s="27">
        <f t="shared" si="36"/>
        <v>49</v>
      </c>
      <c r="BL477" s="110">
        <f t="shared" si="37"/>
        <v>4.083333333333333</v>
      </c>
    </row>
    <row r="478" spans="1:64" s="77" customFormat="1" ht="16.5" customHeight="1" x14ac:dyDescent="0.25">
      <c r="A478" s="49" t="s">
        <v>3958</v>
      </c>
      <c r="B478" s="51" t="s">
        <v>5121</v>
      </c>
      <c r="C478" s="119">
        <v>82</v>
      </c>
      <c r="D478" s="18" t="s">
        <v>3333</v>
      </c>
      <c r="E478" s="24" t="s">
        <v>2318</v>
      </c>
      <c r="F478" s="84">
        <v>5045</v>
      </c>
      <c r="G478" s="18" t="s">
        <v>399</v>
      </c>
      <c r="H478" s="24" t="str">
        <f>IFERROR(IF(F478*1=9999,VLOOKUP(99&amp;C478*1,[4]Depara_Prod_Oficial!$A$2:$F$1048576,6,FALSE),VLOOKUP(F478*1,[4]Depara_Prod_Oficial!$A$2:$F$1048576,6,FALSE)),E478)</f>
        <v>AP Mulher</v>
      </c>
      <c r="I478" s="24" t="str">
        <f>IFERROR(VLOOKUP(H478,'[5]Principais Produtos'!$C$1:$D$42,2,0),"Não")</f>
        <v>Sim</v>
      </c>
      <c r="J478" s="17" t="s">
        <v>387</v>
      </c>
      <c r="K478" s="23" t="s">
        <v>921</v>
      </c>
      <c r="L478" s="17"/>
      <c r="M478" s="54" t="s">
        <v>369</v>
      </c>
      <c r="N478" s="55">
        <v>21108.02</v>
      </c>
      <c r="O478" s="55">
        <v>0</v>
      </c>
      <c r="P478" s="56">
        <v>21108.02</v>
      </c>
      <c r="Q478" s="64"/>
      <c r="R478" s="51"/>
      <c r="S478" s="62" t="s">
        <v>375</v>
      </c>
      <c r="T478" s="53">
        <v>2223135</v>
      </c>
      <c r="U478" s="53" t="s">
        <v>5117</v>
      </c>
      <c r="V478" s="53" t="s">
        <v>5118</v>
      </c>
      <c r="W478" s="53" t="s">
        <v>52</v>
      </c>
      <c r="X478" s="53" t="s">
        <v>5119</v>
      </c>
      <c r="Y478" s="53" t="s">
        <v>5120</v>
      </c>
      <c r="Z478" s="53" t="s">
        <v>3395</v>
      </c>
      <c r="AA478" s="53" t="s">
        <v>56</v>
      </c>
      <c r="AB478" s="53">
        <v>16256</v>
      </c>
      <c r="AC478" s="53">
        <v>16256</v>
      </c>
      <c r="AD478" s="53" t="s">
        <v>56</v>
      </c>
      <c r="AE478" s="53" t="s">
        <v>56</v>
      </c>
      <c r="AF478" s="53" t="s">
        <v>56</v>
      </c>
      <c r="AG478" s="53">
        <v>16256</v>
      </c>
      <c r="AH478" s="53" t="s">
        <v>102</v>
      </c>
      <c r="AI478" s="53">
        <v>8128</v>
      </c>
      <c r="AJ478" s="53">
        <v>0</v>
      </c>
      <c r="AK478" s="53" t="s">
        <v>58</v>
      </c>
      <c r="AL478" s="53">
        <v>0</v>
      </c>
      <c r="AM478" s="53" t="s">
        <v>59</v>
      </c>
      <c r="AN478" s="53" t="s">
        <v>60</v>
      </c>
      <c r="AO478" s="51"/>
      <c r="AP478" s="53" t="s">
        <v>61</v>
      </c>
      <c r="AQ478" s="53" t="s">
        <v>86</v>
      </c>
      <c r="AR478" s="53" t="s">
        <v>87</v>
      </c>
      <c r="AS478" s="53" t="s">
        <v>64</v>
      </c>
      <c r="AT478" s="53" t="s">
        <v>89</v>
      </c>
      <c r="AU478" s="53" t="s">
        <v>90</v>
      </c>
      <c r="AV478" s="53" t="s">
        <v>738</v>
      </c>
      <c r="AW478" s="53" t="s">
        <v>92</v>
      </c>
      <c r="AX478" s="53" t="s">
        <v>68</v>
      </c>
      <c r="AY478" s="53" t="s">
        <v>93</v>
      </c>
      <c r="AZ478" s="53" t="s">
        <v>4270</v>
      </c>
      <c r="BA478" s="53" t="s">
        <v>202</v>
      </c>
      <c r="BB478" s="53">
        <v>0</v>
      </c>
      <c r="BC478" s="53" t="s">
        <v>5121</v>
      </c>
      <c r="BD478" s="53" t="s">
        <v>126</v>
      </c>
      <c r="BE478" s="58">
        <v>42446</v>
      </c>
      <c r="BF478" s="53">
        <v>16256</v>
      </c>
      <c r="BG478" s="58">
        <v>42446</v>
      </c>
      <c r="BH478" s="109" t="s">
        <v>4270</v>
      </c>
      <c r="BI478" s="60">
        <v>425</v>
      </c>
      <c r="BJ478" s="61">
        <v>14.166666666666666</v>
      </c>
      <c r="BK478" s="27">
        <f t="shared" si="36"/>
        <v>13</v>
      </c>
      <c r="BL478" s="110">
        <f t="shared" si="37"/>
        <v>1.0833333333333333</v>
      </c>
    </row>
    <row r="479" spans="1:64" s="77" customFormat="1" ht="16.5" customHeight="1" x14ac:dyDescent="0.25">
      <c r="A479" s="49" t="s">
        <v>3958</v>
      </c>
      <c r="B479" s="51" t="s">
        <v>5128</v>
      </c>
      <c r="C479" s="119">
        <v>14</v>
      </c>
      <c r="D479" s="18" t="s">
        <v>3274</v>
      </c>
      <c r="E479" s="24" t="s">
        <v>935</v>
      </c>
      <c r="F479" s="84">
        <v>5000</v>
      </c>
      <c r="G479" s="52" t="s">
        <v>1644</v>
      </c>
      <c r="H479" s="24" t="str">
        <f>IFERROR(IF(F479*1=9999,VLOOKUP(99&amp;C479*1,[4]Depara_Prod_Oficial!$A$2:$F$1048576,6,FALSE),VLOOKUP(F479*1,[4]Depara_Prod_Oficial!$A$2:$F$1048576,6,FALSE)),E479)</f>
        <v>Residencial STD</v>
      </c>
      <c r="I479" s="24" t="str">
        <f>IFERROR(VLOOKUP(H479,'[5]Principais Produtos'!$C$1:$D$42,2,0),"Não")</f>
        <v>Não</v>
      </c>
      <c r="J479" s="17" t="s">
        <v>925</v>
      </c>
      <c r="K479" s="23" t="s">
        <v>378</v>
      </c>
      <c r="L479" s="17"/>
      <c r="M479" s="54" t="s">
        <v>369</v>
      </c>
      <c r="N479" s="55">
        <v>2030</v>
      </c>
      <c r="O479" s="55">
        <v>0</v>
      </c>
      <c r="P479" s="56">
        <v>2030</v>
      </c>
      <c r="Q479" s="64"/>
      <c r="R479" s="51"/>
      <c r="S479" s="62" t="s">
        <v>375</v>
      </c>
      <c r="T479" s="53">
        <v>2407988</v>
      </c>
      <c r="U479" s="53" t="s">
        <v>5122</v>
      </c>
      <c r="V479" s="53" t="s">
        <v>5123</v>
      </c>
      <c r="W479" s="53" t="s">
        <v>129</v>
      </c>
      <c r="X479" s="53" t="s">
        <v>5124</v>
      </c>
      <c r="Y479" s="53" t="s">
        <v>5125</v>
      </c>
      <c r="Z479" s="53" t="s">
        <v>5126</v>
      </c>
      <c r="AA479" s="53" t="s">
        <v>56</v>
      </c>
      <c r="AB479" s="53">
        <v>1759</v>
      </c>
      <c r="AC479" s="53">
        <v>1759</v>
      </c>
      <c r="AD479" s="53" t="s">
        <v>56</v>
      </c>
      <c r="AE479" s="53" t="s">
        <v>56</v>
      </c>
      <c r="AF479" s="53" t="s">
        <v>56</v>
      </c>
      <c r="AG479" s="53">
        <v>1759</v>
      </c>
      <c r="AH479" s="53" t="s">
        <v>102</v>
      </c>
      <c r="AI479" s="53">
        <v>879.5</v>
      </c>
      <c r="AJ479" s="53">
        <v>0</v>
      </c>
      <c r="AK479" s="53" t="s">
        <v>58</v>
      </c>
      <c r="AL479" s="53">
        <v>0</v>
      </c>
      <c r="AM479" s="53" t="s">
        <v>59</v>
      </c>
      <c r="AN479" s="53" t="s">
        <v>60</v>
      </c>
      <c r="AO479" s="51"/>
      <c r="AP479" s="53" t="s">
        <v>61</v>
      </c>
      <c r="AQ479" s="53" t="s">
        <v>133</v>
      </c>
      <c r="AR479" s="53" t="s">
        <v>142</v>
      </c>
      <c r="AS479" s="53" t="s">
        <v>88</v>
      </c>
      <c r="AT479" s="53" t="s">
        <v>89</v>
      </c>
      <c r="AU479" s="53" t="s">
        <v>90</v>
      </c>
      <c r="AV479" s="53" t="s">
        <v>5127</v>
      </c>
      <c r="AW479" s="53" t="s">
        <v>92</v>
      </c>
      <c r="AX479" s="53" t="s">
        <v>68</v>
      </c>
      <c r="AY479" s="53" t="s">
        <v>93</v>
      </c>
      <c r="AZ479" s="53" t="s">
        <v>4270</v>
      </c>
      <c r="BA479" s="53" t="s">
        <v>124</v>
      </c>
      <c r="BB479" s="53">
        <v>0</v>
      </c>
      <c r="BC479" s="53" t="s">
        <v>5128</v>
      </c>
      <c r="BD479" s="53" t="s">
        <v>5129</v>
      </c>
      <c r="BE479" s="58">
        <v>42759</v>
      </c>
      <c r="BF479" s="53">
        <v>1759</v>
      </c>
      <c r="BG479" s="58">
        <v>42759</v>
      </c>
      <c r="BH479" s="109" t="s">
        <v>4270</v>
      </c>
      <c r="BI479" s="60">
        <v>112</v>
      </c>
      <c r="BJ479" s="61">
        <v>3.7333333333333334</v>
      </c>
      <c r="BK479" s="27">
        <f t="shared" si="36"/>
        <v>3</v>
      </c>
      <c r="BL479" s="110">
        <f t="shared" si="37"/>
        <v>0.25</v>
      </c>
    </row>
    <row r="480" spans="1:64" s="77" customFormat="1" ht="16.5" customHeight="1" x14ac:dyDescent="0.25">
      <c r="A480" s="49" t="s">
        <v>3958</v>
      </c>
      <c r="B480" s="51" t="s">
        <v>5135</v>
      </c>
      <c r="C480" s="119">
        <v>14</v>
      </c>
      <c r="D480" s="18" t="s">
        <v>3274</v>
      </c>
      <c r="E480" s="24" t="s">
        <v>1629</v>
      </c>
      <c r="F480" s="84">
        <v>5002</v>
      </c>
      <c r="G480" s="18" t="s">
        <v>3662</v>
      </c>
      <c r="H480" s="24" t="str">
        <f>IFERROR(IF(F480*1=9999,VLOOKUP(99&amp;C480*1,[4]Depara_Prod_Oficial!$A$2:$F$1048576,6,FALSE),VLOOKUP(F480*1,[4]Depara_Prod_Oficial!$A$2:$F$1048576,6,FALSE)),E480)</f>
        <v>Residencial Dose Dupla</v>
      </c>
      <c r="I480" s="24" t="str">
        <f>IFERROR(VLOOKUP(H480,'[5]Principais Produtos'!$C$1:$D$42,2,0),"Não")</f>
        <v>Sim</v>
      </c>
      <c r="J480" s="17" t="s">
        <v>925</v>
      </c>
      <c r="K480" s="23" t="s">
        <v>378</v>
      </c>
      <c r="L480" s="17"/>
      <c r="M480" s="54" t="s">
        <v>369</v>
      </c>
      <c r="N480" s="55">
        <v>32832.379999999997</v>
      </c>
      <c r="O480" s="55">
        <v>0</v>
      </c>
      <c r="P480" s="56">
        <v>32832.379999999997</v>
      </c>
      <c r="Q480" s="64"/>
      <c r="R480" s="51"/>
      <c r="S480" s="62" t="s">
        <v>375</v>
      </c>
      <c r="T480" s="53">
        <v>2407998</v>
      </c>
      <c r="U480" s="53" t="s">
        <v>5130</v>
      </c>
      <c r="V480" s="53" t="s">
        <v>5131</v>
      </c>
      <c r="W480" s="53" t="s">
        <v>129</v>
      </c>
      <c r="X480" s="53" t="s">
        <v>5132</v>
      </c>
      <c r="Y480" s="53" t="s">
        <v>5133</v>
      </c>
      <c r="Z480" s="53" t="s">
        <v>5134</v>
      </c>
      <c r="AA480" s="53" t="s">
        <v>56</v>
      </c>
      <c r="AB480" s="53">
        <v>30541</v>
      </c>
      <c r="AC480" s="53">
        <v>205818</v>
      </c>
      <c r="AD480" s="53" t="s">
        <v>56</v>
      </c>
      <c r="AE480" s="53" t="s">
        <v>56</v>
      </c>
      <c r="AF480" s="53" t="s">
        <v>56</v>
      </c>
      <c r="AG480" s="53">
        <v>30541</v>
      </c>
      <c r="AH480" s="53" t="s">
        <v>102</v>
      </c>
      <c r="AI480" s="53">
        <v>15270.5</v>
      </c>
      <c r="AJ480" s="53">
        <v>0</v>
      </c>
      <c r="AK480" s="53" t="s">
        <v>58</v>
      </c>
      <c r="AL480" s="53">
        <v>0</v>
      </c>
      <c r="AM480" s="53" t="s">
        <v>59</v>
      </c>
      <c r="AN480" s="53" t="s">
        <v>60</v>
      </c>
      <c r="AO480" s="51"/>
      <c r="AP480" s="53" t="s">
        <v>61</v>
      </c>
      <c r="AQ480" s="53" t="s">
        <v>133</v>
      </c>
      <c r="AR480" s="53" t="s">
        <v>142</v>
      </c>
      <c r="AS480" s="53" t="s">
        <v>88</v>
      </c>
      <c r="AT480" s="53" t="s">
        <v>89</v>
      </c>
      <c r="AU480" s="53" t="s">
        <v>103</v>
      </c>
      <c r="AV480" s="53" t="s">
        <v>134</v>
      </c>
      <c r="AW480" s="53" t="s">
        <v>92</v>
      </c>
      <c r="AX480" s="53" t="s">
        <v>68</v>
      </c>
      <c r="AY480" s="53" t="s">
        <v>93</v>
      </c>
      <c r="AZ480" s="53" t="s">
        <v>4270</v>
      </c>
      <c r="BA480" s="53" t="s">
        <v>202</v>
      </c>
      <c r="BB480" s="53">
        <v>0</v>
      </c>
      <c r="BC480" s="53" t="s">
        <v>5135</v>
      </c>
      <c r="BD480" s="53" t="s">
        <v>5136</v>
      </c>
      <c r="BE480" s="58">
        <v>42759</v>
      </c>
      <c r="BF480" s="53">
        <v>30541</v>
      </c>
      <c r="BG480" s="58">
        <v>42759</v>
      </c>
      <c r="BH480" s="109" t="s">
        <v>4270</v>
      </c>
      <c r="BI480" s="60">
        <v>112</v>
      </c>
      <c r="BJ480" s="61">
        <v>3.7333333333333334</v>
      </c>
      <c r="BK480" s="27">
        <f t="shared" si="36"/>
        <v>3</v>
      </c>
      <c r="BL480" s="110">
        <f t="shared" si="37"/>
        <v>0.25</v>
      </c>
    </row>
    <row r="481" spans="1:64" s="77" customFormat="1" ht="16.5" customHeight="1" x14ac:dyDescent="0.25">
      <c r="A481" s="49" t="s">
        <v>3958</v>
      </c>
      <c r="B481" s="51" t="s">
        <v>5142</v>
      </c>
      <c r="C481" s="119">
        <v>82</v>
      </c>
      <c r="D481" s="18" t="s">
        <v>3333</v>
      </c>
      <c r="E481" s="24" t="s">
        <v>917</v>
      </c>
      <c r="F481" s="84">
        <v>5012</v>
      </c>
      <c r="G481" s="18" t="s">
        <v>374</v>
      </c>
      <c r="H481" s="24" t="str">
        <f>IFERROR(IF(F481*1=9999,VLOOKUP(99&amp;C481*1,[4]Depara_Prod_Oficial!$A$2:$F$1048576,6,FALSE),VLOOKUP(F481*1,[4]Depara_Prod_Oficial!$A$2:$F$1048576,6,FALSE)),E481)</f>
        <v>AP STD</v>
      </c>
      <c r="I481" s="24" t="str">
        <f>IFERROR(VLOOKUP(H481,'[5]Principais Produtos'!$C$1:$D$42,2,0),"Não")</f>
        <v>Sim</v>
      </c>
      <c r="J481" s="17" t="s">
        <v>400</v>
      </c>
      <c r="K481" s="23" t="s">
        <v>400</v>
      </c>
      <c r="L481" s="17"/>
      <c r="M481" s="54" t="s">
        <v>369</v>
      </c>
      <c r="N481" s="55">
        <v>84216.88</v>
      </c>
      <c r="O481" s="55">
        <v>0</v>
      </c>
      <c r="P481" s="56">
        <v>84216.88</v>
      </c>
      <c r="Q481" s="64"/>
      <c r="R481" s="51"/>
      <c r="S481" s="62" t="s">
        <v>375</v>
      </c>
      <c r="T481" s="53">
        <v>1956287</v>
      </c>
      <c r="U481" s="53" t="s">
        <v>5137</v>
      </c>
      <c r="V481" s="53" t="s">
        <v>5138</v>
      </c>
      <c r="W481" s="53" t="s">
        <v>52</v>
      </c>
      <c r="X481" s="53" t="s">
        <v>5139</v>
      </c>
      <c r="Y481" s="53" t="s">
        <v>5140</v>
      </c>
      <c r="Z481" s="53" t="s">
        <v>5141</v>
      </c>
      <c r="AA481" s="53" t="s">
        <v>56</v>
      </c>
      <c r="AB481" s="53">
        <v>53867</v>
      </c>
      <c r="AC481" s="53">
        <v>53867</v>
      </c>
      <c r="AD481" s="53" t="s">
        <v>56</v>
      </c>
      <c r="AE481" s="53" t="s">
        <v>56</v>
      </c>
      <c r="AF481" s="53" t="s">
        <v>56</v>
      </c>
      <c r="AG481" s="53">
        <v>53867</v>
      </c>
      <c r="AH481" s="53" t="s">
        <v>102</v>
      </c>
      <c r="AI481" s="53">
        <v>26933.5</v>
      </c>
      <c r="AJ481" s="53">
        <v>0</v>
      </c>
      <c r="AK481" s="53" t="s">
        <v>58</v>
      </c>
      <c r="AL481" s="53">
        <v>0</v>
      </c>
      <c r="AM481" s="53" t="s">
        <v>59</v>
      </c>
      <c r="AN481" s="53" t="s">
        <v>60</v>
      </c>
      <c r="AO481" s="51"/>
      <c r="AP481" s="53" t="s">
        <v>61</v>
      </c>
      <c r="AQ481" s="53" t="s">
        <v>86</v>
      </c>
      <c r="AR481" s="53" t="s">
        <v>199</v>
      </c>
      <c r="AS481" s="53" t="s">
        <v>88</v>
      </c>
      <c r="AT481" s="53" t="s">
        <v>2044</v>
      </c>
      <c r="AU481" s="53" t="s">
        <v>65</v>
      </c>
      <c r="AV481" s="53" t="s">
        <v>308</v>
      </c>
      <c r="AW481" s="53" t="s">
        <v>67</v>
      </c>
      <c r="AX481" s="53" t="s">
        <v>68</v>
      </c>
      <c r="AY481" s="53" t="s">
        <v>93</v>
      </c>
      <c r="AZ481" s="53" t="s">
        <v>4731</v>
      </c>
      <c r="BA481" s="53" t="s">
        <v>202</v>
      </c>
      <c r="BB481" s="53">
        <v>0</v>
      </c>
      <c r="BC481" s="53" t="s">
        <v>5142</v>
      </c>
      <c r="BD481" s="53" t="s">
        <v>5143</v>
      </c>
      <c r="BE481" s="58">
        <v>41929</v>
      </c>
      <c r="BF481" s="53">
        <v>53867</v>
      </c>
      <c r="BG481" s="58">
        <v>41929</v>
      </c>
      <c r="BH481" s="109" t="s">
        <v>4731</v>
      </c>
      <c r="BI481" s="60">
        <v>943</v>
      </c>
      <c r="BJ481" s="61">
        <v>31.433333333333334</v>
      </c>
      <c r="BK481" s="27">
        <f t="shared" si="36"/>
        <v>31</v>
      </c>
      <c r="BL481" s="110">
        <f t="shared" si="37"/>
        <v>2.5833333333333335</v>
      </c>
    </row>
    <row r="482" spans="1:64" s="77" customFormat="1" ht="16.5" customHeight="1" x14ac:dyDescent="0.25">
      <c r="A482" s="49" t="s">
        <v>3958</v>
      </c>
      <c r="B482" s="51" t="s">
        <v>5150</v>
      </c>
      <c r="C482" s="119">
        <v>14</v>
      </c>
      <c r="D482" s="18" t="s">
        <v>3274</v>
      </c>
      <c r="E482" s="24" t="s">
        <v>1629</v>
      </c>
      <c r="F482" s="84">
        <v>5002</v>
      </c>
      <c r="G482" s="18" t="s">
        <v>381</v>
      </c>
      <c r="H482" s="24" t="str">
        <f>IFERROR(IF(F482*1=9999,VLOOKUP(99&amp;C482*1,[4]Depara_Prod_Oficial!$A$2:$F$1048576,6,FALSE),VLOOKUP(F482*1,[4]Depara_Prod_Oficial!$A$2:$F$1048576,6,FALSE)),E482)</f>
        <v>Residencial Dose Dupla</v>
      </c>
      <c r="I482" s="24" t="str">
        <f>IFERROR(VLOOKUP(H482,'[5]Principais Produtos'!$C$1:$D$42,2,0),"Não")</f>
        <v>Sim</v>
      </c>
      <c r="J482" s="17" t="s">
        <v>925</v>
      </c>
      <c r="K482" s="23" t="s">
        <v>378</v>
      </c>
      <c r="L482" s="17"/>
      <c r="M482" s="54" t="s">
        <v>369</v>
      </c>
      <c r="N482" s="55">
        <v>19377.36</v>
      </c>
      <c r="O482" s="55">
        <v>0</v>
      </c>
      <c r="P482" s="56">
        <v>19377.36</v>
      </c>
      <c r="Q482" s="64"/>
      <c r="R482" s="51"/>
      <c r="S482" s="62" t="s">
        <v>375</v>
      </c>
      <c r="T482" s="53">
        <v>2399318</v>
      </c>
      <c r="U482" s="53" t="s">
        <v>5144</v>
      </c>
      <c r="V482" s="53" t="s">
        <v>5145</v>
      </c>
      <c r="W482" s="53" t="s">
        <v>129</v>
      </c>
      <c r="X482" s="53" t="s">
        <v>5146</v>
      </c>
      <c r="Y482" s="53" t="s">
        <v>5147</v>
      </c>
      <c r="Z482" s="53" t="s">
        <v>5148</v>
      </c>
      <c r="AA482" s="53" t="s">
        <v>56</v>
      </c>
      <c r="AB482" s="53">
        <v>16940.099999999999</v>
      </c>
      <c r="AC482" s="53">
        <v>18957</v>
      </c>
      <c r="AD482" s="53" t="s">
        <v>56</v>
      </c>
      <c r="AE482" s="53" t="s">
        <v>56</v>
      </c>
      <c r="AF482" s="53" t="s">
        <v>56</v>
      </c>
      <c r="AG482" s="53">
        <v>16940.099999999999</v>
      </c>
      <c r="AH482" s="53" t="s">
        <v>102</v>
      </c>
      <c r="AI482" s="53">
        <v>8470.0499999999993</v>
      </c>
      <c r="AJ482" s="53">
        <v>0</v>
      </c>
      <c r="AK482" s="53" t="s">
        <v>58</v>
      </c>
      <c r="AL482" s="53">
        <v>0</v>
      </c>
      <c r="AM482" s="53" t="s">
        <v>59</v>
      </c>
      <c r="AN482" s="53" t="s">
        <v>60</v>
      </c>
      <c r="AO482" s="51"/>
      <c r="AP482" s="53" t="s">
        <v>61</v>
      </c>
      <c r="AQ482" s="53" t="s">
        <v>133</v>
      </c>
      <c r="AR482" s="53" t="s">
        <v>87</v>
      </c>
      <c r="AS482" s="53" t="s">
        <v>88</v>
      </c>
      <c r="AT482" s="53" t="s">
        <v>89</v>
      </c>
      <c r="AU482" s="53" t="s">
        <v>90</v>
      </c>
      <c r="AV482" s="53" t="s">
        <v>5149</v>
      </c>
      <c r="AW482" s="53" t="s">
        <v>92</v>
      </c>
      <c r="AX482" s="53" t="s">
        <v>68</v>
      </c>
      <c r="AY482" s="53" t="s">
        <v>93</v>
      </c>
      <c r="AZ482" s="53" t="s">
        <v>4731</v>
      </c>
      <c r="BA482" s="53" t="s">
        <v>202</v>
      </c>
      <c r="BB482" s="53">
        <v>0</v>
      </c>
      <c r="BC482" s="53" t="s">
        <v>5150</v>
      </c>
      <c r="BD482" s="53" t="s">
        <v>3993</v>
      </c>
      <c r="BE482" s="58">
        <v>42724</v>
      </c>
      <c r="BF482" s="53">
        <v>16940.099999999999</v>
      </c>
      <c r="BG482" s="58">
        <v>42724</v>
      </c>
      <c r="BH482" s="109" t="s">
        <v>4731</v>
      </c>
      <c r="BI482" s="60">
        <v>148</v>
      </c>
      <c r="BJ482" s="61">
        <v>4.9333333333333336</v>
      </c>
      <c r="BK482" s="27">
        <f t="shared" si="36"/>
        <v>4</v>
      </c>
      <c r="BL482" s="110">
        <f t="shared" si="37"/>
        <v>0.33333333333333331</v>
      </c>
    </row>
    <row r="483" spans="1:64" s="77" customFormat="1" ht="16.5" customHeight="1" x14ac:dyDescent="0.25">
      <c r="A483" s="49" t="s">
        <v>3958</v>
      </c>
      <c r="B483" s="51" t="s">
        <v>5156</v>
      </c>
      <c r="C483" s="119">
        <v>14</v>
      </c>
      <c r="D483" s="18" t="s">
        <v>3274</v>
      </c>
      <c r="E483" s="24" t="s">
        <v>2320</v>
      </c>
      <c r="F483" s="84">
        <v>8106</v>
      </c>
      <c r="G483" s="18" t="s">
        <v>381</v>
      </c>
      <c r="H483" s="24" t="str">
        <f>IFERROR(IF(F483*1=9999,VLOOKUP(99&amp;C483*1,[4]Depara_Prod_Oficial!$A$2:$F$1048576,6,FALSE),VLOOKUP(F483*1,[4]Depara_Prod_Oficial!$A$2:$F$1048576,6,FALSE)),E483)</f>
        <v>Residencial Habitual</v>
      </c>
      <c r="I483" s="24" t="str">
        <f>IFERROR(VLOOKUP(H483,'[5]Principais Produtos'!$C$1:$D$42,2,0),"Não")</f>
        <v>Sim</v>
      </c>
      <c r="J483" s="17" t="s">
        <v>387</v>
      </c>
      <c r="K483" s="23" t="s">
        <v>5509</v>
      </c>
      <c r="L483" s="17" t="s">
        <v>5510</v>
      </c>
      <c r="M483" s="54" t="s">
        <v>903</v>
      </c>
      <c r="N483" s="55">
        <v>19411.259999999998</v>
      </c>
      <c r="O483" s="55">
        <v>19411.259999999998</v>
      </c>
      <c r="P483" s="56">
        <v>0</v>
      </c>
      <c r="Q483" s="64"/>
      <c r="R483" s="51"/>
      <c r="S483" s="62" t="s">
        <v>375</v>
      </c>
      <c r="T483" s="53">
        <v>2304150</v>
      </c>
      <c r="U483" s="53" t="s">
        <v>5151</v>
      </c>
      <c r="V483" s="53" t="s">
        <v>5152</v>
      </c>
      <c r="W483" s="53" t="s">
        <v>129</v>
      </c>
      <c r="X483" s="53" t="s">
        <v>5153</v>
      </c>
      <c r="Y483" s="53" t="s">
        <v>5154</v>
      </c>
      <c r="Z483" s="53" t="s">
        <v>5155</v>
      </c>
      <c r="AA483" s="53" t="s">
        <v>56</v>
      </c>
      <c r="AB483" s="53">
        <v>17500</v>
      </c>
      <c r="AC483" s="53">
        <v>17500</v>
      </c>
      <c r="AD483" s="53" t="s">
        <v>56</v>
      </c>
      <c r="AE483" s="53" t="s">
        <v>56</v>
      </c>
      <c r="AF483" s="53" t="s">
        <v>56</v>
      </c>
      <c r="AG483" s="53">
        <v>17500</v>
      </c>
      <c r="AH483" s="53" t="s">
        <v>102</v>
      </c>
      <c r="AI483" s="53">
        <v>8750</v>
      </c>
      <c r="AJ483" s="53">
        <v>0</v>
      </c>
      <c r="AK483" s="53" t="s">
        <v>58</v>
      </c>
      <c r="AL483" s="53">
        <v>0</v>
      </c>
      <c r="AM483" s="53" t="s">
        <v>59</v>
      </c>
      <c r="AN483" s="53" t="s">
        <v>60</v>
      </c>
      <c r="AO483" s="51"/>
      <c r="AP483" s="53" t="s">
        <v>61</v>
      </c>
      <c r="AQ483" s="53" t="s">
        <v>133</v>
      </c>
      <c r="AR483" s="53" t="s">
        <v>87</v>
      </c>
      <c r="AS483" s="53" t="s">
        <v>88</v>
      </c>
      <c r="AT483" s="53" t="s">
        <v>89</v>
      </c>
      <c r="AU483" s="53" t="s">
        <v>103</v>
      </c>
      <c r="AV483" s="53" t="s">
        <v>2327</v>
      </c>
      <c r="AW483" s="53" t="s">
        <v>2138</v>
      </c>
      <c r="AX483" s="53" t="s">
        <v>775</v>
      </c>
      <c r="AY483" s="53" t="s">
        <v>93</v>
      </c>
      <c r="AZ483" s="53" t="s">
        <v>4757</v>
      </c>
      <c r="BA483" s="53" t="s">
        <v>94</v>
      </c>
      <c r="BB483" s="53">
        <v>0</v>
      </c>
      <c r="BC483" s="53" t="s">
        <v>5156</v>
      </c>
      <c r="BD483" s="53" t="s">
        <v>2080</v>
      </c>
      <c r="BE483" s="58">
        <v>42600</v>
      </c>
      <c r="BF483" s="53">
        <v>17500</v>
      </c>
      <c r="BG483" s="58">
        <v>42600</v>
      </c>
      <c r="BH483" s="109" t="s">
        <v>4757</v>
      </c>
      <c r="BI483" s="60">
        <v>279</v>
      </c>
      <c r="BJ483" s="61">
        <v>9.3000000000000007</v>
      </c>
      <c r="BK483" s="27">
        <f t="shared" si="36"/>
        <v>9</v>
      </c>
      <c r="BL483" s="110">
        <f t="shared" si="37"/>
        <v>0.75</v>
      </c>
    </row>
    <row r="484" spans="1:64" s="77" customFormat="1" ht="16.5" customHeight="1" x14ac:dyDescent="0.25">
      <c r="A484" s="49" t="s">
        <v>3958</v>
      </c>
      <c r="B484" s="51" t="s">
        <v>5163</v>
      </c>
      <c r="C484" s="119">
        <v>82</v>
      </c>
      <c r="D484" s="18" t="s">
        <v>3333</v>
      </c>
      <c r="E484" s="24" t="s">
        <v>917</v>
      </c>
      <c r="F484" s="84">
        <v>5012</v>
      </c>
      <c r="G484" s="18" t="s">
        <v>374</v>
      </c>
      <c r="H484" s="24" t="str">
        <f>IFERROR(IF(F484*1=9999,VLOOKUP(99&amp;C484*1,[4]Depara_Prod_Oficial!$A$2:$F$1048576,6,FALSE),VLOOKUP(F484*1,[4]Depara_Prod_Oficial!$A$2:$F$1048576,6,FALSE)),E484)</f>
        <v>AP STD</v>
      </c>
      <c r="I484" s="24" t="str">
        <f>IFERROR(VLOOKUP(H484,'[5]Principais Produtos'!$C$1:$D$42,2,0),"Não")</f>
        <v>Sim</v>
      </c>
      <c r="J484" s="17" t="s">
        <v>387</v>
      </c>
      <c r="K484" s="23" t="s">
        <v>47</v>
      </c>
      <c r="L484" s="17"/>
      <c r="M484" s="54" t="s">
        <v>903</v>
      </c>
      <c r="N484" s="55">
        <v>168603.28</v>
      </c>
      <c r="O484" s="55">
        <v>168603.28</v>
      </c>
      <c r="P484" s="56">
        <v>0</v>
      </c>
      <c r="Q484" s="64"/>
      <c r="R484" s="51"/>
      <c r="S484" s="62" t="s">
        <v>375</v>
      </c>
      <c r="T484" s="53">
        <v>1546552</v>
      </c>
      <c r="U484" s="53" t="s">
        <v>5157</v>
      </c>
      <c r="V484" s="53" t="s">
        <v>5158</v>
      </c>
      <c r="W484" s="53" t="s">
        <v>52</v>
      </c>
      <c r="X484" s="53" t="s">
        <v>5159</v>
      </c>
      <c r="Y484" s="53" t="s">
        <v>5160</v>
      </c>
      <c r="Z484" s="53" t="s">
        <v>5161</v>
      </c>
      <c r="AA484" s="53" t="s">
        <v>56</v>
      </c>
      <c r="AB484" s="53">
        <v>405000</v>
      </c>
      <c r="AC484" s="53">
        <v>405000</v>
      </c>
      <c r="AD484" s="53" t="s">
        <v>56</v>
      </c>
      <c r="AE484" s="53" t="s">
        <v>56</v>
      </c>
      <c r="AF484" s="53" t="s">
        <v>56</v>
      </c>
      <c r="AG484" s="53">
        <v>405000</v>
      </c>
      <c r="AH484" s="53" t="s">
        <v>102</v>
      </c>
      <c r="AI484" s="53">
        <v>202500</v>
      </c>
      <c r="AJ484" s="53">
        <v>0</v>
      </c>
      <c r="AK484" s="53" t="s">
        <v>58</v>
      </c>
      <c r="AL484" s="53">
        <v>0</v>
      </c>
      <c r="AM484" s="53" t="s">
        <v>59</v>
      </c>
      <c r="AN484" s="53" t="s">
        <v>60</v>
      </c>
      <c r="AO484" s="51"/>
      <c r="AP484" s="53" t="s">
        <v>61</v>
      </c>
      <c r="AQ484" s="53" t="s">
        <v>86</v>
      </c>
      <c r="AR484" s="53" t="s">
        <v>199</v>
      </c>
      <c r="AS484" s="53" t="s">
        <v>64</v>
      </c>
      <c r="AT484" s="53" t="s">
        <v>169</v>
      </c>
      <c r="AU484" s="53" t="s">
        <v>65</v>
      </c>
      <c r="AV484" s="53" t="s">
        <v>5162</v>
      </c>
      <c r="AW484" s="53" t="s">
        <v>283</v>
      </c>
      <c r="AX484" s="53" t="s">
        <v>284</v>
      </c>
      <c r="AY484" s="53" t="s">
        <v>93</v>
      </c>
      <c r="AZ484" s="53" t="s">
        <v>4821</v>
      </c>
      <c r="BA484" s="53" t="s">
        <v>94</v>
      </c>
      <c r="BB484" s="53">
        <v>0</v>
      </c>
      <c r="BC484" s="53" t="s">
        <v>5163</v>
      </c>
      <c r="BD484" s="53" t="s">
        <v>862</v>
      </c>
      <c r="BE484" s="58">
        <v>41227</v>
      </c>
      <c r="BF484" s="53">
        <v>405000</v>
      </c>
      <c r="BG484" s="58">
        <v>41227</v>
      </c>
      <c r="BH484" s="109" t="s">
        <v>4821</v>
      </c>
      <c r="BI484" s="60">
        <v>1654</v>
      </c>
      <c r="BJ484" s="61">
        <v>55.133333333333333</v>
      </c>
      <c r="BK484" s="27">
        <f t="shared" si="36"/>
        <v>54</v>
      </c>
      <c r="BL484" s="110">
        <f t="shared" si="37"/>
        <v>4.5</v>
      </c>
    </row>
    <row r="485" spans="1:64" s="77" customFormat="1" ht="16.5" customHeight="1" x14ac:dyDescent="0.25">
      <c r="A485" s="49" t="s">
        <v>3958</v>
      </c>
      <c r="B485" s="51" t="s">
        <v>5169</v>
      </c>
      <c r="C485" s="119">
        <v>14</v>
      </c>
      <c r="D485" s="18" t="s">
        <v>3274</v>
      </c>
      <c r="E485" s="24" t="s">
        <v>3557</v>
      </c>
      <c r="F485" s="84">
        <v>8099</v>
      </c>
      <c r="G485" s="18" t="s">
        <v>381</v>
      </c>
      <c r="H485" s="24" t="str">
        <f>IFERROR(IF(F485*1=9999,VLOOKUP(99&amp;C485*1,[4]Depara_Prod_Oficial!$A$2:$F$1048576,6,FALSE),VLOOKUP(F485*1,[4]Depara_Prod_Oficial!$A$2:$F$1048576,6,FALSE)),E485)</f>
        <v>Residencial Sob Medida</v>
      </c>
      <c r="I485" s="24" t="str">
        <f>IFERROR(VLOOKUP(H485,'[5]Principais Produtos'!$C$1:$D$42,2,0),"Não")</f>
        <v>Sim</v>
      </c>
      <c r="J485" s="17" t="s">
        <v>925</v>
      </c>
      <c r="K485" s="23" t="s">
        <v>378</v>
      </c>
      <c r="L485" s="17"/>
      <c r="M485" s="54" t="s">
        <v>369</v>
      </c>
      <c r="N485" s="55">
        <v>2556.35</v>
      </c>
      <c r="O485" s="55">
        <v>0</v>
      </c>
      <c r="P485" s="56">
        <v>2556.35</v>
      </c>
      <c r="Q485" s="64"/>
      <c r="R485" s="51"/>
      <c r="S485" s="62" t="s">
        <v>375</v>
      </c>
      <c r="T485" s="53">
        <v>2325610</v>
      </c>
      <c r="U485" s="53" t="s">
        <v>5164</v>
      </c>
      <c r="V485" s="53" t="s">
        <v>5165</v>
      </c>
      <c r="W485" s="53" t="s">
        <v>129</v>
      </c>
      <c r="X485" s="53" t="s">
        <v>5166</v>
      </c>
      <c r="Y485" s="53" t="s">
        <v>5167</v>
      </c>
      <c r="Z485" s="53" t="s">
        <v>5168</v>
      </c>
      <c r="AA485" s="53" t="s">
        <v>56</v>
      </c>
      <c r="AB485" s="53">
        <v>2282.31</v>
      </c>
      <c r="AC485" s="53">
        <v>10929.69</v>
      </c>
      <c r="AD485" s="53" t="s">
        <v>56</v>
      </c>
      <c r="AE485" s="53" t="s">
        <v>56</v>
      </c>
      <c r="AF485" s="53" t="s">
        <v>56</v>
      </c>
      <c r="AG485" s="53">
        <v>2282.31</v>
      </c>
      <c r="AH485" s="53" t="s">
        <v>102</v>
      </c>
      <c r="AI485" s="53">
        <v>1141.1600000000001</v>
      </c>
      <c r="AJ485" s="53">
        <v>0</v>
      </c>
      <c r="AK485" s="53" t="s">
        <v>58</v>
      </c>
      <c r="AL485" s="53">
        <v>0</v>
      </c>
      <c r="AM485" s="53" t="s">
        <v>59</v>
      </c>
      <c r="AN485" s="53" t="s">
        <v>60</v>
      </c>
      <c r="AO485" s="51"/>
      <c r="AP485" s="53" t="s">
        <v>61</v>
      </c>
      <c r="AQ485" s="53" t="s">
        <v>133</v>
      </c>
      <c r="AR485" s="53" t="s">
        <v>142</v>
      </c>
      <c r="AS485" s="53" t="s">
        <v>88</v>
      </c>
      <c r="AT485" s="53" t="s">
        <v>89</v>
      </c>
      <c r="AU485" s="53" t="s">
        <v>90</v>
      </c>
      <c r="AV485" s="53" t="s">
        <v>1899</v>
      </c>
      <c r="AW485" s="53" t="s">
        <v>92</v>
      </c>
      <c r="AX485" s="53" t="s">
        <v>68</v>
      </c>
      <c r="AY485" s="53" t="s">
        <v>93</v>
      </c>
      <c r="AZ485" s="53" t="s">
        <v>4938</v>
      </c>
      <c r="BA485" s="53" t="s">
        <v>202</v>
      </c>
      <c r="BB485" s="53">
        <v>0</v>
      </c>
      <c r="BC485" s="53" t="s">
        <v>5169</v>
      </c>
      <c r="BD485" s="53" t="s">
        <v>1599</v>
      </c>
      <c r="BE485" s="58">
        <v>42630</v>
      </c>
      <c r="BF485" s="53">
        <v>2282.31</v>
      </c>
      <c r="BG485" s="58">
        <v>42630</v>
      </c>
      <c r="BH485" s="109" t="s">
        <v>4938</v>
      </c>
      <c r="BI485" s="60">
        <v>256</v>
      </c>
      <c r="BJ485" s="61">
        <v>8.5333333333333332</v>
      </c>
      <c r="BK485" s="27">
        <f t="shared" si="36"/>
        <v>8</v>
      </c>
      <c r="BL485" s="110">
        <f t="shared" si="37"/>
        <v>0.66666666666666663</v>
      </c>
    </row>
    <row r="486" spans="1:64" s="77" customFormat="1" ht="16.5" customHeight="1" x14ac:dyDescent="0.25">
      <c r="A486" s="49" t="s">
        <v>3958</v>
      </c>
      <c r="B486" s="51" t="s">
        <v>5175</v>
      </c>
      <c r="C486" s="119">
        <v>14</v>
      </c>
      <c r="D486" s="18" t="s">
        <v>3274</v>
      </c>
      <c r="E486" s="24" t="s">
        <v>3556</v>
      </c>
      <c r="F486" s="84">
        <v>8114</v>
      </c>
      <c r="G486" s="18" t="s">
        <v>381</v>
      </c>
      <c r="H486" s="24" t="str">
        <f>IFERROR(IF(F486*1=9999,VLOOKUP(99&amp;C486*1,[4]Depara_Prod_Oficial!$A$2:$F$1048576,6,FALSE),VLOOKUP(F486*1,[4]Depara_Prod_Oficial!$A$2:$F$1048576,6,FALSE)),E486)</f>
        <v>Empresarial</v>
      </c>
      <c r="I486" s="24" t="str">
        <f>IFERROR(VLOOKUP(H486,'[5]Principais Produtos'!$C$1:$D$42,2,0),"Não")</f>
        <v>Sim</v>
      </c>
      <c r="J486" s="17" t="s">
        <v>387</v>
      </c>
      <c r="K486" s="23" t="s">
        <v>5511</v>
      </c>
      <c r="L486" s="17"/>
      <c r="M486" s="54" t="s">
        <v>369</v>
      </c>
      <c r="N486" s="55">
        <v>6017.9</v>
      </c>
      <c r="O486" s="55">
        <v>0</v>
      </c>
      <c r="P486" s="56">
        <v>6017.9</v>
      </c>
      <c r="Q486" s="64"/>
      <c r="R486" s="51"/>
      <c r="S486" s="62" t="s">
        <v>375</v>
      </c>
      <c r="T486" s="53">
        <v>2416862</v>
      </c>
      <c r="U486" s="53" t="s">
        <v>5170</v>
      </c>
      <c r="V486" s="53" t="s">
        <v>5171</v>
      </c>
      <c r="W486" s="53" t="s">
        <v>129</v>
      </c>
      <c r="X486" s="53" t="s">
        <v>5172</v>
      </c>
      <c r="Y486" s="53" t="s">
        <v>5173</v>
      </c>
      <c r="Z486" s="53" t="s">
        <v>5174</v>
      </c>
      <c r="AA486" s="53" t="s">
        <v>56</v>
      </c>
      <c r="AB486" s="53">
        <v>11651.35</v>
      </c>
      <c r="AC486" s="53">
        <v>12000</v>
      </c>
      <c r="AD486" s="53" t="s">
        <v>56</v>
      </c>
      <c r="AE486" s="53" t="s">
        <v>56</v>
      </c>
      <c r="AF486" s="53" t="s">
        <v>56</v>
      </c>
      <c r="AG486" s="53">
        <v>11651.35</v>
      </c>
      <c r="AH486" s="53" t="s">
        <v>102</v>
      </c>
      <c r="AI486" s="53">
        <v>5825.68</v>
      </c>
      <c r="AJ486" s="53">
        <v>0</v>
      </c>
      <c r="AK486" s="53" t="s">
        <v>58</v>
      </c>
      <c r="AL486" s="53">
        <v>0</v>
      </c>
      <c r="AM486" s="53" t="s">
        <v>59</v>
      </c>
      <c r="AN486" s="53" t="s">
        <v>60</v>
      </c>
      <c r="AO486" s="51"/>
      <c r="AP486" s="53" t="s">
        <v>61</v>
      </c>
      <c r="AQ486" s="53" t="s">
        <v>133</v>
      </c>
      <c r="AR486" s="53" t="s">
        <v>538</v>
      </c>
      <c r="AS486" s="53" t="s">
        <v>88</v>
      </c>
      <c r="AT486" s="53" t="s">
        <v>89</v>
      </c>
      <c r="AU486" s="53" t="s">
        <v>103</v>
      </c>
      <c r="AV486" s="53" t="s">
        <v>2477</v>
      </c>
      <c r="AW486" s="53" t="s">
        <v>105</v>
      </c>
      <c r="AX486" s="53" t="s">
        <v>68</v>
      </c>
      <c r="AY486" s="53" t="s">
        <v>93</v>
      </c>
      <c r="AZ486" s="53" t="s">
        <v>4856</v>
      </c>
      <c r="BA486" s="53" t="s">
        <v>554</v>
      </c>
      <c r="BB486" s="53">
        <v>0</v>
      </c>
      <c r="BC486" s="53" t="s">
        <v>5175</v>
      </c>
      <c r="BD486" s="53" t="s">
        <v>5176</v>
      </c>
      <c r="BE486" s="58">
        <v>42782</v>
      </c>
      <c r="BF486" s="53">
        <v>11651.35</v>
      </c>
      <c r="BG486" s="58">
        <v>42782</v>
      </c>
      <c r="BH486" s="109" t="s">
        <v>4856</v>
      </c>
      <c r="BI486" s="60">
        <v>91</v>
      </c>
      <c r="BJ486" s="61">
        <v>3.0333333333333332</v>
      </c>
      <c r="BK486" s="27">
        <f t="shared" si="36"/>
        <v>3</v>
      </c>
      <c r="BL486" s="110">
        <f t="shared" si="37"/>
        <v>0.25</v>
      </c>
    </row>
    <row r="487" spans="1:64" s="77" customFormat="1" ht="16.5" customHeight="1" x14ac:dyDescent="0.25">
      <c r="A487" s="49" t="s">
        <v>3958</v>
      </c>
      <c r="B487" s="51" t="s">
        <v>5182</v>
      </c>
      <c r="C487" s="119">
        <v>82</v>
      </c>
      <c r="D487" s="18" t="s">
        <v>3333</v>
      </c>
      <c r="E487" s="24" t="s">
        <v>1626</v>
      </c>
      <c r="F487" s="84">
        <v>8065</v>
      </c>
      <c r="G487" s="18" t="s">
        <v>374</v>
      </c>
      <c r="H487" s="24" t="str">
        <f>IFERROR(IF(F487*1=9999,VLOOKUP(99&amp;C487*1,[4]Depara_Prod_Oficial!$A$2:$F$1048576,6,FALSE),VLOOKUP(F487*1,[4]Depara_Prod_Oficial!$A$2:$F$1048576,6,FALSE)),E487)</f>
        <v>AP Proteção Sob Medida</v>
      </c>
      <c r="I487" s="24" t="str">
        <f>IFERROR(VLOOKUP(H487,'[5]Principais Produtos'!$C$1:$D$42,2,0),"Não")</f>
        <v>Sim</v>
      </c>
      <c r="J487" s="17" t="s">
        <v>387</v>
      </c>
      <c r="K487" s="23" t="s">
        <v>3664</v>
      </c>
      <c r="L487" s="17"/>
      <c r="M487" s="54" t="s">
        <v>369</v>
      </c>
      <c r="N487" s="55">
        <v>36806.74</v>
      </c>
      <c r="O487" s="55">
        <v>0</v>
      </c>
      <c r="P487" s="56">
        <v>36806.74</v>
      </c>
      <c r="Q487" s="64"/>
      <c r="R487" s="51"/>
      <c r="S487" s="62" t="s">
        <v>375</v>
      </c>
      <c r="T487" s="53">
        <v>2219858</v>
      </c>
      <c r="U487" s="53" t="s">
        <v>5177</v>
      </c>
      <c r="V487" s="53" t="s">
        <v>5178</v>
      </c>
      <c r="W487" s="53" t="s">
        <v>52</v>
      </c>
      <c r="X487" s="53" t="s">
        <v>5179</v>
      </c>
      <c r="Y487" s="53" t="s">
        <v>5180</v>
      </c>
      <c r="Z487" s="53" t="s">
        <v>5181</v>
      </c>
      <c r="AA487" s="53" t="s">
        <v>56</v>
      </c>
      <c r="AB487" s="53">
        <v>25000</v>
      </c>
      <c r="AC487" s="53">
        <v>25000</v>
      </c>
      <c r="AD487" s="53" t="s">
        <v>56</v>
      </c>
      <c r="AE487" s="53" t="s">
        <v>56</v>
      </c>
      <c r="AF487" s="53" t="s">
        <v>56</v>
      </c>
      <c r="AG487" s="53">
        <v>25000</v>
      </c>
      <c r="AH487" s="53" t="s">
        <v>102</v>
      </c>
      <c r="AI487" s="53">
        <v>12500</v>
      </c>
      <c r="AJ487" s="53">
        <v>0</v>
      </c>
      <c r="AK487" s="53" t="s">
        <v>58</v>
      </c>
      <c r="AL487" s="53">
        <v>0</v>
      </c>
      <c r="AM487" s="53" t="s">
        <v>59</v>
      </c>
      <c r="AN487" s="53" t="s">
        <v>60</v>
      </c>
      <c r="AO487" s="51"/>
      <c r="AP487" s="53" t="s">
        <v>61</v>
      </c>
      <c r="AQ487" s="53" t="s">
        <v>86</v>
      </c>
      <c r="AR487" s="53" t="s">
        <v>87</v>
      </c>
      <c r="AS487" s="53" t="s">
        <v>88</v>
      </c>
      <c r="AT487" s="53" t="s">
        <v>89</v>
      </c>
      <c r="AU487" s="53" t="s">
        <v>103</v>
      </c>
      <c r="AV487" s="53" t="s">
        <v>1757</v>
      </c>
      <c r="AW487" s="53" t="s">
        <v>272</v>
      </c>
      <c r="AX487" s="53" t="s">
        <v>273</v>
      </c>
      <c r="AY487" s="53" t="s">
        <v>93</v>
      </c>
      <c r="AZ487" s="53" t="s">
        <v>4813</v>
      </c>
      <c r="BA487" s="53" t="s">
        <v>554</v>
      </c>
      <c r="BB487" s="53">
        <v>0</v>
      </c>
      <c r="BC487" s="53" t="s">
        <v>5182</v>
      </c>
      <c r="BD487" s="53" t="s">
        <v>5183</v>
      </c>
      <c r="BE487" s="58">
        <v>42440</v>
      </c>
      <c r="BF487" s="53">
        <v>25000</v>
      </c>
      <c r="BG487" s="58">
        <v>42440</v>
      </c>
      <c r="BH487" s="109" t="s">
        <v>4813</v>
      </c>
      <c r="BI487" s="60">
        <v>440</v>
      </c>
      <c r="BJ487" s="61">
        <v>14.666666666666666</v>
      </c>
      <c r="BK487" s="27">
        <f t="shared" si="36"/>
        <v>14</v>
      </c>
      <c r="BL487" s="110">
        <f t="shared" si="37"/>
        <v>1.1666666666666667</v>
      </c>
    </row>
    <row r="488" spans="1:64" s="77" customFormat="1" ht="16.5" customHeight="1" x14ac:dyDescent="0.25">
      <c r="A488" s="49" t="s">
        <v>3958</v>
      </c>
      <c r="B488" s="51" t="s">
        <v>5190</v>
      </c>
      <c r="C488" s="119">
        <v>14</v>
      </c>
      <c r="D488" s="18" t="s">
        <v>3274</v>
      </c>
      <c r="E488" s="24" t="s">
        <v>1629</v>
      </c>
      <c r="F488" s="84">
        <v>5002</v>
      </c>
      <c r="G488" s="18" t="s">
        <v>951</v>
      </c>
      <c r="H488" s="24" t="str">
        <f>IFERROR(IF(F488*1=9999,VLOOKUP(99&amp;C488*1,[4]Depara_Prod_Oficial!$A$2:$F$1048576,6,FALSE),VLOOKUP(F488*1,[4]Depara_Prod_Oficial!$A$2:$F$1048576,6,FALSE)),E488)</f>
        <v>Residencial Dose Dupla</v>
      </c>
      <c r="I488" s="24" t="str">
        <f>IFERROR(VLOOKUP(H488,'[5]Principais Produtos'!$C$1:$D$42,2,0),"Não")</f>
        <v>Sim</v>
      </c>
      <c r="J488" s="17" t="s">
        <v>925</v>
      </c>
      <c r="K488" s="23" t="s">
        <v>378</v>
      </c>
      <c r="L488" s="17"/>
      <c r="M488" s="54" t="s">
        <v>369</v>
      </c>
      <c r="N488" s="55">
        <v>74497.84</v>
      </c>
      <c r="O488" s="55">
        <v>0</v>
      </c>
      <c r="P488" s="56">
        <v>74497.84</v>
      </c>
      <c r="Q488" s="64"/>
      <c r="R488" s="51"/>
      <c r="S488" s="62" t="s">
        <v>375</v>
      </c>
      <c r="T488" s="53">
        <v>2222450</v>
      </c>
      <c r="U488" s="53" t="s">
        <v>5184</v>
      </c>
      <c r="V488" s="53" t="s">
        <v>5185</v>
      </c>
      <c r="W488" s="53" t="s">
        <v>129</v>
      </c>
      <c r="X488" s="53" t="s">
        <v>5186</v>
      </c>
      <c r="Y488" s="53" t="s">
        <v>5187</v>
      </c>
      <c r="Z488" s="53" t="s">
        <v>5188</v>
      </c>
      <c r="AA488" s="53" t="s">
        <v>56</v>
      </c>
      <c r="AB488" s="53">
        <v>69801</v>
      </c>
      <c r="AC488" s="53">
        <v>88771</v>
      </c>
      <c r="AD488" s="53" t="s">
        <v>56</v>
      </c>
      <c r="AE488" s="53" t="s">
        <v>56</v>
      </c>
      <c r="AF488" s="53" t="s">
        <v>56</v>
      </c>
      <c r="AG488" s="53">
        <v>69801.539999999994</v>
      </c>
      <c r="AH488" s="53" t="s">
        <v>102</v>
      </c>
      <c r="AI488" s="53">
        <v>34900.769999999997</v>
      </c>
      <c r="AJ488" s="53">
        <v>0</v>
      </c>
      <c r="AK488" s="53" t="s">
        <v>58</v>
      </c>
      <c r="AL488" s="53">
        <v>0</v>
      </c>
      <c r="AM488" s="53" t="s">
        <v>59</v>
      </c>
      <c r="AN488" s="53" t="s">
        <v>60</v>
      </c>
      <c r="AO488" s="51"/>
      <c r="AP488" s="53" t="s">
        <v>61</v>
      </c>
      <c r="AQ488" s="53" t="s">
        <v>133</v>
      </c>
      <c r="AR488" s="53" t="s">
        <v>87</v>
      </c>
      <c r="AS488" s="53" t="s">
        <v>88</v>
      </c>
      <c r="AT488" s="53" t="s">
        <v>153</v>
      </c>
      <c r="AU488" s="53" t="s">
        <v>65</v>
      </c>
      <c r="AV488" s="53" t="s">
        <v>5189</v>
      </c>
      <c r="AW488" s="53" t="s">
        <v>92</v>
      </c>
      <c r="AX488" s="53" t="s">
        <v>68</v>
      </c>
      <c r="AY488" s="53" t="s">
        <v>93</v>
      </c>
      <c r="AZ488" s="53" t="s">
        <v>4731</v>
      </c>
      <c r="BA488" s="53" t="s">
        <v>115</v>
      </c>
      <c r="BB488" s="53">
        <v>0</v>
      </c>
      <c r="BC488" s="53" t="s">
        <v>5190</v>
      </c>
      <c r="BD488" s="53" t="s">
        <v>4450</v>
      </c>
      <c r="BE488" s="58">
        <v>42445</v>
      </c>
      <c r="BF488" s="53">
        <v>69801</v>
      </c>
      <c r="BG488" s="58">
        <v>42445</v>
      </c>
      <c r="BH488" s="109" t="s">
        <v>4731</v>
      </c>
      <c r="BI488" s="60">
        <v>427</v>
      </c>
      <c r="BJ488" s="61">
        <v>14.233333333333333</v>
      </c>
      <c r="BK488" s="27">
        <f t="shared" si="36"/>
        <v>14</v>
      </c>
      <c r="BL488" s="110">
        <f t="shared" si="37"/>
        <v>1.1666666666666667</v>
      </c>
    </row>
    <row r="489" spans="1:64" s="77" customFormat="1" ht="16.5" customHeight="1" x14ac:dyDescent="0.25">
      <c r="A489" s="49" t="s">
        <v>3958</v>
      </c>
      <c r="B489" s="51" t="s">
        <v>5196</v>
      </c>
      <c r="C489" s="119">
        <v>14</v>
      </c>
      <c r="D489" s="18" t="s">
        <v>3274</v>
      </c>
      <c r="E489" s="24" t="s">
        <v>1629</v>
      </c>
      <c r="F489" s="84">
        <v>5002</v>
      </c>
      <c r="G489" s="18" t="s">
        <v>381</v>
      </c>
      <c r="H489" s="24" t="str">
        <f>IFERROR(IF(F489*1=9999,VLOOKUP(99&amp;C489*1,[4]Depara_Prod_Oficial!$A$2:$F$1048576,6,FALSE),VLOOKUP(F489*1,[4]Depara_Prod_Oficial!$A$2:$F$1048576,6,FALSE)),E489)</f>
        <v>Residencial Dose Dupla</v>
      </c>
      <c r="I489" s="24" t="str">
        <f>IFERROR(VLOOKUP(H489,'[5]Principais Produtos'!$C$1:$D$42,2,0),"Não")</f>
        <v>Sim</v>
      </c>
      <c r="J489" s="17" t="s">
        <v>925</v>
      </c>
      <c r="K489" s="23" t="s">
        <v>378</v>
      </c>
      <c r="L489" s="17"/>
      <c r="M489" s="54" t="s">
        <v>903</v>
      </c>
      <c r="N489" s="55">
        <v>3032.06</v>
      </c>
      <c r="O489" s="55">
        <v>3032.06</v>
      </c>
      <c r="P489" s="56">
        <v>0</v>
      </c>
      <c r="Q489" s="64"/>
      <c r="R489" s="51"/>
      <c r="S489" s="62" t="s">
        <v>375</v>
      </c>
      <c r="T489" s="53">
        <v>1538561</v>
      </c>
      <c r="U489" s="53" t="s">
        <v>5191</v>
      </c>
      <c r="V489" s="53" t="s">
        <v>5192</v>
      </c>
      <c r="W489" s="53" t="s">
        <v>129</v>
      </c>
      <c r="X489" s="53" t="s">
        <v>5193</v>
      </c>
      <c r="Y489" s="53" t="s">
        <v>5194</v>
      </c>
      <c r="Z489" s="53" t="s">
        <v>5195</v>
      </c>
      <c r="AA489" s="53" t="s">
        <v>56</v>
      </c>
      <c r="AB489" s="53">
        <v>7971.65</v>
      </c>
      <c r="AC489" s="53">
        <v>11060</v>
      </c>
      <c r="AD489" s="53" t="s">
        <v>56</v>
      </c>
      <c r="AE489" s="53" t="s">
        <v>56</v>
      </c>
      <c r="AF489" s="53" t="s">
        <v>56</v>
      </c>
      <c r="AG489" s="53">
        <v>1498</v>
      </c>
      <c r="AH489" s="53" t="s">
        <v>57</v>
      </c>
      <c r="AI489" s="53">
        <v>1498</v>
      </c>
      <c r="AJ489" s="53">
        <v>0</v>
      </c>
      <c r="AK489" s="53" t="s">
        <v>58</v>
      </c>
      <c r="AL489" s="53">
        <v>0</v>
      </c>
      <c r="AM489" s="53" t="s">
        <v>59</v>
      </c>
      <c r="AN489" s="53" t="s">
        <v>60</v>
      </c>
      <c r="AO489" s="51"/>
      <c r="AP489" s="53" t="s">
        <v>61</v>
      </c>
      <c r="AQ489" s="53" t="s">
        <v>133</v>
      </c>
      <c r="AR489" s="53" t="s">
        <v>161</v>
      </c>
      <c r="AS489" s="53" t="s">
        <v>88</v>
      </c>
      <c r="AT489" s="53" t="s">
        <v>313</v>
      </c>
      <c r="AU489" s="53" t="s">
        <v>65</v>
      </c>
      <c r="AV489" s="53" t="s">
        <v>2095</v>
      </c>
      <c r="AW489" s="53" t="s">
        <v>92</v>
      </c>
      <c r="AX489" s="53" t="s">
        <v>68</v>
      </c>
      <c r="AY489" s="53" t="s">
        <v>93</v>
      </c>
      <c r="AZ489" s="53" t="s">
        <v>4731</v>
      </c>
      <c r="BA489" s="53" t="s">
        <v>163</v>
      </c>
      <c r="BB489" s="53">
        <v>0</v>
      </c>
      <c r="BC489" s="53" t="s">
        <v>5196</v>
      </c>
      <c r="BD489" s="53" t="s">
        <v>5197</v>
      </c>
      <c r="BE489" s="58">
        <v>41209</v>
      </c>
      <c r="BF489" s="53">
        <v>7971.65</v>
      </c>
      <c r="BG489" s="58">
        <v>41209</v>
      </c>
      <c r="BH489" s="109" t="s">
        <v>4731</v>
      </c>
      <c r="BI489" s="60">
        <v>1663</v>
      </c>
      <c r="BJ489" s="61">
        <v>55.43333333333333</v>
      </c>
      <c r="BK489" s="27">
        <f t="shared" si="36"/>
        <v>54</v>
      </c>
      <c r="BL489" s="110">
        <f t="shared" si="37"/>
        <v>4.5</v>
      </c>
    </row>
    <row r="490" spans="1:64" s="77" customFormat="1" ht="16.5" customHeight="1" x14ac:dyDescent="0.25">
      <c r="A490" s="49" t="s">
        <v>3958</v>
      </c>
      <c r="B490" s="51" t="s">
        <v>5202</v>
      </c>
      <c r="C490" s="119">
        <v>14</v>
      </c>
      <c r="D490" s="18" t="s">
        <v>3274</v>
      </c>
      <c r="E490" s="24" t="s">
        <v>1629</v>
      </c>
      <c r="F490" s="84">
        <v>5002</v>
      </c>
      <c r="G490" s="18" t="s">
        <v>381</v>
      </c>
      <c r="H490" s="24" t="str">
        <f>IFERROR(IF(F490*1=9999,VLOOKUP(99&amp;C490*1,[4]Depara_Prod_Oficial!$A$2:$F$1048576,6,FALSE),VLOOKUP(F490*1,[4]Depara_Prod_Oficial!$A$2:$F$1048576,6,FALSE)),E490)</f>
        <v>Residencial Dose Dupla</v>
      </c>
      <c r="I490" s="24" t="str">
        <f>IFERROR(VLOOKUP(H490,'[5]Principais Produtos'!$C$1:$D$42,2,0),"Não")</f>
        <v>Sim</v>
      </c>
      <c r="J490" s="17" t="s">
        <v>925</v>
      </c>
      <c r="K490" s="23" t="s">
        <v>378</v>
      </c>
      <c r="L490" s="17"/>
      <c r="M490" s="54" t="s">
        <v>903</v>
      </c>
      <c r="N490" s="55">
        <v>13823.52</v>
      </c>
      <c r="O490" s="55">
        <v>13823.52</v>
      </c>
      <c r="P490" s="56">
        <v>0</v>
      </c>
      <c r="Q490" s="64"/>
      <c r="R490" s="51"/>
      <c r="S490" s="62" t="s">
        <v>375</v>
      </c>
      <c r="T490" s="53">
        <v>2159328</v>
      </c>
      <c r="U490" s="53" t="s">
        <v>5198</v>
      </c>
      <c r="V490" s="53" t="s">
        <v>5199</v>
      </c>
      <c r="W490" s="53" t="s">
        <v>129</v>
      </c>
      <c r="X490" s="53" t="s">
        <v>5200</v>
      </c>
      <c r="Y490" s="53" t="s">
        <v>5201</v>
      </c>
      <c r="Z490" s="53" t="s">
        <v>3395</v>
      </c>
      <c r="AA490" s="53" t="s">
        <v>56</v>
      </c>
      <c r="AB490" s="53">
        <v>15221</v>
      </c>
      <c r="AC490" s="53">
        <v>15221</v>
      </c>
      <c r="AD490" s="53" t="s">
        <v>56</v>
      </c>
      <c r="AE490" s="53" t="s">
        <v>56</v>
      </c>
      <c r="AF490" s="53" t="s">
        <v>56</v>
      </c>
      <c r="AG490" s="53">
        <v>9353.07</v>
      </c>
      <c r="AH490" s="53" t="s">
        <v>57</v>
      </c>
      <c r="AI490" s="53">
        <v>9353.07</v>
      </c>
      <c r="AJ490" s="53">
        <v>0</v>
      </c>
      <c r="AK490" s="53" t="s">
        <v>58</v>
      </c>
      <c r="AL490" s="53">
        <v>0</v>
      </c>
      <c r="AM490" s="53" t="s">
        <v>59</v>
      </c>
      <c r="AN490" s="53" t="s">
        <v>60</v>
      </c>
      <c r="AO490" s="51"/>
      <c r="AP490" s="53" t="s">
        <v>61</v>
      </c>
      <c r="AQ490" s="53" t="s">
        <v>133</v>
      </c>
      <c r="AR490" s="53" t="s">
        <v>1543</v>
      </c>
      <c r="AS490" s="53" t="s">
        <v>88</v>
      </c>
      <c r="AT490" s="53" t="s">
        <v>89</v>
      </c>
      <c r="AU490" s="53" t="s">
        <v>90</v>
      </c>
      <c r="AV490" s="53" t="s">
        <v>466</v>
      </c>
      <c r="AW490" s="53" t="s">
        <v>272</v>
      </c>
      <c r="AX490" s="53" t="s">
        <v>273</v>
      </c>
      <c r="AY490" s="53" t="s">
        <v>93</v>
      </c>
      <c r="AZ490" s="53" t="s">
        <v>4748</v>
      </c>
      <c r="BA490" s="53" t="s">
        <v>163</v>
      </c>
      <c r="BB490" s="53">
        <v>0</v>
      </c>
      <c r="BC490" s="53" t="s">
        <v>5202</v>
      </c>
      <c r="BD490" s="53" t="s">
        <v>5203</v>
      </c>
      <c r="BE490" s="58">
        <v>42286</v>
      </c>
      <c r="BF490" s="53">
        <v>15221</v>
      </c>
      <c r="BG490" s="58">
        <v>42286</v>
      </c>
      <c r="BH490" s="109" t="s">
        <v>4748</v>
      </c>
      <c r="BI490" s="60">
        <v>592</v>
      </c>
      <c r="BJ490" s="61">
        <v>19.733333333333334</v>
      </c>
      <c r="BK490" s="27">
        <f t="shared" si="36"/>
        <v>19</v>
      </c>
      <c r="BL490" s="110">
        <f t="shared" si="37"/>
        <v>1.5833333333333333</v>
      </c>
    </row>
    <row r="491" spans="1:64" s="77" customFormat="1" ht="16.5" customHeight="1" x14ac:dyDescent="0.25">
      <c r="A491" s="49" t="s">
        <v>3958</v>
      </c>
      <c r="B491" s="51" t="s">
        <v>5210</v>
      </c>
      <c r="C491" s="119">
        <v>82</v>
      </c>
      <c r="D491" s="18" t="s">
        <v>3333</v>
      </c>
      <c r="E491" s="24" t="s">
        <v>3555</v>
      </c>
      <c r="F491" s="84">
        <v>8030</v>
      </c>
      <c r="G491" s="18" t="s">
        <v>374</v>
      </c>
      <c r="H491" s="24" t="str">
        <f>IFERROR(IF(F491*1=9999,VLOOKUP(99&amp;C491*1,[4]Depara_Prod_Oficial!$A$2:$F$1048576,6,FALSE),VLOOKUP(F491*1,[4]Depara_Prod_Oficial!$A$2:$F$1048576,6,FALSE)),E491)</f>
        <v>AP STD</v>
      </c>
      <c r="I491" s="24" t="str">
        <f>IFERROR(VLOOKUP(H491,'[5]Principais Produtos'!$C$1:$D$42,2,0),"Não")</f>
        <v>Sim</v>
      </c>
      <c r="J491" s="17" t="s">
        <v>387</v>
      </c>
      <c r="K491" s="23" t="s">
        <v>47</v>
      </c>
      <c r="L491" s="17"/>
      <c r="M491" s="54" t="s">
        <v>903</v>
      </c>
      <c r="N491" s="55">
        <v>11332.93</v>
      </c>
      <c r="O491" s="55">
        <v>11332.93</v>
      </c>
      <c r="P491" s="56">
        <v>0</v>
      </c>
      <c r="Q491" s="64"/>
      <c r="R491" s="51"/>
      <c r="S491" s="62" t="s">
        <v>375</v>
      </c>
      <c r="T491" s="53">
        <v>1715195</v>
      </c>
      <c r="U491" s="53" t="s">
        <v>5204</v>
      </c>
      <c r="V491" s="53" t="s">
        <v>5205</v>
      </c>
      <c r="W491" s="53" t="s">
        <v>52</v>
      </c>
      <c r="X491" s="53" t="s">
        <v>5206</v>
      </c>
      <c r="Y491" s="53" t="s">
        <v>5207</v>
      </c>
      <c r="Z491" s="53" t="s">
        <v>5208</v>
      </c>
      <c r="AA491" s="53" t="s">
        <v>56</v>
      </c>
      <c r="AB491" s="53">
        <v>96853</v>
      </c>
      <c r="AC491" s="53">
        <v>96853</v>
      </c>
      <c r="AD491" s="53" t="s">
        <v>56</v>
      </c>
      <c r="AE491" s="53" t="s">
        <v>56</v>
      </c>
      <c r="AF491" s="53" t="s">
        <v>56</v>
      </c>
      <c r="AG491" s="53">
        <v>96853</v>
      </c>
      <c r="AH491" s="53" t="s">
        <v>102</v>
      </c>
      <c r="AI491" s="53">
        <v>48426.5</v>
      </c>
      <c r="AJ491" s="53">
        <v>0</v>
      </c>
      <c r="AK491" s="53" t="s">
        <v>58</v>
      </c>
      <c r="AL491" s="53">
        <v>0</v>
      </c>
      <c r="AM491" s="53" t="s">
        <v>59</v>
      </c>
      <c r="AN491" s="53" t="s">
        <v>60</v>
      </c>
      <c r="AO491" s="51"/>
      <c r="AP491" s="53" t="s">
        <v>61</v>
      </c>
      <c r="AQ491" s="53" t="s">
        <v>86</v>
      </c>
      <c r="AR491" s="53" t="s">
        <v>199</v>
      </c>
      <c r="AS491" s="53" t="s">
        <v>88</v>
      </c>
      <c r="AT491" s="53" t="s">
        <v>153</v>
      </c>
      <c r="AU491" s="53" t="s">
        <v>65</v>
      </c>
      <c r="AV491" s="53" t="s">
        <v>5209</v>
      </c>
      <c r="AW491" s="53" t="s">
        <v>92</v>
      </c>
      <c r="AX491" s="53" t="s">
        <v>68</v>
      </c>
      <c r="AY491" s="53" t="s">
        <v>93</v>
      </c>
      <c r="AZ491" s="53" t="s">
        <v>4740</v>
      </c>
      <c r="BA491" s="53" t="s">
        <v>163</v>
      </c>
      <c r="BB491" s="53">
        <v>0</v>
      </c>
      <c r="BC491" s="53" t="s">
        <v>5210</v>
      </c>
      <c r="BD491" s="53" t="s">
        <v>5211</v>
      </c>
      <c r="BE491" s="58">
        <v>41536</v>
      </c>
      <c r="BF491" s="53">
        <v>96853</v>
      </c>
      <c r="BG491" s="58">
        <v>41536</v>
      </c>
      <c r="BH491" s="109" t="s">
        <v>4740</v>
      </c>
      <c r="BI491" s="60">
        <v>1348</v>
      </c>
      <c r="BJ491" s="61">
        <v>44.93333333333333</v>
      </c>
      <c r="BK491" s="27">
        <f t="shared" si="36"/>
        <v>44</v>
      </c>
      <c r="BL491" s="110">
        <f t="shared" si="37"/>
        <v>3.6666666666666665</v>
      </c>
    </row>
    <row r="492" spans="1:64" s="77" customFormat="1" ht="16.5" customHeight="1" x14ac:dyDescent="0.25">
      <c r="A492" s="49" t="s">
        <v>3958</v>
      </c>
      <c r="B492" s="51" t="s">
        <v>5217</v>
      </c>
      <c r="C492" s="119">
        <v>14</v>
      </c>
      <c r="D492" s="18" t="s">
        <v>3274</v>
      </c>
      <c r="E492" s="24" t="s">
        <v>380</v>
      </c>
      <c r="F492" s="84">
        <v>8100</v>
      </c>
      <c r="G492" s="18" t="s">
        <v>381</v>
      </c>
      <c r="H492" s="24" t="str">
        <f>IFERROR(IF(F492*1=9999,VLOOKUP(99&amp;C492*1,[4]Depara_Prod_Oficial!$A$2:$F$1048576,6,FALSE),VLOOKUP(F492*1,[4]Depara_Prod_Oficial!$A$2:$F$1048576,6,FALSE)),E492)</f>
        <v>Residencial Van Gogh</v>
      </c>
      <c r="I492" s="24" t="str">
        <f>IFERROR(VLOOKUP(H492,'[5]Principais Produtos'!$C$1:$D$42,2,0),"Não")</f>
        <v>Não</v>
      </c>
      <c r="J492" s="17" t="s">
        <v>387</v>
      </c>
      <c r="K492" s="23" t="s">
        <v>5509</v>
      </c>
      <c r="L492" s="17" t="s">
        <v>961</v>
      </c>
      <c r="M492" s="54" t="s">
        <v>369</v>
      </c>
      <c r="N492" s="55">
        <v>22000</v>
      </c>
      <c r="O492" s="55">
        <v>0</v>
      </c>
      <c r="P492" s="56">
        <v>22000</v>
      </c>
      <c r="Q492" s="64"/>
      <c r="R492" s="51"/>
      <c r="S492" s="62" t="s">
        <v>375</v>
      </c>
      <c r="T492" s="53">
        <v>2368822</v>
      </c>
      <c r="U492" s="53" t="s">
        <v>5212</v>
      </c>
      <c r="V492" s="53" t="s">
        <v>5213</v>
      </c>
      <c r="W492" s="53" t="s">
        <v>129</v>
      </c>
      <c r="X492" s="53" t="s">
        <v>5214</v>
      </c>
      <c r="Y492" s="53" t="s">
        <v>5215</v>
      </c>
      <c r="Z492" s="53" t="s">
        <v>5216</v>
      </c>
      <c r="AA492" s="53" t="s">
        <v>56</v>
      </c>
      <c r="AB492" s="53">
        <v>12000</v>
      </c>
      <c r="AC492" s="53">
        <v>12000</v>
      </c>
      <c r="AD492" s="53" t="s">
        <v>56</v>
      </c>
      <c r="AE492" s="53" t="s">
        <v>56</v>
      </c>
      <c r="AF492" s="53" t="s">
        <v>56</v>
      </c>
      <c r="AG492" s="53">
        <v>12000</v>
      </c>
      <c r="AH492" s="53" t="s">
        <v>102</v>
      </c>
      <c r="AI492" s="53">
        <v>6000</v>
      </c>
      <c r="AJ492" s="53">
        <v>0</v>
      </c>
      <c r="AK492" s="53" t="s">
        <v>58</v>
      </c>
      <c r="AL492" s="53">
        <v>0</v>
      </c>
      <c r="AM492" s="53" t="s">
        <v>59</v>
      </c>
      <c r="AN492" s="53" t="s">
        <v>60</v>
      </c>
      <c r="AO492" s="51"/>
      <c r="AP492" s="53" t="s">
        <v>61</v>
      </c>
      <c r="AQ492" s="53" t="s">
        <v>133</v>
      </c>
      <c r="AR492" s="53" t="s">
        <v>87</v>
      </c>
      <c r="AS492" s="53" t="s">
        <v>88</v>
      </c>
      <c r="AT492" s="53" t="s">
        <v>89</v>
      </c>
      <c r="AU492" s="53" t="s">
        <v>103</v>
      </c>
      <c r="AV492" s="53" t="s">
        <v>1382</v>
      </c>
      <c r="AW492" s="53" t="s">
        <v>92</v>
      </c>
      <c r="AX492" s="53" t="s">
        <v>68</v>
      </c>
      <c r="AY492" s="53" t="s">
        <v>93</v>
      </c>
      <c r="AZ492" s="53" t="s">
        <v>4270</v>
      </c>
      <c r="BA492" s="53" t="s">
        <v>4664</v>
      </c>
      <c r="BB492" s="53">
        <v>0</v>
      </c>
      <c r="BC492" s="53" t="s">
        <v>5217</v>
      </c>
      <c r="BD492" s="53" t="s">
        <v>5218</v>
      </c>
      <c r="BE492" s="58">
        <v>42670</v>
      </c>
      <c r="BF492" s="53">
        <v>12000</v>
      </c>
      <c r="BG492" s="58">
        <v>42670</v>
      </c>
      <c r="BH492" s="109" t="s">
        <v>4270</v>
      </c>
      <c r="BI492" s="60">
        <v>201</v>
      </c>
      <c r="BJ492" s="61">
        <v>6.7</v>
      </c>
      <c r="BK492" s="27">
        <f t="shared" si="36"/>
        <v>6</v>
      </c>
      <c r="BL492" s="110">
        <f t="shared" si="37"/>
        <v>0.5</v>
      </c>
    </row>
    <row r="493" spans="1:64" s="77" customFormat="1" ht="16.5" customHeight="1" x14ac:dyDescent="0.25">
      <c r="A493" s="49" t="s">
        <v>3958</v>
      </c>
      <c r="B493" s="51" t="s">
        <v>5224</v>
      </c>
      <c r="C493" s="119">
        <v>14</v>
      </c>
      <c r="D493" s="18" t="s">
        <v>3274</v>
      </c>
      <c r="E493" s="24" t="s">
        <v>1629</v>
      </c>
      <c r="F493" s="84">
        <v>5002</v>
      </c>
      <c r="G493" s="52" t="s">
        <v>1644</v>
      </c>
      <c r="H493" s="24" t="str">
        <f>IFERROR(IF(F493*1=9999,VLOOKUP(99&amp;C493*1,[4]Depara_Prod_Oficial!$A$2:$F$1048576,6,FALSE),VLOOKUP(F493*1,[4]Depara_Prod_Oficial!$A$2:$F$1048576,6,FALSE)),E493)</f>
        <v>Residencial Dose Dupla</v>
      </c>
      <c r="I493" s="24" t="str">
        <f>IFERROR(VLOOKUP(H493,'[5]Principais Produtos'!$C$1:$D$42,2,0),"Não")</f>
        <v>Sim</v>
      </c>
      <c r="J493" s="17" t="s">
        <v>925</v>
      </c>
      <c r="K493" s="23" t="s">
        <v>378</v>
      </c>
      <c r="L493" s="17"/>
      <c r="M493" s="54" t="s">
        <v>369</v>
      </c>
      <c r="N493" s="55">
        <v>15297.999999999998</v>
      </c>
      <c r="O493" s="55">
        <v>0</v>
      </c>
      <c r="P493" s="56">
        <v>15297.999999999998</v>
      </c>
      <c r="Q493" s="64"/>
      <c r="R493" s="51"/>
      <c r="S493" s="62" t="s">
        <v>375</v>
      </c>
      <c r="T493" s="53">
        <v>2281252</v>
      </c>
      <c r="U493" s="53" t="s">
        <v>5219</v>
      </c>
      <c r="V493" s="53" t="s">
        <v>5220</v>
      </c>
      <c r="W493" s="53" t="s">
        <v>129</v>
      </c>
      <c r="X493" s="53" t="s">
        <v>5221</v>
      </c>
      <c r="Y493" s="53" t="s">
        <v>5222</v>
      </c>
      <c r="Z493" s="53" t="s">
        <v>3257</v>
      </c>
      <c r="AA493" s="53" t="s">
        <v>56</v>
      </c>
      <c r="AB493" s="53">
        <v>23025</v>
      </c>
      <c r="AC493" s="53">
        <v>39467</v>
      </c>
      <c r="AD493" s="53" t="s">
        <v>56</v>
      </c>
      <c r="AE493" s="53" t="s">
        <v>56</v>
      </c>
      <c r="AF493" s="53" t="s">
        <v>56</v>
      </c>
      <c r="AG493" s="53">
        <v>23025</v>
      </c>
      <c r="AH493" s="53" t="s">
        <v>102</v>
      </c>
      <c r="AI493" s="53">
        <v>11512.5</v>
      </c>
      <c r="AJ493" s="53">
        <v>0</v>
      </c>
      <c r="AK493" s="53" t="s">
        <v>58</v>
      </c>
      <c r="AL493" s="53">
        <v>0</v>
      </c>
      <c r="AM493" s="53" t="s">
        <v>59</v>
      </c>
      <c r="AN493" s="53" t="s">
        <v>60</v>
      </c>
      <c r="AO493" s="51"/>
      <c r="AP493" s="53" t="s">
        <v>61</v>
      </c>
      <c r="AQ493" s="53" t="s">
        <v>133</v>
      </c>
      <c r="AR493" s="53" t="s">
        <v>142</v>
      </c>
      <c r="AS493" s="53" t="s">
        <v>88</v>
      </c>
      <c r="AT493" s="53" t="s">
        <v>89</v>
      </c>
      <c r="AU493" s="53" t="s">
        <v>103</v>
      </c>
      <c r="AV493" s="53" t="s">
        <v>5223</v>
      </c>
      <c r="AW493" s="53" t="s">
        <v>283</v>
      </c>
      <c r="AX493" s="53" t="s">
        <v>284</v>
      </c>
      <c r="AY493" s="53" t="s">
        <v>93</v>
      </c>
      <c r="AZ493" s="53" t="s">
        <v>4856</v>
      </c>
      <c r="BA493" s="53" t="s">
        <v>155</v>
      </c>
      <c r="BB493" s="53">
        <v>0</v>
      </c>
      <c r="BC493" s="53" t="s">
        <v>5224</v>
      </c>
      <c r="BD493" s="53" t="s">
        <v>5225</v>
      </c>
      <c r="BE493" s="58">
        <v>42563</v>
      </c>
      <c r="BF493" s="53">
        <v>23025</v>
      </c>
      <c r="BG493" s="58">
        <v>42563</v>
      </c>
      <c r="BH493" s="109" t="s">
        <v>4856</v>
      </c>
      <c r="BI493" s="60">
        <v>310</v>
      </c>
      <c r="BJ493" s="61">
        <v>10.333333333333334</v>
      </c>
      <c r="BK493" s="27">
        <f t="shared" si="36"/>
        <v>10</v>
      </c>
      <c r="BL493" s="110">
        <f t="shared" si="37"/>
        <v>0.83333333333333337</v>
      </c>
    </row>
    <row r="494" spans="1:64" s="77" customFormat="1" ht="16.5" customHeight="1" x14ac:dyDescent="0.25">
      <c r="A494" s="49" t="s">
        <v>3958</v>
      </c>
      <c r="B494" s="51" t="s">
        <v>5232</v>
      </c>
      <c r="C494" s="119">
        <v>82</v>
      </c>
      <c r="D494" s="18" t="s">
        <v>3333</v>
      </c>
      <c r="E494" s="24" t="s">
        <v>917</v>
      </c>
      <c r="F494" s="84">
        <v>5012</v>
      </c>
      <c r="G494" s="18" t="s">
        <v>386</v>
      </c>
      <c r="H494" s="24" t="str">
        <f>IFERROR(IF(F494*1=9999,VLOOKUP(99&amp;C494*1,[4]Depara_Prod_Oficial!$A$2:$F$1048576,6,FALSE),VLOOKUP(F494*1,[4]Depara_Prod_Oficial!$A$2:$F$1048576,6,FALSE)),E494)</f>
        <v>AP STD</v>
      </c>
      <c r="I494" s="24" t="str">
        <f>IFERROR(VLOOKUP(H494,'[5]Principais Produtos'!$C$1:$D$42,2,0),"Não")</f>
        <v>Sim</v>
      </c>
      <c r="J494" s="17" t="s">
        <v>387</v>
      </c>
      <c r="K494" s="23" t="s">
        <v>957</v>
      </c>
      <c r="L494" s="17" t="s">
        <v>5512</v>
      </c>
      <c r="M494" s="54" t="s">
        <v>369</v>
      </c>
      <c r="N494" s="55">
        <v>262208.8</v>
      </c>
      <c r="O494" s="55">
        <v>0</v>
      </c>
      <c r="P494" s="56">
        <v>262208.8</v>
      </c>
      <c r="Q494" s="64"/>
      <c r="R494" s="51"/>
      <c r="S494" s="62" t="s">
        <v>375</v>
      </c>
      <c r="T494" s="53">
        <v>1665374</v>
      </c>
      <c r="U494" s="53" t="s">
        <v>5226</v>
      </c>
      <c r="V494" s="53" t="s">
        <v>5227</v>
      </c>
      <c r="W494" s="53" t="s">
        <v>52</v>
      </c>
      <c r="X494" s="53" t="s">
        <v>5228</v>
      </c>
      <c r="Y494" s="53" t="s">
        <v>5229</v>
      </c>
      <c r="Z494" s="53" t="s">
        <v>5230</v>
      </c>
      <c r="AA494" s="53" t="s">
        <v>56</v>
      </c>
      <c r="AB494" s="53">
        <v>130000</v>
      </c>
      <c r="AC494" s="53">
        <v>130000</v>
      </c>
      <c r="AD494" s="53" t="s">
        <v>56</v>
      </c>
      <c r="AE494" s="53" t="s">
        <v>56</v>
      </c>
      <c r="AF494" s="53" t="s">
        <v>56</v>
      </c>
      <c r="AG494" s="53">
        <v>130000</v>
      </c>
      <c r="AH494" s="53" t="s">
        <v>102</v>
      </c>
      <c r="AI494" s="53">
        <v>65000</v>
      </c>
      <c r="AJ494" s="53">
        <v>0</v>
      </c>
      <c r="AK494" s="53" t="s">
        <v>58</v>
      </c>
      <c r="AL494" s="53">
        <v>0</v>
      </c>
      <c r="AM494" s="53" t="s">
        <v>59</v>
      </c>
      <c r="AN494" s="53" t="s">
        <v>60</v>
      </c>
      <c r="AO494" s="51"/>
      <c r="AP494" s="53" t="s">
        <v>61</v>
      </c>
      <c r="AQ494" s="53" t="s">
        <v>86</v>
      </c>
      <c r="AR494" s="53" t="s">
        <v>199</v>
      </c>
      <c r="AS494" s="53" t="s">
        <v>64</v>
      </c>
      <c r="AT494" s="53" t="s">
        <v>153</v>
      </c>
      <c r="AU494" s="53" t="s">
        <v>65</v>
      </c>
      <c r="AV494" s="53" t="s">
        <v>154</v>
      </c>
      <c r="AW494" s="53" t="s">
        <v>105</v>
      </c>
      <c r="AX494" s="53" t="s">
        <v>68</v>
      </c>
      <c r="AY494" s="53" t="s">
        <v>93</v>
      </c>
      <c r="AZ494" s="53" t="s">
        <v>5231</v>
      </c>
      <c r="BA494" s="53" t="s">
        <v>155</v>
      </c>
      <c r="BB494" s="53">
        <v>0</v>
      </c>
      <c r="BC494" s="53" t="s">
        <v>5232</v>
      </c>
      <c r="BD494" s="53" t="s">
        <v>5233</v>
      </c>
      <c r="BE494" s="58">
        <v>41452</v>
      </c>
      <c r="BF494" s="53">
        <v>130000</v>
      </c>
      <c r="BG494" s="58">
        <v>41452</v>
      </c>
      <c r="BH494" s="109" t="s">
        <v>5231</v>
      </c>
      <c r="BI494" s="60">
        <v>1422</v>
      </c>
      <c r="BJ494" s="61">
        <v>47.4</v>
      </c>
      <c r="BK494" s="27">
        <f t="shared" si="36"/>
        <v>46</v>
      </c>
      <c r="BL494" s="110">
        <f t="shared" si="37"/>
        <v>3.8333333333333335</v>
      </c>
    </row>
    <row r="495" spans="1:64" s="77" customFormat="1" ht="16.5" customHeight="1" x14ac:dyDescent="0.25">
      <c r="A495" s="49" t="s">
        <v>3958</v>
      </c>
      <c r="B495" s="51" t="s">
        <v>5239</v>
      </c>
      <c r="C495" s="119">
        <v>82</v>
      </c>
      <c r="D495" s="18" t="s">
        <v>3333</v>
      </c>
      <c r="E495" s="24" t="s">
        <v>1628</v>
      </c>
      <c r="F495" s="84">
        <v>1101</v>
      </c>
      <c r="G495" s="18" t="s">
        <v>374</v>
      </c>
      <c r="H495" s="24" t="str">
        <f>IFERROR(IF(F495*1=9999,VLOOKUP(99&amp;C495*1,[4]Depara_Prod_Oficial!$A$2:$F$1048576,6,FALSE),VLOOKUP(F495*1,[4]Depara_Prod_Oficial!$A$2:$F$1048576,6,FALSE)),E495)</f>
        <v>AP STD</v>
      </c>
      <c r="I495" s="24" t="str">
        <f>IFERROR(VLOOKUP(H495,'[5]Principais Produtos'!$C$1:$D$42,2,0),"Não")</f>
        <v>Sim</v>
      </c>
      <c r="J495" s="17" t="s">
        <v>387</v>
      </c>
      <c r="K495" s="23" t="s">
        <v>959</v>
      </c>
      <c r="L495" s="17"/>
      <c r="M495" s="54" t="s">
        <v>369</v>
      </c>
      <c r="N495" s="55">
        <v>35407.800000000003</v>
      </c>
      <c r="O495" s="55">
        <v>0</v>
      </c>
      <c r="P495" s="56">
        <v>35407.800000000003</v>
      </c>
      <c r="Q495" s="64"/>
      <c r="R495" s="51"/>
      <c r="S495" s="62" t="s">
        <v>375</v>
      </c>
      <c r="T495" s="53">
        <v>2214890</v>
      </c>
      <c r="U495" s="53" t="s">
        <v>5234</v>
      </c>
      <c r="V495" s="53" t="s">
        <v>5235</v>
      </c>
      <c r="W495" s="53" t="s">
        <v>52</v>
      </c>
      <c r="X495" s="53" t="s">
        <v>5236</v>
      </c>
      <c r="Y495" s="53" t="s">
        <v>5237</v>
      </c>
      <c r="Z495" s="53" t="s">
        <v>5238</v>
      </c>
      <c r="AA495" s="53" t="s">
        <v>56</v>
      </c>
      <c r="AB495" s="53">
        <v>35000</v>
      </c>
      <c r="AC495" s="53">
        <v>35000</v>
      </c>
      <c r="AD495" s="53" t="s">
        <v>56</v>
      </c>
      <c r="AE495" s="53" t="s">
        <v>56</v>
      </c>
      <c r="AF495" s="53" t="s">
        <v>56</v>
      </c>
      <c r="AG495" s="53">
        <v>14000</v>
      </c>
      <c r="AH495" s="53" t="s">
        <v>102</v>
      </c>
      <c r="AI495" s="53">
        <v>7000</v>
      </c>
      <c r="AJ495" s="53">
        <v>0</v>
      </c>
      <c r="AK495" s="53" t="s">
        <v>58</v>
      </c>
      <c r="AL495" s="53">
        <v>0</v>
      </c>
      <c r="AM495" s="53" t="s">
        <v>59</v>
      </c>
      <c r="AN495" s="53" t="s">
        <v>60</v>
      </c>
      <c r="AO495" s="51"/>
      <c r="AP495" s="53" t="s">
        <v>61</v>
      </c>
      <c r="AQ495" s="53" t="s">
        <v>86</v>
      </c>
      <c r="AR495" s="53" t="s">
        <v>87</v>
      </c>
      <c r="AS495" s="53" t="s">
        <v>88</v>
      </c>
      <c r="AT495" s="53" t="s">
        <v>313</v>
      </c>
      <c r="AU495" s="53" t="s">
        <v>65</v>
      </c>
      <c r="AV495" s="53" t="s">
        <v>91</v>
      </c>
      <c r="AW495" s="53" t="s">
        <v>92</v>
      </c>
      <c r="AX495" s="53" t="s">
        <v>68</v>
      </c>
      <c r="AY495" s="53" t="s">
        <v>93</v>
      </c>
      <c r="AZ495" s="53" t="s">
        <v>4748</v>
      </c>
      <c r="BA495" s="53" t="s">
        <v>4664</v>
      </c>
      <c r="BB495" s="53">
        <v>0</v>
      </c>
      <c r="BC495" s="53" t="s">
        <v>5239</v>
      </c>
      <c r="BD495" s="53" t="s">
        <v>5240</v>
      </c>
      <c r="BE495" s="58">
        <v>42431</v>
      </c>
      <c r="BF495" s="53">
        <v>35000</v>
      </c>
      <c r="BG495" s="58">
        <v>42431</v>
      </c>
      <c r="BH495" s="109" t="s">
        <v>4748</v>
      </c>
      <c r="BI495" s="60">
        <v>447</v>
      </c>
      <c r="BJ495" s="61">
        <v>14.9</v>
      </c>
      <c r="BK495" s="27">
        <f t="shared" si="36"/>
        <v>14</v>
      </c>
      <c r="BL495" s="110">
        <f t="shared" si="37"/>
        <v>1.1666666666666667</v>
      </c>
    </row>
    <row r="496" spans="1:64" s="77" customFormat="1" ht="16.5" customHeight="1" x14ac:dyDescent="0.25">
      <c r="A496" s="49" t="s">
        <v>3958</v>
      </c>
      <c r="B496" s="51" t="s">
        <v>5245</v>
      </c>
      <c r="C496" s="119">
        <v>93</v>
      </c>
      <c r="D496" s="18" t="s">
        <v>3333</v>
      </c>
      <c r="E496" s="24" t="s">
        <v>1631</v>
      </c>
      <c r="F496" s="84">
        <v>8063</v>
      </c>
      <c r="G496" s="18" t="s">
        <v>374</v>
      </c>
      <c r="H496" s="24" t="str">
        <f>IFERROR(IF(F496*1=9999,VLOOKUP(99&amp;C496*1,[4]Depara_Prod_Oficial!$A$2:$F$1048576,6,FALSE),VLOOKUP(F496*1,[4]Depara_Prod_Oficial!$A$2:$F$1048576,6,FALSE)),E496)</f>
        <v>Vida Premiada</v>
      </c>
      <c r="I496" s="24" t="str">
        <f>IFERROR(VLOOKUP(H496,'[5]Principais Produtos'!$C$1:$D$42,2,0),"Não")</f>
        <v>Não</v>
      </c>
      <c r="J496" s="17" t="s">
        <v>925</v>
      </c>
      <c r="K496" s="23" t="s">
        <v>378</v>
      </c>
      <c r="L496" s="17"/>
      <c r="M496" s="54" t="s">
        <v>369</v>
      </c>
      <c r="N496" s="55">
        <v>41180</v>
      </c>
      <c r="O496" s="55">
        <v>0</v>
      </c>
      <c r="P496" s="56">
        <v>41180</v>
      </c>
      <c r="Q496" s="64"/>
      <c r="R496" s="51"/>
      <c r="S496" s="62" t="s">
        <v>375</v>
      </c>
      <c r="T496" s="53">
        <v>2373803</v>
      </c>
      <c r="U496" s="53" t="s">
        <v>5241</v>
      </c>
      <c r="V496" s="53" t="s">
        <v>5242</v>
      </c>
      <c r="W496" s="53" t="s">
        <v>52</v>
      </c>
      <c r="X496" s="53" t="s">
        <v>5243</v>
      </c>
      <c r="Y496" s="53" t="s">
        <v>5244</v>
      </c>
      <c r="Z496" s="53" t="s">
        <v>2313</v>
      </c>
      <c r="AA496" s="53" t="s">
        <v>56</v>
      </c>
      <c r="AB496" s="53">
        <v>35000</v>
      </c>
      <c r="AC496" s="53">
        <v>50000</v>
      </c>
      <c r="AD496" s="53" t="s">
        <v>56</v>
      </c>
      <c r="AE496" s="53" t="s">
        <v>56</v>
      </c>
      <c r="AF496" s="53" t="s">
        <v>56</v>
      </c>
      <c r="AG496" s="53">
        <v>35000</v>
      </c>
      <c r="AH496" s="53" t="s">
        <v>58</v>
      </c>
      <c r="AI496" s="53">
        <v>0</v>
      </c>
      <c r="AJ496" s="53">
        <v>0</v>
      </c>
      <c r="AK496" s="53" t="s">
        <v>58</v>
      </c>
      <c r="AL496" s="53">
        <v>0</v>
      </c>
      <c r="AM496" s="53" t="s">
        <v>59</v>
      </c>
      <c r="AN496" s="53" t="s">
        <v>60</v>
      </c>
      <c r="AO496" s="51"/>
      <c r="AP496" s="53" t="s">
        <v>61</v>
      </c>
      <c r="AQ496" s="53" t="s">
        <v>86</v>
      </c>
      <c r="AR496" s="53" t="s">
        <v>221</v>
      </c>
      <c r="AS496" s="53" t="s">
        <v>88</v>
      </c>
      <c r="AT496" s="53" t="s">
        <v>89</v>
      </c>
      <c r="AU496" s="53" t="s">
        <v>90</v>
      </c>
      <c r="AV496" s="53" t="s">
        <v>1345</v>
      </c>
      <c r="AW496" s="53" t="s">
        <v>646</v>
      </c>
      <c r="AX496" s="53" t="s">
        <v>190</v>
      </c>
      <c r="AY496" s="53" t="s">
        <v>93</v>
      </c>
      <c r="AZ496" s="53" t="s">
        <v>4748</v>
      </c>
      <c r="BA496" s="53" t="s">
        <v>4664</v>
      </c>
      <c r="BB496" s="53">
        <v>0</v>
      </c>
      <c r="BC496" s="53" t="s">
        <v>5245</v>
      </c>
      <c r="BD496" s="53" t="s">
        <v>2228</v>
      </c>
      <c r="BE496" s="58">
        <v>42685</v>
      </c>
      <c r="BF496" s="53">
        <v>35000</v>
      </c>
      <c r="BG496" s="58">
        <v>42685</v>
      </c>
      <c r="BH496" s="109" t="s">
        <v>4748</v>
      </c>
      <c r="BI496" s="60">
        <v>193</v>
      </c>
      <c r="BJ496" s="61">
        <v>6.4333333333333336</v>
      </c>
      <c r="BK496" s="27">
        <f t="shared" si="36"/>
        <v>6</v>
      </c>
      <c r="BL496" s="110">
        <f t="shared" si="37"/>
        <v>0.5</v>
      </c>
    </row>
    <row r="497" spans="1:64" s="77" customFormat="1" ht="16.5" customHeight="1" x14ac:dyDescent="0.25">
      <c r="A497" s="49" t="s">
        <v>3958</v>
      </c>
      <c r="B497" s="51" t="s">
        <v>5250</v>
      </c>
      <c r="C497" s="119">
        <v>14</v>
      </c>
      <c r="D497" s="18" t="s">
        <v>3274</v>
      </c>
      <c r="E497" s="24" t="s">
        <v>1629</v>
      </c>
      <c r="F497" s="84">
        <v>5002</v>
      </c>
      <c r="G497" s="18" t="s">
        <v>381</v>
      </c>
      <c r="H497" s="24" t="str">
        <f>IFERROR(IF(F497*1=9999,VLOOKUP(99&amp;C497*1,[4]Depara_Prod_Oficial!$A$2:$F$1048576,6,FALSE),VLOOKUP(F497*1,[4]Depara_Prod_Oficial!$A$2:$F$1048576,6,FALSE)),E497)</f>
        <v>Residencial Dose Dupla</v>
      </c>
      <c r="I497" s="24" t="str">
        <f>IFERROR(VLOOKUP(H497,'[5]Principais Produtos'!$C$1:$D$42,2,0),"Não")</f>
        <v>Sim</v>
      </c>
      <c r="J497" s="17" t="s">
        <v>387</v>
      </c>
      <c r="K497" s="23" t="s">
        <v>3664</v>
      </c>
      <c r="L497" s="17"/>
      <c r="M497" s="54" t="s">
        <v>369</v>
      </c>
      <c r="N497" s="55">
        <v>14000</v>
      </c>
      <c r="O497" s="55">
        <v>0</v>
      </c>
      <c r="P497" s="56">
        <v>14000</v>
      </c>
      <c r="Q497" s="64"/>
      <c r="R497" s="51"/>
      <c r="S497" s="62" t="s">
        <v>375</v>
      </c>
      <c r="T497" s="53">
        <v>2394715</v>
      </c>
      <c r="U497" s="53" t="s">
        <v>5246</v>
      </c>
      <c r="V497" s="53" t="s">
        <v>4247</v>
      </c>
      <c r="W497" s="53" t="s">
        <v>129</v>
      </c>
      <c r="X497" s="53" t="s">
        <v>5247</v>
      </c>
      <c r="Y497" s="53" t="s">
        <v>5248</v>
      </c>
      <c r="Z497" s="53" t="s">
        <v>5249</v>
      </c>
      <c r="AA497" s="53" t="s">
        <v>56</v>
      </c>
      <c r="AB497" s="53">
        <v>24925</v>
      </c>
      <c r="AC497" s="53">
        <v>24925</v>
      </c>
      <c r="AD497" s="53" t="s">
        <v>56</v>
      </c>
      <c r="AE497" s="53" t="s">
        <v>56</v>
      </c>
      <c r="AF497" s="53" t="s">
        <v>56</v>
      </c>
      <c r="AG497" s="53">
        <v>24925</v>
      </c>
      <c r="AH497" s="53" t="s">
        <v>102</v>
      </c>
      <c r="AI497" s="53">
        <v>12462.5</v>
      </c>
      <c r="AJ497" s="53">
        <v>0</v>
      </c>
      <c r="AK497" s="53" t="s">
        <v>58</v>
      </c>
      <c r="AL497" s="53">
        <v>0</v>
      </c>
      <c r="AM497" s="53" t="s">
        <v>59</v>
      </c>
      <c r="AN497" s="53" t="s">
        <v>60</v>
      </c>
      <c r="AO497" s="51"/>
      <c r="AP497" s="53" t="s">
        <v>61</v>
      </c>
      <c r="AQ497" s="53" t="s">
        <v>133</v>
      </c>
      <c r="AR497" s="53" t="s">
        <v>538</v>
      </c>
      <c r="AS497" s="53" t="s">
        <v>88</v>
      </c>
      <c r="AT497" s="53" t="s">
        <v>89</v>
      </c>
      <c r="AU497" s="53" t="s">
        <v>90</v>
      </c>
      <c r="AV497" s="53" t="s">
        <v>4248</v>
      </c>
      <c r="AW497" s="53" t="s">
        <v>105</v>
      </c>
      <c r="AX497" s="53" t="s">
        <v>68</v>
      </c>
      <c r="AY497" s="53" t="s">
        <v>93</v>
      </c>
      <c r="AZ497" s="53" t="s">
        <v>4748</v>
      </c>
      <c r="BA497" s="53" t="s">
        <v>4664</v>
      </c>
      <c r="BB497" s="53">
        <v>0</v>
      </c>
      <c r="BC497" s="53" t="s">
        <v>5250</v>
      </c>
      <c r="BD497" s="53" t="s">
        <v>2603</v>
      </c>
      <c r="BE497" s="58">
        <v>42711</v>
      </c>
      <c r="BF497" s="53">
        <v>24925</v>
      </c>
      <c r="BG497" s="58">
        <v>42711</v>
      </c>
      <c r="BH497" s="109" t="s">
        <v>4748</v>
      </c>
      <c r="BI497" s="60">
        <v>167</v>
      </c>
      <c r="BJ497" s="61">
        <v>5.5666666666666664</v>
      </c>
      <c r="BK497" s="27">
        <f t="shared" si="36"/>
        <v>5</v>
      </c>
      <c r="BL497" s="110">
        <f t="shared" si="37"/>
        <v>0.41666666666666669</v>
      </c>
    </row>
    <row r="498" spans="1:64" s="77" customFormat="1" ht="16.5" customHeight="1" x14ac:dyDescent="0.25">
      <c r="A498" s="49" t="s">
        <v>3958</v>
      </c>
      <c r="B498" s="51" t="s">
        <v>5256</v>
      </c>
      <c r="C498" s="119">
        <v>14</v>
      </c>
      <c r="D498" s="18" t="s">
        <v>3274</v>
      </c>
      <c r="E498" s="24" t="s">
        <v>1629</v>
      </c>
      <c r="F498" s="84">
        <v>5002</v>
      </c>
      <c r="G498" s="18" t="s">
        <v>936</v>
      </c>
      <c r="H498" s="24" t="str">
        <f>IFERROR(IF(F498*1=9999,VLOOKUP(99&amp;C498*1,[4]Depara_Prod_Oficial!$A$2:$F$1048576,6,FALSE),VLOOKUP(F498*1,[4]Depara_Prod_Oficial!$A$2:$F$1048576,6,FALSE)),E498)</f>
        <v>Residencial Dose Dupla</v>
      </c>
      <c r="I498" s="24" t="str">
        <f>IFERROR(VLOOKUP(H498,'[5]Principais Produtos'!$C$1:$D$42,2,0),"Não")</f>
        <v>Sim</v>
      </c>
      <c r="J498" s="17" t="s">
        <v>387</v>
      </c>
      <c r="K498" s="23" t="s">
        <v>1645</v>
      </c>
      <c r="L498" s="17"/>
      <c r="M498" s="54" t="s">
        <v>369</v>
      </c>
      <c r="N498" s="55">
        <v>23993</v>
      </c>
      <c r="O498" s="55">
        <v>0</v>
      </c>
      <c r="P498" s="56">
        <v>23993</v>
      </c>
      <c r="Q498" s="64"/>
      <c r="R498" s="51"/>
      <c r="S498" s="62" t="s">
        <v>375</v>
      </c>
      <c r="T498" s="53">
        <v>1833053</v>
      </c>
      <c r="U498" s="53" t="s">
        <v>5251</v>
      </c>
      <c r="V498" s="53" t="s">
        <v>5252</v>
      </c>
      <c r="W498" s="53" t="s">
        <v>129</v>
      </c>
      <c r="X498" s="53" t="s">
        <v>5253</v>
      </c>
      <c r="Y498" s="53" t="s">
        <v>5254</v>
      </c>
      <c r="Z498" s="53" t="s">
        <v>5255</v>
      </c>
      <c r="AA498" s="53" t="s">
        <v>56</v>
      </c>
      <c r="AB498" s="53">
        <v>25731</v>
      </c>
      <c r="AC498" s="53">
        <v>25731</v>
      </c>
      <c r="AD498" s="53" t="s">
        <v>56</v>
      </c>
      <c r="AE498" s="53" t="s">
        <v>56</v>
      </c>
      <c r="AF498" s="53" t="s">
        <v>56</v>
      </c>
      <c r="AG498" s="53">
        <v>25731</v>
      </c>
      <c r="AH498" s="53" t="s">
        <v>102</v>
      </c>
      <c r="AI498" s="53">
        <v>12865.5</v>
      </c>
      <c r="AJ498" s="53">
        <v>0</v>
      </c>
      <c r="AK498" s="53" t="s">
        <v>58</v>
      </c>
      <c r="AL498" s="53">
        <v>0</v>
      </c>
      <c r="AM498" s="53" t="s">
        <v>59</v>
      </c>
      <c r="AN498" s="53" t="s">
        <v>60</v>
      </c>
      <c r="AO498" s="51"/>
      <c r="AP498" s="53" t="s">
        <v>61</v>
      </c>
      <c r="AQ498" s="53" t="s">
        <v>133</v>
      </c>
      <c r="AR498" s="53" t="s">
        <v>538</v>
      </c>
      <c r="AS498" s="53" t="s">
        <v>64</v>
      </c>
      <c r="AT498" s="53" t="s">
        <v>169</v>
      </c>
      <c r="AU498" s="53" t="s">
        <v>65</v>
      </c>
      <c r="AV498" s="53" t="s">
        <v>239</v>
      </c>
      <c r="AW498" s="53" t="s">
        <v>92</v>
      </c>
      <c r="AX498" s="53" t="s">
        <v>68</v>
      </c>
      <c r="AY498" s="53" t="s">
        <v>93</v>
      </c>
      <c r="AZ498" s="53" t="s">
        <v>4924</v>
      </c>
      <c r="BA498" s="53" t="s">
        <v>155</v>
      </c>
      <c r="BB498" s="53">
        <v>0</v>
      </c>
      <c r="BC498" s="53" t="s">
        <v>5256</v>
      </c>
      <c r="BD498" s="53" t="s">
        <v>5257</v>
      </c>
      <c r="BE498" s="58">
        <v>41740</v>
      </c>
      <c r="BF498" s="53">
        <v>25731</v>
      </c>
      <c r="BG498" s="58">
        <v>41740</v>
      </c>
      <c r="BH498" s="109" t="s">
        <v>4924</v>
      </c>
      <c r="BI498" s="60">
        <v>1145</v>
      </c>
      <c r="BJ498" s="61">
        <v>38.166666666666664</v>
      </c>
      <c r="BK498" s="27">
        <f t="shared" si="36"/>
        <v>37</v>
      </c>
      <c r="BL498" s="110">
        <f t="shared" si="37"/>
        <v>3.0833333333333335</v>
      </c>
    </row>
    <row r="499" spans="1:64" s="77" customFormat="1" ht="16.5" customHeight="1" x14ac:dyDescent="0.25">
      <c r="A499" s="49" t="s">
        <v>3958</v>
      </c>
      <c r="B499" s="51" t="s">
        <v>5262</v>
      </c>
      <c r="C499" s="119">
        <v>82</v>
      </c>
      <c r="D499" s="18" t="s">
        <v>3333</v>
      </c>
      <c r="E499" s="24" t="s">
        <v>917</v>
      </c>
      <c r="F499" s="84">
        <v>5012</v>
      </c>
      <c r="G499" s="18" t="s">
        <v>46</v>
      </c>
      <c r="H499" s="24" t="str">
        <f>IFERROR(IF(F499*1=9999,VLOOKUP(99&amp;C499*1,[4]Depara_Prod_Oficial!$A$2:$F$1048576,6,FALSE),VLOOKUP(F499*1,[4]Depara_Prod_Oficial!$A$2:$F$1048576,6,FALSE)),E499)</f>
        <v>AP STD</v>
      </c>
      <c r="I499" s="24" t="str">
        <f>IFERROR(VLOOKUP(H499,'[5]Principais Produtos'!$C$1:$D$42,2,0),"Não")</f>
        <v>Sim</v>
      </c>
      <c r="J499" s="17" t="s">
        <v>387</v>
      </c>
      <c r="K499" s="23" t="s">
        <v>957</v>
      </c>
      <c r="L499" s="17"/>
      <c r="M499" s="54" t="s">
        <v>369</v>
      </c>
      <c r="N499" s="55">
        <v>247339.14</v>
      </c>
      <c r="O499" s="55">
        <v>0</v>
      </c>
      <c r="P499" s="56">
        <v>247339.14</v>
      </c>
      <c r="Q499" s="64"/>
      <c r="R499" s="51"/>
      <c r="S499" s="62" t="s">
        <v>375</v>
      </c>
      <c r="T499" s="53">
        <v>1615565</v>
      </c>
      <c r="U499" s="53" t="s">
        <v>5258</v>
      </c>
      <c r="V499" s="53" t="s">
        <v>5259</v>
      </c>
      <c r="W499" s="53" t="s">
        <v>52</v>
      </c>
      <c r="X499" s="53" t="s">
        <v>5260</v>
      </c>
      <c r="Y499" s="53">
        <v>103754</v>
      </c>
      <c r="Z499" s="53" t="s">
        <v>5261</v>
      </c>
      <c r="AA499" s="53" t="s">
        <v>56</v>
      </c>
      <c r="AB499" s="53">
        <v>103754</v>
      </c>
      <c r="AC499" s="53">
        <v>103754</v>
      </c>
      <c r="AD499" s="53" t="s">
        <v>56</v>
      </c>
      <c r="AE499" s="53" t="s">
        <v>56</v>
      </c>
      <c r="AF499" s="53" t="s">
        <v>56</v>
      </c>
      <c r="AG499" s="53">
        <v>103754</v>
      </c>
      <c r="AH499" s="53" t="s">
        <v>102</v>
      </c>
      <c r="AI499" s="53">
        <v>51877</v>
      </c>
      <c r="AJ499" s="53">
        <v>0</v>
      </c>
      <c r="AK499" s="53" t="s">
        <v>58</v>
      </c>
      <c r="AL499" s="53">
        <v>0</v>
      </c>
      <c r="AM499" s="53" t="s">
        <v>59</v>
      </c>
      <c r="AN499" s="53" t="s">
        <v>60</v>
      </c>
      <c r="AO499" s="51"/>
      <c r="AP499" s="53" t="s">
        <v>61</v>
      </c>
      <c r="AQ499" s="53" t="s">
        <v>86</v>
      </c>
      <c r="AR499" s="53" t="s">
        <v>63</v>
      </c>
      <c r="AS499" s="53" t="s">
        <v>64</v>
      </c>
      <c r="AT499" s="53" t="s">
        <v>153</v>
      </c>
      <c r="AU499" s="53" t="s">
        <v>65</v>
      </c>
      <c r="AV499" s="53" t="s">
        <v>2095</v>
      </c>
      <c r="AW499" s="53" t="s">
        <v>92</v>
      </c>
      <c r="AX499" s="53" t="s">
        <v>68</v>
      </c>
      <c r="AY499" s="53" t="s">
        <v>93</v>
      </c>
      <c r="AZ499" s="53" t="s">
        <v>4938</v>
      </c>
      <c r="BA499" s="53" t="s">
        <v>155</v>
      </c>
      <c r="BB499" s="53">
        <v>0</v>
      </c>
      <c r="BC499" s="53" t="s">
        <v>5262</v>
      </c>
      <c r="BD499" s="53" t="s">
        <v>5263</v>
      </c>
      <c r="BE499" s="58">
        <v>41373</v>
      </c>
      <c r="BF499" s="53">
        <v>103754</v>
      </c>
      <c r="BG499" s="58">
        <v>41373</v>
      </c>
      <c r="BH499" s="109" t="s">
        <v>4938</v>
      </c>
      <c r="BI499" s="60">
        <v>1513</v>
      </c>
      <c r="BJ499" s="61">
        <v>50.43333333333333</v>
      </c>
      <c r="BK499" s="27">
        <f t="shared" si="36"/>
        <v>49</v>
      </c>
      <c r="BL499" s="110">
        <f t="shared" si="37"/>
        <v>4.083333333333333</v>
      </c>
    </row>
    <row r="500" spans="1:64" s="77" customFormat="1" ht="16.5" customHeight="1" x14ac:dyDescent="0.25">
      <c r="A500" s="49" t="s">
        <v>3958</v>
      </c>
      <c r="B500" s="51" t="s">
        <v>5269</v>
      </c>
      <c r="C500" s="119">
        <v>14</v>
      </c>
      <c r="D500" s="18" t="s">
        <v>3274</v>
      </c>
      <c r="E500" s="24" t="s">
        <v>2319</v>
      </c>
      <c r="F500" s="84">
        <v>5003</v>
      </c>
      <c r="G500" s="52" t="s">
        <v>1644</v>
      </c>
      <c r="H500" s="24" t="str">
        <f>IFERROR(IF(F500*1=9999,VLOOKUP(99&amp;C500*1,[4]Depara_Prod_Oficial!$A$2:$F$1048576,6,FALSE),VLOOKUP(F500*1,[4]Depara_Prod_Oficial!$A$2:$F$1048576,6,FALSE)),E500)</f>
        <v>Residencial Plus</v>
      </c>
      <c r="I500" s="24" t="str">
        <f>IFERROR(VLOOKUP(H500,'[5]Principais Produtos'!$C$1:$D$42,2,0),"Não")</f>
        <v>Não</v>
      </c>
      <c r="J500" s="17" t="s">
        <v>387</v>
      </c>
      <c r="K500" s="23" t="s">
        <v>3664</v>
      </c>
      <c r="L500" s="17"/>
      <c r="M500" s="54" t="s">
        <v>369</v>
      </c>
      <c r="N500" s="55">
        <v>2584.2600000000002</v>
      </c>
      <c r="O500" s="55">
        <v>0</v>
      </c>
      <c r="P500" s="56">
        <v>2584.2600000000002</v>
      </c>
      <c r="Q500" s="64"/>
      <c r="R500" s="51"/>
      <c r="S500" s="62" t="s">
        <v>375</v>
      </c>
      <c r="T500" s="53">
        <v>2288216</v>
      </c>
      <c r="U500" s="53" t="s">
        <v>5264</v>
      </c>
      <c r="V500" s="53" t="s">
        <v>5265</v>
      </c>
      <c r="W500" s="53" t="s">
        <v>129</v>
      </c>
      <c r="X500" s="53" t="s">
        <v>5266</v>
      </c>
      <c r="Y500" s="53" t="s">
        <v>5267</v>
      </c>
      <c r="Z500" s="53" t="s">
        <v>5268</v>
      </c>
      <c r="AA500" s="53" t="s">
        <v>56</v>
      </c>
      <c r="AB500" s="53">
        <v>2200</v>
      </c>
      <c r="AC500" s="53">
        <v>2200</v>
      </c>
      <c r="AD500" s="53" t="s">
        <v>56</v>
      </c>
      <c r="AE500" s="53" t="s">
        <v>56</v>
      </c>
      <c r="AF500" s="53" t="s">
        <v>56</v>
      </c>
      <c r="AG500" s="53">
        <v>2200</v>
      </c>
      <c r="AH500" s="53" t="s">
        <v>102</v>
      </c>
      <c r="AI500" s="53">
        <v>1100</v>
      </c>
      <c r="AJ500" s="53">
        <v>0</v>
      </c>
      <c r="AK500" s="53" t="s">
        <v>58</v>
      </c>
      <c r="AL500" s="53">
        <v>0</v>
      </c>
      <c r="AM500" s="53" t="s">
        <v>59</v>
      </c>
      <c r="AN500" s="53" t="s">
        <v>60</v>
      </c>
      <c r="AO500" s="51"/>
      <c r="AP500" s="53" t="s">
        <v>61</v>
      </c>
      <c r="AQ500" s="53" t="s">
        <v>133</v>
      </c>
      <c r="AR500" s="53" t="s">
        <v>538</v>
      </c>
      <c r="AS500" s="53" t="s">
        <v>88</v>
      </c>
      <c r="AT500" s="53" t="s">
        <v>89</v>
      </c>
      <c r="AU500" s="53" t="s">
        <v>90</v>
      </c>
      <c r="AV500" s="53" t="s">
        <v>201</v>
      </c>
      <c r="AW500" s="53" t="s">
        <v>92</v>
      </c>
      <c r="AX500" s="53" t="s">
        <v>68</v>
      </c>
      <c r="AY500" s="53" t="s">
        <v>93</v>
      </c>
      <c r="AZ500" s="53" t="s">
        <v>4270</v>
      </c>
      <c r="BA500" s="53" t="s">
        <v>4717</v>
      </c>
      <c r="BB500" s="53">
        <v>0</v>
      </c>
      <c r="BC500" s="53" t="s">
        <v>5269</v>
      </c>
      <c r="BD500" s="53" t="s">
        <v>5270</v>
      </c>
      <c r="BE500" s="58">
        <v>42579</v>
      </c>
      <c r="BF500" s="53">
        <v>2200</v>
      </c>
      <c r="BG500" s="58">
        <v>42579</v>
      </c>
      <c r="BH500" s="109" t="s">
        <v>4270</v>
      </c>
      <c r="BI500" s="60">
        <v>292</v>
      </c>
      <c r="BJ500" s="61">
        <v>9.7333333333333325</v>
      </c>
      <c r="BK500" s="27">
        <f t="shared" si="36"/>
        <v>9</v>
      </c>
      <c r="BL500" s="110">
        <f t="shared" si="37"/>
        <v>0.75</v>
      </c>
    </row>
    <row r="501" spans="1:64" s="77" customFormat="1" ht="16.5" customHeight="1" x14ac:dyDescent="0.25">
      <c r="A501" s="49" t="s">
        <v>3958</v>
      </c>
      <c r="B501" s="51" t="s">
        <v>5276</v>
      </c>
      <c r="C501" s="119">
        <v>14</v>
      </c>
      <c r="D501" s="18" t="s">
        <v>3274</v>
      </c>
      <c r="E501" s="24" t="s">
        <v>1629</v>
      </c>
      <c r="F501" s="84">
        <v>5002</v>
      </c>
      <c r="G501" s="18" t="s">
        <v>381</v>
      </c>
      <c r="H501" s="24" t="str">
        <f>IFERROR(IF(F501*1=9999,VLOOKUP(99&amp;C501*1,[4]Depara_Prod_Oficial!$A$2:$F$1048576,6,FALSE),VLOOKUP(F501*1,[4]Depara_Prod_Oficial!$A$2:$F$1048576,6,FALSE)),E501)</f>
        <v>Residencial Dose Dupla</v>
      </c>
      <c r="I501" s="24" t="str">
        <f>IFERROR(VLOOKUP(H501,'[5]Principais Produtos'!$C$1:$D$42,2,0),"Não")</f>
        <v>Sim</v>
      </c>
      <c r="J501" s="17" t="s">
        <v>387</v>
      </c>
      <c r="K501" s="23" t="s">
        <v>3664</v>
      </c>
      <c r="L501" s="17"/>
      <c r="M501" s="54" t="s">
        <v>369</v>
      </c>
      <c r="N501" s="55">
        <v>34394.239999999998</v>
      </c>
      <c r="O501" s="55">
        <v>0</v>
      </c>
      <c r="P501" s="56">
        <v>34394.239999999998</v>
      </c>
      <c r="Q501" s="64"/>
      <c r="R501" s="51"/>
      <c r="S501" s="62" t="s">
        <v>375</v>
      </c>
      <c r="T501" s="53">
        <v>1879115</v>
      </c>
      <c r="U501" s="53" t="s">
        <v>5271</v>
      </c>
      <c r="V501" s="53" t="s">
        <v>5272</v>
      </c>
      <c r="W501" s="53" t="s">
        <v>129</v>
      </c>
      <c r="X501" s="53" t="s">
        <v>5273</v>
      </c>
      <c r="Y501" s="53" t="s">
        <v>5274</v>
      </c>
      <c r="Z501" s="53" t="s">
        <v>1862</v>
      </c>
      <c r="AA501" s="53" t="s">
        <v>56</v>
      </c>
      <c r="AB501" s="53">
        <v>20000</v>
      </c>
      <c r="AC501" s="53">
        <v>20000</v>
      </c>
      <c r="AD501" s="53" t="s">
        <v>56</v>
      </c>
      <c r="AE501" s="53" t="s">
        <v>56</v>
      </c>
      <c r="AF501" s="53" t="s">
        <v>56</v>
      </c>
      <c r="AG501" s="53">
        <v>20000</v>
      </c>
      <c r="AH501" s="53" t="s">
        <v>102</v>
      </c>
      <c r="AI501" s="53">
        <v>10000</v>
      </c>
      <c r="AJ501" s="53">
        <v>0</v>
      </c>
      <c r="AK501" s="53" t="s">
        <v>58</v>
      </c>
      <c r="AL501" s="53">
        <v>0</v>
      </c>
      <c r="AM501" s="53" t="s">
        <v>59</v>
      </c>
      <c r="AN501" s="53" t="s">
        <v>60</v>
      </c>
      <c r="AO501" s="51"/>
      <c r="AP501" s="53" t="s">
        <v>61</v>
      </c>
      <c r="AQ501" s="53" t="s">
        <v>133</v>
      </c>
      <c r="AR501" s="53" t="s">
        <v>5275</v>
      </c>
      <c r="AS501" s="53" t="s">
        <v>88</v>
      </c>
      <c r="AT501" s="53" t="s">
        <v>89</v>
      </c>
      <c r="AU501" s="53" t="s">
        <v>103</v>
      </c>
      <c r="AV501" s="53" t="s">
        <v>662</v>
      </c>
      <c r="AW501" s="53" t="s">
        <v>105</v>
      </c>
      <c r="AX501" s="53" t="s">
        <v>68</v>
      </c>
      <c r="AY501" s="53" t="s">
        <v>93</v>
      </c>
      <c r="AZ501" s="53" t="s">
        <v>4856</v>
      </c>
      <c r="BA501" s="53" t="s">
        <v>4717</v>
      </c>
      <c r="BB501" s="53">
        <v>0</v>
      </c>
      <c r="BC501" s="53" t="s">
        <v>5276</v>
      </c>
      <c r="BD501" s="53" t="s">
        <v>5277</v>
      </c>
      <c r="BE501" s="58">
        <v>41822</v>
      </c>
      <c r="BF501" s="53">
        <v>20000</v>
      </c>
      <c r="BG501" s="58">
        <v>41822</v>
      </c>
      <c r="BH501" s="109" t="s">
        <v>4856</v>
      </c>
      <c r="BI501" s="60">
        <v>1051</v>
      </c>
      <c r="BJ501" s="61">
        <v>35.033333333333331</v>
      </c>
      <c r="BK501" s="27">
        <f t="shared" si="36"/>
        <v>34</v>
      </c>
      <c r="BL501" s="110">
        <f t="shared" si="37"/>
        <v>2.8333333333333335</v>
      </c>
    </row>
    <row r="502" spans="1:64" s="77" customFormat="1" ht="16.5" customHeight="1" x14ac:dyDescent="0.25">
      <c r="A502" s="49" t="s">
        <v>3958</v>
      </c>
      <c r="B502" s="51" t="s">
        <v>5282</v>
      </c>
      <c r="C502" s="119">
        <v>82</v>
      </c>
      <c r="D502" s="18" t="s">
        <v>3333</v>
      </c>
      <c r="E502" s="24" t="s">
        <v>917</v>
      </c>
      <c r="F502" s="84">
        <v>5012</v>
      </c>
      <c r="G502" s="18" t="s">
        <v>386</v>
      </c>
      <c r="H502" s="24" t="str">
        <f>IFERROR(IF(F502*1=9999,VLOOKUP(99&amp;C502*1,[4]Depara_Prod_Oficial!$A$2:$F$1048576,6,FALSE),VLOOKUP(F502*1,[4]Depara_Prod_Oficial!$A$2:$F$1048576,6,FALSE)),E502)</f>
        <v>AP STD</v>
      </c>
      <c r="I502" s="24" t="str">
        <f>IFERROR(VLOOKUP(H502,'[5]Principais Produtos'!$C$1:$D$42,2,0),"Não")</f>
        <v>Sim</v>
      </c>
      <c r="J502" s="17" t="s">
        <v>387</v>
      </c>
      <c r="K502" s="23" t="s">
        <v>3664</v>
      </c>
      <c r="L502" s="17"/>
      <c r="M502" s="54" t="s">
        <v>48</v>
      </c>
      <c r="N502" s="55">
        <v>126492.37</v>
      </c>
      <c r="O502" s="55">
        <v>125787</v>
      </c>
      <c r="P502" s="56">
        <v>705.36999999999534</v>
      </c>
      <c r="Q502" s="64"/>
      <c r="R502" s="51"/>
      <c r="S502" s="62" t="s">
        <v>375</v>
      </c>
      <c r="T502" s="53">
        <v>2438864</v>
      </c>
      <c r="U502" s="53" t="s">
        <v>5278</v>
      </c>
      <c r="V502" s="53" t="s">
        <v>5279</v>
      </c>
      <c r="W502" s="53" t="s">
        <v>52</v>
      </c>
      <c r="X502" s="53" t="s">
        <v>5280</v>
      </c>
      <c r="Y502" s="53" t="s">
        <v>5281</v>
      </c>
      <c r="Z502" s="53" t="s">
        <v>1668</v>
      </c>
      <c r="AA502" s="53" t="s">
        <v>56</v>
      </c>
      <c r="AB502" s="53">
        <v>125787</v>
      </c>
      <c r="AC502" s="53">
        <v>125787</v>
      </c>
      <c r="AD502" s="53" t="s">
        <v>56</v>
      </c>
      <c r="AE502" s="53" t="s">
        <v>56</v>
      </c>
      <c r="AF502" s="53" t="s">
        <v>56</v>
      </c>
      <c r="AG502" s="53">
        <v>125787</v>
      </c>
      <c r="AH502" s="53" t="s">
        <v>102</v>
      </c>
      <c r="AI502" s="53">
        <v>62893.5</v>
      </c>
      <c r="AJ502" s="53">
        <v>0</v>
      </c>
      <c r="AK502" s="53" t="s">
        <v>58</v>
      </c>
      <c r="AL502" s="53">
        <v>0</v>
      </c>
      <c r="AM502" s="53" t="s">
        <v>59</v>
      </c>
      <c r="AN502" s="53" t="s">
        <v>60</v>
      </c>
      <c r="AO502" s="51"/>
      <c r="AP502" s="53" t="s">
        <v>61</v>
      </c>
      <c r="AQ502" s="53" t="s">
        <v>86</v>
      </c>
      <c r="AR502" s="53" t="s">
        <v>87</v>
      </c>
      <c r="AS502" s="53" t="s">
        <v>88</v>
      </c>
      <c r="AT502" s="53" t="s">
        <v>169</v>
      </c>
      <c r="AU502" s="53" t="s">
        <v>65</v>
      </c>
      <c r="AV502" s="53" t="s">
        <v>2917</v>
      </c>
      <c r="AW502" s="53" t="s">
        <v>92</v>
      </c>
      <c r="AX502" s="53" t="s">
        <v>68</v>
      </c>
      <c r="AY502" s="53" t="s">
        <v>93</v>
      </c>
      <c r="AZ502" s="53" t="s">
        <v>4856</v>
      </c>
      <c r="BA502" s="53" t="s">
        <v>70</v>
      </c>
      <c r="BB502" s="53">
        <v>0</v>
      </c>
      <c r="BC502" s="53" t="s">
        <v>5282</v>
      </c>
      <c r="BD502" s="53" t="s">
        <v>5283</v>
      </c>
      <c r="BE502" s="58">
        <v>42844</v>
      </c>
      <c r="BF502" s="53">
        <v>125787</v>
      </c>
      <c r="BG502" s="58">
        <v>42844</v>
      </c>
      <c r="BH502" s="109" t="s">
        <v>4856</v>
      </c>
      <c r="BI502" s="60">
        <v>29</v>
      </c>
      <c r="BJ502" s="61">
        <v>0.96666666666666667</v>
      </c>
      <c r="BK502" s="27">
        <f t="shared" si="36"/>
        <v>0</v>
      </c>
      <c r="BL502" s="110">
        <f t="shared" si="37"/>
        <v>0</v>
      </c>
    </row>
    <row r="503" spans="1:64" s="77" customFormat="1" ht="16.5" customHeight="1" x14ac:dyDescent="0.25">
      <c r="A503" s="49" t="s">
        <v>3958</v>
      </c>
      <c r="B503" s="51" t="s">
        <v>5289</v>
      </c>
      <c r="C503" s="119">
        <v>93</v>
      </c>
      <c r="D503" s="18" t="s">
        <v>3333</v>
      </c>
      <c r="E503" s="24" t="s">
        <v>1630</v>
      </c>
      <c r="F503" s="84">
        <v>5055</v>
      </c>
      <c r="G503" s="18" t="s">
        <v>389</v>
      </c>
      <c r="H503" s="24" t="str">
        <f>IFERROR(IF(F503*1=9999,VLOOKUP(99&amp;C503*1,[4]Depara_Prod_Oficial!$A$2:$F$1048576,6,FALSE),VLOOKUP(F503*1,[4]Depara_Prod_Oficial!$A$2:$F$1048576,6,FALSE)),E503)</f>
        <v>Vida Master</v>
      </c>
      <c r="I503" s="24" t="str">
        <f>IFERROR(VLOOKUP(H503,'[5]Principais Produtos'!$C$1:$D$42,2,0),"Não")</f>
        <v>Sim</v>
      </c>
      <c r="J503" s="17" t="s">
        <v>387</v>
      </c>
      <c r="K503" s="23" t="s">
        <v>958</v>
      </c>
      <c r="L503" s="17" t="s">
        <v>5507</v>
      </c>
      <c r="M503" s="54" t="s">
        <v>48</v>
      </c>
      <c r="N503" s="55">
        <v>147742.87</v>
      </c>
      <c r="O503" s="55">
        <v>137500</v>
      </c>
      <c r="P503" s="56">
        <v>10242.869999999995</v>
      </c>
      <c r="Q503" s="64"/>
      <c r="R503" s="51"/>
      <c r="S503" s="62" t="s">
        <v>375</v>
      </c>
      <c r="T503" s="53">
        <v>1835360</v>
      </c>
      <c r="U503" s="53" t="s">
        <v>5284</v>
      </c>
      <c r="V503" s="53" t="s">
        <v>5285</v>
      </c>
      <c r="W503" s="53" t="s">
        <v>52</v>
      </c>
      <c r="X503" s="53" t="s">
        <v>5286</v>
      </c>
      <c r="Y503" s="53" t="s">
        <v>5287</v>
      </c>
      <c r="Z503" s="53" t="s">
        <v>5288</v>
      </c>
      <c r="AA503" s="53" t="s">
        <v>56</v>
      </c>
      <c r="AB503" s="53">
        <v>83814</v>
      </c>
      <c r="AC503" s="53">
        <v>83814</v>
      </c>
      <c r="AD503" s="53" t="s">
        <v>56</v>
      </c>
      <c r="AE503" s="53" t="s">
        <v>56</v>
      </c>
      <c r="AF503" s="53" t="s">
        <v>56</v>
      </c>
      <c r="AG503" s="53">
        <v>83814</v>
      </c>
      <c r="AH503" s="53" t="s">
        <v>102</v>
      </c>
      <c r="AI503" s="53">
        <v>41907</v>
      </c>
      <c r="AJ503" s="53">
        <v>0</v>
      </c>
      <c r="AK503" s="53" t="s">
        <v>58</v>
      </c>
      <c r="AL503" s="53">
        <v>0</v>
      </c>
      <c r="AM503" s="53" t="s">
        <v>59</v>
      </c>
      <c r="AN503" s="53" t="s">
        <v>60</v>
      </c>
      <c r="AO503" s="51"/>
      <c r="AP503" s="53" t="s">
        <v>61</v>
      </c>
      <c r="AQ503" s="53" t="s">
        <v>270</v>
      </c>
      <c r="AR503" s="53" t="s">
        <v>199</v>
      </c>
      <c r="AS503" s="53" t="s">
        <v>88</v>
      </c>
      <c r="AT503" s="53" t="s">
        <v>153</v>
      </c>
      <c r="AU503" s="53" t="s">
        <v>65</v>
      </c>
      <c r="AV503" s="53" t="s">
        <v>201</v>
      </c>
      <c r="AW503" s="53" t="s">
        <v>92</v>
      </c>
      <c r="AX503" s="53" t="s">
        <v>68</v>
      </c>
      <c r="AY503" s="53" t="s">
        <v>93</v>
      </c>
      <c r="AZ503" s="53" t="s">
        <v>4731</v>
      </c>
      <c r="BA503" s="53" t="s">
        <v>106</v>
      </c>
      <c r="BB503" s="53">
        <v>0</v>
      </c>
      <c r="BC503" s="53" t="s">
        <v>5289</v>
      </c>
      <c r="BD503" s="53" t="s">
        <v>5290</v>
      </c>
      <c r="BE503" s="58">
        <v>41745</v>
      </c>
      <c r="BF503" s="53">
        <v>83814</v>
      </c>
      <c r="BG503" s="58">
        <v>41745</v>
      </c>
      <c r="BH503" s="109" t="s">
        <v>4731</v>
      </c>
      <c r="BI503" s="60">
        <v>1127</v>
      </c>
      <c r="BJ503" s="61">
        <v>37.56666666666667</v>
      </c>
      <c r="BK503" s="27">
        <f t="shared" si="36"/>
        <v>37</v>
      </c>
      <c r="BL503" s="110">
        <f t="shared" si="37"/>
        <v>3.0833333333333335</v>
      </c>
    </row>
    <row r="504" spans="1:64" s="77" customFormat="1" ht="16.5" customHeight="1" x14ac:dyDescent="0.25">
      <c r="A504" s="49" t="s">
        <v>3958</v>
      </c>
      <c r="B504" s="51" t="s">
        <v>5297</v>
      </c>
      <c r="C504" s="119">
        <v>93</v>
      </c>
      <c r="D504" s="18" t="s">
        <v>3333</v>
      </c>
      <c r="E504" s="24" t="s">
        <v>377</v>
      </c>
      <c r="F504" s="84">
        <v>5030</v>
      </c>
      <c r="G504" s="18" t="s">
        <v>46</v>
      </c>
      <c r="H504" s="24" t="str">
        <f>IFERROR(IF(F504*1=9999,VLOOKUP(99&amp;C504*1,[4]Depara_Prod_Oficial!$A$2:$F$1048576,6,FALSE),VLOOKUP(F504*1,[4]Depara_Prod_Oficial!$A$2:$F$1048576,6,FALSE)),E504)</f>
        <v>Vida Proteção Exclusiva</v>
      </c>
      <c r="I504" s="24" t="str">
        <f>IFERROR(VLOOKUP(H504,'[5]Principais Produtos'!$C$1:$D$42,2,0),"Não")</f>
        <v>Sim</v>
      </c>
      <c r="J504" s="17" t="s">
        <v>387</v>
      </c>
      <c r="K504" s="23" t="s">
        <v>47</v>
      </c>
      <c r="L504" s="17"/>
      <c r="M504" s="54" t="s">
        <v>48</v>
      </c>
      <c r="N504" s="55">
        <v>22173.919999999998</v>
      </c>
      <c r="O504" s="55">
        <v>21132.85</v>
      </c>
      <c r="P504" s="56">
        <v>1041.0699999999997</v>
      </c>
      <c r="Q504" s="64"/>
      <c r="R504" s="51"/>
      <c r="S504" s="62" t="s">
        <v>375</v>
      </c>
      <c r="T504" s="53">
        <v>1804851</v>
      </c>
      <c r="U504" s="53" t="s">
        <v>5291</v>
      </c>
      <c r="V504" s="53" t="s">
        <v>5292</v>
      </c>
      <c r="W504" s="53" t="s">
        <v>52</v>
      </c>
      <c r="X504" s="53" t="s">
        <v>5293</v>
      </c>
      <c r="Y504" s="53" t="s">
        <v>5294</v>
      </c>
      <c r="Z504" s="53" t="s">
        <v>5295</v>
      </c>
      <c r="AA504" s="53" t="s">
        <v>56</v>
      </c>
      <c r="AB504" s="53">
        <v>15702</v>
      </c>
      <c r="AC504" s="53">
        <v>15702</v>
      </c>
      <c r="AD504" s="53" t="s">
        <v>56</v>
      </c>
      <c r="AE504" s="53" t="s">
        <v>56</v>
      </c>
      <c r="AF504" s="53" t="s">
        <v>56</v>
      </c>
      <c r="AG504" s="53">
        <v>15702</v>
      </c>
      <c r="AH504" s="53" t="s">
        <v>102</v>
      </c>
      <c r="AI504" s="53">
        <v>7851</v>
      </c>
      <c r="AJ504" s="53">
        <v>0</v>
      </c>
      <c r="AK504" s="53" t="s">
        <v>58</v>
      </c>
      <c r="AL504" s="53">
        <v>0</v>
      </c>
      <c r="AM504" s="53" t="s">
        <v>59</v>
      </c>
      <c r="AN504" s="53" t="s">
        <v>60</v>
      </c>
      <c r="AO504" s="51"/>
      <c r="AP504" s="53" t="s">
        <v>61</v>
      </c>
      <c r="AQ504" s="53" t="s">
        <v>270</v>
      </c>
      <c r="AR504" s="53" t="s">
        <v>161</v>
      </c>
      <c r="AS504" s="53" t="s">
        <v>88</v>
      </c>
      <c r="AT504" s="53" t="s">
        <v>169</v>
      </c>
      <c r="AU504" s="53" t="s">
        <v>65</v>
      </c>
      <c r="AV504" s="53" t="s">
        <v>5296</v>
      </c>
      <c r="AW504" s="53" t="s">
        <v>92</v>
      </c>
      <c r="AX504" s="53" t="s">
        <v>68</v>
      </c>
      <c r="AY504" s="53" t="s">
        <v>93</v>
      </c>
      <c r="AZ504" s="53" t="s">
        <v>5231</v>
      </c>
      <c r="BA504" s="53" t="s">
        <v>223</v>
      </c>
      <c r="BB504" s="53">
        <v>0</v>
      </c>
      <c r="BC504" s="53" t="s">
        <v>5297</v>
      </c>
      <c r="BD504" s="53" t="s">
        <v>1399</v>
      </c>
      <c r="BE504" s="58">
        <v>41703</v>
      </c>
      <c r="BF504" s="53">
        <v>15702</v>
      </c>
      <c r="BG504" s="58">
        <v>41703</v>
      </c>
      <c r="BH504" s="109" t="s">
        <v>5231</v>
      </c>
      <c r="BI504" s="60">
        <v>1171</v>
      </c>
      <c r="BJ504" s="61">
        <v>39.033333333333331</v>
      </c>
      <c r="BK504" s="27">
        <f t="shared" ref="BK504:BK567" si="38">DATEDIF(BG504,BH504,"m")</f>
        <v>38</v>
      </c>
      <c r="BL504" s="110">
        <f t="shared" ref="BL504:BL567" si="39">BK504/12</f>
        <v>3.1666666666666665</v>
      </c>
    </row>
    <row r="505" spans="1:64" s="77" customFormat="1" ht="16.5" customHeight="1" x14ac:dyDescent="0.25">
      <c r="A505" s="49" t="s">
        <v>3958</v>
      </c>
      <c r="B505" s="51" t="s">
        <v>5303</v>
      </c>
      <c r="C505" s="119">
        <v>93</v>
      </c>
      <c r="D505" s="18" t="s">
        <v>3333</v>
      </c>
      <c r="E505" s="24" t="s">
        <v>1632</v>
      </c>
      <c r="F505" s="84">
        <v>8061</v>
      </c>
      <c r="G505" s="18" t="s">
        <v>389</v>
      </c>
      <c r="H505" s="24" t="str">
        <f>IFERROR(IF(F505*1=9999,VLOOKUP(99&amp;C505*1,[4]Depara_Prod_Oficial!$A$2:$F$1048576,6,FALSE),VLOOKUP(F505*1,[4]Depara_Prod_Oficial!$A$2:$F$1048576,6,FALSE)),E505)</f>
        <v>Vida Homem</v>
      </c>
      <c r="I505" s="24" t="str">
        <f>IFERROR(VLOOKUP(H505,'[5]Principais Produtos'!$C$1:$D$42,2,0),"Não")</f>
        <v>Sim</v>
      </c>
      <c r="J505" s="17" t="s">
        <v>387</v>
      </c>
      <c r="K505" s="17" t="s">
        <v>921</v>
      </c>
      <c r="L505" s="17"/>
      <c r="M505" s="54" t="s">
        <v>48</v>
      </c>
      <c r="N505" s="55">
        <v>337426.49</v>
      </c>
      <c r="O505" s="55">
        <v>180000</v>
      </c>
      <c r="P505" s="56">
        <v>157426.49</v>
      </c>
      <c r="Q505" s="64"/>
      <c r="R505" s="51"/>
      <c r="S505" s="62" t="s">
        <v>375</v>
      </c>
      <c r="T505" s="53">
        <v>1704309</v>
      </c>
      <c r="U505" s="53" t="s">
        <v>5298</v>
      </c>
      <c r="V505" s="53" t="s">
        <v>5299</v>
      </c>
      <c r="W505" s="53" t="s">
        <v>52</v>
      </c>
      <c r="X505" s="53" t="s">
        <v>5300</v>
      </c>
      <c r="Y505" s="53" t="s">
        <v>5301</v>
      </c>
      <c r="Z505" s="53" t="s">
        <v>5302</v>
      </c>
      <c r="AA505" s="53" t="s">
        <v>56</v>
      </c>
      <c r="AB505" s="53">
        <v>170000</v>
      </c>
      <c r="AC505" s="53">
        <v>170000</v>
      </c>
      <c r="AD505" s="53" t="s">
        <v>56</v>
      </c>
      <c r="AE505" s="53" t="s">
        <v>56</v>
      </c>
      <c r="AF505" s="53" t="s">
        <v>56</v>
      </c>
      <c r="AG505" s="53">
        <v>170000</v>
      </c>
      <c r="AH505" s="53" t="s">
        <v>102</v>
      </c>
      <c r="AI505" s="53">
        <v>85000</v>
      </c>
      <c r="AJ505" s="53">
        <v>0</v>
      </c>
      <c r="AK505" s="53" t="s">
        <v>58</v>
      </c>
      <c r="AL505" s="53">
        <v>0</v>
      </c>
      <c r="AM505" s="53" t="s">
        <v>59</v>
      </c>
      <c r="AN505" s="53" t="s">
        <v>60</v>
      </c>
      <c r="AO505" s="51"/>
      <c r="AP505" s="53" t="s">
        <v>61</v>
      </c>
      <c r="AQ505" s="53" t="s">
        <v>270</v>
      </c>
      <c r="AR505" s="53" t="s">
        <v>199</v>
      </c>
      <c r="AS505" s="53" t="s">
        <v>64</v>
      </c>
      <c r="AT505" s="53" t="s">
        <v>590</v>
      </c>
      <c r="AU505" s="53" t="s">
        <v>65</v>
      </c>
      <c r="AV505" s="53" t="s">
        <v>308</v>
      </c>
      <c r="AW505" s="53" t="s">
        <v>67</v>
      </c>
      <c r="AX505" s="53" t="s">
        <v>68</v>
      </c>
      <c r="AY505" s="53" t="s">
        <v>93</v>
      </c>
      <c r="AZ505" s="53" t="s">
        <v>4821</v>
      </c>
      <c r="BA505" s="53" t="s">
        <v>106</v>
      </c>
      <c r="BB505" s="53">
        <v>0</v>
      </c>
      <c r="BC505" s="53" t="s">
        <v>5303</v>
      </c>
      <c r="BD505" s="53" t="s">
        <v>5304</v>
      </c>
      <c r="BE505" s="58">
        <v>41517</v>
      </c>
      <c r="BF505" s="53">
        <v>170000</v>
      </c>
      <c r="BG505" s="58">
        <v>41517</v>
      </c>
      <c r="BH505" s="109" t="s">
        <v>4821</v>
      </c>
      <c r="BI505" s="60">
        <v>1364</v>
      </c>
      <c r="BJ505" s="61">
        <v>45.466666666666669</v>
      </c>
      <c r="BK505" s="27">
        <f t="shared" si="38"/>
        <v>44</v>
      </c>
      <c r="BL505" s="110">
        <f t="shared" si="39"/>
        <v>3.6666666666666665</v>
      </c>
    </row>
    <row r="506" spans="1:64" s="77" customFormat="1" ht="16.5" customHeight="1" x14ac:dyDescent="0.25">
      <c r="A506" s="49" t="s">
        <v>3958</v>
      </c>
      <c r="B506" s="51" t="s">
        <v>5310</v>
      </c>
      <c r="C506" s="119">
        <v>82</v>
      </c>
      <c r="D506" s="18" t="s">
        <v>3333</v>
      </c>
      <c r="E506" s="24" t="s">
        <v>917</v>
      </c>
      <c r="F506" s="84">
        <v>5012</v>
      </c>
      <c r="G506" s="18" t="s">
        <v>389</v>
      </c>
      <c r="H506" s="24" t="str">
        <f>IFERROR(IF(F506*1=9999,VLOOKUP(99&amp;C506*1,[4]Depara_Prod_Oficial!$A$2:$F$1048576,6,FALSE),VLOOKUP(F506*1,[4]Depara_Prod_Oficial!$A$2:$F$1048576,6,FALSE)),E506)</f>
        <v>AP STD</v>
      </c>
      <c r="I506" s="24" t="str">
        <f>IFERROR(VLOOKUP(H506,'[5]Principais Produtos'!$C$1:$D$42,2,0),"Não")</f>
        <v>Sim</v>
      </c>
      <c r="J506" s="17" t="s">
        <v>387</v>
      </c>
      <c r="K506" s="23" t="s">
        <v>957</v>
      </c>
      <c r="L506" s="17"/>
      <c r="M506" s="54" t="s">
        <v>903</v>
      </c>
      <c r="N506" s="55">
        <v>7463.06</v>
      </c>
      <c r="O506" s="55">
        <v>7463.06</v>
      </c>
      <c r="P506" s="56">
        <v>0</v>
      </c>
      <c r="Q506" s="64"/>
      <c r="R506" s="51"/>
      <c r="S506" s="62" t="s">
        <v>375</v>
      </c>
      <c r="T506" s="53">
        <v>1731733</v>
      </c>
      <c r="U506" s="53" t="s">
        <v>5305</v>
      </c>
      <c r="V506" s="53" t="s">
        <v>5306</v>
      </c>
      <c r="W506" s="53" t="s">
        <v>52</v>
      </c>
      <c r="X506" s="53" t="s">
        <v>5307</v>
      </c>
      <c r="Y506" s="53" t="s">
        <v>5308</v>
      </c>
      <c r="Z506" s="53" t="s">
        <v>5309</v>
      </c>
      <c r="AA506" s="53" t="s">
        <v>56</v>
      </c>
      <c r="AB506" s="53">
        <v>121525</v>
      </c>
      <c r="AC506" s="53">
        <v>121525</v>
      </c>
      <c r="AD506" s="53" t="s">
        <v>56</v>
      </c>
      <c r="AE506" s="53" t="s">
        <v>56</v>
      </c>
      <c r="AF506" s="53" t="s">
        <v>56</v>
      </c>
      <c r="AG506" s="53">
        <v>121525</v>
      </c>
      <c r="AH506" s="53" t="s">
        <v>102</v>
      </c>
      <c r="AI506" s="53">
        <v>60762.5</v>
      </c>
      <c r="AJ506" s="53">
        <v>0</v>
      </c>
      <c r="AK506" s="53" t="s">
        <v>58</v>
      </c>
      <c r="AL506" s="53">
        <v>0</v>
      </c>
      <c r="AM506" s="53" t="s">
        <v>59</v>
      </c>
      <c r="AN506" s="53" t="s">
        <v>60</v>
      </c>
      <c r="AO506" s="51"/>
      <c r="AP506" s="53" t="s">
        <v>61</v>
      </c>
      <c r="AQ506" s="53" t="s">
        <v>270</v>
      </c>
      <c r="AR506" s="53" t="s">
        <v>63</v>
      </c>
      <c r="AS506" s="53" t="s">
        <v>64</v>
      </c>
      <c r="AT506" s="53" t="s">
        <v>590</v>
      </c>
      <c r="AU506" s="53" t="s">
        <v>65</v>
      </c>
      <c r="AV506" s="53" t="s">
        <v>2095</v>
      </c>
      <c r="AW506" s="53" t="s">
        <v>92</v>
      </c>
      <c r="AX506" s="53" t="s">
        <v>68</v>
      </c>
      <c r="AY506" s="53" t="s">
        <v>93</v>
      </c>
      <c r="AZ506" s="53" t="s">
        <v>5231</v>
      </c>
      <c r="BA506" s="53" t="s">
        <v>94</v>
      </c>
      <c r="BB506" s="53">
        <v>0</v>
      </c>
      <c r="BC506" s="53" t="s">
        <v>5310</v>
      </c>
      <c r="BD506" s="53" t="s">
        <v>5311</v>
      </c>
      <c r="BE506" s="58">
        <v>41568</v>
      </c>
      <c r="BF506" s="53">
        <v>121525</v>
      </c>
      <c r="BG506" s="58">
        <v>41568</v>
      </c>
      <c r="BH506" s="109" t="s">
        <v>5231</v>
      </c>
      <c r="BI506" s="60">
        <v>1306</v>
      </c>
      <c r="BJ506" s="61">
        <v>43.533333333333331</v>
      </c>
      <c r="BK506" s="27">
        <f t="shared" si="38"/>
        <v>42</v>
      </c>
      <c r="BL506" s="110">
        <f t="shared" si="39"/>
        <v>3.5</v>
      </c>
    </row>
    <row r="507" spans="1:64" s="77" customFormat="1" ht="16.5" customHeight="1" x14ac:dyDescent="0.25">
      <c r="A507" s="49" t="s">
        <v>3958</v>
      </c>
      <c r="B507" s="51" t="s">
        <v>5317</v>
      </c>
      <c r="C507" s="119">
        <v>93</v>
      </c>
      <c r="D507" s="18" t="s">
        <v>3333</v>
      </c>
      <c r="E507" s="24" t="s">
        <v>912</v>
      </c>
      <c r="F507" s="84">
        <v>6007</v>
      </c>
      <c r="G507" s="18" t="s">
        <v>386</v>
      </c>
      <c r="H507" s="24" t="str">
        <f>IFERROR(IF(F507*1=9999,VLOOKUP(99&amp;C507*1,[4]Depara_Prod_Oficial!$A$2:$F$1048576,6,FALSE),VLOOKUP(F507*1,[4]Depara_Prod_Oficial!$A$2:$F$1048576,6,FALSE)),E507)</f>
        <v>Vida Master</v>
      </c>
      <c r="I507" s="24" t="str">
        <f>IFERROR(VLOOKUP(H507,'[5]Principais Produtos'!$C$1:$D$42,2,0),"Não")</f>
        <v>Sim</v>
      </c>
      <c r="J507" s="17" t="s">
        <v>387</v>
      </c>
      <c r="K507" s="23" t="s">
        <v>953</v>
      </c>
      <c r="L507" s="17"/>
      <c r="M507" s="54" t="s">
        <v>903</v>
      </c>
      <c r="N507" s="55">
        <v>131825.69</v>
      </c>
      <c r="O507" s="55">
        <v>131825.69</v>
      </c>
      <c r="P507" s="56">
        <v>0</v>
      </c>
      <c r="Q507" s="64"/>
      <c r="R507" s="51"/>
      <c r="S507" s="62" t="s">
        <v>375</v>
      </c>
      <c r="T507" s="53">
        <v>1546073</v>
      </c>
      <c r="U507" s="53" t="s">
        <v>5312</v>
      </c>
      <c r="V507" s="53" t="s">
        <v>5313</v>
      </c>
      <c r="W507" s="53" t="s">
        <v>52</v>
      </c>
      <c r="X507" s="53" t="s">
        <v>5314</v>
      </c>
      <c r="Y507" s="53" t="s">
        <v>5315</v>
      </c>
      <c r="Z507" s="53" t="s">
        <v>5316</v>
      </c>
      <c r="AA507" s="53" t="s">
        <v>56</v>
      </c>
      <c r="AB507" s="53">
        <v>45529.120000000003</v>
      </c>
      <c r="AC507" s="53">
        <v>45529.120000000003</v>
      </c>
      <c r="AD507" s="53" t="s">
        <v>56</v>
      </c>
      <c r="AE507" s="53" t="s">
        <v>56</v>
      </c>
      <c r="AF507" s="53" t="s">
        <v>56</v>
      </c>
      <c r="AG507" s="53">
        <v>45529.120000000003</v>
      </c>
      <c r="AH507" s="53" t="s">
        <v>102</v>
      </c>
      <c r="AI507" s="53">
        <v>22764.560000000001</v>
      </c>
      <c r="AJ507" s="53">
        <v>0</v>
      </c>
      <c r="AK507" s="53" t="s">
        <v>58</v>
      </c>
      <c r="AL507" s="53">
        <v>0</v>
      </c>
      <c r="AM507" s="53" t="s">
        <v>59</v>
      </c>
      <c r="AN507" s="53" t="s">
        <v>60</v>
      </c>
      <c r="AO507" s="51"/>
      <c r="AP507" s="53" t="s">
        <v>61</v>
      </c>
      <c r="AQ507" s="53" t="s">
        <v>270</v>
      </c>
      <c r="AR507" s="53" t="s">
        <v>63</v>
      </c>
      <c r="AS507" s="53" t="s">
        <v>64</v>
      </c>
      <c r="AT507" s="53" t="s">
        <v>169</v>
      </c>
      <c r="AU507" s="53" t="s">
        <v>65</v>
      </c>
      <c r="AV507" s="53" t="s">
        <v>807</v>
      </c>
      <c r="AW507" s="53" t="s">
        <v>67</v>
      </c>
      <c r="AX507" s="53" t="s">
        <v>68</v>
      </c>
      <c r="AY507" s="53" t="s">
        <v>93</v>
      </c>
      <c r="AZ507" s="53" t="s">
        <v>4731</v>
      </c>
      <c r="BA507" s="53" t="s">
        <v>163</v>
      </c>
      <c r="BB507" s="53">
        <v>0</v>
      </c>
      <c r="BC507" s="53" t="s">
        <v>5317</v>
      </c>
      <c r="BD507" s="53" t="s">
        <v>2354</v>
      </c>
      <c r="BE507" s="58">
        <v>41226</v>
      </c>
      <c r="BF507" s="53">
        <v>45529.120000000003</v>
      </c>
      <c r="BG507" s="58">
        <v>41226</v>
      </c>
      <c r="BH507" s="109" t="s">
        <v>4731</v>
      </c>
      <c r="BI507" s="60">
        <v>1646</v>
      </c>
      <c r="BJ507" s="61">
        <v>54.866666666666667</v>
      </c>
      <c r="BK507" s="27">
        <f t="shared" si="38"/>
        <v>54</v>
      </c>
      <c r="BL507" s="110">
        <f t="shared" si="39"/>
        <v>4.5</v>
      </c>
    </row>
    <row r="508" spans="1:64" s="77" customFormat="1" ht="16.5" customHeight="1" x14ac:dyDescent="0.25">
      <c r="A508" s="49" t="s">
        <v>3958</v>
      </c>
      <c r="B508" s="51" t="s">
        <v>5323</v>
      </c>
      <c r="C508" s="119">
        <v>93</v>
      </c>
      <c r="D508" s="18" t="s">
        <v>3333</v>
      </c>
      <c r="E508" s="24" t="s">
        <v>1632</v>
      </c>
      <c r="F508" s="84">
        <v>8061</v>
      </c>
      <c r="G508" s="85" t="s">
        <v>399</v>
      </c>
      <c r="H508" s="24" t="str">
        <f>IFERROR(IF(F508*1=9999,VLOOKUP(99&amp;C508*1,[4]Depara_Prod_Oficial!$A$2:$F$1048576,6,FALSE),VLOOKUP(F508*1,[4]Depara_Prod_Oficial!$A$2:$F$1048576,6,FALSE)),E508)</f>
        <v>Vida Homem</v>
      </c>
      <c r="I508" s="24" t="str">
        <f>IFERROR(VLOOKUP(H508,'[5]Principais Produtos'!$C$1:$D$42,2,0),"Não")</f>
        <v>Sim</v>
      </c>
      <c r="J508" s="17" t="s">
        <v>387</v>
      </c>
      <c r="K508" s="23" t="s">
        <v>959</v>
      </c>
      <c r="L508" s="17"/>
      <c r="M508" s="54" t="s">
        <v>903</v>
      </c>
      <c r="N508" s="55">
        <v>14482.22</v>
      </c>
      <c r="O508" s="55">
        <v>14482.22</v>
      </c>
      <c r="P508" s="56">
        <v>0</v>
      </c>
      <c r="Q508" s="64"/>
      <c r="R508" s="51"/>
      <c r="S508" s="62" t="s">
        <v>375</v>
      </c>
      <c r="T508" s="53">
        <v>1776105</v>
      </c>
      <c r="U508" s="53" t="s">
        <v>5318</v>
      </c>
      <c r="V508" s="53" t="s">
        <v>5319</v>
      </c>
      <c r="W508" s="53" t="s">
        <v>52</v>
      </c>
      <c r="X508" s="53" t="s">
        <v>5320</v>
      </c>
      <c r="Y508" s="53" t="s">
        <v>5321</v>
      </c>
      <c r="Z508" s="53" t="s">
        <v>5322</v>
      </c>
      <c r="AA508" s="53" t="s">
        <v>56</v>
      </c>
      <c r="AB508" s="53">
        <v>7000</v>
      </c>
      <c r="AC508" s="53">
        <v>7000</v>
      </c>
      <c r="AD508" s="53" t="s">
        <v>56</v>
      </c>
      <c r="AE508" s="53" t="s">
        <v>56</v>
      </c>
      <c r="AF508" s="53" t="s">
        <v>56</v>
      </c>
      <c r="AG508" s="53">
        <v>7000</v>
      </c>
      <c r="AH508" s="53" t="s">
        <v>102</v>
      </c>
      <c r="AI508" s="53">
        <v>3500</v>
      </c>
      <c r="AJ508" s="53">
        <v>0</v>
      </c>
      <c r="AK508" s="53" t="s">
        <v>58</v>
      </c>
      <c r="AL508" s="53">
        <v>0</v>
      </c>
      <c r="AM508" s="53" t="s">
        <v>59</v>
      </c>
      <c r="AN508" s="53" t="s">
        <v>60</v>
      </c>
      <c r="AO508" s="51"/>
      <c r="AP508" s="53" t="s">
        <v>61</v>
      </c>
      <c r="AQ508" s="53" t="s">
        <v>270</v>
      </c>
      <c r="AR508" s="53" t="s">
        <v>199</v>
      </c>
      <c r="AS508" s="53" t="s">
        <v>88</v>
      </c>
      <c r="AT508" s="53" t="s">
        <v>169</v>
      </c>
      <c r="AU508" s="53" t="s">
        <v>65</v>
      </c>
      <c r="AV508" s="53" t="s">
        <v>2477</v>
      </c>
      <c r="AW508" s="53" t="s">
        <v>105</v>
      </c>
      <c r="AX508" s="53" t="s">
        <v>68</v>
      </c>
      <c r="AY508" s="53" t="s">
        <v>93</v>
      </c>
      <c r="AZ508" s="53" t="s">
        <v>4731</v>
      </c>
      <c r="BA508" s="53" t="s">
        <v>163</v>
      </c>
      <c r="BB508" s="53">
        <v>0</v>
      </c>
      <c r="BC508" s="53" t="s">
        <v>5323</v>
      </c>
      <c r="BD508" s="53" t="s">
        <v>4697</v>
      </c>
      <c r="BE508" s="58">
        <v>41659</v>
      </c>
      <c r="BF508" s="53">
        <v>7000</v>
      </c>
      <c r="BG508" s="58">
        <v>41659</v>
      </c>
      <c r="BH508" s="109" t="s">
        <v>4731</v>
      </c>
      <c r="BI508" s="60">
        <v>1213</v>
      </c>
      <c r="BJ508" s="61">
        <v>40.43333333333333</v>
      </c>
      <c r="BK508" s="27">
        <f t="shared" si="38"/>
        <v>39</v>
      </c>
      <c r="BL508" s="110">
        <f t="shared" si="39"/>
        <v>3.25</v>
      </c>
    </row>
    <row r="509" spans="1:64" s="77" customFormat="1" ht="16.5" customHeight="1" x14ac:dyDescent="0.25">
      <c r="A509" s="49" t="s">
        <v>3958</v>
      </c>
      <c r="B509" s="51" t="s">
        <v>5330</v>
      </c>
      <c r="C509" s="119">
        <v>93</v>
      </c>
      <c r="D509" s="18" t="s">
        <v>3333</v>
      </c>
      <c r="E509" s="24" t="s">
        <v>1636</v>
      </c>
      <c r="F509" s="84">
        <v>5081</v>
      </c>
      <c r="G509" s="18" t="s">
        <v>389</v>
      </c>
      <c r="H509" s="24" t="str">
        <f>IFERROR(IF(F509*1=9999,VLOOKUP(99&amp;C509*1,[4]Depara_Prod_Oficial!$A$2:$F$1048576,6,FALSE),VLOOKUP(F509*1,[4]Depara_Prod_Oficial!$A$2:$F$1048576,6,FALSE)),E509)</f>
        <v>Vida Master</v>
      </c>
      <c r="I509" s="24" t="str">
        <f>IFERROR(VLOOKUP(H509,'[5]Principais Produtos'!$C$1:$D$42,2,0),"Não")</f>
        <v>Sim</v>
      </c>
      <c r="J509" s="17" t="s">
        <v>387</v>
      </c>
      <c r="K509" s="23" t="s">
        <v>3664</v>
      </c>
      <c r="L509" s="17"/>
      <c r="M509" s="54" t="s">
        <v>903</v>
      </c>
      <c r="N509" s="55">
        <v>34903.919999999998</v>
      </c>
      <c r="O509" s="55">
        <v>34903.919999999998</v>
      </c>
      <c r="P509" s="56">
        <v>0</v>
      </c>
      <c r="Q509" s="64"/>
      <c r="R509" s="51"/>
      <c r="S509" s="62" t="s">
        <v>375</v>
      </c>
      <c r="T509" s="53">
        <v>1775855</v>
      </c>
      <c r="U509" s="53" t="s">
        <v>5324</v>
      </c>
      <c r="V509" s="53" t="s">
        <v>5325</v>
      </c>
      <c r="W509" s="53" t="s">
        <v>52</v>
      </c>
      <c r="X509" s="53" t="s">
        <v>5326</v>
      </c>
      <c r="Y509" s="53" t="s">
        <v>5327</v>
      </c>
      <c r="Z509" s="53" t="s">
        <v>5328</v>
      </c>
      <c r="AA509" s="53" t="s">
        <v>56</v>
      </c>
      <c r="AB509" s="53">
        <v>60000</v>
      </c>
      <c r="AC509" s="53">
        <v>60000</v>
      </c>
      <c r="AD509" s="53" t="s">
        <v>56</v>
      </c>
      <c r="AE509" s="53" t="s">
        <v>56</v>
      </c>
      <c r="AF509" s="53" t="s">
        <v>56</v>
      </c>
      <c r="AG509" s="53">
        <v>60000</v>
      </c>
      <c r="AH509" s="53" t="s">
        <v>102</v>
      </c>
      <c r="AI509" s="53">
        <v>30000</v>
      </c>
      <c r="AJ509" s="53">
        <v>0</v>
      </c>
      <c r="AK509" s="53" t="s">
        <v>58</v>
      </c>
      <c r="AL509" s="53">
        <v>0</v>
      </c>
      <c r="AM509" s="53" t="s">
        <v>59</v>
      </c>
      <c r="AN509" s="53" t="s">
        <v>60</v>
      </c>
      <c r="AO509" s="51"/>
      <c r="AP509" s="53" t="s">
        <v>61</v>
      </c>
      <c r="AQ509" s="53" t="s">
        <v>270</v>
      </c>
      <c r="AR509" s="53" t="s">
        <v>199</v>
      </c>
      <c r="AS509" s="53" t="s">
        <v>64</v>
      </c>
      <c r="AT509" s="53" t="s">
        <v>169</v>
      </c>
      <c r="AU509" s="53" t="s">
        <v>65</v>
      </c>
      <c r="AV509" s="53" t="s">
        <v>5329</v>
      </c>
      <c r="AW509" s="53" t="s">
        <v>105</v>
      </c>
      <c r="AX509" s="53" t="s">
        <v>68</v>
      </c>
      <c r="AY509" s="53" t="s">
        <v>93</v>
      </c>
      <c r="AZ509" s="53" t="s">
        <v>4813</v>
      </c>
      <c r="BA509" s="53" t="s">
        <v>163</v>
      </c>
      <c r="BB509" s="53">
        <v>30000</v>
      </c>
      <c r="BC509" s="53" t="s">
        <v>5330</v>
      </c>
      <c r="BD509" s="53" t="s">
        <v>5331</v>
      </c>
      <c r="BE509" s="58">
        <v>41659</v>
      </c>
      <c r="BF509" s="53">
        <v>60000</v>
      </c>
      <c r="BG509" s="58">
        <v>41659</v>
      </c>
      <c r="BH509" s="109" t="s">
        <v>4813</v>
      </c>
      <c r="BI509" s="60">
        <v>1221</v>
      </c>
      <c r="BJ509" s="61">
        <v>40.700000000000003</v>
      </c>
      <c r="BK509" s="27">
        <f t="shared" si="38"/>
        <v>40</v>
      </c>
      <c r="BL509" s="110">
        <f t="shared" si="39"/>
        <v>3.3333333333333335</v>
      </c>
    </row>
    <row r="510" spans="1:64" s="77" customFormat="1" ht="16.5" customHeight="1" x14ac:dyDescent="0.25">
      <c r="A510" s="49" t="s">
        <v>3958</v>
      </c>
      <c r="B510" s="90" t="s">
        <v>5337</v>
      </c>
      <c r="C510" s="119">
        <v>93</v>
      </c>
      <c r="D510" s="21" t="s">
        <v>3333</v>
      </c>
      <c r="E510" s="91" t="s">
        <v>1636</v>
      </c>
      <c r="F510" s="92">
        <v>5081</v>
      </c>
      <c r="G510" s="21" t="s">
        <v>389</v>
      </c>
      <c r="H510" s="24" t="str">
        <f>IFERROR(IF(F510*1=9999,VLOOKUP(99&amp;C510*1,[4]Depara_Prod_Oficial!$A$2:$F$1048576,6,FALSE),VLOOKUP(F510*1,[4]Depara_Prod_Oficial!$A$2:$F$1048576,6,FALSE)),E510)</f>
        <v>Vida Master</v>
      </c>
      <c r="I510" s="24" t="str">
        <f>IFERROR(VLOOKUP(H510,'[5]Principais Produtos'!$C$1:$D$42,2,0),"Não")</f>
        <v>Sim</v>
      </c>
      <c r="J510" s="93" t="s">
        <v>387</v>
      </c>
      <c r="K510" s="94" t="s">
        <v>3664</v>
      </c>
      <c r="L510" s="93"/>
      <c r="M510" s="95" t="s">
        <v>903</v>
      </c>
      <c r="N510" s="96">
        <v>34957.46</v>
      </c>
      <c r="O510" s="96">
        <v>34957.46</v>
      </c>
      <c r="P510" s="97">
        <v>0</v>
      </c>
      <c r="Q510" s="98"/>
      <c r="R510" s="90"/>
      <c r="S510" s="99" t="s">
        <v>375</v>
      </c>
      <c r="T510" s="53">
        <v>1436196</v>
      </c>
      <c r="U510" s="53" t="s">
        <v>5332</v>
      </c>
      <c r="V510" s="53" t="s">
        <v>5333</v>
      </c>
      <c r="W510" s="53" t="s">
        <v>52</v>
      </c>
      <c r="X510" s="53" t="s">
        <v>5334</v>
      </c>
      <c r="Y510" s="53" t="s">
        <v>5335</v>
      </c>
      <c r="Z510" s="53" t="s">
        <v>5336</v>
      </c>
      <c r="AA510" s="53" t="s">
        <v>56</v>
      </c>
      <c r="AB510" s="53">
        <v>21243.24</v>
      </c>
      <c r="AC510" s="53">
        <v>21243.24</v>
      </c>
      <c r="AD510" s="53" t="s">
        <v>56</v>
      </c>
      <c r="AE510" s="53" t="s">
        <v>56</v>
      </c>
      <c r="AF510" s="53" t="s">
        <v>56</v>
      </c>
      <c r="AG510" s="53">
        <v>15000</v>
      </c>
      <c r="AH510" s="53" t="s">
        <v>57</v>
      </c>
      <c r="AI510" s="53">
        <v>15000</v>
      </c>
      <c r="AJ510" s="53">
        <v>0</v>
      </c>
      <c r="AK510" s="53" t="s">
        <v>58</v>
      </c>
      <c r="AL510" s="53">
        <v>0</v>
      </c>
      <c r="AM510" s="53" t="s">
        <v>59</v>
      </c>
      <c r="AN510" s="53" t="s">
        <v>60</v>
      </c>
      <c r="AO510" s="51"/>
      <c r="AP510" s="53" t="s">
        <v>61</v>
      </c>
      <c r="AQ510" s="53" t="s">
        <v>270</v>
      </c>
      <c r="AR510" s="53" t="s">
        <v>63</v>
      </c>
      <c r="AS510" s="53" t="s">
        <v>64</v>
      </c>
      <c r="AT510" s="53" t="s">
        <v>321</v>
      </c>
      <c r="AU510" s="53" t="s">
        <v>65</v>
      </c>
      <c r="AV510" s="53" t="s">
        <v>623</v>
      </c>
      <c r="AW510" s="53" t="s">
        <v>67</v>
      </c>
      <c r="AX510" s="53" t="s">
        <v>68</v>
      </c>
      <c r="AY510" s="53" t="s">
        <v>93</v>
      </c>
      <c r="AZ510" s="53" t="s">
        <v>4740</v>
      </c>
      <c r="BA510" s="53" t="s">
        <v>163</v>
      </c>
      <c r="BB510" s="53">
        <v>0</v>
      </c>
      <c r="BC510" s="53" t="s">
        <v>5337</v>
      </c>
      <c r="BD510" s="53" t="s">
        <v>4492</v>
      </c>
      <c r="BE510" s="58">
        <v>40990</v>
      </c>
      <c r="BF510" s="53">
        <v>21243.24</v>
      </c>
      <c r="BG510" s="58">
        <v>40990</v>
      </c>
      <c r="BH510" s="109" t="s">
        <v>4740</v>
      </c>
      <c r="BI510" s="60">
        <v>1894</v>
      </c>
      <c r="BJ510" s="61">
        <v>63.133333333333333</v>
      </c>
      <c r="BK510" s="27">
        <f t="shared" si="38"/>
        <v>62</v>
      </c>
      <c r="BL510" s="110">
        <f t="shared" si="39"/>
        <v>5.166666666666667</v>
      </c>
    </row>
    <row r="511" spans="1:64" s="77" customFormat="1" ht="16.5" customHeight="1" x14ac:dyDescent="0.25">
      <c r="A511" s="49" t="s">
        <v>3958</v>
      </c>
      <c r="B511" s="51" t="s">
        <v>5344</v>
      </c>
      <c r="C511" s="119">
        <v>82</v>
      </c>
      <c r="D511" s="18" t="s">
        <v>3333</v>
      </c>
      <c r="E511" s="24" t="s">
        <v>1930</v>
      </c>
      <c r="F511" s="84">
        <v>3003</v>
      </c>
      <c r="G511" s="18" t="s">
        <v>374</v>
      </c>
      <c r="H511" s="24" t="str">
        <f>IFERROR(IF(F511*1=9999,VLOOKUP(99&amp;C511*1,[4]Depara_Prod_Oficial!$A$2:$F$1048576,6,FALSE),VLOOKUP(F511*1,[4]Depara_Prod_Oficial!$A$2:$F$1048576,6,FALSE)),E511)</f>
        <v>AP Cartões</v>
      </c>
      <c r="I511" s="24" t="str">
        <f>IFERROR(VLOOKUP(H511,'[5]Principais Produtos'!$C$1:$D$42,2,0),"Não")</f>
        <v>Não</v>
      </c>
      <c r="J511" s="17" t="s">
        <v>925</v>
      </c>
      <c r="K511" s="23" t="s">
        <v>378</v>
      </c>
      <c r="L511" s="17"/>
      <c r="M511" s="54" t="s">
        <v>369</v>
      </c>
      <c r="N511" s="55">
        <v>23663.06</v>
      </c>
      <c r="O511" s="55">
        <v>0</v>
      </c>
      <c r="P511" s="56">
        <v>23663.06</v>
      </c>
      <c r="Q511" s="64"/>
      <c r="R511" s="51"/>
      <c r="S511" s="62" t="s">
        <v>375</v>
      </c>
      <c r="T511" s="53">
        <v>1833911</v>
      </c>
      <c r="U511" s="53" t="s">
        <v>5338</v>
      </c>
      <c r="V511" s="53" t="s">
        <v>5339</v>
      </c>
      <c r="W511" s="53" t="s">
        <v>52</v>
      </c>
      <c r="X511" s="53" t="s">
        <v>5340</v>
      </c>
      <c r="Y511" s="53" t="s">
        <v>5341</v>
      </c>
      <c r="Z511" s="53" t="s">
        <v>5342</v>
      </c>
      <c r="AA511" s="53" t="s">
        <v>56</v>
      </c>
      <c r="AB511" s="53">
        <v>23663.06</v>
      </c>
      <c r="AC511" s="53">
        <v>23663.06</v>
      </c>
      <c r="AD511" s="53" t="s">
        <v>56</v>
      </c>
      <c r="AE511" s="53" t="s">
        <v>56</v>
      </c>
      <c r="AF511" s="53" t="s">
        <v>56</v>
      </c>
      <c r="AG511" s="53">
        <v>23663.06</v>
      </c>
      <c r="AH511" s="53" t="s">
        <v>102</v>
      </c>
      <c r="AI511" s="53">
        <v>11831.53</v>
      </c>
      <c r="AJ511" s="53">
        <v>0</v>
      </c>
      <c r="AK511" s="53" t="s">
        <v>58</v>
      </c>
      <c r="AL511" s="53">
        <v>0</v>
      </c>
      <c r="AM511" s="53" t="s">
        <v>59</v>
      </c>
      <c r="AN511" s="53" t="s">
        <v>60</v>
      </c>
      <c r="AO511" s="51"/>
      <c r="AP511" s="53" t="s">
        <v>61</v>
      </c>
      <c r="AQ511" s="53" t="s">
        <v>270</v>
      </c>
      <c r="AR511" s="53" t="s">
        <v>63</v>
      </c>
      <c r="AS511" s="53" t="s">
        <v>2449</v>
      </c>
      <c r="AT511" s="53" t="s">
        <v>169</v>
      </c>
      <c r="AU511" s="53" t="s">
        <v>65</v>
      </c>
      <c r="AV511" s="53" t="s">
        <v>5343</v>
      </c>
      <c r="AW511" s="53" t="s">
        <v>92</v>
      </c>
      <c r="AX511" s="53" t="s">
        <v>68</v>
      </c>
      <c r="AY511" s="53" t="s">
        <v>93</v>
      </c>
      <c r="AZ511" s="53" t="s">
        <v>4731</v>
      </c>
      <c r="BA511" s="53" t="s">
        <v>155</v>
      </c>
      <c r="BB511" s="53">
        <v>0</v>
      </c>
      <c r="BC511" s="53" t="s">
        <v>5344</v>
      </c>
      <c r="BD511" s="53" t="s">
        <v>5345</v>
      </c>
      <c r="BE511" s="58">
        <v>41743</v>
      </c>
      <c r="BF511" s="53">
        <v>23663.06</v>
      </c>
      <c r="BG511" s="58">
        <v>41743</v>
      </c>
      <c r="BH511" s="109" t="s">
        <v>4731</v>
      </c>
      <c r="BI511" s="60">
        <v>1129</v>
      </c>
      <c r="BJ511" s="61">
        <v>37.633333333333333</v>
      </c>
      <c r="BK511" s="27">
        <f t="shared" si="38"/>
        <v>37</v>
      </c>
      <c r="BL511" s="110">
        <f t="shared" si="39"/>
        <v>3.0833333333333335</v>
      </c>
    </row>
    <row r="512" spans="1:64" s="77" customFormat="1" ht="16.5" customHeight="1" x14ac:dyDescent="0.25">
      <c r="A512" s="49" t="s">
        <v>3958</v>
      </c>
      <c r="B512" s="51" t="s">
        <v>5351</v>
      </c>
      <c r="C512" s="119">
        <v>82</v>
      </c>
      <c r="D512" s="18" t="s">
        <v>3333</v>
      </c>
      <c r="E512" s="24" t="s">
        <v>917</v>
      </c>
      <c r="F512" s="84">
        <v>5012</v>
      </c>
      <c r="G512" s="18" t="s">
        <v>374</v>
      </c>
      <c r="H512" s="24" t="str">
        <f>IFERROR(IF(F512*1=9999,VLOOKUP(99&amp;C512*1,[4]Depara_Prod_Oficial!$A$2:$F$1048576,6,FALSE),VLOOKUP(F512*1,[4]Depara_Prod_Oficial!$A$2:$F$1048576,6,FALSE)),E512)</f>
        <v>AP STD</v>
      </c>
      <c r="I512" s="24" t="str">
        <f>IFERROR(VLOOKUP(H512,'[5]Principais Produtos'!$C$1:$D$42,2,0),"Não")</f>
        <v>Sim</v>
      </c>
      <c r="J512" s="17" t="s">
        <v>387</v>
      </c>
      <c r="K512" s="23" t="s">
        <v>957</v>
      </c>
      <c r="L512" s="17"/>
      <c r="M512" s="54" t="s">
        <v>369</v>
      </c>
      <c r="N512" s="55">
        <v>84770</v>
      </c>
      <c r="O512" s="55">
        <v>0</v>
      </c>
      <c r="P512" s="56">
        <v>84770</v>
      </c>
      <c r="Q512" s="64"/>
      <c r="R512" s="51"/>
      <c r="S512" s="62" t="s">
        <v>375</v>
      </c>
      <c r="T512" s="53">
        <v>1840669</v>
      </c>
      <c r="U512" s="53" t="s">
        <v>5346</v>
      </c>
      <c r="V512" s="53" t="s">
        <v>5347</v>
      </c>
      <c r="W512" s="53" t="s">
        <v>52</v>
      </c>
      <c r="X512" s="53" t="s">
        <v>5348</v>
      </c>
      <c r="Y512" s="53" t="s">
        <v>5349</v>
      </c>
      <c r="Z512" s="53" t="s">
        <v>5350</v>
      </c>
      <c r="AA512" s="53" t="s">
        <v>56</v>
      </c>
      <c r="AB512" s="53">
        <v>48385</v>
      </c>
      <c r="AC512" s="53">
        <v>48385</v>
      </c>
      <c r="AD512" s="53" t="s">
        <v>56</v>
      </c>
      <c r="AE512" s="53" t="s">
        <v>56</v>
      </c>
      <c r="AF512" s="53" t="s">
        <v>56</v>
      </c>
      <c r="AG512" s="53">
        <v>48385</v>
      </c>
      <c r="AH512" s="53" t="s">
        <v>58</v>
      </c>
      <c r="AI512" s="53">
        <v>0</v>
      </c>
      <c r="AJ512" s="53">
        <v>0</v>
      </c>
      <c r="AK512" s="53" t="s">
        <v>58</v>
      </c>
      <c r="AL512" s="53">
        <v>0</v>
      </c>
      <c r="AM512" s="53" t="s">
        <v>59</v>
      </c>
      <c r="AN512" s="53" t="s">
        <v>60</v>
      </c>
      <c r="AO512" s="51"/>
      <c r="AP512" s="53" t="s">
        <v>61</v>
      </c>
      <c r="AQ512" s="53" t="s">
        <v>270</v>
      </c>
      <c r="AR512" s="53" t="s">
        <v>63</v>
      </c>
      <c r="AS512" s="53" t="s">
        <v>64</v>
      </c>
      <c r="AT512" s="53" t="s">
        <v>169</v>
      </c>
      <c r="AU512" s="53" t="s">
        <v>65</v>
      </c>
      <c r="AV512" s="53" t="s">
        <v>2468</v>
      </c>
      <c r="AW512" s="53" t="s">
        <v>292</v>
      </c>
      <c r="AX512" s="53" t="s">
        <v>293</v>
      </c>
      <c r="AY512" s="53" t="s">
        <v>93</v>
      </c>
      <c r="AZ512" s="53" t="s">
        <v>4856</v>
      </c>
      <c r="BA512" s="53" t="s">
        <v>155</v>
      </c>
      <c r="BB512" s="53">
        <v>0</v>
      </c>
      <c r="BC512" s="53" t="s">
        <v>5351</v>
      </c>
      <c r="BD512" s="53" t="s">
        <v>5352</v>
      </c>
      <c r="BE512" s="58">
        <v>41754</v>
      </c>
      <c r="BF512" s="53">
        <v>48385</v>
      </c>
      <c r="BG512" s="58">
        <v>41754</v>
      </c>
      <c r="BH512" s="109" t="s">
        <v>4856</v>
      </c>
      <c r="BI512" s="60">
        <v>1119</v>
      </c>
      <c r="BJ512" s="61">
        <v>37.299999999999997</v>
      </c>
      <c r="BK512" s="27">
        <f t="shared" si="38"/>
        <v>36</v>
      </c>
      <c r="BL512" s="110">
        <f t="shared" si="39"/>
        <v>3</v>
      </c>
    </row>
    <row r="513" spans="1:64" s="77" customFormat="1" ht="16.5" customHeight="1" x14ac:dyDescent="0.25">
      <c r="A513" s="49" t="s">
        <v>3958</v>
      </c>
      <c r="B513" s="51" t="s">
        <v>5359</v>
      </c>
      <c r="C513" s="119">
        <v>93</v>
      </c>
      <c r="D513" s="18" t="s">
        <v>3333</v>
      </c>
      <c r="E513" s="24" t="s">
        <v>377</v>
      </c>
      <c r="F513" s="84">
        <v>5030</v>
      </c>
      <c r="G513" s="18" t="s">
        <v>46</v>
      </c>
      <c r="H513" s="24" t="str">
        <f>IFERROR(IF(F513*1=9999,VLOOKUP(99&amp;C513*1,[4]Depara_Prod_Oficial!$A$2:$F$1048576,6,FALSE),VLOOKUP(F513*1,[4]Depara_Prod_Oficial!$A$2:$F$1048576,6,FALSE)),E513)</f>
        <v>Vida Proteção Exclusiva</v>
      </c>
      <c r="I513" s="24" t="str">
        <f>IFERROR(VLOOKUP(H513,'[5]Principais Produtos'!$C$1:$D$42,2,0),"Não")</f>
        <v>Sim</v>
      </c>
      <c r="J513" s="17" t="s">
        <v>387</v>
      </c>
      <c r="K513" s="23" t="s">
        <v>47</v>
      </c>
      <c r="L513" s="17"/>
      <c r="M513" s="54" t="s">
        <v>369</v>
      </c>
      <c r="N513" s="55">
        <v>61788.2</v>
      </c>
      <c r="O513" s="55">
        <v>0</v>
      </c>
      <c r="P513" s="56">
        <v>61788.2</v>
      </c>
      <c r="Q513" s="64"/>
      <c r="R513" s="51"/>
      <c r="S513" s="62" t="s">
        <v>375</v>
      </c>
      <c r="T513" s="53">
        <v>1423064</v>
      </c>
      <c r="U513" s="53" t="s">
        <v>5353</v>
      </c>
      <c r="V513" s="53" t="s">
        <v>5354</v>
      </c>
      <c r="W513" s="53" t="s">
        <v>52</v>
      </c>
      <c r="X513" s="53" t="s">
        <v>5355</v>
      </c>
      <c r="Y513" s="53" t="s">
        <v>5356</v>
      </c>
      <c r="Z513" s="53" t="s">
        <v>5357</v>
      </c>
      <c r="AA513" s="53" t="s">
        <v>56</v>
      </c>
      <c r="AB513" s="53">
        <v>26533</v>
      </c>
      <c r="AC513" s="53">
        <v>26533</v>
      </c>
      <c r="AD513" s="53" t="s">
        <v>56</v>
      </c>
      <c r="AE513" s="53" t="s">
        <v>56</v>
      </c>
      <c r="AF513" s="53" t="s">
        <v>56</v>
      </c>
      <c r="AG513" s="53">
        <v>26533</v>
      </c>
      <c r="AH513" s="53" t="s">
        <v>102</v>
      </c>
      <c r="AI513" s="53">
        <v>13266.5</v>
      </c>
      <c r="AJ513" s="53">
        <v>0</v>
      </c>
      <c r="AK513" s="53" t="s">
        <v>58</v>
      </c>
      <c r="AL513" s="53">
        <v>0</v>
      </c>
      <c r="AM513" s="53" t="s">
        <v>59</v>
      </c>
      <c r="AN513" s="53" t="s">
        <v>60</v>
      </c>
      <c r="AO513" s="51"/>
      <c r="AP513" s="53" t="s">
        <v>61</v>
      </c>
      <c r="AQ513" s="53" t="s">
        <v>270</v>
      </c>
      <c r="AR513" s="53" t="s">
        <v>63</v>
      </c>
      <c r="AS513" s="53" t="s">
        <v>88</v>
      </c>
      <c r="AT513" s="53" t="s">
        <v>169</v>
      </c>
      <c r="AU513" s="53" t="s">
        <v>65</v>
      </c>
      <c r="AV513" s="53" t="s">
        <v>5358</v>
      </c>
      <c r="AW513" s="53" t="s">
        <v>92</v>
      </c>
      <c r="AX513" s="53" t="s">
        <v>68</v>
      </c>
      <c r="AY513" s="53" t="s">
        <v>93</v>
      </c>
      <c r="AZ513" s="53" t="s">
        <v>4856</v>
      </c>
      <c r="BA513" s="53" t="s">
        <v>155</v>
      </c>
      <c r="BB513" s="53">
        <v>0</v>
      </c>
      <c r="BC513" s="53" t="s">
        <v>5359</v>
      </c>
      <c r="BD513" s="53" t="s">
        <v>5360</v>
      </c>
      <c r="BE513" s="58">
        <v>40955</v>
      </c>
      <c r="BF513" s="53">
        <v>26533</v>
      </c>
      <c r="BG513" s="58">
        <v>40955</v>
      </c>
      <c r="BH513" s="109" t="s">
        <v>4856</v>
      </c>
      <c r="BI513" s="60">
        <v>1918</v>
      </c>
      <c r="BJ513" s="61">
        <v>63.93333333333333</v>
      </c>
      <c r="BK513" s="27">
        <f t="shared" si="38"/>
        <v>63</v>
      </c>
      <c r="BL513" s="110">
        <f t="shared" si="39"/>
        <v>5.25</v>
      </c>
    </row>
    <row r="514" spans="1:64" s="77" customFormat="1" ht="16.5" customHeight="1" x14ac:dyDescent="0.25">
      <c r="A514" s="49" t="s">
        <v>3958</v>
      </c>
      <c r="B514" s="51" t="s">
        <v>5367</v>
      </c>
      <c r="C514" s="119">
        <v>93</v>
      </c>
      <c r="D514" s="18" t="s">
        <v>3333</v>
      </c>
      <c r="E514" s="24" t="s">
        <v>943</v>
      </c>
      <c r="F514" s="84">
        <v>5050</v>
      </c>
      <c r="G514" s="100" t="s">
        <v>927</v>
      </c>
      <c r="H514" s="24" t="str">
        <f>IFERROR(IF(F514*1=9999,VLOOKUP(99&amp;C514*1,[4]Depara_Prod_Oficial!$A$2:$F$1048576,6,FALSE),VLOOKUP(F514*1,[4]Depara_Prod_Oficial!$A$2:$F$1048576,6,FALSE)),E514)</f>
        <v>Vida Proteção Exclusiva</v>
      </c>
      <c r="I514" s="24" t="str">
        <f>IFERROR(VLOOKUP(H514,'[5]Principais Produtos'!$C$1:$D$42,2,0),"Não")</f>
        <v>Sim</v>
      </c>
      <c r="J514" s="17" t="s">
        <v>387</v>
      </c>
      <c r="K514" s="23" t="s">
        <v>47</v>
      </c>
      <c r="L514" s="17"/>
      <c r="M514" s="54" t="s">
        <v>369</v>
      </c>
      <c r="N514" s="55">
        <v>3085.1299999999997</v>
      </c>
      <c r="O514" s="55">
        <v>0</v>
      </c>
      <c r="P514" s="56">
        <v>3085.1299999999997</v>
      </c>
      <c r="Q514" s="64"/>
      <c r="R514" s="51"/>
      <c r="S514" s="62" t="s">
        <v>375</v>
      </c>
      <c r="T514" s="53">
        <v>1542855</v>
      </c>
      <c r="U514" s="53" t="s">
        <v>5361</v>
      </c>
      <c r="V514" s="53" t="s">
        <v>5362</v>
      </c>
      <c r="W514" s="53" t="s">
        <v>52</v>
      </c>
      <c r="X514" s="53" t="s">
        <v>5363</v>
      </c>
      <c r="Y514" s="53" t="s">
        <v>5364</v>
      </c>
      <c r="Z514" s="53" t="s">
        <v>5365</v>
      </c>
      <c r="AA514" s="53" t="s">
        <v>56</v>
      </c>
      <c r="AB514" s="53">
        <v>11511</v>
      </c>
      <c r="AC514" s="53">
        <v>11511</v>
      </c>
      <c r="AD514" s="53" t="s">
        <v>56</v>
      </c>
      <c r="AE514" s="53" t="s">
        <v>56</v>
      </c>
      <c r="AF514" s="53" t="s">
        <v>56</v>
      </c>
      <c r="AG514" s="53">
        <v>11511</v>
      </c>
      <c r="AH514" s="53" t="s">
        <v>102</v>
      </c>
      <c r="AI514" s="53">
        <v>5755.5</v>
      </c>
      <c r="AJ514" s="53">
        <v>0</v>
      </c>
      <c r="AK514" s="53" t="s">
        <v>58</v>
      </c>
      <c r="AL514" s="53">
        <v>0</v>
      </c>
      <c r="AM514" s="53" t="s">
        <v>59</v>
      </c>
      <c r="AN514" s="53" t="s">
        <v>60</v>
      </c>
      <c r="AO514" s="51"/>
      <c r="AP514" s="53" t="s">
        <v>61</v>
      </c>
      <c r="AQ514" s="53" t="s">
        <v>270</v>
      </c>
      <c r="AR514" s="53" t="s">
        <v>63</v>
      </c>
      <c r="AS514" s="53" t="s">
        <v>64</v>
      </c>
      <c r="AT514" s="53" t="s">
        <v>169</v>
      </c>
      <c r="AU514" s="53" t="s">
        <v>65</v>
      </c>
      <c r="AV514" s="53" t="s">
        <v>5366</v>
      </c>
      <c r="AW514" s="53" t="s">
        <v>92</v>
      </c>
      <c r="AX514" s="53" t="s">
        <v>68</v>
      </c>
      <c r="AY514" s="53" t="s">
        <v>93</v>
      </c>
      <c r="AZ514" s="53" t="s">
        <v>4856</v>
      </c>
      <c r="BA514" s="53" t="s">
        <v>155</v>
      </c>
      <c r="BB514" s="53">
        <v>0</v>
      </c>
      <c r="BC514" s="53" t="s">
        <v>5367</v>
      </c>
      <c r="BD514" s="53" t="s">
        <v>5368</v>
      </c>
      <c r="BE514" s="58">
        <v>41220</v>
      </c>
      <c r="BF514" s="53">
        <v>11511</v>
      </c>
      <c r="BG514" s="58">
        <v>41220</v>
      </c>
      <c r="BH514" s="109" t="s">
        <v>4856</v>
      </c>
      <c r="BI514" s="60">
        <v>1653</v>
      </c>
      <c r="BJ514" s="61">
        <v>55.1</v>
      </c>
      <c r="BK514" s="27">
        <f t="shared" si="38"/>
        <v>54</v>
      </c>
      <c r="BL514" s="110">
        <f t="shared" si="39"/>
        <v>4.5</v>
      </c>
    </row>
    <row r="515" spans="1:64" s="77" customFormat="1" ht="16.5" customHeight="1" x14ac:dyDescent="0.25">
      <c r="A515" s="49" t="s">
        <v>3958</v>
      </c>
      <c r="B515" s="51" t="s">
        <v>5375</v>
      </c>
      <c r="C515" s="119">
        <v>93</v>
      </c>
      <c r="D515" s="18" t="s">
        <v>3333</v>
      </c>
      <c r="E515" s="24" t="s">
        <v>1622</v>
      </c>
      <c r="F515" s="84">
        <v>9999</v>
      </c>
      <c r="G515" s="18" t="s">
        <v>46</v>
      </c>
      <c r="H515" s="24" t="str">
        <f>IFERROR(IF(F515*1=9999,VLOOKUP(99&amp;C515*1,[4]Depara_Prod_Oficial!$A$2:$F$1048576,6,FALSE),VLOOKUP(F515*1,[4]Depara_Prod_Oficial!$A$2:$F$1048576,6,FALSE)),E515)</f>
        <v>Pessoas - Vida  (outros)</v>
      </c>
      <c r="I515" s="24" t="str">
        <f>IFERROR(VLOOKUP(H515,'[5]Principais Produtos'!$C$1:$D$42,2,0),"Não")</f>
        <v>Não</v>
      </c>
      <c r="J515" s="17" t="s">
        <v>387</v>
      </c>
      <c r="K515" s="23" t="s">
        <v>957</v>
      </c>
      <c r="L515" s="17"/>
      <c r="M515" s="54" t="s">
        <v>369</v>
      </c>
      <c r="N515" s="55">
        <v>120093</v>
      </c>
      <c r="O515" s="55">
        <v>0</v>
      </c>
      <c r="P515" s="56">
        <v>120093</v>
      </c>
      <c r="Q515" s="64"/>
      <c r="R515" s="51"/>
      <c r="S515" s="62" t="s">
        <v>375</v>
      </c>
      <c r="T515" s="53">
        <v>1603970</v>
      </c>
      <c r="U515" s="53" t="s">
        <v>5369</v>
      </c>
      <c r="V515" s="53" t="s">
        <v>5370</v>
      </c>
      <c r="W515" s="53" t="s">
        <v>52</v>
      </c>
      <c r="X515" s="53" t="s">
        <v>5371</v>
      </c>
      <c r="Y515" s="53" t="s">
        <v>5372</v>
      </c>
      <c r="Z515" s="53" t="s">
        <v>5373</v>
      </c>
      <c r="AA515" s="53" t="s">
        <v>56</v>
      </c>
      <c r="AB515" s="53">
        <v>50000</v>
      </c>
      <c r="AC515" s="53">
        <v>50000</v>
      </c>
      <c r="AD515" s="53" t="s">
        <v>56</v>
      </c>
      <c r="AE515" s="53" t="s">
        <v>56</v>
      </c>
      <c r="AF515" s="53" t="s">
        <v>56</v>
      </c>
      <c r="AG515" s="53">
        <v>50000</v>
      </c>
      <c r="AH515" s="53" t="s">
        <v>102</v>
      </c>
      <c r="AI515" s="53">
        <v>25000</v>
      </c>
      <c r="AJ515" s="53">
        <v>0</v>
      </c>
      <c r="AK515" s="53" t="s">
        <v>58</v>
      </c>
      <c r="AL515" s="53">
        <v>0</v>
      </c>
      <c r="AM515" s="53" t="s">
        <v>59</v>
      </c>
      <c r="AN515" s="53" t="s">
        <v>60</v>
      </c>
      <c r="AO515" s="51"/>
      <c r="AP515" s="53" t="s">
        <v>61</v>
      </c>
      <c r="AQ515" s="53" t="s">
        <v>270</v>
      </c>
      <c r="AR515" s="53" t="s">
        <v>199</v>
      </c>
      <c r="AS515" s="53" t="s">
        <v>2449</v>
      </c>
      <c r="AT515" s="53" t="s">
        <v>153</v>
      </c>
      <c r="AU515" s="53" t="s">
        <v>65</v>
      </c>
      <c r="AV515" s="53" t="s">
        <v>5374</v>
      </c>
      <c r="AW515" s="53" t="s">
        <v>283</v>
      </c>
      <c r="AX515" s="53" t="s">
        <v>284</v>
      </c>
      <c r="AY515" s="53" t="s">
        <v>93</v>
      </c>
      <c r="AZ515" s="53" t="s">
        <v>4748</v>
      </c>
      <c r="BA515" s="53" t="s">
        <v>155</v>
      </c>
      <c r="BB515" s="53">
        <v>0</v>
      </c>
      <c r="BC515" s="53" t="s">
        <v>5375</v>
      </c>
      <c r="BD515" s="53" t="s">
        <v>5376</v>
      </c>
      <c r="BE515" s="58">
        <v>41353</v>
      </c>
      <c r="BF515" s="53">
        <v>50000</v>
      </c>
      <c r="BG515" s="58">
        <v>41353</v>
      </c>
      <c r="BH515" s="109" t="s">
        <v>4748</v>
      </c>
      <c r="BI515" s="60">
        <v>1525</v>
      </c>
      <c r="BJ515" s="61">
        <v>50.833333333333336</v>
      </c>
      <c r="BK515" s="27">
        <f t="shared" si="38"/>
        <v>50</v>
      </c>
      <c r="BL515" s="110">
        <f t="shared" si="39"/>
        <v>4.166666666666667</v>
      </c>
    </row>
    <row r="516" spans="1:64" s="77" customFormat="1" ht="16.5" customHeight="1" x14ac:dyDescent="0.25">
      <c r="A516" s="49" t="s">
        <v>3958</v>
      </c>
      <c r="B516" s="51" t="s">
        <v>5382</v>
      </c>
      <c r="C516" s="119">
        <v>93</v>
      </c>
      <c r="D516" s="18" t="s">
        <v>3333</v>
      </c>
      <c r="E516" s="24" t="s">
        <v>1622</v>
      </c>
      <c r="F516" s="84">
        <v>9999</v>
      </c>
      <c r="G516" s="18" t="s">
        <v>374</v>
      </c>
      <c r="H516" s="24" t="str">
        <f>IFERROR(IF(F516*1=9999,VLOOKUP(99&amp;C516*1,[4]Depara_Prod_Oficial!$A$2:$F$1048576,6,FALSE),VLOOKUP(F516*1,[4]Depara_Prod_Oficial!$A$2:$F$1048576,6,FALSE)),E516)</f>
        <v>Pessoas - Vida  (outros)</v>
      </c>
      <c r="I516" s="24" t="str">
        <f>IFERROR(VLOOKUP(H516,'[5]Principais Produtos'!$C$1:$D$42,2,0),"Não")</f>
        <v>Não</v>
      </c>
      <c r="J516" s="17" t="s">
        <v>400</v>
      </c>
      <c r="K516" s="23" t="s">
        <v>400</v>
      </c>
      <c r="L516" s="17"/>
      <c r="M516" s="54" t="s">
        <v>369</v>
      </c>
      <c r="N516" s="55">
        <v>170266</v>
      </c>
      <c r="O516" s="55">
        <v>0</v>
      </c>
      <c r="P516" s="56">
        <v>170266</v>
      </c>
      <c r="Q516" s="64"/>
      <c r="R516" s="51"/>
      <c r="S516" s="62" t="s">
        <v>375</v>
      </c>
      <c r="T516" s="53">
        <v>1713716</v>
      </c>
      <c r="U516" s="53" t="s">
        <v>5377</v>
      </c>
      <c r="V516" s="53" t="s">
        <v>5378</v>
      </c>
      <c r="W516" s="53" t="s">
        <v>52</v>
      </c>
      <c r="X516" s="53" t="s">
        <v>5379</v>
      </c>
      <c r="Y516" s="53" t="s">
        <v>5380</v>
      </c>
      <c r="Z516" s="53" t="s">
        <v>5381</v>
      </c>
      <c r="AA516" s="53" t="s">
        <v>56</v>
      </c>
      <c r="AB516" s="53">
        <v>212533.5</v>
      </c>
      <c r="AC516" s="53">
        <v>212533.5</v>
      </c>
      <c r="AD516" s="53" t="s">
        <v>56</v>
      </c>
      <c r="AE516" s="53" t="s">
        <v>56</v>
      </c>
      <c r="AF516" s="53" t="s">
        <v>56</v>
      </c>
      <c r="AG516" s="53">
        <v>212533.5</v>
      </c>
      <c r="AH516" s="53" t="s">
        <v>102</v>
      </c>
      <c r="AI516" s="53">
        <v>106266.75</v>
      </c>
      <c r="AJ516" s="53">
        <v>0</v>
      </c>
      <c r="AK516" s="53" t="s">
        <v>58</v>
      </c>
      <c r="AL516" s="53">
        <v>0</v>
      </c>
      <c r="AM516" s="53" t="s">
        <v>59</v>
      </c>
      <c r="AN516" s="53" t="s">
        <v>60</v>
      </c>
      <c r="AO516" s="51"/>
      <c r="AP516" s="53" t="s">
        <v>61</v>
      </c>
      <c r="AQ516" s="53" t="s">
        <v>270</v>
      </c>
      <c r="AR516" s="53" t="s">
        <v>199</v>
      </c>
      <c r="AS516" s="53" t="s">
        <v>2449</v>
      </c>
      <c r="AT516" s="53" t="s">
        <v>432</v>
      </c>
      <c r="AU516" s="53" t="s">
        <v>65</v>
      </c>
      <c r="AV516" s="53" t="s">
        <v>3227</v>
      </c>
      <c r="AW516" s="53" t="s">
        <v>1806</v>
      </c>
      <c r="AX516" s="53" t="s">
        <v>775</v>
      </c>
      <c r="AY516" s="53" t="s">
        <v>93</v>
      </c>
      <c r="AZ516" s="53" t="s">
        <v>4731</v>
      </c>
      <c r="BA516" s="53" t="s">
        <v>4717</v>
      </c>
      <c r="BB516" s="53">
        <v>0</v>
      </c>
      <c r="BC516" s="53" t="s">
        <v>5382</v>
      </c>
      <c r="BD516" s="53" t="s">
        <v>5383</v>
      </c>
      <c r="BE516" s="58">
        <v>41534</v>
      </c>
      <c r="BF516" s="53">
        <v>212533.5</v>
      </c>
      <c r="BG516" s="58">
        <v>41534</v>
      </c>
      <c r="BH516" s="109" t="s">
        <v>4731</v>
      </c>
      <c r="BI516" s="60">
        <v>1338</v>
      </c>
      <c r="BJ516" s="61">
        <v>44.6</v>
      </c>
      <c r="BK516" s="27">
        <f t="shared" si="38"/>
        <v>44</v>
      </c>
      <c r="BL516" s="110">
        <f t="shared" si="39"/>
        <v>3.6666666666666665</v>
      </c>
    </row>
    <row r="517" spans="1:64" s="77" customFormat="1" ht="16.5" customHeight="1" x14ac:dyDescent="0.25">
      <c r="A517" s="49" t="s">
        <v>3958</v>
      </c>
      <c r="B517" s="51" t="s">
        <v>5390</v>
      </c>
      <c r="C517" s="119">
        <v>14</v>
      </c>
      <c r="D517" s="18" t="s">
        <v>3274</v>
      </c>
      <c r="E517" s="24" t="s">
        <v>5517</v>
      </c>
      <c r="F517" s="84">
        <v>1372</v>
      </c>
      <c r="G517" s="18" t="s">
        <v>381</v>
      </c>
      <c r="H517" s="24" t="str">
        <f>IFERROR(IF(F517*1=9999,VLOOKUP(99&amp;C517*1,[4]Depara_Prod_Oficial!$A$2:$F$1048576,6,FALSE),VLOOKUP(F517*1,[4]Depara_Prod_Oficial!$A$2:$F$1048576,6,FALSE)),E517)</f>
        <v>Residencial Cartões</v>
      </c>
      <c r="I517" s="24" t="str">
        <f>IFERROR(VLOOKUP(H517,'[5]Principais Produtos'!$C$1:$D$42,2,0),"Não")</f>
        <v>Não</v>
      </c>
      <c r="J517" s="17" t="s">
        <v>1640</v>
      </c>
      <c r="K517" s="23"/>
      <c r="L517" s="17" t="s">
        <v>5513</v>
      </c>
      <c r="M517" s="54" t="s">
        <v>369</v>
      </c>
      <c r="N517" s="55">
        <v>8323.34</v>
      </c>
      <c r="O517" s="55">
        <v>0</v>
      </c>
      <c r="P517" s="56">
        <v>8323.34</v>
      </c>
      <c r="Q517" s="64"/>
      <c r="R517" s="51"/>
      <c r="S517" s="62" t="s">
        <v>375</v>
      </c>
      <c r="T517" s="53">
        <v>2421225</v>
      </c>
      <c r="U517" s="53" t="s">
        <v>5384</v>
      </c>
      <c r="V517" s="53" t="s">
        <v>5385</v>
      </c>
      <c r="W517" s="53" t="s">
        <v>129</v>
      </c>
      <c r="X517" s="53" t="s">
        <v>5386</v>
      </c>
      <c r="Y517" s="53" t="s">
        <v>5387</v>
      </c>
      <c r="Z517" s="53" t="s">
        <v>5388</v>
      </c>
      <c r="AA517" s="53" t="s">
        <v>56</v>
      </c>
      <c r="AB517" s="53">
        <v>7828.4</v>
      </c>
      <c r="AC517" s="53">
        <v>7828.4</v>
      </c>
      <c r="AD517" s="53" t="s">
        <v>56</v>
      </c>
      <c r="AE517" s="53" t="s">
        <v>56</v>
      </c>
      <c r="AF517" s="53" t="s">
        <v>56</v>
      </c>
      <c r="AG517" s="53">
        <v>7828.4</v>
      </c>
      <c r="AH517" s="53" t="s">
        <v>102</v>
      </c>
      <c r="AI517" s="53">
        <v>3914.2</v>
      </c>
      <c r="AJ517" s="53">
        <v>0</v>
      </c>
      <c r="AK517" s="53" t="s">
        <v>58</v>
      </c>
      <c r="AL517" s="53">
        <v>0</v>
      </c>
      <c r="AM517" s="53" t="s">
        <v>59</v>
      </c>
      <c r="AN517" s="53" t="s">
        <v>60</v>
      </c>
      <c r="AO517" s="51"/>
      <c r="AP517" s="53" t="s">
        <v>61</v>
      </c>
      <c r="AQ517" s="53" t="s">
        <v>5389</v>
      </c>
      <c r="AR517" s="53" t="s">
        <v>1963</v>
      </c>
      <c r="AS517" s="53" t="s">
        <v>88</v>
      </c>
      <c r="AT517" s="53" t="s">
        <v>169</v>
      </c>
      <c r="AU517" s="53" t="s">
        <v>65</v>
      </c>
      <c r="AV517" s="53" t="s">
        <v>162</v>
      </c>
      <c r="AW517" s="53" t="s">
        <v>92</v>
      </c>
      <c r="AX517" s="53" t="s">
        <v>68</v>
      </c>
      <c r="AY517" s="53" t="s">
        <v>93</v>
      </c>
      <c r="AZ517" s="53" t="s">
        <v>4731</v>
      </c>
      <c r="BA517" s="53" t="s">
        <v>554</v>
      </c>
      <c r="BB517" s="53">
        <v>0</v>
      </c>
      <c r="BC517" s="53" t="s">
        <v>5390</v>
      </c>
      <c r="BD517" s="53" t="s">
        <v>5391</v>
      </c>
      <c r="BE517" s="58">
        <v>42797</v>
      </c>
      <c r="BF517" s="53">
        <v>7828.4</v>
      </c>
      <c r="BG517" s="58">
        <v>42797</v>
      </c>
      <c r="BH517" s="109" t="str">
        <f>AZ517</f>
        <v xml:space="preserve">17/05/2017 </v>
      </c>
      <c r="BI517" s="60">
        <f>BH517-BG517</f>
        <v>75</v>
      </c>
      <c r="BJ517" s="61">
        <f>BI517/30</f>
        <v>2.5</v>
      </c>
      <c r="BK517" s="27">
        <f t="shared" si="38"/>
        <v>2</v>
      </c>
      <c r="BL517" s="110">
        <f t="shared" si="39"/>
        <v>0.16666666666666666</v>
      </c>
    </row>
    <row r="518" spans="1:64" ht="18" customHeight="1" x14ac:dyDescent="0.25">
      <c r="A518" s="49" t="s">
        <v>5521</v>
      </c>
      <c r="B518" s="23" t="s">
        <v>5528</v>
      </c>
      <c r="C518" s="119">
        <v>82</v>
      </c>
      <c r="D518" s="18" t="s">
        <v>3333</v>
      </c>
      <c r="E518" s="24" t="s">
        <v>917</v>
      </c>
      <c r="F518" s="84">
        <v>5012</v>
      </c>
      <c r="G518" s="18" t="s">
        <v>386</v>
      </c>
      <c r="H518" s="24" t="str">
        <f>IFERROR(IF(F518*1=9999,VLOOKUP(99&amp;C518*1,[4]Depara_Prod_Oficial!$A$2:$F$1048576,6,FALSE),VLOOKUP(F518*1,[4]Depara_Prod_Oficial!$A$2:$F$1048576,6,FALSE)),E518)</f>
        <v>AP STD</v>
      </c>
      <c r="I518" s="24" t="str">
        <f>IFERROR(VLOOKUP(H518,'[5]Principais Produtos'!$C$1:$D$42,2,0),"Não")</f>
        <v>Sim</v>
      </c>
      <c r="J518" s="17" t="s">
        <v>387</v>
      </c>
      <c r="K518" s="23" t="s">
        <v>47</v>
      </c>
      <c r="L518" s="17" t="s">
        <v>5965</v>
      </c>
      <c r="M518" s="54" t="s">
        <v>369</v>
      </c>
      <c r="N518">
        <v>1244.58</v>
      </c>
      <c r="O518" s="103">
        <v>0</v>
      </c>
      <c r="P518" s="104">
        <v>1244.58</v>
      </c>
      <c r="Q518" s="31">
        <v>0</v>
      </c>
      <c r="R518" s="17"/>
      <c r="S518" s="70" t="s">
        <v>375</v>
      </c>
      <c r="T518" s="23">
        <v>2279082</v>
      </c>
      <c r="U518" s="23" t="s">
        <v>5522</v>
      </c>
      <c r="V518" s="23" t="s">
        <v>5523</v>
      </c>
      <c r="W518" s="23" t="s">
        <v>52</v>
      </c>
      <c r="X518" s="23" t="s">
        <v>5524</v>
      </c>
      <c r="Y518" s="23" t="s">
        <v>5525</v>
      </c>
      <c r="Z518" s="23" t="s">
        <v>5526</v>
      </c>
      <c r="AA518" s="23" t="s">
        <v>56</v>
      </c>
      <c r="AB518" s="23">
        <v>115881</v>
      </c>
      <c r="AC518" s="23">
        <v>115881</v>
      </c>
      <c r="AD518" s="23" t="s">
        <v>56</v>
      </c>
      <c r="AE518" s="23" t="s">
        <v>56</v>
      </c>
      <c r="AF518" s="23" t="s">
        <v>56</v>
      </c>
      <c r="AG518" s="23">
        <v>115881</v>
      </c>
      <c r="AH518" s="23" t="s">
        <v>102</v>
      </c>
      <c r="AI518" s="23">
        <v>57940.5</v>
      </c>
      <c r="AJ518" s="23">
        <v>0</v>
      </c>
      <c r="AK518" s="23" t="s">
        <v>58</v>
      </c>
      <c r="AL518" s="23">
        <v>0</v>
      </c>
      <c r="AM518" s="23" t="s">
        <v>150</v>
      </c>
      <c r="AN518" s="23" t="s">
        <v>60</v>
      </c>
      <c r="AO518" s="24"/>
      <c r="AP518" s="23" t="s">
        <v>61</v>
      </c>
      <c r="AQ518" s="23" t="s">
        <v>86</v>
      </c>
      <c r="AR518" s="23" t="s">
        <v>87</v>
      </c>
      <c r="AS518" s="23" t="s">
        <v>64</v>
      </c>
      <c r="AT518" s="23" t="s">
        <v>187</v>
      </c>
      <c r="AU518" s="23" t="s">
        <v>65</v>
      </c>
      <c r="AV518" s="23" t="s">
        <v>201</v>
      </c>
      <c r="AW518" s="23" t="s">
        <v>92</v>
      </c>
      <c r="AX518" s="23" t="s">
        <v>68</v>
      </c>
      <c r="AY518" s="23" t="s">
        <v>93</v>
      </c>
      <c r="AZ518" s="23" t="s">
        <v>5527</v>
      </c>
      <c r="BA518" s="23" t="s">
        <v>202</v>
      </c>
      <c r="BB518" s="23">
        <v>0</v>
      </c>
      <c r="BC518" s="23" t="s">
        <v>5528</v>
      </c>
      <c r="BD518" s="23" t="s">
        <v>855</v>
      </c>
      <c r="BE518" s="29">
        <v>42558</v>
      </c>
      <c r="BF518" s="23"/>
      <c r="BG518" s="29">
        <v>42558</v>
      </c>
      <c r="BH518" s="108" t="s">
        <v>5527</v>
      </c>
      <c r="BI518" s="42">
        <v>344</v>
      </c>
      <c r="BJ518" s="43">
        <v>11.466666666666667</v>
      </c>
      <c r="BK518" s="27">
        <f t="shared" si="38"/>
        <v>11</v>
      </c>
      <c r="BL518" s="110">
        <f t="shared" si="39"/>
        <v>0.91666666666666663</v>
      </c>
    </row>
    <row r="519" spans="1:64" ht="18" customHeight="1" x14ac:dyDescent="0.25">
      <c r="A519" s="49" t="s">
        <v>5521</v>
      </c>
      <c r="B519" s="23" t="s">
        <v>5535</v>
      </c>
      <c r="C519" s="119">
        <v>82</v>
      </c>
      <c r="D519" s="18" t="s">
        <v>3333</v>
      </c>
      <c r="E519" s="24" t="s">
        <v>1628</v>
      </c>
      <c r="F519" s="84">
        <v>1101</v>
      </c>
      <c r="G519" s="18" t="s">
        <v>46</v>
      </c>
      <c r="H519" s="24" t="str">
        <f>IFERROR(IF(F519*1=9999,VLOOKUP(99&amp;C519*1,[4]Depara_Prod_Oficial!$A$2:$F$1048576,6,FALSE),VLOOKUP(F519*1,[4]Depara_Prod_Oficial!$A$2:$F$1048576,6,FALSE)),E519)</f>
        <v>AP STD</v>
      </c>
      <c r="I519" s="24" t="str">
        <f>IFERROR(VLOOKUP(H519,'[5]Principais Produtos'!$C$1:$D$42,2,0),"Não")</f>
        <v>Sim</v>
      </c>
      <c r="J519" s="17" t="s">
        <v>400</v>
      </c>
      <c r="K519" s="17" t="s">
        <v>400</v>
      </c>
      <c r="L519" s="17"/>
      <c r="M519" s="54" t="s">
        <v>369</v>
      </c>
      <c r="N519" s="103">
        <v>3234.92</v>
      </c>
      <c r="O519" s="103">
        <v>0</v>
      </c>
      <c r="P519" s="104">
        <v>3234.92</v>
      </c>
      <c r="Q519" s="31">
        <v>0</v>
      </c>
      <c r="R519" s="17"/>
      <c r="S519" s="38" t="s">
        <v>49</v>
      </c>
      <c r="T519" s="23">
        <v>1206716</v>
      </c>
      <c r="U519" s="23" t="s">
        <v>5529</v>
      </c>
      <c r="V519" s="23" t="s">
        <v>5530</v>
      </c>
      <c r="W519" s="23" t="s">
        <v>52</v>
      </c>
      <c r="X519" s="23" t="s">
        <v>5531</v>
      </c>
      <c r="Y519" s="23" t="s">
        <v>5532</v>
      </c>
      <c r="Z519" s="23" t="s">
        <v>5533</v>
      </c>
      <c r="AA519" s="23" t="s">
        <v>56</v>
      </c>
      <c r="AB519" s="23">
        <v>100000</v>
      </c>
      <c r="AC519" s="23">
        <v>100000</v>
      </c>
      <c r="AD519" s="23" t="s">
        <v>56</v>
      </c>
      <c r="AE519" s="23" t="s">
        <v>56</v>
      </c>
      <c r="AF519" s="23" t="s">
        <v>56</v>
      </c>
      <c r="AG519" s="23">
        <v>100000</v>
      </c>
      <c r="AH519" s="23" t="s">
        <v>102</v>
      </c>
      <c r="AI519" s="23">
        <v>50000</v>
      </c>
      <c r="AJ519" s="23">
        <v>4941.6099999999997</v>
      </c>
      <c r="AK519" s="23" t="s">
        <v>58</v>
      </c>
      <c r="AL519" s="23">
        <v>0</v>
      </c>
      <c r="AM519" s="23" t="s">
        <v>59</v>
      </c>
      <c r="AN519" s="23" t="s">
        <v>60</v>
      </c>
      <c r="AO519" s="24"/>
      <c r="AP519" s="23" t="s">
        <v>61</v>
      </c>
      <c r="AQ519" s="23" t="s">
        <v>86</v>
      </c>
      <c r="AR519" s="23" t="s">
        <v>87</v>
      </c>
      <c r="AS519" s="23" t="s">
        <v>88</v>
      </c>
      <c r="AT519" s="23" t="s">
        <v>187</v>
      </c>
      <c r="AU519" s="23" t="s">
        <v>65</v>
      </c>
      <c r="AV519" s="23" t="s">
        <v>3086</v>
      </c>
      <c r="AW519" s="23" t="s">
        <v>283</v>
      </c>
      <c r="AX519" s="23" t="s">
        <v>284</v>
      </c>
      <c r="AY519" s="23" t="s">
        <v>93</v>
      </c>
      <c r="AZ519" s="23" t="s">
        <v>5534</v>
      </c>
      <c r="BA519" s="23" t="s">
        <v>155</v>
      </c>
      <c r="BB519" s="23">
        <v>0</v>
      </c>
      <c r="BC519" s="23" t="s">
        <v>5535</v>
      </c>
      <c r="BD519" s="23" t="s">
        <v>5536</v>
      </c>
      <c r="BE519" s="29">
        <v>40313</v>
      </c>
      <c r="BF519" s="23"/>
      <c r="BG519" s="29">
        <v>40313</v>
      </c>
      <c r="BH519" s="108" t="s">
        <v>5534</v>
      </c>
      <c r="BI519" s="42">
        <v>2582</v>
      </c>
      <c r="BJ519" s="43">
        <v>86.066666666666663</v>
      </c>
      <c r="BK519" s="27">
        <f t="shared" si="38"/>
        <v>84</v>
      </c>
      <c r="BL519" s="110">
        <f t="shared" si="39"/>
        <v>7</v>
      </c>
    </row>
    <row r="520" spans="1:64" ht="18" customHeight="1" x14ac:dyDescent="0.25">
      <c r="A520" s="49" t="s">
        <v>5521</v>
      </c>
      <c r="B520" s="23" t="s">
        <v>5543</v>
      </c>
      <c r="C520" s="119">
        <v>82</v>
      </c>
      <c r="D520" s="18" t="s">
        <v>3333</v>
      </c>
      <c r="E520" s="24" t="s">
        <v>1626</v>
      </c>
      <c r="F520" s="84">
        <v>8065</v>
      </c>
      <c r="G520" s="18" t="s">
        <v>374</v>
      </c>
      <c r="H520" s="24" t="str">
        <f>IFERROR(IF(F520*1=9999,VLOOKUP(99&amp;C520*1,[4]Depara_Prod_Oficial!$A$2:$F$1048576,6,FALSE),VLOOKUP(F520*1,[4]Depara_Prod_Oficial!$A$2:$F$1048576,6,FALSE)),E520)</f>
        <v>AP Proteção Sob Medida</v>
      </c>
      <c r="I520" s="24" t="str">
        <f>IFERROR(VLOOKUP(H520,'[5]Principais Produtos'!$C$1:$D$42,2,0),"Não")</f>
        <v>Sim</v>
      </c>
      <c r="J520" s="17" t="s">
        <v>925</v>
      </c>
      <c r="K520" s="23" t="s">
        <v>378</v>
      </c>
      <c r="L520" s="17"/>
      <c r="M520" s="54" t="s">
        <v>369</v>
      </c>
      <c r="N520" s="103">
        <v>449.32</v>
      </c>
      <c r="O520" s="103">
        <v>0</v>
      </c>
      <c r="P520" s="104">
        <v>449.32</v>
      </c>
      <c r="Q520" s="31">
        <v>0</v>
      </c>
      <c r="R520" s="17"/>
      <c r="S520" s="70" t="s">
        <v>375</v>
      </c>
      <c r="T520" s="23">
        <v>2257958</v>
      </c>
      <c r="U520" s="23" t="s">
        <v>5537</v>
      </c>
      <c r="V520" s="23" t="s">
        <v>5538</v>
      </c>
      <c r="W520" s="23" t="s">
        <v>52</v>
      </c>
      <c r="X520" s="23" t="s">
        <v>5539</v>
      </c>
      <c r="Y520" s="23" t="s">
        <v>5540</v>
      </c>
      <c r="Z520" s="23" t="s">
        <v>5541</v>
      </c>
      <c r="AA520" s="23" t="s">
        <v>56</v>
      </c>
      <c r="AB520" s="23">
        <v>62379</v>
      </c>
      <c r="AC520" s="23">
        <v>107550</v>
      </c>
      <c r="AD520" s="23" t="s">
        <v>56</v>
      </c>
      <c r="AE520" s="23" t="s">
        <v>56</v>
      </c>
      <c r="AF520" s="23" t="s">
        <v>56</v>
      </c>
      <c r="AG520" s="23">
        <v>62379</v>
      </c>
      <c r="AH520" s="23" t="s">
        <v>102</v>
      </c>
      <c r="AI520" s="23">
        <v>31189.5</v>
      </c>
      <c r="AJ520" s="23">
        <v>0</v>
      </c>
      <c r="AK520" s="23" t="s">
        <v>58</v>
      </c>
      <c r="AL520" s="23">
        <v>0</v>
      </c>
      <c r="AM520" s="23" t="s">
        <v>59</v>
      </c>
      <c r="AN520" s="23" t="s">
        <v>60</v>
      </c>
      <c r="AO520" s="24"/>
      <c r="AP520" s="23" t="s">
        <v>61</v>
      </c>
      <c r="AQ520" s="23" t="s">
        <v>86</v>
      </c>
      <c r="AR520" s="23" t="s">
        <v>63</v>
      </c>
      <c r="AS520" s="23" t="s">
        <v>88</v>
      </c>
      <c r="AT520" s="23" t="s">
        <v>347</v>
      </c>
      <c r="AU520" s="23" t="s">
        <v>65</v>
      </c>
      <c r="AV520" s="23" t="s">
        <v>201</v>
      </c>
      <c r="AW520" s="23" t="s">
        <v>92</v>
      </c>
      <c r="AX520" s="23" t="s">
        <v>68</v>
      </c>
      <c r="AY520" s="23" t="s">
        <v>93</v>
      </c>
      <c r="AZ520" s="23" t="s">
        <v>5542</v>
      </c>
      <c r="BA520" s="23" t="s">
        <v>155</v>
      </c>
      <c r="BB520" s="23">
        <v>0</v>
      </c>
      <c r="BC520" s="23" t="s">
        <v>5543</v>
      </c>
      <c r="BD520" s="23" t="s">
        <v>632</v>
      </c>
      <c r="BE520" s="29">
        <v>42514</v>
      </c>
      <c r="BF520" s="23"/>
      <c r="BG520" s="29">
        <v>42514</v>
      </c>
      <c r="BH520" s="108" t="s">
        <v>5542</v>
      </c>
      <c r="BI520" s="42">
        <v>379</v>
      </c>
      <c r="BJ520" s="43">
        <v>12.633333333333333</v>
      </c>
      <c r="BK520" s="27">
        <f t="shared" si="38"/>
        <v>12</v>
      </c>
      <c r="BL520" s="110">
        <f t="shared" si="39"/>
        <v>1</v>
      </c>
    </row>
    <row r="521" spans="1:64" ht="18" customHeight="1" x14ac:dyDescent="0.25">
      <c r="A521" s="49" t="s">
        <v>5521</v>
      </c>
      <c r="B521" s="23" t="s">
        <v>5550</v>
      </c>
      <c r="C521" s="119">
        <v>82</v>
      </c>
      <c r="D521" s="18" t="s">
        <v>3333</v>
      </c>
      <c r="E521" s="24" t="s">
        <v>1626</v>
      </c>
      <c r="F521" s="84">
        <v>8065</v>
      </c>
      <c r="G521" s="18" t="s">
        <v>386</v>
      </c>
      <c r="H521" s="24" t="str">
        <f>IFERROR(IF(F521*1=9999,VLOOKUP(99&amp;C521*1,[4]Depara_Prod_Oficial!$A$2:$F$1048576,6,FALSE),VLOOKUP(F521*1,[4]Depara_Prod_Oficial!$A$2:$F$1048576,6,FALSE)),E521)</f>
        <v>AP Proteção Sob Medida</v>
      </c>
      <c r="I521" s="24" t="str">
        <f>IFERROR(VLOOKUP(H521,'[5]Principais Produtos'!$C$1:$D$42,2,0),"Não")</f>
        <v>Sim</v>
      </c>
      <c r="J521" s="17" t="s">
        <v>387</v>
      </c>
      <c r="K521" s="17" t="s">
        <v>3664</v>
      </c>
      <c r="L521" s="17"/>
      <c r="M521" s="54" t="s">
        <v>48</v>
      </c>
      <c r="N521" s="103">
        <v>42976</v>
      </c>
      <c r="O521" s="31">
        <v>20000</v>
      </c>
      <c r="P521" s="104">
        <v>22976</v>
      </c>
      <c r="Q521" s="31"/>
      <c r="R521" s="17"/>
      <c r="S521" s="70" t="s">
        <v>375</v>
      </c>
      <c r="T521" s="23">
        <v>2302943</v>
      </c>
      <c r="U521" s="23" t="s">
        <v>5544</v>
      </c>
      <c r="V521" s="23" t="s">
        <v>5545</v>
      </c>
      <c r="W521" s="23" t="s">
        <v>52</v>
      </c>
      <c r="X521" s="23" t="s">
        <v>5546</v>
      </c>
      <c r="Y521" s="23" t="s">
        <v>5547</v>
      </c>
      <c r="Z521" s="23" t="s">
        <v>5548</v>
      </c>
      <c r="AA521" s="23" t="s">
        <v>56</v>
      </c>
      <c r="AB521" s="23">
        <v>26607</v>
      </c>
      <c r="AC521" s="23">
        <v>26607</v>
      </c>
      <c r="AD521" s="23" t="s">
        <v>56</v>
      </c>
      <c r="AE521" s="23" t="s">
        <v>56</v>
      </c>
      <c r="AF521" s="23" t="s">
        <v>56</v>
      </c>
      <c r="AG521" s="23">
        <v>26607</v>
      </c>
      <c r="AH521" s="23" t="s">
        <v>57</v>
      </c>
      <c r="AI521" s="23">
        <v>26607</v>
      </c>
      <c r="AJ521" s="23">
        <v>0</v>
      </c>
      <c r="AK521" s="23" t="s">
        <v>58</v>
      </c>
      <c r="AL521" s="23">
        <v>0</v>
      </c>
      <c r="AM521" s="23" t="s">
        <v>59</v>
      </c>
      <c r="AN521" s="23" t="s">
        <v>60</v>
      </c>
      <c r="AO521" s="24"/>
      <c r="AP521" s="23" t="s">
        <v>61</v>
      </c>
      <c r="AQ521" s="23" t="s">
        <v>86</v>
      </c>
      <c r="AR521" s="23" t="s">
        <v>87</v>
      </c>
      <c r="AS521" s="23" t="s">
        <v>64</v>
      </c>
      <c r="AT521" s="23" t="s">
        <v>4163</v>
      </c>
      <c r="AU521" s="23" t="s">
        <v>65</v>
      </c>
      <c r="AV521" s="23" t="s">
        <v>123</v>
      </c>
      <c r="AW521" s="23" t="s">
        <v>105</v>
      </c>
      <c r="AX521" s="23" t="s">
        <v>68</v>
      </c>
      <c r="AY521" s="23" t="s">
        <v>93</v>
      </c>
      <c r="AZ521" s="23" t="s">
        <v>5549</v>
      </c>
      <c r="BA521" s="23" t="s">
        <v>70</v>
      </c>
      <c r="BB521" s="23">
        <v>0</v>
      </c>
      <c r="BC521" s="23" t="s">
        <v>5550</v>
      </c>
      <c r="BD521" s="23" t="s">
        <v>1290</v>
      </c>
      <c r="BE521" s="29">
        <v>42598</v>
      </c>
      <c r="BF521" s="23"/>
      <c r="BG521" s="29">
        <v>42598</v>
      </c>
      <c r="BH521" s="108" t="s">
        <v>5549</v>
      </c>
      <c r="BI521" s="42">
        <v>293</v>
      </c>
      <c r="BJ521" s="43">
        <v>9.7666666666666675</v>
      </c>
      <c r="BK521" s="27">
        <f t="shared" si="38"/>
        <v>9</v>
      </c>
      <c r="BL521" s="110">
        <f t="shared" si="39"/>
        <v>0.75</v>
      </c>
    </row>
    <row r="522" spans="1:64" ht="18" customHeight="1" x14ac:dyDescent="0.25">
      <c r="A522" s="49" t="s">
        <v>5521</v>
      </c>
      <c r="B522" s="23" t="s">
        <v>5556</v>
      </c>
      <c r="C522" s="119">
        <v>82</v>
      </c>
      <c r="D522" s="18" t="s">
        <v>3333</v>
      </c>
      <c r="E522" s="24" t="s">
        <v>1626</v>
      </c>
      <c r="F522" s="84">
        <v>8065</v>
      </c>
      <c r="G522" s="18" t="s">
        <v>374</v>
      </c>
      <c r="H522" s="24" t="str">
        <f>IFERROR(IF(F522*1=9999,VLOOKUP(99&amp;C522*1,[4]Depara_Prod_Oficial!$A$2:$F$1048576,6,FALSE),VLOOKUP(F522*1,[4]Depara_Prod_Oficial!$A$2:$F$1048576,6,FALSE)),E522)</f>
        <v>AP Proteção Sob Medida</v>
      </c>
      <c r="I522" s="24" t="str">
        <f>IFERROR(VLOOKUP(H522,'[5]Principais Produtos'!$C$1:$D$42,2,0),"Não")</f>
        <v>Sim</v>
      </c>
      <c r="J522" s="17" t="s">
        <v>387</v>
      </c>
      <c r="K522" s="23" t="s">
        <v>47</v>
      </c>
      <c r="L522" s="17"/>
      <c r="M522" s="54" t="s">
        <v>369</v>
      </c>
      <c r="N522" s="103">
        <v>206277.49</v>
      </c>
      <c r="O522" s="103">
        <v>0</v>
      </c>
      <c r="P522" s="104">
        <v>206277.49</v>
      </c>
      <c r="Q522" s="31">
        <v>0</v>
      </c>
      <c r="R522" s="17"/>
      <c r="S522" s="70" t="s">
        <v>375</v>
      </c>
      <c r="T522" s="23">
        <v>2332662</v>
      </c>
      <c r="U522" s="23" t="s">
        <v>5551</v>
      </c>
      <c r="V522" s="23" t="s">
        <v>5552</v>
      </c>
      <c r="W522" s="23" t="s">
        <v>52</v>
      </c>
      <c r="X522" s="23" t="s">
        <v>5553</v>
      </c>
      <c r="Y522" s="23" t="s">
        <v>5554</v>
      </c>
      <c r="Z522" s="23" t="s">
        <v>5555</v>
      </c>
      <c r="AA522" s="23" t="s">
        <v>56</v>
      </c>
      <c r="AB522" s="23">
        <v>25000</v>
      </c>
      <c r="AC522" s="23">
        <v>25000</v>
      </c>
      <c r="AD522" s="23" t="s">
        <v>56</v>
      </c>
      <c r="AE522" s="23" t="s">
        <v>56</v>
      </c>
      <c r="AF522" s="23" t="s">
        <v>56</v>
      </c>
      <c r="AG522" s="23">
        <v>25000</v>
      </c>
      <c r="AH522" s="23" t="s">
        <v>102</v>
      </c>
      <c r="AI522" s="23">
        <v>12500</v>
      </c>
      <c r="AJ522" s="23">
        <v>0</v>
      </c>
      <c r="AK522" s="23" t="s">
        <v>58</v>
      </c>
      <c r="AL522" s="23">
        <v>0</v>
      </c>
      <c r="AM522" s="23" t="s">
        <v>59</v>
      </c>
      <c r="AN522" s="23" t="s">
        <v>60</v>
      </c>
      <c r="AO522" s="24"/>
      <c r="AP522" s="23" t="s">
        <v>61</v>
      </c>
      <c r="AQ522" s="23" t="s">
        <v>62</v>
      </c>
      <c r="AR522" s="23" t="s">
        <v>168</v>
      </c>
      <c r="AS522" s="23" t="s">
        <v>88</v>
      </c>
      <c r="AT522" s="23" t="s">
        <v>89</v>
      </c>
      <c r="AU522" s="23" t="s">
        <v>103</v>
      </c>
      <c r="AV522" s="23" t="s">
        <v>123</v>
      </c>
      <c r="AW522" s="23" t="s">
        <v>105</v>
      </c>
      <c r="AX522" s="23" t="s">
        <v>68</v>
      </c>
      <c r="AY522" s="23" t="s">
        <v>93</v>
      </c>
      <c r="AZ522" s="23" t="s">
        <v>5549</v>
      </c>
      <c r="BA522" s="23" t="s">
        <v>124</v>
      </c>
      <c r="BB522" s="23">
        <v>0</v>
      </c>
      <c r="BC522" s="23" t="s">
        <v>5556</v>
      </c>
      <c r="BD522" s="23" t="s">
        <v>4272</v>
      </c>
      <c r="BE522" s="29">
        <v>42648</v>
      </c>
      <c r="BF522" s="23"/>
      <c r="BG522" s="29">
        <v>42648</v>
      </c>
      <c r="BH522" s="108" t="s">
        <v>5549</v>
      </c>
      <c r="BI522" s="42">
        <v>243</v>
      </c>
      <c r="BJ522" s="43">
        <v>8.1</v>
      </c>
      <c r="BK522" s="27">
        <f t="shared" si="38"/>
        <v>8</v>
      </c>
      <c r="BL522" s="110">
        <f t="shared" si="39"/>
        <v>0.66666666666666663</v>
      </c>
    </row>
    <row r="523" spans="1:64" ht="18" customHeight="1" x14ac:dyDescent="0.25">
      <c r="A523" s="49" t="s">
        <v>5521</v>
      </c>
      <c r="B523" s="23" t="s">
        <v>5559</v>
      </c>
      <c r="C523" s="119">
        <v>93</v>
      </c>
      <c r="D523" s="18" t="s">
        <v>3333</v>
      </c>
      <c r="E523" s="24" t="s">
        <v>3186</v>
      </c>
      <c r="F523" s="84">
        <v>7001</v>
      </c>
      <c r="G523" s="18" t="s">
        <v>46</v>
      </c>
      <c r="H523" s="24" t="str">
        <f>IFERROR(IF(F523*1=9999,VLOOKUP(99&amp;C523*1,[4]Depara_Prod_Oficial!$A$2:$F$1048576,6,FALSE),VLOOKUP(F523*1,[4]Depara_Prod_Oficial!$A$2:$F$1048576,6,FALSE)),E523)</f>
        <v>Vida Funcionários</v>
      </c>
      <c r="I523" s="24" t="str">
        <f>IFERROR(VLOOKUP(H523,'[5]Principais Produtos'!$C$1:$D$42,2,0),"Não")</f>
        <v>Não</v>
      </c>
      <c r="J523" s="17" t="s">
        <v>400</v>
      </c>
      <c r="K523" s="17" t="s">
        <v>400</v>
      </c>
      <c r="L523" s="17"/>
      <c r="M523" s="54" t="s">
        <v>369</v>
      </c>
      <c r="N523" s="103">
        <v>8325.14</v>
      </c>
      <c r="O523" s="103">
        <v>0</v>
      </c>
      <c r="P523" s="104">
        <v>8325.14</v>
      </c>
      <c r="Q523" s="31">
        <v>0</v>
      </c>
      <c r="R523" s="17"/>
      <c r="S523" s="70" t="s">
        <v>375</v>
      </c>
      <c r="T523" s="23">
        <v>2436819</v>
      </c>
      <c r="U523" s="23" t="s">
        <v>5557</v>
      </c>
      <c r="V523" s="23" t="s">
        <v>5558</v>
      </c>
      <c r="W523" s="23" t="s">
        <v>52</v>
      </c>
      <c r="X523" s="23" t="s">
        <v>2562</v>
      </c>
      <c r="Y523" s="24"/>
      <c r="Z523" s="24"/>
      <c r="AA523" s="23" t="s">
        <v>56</v>
      </c>
      <c r="AB523" s="23">
        <v>0</v>
      </c>
      <c r="AC523" s="23">
        <v>0</v>
      </c>
      <c r="AD523" s="23" t="s">
        <v>56</v>
      </c>
      <c r="AE523" s="23" t="s">
        <v>56</v>
      </c>
      <c r="AF523" s="23" t="s">
        <v>56</v>
      </c>
      <c r="AG523" s="23">
        <v>0</v>
      </c>
      <c r="AH523" s="24"/>
      <c r="AI523" s="23">
        <v>0</v>
      </c>
      <c r="AJ523" s="23">
        <v>0</v>
      </c>
      <c r="AK523" s="23" t="s">
        <v>58</v>
      </c>
      <c r="AL523" s="23">
        <v>0</v>
      </c>
      <c r="AM523" s="23" t="s">
        <v>59</v>
      </c>
      <c r="AN523" s="23" t="s">
        <v>60</v>
      </c>
      <c r="AO523" s="24"/>
      <c r="AP523" s="23" t="s">
        <v>61</v>
      </c>
      <c r="AQ523" s="23" t="s">
        <v>62</v>
      </c>
      <c r="AR523" s="23" t="s">
        <v>168</v>
      </c>
      <c r="AS523" s="23" t="s">
        <v>88</v>
      </c>
      <c r="AT523" s="23" t="s">
        <v>89</v>
      </c>
      <c r="AU523" s="23" t="s">
        <v>103</v>
      </c>
      <c r="AV523" s="23" t="s">
        <v>505</v>
      </c>
      <c r="AW523" s="23" t="s">
        <v>105</v>
      </c>
      <c r="AX523" s="23" t="s">
        <v>68</v>
      </c>
      <c r="AY523" s="23" t="s">
        <v>93</v>
      </c>
      <c r="AZ523" s="23" t="s">
        <v>5549</v>
      </c>
      <c r="BA523" s="23" t="s">
        <v>202</v>
      </c>
      <c r="BB523" s="23">
        <v>0</v>
      </c>
      <c r="BC523" s="23" t="s">
        <v>5559</v>
      </c>
      <c r="BD523" s="23" t="s">
        <v>4266</v>
      </c>
      <c r="BE523" s="29">
        <v>42838</v>
      </c>
      <c r="BF523" s="23"/>
      <c r="BG523" s="29">
        <v>42838</v>
      </c>
      <c r="BH523" s="108" t="s">
        <v>5549</v>
      </c>
      <c r="BI523" s="42">
        <v>53</v>
      </c>
      <c r="BJ523" s="43">
        <v>1.7666666666666666</v>
      </c>
      <c r="BK523" s="27">
        <f t="shared" si="38"/>
        <v>1</v>
      </c>
      <c r="BL523" s="110">
        <f t="shared" si="39"/>
        <v>8.3333333333333329E-2</v>
      </c>
    </row>
    <row r="524" spans="1:64" ht="18" customHeight="1" x14ac:dyDescent="0.25">
      <c r="A524" s="49" t="s">
        <v>5521</v>
      </c>
      <c r="B524" s="23" t="s">
        <v>5563</v>
      </c>
      <c r="C524" s="119">
        <v>93</v>
      </c>
      <c r="D524" s="18" t="s">
        <v>3333</v>
      </c>
      <c r="E524" s="24" t="s">
        <v>3186</v>
      </c>
      <c r="F524" s="84">
        <v>7001</v>
      </c>
      <c r="G524" s="18" t="s">
        <v>46</v>
      </c>
      <c r="H524" s="24" t="str">
        <f>IFERROR(IF(F524*1=9999,VLOOKUP(99&amp;C524*1,[4]Depara_Prod_Oficial!$A$2:$F$1048576,6,FALSE),VLOOKUP(F524*1,[4]Depara_Prod_Oficial!$A$2:$F$1048576,6,FALSE)),E524)</f>
        <v>Vida Funcionários</v>
      </c>
      <c r="I524" s="24" t="str">
        <f>IFERROR(VLOOKUP(H524,'[5]Principais Produtos'!$C$1:$D$42,2,0),"Não")</f>
        <v>Não</v>
      </c>
      <c r="J524" s="17" t="s">
        <v>400</v>
      </c>
      <c r="K524" s="17" t="s">
        <v>400</v>
      </c>
      <c r="L524" s="17"/>
      <c r="M524" s="54" t="s">
        <v>369</v>
      </c>
      <c r="N524" s="103">
        <v>8325.14</v>
      </c>
      <c r="O524" s="103">
        <v>0</v>
      </c>
      <c r="P524" s="104">
        <v>8325.14</v>
      </c>
      <c r="Q524" s="31">
        <v>0</v>
      </c>
      <c r="R524" s="17"/>
      <c r="S524" s="70" t="s">
        <v>375</v>
      </c>
      <c r="T524" s="23">
        <v>2436830</v>
      </c>
      <c r="U524" s="23" t="s">
        <v>5560</v>
      </c>
      <c r="V524" s="23" t="s">
        <v>5558</v>
      </c>
      <c r="W524" s="23" t="s">
        <v>52</v>
      </c>
      <c r="X524" s="23" t="s">
        <v>2562</v>
      </c>
      <c r="Y524" s="23" t="s">
        <v>5561</v>
      </c>
      <c r="Z524" s="23" t="s">
        <v>5562</v>
      </c>
      <c r="AA524" s="23" t="s">
        <v>56</v>
      </c>
      <c r="AB524" s="23">
        <v>0</v>
      </c>
      <c r="AC524" s="23">
        <v>0</v>
      </c>
      <c r="AD524" s="23" t="s">
        <v>56</v>
      </c>
      <c r="AE524" s="23" t="s">
        <v>56</v>
      </c>
      <c r="AF524" s="23" t="s">
        <v>56</v>
      </c>
      <c r="AG524" s="23">
        <v>0</v>
      </c>
      <c r="AH524" s="24"/>
      <c r="AI524" s="23">
        <v>0</v>
      </c>
      <c r="AJ524" s="23">
        <v>0</v>
      </c>
      <c r="AK524" s="23" t="s">
        <v>58</v>
      </c>
      <c r="AL524" s="23">
        <v>0</v>
      </c>
      <c r="AM524" s="23" t="s">
        <v>59</v>
      </c>
      <c r="AN524" s="23" t="s">
        <v>60</v>
      </c>
      <c r="AO524" s="24"/>
      <c r="AP524" s="23" t="s">
        <v>61</v>
      </c>
      <c r="AQ524" s="23" t="s">
        <v>62</v>
      </c>
      <c r="AR524" s="23" t="s">
        <v>168</v>
      </c>
      <c r="AS524" s="23" t="s">
        <v>88</v>
      </c>
      <c r="AT524" s="23" t="s">
        <v>89</v>
      </c>
      <c r="AU524" s="23" t="s">
        <v>103</v>
      </c>
      <c r="AV524" s="23" t="s">
        <v>505</v>
      </c>
      <c r="AW524" s="23" t="s">
        <v>105</v>
      </c>
      <c r="AX524" s="23" t="s">
        <v>68</v>
      </c>
      <c r="AY524" s="23" t="s">
        <v>93</v>
      </c>
      <c r="AZ524" s="23" t="s">
        <v>5549</v>
      </c>
      <c r="BA524" s="23" t="s">
        <v>202</v>
      </c>
      <c r="BB524" s="23">
        <v>0</v>
      </c>
      <c r="BC524" s="23" t="s">
        <v>5563</v>
      </c>
      <c r="BD524" s="23" t="s">
        <v>4266</v>
      </c>
      <c r="BE524" s="29">
        <v>42838</v>
      </c>
      <c r="BF524" s="23"/>
      <c r="BG524" s="29">
        <v>42838</v>
      </c>
      <c r="BH524" s="108" t="s">
        <v>5549</v>
      </c>
      <c r="BI524" s="42">
        <v>53</v>
      </c>
      <c r="BJ524" s="43">
        <v>1.7666666666666666</v>
      </c>
      <c r="BK524" s="27">
        <f t="shared" si="38"/>
        <v>1</v>
      </c>
      <c r="BL524" s="110">
        <f t="shared" si="39"/>
        <v>8.3333333333333329E-2</v>
      </c>
    </row>
    <row r="525" spans="1:64" ht="18" customHeight="1" x14ac:dyDescent="0.25">
      <c r="A525" s="49" t="s">
        <v>5521</v>
      </c>
      <c r="B525" s="23" t="s">
        <v>5569</v>
      </c>
      <c r="C525" s="119">
        <v>93</v>
      </c>
      <c r="D525" s="18" t="s">
        <v>3333</v>
      </c>
      <c r="E525" s="24" t="s">
        <v>1622</v>
      </c>
      <c r="F525" s="84">
        <v>9999</v>
      </c>
      <c r="G525" s="18" t="s">
        <v>389</v>
      </c>
      <c r="H525" s="24" t="str">
        <f>IFERROR(IF(F525*1=9999,VLOOKUP(99&amp;C525*1,[4]Depara_Prod_Oficial!$A$2:$F$1048576,6,FALSE),VLOOKUP(F525*1,[4]Depara_Prod_Oficial!$A$2:$F$1048576,6,FALSE)),E525)</f>
        <v>Pessoas - Vida  (outros)</v>
      </c>
      <c r="I525" s="24" t="str">
        <f>IFERROR(VLOOKUP(H525,'[5]Principais Produtos'!$C$1:$D$42,2,0),"Não")</f>
        <v>Não</v>
      </c>
      <c r="J525" s="17" t="s">
        <v>925</v>
      </c>
      <c r="K525" s="23" t="s">
        <v>378</v>
      </c>
      <c r="L525" s="17"/>
      <c r="M525" s="54" t="s">
        <v>369</v>
      </c>
      <c r="N525" s="103">
        <v>1E-4</v>
      </c>
      <c r="O525" s="103">
        <v>0</v>
      </c>
      <c r="P525" s="104">
        <v>1E-4</v>
      </c>
      <c r="Q525" s="31">
        <v>0</v>
      </c>
      <c r="R525" s="17"/>
      <c r="S525" s="70" t="s">
        <v>375</v>
      </c>
      <c r="T525" s="23">
        <v>2332082</v>
      </c>
      <c r="U525" s="23" t="s">
        <v>5564</v>
      </c>
      <c r="V525" s="23" t="s">
        <v>5565</v>
      </c>
      <c r="W525" s="23" t="s">
        <v>52</v>
      </c>
      <c r="X525" s="23" t="s">
        <v>5566</v>
      </c>
      <c r="Y525" s="23" t="s">
        <v>5567</v>
      </c>
      <c r="Z525" s="23" t="s">
        <v>5568</v>
      </c>
      <c r="AA525" s="23" t="s">
        <v>56</v>
      </c>
      <c r="AB525" s="23">
        <v>0</v>
      </c>
      <c r="AC525" s="23">
        <v>64779.9</v>
      </c>
      <c r="AD525" s="23" t="s">
        <v>56</v>
      </c>
      <c r="AE525" s="23" t="s">
        <v>56</v>
      </c>
      <c r="AF525" s="23" t="s">
        <v>56</v>
      </c>
      <c r="AG525" s="23">
        <v>0</v>
      </c>
      <c r="AH525" s="24"/>
      <c r="AI525" s="23">
        <v>0</v>
      </c>
      <c r="AJ525" s="23">
        <v>0</v>
      </c>
      <c r="AK525" s="23" t="s">
        <v>58</v>
      </c>
      <c r="AL525" s="23">
        <v>0</v>
      </c>
      <c r="AM525" s="23" t="s">
        <v>59</v>
      </c>
      <c r="AN525" s="23" t="s">
        <v>60</v>
      </c>
      <c r="AO525" s="24"/>
      <c r="AP525" s="23" t="s">
        <v>61</v>
      </c>
      <c r="AQ525" s="23" t="s">
        <v>62</v>
      </c>
      <c r="AR525" s="23" t="s">
        <v>2674</v>
      </c>
      <c r="AS525" s="23" t="s">
        <v>88</v>
      </c>
      <c r="AT525" s="23" t="s">
        <v>89</v>
      </c>
      <c r="AU525" s="23" t="s">
        <v>103</v>
      </c>
      <c r="AV525" s="23" t="s">
        <v>134</v>
      </c>
      <c r="AW525" s="23" t="s">
        <v>92</v>
      </c>
      <c r="AX525" s="23" t="s">
        <v>68</v>
      </c>
      <c r="AY525" s="23" t="s">
        <v>93</v>
      </c>
      <c r="AZ525" s="23" t="s">
        <v>5542</v>
      </c>
      <c r="BA525" s="23" t="s">
        <v>202</v>
      </c>
      <c r="BB525" s="23">
        <v>0</v>
      </c>
      <c r="BC525" s="23" t="s">
        <v>5569</v>
      </c>
      <c r="BD525" s="23" t="s">
        <v>5570</v>
      </c>
      <c r="BE525" s="29">
        <v>42647</v>
      </c>
      <c r="BF525" s="23"/>
      <c r="BG525" s="29">
        <v>42647</v>
      </c>
      <c r="BH525" s="108" t="s">
        <v>5542</v>
      </c>
      <c r="BI525" s="42">
        <v>246</v>
      </c>
      <c r="BJ525" s="43">
        <v>8.1999999999999993</v>
      </c>
      <c r="BK525" s="27">
        <f t="shared" si="38"/>
        <v>8</v>
      </c>
      <c r="BL525" s="110">
        <f t="shared" si="39"/>
        <v>0.66666666666666663</v>
      </c>
    </row>
    <row r="526" spans="1:64" ht="18" customHeight="1" x14ac:dyDescent="0.25">
      <c r="A526" s="49" t="s">
        <v>5521</v>
      </c>
      <c r="B526" s="23" t="s">
        <v>5577</v>
      </c>
      <c r="C526" s="119">
        <v>93</v>
      </c>
      <c r="D526" s="18" t="s">
        <v>3333</v>
      </c>
      <c r="E526" s="24" t="s">
        <v>1632</v>
      </c>
      <c r="F526" s="84">
        <v>8061</v>
      </c>
      <c r="G526" s="18" t="s">
        <v>389</v>
      </c>
      <c r="H526" s="24" t="str">
        <f>IFERROR(IF(F526*1=9999,VLOOKUP(99&amp;C526*1,[4]Depara_Prod_Oficial!$A$2:$F$1048576,6,FALSE),VLOOKUP(F526*1,[4]Depara_Prod_Oficial!$A$2:$F$1048576,6,FALSE)),E526)</f>
        <v>Vida Homem</v>
      </c>
      <c r="I526" s="24" t="str">
        <f>IFERROR(VLOOKUP(H526,'[5]Principais Produtos'!$C$1:$D$42,2,0),"Não")</f>
        <v>Sim</v>
      </c>
      <c r="J526" s="17" t="s">
        <v>387</v>
      </c>
      <c r="K526" s="17" t="s">
        <v>3664</v>
      </c>
      <c r="L526" s="17"/>
      <c r="M526" s="54" t="s">
        <v>903</v>
      </c>
      <c r="N526" s="103">
        <v>260716.85</v>
      </c>
      <c r="O526" s="103">
        <v>260716.85</v>
      </c>
      <c r="P526" s="104">
        <v>0</v>
      </c>
      <c r="Q526" s="31"/>
      <c r="R526" s="17"/>
      <c r="S526" s="70" t="s">
        <v>375</v>
      </c>
      <c r="T526" s="23">
        <v>2256531</v>
      </c>
      <c r="U526" s="23" t="s">
        <v>5571</v>
      </c>
      <c r="V526" s="23" t="s">
        <v>5572</v>
      </c>
      <c r="W526" s="23" t="s">
        <v>52</v>
      </c>
      <c r="X526" s="23" t="s">
        <v>5573</v>
      </c>
      <c r="Y526" s="23" t="s">
        <v>5574</v>
      </c>
      <c r="Z526" s="23" t="s">
        <v>5575</v>
      </c>
      <c r="AA526" s="23" t="s">
        <v>56</v>
      </c>
      <c r="AB526" s="23">
        <v>200000</v>
      </c>
      <c r="AC526" s="23">
        <v>200000</v>
      </c>
      <c r="AD526" s="23" t="s">
        <v>56</v>
      </c>
      <c r="AE526" s="23" t="s">
        <v>56</v>
      </c>
      <c r="AF526" s="23" t="s">
        <v>56</v>
      </c>
      <c r="AG526" s="23">
        <v>200000</v>
      </c>
      <c r="AH526" s="23" t="s">
        <v>102</v>
      </c>
      <c r="AI526" s="23">
        <v>100000</v>
      </c>
      <c r="AJ526" s="23">
        <v>0</v>
      </c>
      <c r="AK526" s="23" t="s">
        <v>58</v>
      </c>
      <c r="AL526" s="23">
        <v>0</v>
      </c>
      <c r="AM526" s="23" t="s">
        <v>59</v>
      </c>
      <c r="AN526" s="23" t="s">
        <v>60</v>
      </c>
      <c r="AO526" s="24"/>
      <c r="AP526" s="23" t="s">
        <v>61</v>
      </c>
      <c r="AQ526" s="23" t="s">
        <v>62</v>
      </c>
      <c r="AR526" s="23" t="s">
        <v>168</v>
      </c>
      <c r="AS526" s="23" t="s">
        <v>88</v>
      </c>
      <c r="AT526" s="23" t="s">
        <v>1789</v>
      </c>
      <c r="AU526" s="23" t="s">
        <v>65</v>
      </c>
      <c r="AV526" s="23" t="s">
        <v>201</v>
      </c>
      <c r="AW526" s="23" t="s">
        <v>92</v>
      </c>
      <c r="AX526" s="23" t="s">
        <v>68</v>
      </c>
      <c r="AY526" s="23" t="s">
        <v>93</v>
      </c>
      <c r="AZ526" s="23" t="s">
        <v>5576</v>
      </c>
      <c r="BA526" s="23" t="s">
        <v>94</v>
      </c>
      <c r="BB526" s="23">
        <v>0</v>
      </c>
      <c r="BC526" s="23" t="s">
        <v>5577</v>
      </c>
      <c r="BD526" s="23" t="s">
        <v>3353</v>
      </c>
      <c r="BE526" s="29">
        <v>42509</v>
      </c>
      <c r="BF526" s="23"/>
      <c r="BG526" s="29">
        <v>42509</v>
      </c>
      <c r="BH526" s="108" t="s">
        <v>5576</v>
      </c>
      <c r="BI526" s="42">
        <v>389</v>
      </c>
      <c r="BJ526" s="43">
        <v>12.966666666666667</v>
      </c>
      <c r="BK526" s="27">
        <f t="shared" si="38"/>
        <v>12</v>
      </c>
      <c r="BL526" s="110">
        <f t="shared" si="39"/>
        <v>1</v>
      </c>
    </row>
    <row r="527" spans="1:64" ht="18" customHeight="1" x14ac:dyDescent="0.25">
      <c r="A527" s="49" t="s">
        <v>5521</v>
      </c>
      <c r="B527" s="23" t="s">
        <v>5583</v>
      </c>
      <c r="C527" s="119">
        <v>93</v>
      </c>
      <c r="D527" s="18" t="s">
        <v>3333</v>
      </c>
      <c r="E527" s="24" t="s">
        <v>1630</v>
      </c>
      <c r="F527" s="84">
        <v>5055</v>
      </c>
      <c r="G527" s="18" t="s">
        <v>374</v>
      </c>
      <c r="H527" s="24" t="str">
        <f>IFERROR(IF(F527*1=9999,VLOOKUP(99&amp;C527*1,[4]Depara_Prod_Oficial!$A$2:$F$1048576,6,FALSE),VLOOKUP(F527*1,[4]Depara_Prod_Oficial!$A$2:$F$1048576,6,FALSE)),E527)</f>
        <v>Vida Master</v>
      </c>
      <c r="I527" s="24" t="str">
        <f>IFERROR(VLOOKUP(H527,'[5]Principais Produtos'!$C$1:$D$42,2,0),"Não")</f>
        <v>Sim</v>
      </c>
      <c r="J527" s="17" t="s">
        <v>387</v>
      </c>
      <c r="K527" s="23" t="s">
        <v>958</v>
      </c>
      <c r="L527" s="17" t="s">
        <v>4725</v>
      </c>
      <c r="M527" s="54" t="s">
        <v>369</v>
      </c>
      <c r="N527" s="103">
        <v>66736.03</v>
      </c>
      <c r="O527" s="103">
        <v>0</v>
      </c>
      <c r="P527" s="104">
        <v>66736.03</v>
      </c>
      <c r="Q527" s="31">
        <v>0</v>
      </c>
      <c r="R527" s="17"/>
      <c r="S527" s="70" t="s">
        <v>375</v>
      </c>
      <c r="T527" s="23">
        <v>2282134</v>
      </c>
      <c r="U527" s="23" t="s">
        <v>5578</v>
      </c>
      <c r="V527" s="23" t="s">
        <v>5579</v>
      </c>
      <c r="W527" s="23" t="s">
        <v>52</v>
      </c>
      <c r="X527" s="23" t="s">
        <v>5580</v>
      </c>
      <c r="Y527" s="23" t="s">
        <v>5581</v>
      </c>
      <c r="Z527" s="23" t="s">
        <v>5582</v>
      </c>
      <c r="AA527" s="23" t="s">
        <v>56</v>
      </c>
      <c r="AB527" s="23">
        <v>100000</v>
      </c>
      <c r="AC527" s="23">
        <v>100000</v>
      </c>
      <c r="AD527" s="23" t="s">
        <v>56</v>
      </c>
      <c r="AE527" s="23" t="s">
        <v>56</v>
      </c>
      <c r="AF527" s="23" t="s">
        <v>56</v>
      </c>
      <c r="AG527" s="23">
        <v>100000</v>
      </c>
      <c r="AH527" s="23" t="s">
        <v>102</v>
      </c>
      <c r="AI527" s="23">
        <v>50000</v>
      </c>
      <c r="AJ527" s="23">
        <v>0</v>
      </c>
      <c r="AK527" s="23" t="s">
        <v>58</v>
      </c>
      <c r="AL527" s="23">
        <v>0</v>
      </c>
      <c r="AM527" s="23" t="s">
        <v>59</v>
      </c>
      <c r="AN527" s="23" t="s">
        <v>60</v>
      </c>
      <c r="AO527" s="24"/>
      <c r="AP527" s="23" t="s">
        <v>61</v>
      </c>
      <c r="AQ527" s="23" t="s">
        <v>62</v>
      </c>
      <c r="AR527" s="23" t="s">
        <v>87</v>
      </c>
      <c r="AS527" s="23" t="s">
        <v>88</v>
      </c>
      <c r="AT527" s="23" t="s">
        <v>187</v>
      </c>
      <c r="AU527" s="23" t="s">
        <v>65</v>
      </c>
      <c r="AV527" s="23" t="s">
        <v>1516</v>
      </c>
      <c r="AW527" s="23" t="s">
        <v>1517</v>
      </c>
      <c r="AX527" s="23" t="s">
        <v>68</v>
      </c>
      <c r="AY527" s="23" t="s">
        <v>93</v>
      </c>
      <c r="AZ527" s="23" t="s">
        <v>5527</v>
      </c>
      <c r="BA527" s="23" t="s">
        <v>124</v>
      </c>
      <c r="BB527" s="23">
        <v>0</v>
      </c>
      <c r="BC527" s="23" t="s">
        <v>5583</v>
      </c>
      <c r="BD527" s="23" t="s">
        <v>5505</v>
      </c>
      <c r="BE527" s="29">
        <v>42565</v>
      </c>
      <c r="BF527" s="23"/>
      <c r="BG527" s="29">
        <v>42565</v>
      </c>
      <c r="BH527" s="108" t="s">
        <v>5527</v>
      </c>
      <c r="BI527" s="42">
        <v>337</v>
      </c>
      <c r="BJ527" s="43">
        <v>11.233333333333333</v>
      </c>
      <c r="BK527" s="27">
        <f t="shared" si="38"/>
        <v>11</v>
      </c>
      <c r="BL527" s="110">
        <f t="shared" si="39"/>
        <v>0.91666666666666663</v>
      </c>
    </row>
    <row r="528" spans="1:64" ht="18" customHeight="1" x14ac:dyDescent="0.25">
      <c r="A528" s="49" t="s">
        <v>5521</v>
      </c>
      <c r="B528" s="23" t="s">
        <v>5590</v>
      </c>
      <c r="C528" s="119">
        <v>82</v>
      </c>
      <c r="D528" s="18" t="s">
        <v>3333</v>
      </c>
      <c r="E528" s="24" t="s">
        <v>5516</v>
      </c>
      <c r="F528" s="84">
        <v>8092</v>
      </c>
      <c r="G528" s="18" t="s">
        <v>389</v>
      </c>
      <c r="H528" s="24" t="str">
        <f>IFERROR(IF(F528*1=9999,VLOOKUP(99&amp;C528*1,[4]Depara_Prod_Oficial!$A$2:$F$1048576,6,FALSE),VLOOKUP(F528*1,[4]Depara_Prod_Oficial!$A$2:$F$1048576,6,FALSE)),E528)</f>
        <v>Prestamista CP - Cobertura</v>
      </c>
      <c r="I528" s="24" t="str">
        <f>IFERROR(VLOOKUP(H528,'[5]Principais Produtos'!$C$1:$D$42,2,0),"Não")</f>
        <v>Sim</v>
      </c>
      <c r="J528" s="17" t="s">
        <v>387</v>
      </c>
      <c r="K528" s="17" t="s">
        <v>957</v>
      </c>
      <c r="L528" s="17"/>
      <c r="M528" s="54" t="s">
        <v>369</v>
      </c>
      <c r="N528" s="103">
        <v>53457.58</v>
      </c>
      <c r="O528" s="103">
        <v>0</v>
      </c>
      <c r="P528" s="104">
        <v>53457.58</v>
      </c>
      <c r="Q528" s="31">
        <v>0</v>
      </c>
      <c r="R528" s="17"/>
      <c r="S528" s="70" t="s">
        <v>375</v>
      </c>
      <c r="T528" s="23">
        <v>2140185</v>
      </c>
      <c r="U528" s="23" t="s">
        <v>5584</v>
      </c>
      <c r="V528" s="23" t="s">
        <v>5585</v>
      </c>
      <c r="W528" s="23" t="s">
        <v>52</v>
      </c>
      <c r="X528" s="23" t="s">
        <v>5586</v>
      </c>
      <c r="Y528" s="23" t="s">
        <v>5587</v>
      </c>
      <c r="Z528" s="23" t="s">
        <v>5588</v>
      </c>
      <c r="AA528" s="23" t="s">
        <v>56</v>
      </c>
      <c r="AB528" s="23">
        <v>84344.24</v>
      </c>
      <c r="AC528" s="23">
        <v>84344.24</v>
      </c>
      <c r="AD528" s="23" t="s">
        <v>56</v>
      </c>
      <c r="AE528" s="23" t="s">
        <v>56</v>
      </c>
      <c r="AF528" s="23" t="s">
        <v>56</v>
      </c>
      <c r="AG528" s="23">
        <v>84344.24</v>
      </c>
      <c r="AH528" s="23" t="s">
        <v>102</v>
      </c>
      <c r="AI528" s="23">
        <v>42172.12</v>
      </c>
      <c r="AJ528" s="23">
        <v>0</v>
      </c>
      <c r="AK528" s="23" t="s">
        <v>58</v>
      </c>
      <c r="AL528" s="23">
        <v>0</v>
      </c>
      <c r="AM528" s="23" t="s">
        <v>59</v>
      </c>
      <c r="AN528" s="23" t="s">
        <v>60</v>
      </c>
      <c r="AO528" s="24"/>
      <c r="AP528" s="23" t="s">
        <v>61</v>
      </c>
      <c r="AQ528" s="23" t="s">
        <v>62</v>
      </c>
      <c r="AR528" s="23" t="s">
        <v>737</v>
      </c>
      <c r="AS528" s="23" t="s">
        <v>64</v>
      </c>
      <c r="AT528" s="23" t="s">
        <v>187</v>
      </c>
      <c r="AU528" s="23" t="s">
        <v>65</v>
      </c>
      <c r="AV528" s="23" t="s">
        <v>553</v>
      </c>
      <c r="AW528" s="23" t="s">
        <v>67</v>
      </c>
      <c r="AX528" s="23" t="s">
        <v>68</v>
      </c>
      <c r="AY528" s="23" t="s">
        <v>93</v>
      </c>
      <c r="AZ528" s="23" t="s">
        <v>5589</v>
      </c>
      <c r="BA528" s="23" t="s">
        <v>124</v>
      </c>
      <c r="BB528" s="23">
        <v>0</v>
      </c>
      <c r="BC528" s="23" t="s">
        <v>5590</v>
      </c>
      <c r="BD528" s="23" t="s">
        <v>5591</v>
      </c>
      <c r="BE528" s="29">
        <v>42242</v>
      </c>
      <c r="BF528" s="23"/>
      <c r="BG528" s="29">
        <v>42242</v>
      </c>
      <c r="BH528" s="108" t="s">
        <v>5589</v>
      </c>
      <c r="BI528" s="42">
        <v>657</v>
      </c>
      <c r="BJ528" s="43">
        <v>21.9</v>
      </c>
      <c r="BK528" s="27">
        <f t="shared" si="38"/>
        <v>21</v>
      </c>
      <c r="BL528" s="110">
        <f t="shared" si="39"/>
        <v>1.75</v>
      </c>
    </row>
    <row r="529" spans="1:64" ht="18" customHeight="1" x14ac:dyDescent="0.25">
      <c r="A529" s="49" t="s">
        <v>5521</v>
      </c>
      <c r="B529" s="23" t="s">
        <v>5598</v>
      </c>
      <c r="C529" s="119">
        <v>93</v>
      </c>
      <c r="D529" s="18" t="s">
        <v>3333</v>
      </c>
      <c r="E529" s="24" t="s">
        <v>5966</v>
      </c>
      <c r="F529" s="84">
        <v>11</v>
      </c>
      <c r="G529" s="18" t="s">
        <v>46</v>
      </c>
      <c r="H529" s="24" t="str">
        <f>IFERROR(IF(F529*1=9999,VLOOKUP(99&amp;C529*1,[4]Depara_Prod_Oficial!$A$2:$F$1048576,6,FALSE),VLOOKUP(F529*1,[4]Depara_Prod_Oficial!$A$2:$F$1048576,6,FALSE)),E529)</f>
        <v>Vida PF</v>
      </c>
      <c r="I529" s="24" t="str">
        <f>IFERROR(VLOOKUP(H529,'[5]Principais Produtos'!$C$1:$D$42,2,0),"Não")</f>
        <v>Não</v>
      </c>
      <c r="J529" s="17" t="s">
        <v>387</v>
      </c>
      <c r="K529" s="23" t="s">
        <v>47</v>
      </c>
      <c r="L529" s="17"/>
      <c r="M529" s="54" t="s">
        <v>902</v>
      </c>
      <c r="N529" s="103">
        <v>191858.65</v>
      </c>
      <c r="O529" s="103">
        <v>191858.65</v>
      </c>
      <c r="P529" s="104">
        <v>0</v>
      </c>
      <c r="Q529" s="31"/>
      <c r="R529" s="17"/>
      <c r="S529" s="38" t="s">
        <v>49</v>
      </c>
      <c r="T529" s="23">
        <v>763899</v>
      </c>
      <c r="U529" s="23" t="s">
        <v>5592</v>
      </c>
      <c r="V529" s="23" t="s">
        <v>5593</v>
      </c>
      <c r="W529" s="23" t="s">
        <v>52</v>
      </c>
      <c r="X529" s="23" t="s">
        <v>5594</v>
      </c>
      <c r="Y529" s="23" t="s">
        <v>5595</v>
      </c>
      <c r="Z529" s="23" t="s">
        <v>5596</v>
      </c>
      <c r="AA529" s="23" t="s">
        <v>56</v>
      </c>
      <c r="AB529" s="23">
        <v>67525.570000000007</v>
      </c>
      <c r="AC529" s="23">
        <v>67525.570000000007</v>
      </c>
      <c r="AD529" s="23" t="s">
        <v>56</v>
      </c>
      <c r="AE529" s="23" t="s">
        <v>56</v>
      </c>
      <c r="AF529" s="23" t="s">
        <v>56</v>
      </c>
      <c r="AG529" s="23">
        <v>67525.570000000007</v>
      </c>
      <c r="AH529" s="23" t="s">
        <v>57</v>
      </c>
      <c r="AI529" s="23">
        <v>67525.570000000007</v>
      </c>
      <c r="AJ529" s="23">
        <v>83364.37</v>
      </c>
      <c r="AK529" s="23" t="s">
        <v>58</v>
      </c>
      <c r="AL529" s="23">
        <v>0</v>
      </c>
      <c r="AM529" s="23" t="s">
        <v>150</v>
      </c>
      <c r="AN529" s="23" t="s">
        <v>562</v>
      </c>
      <c r="AO529" s="23" t="s">
        <v>563</v>
      </c>
      <c r="AP529" s="23" t="s">
        <v>61</v>
      </c>
      <c r="AQ529" s="23" t="s">
        <v>62</v>
      </c>
      <c r="AR529" s="23" t="s">
        <v>405</v>
      </c>
      <c r="AS529" s="23" t="s">
        <v>64</v>
      </c>
      <c r="AT529" s="23" t="s">
        <v>153</v>
      </c>
      <c r="AU529" s="23" t="s">
        <v>65</v>
      </c>
      <c r="AV529" s="23" t="s">
        <v>5597</v>
      </c>
      <c r="AW529" s="23" t="s">
        <v>283</v>
      </c>
      <c r="AX529" s="23" t="s">
        <v>284</v>
      </c>
      <c r="AY529" s="23" t="s">
        <v>93</v>
      </c>
      <c r="AZ529" s="23" t="s">
        <v>5542</v>
      </c>
      <c r="BA529" s="23" t="s">
        <v>191</v>
      </c>
      <c r="BB529" s="23">
        <v>0</v>
      </c>
      <c r="BC529" s="23" t="s">
        <v>5598</v>
      </c>
      <c r="BD529" s="23" t="s">
        <v>5599</v>
      </c>
      <c r="BE529" s="29">
        <v>39623</v>
      </c>
      <c r="BF529" s="23"/>
      <c r="BG529" s="29">
        <v>39623</v>
      </c>
      <c r="BH529" s="108" t="s">
        <v>5542</v>
      </c>
      <c r="BI529" s="42">
        <v>3270</v>
      </c>
      <c r="BJ529" s="43">
        <v>109</v>
      </c>
      <c r="BK529" s="27">
        <f t="shared" si="38"/>
        <v>107</v>
      </c>
      <c r="BL529" s="110">
        <f t="shared" si="39"/>
        <v>8.9166666666666661</v>
      </c>
    </row>
    <row r="530" spans="1:64" ht="18" customHeight="1" x14ac:dyDescent="0.25">
      <c r="A530" s="49" t="s">
        <v>5521</v>
      </c>
      <c r="B530" s="23" t="s">
        <v>5604</v>
      </c>
      <c r="C530" s="119">
        <v>93</v>
      </c>
      <c r="D530" s="18" t="s">
        <v>3333</v>
      </c>
      <c r="E530" s="24" t="s">
        <v>1630</v>
      </c>
      <c r="F530" s="84">
        <v>5055</v>
      </c>
      <c r="G530" s="18" t="s">
        <v>389</v>
      </c>
      <c r="H530" s="24" t="str">
        <f>IFERROR(IF(F530*1=9999,VLOOKUP(99&amp;C530*1,[4]Depara_Prod_Oficial!$A$2:$F$1048576,6,FALSE),VLOOKUP(F530*1,[4]Depara_Prod_Oficial!$A$2:$F$1048576,6,FALSE)),E530)</f>
        <v>Vida Master</v>
      </c>
      <c r="I530" s="24" t="str">
        <f>IFERROR(VLOOKUP(H530,'[5]Principais Produtos'!$C$1:$D$42,2,0),"Não")</f>
        <v>Sim</v>
      </c>
      <c r="J530" s="17" t="s">
        <v>925</v>
      </c>
      <c r="K530" s="23" t="s">
        <v>378</v>
      </c>
      <c r="L530" s="17"/>
      <c r="M530" s="54" t="s">
        <v>902</v>
      </c>
      <c r="N530" s="103">
        <v>499919.62</v>
      </c>
      <c r="O530" s="103">
        <v>499919.62</v>
      </c>
      <c r="P530" s="104">
        <v>0</v>
      </c>
      <c r="Q530" s="31"/>
      <c r="R530" s="17"/>
      <c r="S530" s="70" t="s">
        <v>375</v>
      </c>
      <c r="T530" s="23">
        <v>1884666</v>
      </c>
      <c r="U530" s="23" t="s">
        <v>5600</v>
      </c>
      <c r="V530" s="23" t="s">
        <v>5601</v>
      </c>
      <c r="W530" s="23" t="s">
        <v>52</v>
      </c>
      <c r="X530" s="24"/>
      <c r="Y530" s="23" t="s">
        <v>5602</v>
      </c>
      <c r="Z530" s="24"/>
      <c r="AA530" s="23" t="s">
        <v>56</v>
      </c>
      <c r="AB530" s="23">
        <v>0</v>
      </c>
      <c r="AC530" s="23">
        <v>0</v>
      </c>
      <c r="AD530" s="23" t="s">
        <v>56</v>
      </c>
      <c r="AE530" s="23" t="s">
        <v>56</v>
      </c>
      <c r="AF530" s="23" t="s">
        <v>56</v>
      </c>
      <c r="AG530" s="23">
        <v>0</v>
      </c>
      <c r="AH530" s="24"/>
      <c r="AI530" s="23">
        <v>0</v>
      </c>
      <c r="AJ530" s="23">
        <v>0</v>
      </c>
      <c r="AK530" s="23" t="s">
        <v>58</v>
      </c>
      <c r="AL530" s="23">
        <v>0</v>
      </c>
      <c r="AM530" s="23" t="s">
        <v>59</v>
      </c>
      <c r="AN530" s="23" t="s">
        <v>60</v>
      </c>
      <c r="AO530" s="24"/>
      <c r="AP530" s="23" t="s">
        <v>61</v>
      </c>
      <c r="AQ530" s="23" t="s">
        <v>62</v>
      </c>
      <c r="AR530" s="23" t="s">
        <v>151</v>
      </c>
      <c r="AS530" s="23" t="s">
        <v>320</v>
      </c>
      <c r="AT530" s="23" t="s">
        <v>2557</v>
      </c>
      <c r="AU530" s="23" t="s">
        <v>65</v>
      </c>
      <c r="AV530" s="23" t="s">
        <v>406</v>
      </c>
      <c r="AW530" s="23" t="s">
        <v>283</v>
      </c>
      <c r="AX530" s="23" t="s">
        <v>284</v>
      </c>
      <c r="AY530" s="23" t="s">
        <v>93</v>
      </c>
      <c r="AZ530" s="23" t="s">
        <v>5603</v>
      </c>
      <c r="BA530" s="23" t="s">
        <v>191</v>
      </c>
      <c r="BB530" s="23">
        <v>0</v>
      </c>
      <c r="BC530" s="23" t="s">
        <v>5604</v>
      </c>
      <c r="BD530" s="23" t="s">
        <v>5605</v>
      </c>
      <c r="BE530" s="29">
        <v>41832</v>
      </c>
      <c r="BF530" s="23"/>
      <c r="BG530" s="29">
        <v>41832</v>
      </c>
      <c r="BH530" s="108" t="s">
        <v>5603</v>
      </c>
      <c r="BI530" s="42">
        <v>1062</v>
      </c>
      <c r="BJ530" s="43">
        <v>35.4</v>
      </c>
      <c r="BK530" s="27">
        <f t="shared" si="38"/>
        <v>34</v>
      </c>
      <c r="BL530" s="110">
        <f t="shared" si="39"/>
        <v>2.8333333333333335</v>
      </c>
    </row>
    <row r="531" spans="1:64" ht="18" customHeight="1" x14ac:dyDescent="0.25">
      <c r="A531" s="49" t="s">
        <v>5521</v>
      </c>
      <c r="B531" s="23" t="s">
        <v>5611</v>
      </c>
      <c r="C531" s="119">
        <v>93</v>
      </c>
      <c r="D531" s="18" t="s">
        <v>3333</v>
      </c>
      <c r="E531" s="24" t="s">
        <v>1630</v>
      </c>
      <c r="F531" s="84">
        <v>5055</v>
      </c>
      <c r="G531" s="18" t="s">
        <v>389</v>
      </c>
      <c r="H531" s="24" t="str">
        <f>IFERROR(IF(F531*1=9999,VLOOKUP(99&amp;C531*1,[4]Depara_Prod_Oficial!$A$2:$F$1048576,6,FALSE),VLOOKUP(F531*1,[4]Depara_Prod_Oficial!$A$2:$F$1048576,6,FALSE)),E531)</f>
        <v>Vida Master</v>
      </c>
      <c r="I531" s="24" t="str">
        <f>IFERROR(VLOOKUP(H531,'[5]Principais Produtos'!$C$1:$D$42,2,0),"Não")</f>
        <v>Sim</v>
      </c>
      <c r="J531" s="17" t="s">
        <v>387</v>
      </c>
      <c r="K531" s="23" t="s">
        <v>958</v>
      </c>
      <c r="L531" s="17" t="s">
        <v>5507</v>
      </c>
      <c r="M531" s="54" t="s">
        <v>903</v>
      </c>
      <c r="N531" s="103">
        <v>250756.95</v>
      </c>
      <c r="O531" s="103">
        <v>250756.95</v>
      </c>
      <c r="P531" s="104">
        <v>0</v>
      </c>
      <c r="Q531" s="31"/>
      <c r="R531" s="17"/>
      <c r="S531" s="70" t="s">
        <v>375</v>
      </c>
      <c r="T531" s="23">
        <v>2045996</v>
      </c>
      <c r="U531" s="23" t="s">
        <v>5606</v>
      </c>
      <c r="V531" s="23" t="s">
        <v>5607</v>
      </c>
      <c r="W531" s="23" t="s">
        <v>52</v>
      </c>
      <c r="X531" s="23" t="s">
        <v>5608</v>
      </c>
      <c r="Y531" s="23" t="s">
        <v>5609</v>
      </c>
      <c r="Z531" s="23" t="s">
        <v>5610</v>
      </c>
      <c r="AA531" s="23" t="s">
        <v>56</v>
      </c>
      <c r="AB531" s="23">
        <v>60000</v>
      </c>
      <c r="AC531" s="23">
        <v>60000</v>
      </c>
      <c r="AD531" s="23" t="s">
        <v>56</v>
      </c>
      <c r="AE531" s="23" t="s">
        <v>56</v>
      </c>
      <c r="AF531" s="23" t="s">
        <v>56</v>
      </c>
      <c r="AG531" s="23">
        <v>60000</v>
      </c>
      <c r="AH531" s="23" t="s">
        <v>102</v>
      </c>
      <c r="AI531" s="23">
        <v>30000</v>
      </c>
      <c r="AJ531" s="23">
        <v>0</v>
      </c>
      <c r="AK531" s="23" t="s">
        <v>58</v>
      </c>
      <c r="AL531" s="23">
        <v>0</v>
      </c>
      <c r="AM531" s="23" t="s">
        <v>59</v>
      </c>
      <c r="AN531" s="23" t="s">
        <v>60</v>
      </c>
      <c r="AO531" s="24"/>
      <c r="AP531" s="23" t="s">
        <v>61</v>
      </c>
      <c r="AQ531" s="23" t="s">
        <v>62</v>
      </c>
      <c r="AR531" s="23" t="s">
        <v>199</v>
      </c>
      <c r="AS531" s="23" t="s">
        <v>64</v>
      </c>
      <c r="AT531" s="23" t="s">
        <v>2044</v>
      </c>
      <c r="AU531" s="23" t="s">
        <v>65</v>
      </c>
      <c r="AV531" s="23" t="s">
        <v>1582</v>
      </c>
      <c r="AW531" s="23" t="s">
        <v>105</v>
      </c>
      <c r="AX531" s="23" t="s">
        <v>68</v>
      </c>
      <c r="AY531" s="23" t="s">
        <v>93</v>
      </c>
      <c r="AZ531" s="23" t="s">
        <v>5527</v>
      </c>
      <c r="BA531" s="23" t="s">
        <v>163</v>
      </c>
      <c r="BB531" s="23">
        <v>0</v>
      </c>
      <c r="BC531" s="23" t="s">
        <v>5611</v>
      </c>
      <c r="BD531" s="23" t="s">
        <v>5612</v>
      </c>
      <c r="BE531" s="29">
        <v>42069</v>
      </c>
      <c r="BF531" s="23"/>
      <c r="BG531" s="29">
        <v>42069</v>
      </c>
      <c r="BH531" s="108" t="s">
        <v>5527</v>
      </c>
      <c r="BI531" s="42">
        <v>833</v>
      </c>
      <c r="BJ531" s="43">
        <v>27.766666666666666</v>
      </c>
      <c r="BK531" s="27">
        <f t="shared" si="38"/>
        <v>27</v>
      </c>
      <c r="BL531" s="110">
        <f t="shared" si="39"/>
        <v>2.25</v>
      </c>
    </row>
    <row r="532" spans="1:64" ht="18" customHeight="1" x14ac:dyDescent="0.25">
      <c r="A532" s="49" t="s">
        <v>5521</v>
      </c>
      <c r="B532" s="23" t="s">
        <v>5618</v>
      </c>
      <c r="C532" s="119">
        <v>82</v>
      </c>
      <c r="D532" s="18" t="s">
        <v>3333</v>
      </c>
      <c r="E532" s="24" t="s">
        <v>1627</v>
      </c>
      <c r="F532" s="84">
        <v>5013</v>
      </c>
      <c r="G532" s="18" t="s">
        <v>374</v>
      </c>
      <c r="H532" s="24" t="str">
        <f>IFERROR(IF(F532*1=9999,VLOOKUP(99&amp;C532*1,[4]Depara_Prod_Oficial!$A$2:$F$1048576,6,FALSE),VLOOKUP(F532*1,[4]Depara_Prod_Oficial!$A$2:$F$1048576,6,FALSE)),E532)</f>
        <v>AP STD</v>
      </c>
      <c r="I532" s="24" t="str">
        <f>IFERROR(VLOOKUP(H532,'[5]Principais Produtos'!$C$1:$D$42,2,0),"Não")</f>
        <v>Sim</v>
      </c>
      <c r="J532" s="17" t="s">
        <v>925</v>
      </c>
      <c r="K532" s="23" t="s">
        <v>378</v>
      </c>
      <c r="L532" s="17"/>
      <c r="M532" s="54" t="s">
        <v>903</v>
      </c>
      <c r="N532" s="103">
        <v>65665.86</v>
      </c>
      <c r="O532" s="103">
        <v>65665.86</v>
      </c>
      <c r="P532" s="104">
        <v>0</v>
      </c>
      <c r="Q532" s="31"/>
      <c r="R532" s="17"/>
      <c r="S532" s="70" t="s">
        <v>375</v>
      </c>
      <c r="T532" s="23">
        <v>1727178</v>
      </c>
      <c r="U532" s="23" t="s">
        <v>5613</v>
      </c>
      <c r="V532" s="23" t="s">
        <v>5614</v>
      </c>
      <c r="W532" s="23" t="s">
        <v>52</v>
      </c>
      <c r="X532" s="23" t="s">
        <v>5615</v>
      </c>
      <c r="Y532" s="23" t="s">
        <v>5616</v>
      </c>
      <c r="Z532" s="23" t="s">
        <v>5617</v>
      </c>
      <c r="AA532" s="23" t="s">
        <v>56</v>
      </c>
      <c r="AB532" s="23">
        <v>63000</v>
      </c>
      <c r="AC532" s="23">
        <v>70000</v>
      </c>
      <c r="AD532" s="23" t="s">
        <v>56</v>
      </c>
      <c r="AE532" s="23" t="s">
        <v>56</v>
      </c>
      <c r="AF532" s="23" t="s">
        <v>56</v>
      </c>
      <c r="AG532" s="23">
        <v>63000</v>
      </c>
      <c r="AH532" s="23" t="s">
        <v>102</v>
      </c>
      <c r="AI532" s="23">
        <v>31500</v>
      </c>
      <c r="AJ532" s="23">
        <v>0</v>
      </c>
      <c r="AK532" s="23" t="s">
        <v>58</v>
      </c>
      <c r="AL532" s="23">
        <v>0</v>
      </c>
      <c r="AM532" s="23" t="s">
        <v>59</v>
      </c>
      <c r="AN532" s="23" t="s">
        <v>60</v>
      </c>
      <c r="AO532" s="24"/>
      <c r="AP532" s="23" t="s">
        <v>61</v>
      </c>
      <c r="AQ532" s="23" t="s">
        <v>62</v>
      </c>
      <c r="AR532" s="23" t="s">
        <v>199</v>
      </c>
      <c r="AS532" s="23" t="s">
        <v>88</v>
      </c>
      <c r="AT532" s="23" t="s">
        <v>313</v>
      </c>
      <c r="AU532" s="23" t="s">
        <v>65</v>
      </c>
      <c r="AV532" s="23" t="s">
        <v>1538</v>
      </c>
      <c r="AW532" s="23" t="s">
        <v>272</v>
      </c>
      <c r="AX532" s="23" t="s">
        <v>273</v>
      </c>
      <c r="AY532" s="23" t="s">
        <v>93</v>
      </c>
      <c r="AZ532" s="23" t="s">
        <v>5603</v>
      </c>
      <c r="BA532" s="23" t="s">
        <v>163</v>
      </c>
      <c r="BB532" s="23">
        <v>0</v>
      </c>
      <c r="BC532" s="23" t="s">
        <v>5618</v>
      </c>
      <c r="BD532" s="23" t="s">
        <v>2131</v>
      </c>
      <c r="BE532" s="29">
        <v>41558</v>
      </c>
      <c r="BF532" s="23"/>
      <c r="BG532" s="29">
        <v>41558</v>
      </c>
      <c r="BH532" s="108" t="s">
        <v>5603</v>
      </c>
      <c r="BI532" s="42">
        <v>1336</v>
      </c>
      <c r="BJ532" s="43">
        <v>44.533333333333331</v>
      </c>
      <c r="BK532" s="27">
        <f t="shared" si="38"/>
        <v>43</v>
      </c>
      <c r="BL532" s="110">
        <f t="shared" si="39"/>
        <v>3.5833333333333335</v>
      </c>
    </row>
    <row r="533" spans="1:64" ht="18" customHeight="1" x14ac:dyDescent="0.25">
      <c r="A533" s="49" t="s">
        <v>5521</v>
      </c>
      <c r="B533" s="23" t="s">
        <v>5624</v>
      </c>
      <c r="C533" s="119">
        <v>93</v>
      </c>
      <c r="D533" s="18" t="s">
        <v>3333</v>
      </c>
      <c r="E533" s="24" t="s">
        <v>1630</v>
      </c>
      <c r="F533" s="84">
        <v>5055</v>
      </c>
      <c r="G533" s="18" t="s">
        <v>389</v>
      </c>
      <c r="H533" s="24" t="str">
        <f>IFERROR(IF(F533*1=9999,VLOOKUP(99&amp;C533*1,[4]Depara_Prod_Oficial!$A$2:$F$1048576,6,FALSE),VLOOKUP(F533*1,[4]Depara_Prod_Oficial!$A$2:$F$1048576,6,FALSE)),E533)</f>
        <v>Vida Master</v>
      </c>
      <c r="I533" s="24" t="str">
        <f>IFERROR(VLOOKUP(H533,'[5]Principais Produtos'!$C$1:$D$42,2,0),"Não")</f>
        <v>Sim</v>
      </c>
      <c r="J533" s="17" t="s">
        <v>387</v>
      </c>
      <c r="K533" s="23" t="s">
        <v>958</v>
      </c>
      <c r="L533" s="17" t="s">
        <v>5507</v>
      </c>
      <c r="M533" s="54" t="s">
        <v>903</v>
      </c>
      <c r="N533" s="103">
        <v>5330.31</v>
      </c>
      <c r="O533" s="103">
        <v>5330.31</v>
      </c>
      <c r="P533" s="104">
        <v>0</v>
      </c>
      <c r="Q533" s="31"/>
      <c r="R533" s="17"/>
      <c r="S533" s="70" t="s">
        <v>375</v>
      </c>
      <c r="T533" s="23">
        <v>2263948</v>
      </c>
      <c r="U533" s="23" t="s">
        <v>5619</v>
      </c>
      <c r="V533" s="23" t="s">
        <v>5620</v>
      </c>
      <c r="W533" s="23" t="s">
        <v>52</v>
      </c>
      <c r="X533" s="23" t="s">
        <v>5621</v>
      </c>
      <c r="Y533" s="23" t="s">
        <v>5622</v>
      </c>
      <c r="Z533" s="23" t="s">
        <v>5623</v>
      </c>
      <c r="AA533" s="23" t="s">
        <v>56</v>
      </c>
      <c r="AB533" s="23">
        <v>4378.76</v>
      </c>
      <c r="AC533" s="23">
        <v>4378.76</v>
      </c>
      <c r="AD533" s="23" t="s">
        <v>56</v>
      </c>
      <c r="AE533" s="23" t="s">
        <v>56</v>
      </c>
      <c r="AF533" s="23" t="s">
        <v>56</v>
      </c>
      <c r="AG533" s="23">
        <v>4378.76</v>
      </c>
      <c r="AH533" s="23" t="s">
        <v>102</v>
      </c>
      <c r="AI533" s="23">
        <v>2189.38</v>
      </c>
      <c r="AJ533" s="23">
        <v>0</v>
      </c>
      <c r="AK533" s="23" t="s">
        <v>58</v>
      </c>
      <c r="AL533" s="23">
        <v>0</v>
      </c>
      <c r="AM533" s="23" t="s">
        <v>59</v>
      </c>
      <c r="AN533" s="23" t="s">
        <v>60</v>
      </c>
      <c r="AO533" s="24"/>
      <c r="AP533" s="23" t="s">
        <v>61</v>
      </c>
      <c r="AQ533" s="23" t="s">
        <v>62</v>
      </c>
      <c r="AR533" s="23" t="s">
        <v>168</v>
      </c>
      <c r="AS533" s="23" t="s">
        <v>88</v>
      </c>
      <c r="AT533" s="23" t="s">
        <v>89</v>
      </c>
      <c r="AU533" s="23" t="s">
        <v>90</v>
      </c>
      <c r="AV533" s="23" t="s">
        <v>5209</v>
      </c>
      <c r="AW533" s="23" t="s">
        <v>92</v>
      </c>
      <c r="AX533" s="23" t="s">
        <v>68</v>
      </c>
      <c r="AY533" s="23" t="s">
        <v>93</v>
      </c>
      <c r="AZ533" s="23" t="s">
        <v>5549</v>
      </c>
      <c r="BA533" s="23" t="s">
        <v>163</v>
      </c>
      <c r="BB533" s="23">
        <v>0</v>
      </c>
      <c r="BC533" s="23" t="s">
        <v>5624</v>
      </c>
      <c r="BD533" s="23" t="s">
        <v>855</v>
      </c>
      <c r="BE533" s="29">
        <v>42525</v>
      </c>
      <c r="BF533" s="23"/>
      <c r="BG533" s="29">
        <v>42525</v>
      </c>
      <c r="BH533" s="108" t="s">
        <v>5549</v>
      </c>
      <c r="BI533" s="42">
        <v>366</v>
      </c>
      <c r="BJ533" s="43">
        <v>12.2</v>
      </c>
      <c r="BK533" s="27">
        <f t="shared" si="38"/>
        <v>12</v>
      </c>
      <c r="BL533" s="110">
        <f t="shared" si="39"/>
        <v>1</v>
      </c>
    </row>
    <row r="534" spans="1:64" ht="18" customHeight="1" x14ac:dyDescent="0.25">
      <c r="A534" s="49" t="s">
        <v>5521</v>
      </c>
      <c r="B534" s="23" t="s">
        <v>5630</v>
      </c>
      <c r="C534" s="119">
        <v>93</v>
      </c>
      <c r="D534" s="18" t="s">
        <v>3333</v>
      </c>
      <c r="E534" s="24" t="s">
        <v>1630</v>
      </c>
      <c r="F534" s="84">
        <v>5055</v>
      </c>
      <c r="G534" s="18" t="s">
        <v>389</v>
      </c>
      <c r="H534" s="24" t="str">
        <f>IFERROR(IF(F534*1=9999,VLOOKUP(99&amp;C534*1,[4]Depara_Prod_Oficial!$A$2:$F$1048576,6,FALSE),VLOOKUP(F534*1,[4]Depara_Prod_Oficial!$A$2:$F$1048576,6,FALSE)),E534)</f>
        <v>Vida Master</v>
      </c>
      <c r="I534" s="24" t="str">
        <f>IFERROR(VLOOKUP(H534,'[5]Principais Produtos'!$C$1:$D$42,2,0),"Não")</f>
        <v>Sim</v>
      </c>
      <c r="J534" s="17" t="s">
        <v>387</v>
      </c>
      <c r="K534" s="23" t="s">
        <v>958</v>
      </c>
      <c r="L534" s="17" t="s">
        <v>5507</v>
      </c>
      <c r="M534" s="54" t="s">
        <v>369</v>
      </c>
      <c r="N534" s="103">
        <v>70640.03</v>
      </c>
      <c r="O534" s="103">
        <v>0</v>
      </c>
      <c r="P534" s="104">
        <v>70640.03</v>
      </c>
      <c r="Q534" s="31">
        <v>0</v>
      </c>
      <c r="R534" s="17"/>
      <c r="S534" s="70" t="s">
        <v>375</v>
      </c>
      <c r="T534" s="23">
        <v>2264013</v>
      </c>
      <c r="U534" s="23" t="s">
        <v>5625</v>
      </c>
      <c r="V534" s="23" t="s">
        <v>5626</v>
      </c>
      <c r="W534" s="23" t="s">
        <v>52</v>
      </c>
      <c r="X534" s="23" t="s">
        <v>5627</v>
      </c>
      <c r="Y534" s="23" t="s">
        <v>5628</v>
      </c>
      <c r="Z534" s="23" t="s">
        <v>5629</v>
      </c>
      <c r="AA534" s="23" t="s">
        <v>56</v>
      </c>
      <c r="AB534" s="23">
        <v>108730.36</v>
      </c>
      <c r="AC534" s="23">
        <v>108730.36</v>
      </c>
      <c r="AD534" s="23" t="s">
        <v>56</v>
      </c>
      <c r="AE534" s="23" t="s">
        <v>56</v>
      </c>
      <c r="AF534" s="23" t="s">
        <v>56</v>
      </c>
      <c r="AG534" s="23">
        <v>108730.36</v>
      </c>
      <c r="AH534" s="23" t="s">
        <v>102</v>
      </c>
      <c r="AI534" s="23">
        <v>54365.18</v>
      </c>
      <c r="AJ534" s="23">
        <v>0</v>
      </c>
      <c r="AK534" s="23" t="s">
        <v>58</v>
      </c>
      <c r="AL534" s="23">
        <v>0</v>
      </c>
      <c r="AM534" s="23" t="s">
        <v>59</v>
      </c>
      <c r="AN534" s="23" t="s">
        <v>60</v>
      </c>
      <c r="AO534" s="24"/>
      <c r="AP534" s="23" t="s">
        <v>61</v>
      </c>
      <c r="AQ534" s="23" t="s">
        <v>62</v>
      </c>
      <c r="AR534" s="23" t="s">
        <v>168</v>
      </c>
      <c r="AS534" s="23" t="s">
        <v>88</v>
      </c>
      <c r="AT534" s="23" t="s">
        <v>153</v>
      </c>
      <c r="AU534" s="23" t="s">
        <v>65</v>
      </c>
      <c r="AV534" s="23" t="s">
        <v>406</v>
      </c>
      <c r="AW534" s="23" t="s">
        <v>283</v>
      </c>
      <c r="AX534" s="23" t="s">
        <v>284</v>
      </c>
      <c r="AY534" s="23" t="s">
        <v>93</v>
      </c>
      <c r="AZ534" s="23" t="s">
        <v>5576</v>
      </c>
      <c r="BA534" s="23" t="s">
        <v>554</v>
      </c>
      <c r="BB534" s="23">
        <v>0</v>
      </c>
      <c r="BC534" s="23" t="s">
        <v>5630</v>
      </c>
      <c r="BD534" s="23" t="s">
        <v>2508</v>
      </c>
      <c r="BE534" s="29">
        <v>42525</v>
      </c>
      <c r="BF534" s="23"/>
      <c r="BG534" s="29">
        <v>42525</v>
      </c>
      <c r="BH534" s="108" t="s">
        <v>5576</v>
      </c>
      <c r="BI534" s="42">
        <v>373</v>
      </c>
      <c r="BJ534" s="43">
        <v>12.433333333333334</v>
      </c>
      <c r="BK534" s="27">
        <f t="shared" si="38"/>
        <v>12</v>
      </c>
      <c r="BL534" s="110">
        <f t="shared" si="39"/>
        <v>1</v>
      </c>
    </row>
    <row r="535" spans="1:64" ht="18" customHeight="1" x14ac:dyDescent="0.25">
      <c r="A535" s="49" t="s">
        <v>5521</v>
      </c>
      <c r="B535" s="23" t="s">
        <v>5636</v>
      </c>
      <c r="C535" s="119">
        <v>93</v>
      </c>
      <c r="D535" s="18" t="s">
        <v>3333</v>
      </c>
      <c r="E535" s="24" t="s">
        <v>1630</v>
      </c>
      <c r="F535" s="84">
        <v>5055</v>
      </c>
      <c r="G535" s="18" t="s">
        <v>389</v>
      </c>
      <c r="H535" s="24" t="str">
        <f>IFERROR(IF(F535*1=9999,VLOOKUP(99&amp;C535*1,[4]Depara_Prod_Oficial!$A$2:$F$1048576,6,FALSE),VLOOKUP(F535*1,[4]Depara_Prod_Oficial!$A$2:$F$1048576,6,FALSE)),E535)</f>
        <v>Vida Master</v>
      </c>
      <c r="I535" s="24" t="str">
        <f>IFERROR(VLOOKUP(H535,'[5]Principais Produtos'!$C$1:$D$42,2,0),"Não")</f>
        <v>Sim</v>
      </c>
      <c r="J535" s="17" t="s">
        <v>387</v>
      </c>
      <c r="K535" s="23" t="s">
        <v>958</v>
      </c>
      <c r="L535" s="17" t="s">
        <v>5507</v>
      </c>
      <c r="M535" s="54" t="s">
        <v>369</v>
      </c>
      <c r="N535" s="103">
        <v>100000</v>
      </c>
      <c r="O535" s="103">
        <v>0</v>
      </c>
      <c r="P535" s="104">
        <v>100000</v>
      </c>
      <c r="Q535" s="31">
        <v>0</v>
      </c>
      <c r="R535" s="17"/>
      <c r="S535" s="70" t="s">
        <v>375</v>
      </c>
      <c r="T535" s="23">
        <v>2301986</v>
      </c>
      <c r="U535" s="23" t="s">
        <v>5631</v>
      </c>
      <c r="V535" s="23" t="s">
        <v>5632</v>
      </c>
      <c r="W535" s="23" t="s">
        <v>52</v>
      </c>
      <c r="X535" s="23" t="s">
        <v>5633</v>
      </c>
      <c r="Y535" s="23" t="s">
        <v>5634</v>
      </c>
      <c r="Z535" s="23" t="s">
        <v>2051</v>
      </c>
      <c r="AA535" s="23" t="s">
        <v>56</v>
      </c>
      <c r="AB535" s="23">
        <v>28625.75</v>
      </c>
      <c r="AC535" s="23">
        <v>28625.75</v>
      </c>
      <c r="AD535" s="23" t="s">
        <v>56</v>
      </c>
      <c r="AE535" s="23" t="s">
        <v>56</v>
      </c>
      <c r="AF535" s="23" t="s">
        <v>56</v>
      </c>
      <c r="AG535" s="23">
        <v>28625.75</v>
      </c>
      <c r="AH535" s="23" t="s">
        <v>102</v>
      </c>
      <c r="AI535" s="23">
        <v>14312.88</v>
      </c>
      <c r="AJ535" s="23">
        <v>0</v>
      </c>
      <c r="AK535" s="23" t="s">
        <v>58</v>
      </c>
      <c r="AL535" s="23">
        <v>0</v>
      </c>
      <c r="AM535" s="23" t="s">
        <v>59</v>
      </c>
      <c r="AN535" s="23" t="s">
        <v>60</v>
      </c>
      <c r="AO535" s="24"/>
      <c r="AP535" s="23" t="s">
        <v>61</v>
      </c>
      <c r="AQ535" s="23" t="s">
        <v>62</v>
      </c>
      <c r="AR535" s="23" t="s">
        <v>87</v>
      </c>
      <c r="AS535" s="23" t="s">
        <v>88</v>
      </c>
      <c r="AT535" s="23" t="s">
        <v>169</v>
      </c>
      <c r="AU535" s="23" t="s">
        <v>65</v>
      </c>
      <c r="AV535" s="23" t="s">
        <v>201</v>
      </c>
      <c r="AW535" s="23" t="s">
        <v>92</v>
      </c>
      <c r="AX535" s="23" t="s">
        <v>68</v>
      </c>
      <c r="AY535" s="23" t="s">
        <v>93</v>
      </c>
      <c r="AZ535" s="23" t="s">
        <v>5635</v>
      </c>
      <c r="BA535" s="23" t="s">
        <v>4664</v>
      </c>
      <c r="BB535" s="23">
        <v>0</v>
      </c>
      <c r="BC535" s="23" t="s">
        <v>5636</v>
      </c>
      <c r="BD535" s="23" t="s">
        <v>1914</v>
      </c>
      <c r="BE535" s="29">
        <v>42595</v>
      </c>
      <c r="BF535" s="23"/>
      <c r="BG535" s="29">
        <v>42595</v>
      </c>
      <c r="BH535" s="108" t="s">
        <v>5635</v>
      </c>
      <c r="BI535" s="42">
        <v>305</v>
      </c>
      <c r="BJ535" s="43">
        <v>10.166666666666666</v>
      </c>
      <c r="BK535" s="27">
        <f t="shared" si="38"/>
        <v>10</v>
      </c>
      <c r="BL535" s="110">
        <f t="shared" si="39"/>
        <v>0.83333333333333337</v>
      </c>
    </row>
    <row r="536" spans="1:64" ht="18" customHeight="1" x14ac:dyDescent="0.25">
      <c r="A536" s="49" t="s">
        <v>5521</v>
      </c>
      <c r="B536" s="23" t="s">
        <v>5643</v>
      </c>
      <c r="C536" s="119">
        <v>93</v>
      </c>
      <c r="D536" s="18" t="s">
        <v>3333</v>
      </c>
      <c r="E536" s="24" t="s">
        <v>1630</v>
      </c>
      <c r="F536" s="84">
        <v>5055</v>
      </c>
      <c r="G536" s="18" t="s">
        <v>389</v>
      </c>
      <c r="H536" s="24" t="str">
        <f>IFERROR(IF(F536*1=9999,VLOOKUP(99&amp;C536*1,[4]Depara_Prod_Oficial!$A$2:$F$1048576,6,FALSE),VLOOKUP(F536*1,[4]Depara_Prod_Oficial!$A$2:$F$1048576,6,FALSE)),E536)</f>
        <v>Vida Master</v>
      </c>
      <c r="I536" s="24" t="str">
        <f>IFERROR(VLOOKUP(H536,'[5]Principais Produtos'!$C$1:$D$42,2,0),"Não")</f>
        <v>Sim</v>
      </c>
      <c r="J536" s="17" t="s">
        <v>387</v>
      </c>
      <c r="K536" s="23" t="s">
        <v>958</v>
      </c>
      <c r="L536" s="17" t="s">
        <v>5507</v>
      </c>
      <c r="M536" s="54" t="s">
        <v>48</v>
      </c>
      <c r="N536" s="103">
        <v>5740.96</v>
      </c>
      <c r="O536" s="31">
        <v>4800</v>
      </c>
      <c r="P536" s="104">
        <v>940.96</v>
      </c>
      <c r="Q536" s="31"/>
      <c r="R536" s="17"/>
      <c r="S536" s="70" t="s">
        <v>375</v>
      </c>
      <c r="T536" s="23">
        <v>2251737</v>
      </c>
      <c r="U536" s="23" t="s">
        <v>5637</v>
      </c>
      <c r="V536" s="23" t="s">
        <v>5638</v>
      </c>
      <c r="W536" s="23" t="s">
        <v>52</v>
      </c>
      <c r="X536" s="23" t="s">
        <v>5639</v>
      </c>
      <c r="Y536" s="23" t="s">
        <v>5640</v>
      </c>
      <c r="Z536" s="23" t="s">
        <v>5641</v>
      </c>
      <c r="AA536" s="23" t="s">
        <v>56</v>
      </c>
      <c r="AB536" s="23">
        <v>20173.02</v>
      </c>
      <c r="AC536" s="23">
        <v>20173.02</v>
      </c>
      <c r="AD536" s="23" t="s">
        <v>56</v>
      </c>
      <c r="AE536" s="23" t="s">
        <v>56</v>
      </c>
      <c r="AF536" s="23" t="s">
        <v>56</v>
      </c>
      <c r="AG536" s="23">
        <v>20173.02</v>
      </c>
      <c r="AH536" s="23" t="s">
        <v>102</v>
      </c>
      <c r="AI536" s="23">
        <v>10086.51</v>
      </c>
      <c r="AJ536" s="23">
        <v>0</v>
      </c>
      <c r="AK536" s="23" t="s">
        <v>58</v>
      </c>
      <c r="AL536" s="23">
        <v>0</v>
      </c>
      <c r="AM536" s="23" t="s">
        <v>59</v>
      </c>
      <c r="AN536" s="23" t="s">
        <v>60</v>
      </c>
      <c r="AO536" s="24"/>
      <c r="AP536" s="23" t="s">
        <v>61</v>
      </c>
      <c r="AQ536" s="23" t="s">
        <v>62</v>
      </c>
      <c r="AR536" s="23" t="s">
        <v>168</v>
      </c>
      <c r="AS536" s="23" t="s">
        <v>88</v>
      </c>
      <c r="AT536" s="23" t="s">
        <v>89</v>
      </c>
      <c r="AU536" s="23" t="s">
        <v>103</v>
      </c>
      <c r="AV536" s="23" t="s">
        <v>5642</v>
      </c>
      <c r="AW536" s="23" t="s">
        <v>92</v>
      </c>
      <c r="AX536" s="23" t="s">
        <v>68</v>
      </c>
      <c r="AY536" s="23" t="s">
        <v>93</v>
      </c>
      <c r="AZ536" s="23" t="s">
        <v>5527</v>
      </c>
      <c r="BA536" s="23" t="s">
        <v>223</v>
      </c>
      <c r="BB536" s="23">
        <v>0</v>
      </c>
      <c r="BC536" s="23" t="s">
        <v>5643</v>
      </c>
      <c r="BD536" s="23" t="s">
        <v>3599</v>
      </c>
      <c r="BE536" s="29">
        <v>42500</v>
      </c>
      <c r="BF536" s="23"/>
      <c r="BG536" s="29">
        <v>42500</v>
      </c>
      <c r="BH536" s="108" t="s">
        <v>5527</v>
      </c>
      <c r="BI536" s="42">
        <v>402</v>
      </c>
      <c r="BJ536" s="43">
        <v>13.4</v>
      </c>
      <c r="BK536" s="27">
        <f t="shared" si="38"/>
        <v>13</v>
      </c>
      <c r="BL536" s="110">
        <f t="shared" si="39"/>
        <v>1.0833333333333333</v>
      </c>
    </row>
    <row r="537" spans="1:64" ht="18" customHeight="1" x14ac:dyDescent="0.25">
      <c r="A537" s="49" t="s">
        <v>5521</v>
      </c>
      <c r="B537" s="23" t="s">
        <v>5649</v>
      </c>
      <c r="C537" s="119">
        <v>93</v>
      </c>
      <c r="D537" s="18" t="s">
        <v>3333</v>
      </c>
      <c r="E537" s="24" t="s">
        <v>1630</v>
      </c>
      <c r="F537" s="84">
        <v>5055</v>
      </c>
      <c r="G537" s="18" t="s">
        <v>389</v>
      </c>
      <c r="H537" s="24" t="str">
        <f>IFERROR(IF(F537*1=9999,VLOOKUP(99&amp;C537*1,[4]Depara_Prod_Oficial!$A$2:$F$1048576,6,FALSE),VLOOKUP(F537*1,[4]Depara_Prod_Oficial!$A$2:$F$1048576,6,FALSE)),E537)</f>
        <v>Vida Master</v>
      </c>
      <c r="I537" s="24" t="str">
        <f>IFERROR(VLOOKUP(H537,'[5]Principais Produtos'!$C$1:$D$42,2,0),"Não")</f>
        <v>Sim</v>
      </c>
      <c r="J537" s="17" t="s">
        <v>387</v>
      </c>
      <c r="K537" s="23" t="s">
        <v>958</v>
      </c>
      <c r="L537" s="17" t="s">
        <v>4725</v>
      </c>
      <c r="M537" s="54" t="s">
        <v>48</v>
      </c>
      <c r="N537" s="103">
        <v>127407.64</v>
      </c>
      <c r="O537" s="31">
        <v>110000</v>
      </c>
      <c r="P537" s="104">
        <v>17407.64</v>
      </c>
      <c r="Q537" s="31"/>
      <c r="R537" s="17"/>
      <c r="S537" s="70" t="s">
        <v>375</v>
      </c>
      <c r="T537" s="23">
        <v>2191327</v>
      </c>
      <c r="U537" s="23" t="s">
        <v>5644</v>
      </c>
      <c r="V537" s="23" t="s">
        <v>5645</v>
      </c>
      <c r="W537" s="23" t="s">
        <v>52</v>
      </c>
      <c r="X537" s="23" t="s">
        <v>5646</v>
      </c>
      <c r="Y537" s="23" t="s">
        <v>5647</v>
      </c>
      <c r="Z537" s="23" t="s">
        <v>5648</v>
      </c>
      <c r="AA537" s="23" t="s">
        <v>56</v>
      </c>
      <c r="AB537" s="23">
        <v>88000</v>
      </c>
      <c r="AC537" s="23">
        <v>88000</v>
      </c>
      <c r="AD537" s="23" t="s">
        <v>56</v>
      </c>
      <c r="AE537" s="23" t="s">
        <v>56</v>
      </c>
      <c r="AF537" s="23" t="s">
        <v>56</v>
      </c>
      <c r="AG537" s="23">
        <v>88000</v>
      </c>
      <c r="AH537" s="23" t="s">
        <v>102</v>
      </c>
      <c r="AI537" s="23">
        <v>44000</v>
      </c>
      <c r="AJ537" s="23">
        <v>0</v>
      </c>
      <c r="AK537" s="23" t="s">
        <v>58</v>
      </c>
      <c r="AL537" s="23">
        <v>0</v>
      </c>
      <c r="AM537" s="23" t="s">
        <v>59</v>
      </c>
      <c r="AN537" s="23" t="s">
        <v>60</v>
      </c>
      <c r="AO537" s="24"/>
      <c r="AP537" s="23" t="s">
        <v>61</v>
      </c>
      <c r="AQ537" s="23" t="s">
        <v>62</v>
      </c>
      <c r="AR537" s="23" t="s">
        <v>1563</v>
      </c>
      <c r="AS537" s="23" t="s">
        <v>88</v>
      </c>
      <c r="AT537" s="23" t="s">
        <v>187</v>
      </c>
      <c r="AU537" s="23" t="s">
        <v>65</v>
      </c>
      <c r="AV537" s="23" t="s">
        <v>363</v>
      </c>
      <c r="AW537" s="23" t="s">
        <v>92</v>
      </c>
      <c r="AX537" s="23" t="s">
        <v>68</v>
      </c>
      <c r="AY537" s="23" t="s">
        <v>93</v>
      </c>
      <c r="AZ537" s="23" t="s">
        <v>5527</v>
      </c>
      <c r="BA537" s="23" t="s">
        <v>223</v>
      </c>
      <c r="BB537" s="23">
        <v>0</v>
      </c>
      <c r="BC537" s="23" t="s">
        <v>5649</v>
      </c>
      <c r="BD537" s="23" t="s">
        <v>4580</v>
      </c>
      <c r="BE537" s="29">
        <v>42375</v>
      </c>
      <c r="BF537" s="23"/>
      <c r="BG537" s="29">
        <v>42375</v>
      </c>
      <c r="BH537" s="108" t="s">
        <v>5527</v>
      </c>
      <c r="BI537" s="42">
        <v>527</v>
      </c>
      <c r="BJ537" s="43">
        <v>17.566666666666666</v>
      </c>
      <c r="BK537" s="27">
        <f t="shared" si="38"/>
        <v>17</v>
      </c>
      <c r="BL537" s="110">
        <f t="shared" si="39"/>
        <v>1.4166666666666667</v>
      </c>
    </row>
    <row r="538" spans="1:64" ht="18" customHeight="1" x14ac:dyDescent="0.25">
      <c r="A538" s="49" t="s">
        <v>5521</v>
      </c>
      <c r="B538" s="23" t="s">
        <v>5655</v>
      </c>
      <c r="C538" s="119">
        <v>93</v>
      </c>
      <c r="D538" s="18" t="s">
        <v>3333</v>
      </c>
      <c r="E538" s="24" t="s">
        <v>377</v>
      </c>
      <c r="F538" s="84">
        <v>5030</v>
      </c>
      <c r="G538" s="18" t="s">
        <v>374</v>
      </c>
      <c r="H538" s="24" t="str">
        <f>IFERROR(IF(F538*1=9999,VLOOKUP(99&amp;C538*1,[4]Depara_Prod_Oficial!$A$2:$F$1048576,6,FALSE),VLOOKUP(F538*1,[4]Depara_Prod_Oficial!$A$2:$F$1048576,6,FALSE)),E538)</f>
        <v>Vida Proteção Exclusiva</v>
      </c>
      <c r="I538" s="24" t="str">
        <f>IFERROR(VLOOKUP(H538,'[5]Principais Produtos'!$C$1:$D$42,2,0),"Não")</f>
        <v>Sim</v>
      </c>
      <c r="J538" s="17" t="s">
        <v>925</v>
      </c>
      <c r="K538" s="23" t="s">
        <v>378</v>
      </c>
      <c r="L538" s="17"/>
      <c r="M538" s="54" t="s">
        <v>48</v>
      </c>
      <c r="N538" s="103">
        <v>13634.87</v>
      </c>
      <c r="O538" s="31">
        <v>7000</v>
      </c>
      <c r="P538" s="104">
        <v>6634.8700000000008</v>
      </c>
      <c r="Q538" s="31"/>
      <c r="R538" s="17"/>
      <c r="S538" s="70" t="s">
        <v>375</v>
      </c>
      <c r="T538" s="23">
        <v>1754851</v>
      </c>
      <c r="U538" s="23" t="s">
        <v>5650</v>
      </c>
      <c r="V538" s="23" t="s">
        <v>5651</v>
      </c>
      <c r="W538" s="23" t="s">
        <v>52</v>
      </c>
      <c r="X538" s="23" t="s">
        <v>5652</v>
      </c>
      <c r="Y538" s="23" t="s">
        <v>5653</v>
      </c>
      <c r="Z538" s="23" t="s">
        <v>5654</v>
      </c>
      <c r="AA538" s="23" t="s">
        <v>56</v>
      </c>
      <c r="AB538" s="23">
        <v>38962</v>
      </c>
      <c r="AC538" s="23">
        <v>38962</v>
      </c>
      <c r="AD538" s="23" t="s">
        <v>56</v>
      </c>
      <c r="AE538" s="23" t="s">
        <v>56</v>
      </c>
      <c r="AF538" s="23" t="s">
        <v>56</v>
      </c>
      <c r="AG538" s="23">
        <v>38962</v>
      </c>
      <c r="AH538" s="23" t="s">
        <v>102</v>
      </c>
      <c r="AI538" s="23">
        <v>19481</v>
      </c>
      <c r="AJ538" s="23">
        <v>0</v>
      </c>
      <c r="AK538" s="23" t="s">
        <v>58</v>
      </c>
      <c r="AL538" s="23">
        <v>0</v>
      </c>
      <c r="AM538" s="23" t="s">
        <v>59</v>
      </c>
      <c r="AN538" s="23" t="s">
        <v>60</v>
      </c>
      <c r="AO538" s="24"/>
      <c r="AP538" s="23" t="s">
        <v>61</v>
      </c>
      <c r="AQ538" s="23" t="s">
        <v>62</v>
      </c>
      <c r="AR538" s="23" t="s">
        <v>405</v>
      </c>
      <c r="AS538" s="23" t="s">
        <v>88</v>
      </c>
      <c r="AT538" s="23" t="s">
        <v>313</v>
      </c>
      <c r="AU538" s="23" t="s">
        <v>65</v>
      </c>
      <c r="AV538" s="23" t="s">
        <v>2168</v>
      </c>
      <c r="AW538" s="23" t="s">
        <v>92</v>
      </c>
      <c r="AX538" s="23" t="s">
        <v>68</v>
      </c>
      <c r="AY538" s="23" t="s">
        <v>93</v>
      </c>
      <c r="AZ538" s="23" t="s">
        <v>5527</v>
      </c>
      <c r="BA538" s="23" t="s">
        <v>223</v>
      </c>
      <c r="BB538" s="23">
        <v>0</v>
      </c>
      <c r="BC538" s="23" t="s">
        <v>5655</v>
      </c>
      <c r="BD538" s="23" t="s">
        <v>5656</v>
      </c>
      <c r="BE538" s="29">
        <v>41608</v>
      </c>
      <c r="BF538" s="23"/>
      <c r="BG538" s="29">
        <v>41608</v>
      </c>
      <c r="BH538" s="108" t="s">
        <v>5527</v>
      </c>
      <c r="BI538" s="42">
        <v>1294</v>
      </c>
      <c r="BJ538" s="43">
        <v>43.133333333333333</v>
      </c>
      <c r="BK538" s="27">
        <f t="shared" si="38"/>
        <v>42</v>
      </c>
      <c r="BL538" s="110">
        <f t="shared" si="39"/>
        <v>3.5</v>
      </c>
    </row>
    <row r="539" spans="1:64" ht="18" customHeight="1" x14ac:dyDescent="0.25">
      <c r="A539" s="49" t="s">
        <v>5521</v>
      </c>
      <c r="B539" s="23" t="s">
        <v>5662</v>
      </c>
      <c r="C539" s="119">
        <v>93</v>
      </c>
      <c r="D539" s="18" t="s">
        <v>3333</v>
      </c>
      <c r="E539" s="24" t="s">
        <v>1630</v>
      </c>
      <c r="F539" s="84">
        <v>5055</v>
      </c>
      <c r="G539" s="18" t="s">
        <v>374</v>
      </c>
      <c r="H539" s="24" t="str">
        <f>IFERROR(IF(F539*1=9999,VLOOKUP(99&amp;C539*1,[4]Depara_Prod_Oficial!$A$2:$F$1048576,6,FALSE),VLOOKUP(F539*1,[4]Depara_Prod_Oficial!$A$2:$F$1048576,6,FALSE)),E539)</f>
        <v>Vida Master</v>
      </c>
      <c r="I539" s="24" t="str">
        <f>IFERROR(VLOOKUP(H539,'[5]Principais Produtos'!$C$1:$D$42,2,0),"Não")</f>
        <v>Sim</v>
      </c>
      <c r="J539" s="17" t="s">
        <v>387</v>
      </c>
      <c r="K539" s="17" t="s">
        <v>3664</v>
      </c>
      <c r="L539" s="17"/>
      <c r="M539" s="54" t="s">
        <v>48</v>
      </c>
      <c r="N539" s="103">
        <v>35000</v>
      </c>
      <c r="O539" s="31">
        <v>16500</v>
      </c>
      <c r="P539" s="104">
        <v>18500</v>
      </c>
      <c r="Q539" s="31"/>
      <c r="R539" s="17"/>
      <c r="S539" s="70" t="s">
        <v>375</v>
      </c>
      <c r="T539" s="23">
        <v>2201817</v>
      </c>
      <c r="U539" s="23" t="s">
        <v>5657</v>
      </c>
      <c r="V539" s="23" t="s">
        <v>5658</v>
      </c>
      <c r="W539" s="23" t="s">
        <v>52</v>
      </c>
      <c r="X539" s="23" t="s">
        <v>5659</v>
      </c>
      <c r="Y539" s="23" t="s">
        <v>5660</v>
      </c>
      <c r="Z539" s="23" t="s">
        <v>1927</v>
      </c>
      <c r="AA539" s="23" t="s">
        <v>56</v>
      </c>
      <c r="AB539" s="23">
        <v>60000</v>
      </c>
      <c r="AC539" s="23">
        <v>60000</v>
      </c>
      <c r="AD539" s="23" t="s">
        <v>56</v>
      </c>
      <c r="AE539" s="23" t="s">
        <v>56</v>
      </c>
      <c r="AF539" s="23" t="s">
        <v>56</v>
      </c>
      <c r="AG539" s="23">
        <v>60000</v>
      </c>
      <c r="AH539" s="23" t="s">
        <v>102</v>
      </c>
      <c r="AI539" s="23">
        <v>30000</v>
      </c>
      <c r="AJ539" s="23">
        <v>0</v>
      </c>
      <c r="AK539" s="23" t="s">
        <v>58</v>
      </c>
      <c r="AL539" s="23">
        <v>0</v>
      </c>
      <c r="AM539" s="23" t="s">
        <v>59</v>
      </c>
      <c r="AN539" s="23" t="s">
        <v>60</v>
      </c>
      <c r="AO539" s="24"/>
      <c r="AP539" s="23" t="s">
        <v>61</v>
      </c>
      <c r="AQ539" s="23" t="s">
        <v>62</v>
      </c>
      <c r="AR539" s="23" t="s">
        <v>405</v>
      </c>
      <c r="AS539" s="23" t="s">
        <v>88</v>
      </c>
      <c r="AT539" s="23" t="s">
        <v>89</v>
      </c>
      <c r="AU539" s="23" t="s">
        <v>103</v>
      </c>
      <c r="AV539" s="23" t="s">
        <v>5661</v>
      </c>
      <c r="AW539" s="23" t="s">
        <v>2138</v>
      </c>
      <c r="AX539" s="23" t="s">
        <v>775</v>
      </c>
      <c r="AY539" s="23" t="s">
        <v>93</v>
      </c>
      <c r="AZ539" s="23" t="s">
        <v>5635</v>
      </c>
      <c r="BA539" s="23" t="s">
        <v>223</v>
      </c>
      <c r="BB539" s="23">
        <v>0</v>
      </c>
      <c r="BC539" s="23" t="s">
        <v>5662</v>
      </c>
      <c r="BD539" s="23" t="s">
        <v>5663</v>
      </c>
      <c r="BE539" s="29">
        <v>42406</v>
      </c>
      <c r="BF539" s="23"/>
      <c r="BG539" s="29">
        <v>42406</v>
      </c>
      <c r="BH539" s="108" t="s">
        <v>5635</v>
      </c>
      <c r="BI539" s="42">
        <v>494</v>
      </c>
      <c r="BJ539" s="43">
        <v>16.466666666666665</v>
      </c>
      <c r="BK539" s="27">
        <f t="shared" si="38"/>
        <v>16</v>
      </c>
      <c r="BL539" s="110">
        <f t="shared" si="39"/>
        <v>1.3333333333333333</v>
      </c>
    </row>
    <row r="540" spans="1:64" ht="18" customHeight="1" x14ac:dyDescent="0.25">
      <c r="A540" s="49" t="s">
        <v>5521</v>
      </c>
      <c r="B540" s="23" t="s">
        <v>5669</v>
      </c>
      <c r="C540" s="119">
        <v>93</v>
      </c>
      <c r="D540" s="18" t="s">
        <v>3333</v>
      </c>
      <c r="E540" s="24" t="s">
        <v>3187</v>
      </c>
      <c r="F540" s="84">
        <v>8062</v>
      </c>
      <c r="G540" s="18" t="s">
        <v>389</v>
      </c>
      <c r="H540" s="24" t="str">
        <f>IFERROR(IF(F540*1=9999,VLOOKUP(99&amp;C540*1,[4]Depara_Prod_Oficial!$A$2:$F$1048576,6,FALSE),VLOOKUP(F540*1,[4]Depara_Prod_Oficial!$A$2:$F$1048576,6,FALSE)),E540)</f>
        <v>Vida Mulher</v>
      </c>
      <c r="I540" s="24" t="str">
        <f>IFERROR(VLOOKUP(H540,'[5]Principais Produtos'!$C$1:$D$42,2,0),"Não")</f>
        <v>Não</v>
      </c>
      <c r="J540" s="17" t="s">
        <v>387</v>
      </c>
      <c r="K540" s="17" t="s">
        <v>921</v>
      </c>
      <c r="L540" s="17"/>
      <c r="M540" s="54" t="s">
        <v>48</v>
      </c>
      <c r="N540" s="103">
        <v>149379.84</v>
      </c>
      <c r="O540" s="31">
        <v>119000</v>
      </c>
      <c r="P540" s="104">
        <v>30379.839999999997</v>
      </c>
      <c r="Q540" s="31"/>
      <c r="R540" s="17"/>
      <c r="S540" s="70" t="s">
        <v>375</v>
      </c>
      <c r="T540" s="23">
        <v>2071942</v>
      </c>
      <c r="U540" s="23" t="s">
        <v>5664</v>
      </c>
      <c r="V540" s="23" t="s">
        <v>5665</v>
      </c>
      <c r="W540" s="23" t="s">
        <v>52</v>
      </c>
      <c r="X540" s="23" t="s">
        <v>5666</v>
      </c>
      <c r="Y540" s="23" t="s">
        <v>5667</v>
      </c>
      <c r="Z540" s="23" t="s">
        <v>5668</v>
      </c>
      <c r="AA540" s="23" t="s">
        <v>56</v>
      </c>
      <c r="AB540" s="23">
        <v>100000</v>
      </c>
      <c r="AC540" s="23">
        <v>100000</v>
      </c>
      <c r="AD540" s="23" t="s">
        <v>56</v>
      </c>
      <c r="AE540" s="23" t="s">
        <v>56</v>
      </c>
      <c r="AF540" s="23" t="s">
        <v>56</v>
      </c>
      <c r="AG540" s="23">
        <v>100000</v>
      </c>
      <c r="AH540" s="23" t="s">
        <v>102</v>
      </c>
      <c r="AI540" s="23">
        <v>50000</v>
      </c>
      <c r="AJ540" s="23">
        <v>0</v>
      </c>
      <c r="AK540" s="23" t="s">
        <v>58</v>
      </c>
      <c r="AL540" s="23">
        <v>0</v>
      </c>
      <c r="AM540" s="23" t="s">
        <v>59</v>
      </c>
      <c r="AN540" s="23" t="s">
        <v>60</v>
      </c>
      <c r="AO540" s="24"/>
      <c r="AP540" s="23" t="s">
        <v>61</v>
      </c>
      <c r="AQ540" s="23" t="s">
        <v>62</v>
      </c>
      <c r="AR540" s="23" t="s">
        <v>142</v>
      </c>
      <c r="AS540" s="23" t="s">
        <v>88</v>
      </c>
      <c r="AT540" s="23" t="s">
        <v>153</v>
      </c>
      <c r="AU540" s="23" t="s">
        <v>65</v>
      </c>
      <c r="AV540" s="23" t="s">
        <v>3272</v>
      </c>
      <c r="AW540" s="23" t="s">
        <v>92</v>
      </c>
      <c r="AX540" s="23" t="s">
        <v>68</v>
      </c>
      <c r="AY540" s="23" t="s">
        <v>93</v>
      </c>
      <c r="AZ540" s="23" t="s">
        <v>5635</v>
      </c>
      <c r="BA540" s="23" t="s">
        <v>223</v>
      </c>
      <c r="BB540" s="23">
        <v>0</v>
      </c>
      <c r="BC540" s="23" t="s">
        <v>5669</v>
      </c>
      <c r="BD540" s="23" t="s">
        <v>5670</v>
      </c>
      <c r="BE540" s="29">
        <v>42109</v>
      </c>
      <c r="BF540" s="23"/>
      <c r="BG540" s="29">
        <v>42109</v>
      </c>
      <c r="BH540" s="108" t="s">
        <v>5635</v>
      </c>
      <c r="BI540" s="42">
        <v>791</v>
      </c>
      <c r="BJ540" s="43">
        <v>26.366666666666667</v>
      </c>
      <c r="BK540" s="27">
        <f t="shared" si="38"/>
        <v>25</v>
      </c>
      <c r="BL540" s="110">
        <f t="shared" si="39"/>
        <v>2.0833333333333335</v>
      </c>
    </row>
    <row r="541" spans="1:64" ht="18" customHeight="1" x14ac:dyDescent="0.25">
      <c r="A541" s="49" t="s">
        <v>5521</v>
      </c>
      <c r="B541" s="23" t="s">
        <v>5676</v>
      </c>
      <c r="C541" s="119">
        <v>82</v>
      </c>
      <c r="D541" s="18" t="s">
        <v>3333</v>
      </c>
      <c r="E541" s="24" t="s">
        <v>1626</v>
      </c>
      <c r="F541" s="84">
        <v>8065</v>
      </c>
      <c r="G541" s="18" t="s">
        <v>374</v>
      </c>
      <c r="H541" s="24" t="str">
        <f>IFERROR(IF(F541*1=9999,VLOOKUP(99&amp;C541*1,[4]Depara_Prod_Oficial!$A$2:$F$1048576,6,FALSE),VLOOKUP(F541*1,[4]Depara_Prod_Oficial!$A$2:$F$1048576,6,FALSE)),E541)</f>
        <v>AP Proteção Sob Medida</v>
      </c>
      <c r="I541" s="24" t="str">
        <f>IFERROR(VLOOKUP(H541,'[5]Principais Produtos'!$C$1:$D$42,2,0),"Não")</f>
        <v>Sim</v>
      </c>
      <c r="J541" s="17" t="s">
        <v>387</v>
      </c>
      <c r="K541" s="23" t="s">
        <v>378</v>
      </c>
      <c r="L541" s="17"/>
      <c r="M541" s="54" t="s">
        <v>48</v>
      </c>
      <c r="N541" s="103">
        <v>50411.13</v>
      </c>
      <c r="O541" s="31">
        <v>40000</v>
      </c>
      <c r="P541" s="104">
        <v>10411.129999999997</v>
      </c>
      <c r="Q541" s="31"/>
      <c r="R541" s="17"/>
      <c r="S541" s="70" t="s">
        <v>375</v>
      </c>
      <c r="T541" s="23">
        <v>2098064</v>
      </c>
      <c r="U541" s="23" t="s">
        <v>5671</v>
      </c>
      <c r="V541" s="23" t="s">
        <v>5672</v>
      </c>
      <c r="W541" s="23" t="s">
        <v>52</v>
      </c>
      <c r="X541" s="23" t="s">
        <v>5673</v>
      </c>
      <c r="Y541" s="23" t="s">
        <v>5674</v>
      </c>
      <c r="Z541" s="23" t="s">
        <v>5051</v>
      </c>
      <c r="AA541" s="23" t="s">
        <v>56</v>
      </c>
      <c r="AB541" s="23">
        <v>32800</v>
      </c>
      <c r="AC541" s="23">
        <v>40000</v>
      </c>
      <c r="AD541" s="23" t="s">
        <v>56</v>
      </c>
      <c r="AE541" s="23" t="s">
        <v>56</v>
      </c>
      <c r="AF541" s="23" t="s">
        <v>56</v>
      </c>
      <c r="AG541" s="23">
        <v>32800</v>
      </c>
      <c r="AH541" s="23" t="s">
        <v>102</v>
      </c>
      <c r="AI541" s="23">
        <v>16400</v>
      </c>
      <c r="AJ541" s="23">
        <v>0</v>
      </c>
      <c r="AK541" s="23" t="s">
        <v>58</v>
      </c>
      <c r="AL541" s="23">
        <v>0</v>
      </c>
      <c r="AM541" s="23" t="s">
        <v>59</v>
      </c>
      <c r="AN541" s="23" t="s">
        <v>60</v>
      </c>
      <c r="AO541" s="24"/>
      <c r="AP541" s="23" t="s">
        <v>61</v>
      </c>
      <c r="AQ541" s="23" t="s">
        <v>62</v>
      </c>
      <c r="AR541" s="23" t="s">
        <v>142</v>
      </c>
      <c r="AS541" s="23" t="s">
        <v>88</v>
      </c>
      <c r="AT541" s="23" t="s">
        <v>169</v>
      </c>
      <c r="AU541" s="23" t="s">
        <v>65</v>
      </c>
      <c r="AV541" s="23" t="s">
        <v>5675</v>
      </c>
      <c r="AW541" s="23" t="s">
        <v>92</v>
      </c>
      <c r="AX541" s="23" t="s">
        <v>68</v>
      </c>
      <c r="AY541" s="23" t="s">
        <v>93</v>
      </c>
      <c r="AZ541" s="23" t="s">
        <v>5549</v>
      </c>
      <c r="BA541" s="23" t="s">
        <v>223</v>
      </c>
      <c r="BB541" s="23">
        <v>0</v>
      </c>
      <c r="BC541" s="23" t="s">
        <v>5676</v>
      </c>
      <c r="BD541" s="23" t="s">
        <v>5677</v>
      </c>
      <c r="BE541" s="29">
        <v>42152</v>
      </c>
      <c r="BF541" s="23"/>
      <c r="BG541" s="29">
        <v>42152</v>
      </c>
      <c r="BH541" s="108" t="s">
        <v>5549</v>
      </c>
      <c r="BI541" s="42">
        <v>739</v>
      </c>
      <c r="BJ541" s="43">
        <v>24.633333333333333</v>
      </c>
      <c r="BK541" s="27">
        <f t="shared" si="38"/>
        <v>24</v>
      </c>
      <c r="BL541" s="110">
        <f t="shared" si="39"/>
        <v>2</v>
      </c>
    </row>
    <row r="542" spans="1:64" ht="18" customHeight="1" x14ac:dyDescent="0.25">
      <c r="A542" s="49" t="s">
        <v>5521</v>
      </c>
      <c r="B542" s="23" t="s">
        <v>5683</v>
      </c>
      <c r="C542" s="119">
        <v>93</v>
      </c>
      <c r="D542" s="18" t="s">
        <v>3333</v>
      </c>
      <c r="E542" s="24" t="s">
        <v>1630</v>
      </c>
      <c r="F542" s="84">
        <v>5055</v>
      </c>
      <c r="G542" s="18" t="s">
        <v>389</v>
      </c>
      <c r="H542" s="24" t="str">
        <f>IFERROR(IF(F542*1=9999,VLOOKUP(99&amp;C542*1,[4]Depara_Prod_Oficial!$A$2:$F$1048576,6,FALSE),VLOOKUP(F542*1,[4]Depara_Prod_Oficial!$A$2:$F$1048576,6,FALSE)),E542)</f>
        <v>Vida Master</v>
      </c>
      <c r="I542" s="24" t="str">
        <f>IFERROR(VLOOKUP(H542,'[5]Principais Produtos'!$C$1:$D$42,2,0),"Não")</f>
        <v>Sim</v>
      </c>
      <c r="J542" s="17" t="s">
        <v>387</v>
      </c>
      <c r="K542" s="23" t="s">
        <v>958</v>
      </c>
      <c r="L542" s="17" t="s">
        <v>4725</v>
      </c>
      <c r="M542" s="54" t="s">
        <v>48</v>
      </c>
      <c r="N542" s="103">
        <v>99971.28</v>
      </c>
      <c r="O542" s="31">
        <v>90000</v>
      </c>
      <c r="P542" s="104">
        <v>9971.2799999999988</v>
      </c>
      <c r="Q542" s="31"/>
      <c r="R542" s="17"/>
      <c r="S542" s="70" t="s">
        <v>375</v>
      </c>
      <c r="T542" s="23">
        <v>2110241</v>
      </c>
      <c r="U542" s="23" t="s">
        <v>5678</v>
      </c>
      <c r="V542" s="23" t="s">
        <v>5679</v>
      </c>
      <c r="W542" s="23" t="s">
        <v>52</v>
      </c>
      <c r="X542" s="23" t="s">
        <v>5680</v>
      </c>
      <c r="Y542" s="23" t="s">
        <v>5681</v>
      </c>
      <c r="Z542" s="23" t="s">
        <v>5682</v>
      </c>
      <c r="AA542" s="23" t="s">
        <v>56</v>
      </c>
      <c r="AB542" s="23">
        <v>120000</v>
      </c>
      <c r="AC542" s="23">
        <v>120000</v>
      </c>
      <c r="AD542" s="23" t="s">
        <v>56</v>
      </c>
      <c r="AE542" s="23" t="s">
        <v>56</v>
      </c>
      <c r="AF542" s="23" t="s">
        <v>56</v>
      </c>
      <c r="AG542" s="23">
        <v>120000</v>
      </c>
      <c r="AH542" s="23" t="s">
        <v>102</v>
      </c>
      <c r="AI542" s="23">
        <v>60000</v>
      </c>
      <c r="AJ542" s="23">
        <v>0</v>
      </c>
      <c r="AK542" s="23" t="s">
        <v>58</v>
      </c>
      <c r="AL542" s="23">
        <v>0</v>
      </c>
      <c r="AM542" s="23" t="s">
        <v>59</v>
      </c>
      <c r="AN542" s="23" t="s">
        <v>60</v>
      </c>
      <c r="AO542" s="24"/>
      <c r="AP542" s="23" t="s">
        <v>61</v>
      </c>
      <c r="AQ542" s="23" t="s">
        <v>62</v>
      </c>
      <c r="AR542" s="23" t="s">
        <v>199</v>
      </c>
      <c r="AS542" s="23" t="s">
        <v>64</v>
      </c>
      <c r="AT542" s="23" t="s">
        <v>153</v>
      </c>
      <c r="AU542" s="23" t="s">
        <v>65</v>
      </c>
      <c r="AV542" s="23" t="s">
        <v>5127</v>
      </c>
      <c r="AW542" s="23" t="s">
        <v>92</v>
      </c>
      <c r="AX542" s="23" t="s">
        <v>68</v>
      </c>
      <c r="AY542" s="23" t="s">
        <v>93</v>
      </c>
      <c r="AZ542" s="23" t="s">
        <v>5635</v>
      </c>
      <c r="BA542" s="23" t="s">
        <v>106</v>
      </c>
      <c r="BB542" s="23">
        <v>0</v>
      </c>
      <c r="BC542" s="23" t="s">
        <v>5683</v>
      </c>
      <c r="BD542" s="23" t="s">
        <v>5684</v>
      </c>
      <c r="BE542" s="29">
        <v>42173</v>
      </c>
      <c r="BF542" s="23"/>
      <c r="BG542" s="29">
        <v>42173</v>
      </c>
      <c r="BH542" s="108" t="s">
        <v>5635</v>
      </c>
      <c r="BI542" s="42">
        <v>727</v>
      </c>
      <c r="BJ542" s="43">
        <v>24.233333333333334</v>
      </c>
      <c r="BK542" s="27">
        <f t="shared" si="38"/>
        <v>23</v>
      </c>
      <c r="BL542" s="110">
        <f t="shared" si="39"/>
        <v>1.9166666666666667</v>
      </c>
    </row>
    <row r="543" spans="1:64" ht="18" customHeight="1" x14ac:dyDescent="0.25">
      <c r="A543" s="49" t="s">
        <v>5521</v>
      </c>
      <c r="B543" s="23" t="s">
        <v>5690</v>
      </c>
      <c r="C543" s="119">
        <v>93</v>
      </c>
      <c r="D543" s="18" t="s">
        <v>3333</v>
      </c>
      <c r="E543" s="24" t="s">
        <v>1632</v>
      </c>
      <c r="F543" s="84">
        <v>8061</v>
      </c>
      <c r="G543" s="18" t="s">
        <v>386</v>
      </c>
      <c r="H543" s="24" t="str">
        <f>IFERROR(IF(F543*1=9999,VLOOKUP(99&amp;C543*1,[4]Depara_Prod_Oficial!$A$2:$F$1048576,6,FALSE),VLOOKUP(F543*1,[4]Depara_Prod_Oficial!$A$2:$F$1048576,6,FALSE)),E543)</f>
        <v>Vida Homem</v>
      </c>
      <c r="I543" s="24" t="str">
        <f>IFERROR(VLOOKUP(H543,'[5]Principais Produtos'!$C$1:$D$42,2,0),"Não")</f>
        <v>Sim</v>
      </c>
      <c r="J543" s="17" t="s">
        <v>387</v>
      </c>
      <c r="K543" s="17" t="s">
        <v>953</v>
      </c>
      <c r="L543" s="17"/>
      <c r="M543" s="54" t="s">
        <v>48</v>
      </c>
      <c r="N543" s="103">
        <v>180996.19</v>
      </c>
      <c r="O543" s="31">
        <v>180504.69</v>
      </c>
      <c r="P543" s="104">
        <v>491.5</v>
      </c>
      <c r="Q543" s="31">
        <v>800</v>
      </c>
      <c r="R543" s="17"/>
      <c r="S543" s="70" t="s">
        <v>375</v>
      </c>
      <c r="T543" s="23">
        <v>2444833</v>
      </c>
      <c r="U543" s="23" t="s">
        <v>5685</v>
      </c>
      <c r="V543" s="23" t="s">
        <v>5686</v>
      </c>
      <c r="W543" s="23" t="s">
        <v>52</v>
      </c>
      <c r="X543" s="23" t="s">
        <v>5687</v>
      </c>
      <c r="Y543" s="23" t="s">
        <v>5688</v>
      </c>
      <c r="Z543" s="23" t="s">
        <v>630</v>
      </c>
      <c r="AA543" s="23" t="s">
        <v>56</v>
      </c>
      <c r="AB543" s="23">
        <v>165963.5</v>
      </c>
      <c r="AC543" s="23">
        <v>165963.5</v>
      </c>
      <c r="AD543" s="23" t="s">
        <v>56</v>
      </c>
      <c r="AE543" s="23" t="s">
        <v>56</v>
      </c>
      <c r="AF543" s="23" t="s">
        <v>56</v>
      </c>
      <c r="AG543" s="23">
        <v>165963.5</v>
      </c>
      <c r="AH543" s="23" t="s">
        <v>102</v>
      </c>
      <c r="AI543" s="23">
        <v>82981.75</v>
      </c>
      <c r="AJ543" s="23">
        <v>0</v>
      </c>
      <c r="AK543" s="23" t="s">
        <v>58</v>
      </c>
      <c r="AL543" s="23">
        <v>0</v>
      </c>
      <c r="AM543" s="23" t="s">
        <v>59</v>
      </c>
      <c r="AN543" s="23" t="s">
        <v>60</v>
      </c>
      <c r="AO543" s="24"/>
      <c r="AP543" s="23" t="s">
        <v>61</v>
      </c>
      <c r="AQ543" s="23" t="s">
        <v>62</v>
      </c>
      <c r="AR543" s="23" t="s">
        <v>168</v>
      </c>
      <c r="AS543" s="23" t="s">
        <v>64</v>
      </c>
      <c r="AT543" s="23" t="s">
        <v>169</v>
      </c>
      <c r="AU543" s="23" t="s">
        <v>65</v>
      </c>
      <c r="AV543" s="23" t="s">
        <v>5689</v>
      </c>
      <c r="AW543" s="23" t="s">
        <v>292</v>
      </c>
      <c r="AX543" s="23" t="s">
        <v>293</v>
      </c>
      <c r="AY543" s="23" t="s">
        <v>93</v>
      </c>
      <c r="AZ543" s="23" t="s">
        <v>5549</v>
      </c>
      <c r="BA543" s="23" t="s">
        <v>106</v>
      </c>
      <c r="BB543" s="23">
        <v>0</v>
      </c>
      <c r="BC543" s="23" t="s">
        <v>5690</v>
      </c>
      <c r="BD543" s="23" t="s">
        <v>5691</v>
      </c>
      <c r="BE543" s="29">
        <v>42860</v>
      </c>
      <c r="BF543" s="23"/>
      <c r="BG543" s="29">
        <v>42860</v>
      </c>
      <c r="BH543" s="108" t="s">
        <v>5549</v>
      </c>
      <c r="BI543" s="42">
        <v>31</v>
      </c>
      <c r="BJ543" s="43">
        <v>1.0333333333333334</v>
      </c>
      <c r="BK543" s="27">
        <f t="shared" si="38"/>
        <v>1</v>
      </c>
      <c r="BL543" s="110">
        <f t="shared" si="39"/>
        <v>8.3333333333333329E-2</v>
      </c>
    </row>
    <row r="544" spans="1:64" ht="18" customHeight="1" x14ac:dyDescent="0.25">
      <c r="A544" s="49" t="s">
        <v>5521</v>
      </c>
      <c r="B544" s="23" t="s">
        <v>5697</v>
      </c>
      <c r="C544" s="119">
        <v>93</v>
      </c>
      <c r="D544" s="18" t="s">
        <v>3333</v>
      </c>
      <c r="E544" s="24" t="s">
        <v>377</v>
      </c>
      <c r="F544" s="84">
        <v>5030</v>
      </c>
      <c r="G544" s="18" t="s">
        <v>389</v>
      </c>
      <c r="H544" s="24" t="str">
        <f>IFERROR(IF(F544*1=9999,VLOOKUP(99&amp;C544*1,[4]Depara_Prod_Oficial!$A$2:$F$1048576,6,FALSE),VLOOKUP(F544*1,[4]Depara_Prod_Oficial!$A$2:$F$1048576,6,FALSE)),E544)</f>
        <v>Vida Proteção Exclusiva</v>
      </c>
      <c r="I544" s="24" t="str">
        <f>IFERROR(VLOOKUP(H544,'[5]Principais Produtos'!$C$1:$D$42,2,0),"Não")</f>
        <v>Sim</v>
      </c>
      <c r="J544" s="17" t="s">
        <v>387</v>
      </c>
      <c r="K544" s="23" t="s">
        <v>958</v>
      </c>
      <c r="L544" s="17" t="s">
        <v>5507</v>
      </c>
      <c r="M544" s="54" t="s">
        <v>48</v>
      </c>
      <c r="N544" s="103">
        <v>13794.46</v>
      </c>
      <c r="O544" s="31">
        <v>13000</v>
      </c>
      <c r="P544" s="104">
        <v>794.45999999999913</v>
      </c>
      <c r="Q544" s="31"/>
      <c r="R544" s="17"/>
      <c r="S544" s="70" t="s">
        <v>375</v>
      </c>
      <c r="T544" s="23">
        <v>2323845</v>
      </c>
      <c r="U544" s="23" t="s">
        <v>5692</v>
      </c>
      <c r="V544" s="23" t="s">
        <v>5693</v>
      </c>
      <c r="W544" s="23" t="s">
        <v>52</v>
      </c>
      <c r="X544" s="23" t="s">
        <v>5694</v>
      </c>
      <c r="Y544" s="23" t="s">
        <v>5695</v>
      </c>
      <c r="Z544" s="23" t="s">
        <v>5696</v>
      </c>
      <c r="AA544" s="23" t="s">
        <v>56</v>
      </c>
      <c r="AB544" s="23">
        <v>12037</v>
      </c>
      <c r="AC544" s="23">
        <v>12037</v>
      </c>
      <c r="AD544" s="23" t="s">
        <v>56</v>
      </c>
      <c r="AE544" s="23" t="s">
        <v>56</v>
      </c>
      <c r="AF544" s="23" t="s">
        <v>56</v>
      </c>
      <c r="AG544" s="23">
        <v>12037</v>
      </c>
      <c r="AH544" s="23" t="s">
        <v>102</v>
      </c>
      <c r="AI544" s="23">
        <v>6018.5</v>
      </c>
      <c r="AJ544" s="23">
        <v>0</v>
      </c>
      <c r="AK544" s="23" t="s">
        <v>58</v>
      </c>
      <c r="AL544" s="23">
        <v>0</v>
      </c>
      <c r="AM544" s="23" t="s">
        <v>59</v>
      </c>
      <c r="AN544" s="23" t="s">
        <v>60</v>
      </c>
      <c r="AO544" s="24"/>
      <c r="AP544" s="23" t="s">
        <v>61</v>
      </c>
      <c r="AQ544" s="23" t="s">
        <v>62</v>
      </c>
      <c r="AR544" s="23" t="s">
        <v>87</v>
      </c>
      <c r="AS544" s="23" t="s">
        <v>64</v>
      </c>
      <c r="AT544" s="23" t="s">
        <v>89</v>
      </c>
      <c r="AU544" s="23" t="s">
        <v>103</v>
      </c>
      <c r="AV544" s="23" t="s">
        <v>2522</v>
      </c>
      <c r="AW544" s="23" t="s">
        <v>92</v>
      </c>
      <c r="AX544" s="23" t="s">
        <v>68</v>
      </c>
      <c r="AY544" s="23" t="s">
        <v>93</v>
      </c>
      <c r="AZ544" s="23" t="s">
        <v>5549</v>
      </c>
      <c r="BA544" s="23" t="s">
        <v>106</v>
      </c>
      <c r="BB544" s="23">
        <v>0</v>
      </c>
      <c r="BC544" s="23" t="s">
        <v>5697</v>
      </c>
      <c r="BD544" s="23" t="s">
        <v>5698</v>
      </c>
      <c r="BE544" s="29">
        <v>42627</v>
      </c>
      <c r="BF544" s="23"/>
      <c r="BG544" s="29">
        <v>42627</v>
      </c>
      <c r="BH544" s="108" t="s">
        <v>5549</v>
      </c>
      <c r="BI544" s="42">
        <v>264</v>
      </c>
      <c r="BJ544" s="43">
        <v>8.8000000000000007</v>
      </c>
      <c r="BK544" s="27">
        <f t="shared" si="38"/>
        <v>8</v>
      </c>
      <c r="BL544" s="110">
        <f t="shared" si="39"/>
        <v>0.66666666666666663</v>
      </c>
    </row>
    <row r="545" spans="1:64" ht="18" customHeight="1" x14ac:dyDescent="0.25">
      <c r="A545" s="49" t="s">
        <v>5521</v>
      </c>
      <c r="B545" s="23" t="s">
        <v>5704</v>
      </c>
      <c r="C545" s="119">
        <v>93</v>
      </c>
      <c r="D545" s="18" t="s">
        <v>3333</v>
      </c>
      <c r="E545" s="24" t="s">
        <v>1630</v>
      </c>
      <c r="F545" s="84">
        <v>5055</v>
      </c>
      <c r="G545" s="18" t="s">
        <v>389</v>
      </c>
      <c r="H545" s="24" t="str">
        <f>IFERROR(IF(F545*1=9999,VLOOKUP(99&amp;C545*1,[4]Depara_Prod_Oficial!$A$2:$F$1048576,6,FALSE),VLOOKUP(F545*1,[4]Depara_Prod_Oficial!$A$2:$F$1048576,6,FALSE)),E545)</f>
        <v>Vida Master</v>
      </c>
      <c r="I545" s="24" t="str">
        <f>IFERROR(VLOOKUP(H545,'[5]Principais Produtos'!$C$1:$D$42,2,0),"Não")</f>
        <v>Sim</v>
      </c>
      <c r="J545" s="17" t="s">
        <v>387</v>
      </c>
      <c r="K545" s="23" t="s">
        <v>958</v>
      </c>
      <c r="L545" s="17" t="s">
        <v>5507</v>
      </c>
      <c r="M545" s="54" t="s">
        <v>48</v>
      </c>
      <c r="N545" s="103">
        <v>8672.11</v>
      </c>
      <c r="O545" s="31">
        <v>7000</v>
      </c>
      <c r="P545" s="104">
        <v>1672.1100000000006</v>
      </c>
      <c r="Q545" s="31"/>
      <c r="R545" s="17"/>
      <c r="S545" s="70" t="s">
        <v>375</v>
      </c>
      <c r="T545" s="23">
        <v>2226432</v>
      </c>
      <c r="U545" s="23" t="s">
        <v>5699</v>
      </c>
      <c r="V545" s="23" t="s">
        <v>5700</v>
      </c>
      <c r="W545" s="23" t="s">
        <v>52</v>
      </c>
      <c r="X545" s="23" t="s">
        <v>5701</v>
      </c>
      <c r="Y545" s="23" t="s">
        <v>5702</v>
      </c>
      <c r="Z545" s="23" t="s">
        <v>5703</v>
      </c>
      <c r="AA545" s="23" t="s">
        <v>56</v>
      </c>
      <c r="AB545" s="23">
        <v>7000</v>
      </c>
      <c r="AC545" s="23">
        <v>7000</v>
      </c>
      <c r="AD545" s="23" t="s">
        <v>56</v>
      </c>
      <c r="AE545" s="23" t="s">
        <v>56</v>
      </c>
      <c r="AF545" s="23" t="s">
        <v>56</v>
      </c>
      <c r="AG545" s="23">
        <v>7000</v>
      </c>
      <c r="AH545" s="23" t="s">
        <v>102</v>
      </c>
      <c r="AI545" s="23">
        <v>3500</v>
      </c>
      <c r="AJ545" s="23">
        <v>0</v>
      </c>
      <c r="AK545" s="23" t="s">
        <v>58</v>
      </c>
      <c r="AL545" s="23">
        <v>0</v>
      </c>
      <c r="AM545" s="23" t="s">
        <v>59</v>
      </c>
      <c r="AN545" s="23" t="s">
        <v>60</v>
      </c>
      <c r="AO545" s="24"/>
      <c r="AP545" s="23" t="s">
        <v>61</v>
      </c>
      <c r="AQ545" s="23" t="s">
        <v>62</v>
      </c>
      <c r="AR545" s="23" t="s">
        <v>168</v>
      </c>
      <c r="AS545" s="23" t="s">
        <v>64</v>
      </c>
      <c r="AT545" s="23" t="s">
        <v>187</v>
      </c>
      <c r="AU545" s="23" t="s">
        <v>65</v>
      </c>
      <c r="AV545" s="23" t="s">
        <v>201</v>
      </c>
      <c r="AW545" s="23" t="s">
        <v>92</v>
      </c>
      <c r="AX545" s="23" t="s">
        <v>68</v>
      </c>
      <c r="AY545" s="23" t="s">
        <v>93</v>
      </c>
      <c r="AZ545" s="23" t="s">
        <v>5549</v>
      </c>
      <c r="BA545" s="23" t="s">
        <v>106</v>
      </c>
      <c r="BB545" s="23">
        <v>0</v>
      </c>
      <c r="BC545" s="23" t="s">
        <v>5704</v>
      </c>
      <c r="BD545" s="23" t="s">
        <v>801</v>
      </c>
      <c r="BE545" s="29">
        <v>42453</v>
      </c>
      <c r="BF545" s="23"/>
      <c r="BG545" s="29">
        <v>42453</v>
      </c>
      <c r="BH545" s="108" t="s">
        <v>5549</v>
      </c>
      <c r="BI545" s="42">
        <v>438</v>
      </c>
      <c r="BJ545" s="43">
        <v>14.6</v>
      </c>
      <c r="BK545" s="27">
        <f t="shared" si="38"/>
        <v>14</v>
      </c>
      <c r="BL545" s="110">
        <f t="shared" si="39"/>
        <v>1.1666666666666667</v>
      </c>
    </row>
    <row r="546" spans="1:64" ht="18" customHeight="1" x14ac:dyDescent="0.25">
      <c r="A546" s="49" t="s">
        <v>5521</v>
      </c>
      <c r="B546" s="23" t="s">
        <v>5712</v>
      </c>
      <c r="C546" s="119">
        <v>82</v>
      </c>
      <c r="D546" s="18" t="s">
        <v>3333</v>
      </c>
      <c r="E546" s="24" t="s">
        <v>917</v>
      </c>
      <c r="F546" s="84">
        <v>5012</v>
      </c>
      <c r="G546" s="18" t="s">
        <v>386</v>
      </c>
      <c r="H546" s="24" t="str">
        <f>IFERROR(IF(F546*1=9999,VLOOKUP(99&amp;C546*1,[4]Depara_Prod_Oficial!$A$2:$F$1048576,6,FALSE),VLOOKUP(F546*1,[4]Depara_Prod_Oficial!$A$2:$F$1048576,6,FALSE)),E546)</f>
        <v>AP STD</v>
      </c>
      <c r="I546" s="24" t="str">
        <f>IFERROR(VLOOKUP(H546,'[5]Principais Produtos'!$C$1:$D$42,2,0),"Não")</f>
        <v>Sim</v>
      </c>
      <c r="J546" s="17" t="s">
        <v>387</v>
      </c>
      <c r="K546" s="17" t="s">
        <v>3664</v>
      </c>
      <c r="L546" s="17"/>
      <c r="M546" s="54" t="s">
        <v>48</v>
      </c>
      <c r="N546" s="103">
        <v>89761.87</v>
      </c>
      <c r="O546" s="31">
        <v>82079.05</v>
      </c>
      <c r="P546" s="104">
        <v>7682.8199999999924</v>
      </c>
      <c r="Q546" s="31"/>
      <c r="R546" s="17"/>
      <c r="S546" s="70" t="s">
        <v>375</v>
      </c>
      <c r="T546" s="23">
        <v>1969925</v>
      </c>
      <c r="U546" s="23" t="s">
        <v>5705</v>
      </c>
      <c r="V546" s="23" t="s">
        <v>5706</v>
      </c>
      <c r="W546" s="23" t="s">
        <v>52</v>
      </c>
      <c r="X546" s="23" t="s">
        <v>5707</v>
      </c>
      <c r="Y546" s="23" t="s">
        <v>5708</v>
      </c>
      <c r="Z546" s="23" t="s">
        <v>5709</v>
      </c>
      <c r="AA546" s="23" t="s">
        <v>56</v>
      </c>
      <c r="AB546" s="23">
        <v>53000</v>
      </c>
      <c r="AC546" s="23">
        <v>53000</v>
      </c>
      <c r="AD546" s="23" t="s">
        <v>56</v>
      </c>
      <c r="AE546" s="23" t="s">
        <v>56</v>
      </c>
      <c r="AF546" s="23" t="s">
        <v>56</v>
      </c>
      <c r="AG546" s="23">
        <v>53000</v>
      </c>
      <c r="AH546" s="23" t="s">
        <v>57</v>
      </c>
      <c r="AI546" s="23">
        <v>53000</v>
      </c>
      <c r="AJ546" s="23">
        <v>0</v>
      </c>
      <c r="AK546" s="23" t="s">
        <v>58</v>
      </c>
      <c r="AL546" s="23">
        <v>0</v>
      </c>
      <c r="AM546" s="23" t="s">
        <v>59</v>
      </c>
      <c r="AN546" s="23" t="s">
        <v>60</v>
      </c>
      <c r="AO546" s="24"/>
      <c r="AP546" s="23" t="s">
        <v>61</v>
      </c>
      <c r="AQ546" s="23" t="s">
        <v>62</v>
      </c>
      <c r="AR546" s="23" t="s">
        <v>199</v>
      </c>
      <c r="AS546" s="23" t="s">
        <v>88</v>
      </c>
      <c r="AT546" s="23" t="s">
        <v>153</v>
      </c>
      <c r="AU546" s="23" t="s">
        <v>65</v>
      </c>
      <c r="AV546" s="23" t="s">
        <v>5710</v>
      </c>
      <c r="AW546" s="23" t="s">
        <v>1806</v>
      </c>
      <c r="AX546" s="23" t="s">
        <v>775</v>
      </c>
      <c r="AY546" s="23" t="s">
        <v>93</v>
      </c>
      <c r="AZ546" s="23" t="s">
        <v>5711</v>
      </c>
      <c r="BA546" s="23" t="s">
        <v>106</v>
      </c>
      <c r="BB546" s="23">
        <v>0</v>
      </c>
      <c r="BC546" s="23" t="s">
        <v>5712</v>
      </c>
      <c r="BD546" s="23" t="s">
        <v>5713</v>
      </c>
      <c r="BE546" s="29">
        <v>41949</v>
      </c>
      <c r="BF546" s="23"/>
      <c r="BG546" s="29">
        <v>41949</v>
      </c>
      <c r="BH546" s="108" t="s">
        <v>5711</v>
      </c>
      <c r="BI546" s="42">
        <v>938</v>
      </c>
      <c r="BJ546" s="43">
        <v>31.266666666666666</v>
      </c>
      <c r="BK546" s="27">
        <f t="shared" si="38"/>
        <v>30</v>
      </c>
      <c r="BL546" s="110">
        <f t="shared" si="39"/>
        <v>2.5</v>
      </c>
    </row>
    <row r="547" spans="1:64" ht="18" customHeight="1" x14ac:dyDescent="0.25">
      <c r="A547" s="49" t="s">
        <v>5521</v>
      </c>
      <c r="B547" s="23" t="s">
        <v>5719</v>
      </c>
      <c r="C547" s="119">
        <v>93</v>
      </c>
      <c r="D547" s="18" t="s">
        <v>3333</v>
      </c>
      <c r="E547" s="24" t="s">
        <v>377</v>
      </c>
      <c r="F547" s="84">
        <v>5030</v>
      </c>
      <c r="G547" s="18" t="s">
        <v>389</v>
      </c>
      <c r="H547" s="24" t="str">
        <f>IFERROR(IF(F547*1=9999,VLOOKUP(99&amp;C547*1,[4]Depara_Prod_Oficial!$A$2:$F$1048576,6,FALSE),VLOOKUP(F547*1,[4]Depara_Prod_Oficial!$A$2:$F$1048576,6,FALSE)),E547)</f>
        <v>Vida Proteção Exclusiva</v>
      </c>
      <c r="I547" s="24" t="str">
        <f>IFERROR(VLOOKUP(H547,'[5]Principais Produtos'!$C$1:$D$42,2,0),"Não")</f>
        <v>Sim</v>
      </c>
      <c r="J547" s="17" t="s">
        <v>387</v>
      </c>
      <c r="K547" s="17" t="s">
        <v>3664</v>
      </c>
      <c r="L547" s="17"/>
      <c r="M547" s="54" t="s">
        <v>48</v>
      </c>
      <c r="N547" s="103">
        <v>15000</v>
      </c>
      <c r="O547" s="31">
        <v>10831.26</v>
      </c>
      <c r="P547" s="104">
        <v>4168.74</v>
      </c>
      <c r="Q547" s="31"/>
      <c r="R547" s="17"/>
      <c r="S547" s="70" t="s">
        <v>375</v>
      </c>
      <c r="T547" s="23">
        <v>2446794</v>
      </c>
      <c r="U547" s="23" t="s">
        <v>5714</v>
      </c>
      <c r="V547" s="23" t="s">
        <v>5715</v>
      </c>
      <c r="W547" s="23" t="s">
        <v>52</v>
      </c>
      <c r="X547" s="23" t="s">
        <v>5716</v>
      </c>
      <c r="Y547" s="23" t="s">
        <v>5717</v>
      </c>
      <c r="Z547" s="23" t="s">
        <v>5718</v>
      </c>
      <c r="AA547" s="23" t="s">
        <v>56</v>
      </c>
      <c r="AB547" s="23">
        <v>10831.26</v>
      </c>
      <c r="AC547" s="23">
        <v>32822</v>
      </c>
      <c r="AD547" s="23" t="s">
        <v>56</v>
      </c>
      <c r="AE547" s="23" t="s">
        <v>56</v>
      </c>
      <c r="AF547" s="23" t="s">
        <v>56</v>
      </c>
      <c r="AG547" s="23">
        <v>10831.26</v>
      </c>
      <c r="AH547" s="23" t="s">
        <v>57</v>
      </c>
      <c r="AI547" s="23">
        <v>10831.26</v>
      </c>
      <c r="AJ547" s="23">
        <v>0</v>
      </c>
      <c r="AK547" s="23" t="s">
        <v>58</v>
      </c>
      <c r="AL547" s="23">
        <v>0</v>
      </c>
      <c r="AM547" s="23" t="s">
        <v>59</v>
      </c>
      <c r="AN547" s="23" t="s">
        <v>60</v>
      </c>
      <c r="AO547" s="24"/>
      <c r="AP547" s="23" t="s">
        <v>61</v>
      </c>
      <c r="AQ547" s="23" t="s">
        <v>62</v>
      </c>
      <c r="AR547" s="23" t="s">
        <v>168</v>
      </c>
      <c r="AS547" s="23" t="s">
        <v>88</v>
      </c>
      <c r="AT547" s="23" t="s">
        <v>187</v>
      </c>
      <c r="AU547" s="23" t="s">
        <v>65</v>
      </c>
      <c r="AV547" s="23" t="s">
        <v>479</v>
      </c>
      <c r="AW547" s="23" t="s">
        <v>92</v>
      </c>
      <c r="AX547" s="23" t="s">
        <v>68</v>
      </c>
      <c r="AY547" s="23" t="s">
        <v>93</v>
      </c>
      <c r="AZ547" s="23" t="s">
        <v>5549</v>
      </c>
      <c r="BA547" s="23" t="s">
        <v>70</v>
      </c>
      <c r="BB547" s="23">
        <v>0</v>
      </c>
      <c r="BC547" s="23" t="s">
        <v>5719</v>
      </c>
      <c r="BD547" s="23" t="s">
        <v>5720</v>
      </c>
      <c r="BE547" s="29">
        <v>42866</v>
      </c>
      <c r="BF547" s="23"/>
      <c r="BG547" s="29">
        <v>42866</v>
      </c>
      <c r="BH547" s="108" t="s">
        <v>5549</v>
      </c>
      <c r="BI547" s="42">
        <v>25</v>
      </c>
      <c r="BJ547" s="43">
        <v>0.83333333333333337</v>
      </c>
      <c r="BK547" s="27">
        <f t="shared" si="38"/>
        <v>0</v>
      </c>
      <c r="BL547" s="110">
        <f t="shared" si="39"/>
        <v>0</v>
      </c>
    </row>
    <row r="548" spans="1:64" ht="18" customHeight="1" x14ac:dyDescent="0.25">
      <c r="A548" s="49" t="s">
        <v>5521</v>
      </c>
      <c r="B548" s="23" t="s">
        <v>5726</v>
      </c>
      <c r="C548" s="119">
        <v>93</v>
      </c>
      <c r="D548" s="18" t="s">
        <v>3333</v>
      </c>
      <c r="E548" s="24" t="s">
        <v>1630</v>
      </c>
      <c r="F548" s="84">
        <v>5055</v>
      </c>
      <c r="G548" s="18" t="s">
        <v>389</v>
      </c>
      <c r="H548" s="24" t="str">
        <f>IFERROR(IF(F548*1=9999,VLOOKUP(99&amp;C548*1,[4]Depara_Prod_Oficial!$A$2:$F$1048576,6,FALSE),VLOOKUP(F548*1,[4]Depara_Prod_Oficial!$A$2:$F$1048576,6,FALSE)),E548)</f>
        <v>Vida Master</v>
      </c>
      <c r="I548" s="24" t="str">
        <f>IFERROR(VLOOKUP(H548,'[5]Principais Produtos'!$C$1:$D$42,2,0),"Não")</f>
        <v>Sim</v>
      </c>
      <c r="J548" s="17" t="s">
        <v>387</v>
      </c>
      <c r="K548" s="23" t="s">
        <v>958</v>
      </c>
      <c r="L548" s="17" t="s">
        <v>5507</v>
      </c>
      <c r="M548" s="54" t="s">
        <v>48</v>
      </c>
      <c r="N548" s="103">
        <v>108032</v>
      </c>
      <c r="O548" s="31">
        <v>0</v>
      </c>
      <c r="P548" s="104">
        <v>108032</v>
      </c>
      <c r="Q548" s="31"/>
      <c r="R548" s="17"/>
      <c r="S548" s="70" t="s">
        <v>375</v>
      </c>
      <c r="T548" s="23">
        <v>2205475</v>
      </c>
      <c r="U548" s="23" t="s">
        <v>5721</v>
      </c>
      <c r="V548" s="23" t="s">
        <v>5722</v>
      </c>
      <c r="W548" s="23" t="s">
        <v>52</v>
      </c>
      <c r="X548" s="23" t="s">
        <v>5723</v>
      </c>
      <c r="Y548" s="23" t="s">
        <v>5724</v>
      </c>
      <c r="Z548" s="23" t="s">
        <v>5725</v>
      </c>
      <c r="AA548" s="23" t="s">
        <v>56</v>
      </c>
      <c r="AB548" s="23">
        <v>63147</v>
      </c>
      <c r="AC548" s="23">
        <v>63147</v>
      </c>
      <c r="AD548" s="23" t="s">
        <v>56</v>
      </c>
      <c r="AE548" s="23" t="s">
        <v>56</v>
      </c>
      <c r="AF548" s="23" t="s">
        <v>56</v>
      </c>
      <c r="AG548" s="23">
        <v>63147</v>
      </c>
      <c r="AH548" s="23" t="s">
        <v>102</v>
      </c>
      <c r="AI548" s="23">
        <v>31573.5</v>
      </c>
      <c r="AJ548" s="23">
        <v>0</v>
      </c>
      <c r="AK548" s="23" t="s">
        <v>58</v>
      </c>
      <c r="AL548" s="23">
        <v>0</v>
      </c>
      <c r="AM548" s="23" t="s">
        <v>59</v>
      </c>
      <c r="AN548" s="23" t="s">
        <v>60</v>
      </c>
      <c r="AO548" s="24"/>
      <c r="AP548" s="23" t="s">
        <v>61</v>
      </c>
      <c r="AQ548" s="23" t="s">
        <v>62</v>
      </c>
      <c r="AR548" s="23" t="s">
        <v>168</v>
      </c>
      <c r="AS548" s="23" t="s">
        <v>88</v>
      </c>
      <c r="AT548" s="23" t="s">
        <v>187</v>
      </c>
      <c r="AU548" s="23" t="s">
        <v>65</v>
      </c>
      <c r="AV548" s="23" t="s">
        <v>134</v>
      </c>
      <c r="AW548" s="23" t="s">
        <v>92</v>
      </c>
      <c r="AX548" s="23" t="s">
        <v>68</v>
      </c>
      <c r="AY548" s="23" t="s">
        <v>93</v>
      </c>
      <c r="AZ548" s="23" t="s">
        <v>5549</v>
      </c>
      <c r="BA548" s="23" t="s">
        <v>70</v>
      </c>
      <c r="BB548" s="23">
        <v>0</v>
      </c>
      <c r="BC548" s="23" t="s">
        <v>5726</v>
      </c>
      <c r="BD548" s="23" t="s">
        <v>5663</v>
      </c>
      <c r="BE548" s="29">
        <v>42417</v>
      </c>
      <c r="BF548" s="23"/>
      <c r="BG548" s="29">
        <v>42417</v>
      </c>
      <c r="BH548" s="108" t="s">
        <v>5549</v>
      </c>
      <c r="BI548" s="42">
        <v>474</v>
      </c>
      <c r="BJ548" s="43">
        <v>15.8</v>
      </c>
      <c r="BK548" s="27">
        <f t="shared" si="38"/>
        <v>15</v>
      </c>
      <c r="BL548" s="110">
        <f t="shared" si="39"/>
        <v>1.25</v>
      </c>
    </row>
    <row r="549" spans="1:64" ht="18" customHeight="1" x14ac:dyDescent="0.25">
      <c r="A549" s="49" t="s">
        <v>5521</v>
      </c>
      <c r="B549" s="23" t="s">
        <v>5732</v>
      </c>
      <c r="C549" s="119">
        <v>93</v>
      </c>
      <c r="D549" s="18" t="s">
        <v>3333</v>
      </c>
      <c r="E549" s="24" t="s">
        <v>1631</v>
      </c>
      <c r="F549" s="84">
        <v>8063</v>
      </c>
      <c r="G549" s="18" t="s">
        <v>374</v>
      </c>
      <c r="H549" s="24" t="str">
        <f>IFERROR(IF(F549*1=9999,VLOOKUP(99&amp;C549*1,[4]Depara_Prod_Oficial!$A$2:$F$1048576,6,FALSE),VLOOKUP(F549*1,[4]Depara_Prod_Oficial!$A$2:$F$1048576,6,FALSE)),E549)</f>
        <v>Vida Premiada</v>
      </c>
      <c r="I549" s="24" t="str">
        <f>IFERROR(VLOOKUP(H549,'[5]Principais Produtos'!$C$1:$D$42,2,0),"Não")</f>
        <v>Não</v>
      </c>
      <c r="J549" s="17" t="s">
        <v>387</v>
      </c>
      <c r="K549" s="23" t="s">
        <v>47</v>
      </c>
      <c r="L549" s="17"/>
      <c r="M549" s="54" t="s">
        <v>48</v>
      </c>
      <c r="N549" s="103">
        <v>50000</v>
      </c>
      <c r="O549" s="31">
        <v>20000</v>
      </c>
      <c r="P549" s="104">
        <v>30000</v>
      </c>
      <c r="Q549" s="31"/>
      <c r="R549" s="17"/>
      <c r="S549" s="70" t="s">
        <v>375</v>
      </c>
      <c r="T549" s="23">
        <v>1978807</v>
      </c>
      <c r="U549" s="23" t="s">
        <v>5727</v>
      </c>
      <c r="V549" s="23" t="s">
        <v>5728</v>
      </c>
      <c r="W549" s="23" t="s">
        <v>52</v>
      </c>
      <c r="X549" s="23" t="s">
        <v>5729</v>
      </c>
      <c r="Y549" s="23" t="s">
        <v>5730</v>
      </c>
      <c r="Z549" s="23" t="s">
        <v>1235</v>
      </c>
      <c r="AA549" s="23" t="s">
        <v>56</v>
      </c>
      <c r="AB549" s="23">
        <v>50000</v>
      </c>
      <c r="AC549" s="23">
        <v>50000</v>
      </c>
      <c r="AD549" s="23" t="s">
        <v>56</v>
      </c>
      <c r="AE549" s="23" t="s">
        <v>56</v>
      </c>
      <c r="AF549" s="23" t="s">
        <v>56</v>
      </c>
      <c r="AG549" s="23">
        <v>50000</v>
      </c>
      <c r="AH549" s="23" t="s">
        <v>102</v>
      </c>
      <c r="AI549" s="23">
        <v>25000</v>
      </c>
      <c r="AJ549" s="23">
        <v>0</v>
      </c>
      <c r="AK549" s="23" t="s">
        <v>58</v>
      </c>
      <c r="AL549" s="23">
        <v>0</v>
      </c>
      <c r="AM549" s="23" t="s">
        <v>59</v>
      </c>
      <c r="AN549" s="23" t="s">
        <v>60</v>
      </c>
      <c r="AO549" s="24"/>
      <c r="AP549" s="23" t="s">
        <v>61</v>
      </c>
      <c r="AQ549" s="23" t="s">
        <v>62</v>
      </c>
      <c r="AR549" s="23" t="s">
        <v>87</v>
      </c>
      <c r="AS549" s="23" t="s">
        <v>88</v>
      </c>
      <c r="AT549" s="23" t="s">
        <v>153</v>
      </c>
      <c r="AU549" s="23" t="s">
        <v>65</v>
      </c>
      <c r="AV549" s="23" t="s">
        <v>5731</v>
      </c>
      <c r="AW549" s="23" t="s">
        <v>92</v>
      </c>
      <c r="AX549" s="23" t="s">
        <v>68</v>
      </c>
      <c r="AY549" s="23" t="s">
        <v>93</v>
      </c>
      <c r="AZ549" s="23" t="s">
        <v>5549</v>
      </c>
      <c r="BA549" s="23" t="s">
        <v>70</v>
      </c>
      <c r="BB549" s="23">
        <v>0</v>
      </c>
      <c r="BC549" s="23" t="s">
        <v>5732</v>
      </c>
      <c r="BD549" s="23" t="s">
        <v>5733</v>
      </c>
      <c r="BE549" s="29">
        <v>41961</v>
      </c>
      <c r="BF549" s="23"/>
      <c r="BG549" s="29">
        <v>41961</v>
      </c>
      <c r="BH549" s="108" t="s">
        <v>5549</v>
      </c>
      <c r="BI549" s="42">
        <v>930</v>
      </c>
      <c r="BJ549" s="43">
        <v>31</v>
      </c>
      <c r="BK549" s="27">
        <f t="shared" si="38"/>
        <v>30</v>
      </c>
      <c r="BL549" s="110">
        <f t="shared" si="39"/>
        <v>2.5</v>
      </c>
    </row>
    <row r="550" spans="1:64" ht="18" customHeight="1" x14ac:dyDescent="0.25">
      <c r="A550" s="49" t="s">
        <v>5521</v>
      </c>
      <c r="B550" s="23" t="s">
        <v>5741</v>
      </c>
      <c r="C550" s="119">
        <v>14</v>
      </c>
      <c r="D550" s="18" t="s">
        <v>3274</v>
      </c>
      <c r="E550" s="24" t="s">
        <v>3556</v>
      </c>
      <c r="F550" s="84">
        <v>8114</v>
      </c>
      <c r="G550" s="18" t="s">
        <v>2402</v>
      </c>
      <c r="H550" s="24" t="str">
        <f>IFERROR(IF(F550*1=9999,VLOOKUP(99&amp;C550*1,[4]Depara_Prod_Oficial!$A$2:$F$1048576,6,FALSE),VLOOKUP(F550*1,[4]Depara_Prod_Oficial!$A$2:$F$1048576,6,FALSE)),E550)</f>
        <v>Empresarial</v>
      </c>
      <c r="I550" s="24" t="str">
        <f>IFERROR(VLOOKUP(H550,'[5]Principais Produtos'!$C$1:$D$42,2,0),"Não")</f>
        <v>Sim</v>
      </c>
      <c r="J550" s="17" t="s">
        <v>387</v>
      </c>
      <c r="K550" s="17" t="s">
        <v>3664</v>
      </c>
      <c r="L550" s="17"/>
      <c r="M550" s="54" t="s">
        <v>369</v>
      </c>
      <c r="N550" s="103">
        <v>53234.41</v>
      </c>
      <c r="O550" s="103">
        <v>0</v>
      </c>
      <c r="P550" s="104">
        <v>53234.41</v>
      </c>
      <c r="Q550" s="31">
        <v>0</v>
      </c>
      <c r="R550" s="17"/>
      <c r="S550" s="70" t="s">
        <v>375</v>
      </c>
      <c r="T550" s="23">
        <v>2417401</v>
      </c>
      <c r="U550" s="23" t="s">
        <v>5734</v>
      </c>
      <c r="V550" s="23" t="s">
        <v>5735</v>
      </c>
      <c r="W550" s="23" t="s">
        <v>129</v>
      </c>
      <c r="X550" s="23" t="s">
        <v>5736</v>
      </c>
      <c r="Y550" s="23" t="s">
        <v>5737</v>
      </c>
      <c r="Z550" s="23" t="s">
        <v>5738</v>
      </c>
      <c r="AA550" s="23" t="s">
        <v>56</v>
      </c>
      <c r="AB550" s="23">
        <v>100000</v>
      </c>
      <c r="AC550" s="23">
        <v>100000</v>
      </c>
      <c r="AD550" s="23" t="s">
        <v>56</v>
      </c>
      <c r="AE550" s="23" t="s">
        <v>56</v>
      </c>
      <c r="AF550" s="23" t="s">
        <v>56</v>
      </c>
      <c r="AG550" s="23">
        <v>100000</v>
      </c>
      <c r="AH550" s="23" t="s">
        <v>102</v>
      </c>
      <c r="AI550" s="23">
        <v>50000</v>
      </c>
      <c r="AJ550" s="23">
        <v>0</v>
      </c>
      <c r="AK550" s="23" t="s">
        <v>58</v>
      </c>
      <c r="AL550" s="23">
        <v>0</v>
      </c>
      <c r="AM550" s="23" t="s">
        <v>59</v>
      </c>
      <c r="AN550" s="23" t="s">
        <v>60</v>
      </c>
      <c r="AO550" s="24"/>
      <c r="AP550" s="23" t="s">
        <v>61</v>
      </c>
      <c r="AQ550" s="23" t="s">
        <v>133</v>
      </c>
      <c r="AR550" s="23" t="s">
        <v>538</v>
      </c>
      <c r="AS550" s="23" t="s">
        <v>88</v>
      </c>
      <c r="AT550" s="23" t="s">
        <v>153</v>
      </c>
      <c r="AU550" s="23" t="s">
        <v>65</v>
      </c>
      <c r="AV550" s="23" t="s">
        <v>5739</v>
      </c>
      <c r="AW550" s="23" t="s">
        <v>1806</v>
      </c>
      <c r="AX550" s="23" t="s">
        <v>775</v>
      </c>
      <c r="AY550" s="23" t="s">
        <v>93</v>
      </c>
      <c r="AZ550" s="23" t="s">
        <v>5740</v>
      </c>
      <c r="BA550" s="23" t="s">
        <v>124</v>
      </c>
      <c r="BB550" s="23">
        <v>0</v>
      </c>
      <c r="BC550" s="23" t="s">
        <v>5741</v>
      </c>
      <c r="BD550" s="23" t="s">
        <v>5742</v>
      </c>
      <c r="BE550" s="29">
        <v>42783</v>
      </c>
      <c r="BF550" s="23"/>
      <c r="BG550" s="29">
        <v>42783</v>
      </c>
      <c r="BH550" s="108" t="s">
        <v>5740</v>
      </c>
      <c r="BI550" s="42">
        <v>109</v>
      </c>
      <c r="BJ550" s="43">
        <v>3.6333333333333333</v>
      </c>
      <c r="BK550" s="27">
        <f t="shared" si="38"/>
        <v>3</v>
      </c>
      <c r="BL550" s="110">
        <f t="shared" si="39"/>
        <v>0.25</v>
      </c>
    </row>
    <row r="551" spans="1:64" ht="18" customHeight="1" x14ac:dyDescent="0.25">
      <c r="A551" s="49" t="s">
        <v>5521</v>
      </c>
      <c r="B551" s="23" t="s">
        <v>5747</v>
      </c>
      <c r="C551" s="119">
        <v>14</v>
      </c>
      <c r="D551" s="18" t="s">
        <v>3274</v>
      </c>
      <c r="E551" s="24" t="s">
        <v>380</v>
      </c>
      <c r="F551" s="84">
        <v>8100</v>
      </c>
      <c r="G551" s="18" t="s">
        <v>381</v>
      </c>
      <c r="H551" s="24" t="str">
        <f>IFERROR(IF(F551*1=9999,VLOOKUP(99&amp;C551*1,[4]Depara_Prod_Oficial!$A$2:$F$1048576,6,FALSE),VLOOKUP(F551*1,[4]Depara_Prod_Oficial!$A$2:$F$1048576,6,FALSE)),E551)</f>
        <v>Residencial Van Gogh</v>
      </c>
      <c r="I551" s="24" t="str">
        <f>IFERROR(VLOOKUP(H551,'[5]Principais Produtos'!$C$1:$D$42,2,0),"Não")</f>
        <v>Não</v>
      </c>
      <c r="J551" s="17" t="s">
        <v>925</v>
      </c>
      <c r="K551" s="23" t="s">
        <v>378</v>
      </c>
      <c r="L551" s="17"/>
      <c r="M551" s="54" t="s">
        <v>369</v>
      </c>
      <c r="N551" s="103">
        <v>28642.68</v>
      </c>
      <c r="O551" s="103">
        <v>0</v>
      </c>
      <c r="P551" s="104">
        <v>28642.68</v>
      </c>
      <c r="Q551" s="31">
        <v>0</v>
      </c>
      <c r="R551" s="17"/>
      <c r="S551" s="70" t="s">
        <v>375</v>
      </c>
      <c r="T551" s="23">
        <v>2135249</v>
      </c>
      <c r="U551" s="23" t="s">
        <v>5743</v>
      </c>
      <c r="V551" s="23" t="s">
        <v>5744</v>
      </c>
      <c r="W551" s="23" t="s">
        <v>129</v>
      </c>
      <c r="X551" s="23" t="s">
        <v>5745</v>
      </c>
      <c r="Y551" s="23" t="s">
        <v>5746</v>
      </c>
      <c r="Z551" s="23" t="s">
        <v>2077</v>
      </c>
      <c r="AA551" s="23" t="s">
        <v>56</v>
      </c>
      <c r="AB551" s="23">
        <v>39471.9</v>
      </c>
      <c r="AC551" s="23">
        <v>42000</v>
      </c>
      <c r="AD551" s="23" t="s">
        <v>56</v>
      </c>
      <c r="AE551" s="23" t="s">
        <v>56</v>
      </c>
      <c r="AF551" s="23" t="s">
        <v>56</v>
      </c>
      <c r="AG551" s="23">
        <v>39471.9</v>
      </c>
      <c r="AH551" s="23" t="s">
        <v>102</v>
      </c>
      <c r="AI551" s="23">
        <v>19735.95</v>
      </c>
      <c r="AJ551" s="23">
        <v>0</v>
      </c>
      <c r="AK551" s="23" t="s">
        <v>58</v>
      </c>
      <c r="AL551" s="23">
        <v>0</v>
      </c>
      <c r="AM551" s="23" t="s">
        <v>59</v>
      </c>
      <c r="AN551" s="23" t="s">
        <v>60</v>
      </c>
      <c r="AO551" s="24"/>
      <c r="AP551" s="23" t="s">
        <v>61</v>
      </c>
      <c r="AQ551" s="23" t="s">
        <v>133</v>
      </c>
      <c r="AR551" s="23" t="s">
        <v>142</v>
      </c>
      <c r="AS551" s="23" t="s">
        <v>64</v>
      </c>
      <c r="AT551" s="23" t="s">
        <v>2044</v>
      </c>
      <c r="AU551" s="23" t="s">
        <v>65</v>
      </c>
      <c r="AV551" s="23" t="s">
        <v>201</v>
      </c>
      <c r="AW551" s="23" t="s">
        <v>92</v>
      </c>
      <c r="AX551" s="23" t="s">
        <v>68</v>
      </c>
      <c r="AY551" s="23" t="s">
        <v>93</v>
      </c>
      <c r="AZ551" s="23" t="s">
        <v>5527</v>
      </c>
      <c r="BA551" s="23" t="s">
        <v>202</v>
      </c>
      <c r="BB551" s="23">
        <v>0</v>
      </c>
      <c r="BC551" s="23" t="s">
        <v>5747</v>
      </c>
      <c r="BD551" s="23" t="s">
        <v>5748</v>
      </c>
      <c r="BE551" s="29">
        <v>42230</v>
      </c>
      <c r="BF551" s="23"/>
      <c r="BG551" s="29">
        <v>42230</v>
      </c>
      <c r="BH551" s="108" t="s">
        <v>5527</v>
      </c>
      <c r="BI551" s="42">
        <v>672</v>
      </c>
      <c r="BJ551" s="43">
        <v>22.4</v>
      </c>
      <c r="BK551" s="27">
        <f t="shared" si="38"/>
        <v>22</v>
      </c>
      <c r="BL551" s="110">
        <f t="shared" si="39"/>
        <v>1.8333333333333333</v>
      </c>
    </row>
    <row r="552" spans="1:64" ht="18" customHeight="1" x14ac:dyDescent="0.25">
      <c r="A552" s="49" t="s">
        <v>5521</v>
      </c>
      <c r="B552" s="23" t="s">
        <v>5753</v>
      </c>
      <c r="C552" s="119">
        <v>14</v>
      </c>
      <c r="D552" s="18" t="s">
        <v>3274</v>
      </c>
      <c r="E552" s="24" t="s">
        <v>1629</v>
      </c>
      <c r="F552" s="84">
        <v>5002</v>
      </c>
      <c r="G552" s="18" t="s">
        <v>951</v>
      </c>
      <c r="H552" s="24" t="str">
        <f>IFERROR(IF(F552*1=9999,VLOOKUP(99&amp;C552*1,[4]Depara_Prod_Oficial!$A$2:$F$1048576,6,FALSE),VLOOKUP(F552*1,[4]Depara_Prod_Oficial!$A$2:$F$1048576,6,FALSE)),E552)</f>
        <v>Residencial Dose Dupla</v>
      </c>
      <c r="I552" s="24" t="str">
        <f>IFERROR(VLOOKUP(H552,'[5]Principais Produtos'!$C$1:$D$42,2,0),"Não")</f>
        <v>Sim</v>
      </c>
      <c r="J552" s="17" t="s">
        <v>387</v>
      </c>
      <c r="K552" s="17" t="s">
        <v>1645</v>
      </c>
      <c r="L552" s="17"/>
      <c r="M552" s="54" t="s">
        <v>903</v>
      </c>
      <c r="N552" s="103">
        <v>12105.72</v>
      </c>
      <c r="O552" s="103">
        <v>12105.72</v>
      </c>
      <c r="P552" s="104">
        <v>0</v>
      </c>
      <c r="Q552" s="31"/>
      <c r="R552" s="17"/>
      <c r="S552" s="70" t="s">
        <v>375</v>
      </c>
      <c r="T552" s="23">
        <v>2330261</v>
      </c>
      <c r="U552" s="23" t="s">
        <v>5749</v>
      </c>
      <c r="V552" s="23" t="s">
        <v>5750</v>
      </c>
      <c r="W552" s="23" t="s">
        <v>129</v>
      </c>
      <c r="X552" s="23" t="s">
        <v>5751</v>
      </c>
      <c r="Y552" s="23" t="s">
        <v>5752</v>
      </c>
      <c r="Z552" s="23" t="s">
        <v>3257</v>
      </c>
      <c r="AA552" s="23" t="s">
        <v>56</v>
      </c>
      <c r="AB552" s="23">
        <v>14919</v>
      </c>
      <c r="AC552" s="23">
        <v>14919</v>
      </c>
      <c r="AD552" s="23" t="s">
        <v>56</v>
      </c>
      <c r="AE552" s="23" t="s">
        <v>56</v>
      </c>
      <c r="AF552" s="23" t="s">
        <v>56</v>
      </c>
      <c r="AG552" s="23">
        <v>14919</v>
      </c>
      <c r="AH552" s="23" t="s">
        <v>102</v>
      </c>
      <c r="AI552" s="23">
        <v>7459.5</v>
      </c>
      <c r="AJ552" s="23">
        <v>0</v>
      </c>
      <c r="AK552" s="23" t="s">
        <v>58</v>
      </c>
      <c r="AL552" s="23">
        <v>0</v>
      </c>
      <c r="AM552" s="23" t="s">
        <v>59</v>
      </c>
      <c r="AN552" s="23" t="s">
        <v>60</v>
      </c>
      <c r="AO552" s="24"/>
      <c r="AP552" s="23" t="s">
        <v>61</v>
      </c>
      <c r="AQ552" s="23" t="s">
        <v>133</v>
      </c>
      <c r="AR552" s="23" t="s">
        <v>538</v>
      </c>
      <c r="AS552" s="23" t="s">
        <v>64</v>
      </c>
      <c r="AT552" s="23" t="s">
        <v>89</v>
      </c>
      <c r="AU552" s="23" t="s">
        <v>103</v>
      </c>
      <c r="AV552" s="23" t="s">
        <v>3258</v>
      </c>
      <c r="AW552" s="23" t="s">
        <v>283</v>
      </c>
      <c r="AX552" s="23" t="s">
        <v>284</v>
      </c>
      <c r="AY552" s="23" t="s">
        <v>93</v>
      </c>
      <c r="AZ552" s="23" t="s">
        <v>5635</v>
      </c>
      <c r="BA552" s="23" t="s">
        <v>332</v>
      </c>
      <c r="BB552" s="23">
        <v>0</v>
      </c>
      <c r="BC552" s="23" t="s">
        <v>5753</v>
      </c>
      <c r="BD552" s="23" t="s">
        <v>5754</v>
      </c>
      <c r="BE552" s="29">
        <v>42641</v>
      </c>
      <c r="BF552" s="23"/>
      <c r="BG552" s="29">
        <v>42641</v>
      </c>
      <c r="BH552" s="108" t="s">
        <v>5635</v>
      </c>
      <c r="BI552" s="42">
        <v>259</v>
      </c>
      <c r="BJ552" s="43">
        <v>8.6333333333333329</v>
      </c>
      <c r="BK552" s="27">
        <f t="shared" si="38"/>
        <v>8</v>
      </c>
      <c r="BL552" s="110">
        <f t="shared" si="39"/>
        <v>0.66666666666666663</v>
      </c>
    </row>
    <row r="553" spans="1:64" ht="18" customHeight="1" x14ac:dyDescent="0.25">
      <c r="A553" s="49" t="s">
        <v>5521</v>
      </c>
      <c r="B553" s="23" t="s">
        <v>5760</v>
      </c>
      <c r="C553" s="119">
        <v>14</v>
      </c>
      <c r="D553" s="18" t="s">
        <v>3274</v>
      </c>
      <c r="E553" s="24" t="s">
        <v>2320</v>
      </c>
      <c r="F553" s="84">
        <v>8106</v>
      </c>
      <c r="G553" s="18" t="s">
        <v>936</v>
      </c>
      <c r="H553" s="24" t="str">
        <f>IFERROR(IF(F553*1=9999,VLOOKUP(99&amp;C553*1,[4]Depara_Prod_Oficial!$A$2:$F$1048576,6,FALSE),VLOOKUP(F553*1,[4]Depara_Prod_Oficial!$A$2:$F$1048576,6,FALSE)),E553)</f>
        <v>Residencial Habitual</v>
      </c>
      <c r="I553" s="24" t="str">
        <f>IFERROR(VLOOKUP(H553,'[5]Principais Produtos'!$C$1:$D$42,2,0),"Não")</f>
        <v>Sim</v>
      </c>
      <c r="J553" s="17" t="s">
        <v>387</v>
      </c>
      <c r="K553" s="17" t="s">
        <v>1645</v>
      </c>
      <c r="L553" s="17"/>
      <c r="M553" s="54" t="s">
        <v>369</v>
      </c>
      <c r="N553" s="103">
        <v>5249.7</v>
      </c>
      <c r="O553" s="103">
        <v>0</v>
      </c>
      <c r="P553" s="104">
        <v>5249.7</v>
      </c>
      <c r="Q553" s="31">
        <v>0</v>
      </c>
      <c r="R553" s="17"/>
      <c r="S553" s="70" t="s">
        <v>375</v>
      </c>
      <c r="T553" s="23">
        <v>2419312</v>
      </c>
      <c r="U553" s="23" t="s">
        <v>5755</v>
      </c>
      <c r="V553" s="23" t="s">
        <v>5756</v>
      </c>
      <c r="W553" s="23" t="s">
        <v>129</v>
      </c>
      <c r="X553" s="23" t="s">
        <v>5757</v>
      </c>
      <c r="Y553" s="23" t="s">
        <v>5758</v>
      </c>
      <c r="Z553" s="23" t="s">
        <v>5759</v>
      </c>
      <c r="AA553" s="23" t="s">
        <v>56</v>
      </c>
      <c r="AB553" s="23">
        <v>10000</v>
      </c>
      <c r="AC553" s="23">
        <v>10000</v>
      </c>
      <c r="AD553" s="23" t="s">
        <v>56</v>
      </c>
      <c r="AE553" s="23" t="s">
        <v>56</v>
      </c>
      <c r="AF553" s="23" t="s">
        <v>56</v>
      </c>
      <c r="AG553" s="23">
        <v>10000</v>
      </c>
      <c r="AH553" s="23" t="s">
        <v>102</v>
      </c>
      <c r="AI553" s="23">
        <v>5000</v>
      </c>
      <c r="AJ553" s="23">
        <v>0</v>
      </c>
      <c r="AK553" s="23" t="s">
        <v>58</v>
      </c>
      <c r="AL553" s="23">
        <v>0</v>
      </c>
      <c r="AM553" s="23" t="s">
        <v>59</v>
      </c>
      <c r="AN553" s="23" t="s">
        <v>60</v>
      </c>
      <c r="AO553" s="24"/>
      <c r="AP553" s="23" t="s">
        <v>61</v>
      </c>
      <c r="AQ553" s="23" t="s">
        <v>133</v>
      </c>
      <c r="AR553" s="23" t="s">
        <v>538</v>
      </c>
      <c r="AS553" s="23" t="s">
        <v>88</v>
      </c>
      <c r="AT553" s="23" t="s">
        <v>89</v>
      </c>
      <c r="AU553" s="23" t="s">
        <v>90</v>
      </c>
      <c r="AV553" s="23" t="s">
        <v>4376</v>
      </c>
      <c r="AW553" s="23" t="s">
        <v>92</v>
      </c>
      <c r="AX553" s="23" t="s">
        <v>68</v>
      </c>
      <c r="AY553" s="23" t="s">
        <v>93</v>
      </c>
      <c r="AZ553" s="23" t="s">
        <v>5549</v>
      </c>
      <c r="BA553" s="23" t="s">
        <v>4664</v>
      </c>
      <c r="BB553" s="23">
        <v>0</v>
      </c>
      <c r="BC553" s="23" t="s">
        <v>5760</v>
      </c>
      <c r="BD553" s="23" t="s">
        <v>5761</v>
      </c>
      <c r="BE553" s="29">
        <v>42789</v>
      </c>
      <c r="BF553" s="23"/>
      <c r="BG553" s="29">
        <v>42789</v>
      </c>
      <c r="BH553" s="108" t="s">
        <v>5549</v>
      </c>
      <c r="BI553" s="42">
        <v>102</v>
      </c>
      <c r="BJ553" s="43">
        <v>3.4</v>
      </c>
      <c r="BK553" s="27">
        <f t="shared" si="38"/>
        <v>3</v>
      </c>
      <c r="BL553" s="110">
        <f t="shared" si="39"/>
        <v>0.25</v>
      </c>
    </row>
    <row r="554" spans="1:64" ht="18" customHeight="1" x14ac:dyDescent="0.25">
      <c r="A554" s="49" t="s">
        <v>5521</v>
      </c>
      <c r="B554" s="23" t="s">
        <v>5766</v>
      </c>
      <c r="C554" s="119">
        <v>14</v>
      </c>
      <c r="D554" s="18" t="s">
        <v>3274</v>
      </c>
      <c r="E554" s="24" t="s">
        <v>5968</v>
      </c>
      <c r="F554" s="84">
        <v>8101</v>
      </c>
      <c r="G554" s="18" t="s">
        <v>936</v>
      </c>
      <c r="H554" s="24" t="str">
        <f>IFERROR(IF(F554*1=9999,VLOOKUP(99&amp;C554*1,[4]Depara_Prod_Oficial!$A$2:$F$1048576,6,FALSE),VLOOKUP(F554*1,[4]Depara_Prod_Oficial!$A$2:$F$1048576,6,FALSE)),E554)</f>
        <v>Residencial Select</v>
      </c>
      <c r="I554" s="24" t="str">
        <f>IFERROR(VLOOKUP(H554,'[5]Principais Produtos'!$C$1:$D$42,2,0),"Não")</f>
        <v>Não</v>
      </c>
      <c r="J554" s="17" t="s">
        <v>387</v>
      </c>
      <c r="K554" s="17" t="s">
        <v>1645</v>
      </c>
      <c r="L554" s="17"/>
      <c r="M554" s="54" t="s">
        <v>48</v>
      </c>
      <c r="N554" s="103">
        <v>32771.85</v>
      </c>
      <c r="O554" s="31">
        <v>32000</v>
      </c>
      <c r="P554" s="104">
        <v>771.84999999999854</v>
      </c>
      <c r="Q554" s="31"/>
      <c r="R554" s="17"/>
      <c r="S554" s="70" t="s">
        <v>375</v>
      </c>
      <c r="T554" s="23">
        <v>2394708</v>
      </c>
      <c r="U554" s="23" t="s">
        <v>5762</v>
      </c>
      <c r="V554" s="23" t="s">
        <v>5763</v>
      </c>
      <c r="W554" s="23" t="s">
        <v>129</v>
      </c>
      <c r="X554" s="23" t="s">
        <v>5764</v>
      </c>
      <c r="Y554" s="23" t="s">
        <v>5765</v>
      </c>
      <c r="Z554" s="23" t="s">
        <v>772</v>
      </c>
      <c r="AA554" s="23" t="s">
        <v>56</v>
      </c>
      <c r="AB554" s="23">
        <v>55343</v>
      </c>
      <c r="AC554" s="23">
        <v>55343</v>
      </c>
      <c r="AD554" s="23" t="s">
        <v>56</v>
      </c>
      <c r="AE554" s="23" t="s">
        <v>56</v>
      </c>
      <c r="AF554" s="23" t="s">
        <v>56</v>
      </c>
      <c r="AG554" s="23">
        <v>55343</v>
      </c>
      <c r="AH554" s="23" t="s">
        <v>102</v>
      </c>
      <c r="AI554" s="23">
        <v>27671.5</v>
      </c>
      <c r="AJ554" s="23">
        <v>0</v>
      </c>
      <c r="AK554" s="23" t="s">
        <v>58</v>
      </c>
      <c r="AL554" s="23">
        <v>0</v>
      </c>
      <c r="AM554" s="23" t="s">
        <v>59</v>
      </c>
      <c r="AN554" s="23" t="s">
        <v>60</v>
      </c>
      <c r="AO554" s="24"/>
      <c r="AP554" s="23" t="s">
        <v>61</v>
      </c>
      <c r="AQ554" s="23" t="s">
        <v>133</v>
      </c>
      <c r="AR554" s="23" t="s">
        <v>538</v>
      </c>
      <c r="AS554" s="23" t="s">
        <v>88</v>
      </c>
      <c r="AT554" s="23" t="s">
        <v>89</v>
      </c>
      <c r="AU554" s="23" t="s">
        <v>103</v>
      </c>
      <c r="AV554" s="23" t="s">
        <v>2120</v>
      </c>
      <c r="AW554" s="23" t="s">
        <v>105</v>
      </c>
      <c r="AX554" s="23" t="s">
        <v>68</v>
      </c>
      <c r="AY554" s="23" t="s">
        <v>93</v>
      </c>
      <c r="AZ554" s="23" t="s">
        <v>5549</v>
      </c>
      <c r="BA554" s="23" t="s">
        <v>106</v>
      </c>
      <c r="BB554" s="23">
        <v>0</v>
      </c>
      <c r="BC554" s="23" t="s">
        <v>5766</v>
      </c>
      <c r="BD554" s="23" t="s">
        <v>5767</v>
      </c>
      <c r="BE554" s="29">
        <v>42711</v>
      </c>
      <c r="BF554" s="23"/>
      <c r="BG554" s="29">
        <v>42711</v>
      </c>
      <c r="BH554" s="108" t="s">
        <v>5549</v>
      </c>
      <c r="BI554" s="42">
        <v>180</v>
      </c>
      <c r="BJ554" s="43">
        <v>6</v>
      </c>
      <c r="BK554" s="27">
        <f t="shared" si="38"/>
        <v>5</v>
      </c>
      <c r="BL554" s="110">
        <f t="shared" si="39"/>
        <v>0.41666666666666669</v>
      </c>
    </row>
    <row r="555" spans="1:64" ht="18" customHeight="1" x14ac:dyDescent="0.25">
      <c r="A555" s="49" t="s">
        <v>5521</v>
      </c>
      <c r="B555" s="23" t="s">
        <v>5772</v>
      </c>
      <c r="C555" s="119">
        <v>14</v>
      </c>
      <c r="D555" s="18" t="s">
        <v>3274</v>
      </c>
      <c r="E555" s="24" t="s">
        <v>2320</v>
      </c>
      <c r="F555" s="84">
        <v>8106</v>
      </c>
      <c r="G555" s="18" t="s">
        <v>951</v>
      </c>
      <c r="H555" s="24" t="str">
        <f>IFERROR(IF(F555*1=9999,VLOOKUP(99&amp;C555*1,[4]Depara_Prod_Oficial!$A$2:$F$1048576,6,FALSE),VLOOKUP(F555*1,[4]Depara_Prod_Oficial!$A$2:$F$1048576,6,FALSE)),E555)</f>
        <v>Residencial Habitual</v>
      </c>
      <c r="I555" s="24" t="str">
        <f>IFERROR(VLOOKUP(H555,'[5]Principais Produtos'!$C$1:$D$42,2,0),"Não")</f>
        <v>Sim</v>
      </c>
      <c r="J555" s="17" t="s">
        <v>387</v>
      </c>
      <c r="K555" s="17" t="s">
        <v>1645</v>
      </c>
      <c r="L555" s="17"/>
      <c r="M555" s="54" t="s">
        <v>48</v>
      </c>
      <c r="N555" s="103">
        <v>16694.46</v>
      </c>
      <c r="O555" s="31">
        <v>15186</v>
      </c>
      <c r="P555" s="104">
        <v>1508.4599999999991</v>
      </c>
      <c r="Q555" s="31"/>
      <c r="R555" s="17"/>
      <c r="S555" s="70" t="s">
        <v>375</v>
      </c>
      <c r="T555" s="23">
        <v>2372382</v>
      </c>
      <c r="U555" s="23" t="s">
        <v>5768</v>
      </c>
      <c r="V555" s="23" t="s">
        <v>5769</v>
      </c>
      <c r="W555" s="23" t="s">
        <v>129</v>
      </c>
      <c r="X555" s="23" t="s">
        <v>5770</v>
      </c>
      <c r="Y555" s="23" t="s">
        <v>5771</v>
      </c>
      <c r="Z555" s="23" t="s">
        <v>5134</v>
      </c>
      <c r="AA555" s="23" t="s">
        <v>56</v>
      </c>
      <c r="AB555" s="23">
        <v>30000</v>
      </c>
      <c r="AC555" s="23">
        <v>30000</v>
      </c>
      <c r="AD555" s="23" t="s">
        <v>56</v>
      </c>
      <c r="AE555" s="23" t="s">
        <v>56</v>
      </c>
      <c r="AF555" s="23" t="s">
        <v>56</v>
      </c>
      <c r="AG555" s="23">
        <v>30000</v>
      </c>
      <c r="AH555" s="23" t="s">
        <v>102</v>
      </c>
      <c r="AI555" s="23">
        <v>15000</v>
      </c>
      <c r="AJ555" s="23">
        <v>0</v>
      </c>
      <c r="AK555" s="23" t="s">
        <v>58</v>
      </c>
      <c r="AL555" s="23">
        <v>0</v>
      </c>
      <c r="AM555" s="23" t="s">
        <v>59</v>
      </c>
      <c r="AN555" s="23" t="s">
        <v>60</v>
      </c>
      <c r="AO555" s="24"/>
      <c r="AP555" s="23" t="s">
        <v>61</v>
      </c>
      <c r="AQ555" s="23" t="s">
        <v>133</v>
      </c>
      <c r="AR555" s="23" t="s">
        <v>538</v>
      </c>
      <c r="AS555" s="23" t="s">
        <v>88</v>
      </c>
      <c r="AT555" s="23" t="s">
        <v>89</v>
      </c>
      <c r="AU555" s="23" t="s">
        <v>90</v>
      </c>
      <c r="AV555" s="23" t="s">
        <v>5127</v>
      </c>
      <c r="AW555" s="23" t="s">
        <v>92</v>
      </c>
      <c r="AX555" s="23" t="s">
        <v>68</v>
      </c>
      <c r="AY555" s="23" t="s">
        <v>93</v>
      </c>
      <c r="AZ555" s="23" t="s">
        <v>5635</v>
      </c>
      <c r="BA555" s="23" t="s">
        <v>106</v>
      </c>
      <c r="BB555" s="23">
        <v>0</v>
      </c>
      <c r="BC555" s="23" t="s">
        <v>5772</v>
      </c>
      <c r="BD555" s="23" t="s">
        <v>5493</v>
      </c>
      <c r="BE555" s="29">
        <v>42682</v>
      </c>
      <c r="BF555" s="23"/>
      <c r="BG555" s="29">
        <v>42682</v>
      </c>
      <c r="BH555" s="108" t="s">
        <v>5635</v>
      </c>
      <c r="BI555" s="42">
        <v>218</v>
      </c>
      <c r="BJ555" s="43">
        <v>7.2666666666666666</v>
      </c>
      <c r="BK555" s="27">
        <f t="shared" si="38"/>
        <v>7</v>
      </c>
      <c r="BL555" s="110">
        <f t="shared" si="39"/>
        <v>0.58333333333333337</v>
      </c>
    </row>
    <row r="556" spans="1:64" ht="18" customHeight="1" x14ac:dyDescent="0.25">
      <c r="A556" s="49" t="s">
        <v>5521</v>
      </c>
      <c r="B556" s="23" t="s">
        <v>5779</v>
      </c>
      <c r="C556" s="119">
        <v>82</v>
      </c>
      <c r="D556" s="18" t="s">
        <v>3333</v>
      </c>
      <c r="E556" s="24" t="s">
        <v>917</v>
      </c>
      <c r="F556" s="84">
        <v>5012</v>
      </c>
      <c r="G556" s="18" t="s">
        <v>386</v>
      </c>
      <c r="H556" s="24" t="str">
        <f>IFERROR(IF(F556*1=9999,VLOOKUP(99&amp;C556*1,[4]Depara_Prod_Oficial!$A$2:$F$1048576,6,FALSE),VLOOKUP(F556*1,[4]Depara_Prod_Oficial!$A$2:$F$1048576,6,FALSE)),E556)</f>
        <v>AP STD</v>
      </c>
      <c r="I556" s="24" t="str">
        <f>IFERROR(VLOOKUP(H556,'[5]Principais Produtos'!$C$1:$D$42,2,0),"Não")</f>
        <v>Sim</v>
      </c>
      <c r="J556" s="17" t="s">
        <v>400</v>
      </c>
      <c r="K556" s="17" t="s">
        <v>400</v>
      </c>
      <c r="L556" s="17"/>
      <c r="M556" s="54" t="s">
        <v>369</v>
      </c>
      <c r="N556" s="103">
        <v>35532.01</v>
      </c>
      <c r="O556" s="103">
        <v>0</v>
      </c>
      <c r="P556" s="104">
        <v>35532.01</v>
      </c>
      <c r="Q556" s="31">
        <v>0</v>
      </c>
      <c r="R556" s="17"/>
      <c r="S556" s="70" t="s">
        <v>375</v>
      </c>
      <c r="T556" s="23">
        <v>1847157</v>
      </c>
      <c r="U556" s="23" t="s">
        <v>5773</v>
      </c>
      <c r="V556" s="23" t="s">
        <v>5774</v>
      </c>
      <c r="W556" s="23" t="s">
        <v>52</v>
      </c>
      <c r="X556" s="23" t="s">
        <v>5775</v>
      </c>
      <c r="Y556" s="23" t="s">
        <v>5776</v>
      </c>
      <c r="Z556" s="23" t="s">
        <v>5777</v>
      </c>
      <c r="AA556" s="23" t="s">
        <v>56</v>
      </c>
      <c r="AB556" s="23">
        <v>83353</v>
      </c>
      <c r="AC556" s="23">
        <v>83353</v>
      </c>
      <c r="AD556" s="23" t="s">
        <v>56</v>
      </c>
      <c r="AE556" s="23" t="s">
        <v>56</v>
      </c>
      <c r="AF556" s="23" t="s">
        <v>56</v>
      </c>
      <c r="AG556" s="23">
        <v>83353</v>
      </c>
      <c r="AH556" s="23" t="s">
        <v>102</v>
      </c>
      <c r="AI556" s="23">
        <v>41676.5</v>
      </c>
      <c r="AJ556" s="23">
        <v>0</v>
      </c>
      <c r="AK556" s="23" t="s">
        <v>58</v>
      </c>
      <c r="AL556" s="23">
        <v>0</v>
      </c>
      <c r="AM556" s="23" t="s">
        <v>59</v>
      </c>
      <c r="AN556" s="23" t="s">
        <v>60</v>
      </c>
      <c r="AO556" s="24"/>
      <c r="AP556" s="23" t="s">
        <v>61</v>
      </c>
      <c r="AQ556" s="23" t="s">
        <v>270</v>
      </c>
      <c r="AR556" s="23" t="s">
        <v>63</v>
      </c>
      <c r="AS556" s="23" t="s">
        <v>245</v>
      </c>
      <c r="AT556" s="23" t="s">
        <v>169</v>
      </c>
      <c r="AU556" s="23" t="s">
        <v>65</v>
      </c>
      <c r="AV556" s="23" t="s">
        <v>5778</v>
      </c>
      <c r="AW556" s="23" t="s">
        <v>92</v>
      </c>
      <c r="AX556" s="23" t="s">
        <v>68</v>
      </c>
      <c r="AY556" s="23" t="s">
        <v>93</v>
      </c>
      <c r="AZ556" s="23" t="s">
        <v>5740</v>
      </c>
      <c r="BA556" s="23" t="s">
        <v>202</v>
      </c>
      <c r="BB556" s="23">
        <v>0</v>
      </c>
      <c r="BC556" s="23" t="s">
        <v>5779</v>
      </c>
      <c r="BD556" s="23" t="s">
        <v>5780</v>
      </c>
      <c r="BE556" s="29">
        <v>41766</v>
      </c>
      <c r="BF556" s="23"/>
      <c r="BG556" s="29">
        <v>41766</v>
      </c>
      <c r="BH556" s="108" t="s">
        <v>5740</v>
      </c>
      <c r="BI556" s="42">
        <v>1126</v>
      </c>
      <c r="BJ556" s="43">
        <v>37.533333333333331</v>
      </c>
      <c r="BK556" s="27">
        <f t="shared" si="38"/>
        <v>36</v>
      </c>
      <c r="BL556" s="110">
        <f t="shared" si="39"/>
        <v>3</v>
      </c>
    </row>
    <row r="557" spans="1:64" ht="18" customHeight="1" x14ac:dyDescent="0.25">
      <c r="A557" s="49" t="s">
        <v>5521</v>
      </c>
      <c r="B557" s="23" t="s">
        <v>5786</v>
      </c>
      <c r="C557" s="119">
        <v>82</v>
      </c>
      <c r="D557" s="18" t="s">
        <v>3333</v>
      </c>
      <c r="E557" s="24" t="s">
        <v>3184</v>
      </c>
      <c r="F557" s="84">
        <v>1102</v>
      </c>
      <c r="G557" s="18" t="s">
        <v>386</v>
      </c>
      <c r="H557" s="24" t="str">
        <f>IFERROR(IF(F557*1=9999,VLOOKUP(99&amp;C557*1,[4]Depara_Prod_Oficial!$A$2:$F$1048576,6,FALSE),VLOOKUP(F557*1,[4]Depara_Prod_Oficial!$A$2:$F$1048576,6,FALSE)),E557)</f>
        <v>AP STD</v>
      </c>
      <c r="I557" s="24" t="str">
        <f>IFERROR(VLOOKUP(H557,'[5]Principais Produtos'!$C$1:$D$42,2,0),"Não")</f>
        <v>Sim</v>
      </c>
      <c r="J557" s="17" t="s">
        <v>387</v>
      </c>
      <c r="K557" s="17" t="s">
        <v>954</v>
      </c>
      <c r="L557" s="17" t="s">
        <v>397</v>
      </c>
      <c r="M557" s="54" t="s">
        <v>369</v>
      </c>
      <c r="N557" s="103">
        <v>55131.834999999999</v>
      </c>
      <c r="O557" s="103">
        <v>0</v>
      </c>
      <c r="P557" s="104">
        <v>55131.834999999999</v>
      </c>
      <c r="Q557" s="31">
        <v>0</v>
      </c>
      <c r="R557" s="17"/>
      <c r="S557" s="38" t="s">
        <v>49</v>
      </c>
      <c r="T557" s="23">
        <v>1123773</v>
      </c>
      <c r="U557" s="23" t="s">
        <v>5781</v>
      </c>
      <c r="V557" s="23" t="s">
        <v>5782</v>
      </c>
      <c r="W557" s="23" t="s">
        <v>52</v>
      </c>
      <c r="X557" s="23" t="s">
        <v>5783</v>
      </c>
      <c r="Y557" s="23" t="s">
        <v>5784</v>
      </c>
      <c r="Z557" s="23" t="s">
        <v>5785</v>
      </c>
      <c r="AA557" s="23" t="s">
        <v>56</v>
      </c>
      <c r="AB557" s="23">
        <v>29679.49</v>
      </c>
      <c r="AC557" s="23">
        <v>29679.49</v>
      </c>
      <c r="AD557" s="23" t="s">
        <v>56</v>
      </c>
      <c r="AE557" s="23" t="s">
        <v>56</v>
      </c>
      <c r="AF557" s="23" t="s">
        <v>56</v>
      </c>
      <c r="AG557" s="23">
        <v>29679.49</v>
      </c>
      <c r="AH557" s="23" t="s">
        <v>102</v>
      </c>
      <c r="AI557" s="23">
        <v>14839.75</v>
      </c>
      <c r="AJ557" s="23">
        <v>0</v>
      </c>
      <c r="AK557" s="23" t="s">
        <v>58</v>
      </c>
      <c r="AL557" s="23">
        <v>0</v>
      </c>
      <c r="AM557" s="23" t="s">
        <v>59</v>
      </c>
      <c r="AN557" s="23" t="s">
        <v>60</v>
      </c>
      <c r="AO557" s="24"/>
      <c r="AP557" s="23" t="s">
        <v>61</v>
      </c>
      <c r="AQ557" s="23" t="s">
        <v>270</v>
      </c>
      <c r="AR557" s="23" t="s">
        <v>161</v>
      </c>
      <c r="AS557" s="23" t="s">
        <v>245</v>
      </c>
      <c r="AT557" s="23" t="s">
        <v>153</v>
      </c>
      <c r="AU557" s="23" t="s">
        <v>65</v>
      </c>
      <c r="AV557" s="23" t="s">
        <v>4739</v>
      </c>
      <c r="AW557" s="23" t="s">
        <v>92</v>
      </c>
      <c r="AX557" s="23" t="s">
        <v>68</v>
      </c>
      <c r="AY557" s="23" t="s">
        <v>93</v>
      </c>
      <c r="AZ557" s="23" t="s">
        <v>5635</v>
      </c>
      <c r="BA557" s="23" t="s">
        <v>124</v>
      </c>
      <c r="BB557" s="23">
        <v>0</v>
      </c>
      <c r="BC557" s="23" t="s">
        <v>5786</v>
      </c>
      <c r="BD557" s="23" t="s">
        <v>5787</v>
      </c>
      <c r="BE557" s="29">
        <v>40130</v>
      </c>
      <c r="BF557" s="23"/>
      <c r="BG557" s="29">
        <v>40130</v>
      </c>
      <c r="BH557" s="108" t="s">
        <v>5635</v>
      </c>
      <c r="BI557" s="42">
        <v>2770</v>
      </c>
      <c r="BJ557" s="43">
        <v>92.333333333333329</v>
      </c>
      <c r="BK557" s="27">
        <f t="shared" si="38"/>
        <v>91</v>
      </c>
      <c r="BL557" s="110">
        <f t="shared" si="39"/>
        <v>7.583333333333333</v>
      </c>
    </row>
    <row r="558" spans="1:64" ht="18" customHeight="1" x14ac:dyDescent="0.25">
      <c r="A558" s="49" t="s">
        <v>5521</v>
      </c>
      <c r="B558" s="23" t="s">
        <v>5793</v>
      </c>
      <c r="C558" s="119">
        <v>93</v>
      </c>
      <c r="D558" s="18" t="s">
        <v>3333</v>
      </c>
      <c r="E558" s="24" t="s">
        <v>377</v>
      </c>
      <c r="F558" s="84">
        <v>5030</v>
      </c>
      <c r="G558" s="18" t="s">
        <v>46</v>
      </c>
      <c r="H558" s="24" t="str">
        <f>IFERROR(IF(F558*1=9999,VLOOKUP(99&amp;C558*1,[4]Depara_Prod_Oficial!$A$2:$F$1048576,6,FALSE),VLOOKUP(F558*1,[4]Depara_Prod_Oficial!$A$2:$F$1048576,6,FALSE)),E558)</f>
        <v>Vida Proteção Exclusiva</v>
      </c>
      <c r="I558" s="24" t="str">
        <f>IFERROR(VLOOKUP(H558,'[5]Principais Produtos'!$C$1:$D$42,2,0),"Não")</f>
        <v>Sim</v>
      </c>
      <c r="J558" s="17" t="s">
        <v>387</v>
      </c>
      <c r="K558" s="23" t="s">
        <v>47</v>
      </c>
      <c r="L558" s="17"/>
      <c r="M558" s="54" t="s">
        <v>902</v>
      </c>
      <c r="N558" s="103">
        <v>101731.17</v>
      </c>
      <c r="O558" s="103">
        <v>101731.17</v>
      </c>
      <c r="P558" s="104">
        <v>0</v>
      </c>
      <c r="Q558" s="31"/>
      <c r="R558" s="17"/>
      <c r="S558" s="70" t="s">
        <v>375</v>
      </c>
      <c r="T558" s="23">
        <v>1729835</v>
      </c>
      <c r="U558" s="23" t="s">
        <v>5788</v>
      </c>
      <c r="V558" s="23" t="s">
        <v>5789</v>
      </c>
      <c r="W558" s="23" t="s">
        <v>52</v>
      </c>
      <c r="X558" s="23" t="s">
        <v>5790</v>
      </c>
      <c r="Y558" s="23" t="s">
        <v>5791</v>
      </c>
      <c r="Z558" s="23" t="s">
        <v>5792</v>
      </c>
      <c r="AA558" s="23" t="s">
        <v>56</v>
      </c>
      <c r="AB558" s="23">
        <v>64608</v>
      </c>
      <c r="AC558" s="23">
        <v>64608</v>
      </c>
      <c r="AD558" s="23" t="s">
        <v>56</v>
      </c>
      <c r="AE558" s="23" t="s">
        <v>56</v>
      </c>
      <c r="AF558" s="23" t="s">
        <v>56</v>
      </c>
      <c r="AG558" s="23">
        <v>64608</v>
      </c>
      <c r="AH558" s="23" t="s">
        <v>57</v>
      </c>
      <c r="AI558" s="23">
        <v>64608</v>
      </c>
      <c r="AJ558" s="23">
        <v>0</v>
      </c>
      <c r="AK558" s="23" t="s">
        <v>58</v>
      </c>
      <c r="AL558" s="23">
        <v>0</v>
      </c>
      <c r="AM558" s="23" t="s">
        <v>59</v>
      </c>
      <c r="AN558" s="23" t="s">
        <v>60</v>
      </c>
      <c r="AO558" s="24"/>
      <c r="AP558" s="23" t="s">
        <v>61</v>
      </c>
      <c r="AQ558" s="23" t="s">
        <v>270</v>
      </c>
      <c r="AR558" s="23" t="s">
        <v>63</v>
      </c>
      <c r="AS558" s="23" t="s">
        <v>2326</v>
      </c>
      <c r="AT558" s="23" t="s">
        <v>347</v>
      </c>
      <c r="AU558" s="23" t="s">
        <v>65</v>
      </c>
      <c r="AV558" s="23" t="s">
        <v>201</v>
      </c>
      <c r="AW558" s="23" t="s">
        <v>92</v>
      </c>
      <c r="AX558" s="23" t="s">
        <v>68</v>
      </c>
      <c r="AY558" s="23" t="s">
        <v>93</v>
      </c>
      <c r="AZ558" s="23" t="s">
        <v>5589</v>
      </c>
      <c r="BA558" s="23" t="s">
        <v>231</v>
      </c>
      <c r="BB558" s="23">
        <v>0</v>
      </c>
      <c r="BC558" s="23" t="s">
        <v>5793</v>
      </c>
      <c r="BD558" s="23" t="s">
        <v>2991</v>
      </c>
      <c r="BE558" s="29">
        <v>41564</v>
      </c>
      <c r="BF558" s="23"/>
      <c r="BG558" s="29">
        <v>41564</v>
      </c>
      <c r="BH558" s="108" t="s">
        <v>5589</v>
      </c>
      <c r="BI558" s="42">
        <v>1335</v>
      </c>
      <c r="BJ558" s="43">
        <v>44.5</v>
      </c>
      <c r="BK558" s="27">
        <f t="shared" si="38"/>
        <v>43</v>
      </c>
      <c r="BL558" s="110">
        <f t="shared" si="39"/>
        <v>3.5833333333333335</v>
      </c>
    </row>
    <row r="559" spans="1:64" ht="18" customHeight="1" x14ac:dyDescent="0.25">
      <c r="A559" s="49" t="s">
        <v>5521</v>
      </c>
      <c r="B559" s="23" t="s">
        <v>5799</v>
      </c>
      <c r="C559" s="119">
        <v>93</v>
      </c>
      <c r="D559" s="18" t="s">
        <v>3333</v>
      </c>
      <c r="E559" s="24" t="s">
        <v>1622</v>
      </c>
      <c r="F559" s="84">
        <v>9999</v>
      </c>
      <c r="G559" s="18" t="s">
        <v>374</v>
      </c>
      <c r="H559" s="24" t="str">
        <f>IFERROR(IF(F559*1=9999,VLOOKUP(99&amp;C559*1,[4]Depara_Prod_Oficial!$A$2:$F$1048576,6,FALSE),VLOOKUP(F559*1,[4]Depara_Prod_Oficial!$A$2:$F$1048576,6,FALSE)),E559)</f>
        <v>Pessoas - Vida  (outros)</v>
      </c>
      <c r="I559" s="24" t="str">
        <f>IFERROR(VLOOKUP(H559,'[5]Principais Produtos'!$C$1:$D$42,2,0),"Não")</f>
        <v>Não</v>
      </c>
      <c r="J559" s="17" t="s">
        <v>400</v>
      </c>
      <c r="K559" s="17" t="s">
        <v>400</v>
      </c>
      <c r="L559" s="17"/>
      <c r="M559" s="54" t="s">
        <v>902</v>
      </c>
      <c r="N559" s="103">
        <v>27290.97</v>
      </c>
      <c r="O559" s="103">
        <v>27290.97</v>
      </c>
      <c r="P559" s="104">
        <v>0</v>
      </c>
      <c r="Q559" s="31"/>
      <c r="R559" s="17"/>
      <c r="S559" s="38" t="s">
        <v>49</v>
      </c>
      <c r="T559" s="23">
        <v>1149164</v>
      </c>
      <c r="U559" s="23" t="s">
        <v>5794</v>
      </c>
      <c r="V559" s="23" t="s">
        <v>5795</v>
      </c>
      <c r="W559" s="23" t="s">
        <v>52</v>
      </c>
      <c r="X559" s="23" t="s">
        <v>5796</v>
      </c>
      <c r="Y559" s="23" t="s">
        <v>5797</v>
      </c>
      <c r="Z559" s="23" t="s">
        <v>5798</v>
      </c>
      <c r="AA559" s="23" t="s">
        <v>56</v>
      </c>
      <c r="AB559" s="23">
        <v>235053.06</v>
      </c>
      <c r="AC559" s="23">
        <v>235053.06</v>
      </c>
      <c r="AD559" s="23" t="s">
        <v>56</v>
      </c>
      <c r="AE559" s="23" t="s">
        <v>56</v>
      </c>
      <c r="AF559" s="23" t="s">
        <v>56</v>
      </c>
      <c r="AG559" s="23">
        <v>235053.06</v>
      </c>
      <c r="AH559" s="23" t="s">
        <v>102</v>
      </c>
      <c r="AI559" s="23">
        <v>117526.53</v>
      </c>
      <c r="AJ559" s="23">
        <v>89221.19</v>
      </c>
      <c r="AK559" s="23" t="s">
        <v>58</v>
      </c>
      <c r="AL559" s="23">
        <v>0</v>
      </c>
      <c r="AM559" s="24"/>
      <c r="AN559" s="23" t="s">
        <v>562</v>
      </c>
      <c r="AO559" s="23" t="s">
        <v>563</v>
      </c>
      <c r="AP559" s="23" t="s">
        <v>61</v>
      </c>
      <c r="AQ559" s="23" t="s">
        <v>270</v>
      </c>
      <c r="AR559" s="23" t="s">
        <v>199</v>
      </c>
      <c r="AS559" s="23" t="s">
        <v>88</v>
      </c>
      <c r="AT559" s="23" t="s">
        <v>321</v>
      </c>
      <c r="AU559" s="23" t="s">
        <v>65</v>
      </c>
      <c r="AV559" s="23" t="s">
        <v>1592</v>
      </c>
      <c r="AW559" s="23" t="s">
        <v>613</v>
      </c>
      <c r="AX559" s="23" t="s">
        <v>68</v>
      </c>
      <c r="AY559" s="23" t="s">
        <v>93</v>
      </c>
      <c r="AZ559" s="23" t="s">
        <v>5711</v>
      </c>
      <c r="BA559" s="23" t="s">
        <v>231</v>
      </c>
      <c r="BB559" s="23">
        <v>0</v>
      </c>
      <c r="BC559" s="23" t="s">
        <v>5799</v>
      </c>
      <c r="BD559" s="23" t="s">
        <v>5800</v>
      </c>
      <c r="BE559" s="29">
        <v>40164</v>
      </c>
      <c r="BF559" s="23"/>
      <c r="BG559" s="29">
        <v>40164</v>
      </c>
      <c r="BH559" s="108" t="s">
        <v>5711</v>
      </c>
      <c r="BI559" s="42">
        <v>2723</v>
      </c>
      <c r="BJ559" s="43">
        <v>90.766666666666666</v>
      </c>
      <c r="BK559" s="27">
        <f t="shared" si="38"/>
        <v>89</v>
      </c>
      <c r="BL559" s="110">
        <f t="shared" si="39"/>
        <v>7.416666666666667</v>
      </c>
    </row>
    <row r="560" spans="1:64" ht="18" customHeight="1" x14ac:dyDescent="0.25">
      <c r="A560" s="49" t="s">
        <v>5521</v>
      </c>
      <c r="B560" s="23" t="s">
        <v>5807</v>
      </c>
      <c r="C560" s="119">
        <v>82</v>
      </c>
      <c r="D560" s="18" t="s">
        <v>3333</v>
      </c>
      <c r="E560" s="24" t="s">
        <v>1628</v>
      </c>
      <c r="F560" s="84">
        <v>1101</v>
      </c>
      <c r="G560" s="18" t="s">
        <v>386</v>
      </c>
      <c r="H560" s="24" t="str">
        <f>IFERROR(IF(F560*1=9999,VLOOKUP(99&amp;C560*1,[4]Depara_Prod_Oficial!$A$2:$F$1048576,6,FALSE),VLOOKUP(F560*1,[4]Depara_Prod_Oficial!$A$2:$F$1048576,6,FALSE)),E560)</f>
        <v>AP STD</v>
      </c>
      <c r="I560" s="24" t="str">
        <f>IFERROR(VLOOKUP(H560,'[5]Principais Produtos'!$C$1:$D$42,2,0),"Não")</f>
        <v>Sim</v>
      </c>
      <c r="J560" s="17" t="s">
        <v>387</v>
      </c>
      <c r="K560" s="17" t="s">
        <v>3664</v>
      </c>
      <c r="L560" s="17"/>
      <c r="M560" s="54" t="s">
        <v>902</v>
      </c>
      <c r="N560" s="103">
        <v>350904.48</v>
      </c>
      <c r="O560" s="103">
        <v>350904.48</v>
      </c>
      <c r="P560" s="104">
        <v>0</v>
      </c>
      <c r="Q560" s="31"/>
      <c r="R560" s="17"/>
      <c r="S560" s="70" t="s">
        <v>375</v>
      </c>
      <c r="T560" s="23">
        <v>1557388</v>
      </c>
      <c r="U560" s="23" t="s">
        <v>5801</v>
      </c>
      <c r="V560" s="23" t="s">
        <v>5802</v>
      </c>
      <c r="W560" s="23" t="s">
        <v>52</v>
      </c>
      <c r="X560" s="23" t="s">
        <v>5803</v>
      </c>
      <c r="Y560" s="23" t="s">
        <v>5804</v>
      </c>
      <c r="Z560" s="23" t="s">
        <v>5805</v>
      </c>
      <c r="AA560" s="23" t="s">
        <v>56</v>
      </c>
      <c r="AB560" s="23">
        <v>103000</v>
      </c>
      <c r="AC560" s="23">
        <v>103000</v>
      </c>
      <c r="AD560" s="23" t="s">
        <v>56</v>
      </c>
      <c r="AE560" s="23" t="s">
        <v>56</v>
      </c>
      <c r="AF560" s="23" t="s">
        <v>56</v>
      </c>
      <c r="AG560" s="23">
        <v>103000</v>
      </c>
      <c r="AH560" s="23" t="s">
        <v>57</v>
      </c>
      <c r="AI560" s="23">
        <v>103000</v>
      </c>
      <c r="AJ560" s="23">
        <v>0</v>
      </c>
      <c r="AK560" s="23" t="s">
        <v>58</v>
      </c>
      <c r="AL560" s="23">
        <v>0</v>
      </c>
      <c r="AM560" s="23" t="s">
        <v>59</v>
      </c>
      <c r="AN560" s="23" t="s">
        <v>60</v>
      </c>
      <c r="AO560" s="24"/>
      <c r="AP560" s="23" t="s">
        <v>61</v>
      </c>
      <c r="AQ560" s="23" t="s">
        <v>270</v>
      </c>
      <c r="AR560" s="23" t="s">
        <v>63</v>
      </c>
      <c r="AS560" s="23" t="s">
        <v>88</v>
      </c>
      <c r="AT560" s="23" t="s">
        <v>1789</v>
      </c>
      <c r="AU560" s="23" t="s">
        <v>65</v>
      </c>
      <c r="AV560" s="23" t="s">
        <v>466</v>
      </c>
      <c r="AW560" s="23" t="s">
        <v>272</v>
      </c>
      <c r="AX560" s="23" t="s">
        <v>273</v>
      </c>
      <c r="AY560" s="23" t="s">
        <v>93</v>
      </c>
      <c r="AZ560" s="23" t="s">
        <v>5806</v>
      </c>
      <c r="BA560" s="23" t="s">
        <v>191</v>
      </c>
      <c r="BB560" s="23">
        <v>0</v>
      </c>
      <c r="BC560" s="23" t="s">
        <v>5807</v>
      </c>
      <c r="BD560" s="23" t="s">
        <v>5808</v>
      </c>
      <c r="BE560" s="29">
        <v>41254</v>
      </c>
      <c r="BF560" s="23"/>
      <c r="BG560" s="29">
        <v>41254</v>
      </c>
      <c r="BH560" s="108" t="s">
        <v>5806</v>
      </c>
      <c r="BI560" s="42">
        <v>1634</v>
      </c>
      <c r="BJ560" s="43">
        <v>54.466666666666669</v>
      </c>
      <c r="BK560" s="27">
        <f t="shared" si="38"/>
        <v>53</v>
      </c>
      <c r="BL560" s="110">
        <f t="shared" si="39"/>
        <v>4.416666666666667</v>
      </c>
    </row>
    <row r="561" spans="1:64" ht="18" customHeight="1" x14ac:dyDescent="0.25">
      <c r="A561" s="49" t="s">
        <v>5521</v>
      </c>
      <c r="B561" s="23" t="s">
        <v>5814</v>
      </c>
      <c r="C561" s="119">
        <v>81</v>
      </c>
      <c r="D561" s="18" t="s">
        <v>3333</v>
      </c>
      <c r="E561" s="24" t="s">
        <v>1622</v>
      </c>
      <c r="F561" s="84">
        <v>9999</v>
      </c>
      <c r="G561" s="18" t="s">
        <v>374</v>
      </c>
      <c r="H561" s="24" t="str">
        <f>IFERROR(IF(F561*1=9999,VLOOKUP(99&amp;C561*1,[4]Depara_Prod_Oficial!$A$2:$F$1048576,6,FALSE),VLOOKUP(F561*1,[4]Depara_Prod_Oficial!$A$2:$F$1048576,6,FALSE)),E561)</f>
        <v>Pessoas - Acidentes Pessoais</v>
      </c>
      <c r="I561" s="24" t="str">
        <f>IFERROR(VLOOKUP(H561,'[5]Principais Produtos'!$C$1:$D$42,2,0),"Não")</f>
        <v>Não</v>
      </c>
      <c r="J561" s="17" t="s">
        <v>387</v>
      </c>
      <c r="K561" s="17" t="s">
        <v>3664</v>
      </c>
      <c r="L561" s="17"/>
      <c r="M561" s="54" t="s">
        <v>902</v>
      </c>
      <c r="N561" s="103">
        <v>187474.12</v>
      </c>
      <c r="O561" s="103">
        <v>187474.12</v>
      </c>
      <c r="P561" s="104">
        <v>0</v>
      </c>
      <c r="Q561" s="31"/>
      <c r="R561" s="17"/>
      <c r="S561" s="38" t="s">
        <v>49</v>
      </c>
      <c r="T561" s="23">
        <v>1115537</v>
      </c>
      <c r="U561" s="23" t="s">
        <v>5809</v>
      </c>
      <c r="V561" s="23" t="s">
        <v>5810</v>
      </c>
      <c r="W561" s="23" t="s">
        <v>52</v>
      </c>
      <c r="X561" s="23" t="s">
        <v>5811</v>
      </c>
      <c r="Y561" s="23" t="s">
        <v>5812</v>
      </c>
      <c r="Z561" s="23" t="s">
        <v>5813</v>
      </c>
      <c r="AA561" s="23" t="s">
        <v>56</v>
      </c>
      <c r="AB561" s="23">
        <v>43522.68</v>
      </c>
      <c r="AC561" s="23">
        <v>43522.68</v>
      </c>
      <c r="AD561" s="23" t="s">
        <v>56</v>
      </c>
      <c r="AE561" s="23" t="s">
        <v>56</v>
      </c>
      <c r="AF561" s="23" t="s">
        <v>56</v>
      </c>
      <c r="AG561" s="23">
        <v>43522.68</v>
      </c>
      <c r="AH561" s="23" t="s">
        <v>57</v>
      </c>
      <c r="AI561" s="23">
        <v>43522.68</v>
      </c>
      <c r="AJ561" s="23">
        <v>158206.49</v>
      </c>
      <c r="AK561" s="23" t="s">
        <v>58</v>
      </c>
      <c r="AL561" s="23">
        <v>0</v>
      </c>
      <c r="AM561" s="23" t="s">
        <v>150</v>
      </c>
      <c r="AN561" s="23" t="s">
        <v>562</v>
      </c>
      <c r="AO561" s="23" t="s">
        <v>563</v>
      </c>
      <c r="AP561" s="23" t="s">
        <v>61</v>
      </c>
      <c r="AQ561" s="23" t="s">
        <v>270</v>
      </c>
      <c r="AR561" s="23" t="s">
        <v>199</v>
      </c>
      <c r="AS561" s="23" t="s">
        <v>88</v>
      </c>
      <c r="AT561" s="23" t="s">
        <v>169</v>
      </c>
      <c r="AU561" s="23" t="s">
        <v>65</v>
      </c>
      <c r="AV561" s="23" t="s">
        <v>3459</v>
      </c>
      <c r="AW561" s="23" t="s">
        <v>272</v>
      </c>
      <c r="AX561" s="23" t="s">
        <v>273</v>
      </c>
      <c r="AY561" s="23" t="s">
        <v>93</v>
      </c>
      <c r="AZ561" s="23" t="s">
        <v>5806</v>
      </c>
      <c r="BA561" s="23" t="s">
        <v>191</v>
      </c>
      <c r="BB561" s="23">
        <v>0</v>
      </c>
      <c r="BC561" s="23" t="s">
        <v>5814</v>
      </c>
      <c r="BD561" s="23" t="s">
        <v>5815</v>
      </c>
      <c r="BE561" s="29">
        <v>40108</v>
      </c>
      <c r="BF561" s="23"/>
      <c r="BG561" s="29">
        <v>40108</v>
      </c>
      <c r="BH561" s="108" t="s">
        <v>5806</v>
      </c>
      <c r="BI561" s="42">
        <v>2780</v>
      </c>
      <c r="BJ561" s="43">
        <v>92.666666666666671</v>
      </c>
      <c r="BK561" s="27">
        <f t="shared" si="38"/>
        <v>91</v>
      </c>
      <c r="BL561" s="110">
        <f t="shared" si="39"/>
        <v>7.583333333333333</v>
      </c>
    </row>
    <row r="562" spans="1:64" ht="18" customHeight="1" x14ac:dyDescent="0.25">
      <c r="A562" s="49" t="s">
        <v>5521</v>
      </c>
      <c r="B562" s="23" t="s">
        <v>5822</v>
      </c>
      <c r="C562" s="119">
        <v>93</v>
      </c>
      <c r="D562" s="18" t="s">
        <v>3333</v>
      </c>
      <c r="E562" s="24" t="s">
        <v>1636</v>
      </c>
      <c r="F562" s="84">
        <v>5081</v>
      </c>
      <c r="G562" s="18" t="s">
        <v>389</v>
      </c>
      <c r="H562" s="24" t="str">
        <f>IFERROR(IF(F562*1=9999,VLOOKUP(99&amp;C562*1,[4]Depara_Prod_Oficial!$A$2:$F$1048576,6,FALSE),VLOOKUP(F562*1,[4]Depara_Prod_Oficial!$A$2:$F$1048576,6,FALSE)),E562)</f>
        <v>Vida Master</v>
      </c>
      <c r="I562" s="24" t="str">
        <f>IFERROR(VLOOKUP(H562,'[5]Principais Produtos'!$C$1:$D$42,2,0),"Não")</f>
        <v>Sim</v>
      </c>
      <c r="J562" s="17" t="s">
        <v>387</v>
      </c>
      <c r="K562" s="23" t="s">
        <v>958</v>
      </c>
      <c r="L562" s="17" t="s">
        <v>5507</v>
      </c>
      <c r="M562" s="54" t="s">
        <v>902</v>
      </c>
      <c r="N562" s="103">
        <v>108976.65</v>
      </c>
      <c r="O562" s="103">
        <v>108976.65</v>
      </c>
      <c r="P562" s="104">
        <v>0</v>
      </c>
      <c r="Q562" s="31"/>
      <c r="R562" s="17"/>
      <c r="S562" s="70" t="s">
        <v>375</v>
      </c>
      <c r="T562" s="23">
        <v>1548325</v>
      </c>
      <c r="U562" s="23" t="s">
        <v>5816</v>
      </c>
      <c r="V562" s="23" t="s">
        <v>5817</v>
      </c>
      <c r="W562" s="23" t="s">
        <v>52</v>
      </c>
      <c r="X562" s="23" t="s">
        <v>5818</v>
      </c>
      <c r="Y562" s="23" t="s">
        <v>5819</v>
      </c>
      <c r="Z562" s="23" t="s">
        <v>5820</v>
      </c>
      <c r="AA562" s="23" t="s">
        <v>56</v>
      </c>
      <c r="AB562" s="23">
        <v>20000</v>
      </c>
      <c r="AC562" s="23">
        <v>20000</v>
      </c>
      <c r="AD562" s="23" t="s">
        <v>56</v>
      </c>
      <c r="AE562" s="23" t="s">
        <v>56</v>
      </c>
      <c r="AF562" s="23" t="s">
        <v>56</v>
      </c>
      <c r="AG562" s="23">
        <v>20000</v>
      </c>
      <c r="AH562" s="23" t="s">
        <v>102</v>
      </c>
      <c r="AI562" s="23">
        <v>10000</v>
      </c>
      <c r="AJ562" s="23">
        <v>0</v>
      </c>
      <c r="AK562" s="23" t="s">
        <v>58</v>
      </c>
      <c r="AL562" s="23">
        <v>0</v>
      </c>
      <c r="AM562" s="23" t="s">
        <v>59</v>
      </c>
      <c r="AN562" s="23" t="s">
        <v>60</v>
      </c>
      <c r="AO562" s="24"/>
      <c r="AP562" s="23" t="s">
        <v>61</v>
      </c>
      <c r="AQ562" s="23" t="s">
        <v>270</v>
      </c>
      <c r="AR562" s="23" t="s">
        <v>199</v>
      </c>
      <c r="AS562" s="23" t="s">
        <v>245</v>
      </c>
      <c r="AT562" s="23" t="s">
        <v>313</v>
      </c>
      <c r="AU562" s="23" t="s">
        <v>65</v>
      </c>
      <c r="AV562" s="23" t="s">
        <v>5821</v>
      </c>
      <c r="AW562" s="23" t="s">
        <v>105</v>
      </c>
      <c r="AX562" s="23" t="s">
        <v>68</v>
      </c>
      <c r="AY562" s="23" t="s">
        <v>93</v>
      </c>
      <c r="AZ562" s="23" t="s">
        <v>5576</v>
      </c>
      <c r="BA562" s="23" t="s">
        <v>191</v>
      </c>
      <c r="BB562" s="23">
        <v>0</v>
      </c>
      <c r="BC562" s="23" t="s">
        <v>5822</v>
      </c>
      <c r="BD562" s="23" t="s">
        <v>5823</v>
      </c>
      <c r="BE562" s="29">
        <v>41233</v>
      </c>
      <c r="BF562" s="23"/>
      <c r="BG562" s="29">
        <v>41233</v>
      </c>
      <c r="BH562" s="108" t="s">
        <v>5576</v>
      </c>
      <c r="BI562" s="42">
        <v>1665</v>
      </c>
      <c r="BJ562" s="43">
        <v>55.5</v>
      </c>
      <c r="BK562" s="27">
        <f t="shared" si="38"/>
        <v>54</v>
      </c>
      <c r="BL562" s="110">
        <f t="shared" si="39"/>
        <v>4.5</v>
      </c>
    </row>
    <row r="563" spans="1:64" ht="18" customHeight="1" x14ac:dyDescent="0.25">
      <c r="A563" s="49" t="s">
        <v>5521</v>
      </c>
      <c r="B563" s="23" t="s">
        <v>5829</v>
      </c>
      <c r="C563" s="119">
        <v>82</v>
      </c>
      <c r="D563" s="18" t="s">
        <v>3333</v>
      </c>
      <c r="E563" s="24" t="s">
        <v>1633</v>
      </c>
      <c r="F563" s="84">
        <v>5043</v>
      </c>
      <c r="G563" s="18" t="s">
        <v>399</v>
      </c>
      <c r="H563" s="24" t="str">
        <f>IFERROR(IF(F563*1=9999,VLOOKUP(99&amp;C563*1,[4]Depara_Prod_Oficial!$A$2:$F$1048576,6,FALSE),VLOOKUP(F563*1,[4]Depara_Prod_Oficial!$A$2:$F$1048576,6,FALSE)),E563)</f>
        <v>AP Mulher</v>
      </c>
      <c r="I563" s="24" t="str">
        <f>IFERROR(VLOOKUP(H563,'[5]Principais Produtos'!$C$1:$D$42,2,0),"Não")</f>
        <v>Sim</v>
      </c>
      <c r="J563" s="17" t="s">
        <v>387</v>
      </c>
      <c r="K563" s="17" t="s">
        <v>954</v>
      </c>
      <c r="L563" s="17" t="s">
        <v>1933</v>
      </c>
      <c r="M563" s="54" t="s">
        <v>903</v>
      </c>
      <c r="N563" s="103">
        <v>206277.49</v>
      </c>
      <c r="O563" s="103">
        <v>206277.49</v>
      </c>
      <c r="P563" s="104">
        <v>0</v>
      </c>
      <c r="Q563" s="31"/>
      <c r="R563" s="17"/>
      <c r="S563" s="70" t="s">
        <v>375</v>
      </c>
      <c r="T563" s="23">
        <v>1833652</v>
      </c>
      <c r="U563" s="23" t="s">
        <v>5824</v>
      </c>
      <c r="V563" s="23" t="s">
        <v>5825</v>
      </c>
      <c r="W563" s="23" t="s">
        <v>52</v>
      </c>
      <c r="X563" s="23" t="s">
        <v>5826</v>
      </c>
      <c r="Y563" s="23" t="s">
        <v>5827</v>
      </c>
      <c r="Z563" s="23" t="s">
        <v>5828</v>
      </c>
      <c r="AA563" s="23" t="s">
        <v>56</v>
      </c>
      <c r="AB563" s="23">
        <v>45000</v>
      </c>
      <c r="AC563" s="23">
        <v>45000</v>
      </c>
      <c r="AD563" s="23" t="s">
        <v>56</v>
      </c>
      <c r="AE563" s="23" t="s">
        <v>56</v>
      </c>
      <c r="AF563" s="23" t="s">
        <v>56</v>
      </c>
      <c r="AG563" s="23">
        <v>45000</v>
      </c>
      <c r="AH563" s="23" t="s">
        <v>102</v>
      </c>
      <c r="AI563" s="23">
        <v>22500</v>
      </c>
      <c r="AJ563" s="23">
        <v>0</v>
      </c>
      <c r="AK563" s="23" t="s">
        <v>58</v>
      </c>
      <c r="AL563" s="23">
        <v>0</v>
      </c>
      <c r="AM563" s="23" t="s">
        <v>59</v>
      </c>
      <c r="AN563" s="23" t="s">
        <v>60</v>
      </c>
      <c r="AO563" s="24"/>
      <c r="AP563" s="23" t="s">
        <v>61</v>
      </c>
      <c r="AQ563" s="23" t="s">
        <v>270</v>
      </c>
      <c r="AR563" s="23" t="s">
        <v>63</v>
      </c>
      <c r="AS563" s="23" t="s">
        <v>88</v>
      </c>
      <c r="AT563" s="23" t="s">
        <v>89</v>
      </c>
      <c r="AU563" s="23" t="s">
        <v>103</v>
      </c>
      <c r="AV563" s="23" t="s">
        <v>458</v>
      </c>
      <c r="AW563" s="23" t="s">
        <v>105</v>
      </c>
      <c r="AX563" s="23" t="s">
        <v>68</v>
      </c>
      <c r="AY563" s="23" t="s">
        <v>93</v>
      </c>
      <c r="AZ563" s="23" t="s">
        <v>5576</v>
      </c>
      <c r="BA563" s="23" t="s">
        <v>163</v>
      </c>
      <c r="BB563" s="23">
        <v>0</v>
      </c>
      <c r="BC563" s="23" t="s">
        <v>5829</v>
      </c>
      <c r="BD563" s="23" t="s">
        <v>5830</v>
      </c>
      <c r="BE563" s="29">
        <v>41741</v>
      </c>
      <c r="BF563" s="23"/>
      <c r="BG563" s="29">
        <v>41741</v>
      </c>
      <c r="BH563" s="108" t="s">
        <v>5576</v>
      </c>
      <c r="BI563" s="42">
        <v>1157</v>
      </c>
      <c r="BJ563" s="43">
        <v>38.56666666666667</v>
      </c>
      <c r="BK563" s="27">
        <f t="shared" si="38"/>
        <v>38</v>
      </c>
      <c r="BL563" s="110">
        <f t="shared" si="39"/>
        <v>3.1666666666666665</v>
      </c>
    </row>
    <row r="564" spans="1:64" ht="18" customHeight="1" x14ac:dyDescent="0.25">
      <c r="A564" s="49" t="s">
        <v>5521</v>
      </c>
      <c r="B564" s="23" t="s">
        <v>5835</v>
      </c>
      <c r="C564" s="119">
        <v>93</v>
      </c>
      <c r="D564" s="18" t="s">
        <v>3333</v>
      </c>
      <c r="E564" s="24" t="s">
        <v>377</v>
      </c>
      <c r="F564" s="84">
        <v>5030</v>
      </c>
      <c r="G564" s="18" t="s">
        <v>46</v>
      </c>
      <c r="H564" s="24" t="str">
        <f>IFERROR(IF(F564*1=9999,VLOOKUP(99&amp;C564*1,[4]Depara_Prod_Oficial!$A$2:$F$1048576,6,FALSE),VLOOKUP(F564*1,[4]Depara_Prod_Oficial!$A$2:$F$1048576,6,FALSE)),E564)</f>
        <v>Vida Proteção Exclusiva</v>
      </c>
      <c r="I564" s="24" t="str">
        <f>IFERROR(VLOOKUP(H564,'[5]Principais Produtos'!$C$1:$D$42,2,0),"Não")</f>
        <v>Sim</v>
      </c>
      <c r="J564" s="17" t="s">
        <v>387</v>
      </c>
      <c r="K564" s="23" t="s">
        <v>47</v>
      </c>
      <c r="L564" s="17"/>
      <c r="M564" s="54" t="s">
        <v>369</v>
      </c>
      <c r="N564" s="103">
        <v>79165</v>
      </c>
      <c r="O564" s="103">
        <v>0</v>
      </c>
      <c r="P564" s="104">
        <v>79165</v>
      </c>
      <c r="Q564" s="31">
        <v>0</v>
      </c>
      <c r="R564" s="17"/>
      <c r="S564" s="70" t="s">
        <v>375</v>
      </c>
      <c r="T564" s="23">
        <v>1450326</v>
      </c>
      <c r="U564" s="23" t="s">
        <v>5831</v>
      </c>
      <c r="V564" s="23" t="s">
        <v>5832</v>
      </c>
      <c r="W564" s="23" t="s">
        <v>52</v>
      </c>
      <c r="X564" s="23" t="s">
        <v>5833</v>
      </c>
      <c r="Y564" s="23" t="s">
        <v>5834</v>
      </c>
      <c r="Z564" s="23" t="s">
        <v>1804</v>
      </c>
      <c r="AA564" s="23" t="s">
        <v>56</v>
      </c>
      <c r="AB564" s="23">
        <v>27494</v>
      </c>
      <c r="AC564" s="23">
        <v>27494</v>
      </c>
      <c r="AD564" s="23" t="s">
        <v>56</v>
      </c>
      <c r="AE564" s="23" t="s">
        <v>56</v>
      </c>
      <c r="AF564" s="23" t="s">
        <v>56</v>
      </c>
      <c r="AG564" s="23">
        <v>27494</v>
      </c>
      <c r="AH564" s="23" t="s">
        <v>102</v>
      </c>
      <c r="AI564" s="23">
        <v>13747</v>
      </c>
      <c r="AJ564" s="23">
        <v>0</v>
      </c>
      <c r="AK564" s="23" t="s">
        <v>58</v>
      </c>
      <c r="AL564" s="23">
        <v>0</v>
      </c>
      <c r="AM564" s="23" t="s">
        <v>59</v>
      </c>
      <c r="AN564" s="23" t="s">
        <v>60</v>
      </c>
      <c r="AO564" s="24"/>
      <c r="AP564" s="23" t="s">
        <v>61</v>
      </c>
      <c r="AQ564" s="23" t="s">
        <v>270</v>
      </c>
      <c r="AR564" s="23" t="s">
        <v>199</v>
      </c>
      <c r="AS564" s="23" t="s">
        <v>64</v>
      </c>
      <c r="AT564" s="23" t="s">
        <v>169</v>
      </c>
      <c r="AU564" s="23" t="s">
        <v>65</v>
      </c>
      <c r="AV564" s="23" t="s">
        <v>1499</v>
      </c>
      <c r="AW564" s="23" t="s">
        <v>92</v>
      </c>
      <c r="AX564" s="23" t="s">
        <v>68</v>
      </c>
      <c r="AY564" s="23" t="s">
        <v>93</v>
      </c>
      <c r="AZ564" s="23" t="s">
        <v>5635</v>
      </c>
      <c r="BA564" s="23" t="s">
        <v>115</v>
      </c>
      <c r="BB564" s="23">
        <v>0</v>
      </c>
      <c r="BC564" s="23" t="s">
        <v>5835</v>
      </c>
      <c r="BD564" s="23" t="s">
        <v>5836</v>
      </c>
      <c r="BE564" s="29">
        <v>41022</v>
      </c>
      <c r="BF564" s="23"/>
      <c r="BG564" s="29">
        <v>41022</v>
      </c>
      <c r="BH564" s="108" t="s">
        <v>5635</v>
      </c>
      <c r="BI564" s="42">
        <v>1878</v>
      </c>
      <c r="BJ564" s="43">
        <v>62.6</v>
      </c>
      <c r="BK564" s="27">
        <f t="shared" si="38"/>
        <v>61</v>
      </c>
      <c r="BL564" s="110">
        <f t="shared" si="39"/>
        <v>5.083333333333333</v>
      </c>
    </row>
    <row r="565" spans="1:64" ht="18" customHeight="1" x14ac:dyDescent="0.25">
      <c r="A565" s="49" t="s">
        <v>5521</v>
      </c>
      <c r="B565" s="23" t="s">
        <v>5843</v>
      </c>
      <c r="C565" s="119">
        <v>93</v>
      </c>
      <c r="D565" s="18" t="s">
        <v>3333</v>
      </c>
      <c r="E565" s="24" t="s">
        <v>1622</v>
      </c>
      <c r="F565" s="84">
        <v>9999</v>
      </c>
      <c r="G565" s="18" t="s">
        <v>46</v>
      </c>
      <c r="H565" s="24" t="str">
        <f>IFERROR(IF(F565*1=9999,VLOOKUP(99&amp;C565*1,[4]Depara_Prod_Oficial!$A$2:$F$1048576,6,FALSE),VLOOKUP(F565*1,[4]Depara_Prod_Oficial!$A$2:$F$1048576,6,FALSE)),E565)</f>
        <v>Pessoas - Vida  (outros)</v>
      </c>
      <c r="I565" s="24" t="str">
        <f>IFERROR(VLOOKUP(H565,'[5]Principais Produtos'!$C$1:$D$42,2,0),"Não")</f>
        <v>Não</v>
      </c>
      <c r="J565" s="17" t="s">
        <v>387</v>
      </c>
      <c r="K565" s="23" t="s">
        <v>47</v>
      </c>
      <c r="L565" s="17"/>
      <c r="M565" s="54" t="s">
        <v>369</v>
      </c>
      <c r="N565" s="103">
        <v>1482.11</v>
      </c>
      <c r="O565" s="103">
        <v>0</v>
      </c>
      <c r="P565" s="104">
        <v>1482.11</v>
      </c>
      <c r="Q565" s="31">
        <v>0</v>
      </c>
      <c r="R565" s="17"/>
      <c r="S565" s="38" t="s">
        <v>49</v>
      </c>
      <c r="T565" s="23">
        <v>176163</v>
      </c>
      <c r="U565" s="23" t="s">
        <v>5837</v>
      </c>
      <c r="V565" s="23" t="s">
        <v>5838</v>
      </c>
      <c r="W565" s="23" t="s">
        <v>52</v>
      </c>
      <c r="X565" s="23" t="s">
        <v>5839</v>
      </c>
      <c r="Y565" s="23" t="s">
        <v>5840</v>
      </c>
      <c r="Z565" s="23" t="s">
        <v>5841</v>
      </c>
      <c r="AA565" s="23" t="s">
        <v>56</v>
      </c>
      <c r="AB565" s="23">
        <v>40460</v>
      </c>
      <c r="AC565" s="23">
        <v>40460</v>
      </c>
      <c r="AD565" s="23" t="s">
        <v>56</v>
      </c>
      <c r="AE565" s="23" t="s">
        <v>56</v>
      </c>
      <c r="AF565" s="23" t="s">
        <v>56</v>
      </c>
      <c r="AG565" s="23">
        <v>40460</v>
      </c>
      <c r="AH565" s="23" t="s">
        <v>58</v>
      </c>
      <c r="AI565" s="23">
        <v>0</v>
      </c>
      <c r="AJ565" s="23">
        <v>4048</v>
      </c>
      <c r="AK565" s="23" t="s">
        <v>58</v>
      </c>
      <c r="AL565" s="23">
        <v>0</v>
      </c>
      <c r="AM565" s="23" t="s">
        <v>150</v>
      </c>
      <c r="AN565" s="23" t="s">
        <v>5842</v>
      </c>
      <c r="AO565" s="24"/>
      <c r="AP565" s="23" t="s">
        <v>61</v>
      </c>
      <c r="AQ565" s="23" t="s">
        <v>270</v>
      </c>
      <c r="AR565" s="23" t="s">
        <v>87</v>
      </c>
      <c r="AS565" s="23" t="s">
        <v>2326</v>
      </c>
      <c r="AT565" s="23" t="s">
        <v>3120</v>
      </c>
      <c r="AU565" s="23" t="s">
        <v>65</v>
      </c>
      <c r="AV565" s="23" t="s">
        <v>406</v>
      </c>
      <c r="AW565" s="23" t="s">
        <v>283</v>
      </c>
      <c r="AX565" s="23" t="s">
        <v>284</v>
      </c>
      <c r="AY565" s="23" t="s">
        <v>93</v>
      </c>
      <c r="AZ565" s="23" t="s">
        <v>5576</v>
      </c>
      <c r="BA565" s="23" t="s">
        <v>554</v>
      </c>
      <c r="BB565" s="23">
        <v>0</v>
      </c>
      <c r="BC565" s="23" t="s">
        <v>5843</v>
      </c>
      <c r="BD565" s="23" t="s">
        <v>5844</v>
      </c>
      <c r="BE565" s="29">
        <v>37498</v>
      </c>
      <c r="BF565" s="23"/>
      <c r="BG565" s="29">
        <v>37498</v>
      </c>
      <c r="BH565" s="108" t="s">
        <v>5576</v>
      </c>
      <c r="BI565" s="42">
        <v>5400</v>
      </c>
      <c r="BJ565" s="43">
        <v>180</v>
      </c>
      <c r="BK565" s="27">
        <f t="shared" si="38"/>
        <v>177</v>
      </c>
      <c r="BL565" s="110">
        <f t="shared" si="39"/>
        <v>14.75</v>
      </c>
    </row>
    <row r="566" spans="1:64" ht="18" customHeight="1" x14ac:dyDescent="0.25">
      <c r="A566" s="49" t="s">
        <v>5521</v>
      </c>
      <c r="B566" s="23" t="s">
        <v>5850</v>
      </c>
      <c r="C566" s="119">
        <v>93</v>
      </c>
      <c r="D566" s="18" t="s">
        <v>3333</v>
      </c>
      <c r="E566" s="24" t="s">
        <v>947</v>
      </c>
      <c r="F566" s="84">
        <v>7000</v>
      </c>
      <c r="G566" s="18" t="s">
        <v>46</v>
      </c>
      <c r="H566" s="24" t="str">
        <f>IFERROR(IF(F566*1=9999,VLOOKUP(99&amp;C566*1,[4]Depara_Prod_Oficial!$A$2:$F$1048576,6,FALSE),VLOOKUP(F566*1,[4]Depara_Prod_Oficial!$A$2:$F$1048576,6,FALSE)),E566)</f>
        <v>Vida Específica</v>
      </c>
      <c r="I566" s="24" t="str">
        <f>IFERROR(VLOOKUP(H566,'[5]Principais Produtos'!$C$1:$D$42,2,0),"Não")</f>
        <v>Não</v>
      </c>
      <c r="J566" s="17" t="s">
        <v>387</v>
      </c>
      <c r="K566" s="17" t="s">
        <v>954</v>
      </c>
      <c r="L566" s="17" t="s">
        <v>397</v>
      </c>
      <c r="M566" s="54" t="s">
        <v>369</v>
      </c>
      <c r="N566" s="103">
        <v>17441.03</v>
      </c>
      <c r="O566" s="103">
        <v>0</v>
      </c>
      <c r="P566" s="104">
        <v>17441.03</v>
      </c>
      <c r="Q566" s="31">
        <v>0</v>
      </c>
      <c r="R566" s="17"/>
      <c r="S566" s="70" t="s">
        <v>375</v>
      </c>
      <c r="T566" s="23">
        <v>1530629</v>
      </c>
      <c r="U566" s="23" t="s">
        <v>5845</v>
      </c>
      <c r="V566" s="23" t="s">
        <v>5846</v>
      </c>
      <c r="W566" s="23" t="s">
        <v>52</v>
      </c>
      <c r="X566" s="23" t="s">
        <v>5847</v>
      </c>
      <c r="Y566" s="23" t="s">
        <v>5848</v>
      </c>
      <c r="Z566" s="23" t="s">
        <v>5849</v>
      </c>
      <c r="AA566" s="23" t="s">
        <v>56</v>
      </c>
      <c r="AB566" s="23">
        <v>11440</v>
      </c>
      <c r="AC566" s="23">
        <v>11440</v>
      </c>
      <c r="AD566" s="23" t="s">
        <v>56</v>
      </c>
      <c r="AE566" s="23" t="s">
        <v>56</v>
      </c>
      <c r="AF566" s="23" t="s">
        <v>56</v>
      </c>
      <c r="AG566" s="23">
        <v>11440</v>
      </c>
      <c r="AH566" s="23" t="s">
        <v>102</v>
      </c>
      <c r="AI566" s="23">
        <v>5720</v>
      </c>
      <c r="AJ566" s="23">
        <v>0</v>
      </c>
      <c r="AK566" s="23" t="s">
        <v>58</v>
      </c>
      <c r="AL566" s="23">
        <v>0</v>
      </c>
      <c r="AM566" s="23" t="s">
        <v>59</v>
      </c>
      <c r="AN566" s="23" t="s">
        <v>60</v>
      </c>
      <c r="AO566" s="24"/>
      <c r="AP566" s="23" t="s">
        <v>61</v>
      </c>
      <c r="AQ566" s="23" t="s">
        <v>270</v>
      </c>
      <c r="AR566" s="23" t="s">
        <v>63</v>
      </c>
      <c r="AS566" s="23" t="s">
        <v>64</v>
      </c>
      <c r="AT566" s="23" t="s">
        <v>153</v>
      </c>
      <c r="AU566" s="23" t="s">
        <v>65</v>
      </c>
      <c r="AV566" s="23" t="s">
        <v>66</v>
      </c>
      <c r="AW566" s="23" t="s">
        <v>67</v>
      </c>
      <c r="AX566" s="23" t="s">
        <v>68</v>
      </c>
      <c r="AY566" s="23" t="s">
        <v>93</v>
      </c>
      <c r="AZ566" s="23" t="s">
        <v>5635</v>
      </c>
      <c r="BA566" s="23" t="s">
        <v>155</v>
      </c>
      <c r="BB566" s="23">
        <v>0</v>
      </c>
      <c r="BC566" s="23" t="s">
        <v>5850</v>
      </c>
      <c r="BD566" s="23" t="s">
        <v>5851</v>
      </c>
      <c r="BE566" s="29">
        <v>41192</v>
      </c>
      <c r="BF566" s="23"/>
      <c r="BG566" s="29">
        <v>41192</v>
      </c>
      <c r="BH566" s="108" t="s">
        <v>5635</v>
      </c>
      <c r="BI566" s="42">
        <v>1708</v>
      </c>
      <c r="BJ566" s="43">
        <v>56.93333333333333</v>
      </c>
      <c r="BK566" s="27">
        <f t="shared" si="38"/>
        <v>56</v>
      </c>
      <c r="BL566" s="110">
        <f t="shared" si="39"/>
        <v>4.666666666666667</v>
      </c>
    </row>
    <row r="567" spans="1:64" ht="18" customHeight="1" x14ac:dyDescent="0.25">
      <c r="A567" s="49" t="s">
        <v>5521</v>
      </c>
      <c r="B567" s="23" t="s">
        <v>5857</v>
      </c>
      <c r="C567" s="119">
        <v>93</v>
      </c>
      <c r="D567" s="18" t="s">
        <v>3333</v>
      </c>
      <c r="E567" s="24" t="s">
        <v>3184</v>
      </c>
      <c r="F567" s="84">
        <v>1102</v>
      </c>
      <c r="G567" s="18" t="s">
        <v>386</v>
      </c>
      <c r="H567" s="24" t="str">
        <f>IFERROR(IF(F567*1=9999,VLOOKUP(99&amp;C567*1,[4]Depara_Prod_Oficial!$A$2:$F$1048576,6,FALSE),VLOOKUP(F567*1,[4]Depara_Prod_Oficial!$A$2:$F$1048576,6,FALSE)),E567)</f>
        <v>AP STD</v>
      </c>
      <c r="I567" s="24" t="str">
        <f>IFERROR(VLOOKUP(H567,'[5]Principais Produtos'!$C$1:$D$42,2,0),"Não")</f>
        <v>Sim</v>
      </c>
      <c r="J567" s="17" t="s">
        <v>387</v>
      </c>
      <c r="K567" s="17" t="s">
        <v>953</v>
      </c>
      <c r="L567" s="17"/>
      <c r="M567" s="54" t="s">
        <v>369</v>
      </c>
      <c r="N567" s="103">
        <v>108750.67</v>
      </c>
      <c r="O567" s="103">
        <v>0</v>
      </c>
      <c r="P567" s="104">
        <v>108750.67</v>
      </c>
      <c r="Q567" s="31">
        <v>0</v>
      </c>
      <c r="R567" s="17"/>
      <c r="S567" s="38" t="s">
        <v>49</v>
      </c>
      <c r="T567" s="23">
        <v>716610</v>
      </c>
      <c r="U567" s="23" t="s">
        <v>5852</v>
      </c>
      <c r="V567" s="23" t="s">
        <v>5853</v>
      </c>
      <c r="W567" s="23" t="s">
        <v>52</v>
      </c>
      <c r="X567" s="23" t="s">
        <v>5854</v>
      </c>
      <c r="Y567" s="23" t="s">
        <v>5855</v>
      </c>
      <c r="Z567" s="23" t="s">
        <v>5856</v>
      </c>
      <c r="AA567" s="23" t="s">
        <v>56</v>
      </c>
      <c r="AB567" s="23">
        <v>112500</v>
      </c>
      <c r="AC567" s="23">
        <v>112500</v>
      </c>
      <c r="AD567" s="23" t="s">
        <v>56</v>
      </c>
      <c r="AE567" s="23" t="s">
        <v>56</v>
      </c>
      <c r="AF567" s="23" t="s">
        <v>56</v>
      </c>
      <c r="AG567" s="23">
        <v>112500</v>
      </c>
      <c r="AH567" s="23" t="s">
        <v>57</v>
      </c>
      <c r="AI567" s="23">
        <v>112500</v>
      </c>
      <c r="AJ567" s="23">
        <v>9886.42</v>
      </c>
      <c r="AK567" s="23" t="s">
        <v>58</v>
      </c>
      <c r="AL567" s="23">
        <v>0</v>
      </c>
      <c r="AM567" s="23" t="s">
        <v>150</v>
      </c>
      <c r="AN567" s="23" t="s">
        <v>562</v>
      </c>
      <c r="AO567" s="23" t="s">
        <v>563</v>
      </c>
      <c r="AP567" s="23" t="s">
        <v>61</v>
      </c>
      <c r="AQ567" s="23" t="s">
        <v>270</v>
      </c>
      <c r="AR567" s="23" t="s">
        <v>87</v>
      </c>
      <c r="AS567" s="23" t="s">
        <v>2326</v>
      </c>
      <c r="AT567" s="23" t="s">
        <v>169</v>
      </c>
      <c r="AU567" s="23" t="s">
        <v>65</v>
      </c>
      <c r="AV567" s="23" t="s">
        <v>201</v>
      </c>
      <c r="AW567" s="23" t="s">
        <v>92</v>
      </c>
      <c r="AX567" s="23" t="s">
        <v>68</v>
      </c>
      <c r="AY567" s="23" t="s">
        <v>93</v>
      </c>
      <c r="AZ567" s="23" t="s">
        <v>5740</v>
      </c>
      <c r="BA567" s="23" t="s">
        <v>155</v>
      </c>
      <c r="BB567" s="23">
        <v>0</v>
      </c>
      <c r="BC567" s="23" t="s">
        <v>5857</v>
      </c>
      <c r="BD567" s="23" t="s">
        <v>5858</v>
      </c>
      <c r="BE567" s="29">
        <v>39454</v>
      </c>
      <c r="BF567" s="23"/>
      <c r="BG567" s="29">
        <v>39454</v>
      </c>
      <c r="BH567" s="108" t="s">
        <v>5740</v>
      </c>
      <c r="BI567" s="42">
        <v>3438</v>
      </c>
      <c r="BJ567" s="43">
        <v>114.6</v>
      </c>
      <c r="BK567" s="27">
        <f t="shared" si="38"/>
        <v>112</v>
      </c>
      <c r="BL567" s="110">
        <f t="shared" si="39"/>
        <v>9.3333333333333339</v>
      </c>
    </row>
    <row r="568" spans="1:64" ht="18" customHeight="1" x14ac:dyDescent="0.25">
      <c r="A568" s="49" t="s">
        <v>5521</v>
      </c>
      <c r="B568" s="23" t="s">
        <v>5864</v>
      </c>
      <c r="C568" s="119">
        <v>93</v>
      </c>
      <c r="D568" s="18" t="s">
        <v>3333</v>
      </c>
      <c r="E568" s="24" t="s">
        <v>377</v>
      </c>
      <c r="F568" s="84">
        <v>5030</v>
      </c>
      <c r="G568" s="18" t="s">
        <v>46</v>
      </c>
      <c r="H568" s="24" t="str">
        <f>IFERROR(IF(F568*1=9999,VLOOKUP(99&amp;C568*1,[4]Depara_Prod_Oficial!$A$2:$F$1048576,6,FALSE),VLOOKUP(F568*1,[4]Depara_Prod_Oficial!$A$2:$F$1048576,6,FALSE)),E568)</f>
        <v>Vida Proteção Exclusiva</v>
      </c>
      <c r="I568" s="24" t="str">
        <f>IFERROR(VLOOKUP(H568,'[5]Principais Produtos'!$C$1:$D$42,2,0),"Não")</f>
        <v>Sim</v>
      </c>
      <c r="J568" s="17" t="s">
        <v>387</v>
      </c>
      <c r="K568" s="23" t="s">
        <v>47</v>
      </c>
      <c r="L568" s="17"/>
      <c r="M568" s="54" t="s">
        <v>369</v>
      </c>
      <c r="N568" s="103">
        <v>30170</v>
      </c>
      <c r="O568" s="103">
        <v>0</v>
      </c>
      <c r="P568" s="104">
        <v>30170</v>
      </c>
      <c r="Q568" s="31">
        <v>0</v>
      </c>
      <c r="R568" s="17"/>
      <c r="S568" s="70" t="s">
        <v>375</v>
      </c>
      <c r="T568" s="23">
        <v>1534403</v>
      </c>
      <c r="U568" s="23" t="s">
        <v>5859</v>
      </c>
      <c r="V568" s="23" t="s">
        <v>5860</v>
      </c>
      <c r="W568" s="23" t="s">
        <v>52</v>
      </c>
      <c r="X568" s="23" t="s">
        <v>5861</v>
      </c>
      <c r="Y568" s="23" t="s">
        <v>5862</v>
      </c>
      <c r="Z568" s="23" t="s">
        <v>5863</v>
      </c>
      <c r="AA568" s="23" t="s">
        <v>56</v>
      </c>
      <c r="AB568" s="23">
        <v>30177</v>
      </c>
      <c r="AC568" s="23">
        <v>30177</v>
      </c>
      <c r="AD568" s="23" t="s">
        <v>56</v>
      </c>
      <c r="AE568" s="23" t="s">
        <v>56</v>
      </c>
      <c r="AF568" s="23" t="s">
        <v>56</v>
      </c>
      <c r="AG568" s="23">
        <v>30177</v>
      </c>
      <c r="AH568" s="23" t="s">
        <v>102</v>
      </c>
      <c r="AI568" s="23">
        <v>15088.5</v>
      </c>
      <c r="AJ568" s="23">
        <v>0</v>
      </c>
      <c r="AK568" s="23" t="s">
        <v>58</v>
      </c>
      <c r="AL568" s="23">
        <v>0</v>
      </c>
      <c r="AM568" s="23" t="s">
        <v>59</v>
      </c>
      <c r="AN568" s="23" t="s">
        <v>60</v>
      </c>
      <c r="AO568" s="24"/>
      <c r="AP568" s="23" t="s">
        <v>61</v>
      </c>
      <c r="AQ568" s="23" t="s">
        <v>270</v>
      </c>
      <c r="AR568" s="23" t="s">
        <v>63</v>
      </c>
      <c r="AS568" s="23" t="s">
        <v>88</v>
      </c>
      <c r="AT568" s="23" t="s">
        <v>3115</v>
      </c>
      <c r="AU568" s="23" t="s">
        <v>65</v>
      </c>
      <c r="AV568" s="23" t="s">
        <v>201</v>
      </c>
      <c r="AW568" s="23" t="s">
        <v>92</v>
      </c>
      <c r="AX568" s="23" t="s">
        <v>68</v>
      </c>
      <c r="AY568" s="23" t="s">
        <v>93</v>
      </c>
      <c r="AZ568" s="23" t="s">
        <v>5635</v>
      </c>
      <c r="BA568" s="23" t="s">
        <v>274</v>
      </c>
      <c r="BB568" s="23">
        <v>0</v>
      </c>
      <c r="BC568" s="23" t="s">
        <v>5864</v>
      </c>
      <c r="BD568" s="23" t="s">
        <v>2046</v>
      </c>
      <c r="BE568" s="29">
        <v>41201</v>
      </c>
      <c r="BF568" s="23"/>
      <c r="BG568" s="29">
        <v>41201</v>
      </c>
      <c r="BH568" s="108" t="s">
        <v>5635</v>
      </c>
      <c r="BI568" s="42">
        <v>1699</v>
      </c>
      <c r="BJ568" s="43">
        <v>56.633333333333333</v>
      </c>
      <c r="BK568" s="27">
        <f t="shared" ref="BK568:BK631" si="40">DATEDIF(BG568,BH568,"m")</f>
        <v>55</v>
      </c>
      <c r="BL568" s="110">
        <f t="shared" ref="BL568:BL631" si="41">BK568/12</f>
        <v>4.583333333333333</v>
      </c>
    </row>
    <row r="569" spans="1:64" ht="18" customHeight="1" x14ac:dyDescent="0.25">
      <c r="A569" s="49" t="s">
        <v>5521</v>
      </c>
      <c r="B569" s="23" t="s">
        <v>5871</v>
      </c>
      <c r="C569" s="119">
        <v>93</v>
      </c>
      <c r="D569" s="18" t="s">
        <v>3333</v>
      </c>
      <c r="E569" s="24" t="s">
        <v>1630</v>
      </c>
      <c r="F569" s="84">
        <v>5055</v>
      </c>
      <c r="G569" s="18" t="s">
        <v>389</v>
      </c>
      <c r="H569" s="24" t="str">
        <f>IFERROR(IF(F569*1=9999,VLOOKUP(99&amp;C569*1,[4]Depara_Prod_Oficial!$A$2:$F$1048576,6,FALSE),VLOOKUP(F569*1,[4]Depara_Prod_Oficial!$A$2:$F$1048576,6,FALSE)),E569)</f>
        <v>Vida Master</v>
      </c>
      <c r="I569" s="24" t="str">
        <f>IFERROR(VLOOKUP(H569,'[5]Principais Produtos'!$C$1:$D$42,2,0),"Não")</f>
        <v>Sim</v>
      </c>
      <c r="J569" s="17" t="s">
        <v>387</v>
      </c>
      <c r="K569" s="23" t="s">
        <v>958</v>
      </c>
      <c r="L569" s="17" t="s">
        <v>5507</v>
      </c>
      <c r="M569" s="54" t="s">
        <v>48</v>
      </c>
      <c r="N569" s="31">
        <v>256943.96</v>
      </c>
      <c r="O569" s="31">
        <v>229000</v>
      </c>
      <c r="P569" s="104">
        <v>27943.959999999992</v>
      </c>
      <c r="Q569" s="31">
        <v>34350</v>
      </c>
      <c r="R569" s="17"/>
      <c r="S569" s="70" t="s">
        <v>375</v>
      </c>
      <c r="T569" s="23">
        <v>1518800</v>
      </c>
      <c r="U569" s="23" t="s">
        <v>5865</v>
      </c>
      <c r="V569" s="23" t="s">
        <v>5866</v>
      </c>
      <c r="W569" s="23" t="s">
        <v>52</v>
      </c>
      <c r="X569" s="23" t="s">
        <v>5867</v>
      </c>
      <c r="Y569" s="23" t="s">
        <v>5868</v>
      </c>
      <c r="Z569" s="23" t="s">
        <v>5869</v>
      </c>
      <c r="AA569" s="23" t="s">
        <v>56</v>
      </c>
      <c r="AB569" s="23">
        <v>30000</v>
      </c>
      <c r="AC569" s="23">
        <v>30000</v>
      </c>
      <c r="AD569" s="23" t="s">
        <v>56</v>
      </c>
      <c r="AE569" s="23" t="s">
        <v>56</v>
      </c>
      <c r="AF569" s="23" t="s">
        <v>56</v>
      </c>
      <c r="AG569" s="23">
        <v>30000</v>
      </c>
      <c r="AH569" s="23" t="s">
        <v>57</v>
      </c>
      <c r="AI569" s="23">
        <v>30000</v>
      </c>
      <c r="AJ569" s="23">
        <v>0</v>
      </c>
      <c r="AK569" s="23" t="s">
        <v>58</v>
      </c>
      <c r="AL569" s="23">
        <v>0</v>
      </c>
      <c r="AM569" s="23" t="s">
        <v>59</v>
      </c>
      <c r="AN569" s="23" t="s">
        <v>60</v>
      </c>
      <c r="AO569" s="24"/>
      <c r="AP569" s="23" t="s">
        <v>61</v>
      </c>
      <c r="AQ569" s="23" t="s">
        <v>270</v>
      </c>
      <c r="AR569" s="23" t="s">
        <v>199</v>
      </c>
      <c r="AS569" s="23" t="s">
        <v>64</v>
      </c>
      <c r="AT569" s="23" t="s">
        <v>153</v>
      </c>
      <c r="AU569" s="23" t="s">
        <v>65</v>
      </c>
      <c r="AV569" s="23" t="s">
        <v>5870</v>
      </c>
      <c r="AW569" s="23" t="s">
        <v>283</v>
      </c>
      <c r="AX569" s="23" t="s">
        <v>284</v>
      </c>
      <c r="AY569" s="23" t="s">
        <v>93</v>
      </c>
      <c r="AZ569" s="23" t="s">
        <v>5806</v>
      </c>
      <c r="BA569" s="23" t="s">
        <v>223</v>
      </c>
      <c r="BB569" s="23">
        <v>0</v>
      </c>
      <c r="BC569" s="23" t="s">
        <v>5871</v>
      </c>
      <c r="BD569" s="23" t="s">
        <v>5872</v>
      </c>
      <c r="BE569" s="29">
        <v>41169</v>
      </c>
      <c r="BF569" s="23"/>
      <c r="BG569" s="29">
        <v>41169</v>
      </c>
      <c r="BH569" s="108" t="s">
        <v>5806</v>
      </c>
      <c r="BI569" s="42">
        <v>1719</v>
      </c>
      <c r="BJ569" s="43">
        <v>57.3</v>
      </c>
      <c r="BK569" s="27">
        <f t="shared" si="40"/>
        <v>56</v>
      </c>
      <c r="BL569" s="110">
        <f t="shared" si="41"/>
        <v>4.666666666666667</v>
      </c>
    </row>
    <row r="570" spans="1:64" ht="18" customHeight="1" x14ac:dyDescent="0.25">
      <c r="A570" s="49" t="s">
        <v>5521</v>
      </c>
      <c r="B570" s="23" t="s">
        <v>5878</v>
      </c>
      <c r="C570" s="119">
        <v>93</v>
      </c>
      <c r="D570" s="18" t="s">
        <v>3333</v>
      </c>
      <c r="E570" s="24" t="s">
        <v>5967</v>
      </c>
      <c r="F570" s="84">
        <v>1017</v>
      </c>
      <c r="G570" s="18" t="s">
        <v>46</v>
      </c>
      <c r="H570" s="24" t="str">
        <f>IFERROR(IF(F570*1=9999,VLOOKUP(99&amp;C570*1,[4]Depara_Prod_Oficial!$A$2:$F$1048576,6,FALSE),VLOOKUP(F570*1,[4]Depara_Prod_Oficial!$A$2:$F$1048576,6,FALSE)),E570)</f>
        <v>Vida Funcionários</v>
      </c>
      <c r="I570" s="24" t="str">
        <f>IFERROR(VLOOKUP(H570,'[5]Principais Produtos'!$C$1:$D$42,2,0),"Não")</f>
        <v>Não</v>
      </c>
      <c r="J570" s="17" t="s">
        <v>387</v>
      </c>
      <c r="K570" s="17" t="s">
        <v>3664</v>
      </c>
      <c r="L570" s="17"/>
      <c r="M570" s="54" t="s">
        <v>48</v>
      </c>
      <c r="N570" s="31">
        <v>149390.70000000001</v>
      </c>
      <c r="O570" s="31">
        <v>60000</v>
      </c>
      <c r="P570" s="104">
        <v>89390.700000000012</v>
      </c>
      <c r="Q570" s="31">
        <v>6000</v>
      </c>
      <c r="R570" s="17"/>
      <c r="S570" s="38" t="s">
        <v>49</v>
      </c>
      <c r="T570" s="23">
        <v>1148897</v>
      </c>
      <c r="U570" s="23" t="s">
        <v>5873</v>
      </c>
      <c r="V570" s="23" t="s">
        <v>5874</v>
      </c>
      <c r="W570" s="23" t="s">
        <v>52</v>
      </c>
      <c r="X570" s="23" t="s">
        <v>5875</v>
      </c>
      <c r="Y570" s="23" t="s">
        <v>5876</v>
      </c>
      <c r="Z570" s="23" t="s">
        <v>5877</v>
      </c>
      <c r="AA570" s="23" t="s">
        <v>56</v>
      </c>
      <c r="AB570" s="23">
        <v>34977.300000000003</v>
      </c>
      <c r="AC570" s="23">
        <v>34977.300000000003</v>
      </c>
      <c r="AD570" s="23" t="s">
        <v>56</v>
      </c>
      <c r="AE570" s="23" t="s">
        <v>56</v>
      </c>
      <c r="AF570" s="23" t="s">
        <v>56</v>
      </c>
      <c r="AG570" s="23">
        <v>34977.300000000003</v>
      </c>
      <c r="AH570" s="23" t="s">
        <v>102</v>
      </c>
      <c r="AI570" s="23">
        <v>17488.650000000001</v>
      </c>
      <c r="AJ570" s="23">
        <v>15600</v>
      </c>
      <c r="AK570" s="23" t="s">
        <v>58</v>
      </c>
      <c r="AL570" s="23">
        <v>0</v>
      </c>
      <c r="AM570" s="24"/>
      <c r="AN570" s="24"/>
      <c r="AO570" s="24"/>
      <c r="AP570" s="23" t="s">
        <v>61</v>
      </c>
      <c r="AQ570" s="23" t="s">
        <v>270</v>
      </c>
      <c r="AR570" s="23" t="s">
        <v>199</v>
      </c>
      <c r="AS570" s="23" t="s">
        <v>88</v>
      </c>
      <c r="AT570" s="23" t="s">
        <v>218</v>
      </c>
      <c r="AU570" s="23" t="s">
        <v>65</v>
      </c>
      <c r="AV570" s="23" t="s">
        <v>466</v>
      </c>
      <c r="AW570" s="23" t="s">
        <v>272</v>
      </c>
      <c r="AX570" s="23" t="s">
        <v>273</v>
      </c>
      <c r="AY570" s="23" t="s">
        <v>93</v>
      </c>
      <c r="AZ570" s="23" t="s">
        <v>5589</v>
      </c>
      <c r="BA570" s="23" t="s">
        <v>70</v>
      </c>
      <c r="BB570" s="23">
        <v>0</v>
      </c>
      <c r="BC570" s="23" t="s">
        <v>5878</v>
      </c>
      <c r="BD570" s="23" t="s">
        <v>5879</v>
      </c>
      <c r="BE570" s="29">
        <v>40164</v>
      </c>
      <c r="BF570" s="23"/>
      <c r="BG570" s="29">
        <v>40164</v>
      </c>
      <c r="BH570" s="108" t="s">
        <v>5589</v>
      </c>
      <c r="BI570" s="42">
        <v>2735</v>
      </c>
      <c r="BJ570" s="43">
        <v>91.166666666666671</v>
      </c>
      <c r="BK570" s="27">
        <f t="shared" si="40"/>
        <v>89</v>
      </c>
      <c r="BL570" s="110">
        <f t="shared" si="41"/>
        <v>7.416666666666667</v>
      </c>
    </row>
    <row r="571" spans="1:64" s="77" customFormat="1" ht="18.75" customHeight="1" x14ac:dyDescent="0.25">
      <c r="A571" s="105" t="s">
        <v>5521</v>
      </c>
      <c r="B571" s="51" t="s">
        <v>5976</v>
      </c>
      <c r="C571" s="49">
        <v>93</v>
      </c>
      <c r="D571" s="63" t="s">
        <v>3333</v>
      </c>
      <c r="E571" s="51" t="s">
        <v>1623</v>
      </c>
      <c r="F571" s="50">
        <v>6004</v>
      </c>
      <c r="G571" s="63" t="s">
        <v>389</v>
      </c>
      <c r="H571" s="24" t="str">
        <f>IFERROR(IF(F571*1=9999,VLOOKUP(99&amp;C571*1,[4]Depara_Prod_Oficial!$A$2:$F$1048576,6,FALSE),VLOOKUP(F571*1,[4]Depara_Prod_Oficial!$A$2:$F$1048576,6,FALSE)),E571)</f>
        <v>Vida Master</v>
      </c>
      <c r="I571" s="24" t="str">
        <f>IFERROR(VLOOKUP(H571,'[5]Principais Produtos'!$C$1:$D$42,2,0),"Não")</f>
        <v>Sim</v>
      </c>
      <c r="J571" s="51" t="s">
        <v>387</v>
      </c>
      <c r="K571" s="51" t="s">
        <v>921</v>
      </c>
      <c r="L571" s="51"/>
      <c r="M571" s="54" t="s">
        <v>48</v>
      </c>
      <c r="N571" s="106">
        <v>230142.84</v>
      </c>
      <c r="O571" s="106">
        <v>170000</v>
      </c>
      <c r="P571" s="56">
        <v>60142.84</v>
      </c>
      <c r="Q571" s="64"/>
      <c r="S571" s="57" t="s">
        <v>49</v>
      </c>
      <c r="T571" s="53">
        <v>1099984</v>
      </c>
      <c r="U571" s="53" t="s">
        <v>5969</v>
      </c>
      <c r="V571" s="53" t="s">
        <v>5970</v>
      </c>
      <c r="W571" s="53" t="s">
        <v>129</v>
      </c>
      <c r="X571" s="53" t="s">
        <v>5971</v>
      </c>
      <c r="Y571" s="53" t="s">
        <v>5972</v>
      </c>
      <c r="Z571" s="53" t="s">
        <v>5973</v>
      </c>
      <c r="AA571" s="53" t="s">
        <v>56</v>
      </c>
      <c r="AB571" s="53">
        <v>50000</v>
      </c>
      <c r="AC571" s="53">
        <v>50000</v>
      </c>
      <c r="AD571" s="53" t="s">
        <v>56</v>
      </c>
      <c r="AE571" s="53" t="s">
        <v>56</v>
      </c>
      <c r="AF571" s="53" t="s">
        <v>56</v>
      </c>
      <c r="AG571" s="53">
        <v>50000</v>
      </c>
      <c r="AH571" s="53" t="s">
        <v>102</v>
      </c>
      <c r="AI571" s="53">
        <v>25000</v>
      </c>
      <c r="AJ571" s="53">
        <v>0</v>
      </c>
      <c r="AK571" s="53" t="s">
        <v>58</v>
      </c>
      <c r="AL571" s="53">
        <v>0</v>
      </c>
      <c r="AM571" s="51" t="s">
        <v>59</v>
      </c>
      <c r="AN571" s="51" t="s">
        <v>60</v>
      </c>
      <c r="AO571" s="51"/>
      <c r="AP571" s="53" t="s">
        <v>61</v>
      </c>
      <c r="AQ571" s="53" t="s">
        <v>62</v>
      </c>
      <c r="AR571" s="53" t="s">
        <v>737</v>
      </c>
      <c r="AS571" s="53" t="s">
        <v>64</v>
      </c>
      <c r="AT571" s="53" t="s">
        <v>169</v>
      </c>
      <c r="AU571" s="53" t="s">
        <v>65</v>
      </c>
      <c r="AV571" s="53" t="s">
        <v>5974</v>
      </c>
      <c r="AW571" s="53" t="s">
        <v>92</v>
      </c>
      <c r="AX571" s="53" t="s">
        <v>68</v>
      </c>
      <c r="AY571" s="53" t="s">
        <v>93</v>
      </c>
      <c r="AZ571" s="53" t="s">
        <v>5975</v>
      </c>
      <c r="BA571" s="53" t="s">
        <v>223</v>
      </c>
      <c r="BB571" s="53">
        <v>0</v>
      </c>
      <c r="BC571" s="53" t="s">
        <v>5976</v>
      </c>
      <c r="BD571" s="53" t="s">
        <v>5977</v>
      </c>
      <c r="BE571" s="58">
        <v>40080</v>
      </c>
      <c r="BF571" s="53">
        <v>50000</v>
      </c>
      <c r="BG571" s="58">
        <v>40080</v>
      </c>
      <c r="BH571" s="109" t="s">
        <v>5975</v>
      </c>
      <c r="BI571" s="60">
        <v>2828</v>
      </c>
      <c r="BJ571" s="61">
        <v>94.266666666666666</v>
      </c>
      <c r="BK571" s="27">
        <f t="shared" si="40"/>
        <v>92</v>
      </c>
      <c r="BL571" s="110">
        <f t="shared" si="41"/>
        <v>7.666666666666667</v>
      </c>
    </row>
    <row r="572" spans="1:64" s="77" customFormat="1" ht="18.75" customHeight="1" x14ac:dyDescent="0.25">
      <c r="A572" s="105" t="s">
        <v>5521</v>
      </c>
      <c r="B572" s="51" t="s">
        <v>5985</v>
      </c>
      <c r="C572" s="49">
        <v>77</v>
      </c>
      <c r="D572" s="63" t="s">
        <v>3333</v>
      </c>
      <c r="E572" s="51" t="s">
        <v>6302</v>
      </c>
      <c r="F572" s="50">
        <v>8022</v>
      </c>
      <c r="G572" s="63" t="s">
        <v>389</v>
      </c>
      <c r="H572" s="24" t="str">
        <f>IFERROR(IF(F572*1=9999,VLOOKUP(99&amp;C572*1,[4]Depara_Prod_Oficial!$A$2:$F$1048576,6,FALSE),VLOOKUP(F572*1,[4]Depara_Prod_Oficial!$A$2:$F$1048576,6,FALSE)),E572)</f>
        <v>Prestamista CP</v>
      </c>
      <c r="I572" s="24" t="str">
        <f>IFERROR(VLOOKUP(H572,'[5]Principais Produtos'!$C$1:$D$42,2,0),"Não")</f>
        <v>Não</v>
      </c>
      <c r="J572" s="51"/>
      <c r="K572" s="51"/>
      <c r="L572" s="51"/>
      <c r="M572" s="54" t="s">
        <v>369</v>
      </c>
      <c r="N572" s="55">
        <v>1452.7617</v>
      </c>
      <c r="O572" s="55">
        <v>0</v>
      </c>
      <c r="P572" s="56">
        <v>1452.7617</v>
      </c>
      <c r="Q572" s="64">
        <v>0</v>
      </c>
      <c r="R572" s="51"/>
      <c r="S572" s="57" t="s">
        <v>49</v>
      </c>
      <c r="T572" s="53">
        <v>1227977</v>
      </c>
      <c r="U572" s="53" t="s">
        <v>5978</v>
      </c>
      <c r="V572" s="53" t="s">
        <v>5979</v>
      </c>
      <c r="W572" s="53" t="s">
        <v>420</v>
      </c>
      <c r="X572" s="53" t="s">
        <v>5980</v>
      </c>
      <c r="Y572" s="53" t="s">
        <v>5981</v>
      </c>
      <c r="Z572" s="53" t="s">
        <v>5982</v>
      </c>
      <c r="AA572" s="53" t="s">
        <v>56</v>
      </c>
      <c r="AB572" s="53">
        <v>70004.86</v>
      </c>
      <c r="AC572" s="53">
        <v>136375.37</v>
      </c>
      <c r="AD572" s="53" t="s">
        <v>56</v>
      </c>
      <c r="AE572" s="53" t="s">
        <v>56</v>
      </c>
      <c r="AF572" s="53" t="s">
        <v>56</v>
      </c>
      <c r="AG572" s="53">
        <v>70004.86</v>
      </c>
      <c r="AH572" s="53" t="s">
        <v>57</v>
      </c>
      <c r="AI572" s="53">
        <v>70004.86</v>
      </c>
      <c r="AJ572" s="53">
        <v>1000</v>
      </c>
      <c r="AK572" s="53" t="s">
        <v>58</v>
      </c>
      <c r="AL572" s="53">
        <v>0</v>
      </c>
      <c r="AM572" s="51" t="s">
        <v>59</v>
      </c>
      <c r="AN572" s="51" t="s">
        <v>60</v>
      </c>
      <c r="AO572" s="51"/>
      <c r="AP572" s="53" t="s">
        <v>61</v>
      </c>
      <c r="AQ572" s="53" t="s">
        <v>431</v>
      </c>
      <c r="AR572" s="53" t="s">
        <v>538</v>
      </c>
      <c r="AS572" s="53" t="s">
        <v>88</v>
      </c>
      <c r="AT572" s="53" t="s">
        <v>169</v>
      </c>
      <c r="AU572" s="53" t="s">
        <v>65</v>
      </c>
      <c r="AV572" s="53" t="s">
        <v>545</v>
      </c>
      <c r="AW572" s="53" t="s">
        <v>292</v>
      </c>
      <c r="AX572" s="53" t="s">
        <v>5983</v>
      </c>
      <c r="AY572" s="53" t="s">
        <v>424</v>
      </c>
      <c r="AZ572" s="53" t="s">
        <v>5984</v>
      </c>
      <c r="BA572" s="53" t="s">
        <v>202</v>
      </c>
      <c r="BB572" s="53">
        <v>0</v>
      </c>
      <c r="BC572" s="53" t="s">
        <v>5985</v>
      </c>
      <c r="BD572" s="53" t="s">
        <v>5986</v>
      </c>
      <c r="BE572" s="58">
        <v>40366</v>
      </c>
      <c r="BF572" s="53">
        <v>70004.86</v>
      </c>
      <c r="BG572" s="58">
        <v>40366</v>
      </c>
      <c r="BH572" s="109" t="s">
        <v>5984</v>
      </c>
      <c r="BI572" s="60">
        <v>2547</v>
      </c>
      <c r="BJ572" s="61">
        <v>84.9</v>
      </c>
      <c r="BK572" s="27">
        <f t="shared" si="40"/>
        <v>83</v>
      </c>
      <c r="BL572" s="110">
        <f t="shared" si="41"/>
        <v>6.916666666666667</v>
      </c>
    </row>
    <row r="573" spans="1:64" s="77" customFormat="1" ht="18.75" customHeight="1" x14ac:dyDescent="0.25">
      <c r="A573" s="105" t="s">
        <v>5521</v>
      </c>
      <c r="B573" s="51" t="s">
        <v>5993</v>
      </c>
      <c r="C573" s="49">
        <v>93</v>
      </c>
      <c r="D573" s="63" t="s">
        <v>3333</v>
      </c>
      <c r="E573" s="51" t="s">
        <v>3182</v>
      </c>
      <c r="F573" s="50">
        <v>1004</v>
      </c>
      <c r="G573" s="63" t="s">
        <v>386</v>
      </c>
      <c r="H573" s="24" t="str">
        <f>IFERROR(IF(F573*1=9999,VLOOKUP(99&amp;C573*1,[4]Depara_Prod_Oficial!$A$2:$F$1048576,6,FALSE),VLOOKUP(F573*1,[4]Depara_Prod_Oficial!$A$2:$F$1048576,6,FALSE)),E573)</f>
        <v>Vida Proteção Exclusiva</v>
      </c>
      <c r="I573" s="24" t="str">
        <f>IFERROR(VLOOKUP(H573,'[5]Principais Produtos'!$C$1:$D$42,2,0),"Não")</f>
        <v>Sim</v>
      </c>
      <c r="J573" s="51" t="s">
        <v>400</v>
      </c>
      <c r="K573" s="51" t="s">
        <v>400</v>
      </c>
      <c r="L573" s="51"/>
      <c r="M573" s="54" t="s">
        <v>903</v>
      </c>
      <c r="N573" s="55">
        <v>69543.94</v>
      </c>
      <c r="O573" s="55">
        <v>69543.94</v>
      </c>
      <c r="P573" s="56">
        <v>0</v>
      </c>
      <c r="Q573" s="64"/>
      <c r="S573" s="57" t="s">
        <v>49</v>
      </c>
      <c r="T573" s="53">
        <v>472260</v>
      </c>
      <c r="U573" s="53" t="s">
        <v>5987</v>
      </c>
      <c r="V573" s="53" t="s">
        <v>5988</v>
      </c>
      <c r="W573" s="53" t="s">
        <v>52</v>
      </c>
      <c r="X573" s="53">
        <v>1151</v>
      </c>
      <c r="Y573" s="53" t="s">
        <v>5989</v>
      </c>
      <c r="Z573" s="53" t="s">
        <v>5990</v>
      </c>
      <c r="AA573" s="53" t="s">
        <v>56</v>
      </c>
      <c r="AB573" s="53">
        <v>40000</v>
      </c>
      <c r="AC573" s="53">
        <v>40000</v>
      </c>
      <c r="AD573" s="53" t="s">
        <v>56</v>
      </c>
      <c r="AE573" s="53" t="s">
        <v>56</v>
      </c>
      <c r="AF573" s="53" t="s">
        <v>56</v>
      </c>
      <c r="AG573" s="53">
        <v>40000</v>
      </c>
      <c r="AH573" s="53" t="s">
        <v>57</v>
      </c>
      <c r="AI573" s="53">
        <v>40000</v>
      </c>
      <c r="AJ573" s="53">
        <v>4203.1400000000003</v>
      </c>
      <c r="AK573" s="53" t="s">
        <v>58</v>
      </c>
      <c r="AL573" s="53">
        <v>0</v>
      </c>
      <c r="AM573" s="51" t="s">
        <v>150</v>
      </c>
      <c r="AN573" s="51" t="s">
        <v>562</v>
      </c>
      <c r="AO573" s="51" t="s">
        <v>563</v>
      </c>
      <c r="AP573" s="53" t="s">
        <v>61</v>
      </c>
      <c r="AQ573" s="53" t="s">
        <v>270</v>
      </c>
      <c r="AR573" s="53" t="s">
        <v>87</v>
      </c>
      <c r="AS573" s="53" t="s">
        <v>2326</v>
      </c>
      <c r="AT573" s="53" t="s">
        <v>153</v>
      </c>
      <c r="AU573" s="53" t="s">
        <v>65</v>
      </c>
      <c r="AV573" s="53" t="s">
        <v>5991</v>
      </c>
      <c r="AW573" s="53" t="s">
        <v>283</v>
      </c>
      <c r="AX573" s="53" t="s">
        <v>284</v>
      </c>
      <c r="AY573" s="53" t="s">
        <v>93</v>
      </c>
      <c r="AZ573" s="53" t="s">
        <v>5992</v>
      </c>
      <c r="BA573" s="53" t="s">
        <v>163</v>
      </c>
      <c r="BB573" s="53">
        <v>0</v>
      </c>
      <c r="BC573" s="53" t="s">
        <v>5993</v>
      </c>
      <c r="BD573" s="53" t="s">
        <v>5994</v>
      </c>
      <c r="BE573" s="58">
        <v>38628</v>
      </c>
      <c r="BF573" s="53">
        <v>40000</v>
      </c>
      <c r="BG573" s="58">
        <v>38628</v>
      </c>
      <c r="BH573" s="109" t="s">
        <v>5992</v>
      </c>
      <c r="BI573" s="60">
        <v>4287</v>
      </c>
      <c r="BJ573" s="61">
        <v>142.9</v>
      </c>
      <c r="BK573" s="27">
        <f t="shared" si="40"/>
        <v>140</v>
      </c>
      <c r="BL573" s="110">
        <f t="shared" si="41"/>
        <v>11.666666666666666</v>
      </c>
    </row>
    <row r="574" spans="1:64" s="77" customFormat="1" ht="18.75" customHeight="1" x14ac:dyDescent="0.25">
      <c r="A574" s="105" t="s">
        <v>5521</v>
      </c>
      <c r="B574" s="51" t="s">
        <v>6001</v>
      </c>
      <c r="C574" s="49">
        <v>93</v>
      </c>
      <c r="D574" s="63" t="s">
        <v>3333</v>
      </c>
      <c r="E574" s="51" t="s">
        <v>1622</v>
      </c>
      <c r="F574" s="50">
        <v>9999</v>
      </c>
      <c r="G574" s="63" t="s">
        <v>374</v>
      </c>
      <c r="H574" s="24" t="str">
        <f>IFERROR(IF(F574*1=9999,VLOOKUP(99&amp;C574*1,[4]Depara_Prod_Oficial!$A$2:$F$1048576,6,FALSE),VLOOKUP(F574*1,[4]Depara_Prod_Oficial!$A$2:$F$1048576,6,FALSE)),E574)</f>
        <v>Pessoas - Vida  (outros)</v>
      </c>
      <c r="I574" s="24" t="str">
        <f>IFERROR(VLOOKUP(H574,'[5]Principais Produtos'!$C$1:$D$42,2,0),"Não")</f>
        <v>Não</v>
      </c>
      <c r="J574" s="51" t="s">
        <v>387</v>
      </c>
      <c r="K574" s="51" t="s">
        <v>47</v>
      </c>
      <c r="L574" s="51"/>
      <c r="M574" s="54" t="s">
        <v>369</v>
      </c>
      <c r="N574" s="55">
        <v>58079.675000000003</v>
      </c>
      <c r="O574" s="55">
        <v>0</v>
      </c>
      <c r="P574" s="56">
        <v>58079.675000000003</v>
      </c>
      <c r="Q574" s="64">
        <v>0</v>
      </c>
      <c r="R574" s="51"/>
      <c r="S574" s="57" t="s">
        <v>49</v>
      </c>
      <c r="T574" s="53">
        <v>1149120</v>
      </c>
      <c r="U574" s="53" t="s">
        <v>5995</v>
      </c>
      <c r="V574" s="53" t="s">
        <v>5996</v>
      </c>
      <c r="W574" s="53" t="s">
        <v>52</v>
      </c>
      <c r="X574" s="53">
        <v>9301630</v>
      </c>
      <c r="Y574" s="53" t="s">
        <v>5997</v>
      </c>
      <c r="Z574" s="53" t="s">
        <v>5998</v>
      </c>
      <c r="AA574" s="53" t="s">
        <v>56</v>
      </c>
      <c r="AB574" s="53">
        <v>30992.27</v>
      </c>
      <c r="AC574" s="53">
        <v>30992.27</v>
      </c>
      <c r="AD574" s="53" t="s">
        <v>56</v>
      </c>
      <c r="AE574" s="53" t="s">
        <v>56</v>
      </c>
      <c r="AF574" s="53" t="s">
        <v>56</v>
      </c>
      <c r="AG574" s="53">
        <v>30992.27</v>
      </c>
      <c r="AH574" s="53" t="s">
        <v>102</v>
      </c>
      <c r="AI574" s="53">
        <v>15496.14</v>
      </c>
      <c r="AJ574" s="53">
        <v>600</v>
      </c>
      <c r="AK574" s="53" t="s">
        <v>58</v>
      </c>
      <c r="AL574" s="53">
        <v>0</v>
      </c>
      <c r="AM574" s="51"/>
      <c r="AN574" s="51"/>
      <c r="AO574" s="51"/>
      <c r="AP574" s="53" t="s">
        <v>61</v>
      </c>
      <c r="AQ574" s="53" t="s">
        <v>270</v>
      </c>
      <c r="AR574" s="53" t="s">
        <v>199</v>
      </c>
      <c r="AS574" s="53" t="s">
        <v>88</v>
      </c>
      <c r="AT574" s="53" t="s">
        <v>169</v>
      </c>
      <c r="AU574" s="53" t="s">
        <v>65</v>
      </c>
      <c r="AV574" s="53" t="s">
        <v>5999</v>
      </c>
      <c r="AW574" s="53" t="s">
        <v>67</v>
      </c>
      <c r="AX574" s="53" t="s">
        <v>68</v>
      </c>
      <c r="AY574" s="53" t="s">
        <v>93</v>
      </c>
      <c r="AZ574" s="53" t="s">
        <v>6000</v>
      </c>
      <c r="BA574" s="53" t="s">
        <v>115</v>
      </c>
      <c r="BB574" s="53">
        <v>0</v>
      </c>
      <c r="BC574" s="53" t="s">
        <v>6001</v>
      </c>
      <c r="BD574" s="53" t="s">
        <v>6002</v>
      </c>
      <c r="BE574" s="58">
        <v>40164</v>
      </c>
      <c r="BF574" s="53">
        <v>30992.27</v>
      </c>
      <c r="BG574" s="58">
        <v>40164</v>
      </c>
      <c r="BH574" s="109" t="s">
        <v>6000</v>
      </c>
      <c r="BI574" s="60">
        <v>2752</v>
      </c>
      <c r="BJ574" s="61">
        <v>91.733333333333334</v>
      </c>
      <c r="BK574" s="27">
        <f t="shared" si="40"/>
        <v>90</v>
      </c>
      <c r="BL574" s="110">
        <f t="shared" si="41"/>
        <v>7.5</v>
      </c>
    </row>
    <row r="575" spans="1:64" s="77" customFormat="1" ht="18.75" customHeight="1" x14ac:dyDescent="0.25">
      <c r="A575" s="105" t="s">
        <v>5521</v>
      </c>
      <c r="B575" s="51" t="s">
        <v>6009</v>
      </c>
      <c r="C575" s="49" t="s">
        <v>6003</v>
      </c>
      <c r="D575" s="63" t="s">
        <v>3274</v>
      </c>
      <c r="E575" s="51" t="s">
        <v>1622</v>
      </c>
      <c r="F575" s="50">
        <v>9999</v>
      </c>
      <c r="G575" s="63" t="s">
        <v>6003</v>
      </c>
      <c r="H575" s="24" t="str">
        <f>IFERROR(IF(F575*1=9999,VLOOKUP(99&amp;C575*1,[4]Depara_Prod_Oficial!$A$2:$F$1048576,6,FALSE),VLOOKUP(F575*1,[4]Depara_Prod_Oficial!$A$2:$F$1048576,6,FALSE)),E575)</f>
        <v>PRODUTO GENÉRICO</v>
      </c>
      <c r="I575" s="24" t="str">
        <f>IFERROR(VLOOKUP(H575,'[5]Principais Produtos'!$C$1:$D$42,2,0),"Não")</f>
        <v>Não</v>
      </c>
      <c r="J575" s="51" t="s">
        <v>387</v>
      </c>
      <c r="K575" s="51" t="s">
        <v>3664</v>
      </c>
      <c r="L575" s="51"/>
      <c r="M575" s="54" t="s">
        <v>48</v>
      </c>
      <c r="N575" s="55">
        <v>234000</v>
      </c>
      <c r="O575" s="55">
        <v>210000</v>
      </c>
      <c r="P575" s="56">
        <v>24000</v>
      </c>
      <c r="Q575" s="64"/>
      <c r="R575" s="51"/>
      <c r="S575" s="57" t="s">
        <v>49</v>
      </c>
      <c r="T575" s="53">
        <v>253803</v>
      </c>
      <c r="U575" s="53" t="s">
        <v>6004</v>
      </c>
      <c r="V575" s="53" t="s">
        <v>6005</v>
      </c>
      <c r="W575" s="53" t="s">
        <v>129</v>
      </c>
      <c r="X575" s="53" t="s">
        <v>6006</v>
      </c>
      <c r="Y575" s="53" t="s">
        <v>6007</v>
      </c>
      <c r="Z575" s="53" t="s">
        <v>6008</v>
      </c>
      <c r="AA575" s="53" t="s">
        <v>56</v>
      </c>
      <c r="AB575" s="53">
        <v>20000</v>
      </c>
      <c r="AC575" s="53">
        <v>20000</v>
      </c>
      <c r="AD575" s="53" t="s">
        <v>56</v>
      </c>
      <c r="AE575" s="53" t="s">
        <v>56</v>
      </c>
      <c r="AF575" s="53" t="s">
        <v>56</v>
      </c>
      <c r="AG575" s="53">
        <v>20000</v>
      </c>
      <c r="AH575" s="53" t="s">
        <v>57</v>
      </c>
      <c r="AI575" s="53">
        <v>20000</v>
      </c>
      <c r="AJ575" s="53">
        <v>968.27</v>
      </c>
      <c r="AK575" s="53" t="s">
        <v>58</v>
      </c>
      <c r="AL575" s="53">
        <v>0</v>
      </c>
      <c r="AM575" s="51" t="s">
        <v>150</v>
      </c>
      <c r="AN575" s="51" t="s">
        <v>60</v>
      </c>
      <c r="AO575" s="51"/>
      <c r="AP575" s="53" t="s">
        <v>61</v>
      </c>
      <c r="AQ575" s="53" t="s">
        <v>2955</v>
      </c>
      <c r="AR575" s="53" t="s">
        <v>142</v>
      </c>
      <c r="AS575" s="53" t="s">
        <v>88</v>
      </c>
      <c r="AT575" s="53" t="s">
        <v>2044</v>
      </c>
      <c r="AU575" s="53" t="s">
        <v>65</v>
      </c>
      <c r="AV575" s="53" t="s">
        <v>738</v>
      </c>
      <c r="AW575" s="53" t="s">
        <v>92</v>
      </c>
      <c r="AX575" s="53" t="s">
        <v>68</v>
      </c>
      <c r="AY575" s="53" t="s">
        <v>93</v>
      </c>
      <c r="AZ575" s="53" t="s">
        <v>5975</v>
      </c>
      <c r="BA575" s="53" t="s">
        <v>223</v>
      </c>
      <c r="BB575" s="53">
        <v>0</v>
      </c>
      <c r="BC575" s="53" t="s">
        <v>6009</v>
      </c>
      <c r="BD575" s="53" t="s">
        <v>6010</v>
      </c>
      <c r="BE575" s="58">
        <v>37618</v>
      </c>
      <c r="BF575" s="53">
        <v>20000</v>
      </c>
      <c r="BG575" s="58">
        <v>37618</v>
      </c>
      <c r="BH575" s="109" t="s">
        <v>5975</v>
      </c>
      <c r="BI575" s="60">
        <v>5290</v>
      </c>
      <c r="BJ575" s="61">
        <v>176.33333333333334</v>
      </c>
      <c r="BK575" s="27">
        <f t="shared" si="40"/>
        <v>173</v>
      </c>
      <c r="BL575" s="110">
        <f t="shared" si="41"/>
        <v>14.416666666666666</v>
      </c>
    </row>
    <row r="576" spans="1:64" s="77" customFormat="1" ht="18.75" customHeight="1" x14ac:dyDescent="0.25">
      <c r="A576" s="105" t="s">
        <v>5521</v>
      </c>
      <c r="B576" s="51" t="s">
        <v>6016</v>
      </c>
      <c r="C576" s="49">
        <v>82</v>
      </c>
      <c r="D576" s="63" t="s">
        <v>3333</v>
      </c>
      <c r="E576" s="51" t="s">
        <v>1633</v>
      </c>
      <c r="F576" s="50">
        <v>5043</v>
      </c>
      <c r="G576" s="63" t="s">
        <v>389</v>
      </c>
      <c r="H576" s="24" t="str">
        <f>IFERROR(IF(F576*1=9999,VLOOKUP(99&amp;C576*1,[4]Depara_Prod_Oficial!$A$2:$F$1048576,6,FALSE),VLOOKUP(F576*1,[4]Depara_Prod_Oficial!$A$2:$F$1048576,6,FALSE)),E576)</f>
        <v>AP Mulher</v>
      </c>
      <c r="I576" s="24" t="str">
        <f>IFERROR(VLOOKUP(H576,'[5]Principais Produtos'!$C$1:$D$42,2,0),"Não")</f>
        <v>Sim</v>
      </c>
      <c r="J576" s="51" t="s">
        <v>387</v>
      </c>
      <c r="K576" s="51" t="s">
        <v>3664</v>
      </c>
      <c r="L576" s="51"/>
      <c r="M576" s="54" t="s">
        <v>903</v>
      </c>
      <c r="N576" s="55">
        <v>65193.760000000002</v>
      </c>
      <c r="O576" s="55">
        <v>65193.760000000002</v>
      </c>
      <c r="P576" s="56">
        <v>0</v>
      </c>
      <c r="Q576" s="64"/>
      <c r="R576" s="51"/>
      <c r="S576" s="57" t="s">
        <v>49</v>
      </c>
      <c r="T576" s="53">
        <v>1239101</v>
      </c>
      <c r="U576" s="53" t="s">
        <v>6011</v>
      </c>
      <c r="V576" s="53" t="s">
        <v>6012</v>
      </c>
      <c r="W576" s="53" t="s">
        <v>52</v>
      </c>
      <c r="X576" s="53" t="s">
        <v>6013</v>
      </c>
      <c r="Y576" s="53" t="s">
        <v>6014</v>
      </c>
      <c r="Z576" s="53" t="s">
        <v>6015</v>
      </c>
      <c r="AA576" s="53" t="s">
        <v>56</v>
      </c>
      <c r="AB576" s="53">
        <v>23117</v>
      </c>
      <c r="AC576" s="53">
        <v>23117</v>
      </c>
      <c r="AD576" s="53" t="s">
        <v>56</v>
      </c>
      <c r="AE576" s="53" t="s">
        <v>56</v>
      </c>
      <c r="AF576" s="53" t="s">
        <v>56</v>
      </c>
      <c r="AG576" s="53">
        <v>23117</v>
      </c>
      <c r="AH576" s="53" t="s">
        <v>102</v>
      </c>
      <c r="AI576" s="53">
        <v>11558.5</v>
      </c>
      <c r="AJ576" s="53">
        <v>4941.6099999999997</v>
      </c>
      <c r="AK576" s="53" t="s">
        <v>58</v>
      </c>
      <c r="AL576" s="53">
        <v>0</v>
      </c>
      <c r="AM576" s="51" t="s">
        <v>59</v>
      </c>
      <c r="AN576" s="51" t="s">
        <v>60</v>
      </c>
      <c r="AO576" s="51"/>
      <c r="AP576" s="53" t="s">
        <v>61</v>
      </c>
      <c r="AQ576" s="53" t="s">
        <v>270</v>
      </c>
      <c r="AR576" s="53" t="s">
        <v>199</v>
      </c>
      <c r="AS576" s="53" t="s">
        <v>88</v>
      </c>
      <c r="AT576" s="53" t="s">
        <v>564</v>
      </c>
      <c r="AU576" s="53" t="s">
        <v>65</v>
      </c>
      <c r="AV576" s="53" t="s">
        <v>2911</v>
      </c>
      <c r="AW576" s="53" t="s">
        <v>92</v>
      </c>
      <c r="AX576" s="53" t="s">
        <v>68</v>
      </c>
      <c r="AY576" s="53" t="s">
        <v>93</v>
      </c>
      <c r="AZ576" s="53" t="s">
        <v>6000</v>
      </c>
      <c r="BA576" s="53" t="s">
        <v>163</v>
      </c>
      <c r="BB576" s="53">
        <v>0</v>
      </c>
      <c r="BC576" s="53" t="s">
        <v>6016</v>
      </c>
      <c r="BD576" s="53" t="s">
        <v>6017</v>
      </c>
      <c r="BE576" s="58">
        <v>40401</v>
      </c>
      <c r="BF576" s="53">
        <v>23117</v>
      </c>
      <c r="BG576" s="58">
        <v>40401</v>
      </c>
      <c r="BH576" s="109" t="s">
        <v>6000</v>
      </c>
      <c r="BI576" s="60">
        <v>2515</v>
      </c>
      <c r="BJ576" s="61">
        <v>83.833333333333329</v>
      </c>
      <c r="BK576" s="27">
        <f t="shared" si="40"/>
        <v>82</v>
      </c>
      <c r="BL576" s="110">
        <f t="shared" si="41"/>
        <v>6.833333333333333</v>
      </c>
    </row>
    <row r="577" spans="1:64" s="77" customFormat="1" ht="18.75" customHeight="1" x14ac:dyDescent="0.25">
      <c r="A577" s="105" t="s">
        <v>5521</v>
      </c>
      <c r="B577" s="51" t="s">
        <v>6024</v>
      </c>
      <c r="C577" s="49">
        <v>93</v>
      </c>
      <c r="D577" s="63" t="s">
        <v>3333</v>
      </c>
      <c r="E577" s="51" t="s">
        <v>1630</v>
      </c>
      <c r="F577" s="50">
        <v>5055</v>
      </c>
      <c r="G577" s="63" t="s">
        <v>1641</v>
      </c>
      <c r="H577" s="24" t="str">
        <f>IFERROR(IF(F577*1=9999,VLOOKUP(99&amp;C577*1,[4]Depara_Prod_Oficial!$A$2:$F$1048576,6,FALSE),VLOOKUP(F577*1,[4]Depara_Prod_Oficial!$A$2:$F$1048576,6,FALSE)),E577)</f>
        <v>Vida Master</v>
      </c>
      <c r="I577" s="24" t="str">
        <f>IFERROR(VLOOKUP(H577,'[5]Principais Produtos'!$C$1:$D$42,2,0),"Não")</f>
        <v>Sim</v>
      </c>
      <c r="J577" s="51" t="s">
        <v>387</v>
      </c>
      <c r="K577" s="51" t="s">
        <v>3664</v>
      </c>
      <c r="L577" s="51"/>
      <c r="M577" s="54" t="s">
        <v>903</v>
      </c>
      <c r="N577" s="55">
        <v>3512.49</v>
      </c>
      <c r="O577" s="55">
        <v>3512.49</v>
      </c>
      <c r="P577" s="56">
        <v>0</v>
      </c>
      <c r="Q577" s="64"/>
      <c r="R577" s="51"/>
      <c r="S577" s="62" t="s">
        <v>375</v>
      </c>
      <c r="T577" s="53">
        <v>2307571</v>
      </c>
      <c r="U577" s="53" t="s">
        <v>6018</v>
      </c>
      <c r="V577" s="53" t="s">
        <v>6019</v>
      </c>
      <c r="W577" s="53" t="s">
        <v>52</v>
      </c>
      <c r="X577" s="53" t="s">
        <v>6020</v>
      </c>
      <c r="Y577" s="53" t="s">
        <v>6021</v>
      </c>
      <c r="Z577" s="53" t="s">
        <v>6022</v>
      </c>
      <c r="AA577" s="53" t="s">
        <v>56</v>
      </c>
      <c r="AB577" s="53">
        <v>3000</v>
      </c>
      <c r="AC577" s="53">
        <v>3000</v>
      </c>
      <c r="AD577" s="53" t="s">
        <v>56</v>
      </c>
      <c r="AE577" s="53" t="s">
        <v>56</v>
      </c>
      <c r="AF577" s="53" t="s">
        <v>56</v>
      </c>
      <c r="AG577" s="53">
        <v>3000</v>
      </c>
      <c r="AH577" s="53" t="s">
        <v>102</v>
      </c>
      <c r="AI577" s="53">
        <v>1500</v>
      </c>
      <c r="AJ577" s="53">
        <v>0</v>
      </c>
      <c r="AK577" s="53" t="s">
        <v>58</v>
      </c>
      <c r="AL577" s="53">
        <v>0</v>
      </c>
      <c r="AM577" s="51" t="s">
        <v>59</v>
      </c>
      <c r="AN577" s="51" t="s">
        <v>60</v>
      </c>
      <c r="AO577" s="51"/>
      <c r="AP577" s="53" t="s">
        <v>61</v>
      </c>
      <c r="AQ577" s="53" t="s">
        <v>6023</v>
      </c>
      <c r="AR577" s="53" t="s">
        <v>87</v>
      </c>
      <c r="AS577" s="53" t="s">
        <v>88</v>
      </c>
      <c r="AT577" s="53" t="s">
        <v>89</v>
      </c>
      <c r="AU577" s="53" t="s">
        <v>103</v>
      </c>
      <c r="AV577" s="53" t="s">
        <v>3785</v>
      </c>
      <c r="AW577" s="53" t="s">
        <v>272</v>
      </c>
      <c r="AX577" s="53" t="s">
        <v>273</v>
      </c>
      <c r="AY577" s="53" t="s">
        <v>93</v>
      </c>
      <c r="AZ577" s="53" t="s">
        <v>5984</v>
      </c>
      <c r="BA577" s="53" t="s">
        <v>94</v>
      </c>
      <c r="BB577" s="53">
        <v>0</v>
      </c>
      <c r="BC577" s="53" t="s">
        <v>6024</v>
      </c>
      <c r="BD577" s="53" t="s">
        <v>824</v>
      </c>
      <c r="BE577" s="58">
        <v>42608</v>
      </c>
      <c r="BF577" s="53">
        <v>3000</v>
      </c>
      <c r="BG577" s="58">
        <v>42608</v>
      </c>
      <c r="BH577" s="109" t="s">
        <v>5984</v>
      </c>
      <c r="BI577" s="60">
        <v>305</v>
      </c>
      <c r="BJ577" s="61">
        <v>10.166666666666666</v>
      </c>
      <c r="BK577" s="27">
        <f t="shared" si="40"/>
        <v>10</v>
      </c>
      <c r="BL577" s="110">
        <f t="shared" si="41"/>
        <v>0.83333333333333337</v>
      </c>
    </row>
    <row r="578" spans="1:64" s="77" customFormat="1" ht="18.75" customHeight="1" x14ac:dyDescent="0.25">
      <c r="A578" s="105" t="s">
        <v>5521</v>
      </c>
      <c r="B578" s="51" t="s">
        <v>6031</v>
      </c>
      <c r="C578" s="49">
        <v>82</v>
      </c>
      <c r="D578" s="63" t="s">
        <v>3333</v>
      </c>
      <c r="E578" s="51" t="s">
        <v>1626</v>
      </c>
      <c r="F578" s="50">
        <v>8065</v>
      </c>
      <c r="G578" s="63" t="s">
        <v>374</v>
      </c>
      <c r="H578" s="24" t="str">
        <f>IFERROR(IF(F578*1=9999,VLOOKUP(99&amp;C578*1,[4]Depara_Prod_Oficial!$A$2:$F$1048576,6,FALSE),VLOOKUP(F578*1,[4]Depara_Prod_Oficial!$A$2:$F$1048576,6,FALSE)),E578)</f>
        <v>AP Proteção Sob Medida</v>
      </c>
      <c r="I578" s="24" t="str">
        <f>IFERROR(VLOOKUP(H578,'[5]Principais Produtos'!$C$1:$D$42,2,0),"Não")</f>
        <v>Sim</v>
      </c>
      <c r="J578" s="51" t="s">
        <v>387</v>
      </c>
      <c r="K578" s="51" t="s">
        <v>3664</v>
      </c>
      <c r="L578" s="51"/>
      <c r="M578" s="54" t="s">
        <v>369</v>
      </c>
      <c r="N578" s="55">
        <v>16192.17</v>
      </c>
      <c r="O578" s="55">
        <v>0</v>
      </c>
      <c r="P578" s="56">
        <v>16192.17</v>
      </c>
      <c r="Q578" s="64">
        <v>0</v>
      </c>
      <c r="R578" s="51"/>
      <c r="S578" s="62" t="s">
        <v>375</v>
      </c>
      <c r="T578" s="53">
        <v>2324866</v>
      </c>
      <c r="U578" s="53" t="s">
        <v>6025</v>
      </c>
      <c r="V578" s="53" t="s">
        <v>6026</v>
      </c>
      <c r="W578" s="53" t="s">
        <v>52</v>
      </c>
      <c r="X578" s="53" t="s">
        <v>6027</v>
      </c>
      <c r="Y578" s="53" t="s">
        <v>6028</v>
      </c>
      <c r="Z578" s="53" t="s">
        <v>6029</v>
      </c>
      <c r="AA578" s="53" t="s">
        <v>56</v>
      </c>
      <c r="AB578" s="53">
        <v>52375</v>
      </c>
      <c r="AC578" s="53">
        <v>52375</v>
      </c>
      <c r="AD578" s="53" t="s">
        <v>56</v>
      </c>
      <c r="AE578" s="53" t="s">
        <v>56</v>
      </c>
      <c r="AF578" s="53" t="s">
        <v>56</v>
      </c>
      <c r="AG578" s="53">
        <v>52375</v>
      </c>
      <c r="AH578" s="53" t="s">
        <v>102</v>
      </c>
      <c r="AI578" s="53">
        <v>26187.5</v>
      </c>
      <c r="AJ578" s="53">
        <v>0</v>
      </c>
      <c r="AK578" s="53" t="s">
        <v>58</v>
      </c>
      <c r="AL578" s="53">
        <v>0</v>
      </c>
      <c r="AM578" s="51" t="s">
        <v>59</v>
      </c>
      <c r="AN578" s="51" t="s">
        <v>60</v>
      </c>
      <c r="AO578" s="51"/>
      <c r="AP578" s="53" t="s">
        <v>61</v>
      </c>
      <c r="AQ578" s="53" t="s">
        <v>86</v>
      </c>
      <c r="AR578" s="53" t="s">
        <v>87</v>
      </c>
      <c r="AS578" s="53" t="s">
        <v>88</v>
      </c>
      <c r="AT578" s="53" t="s">
        <v>89</v>
      </c>
      <c r="AU578" s="53" t="s">
        <v>103</v>
      </c>
      <c r="AV578" s="53" t="s">
        <v>1951</v>
      </c>
      <c r="AW578" s="53" t="s">
        <v>105</v>
      </c>
      <c r="AX578" s="53" t="s">
        <v>68</v>
      </c>
      <c r="AY578" s="53" t="s">
        <v>93</v>
      </c>
      <c r="AZ578" s="53" t="s">
        <v>6030</v>
      </c>
      <c r="BA578" s="53" t="s">
        <v>124</v>
      </c>
      <c r="BB578" s="53">
        <v>0</v>
      </c>
      <c r="BC578" s="53" t="s">
        <v>6031</v>
      </c>
      <c r="BD578" s="53" t="s">
        <v>136</v>
      </c>
      <c r="BE578" s="58">
        <v>42628</v>
      </c>
      <c r="BF578" s="53">
        <v>52375</v>
      </c>
      <c r="BG578" s="58">
        <v>42628</v>
      </c>
      <c r="BH578" s="109" t="s">
        <v>6030</v>
      </c>
      <c r="BI578" s="60">
        <v>284</v>
      </c>
      <c r="BJ578" s="61">
        <v>9.4666666666666668</v>
      </c>
      <c r="BK578" s="27">
        <f t="shared" si="40"/>
        <v>9</v>
      </c>
      <c r="BL578" s="110">
        <f t="shared" si="41"/>
        <v>0.75</v>
      </c>
    </row>
    <row r="579" spans="1:64" s="77" customFormat="1" ht="18.75" customHeight="1" x14ac:dyDescent="0.25">
      <c r="A579" s="105" t="s">
        <v>5521</v>
      </c>
      <c r="B579" s="51" t="s">
        <v>6038</v>
      </c>
      <c r="C579" s="49">
        <v>82</v>
      </c>
      <c r="D579" s="63" t="s">
        <v>3333</v>
      </c>
      <c r="E579" s="51" t="s">
        <v>1633</v>
      </c>
      <c r="F579" s="50">
        <v>5043</v>
      </c>
      <c r="G579" s="63" t="s">
        <v>399</v>
      </c>
      <c r="H579" s="24" t="str">
        <f>IFERROR(IF(F579*1=9999,VLOOKUP(99&amp;C579*1,[4]Depara_Prod_Oficial!$A$2:$F$1048576,6,FALSE),VLOOKUP(F579*1,[4]Depara_Prod_Oficial!$A$2:$F$1048576,6,FALSE)),E579)</f>
        <v>AP Mulher</v>
      </c>
      <c r="I579" s="24" t="str">
        <f>IFERROR(VLOOKUP(H579,'[5]Principais Produtos'!$C$1:$D$42,2,0),"Não")</f>
        <v>Sim</v>
      </c>
      <c r="J579" s="51" t="s">
        <v>400</v>
      </c>
      <c r="K579" s="51" t="s">
        <v>400</v>
      </c>
      <c r="L579" s="51"/>
      <c r="M579" s="54" t="s">
        <v>369</v>
      </c>
      <c r="N579" s="55">
        <v>35000</v>
      </c>
      <c r="O579" s="55">
        <v>0</v>
      </c>
      <c r="P579" s="56">
        <v>35000</v>
      </c>
      <c r="Q579" s="64">
        <v>0</v>
      </c>
      <c r="R579" s="51"/>
      <c r="S579" s="62" t="s">
        <v>375</v>
      </c>
      <c r="T579" s="53">
        <v>2220252</v>
      </c>
      <c r="U579" s="53" t="s">
        <v>6032</v>
      </c>
      <c r="V579" s="53" t="s">
        <v>6033</v>
      </c>
      <c r="W579" s="53" t="s">
        <v>52</v>
      </c>
      <c r="X579" s="53" t="s">
        <v>6034</v>
      </c>
      <c r="Y579" s="53" t="s">
        <v>6035</v>
      </c>
      <c r="Z579" s="53" t="s">
        <v>6036</v>
      </c>
      <c r="AA579" s="53" t="s">
        <v>56</v>
      </c>
      <c r="AB579" s="53">
        <v>35000</v>
      </c>
      <c r="AC579" s="53">
        <v>35000</v>
      </c>
      <c r="AD579" s="53" t="s">
        <v>56</v>
      </c>
      <c r="AE579" s="53" t="s">
        <v>56</v>
      </c>
      <c r="AF579" s="53" t="s">
        <v>56</v>
      </c>
      <c r="AG579" s="53">
        <v>35000</v>
      </c>
      <c r="AH579" s="53" t="s">
        <v>102</v>
      </c>
      <c r="AI579" s="53">
        <v>17500</v>
      </c>
      <c r="AJ579" s="53">
        <v>0</v>
      </c>
      <c r="AK579" s="53" t="s">
        <v>58</v>
      </c>
      <c r="AL579" s="53">
        <v>0</v>
      </c>
      <c r="AM579" s="51" t="s">
        <v>59</v>
      </c>
      <c r="AN579" s="51" t="s">
        <v>60</v>
      </c>
      <c r="AO579" s="51"/>
      <c r="AP579" s="53" t="s">
        <v>61</v>
      </c>
      <c r="AQ579" s="53" t="s">
        <v>86</v>
      </c>
      <c r="AR579" s="53" t="s">
        <v>87</v>
      </c>
      <c r="AS579" s="53" t="s">
        <v>64</v>
      </c>
      <c r="AT579" s="53" t="s">
        <v>187</v>
      </c>
      <c r="AU579" s="53" t="s">
        <v>65</v>
      </c>
      <c r="AV579" s="53" t="s">
        <v>6037</v>
      </c>
      <c r="AW579" s="53" t="s">
        <v>92</v>
      </c>
      <c r="AX579" s="53" t="s">
        <v>68</v>
      </c>
      <c r="AY579" s="53" t="s">
        <v>93</v>
      </c>
      <c r="AZ579" s="53" t="s">
        <v>5992</v>
      </c>
      <c r="BA579" s="53" t="s">
        <v>274</v>
      </c>
      <c r="BB579" s="53">
        <v>0</v>
      </c>
      <c r="BC579" s="53" t="s">
        <v>6038</v>
      </c>
      <c r="BD579" s="53" t="s">
        <v>96</v>
      </c>
      <c r="BE579" s="58">
        <v>42440</v>
      </c>
      <c r="BF579" s="53">
        <v>35000</v>
      </c>
      <c r="BG579" s="58">
        <v>42440</v>
      </c>
      <c r="BH579" s="109" t="s">
        <v>5992</v>
      </c>
      <c r="BI579" s="60">
        <v>475</v>
      </c>
      <c r="BJ579" s="61">
        <v>15.833333333333334</v>
      </c>
      <c r="BK579" s="27">
        <f t="shared" si="40"/>
        <v>15</v>
      </c>
      <c r="BL579" s="110">
        <f t="shared" si="41"/>
        <v>1.25</v>
      </c>
    </row>
    <row r="580" spans="1:64" s="77" customFormat="1" ht="18.75" customHeight="1" x14ac:dyDescent="0.25">
      <c r="A580" s="105" t="s">
        <v>5521</v>
      </c>
      <c r="B580" s="51" t="s">
        <v>6044</v>
      </c>
      <c r="C580" s="49">
        <v>82</v>
      </c>
      <c r="D580" s="63" t="s">
        <v>3333</v>
      </c>
      <c r="E580" s="51" t="s">
        <v>1626</v>
      </c>
      <c r="F580" s="50">
        <v>8065</v>
      </c>
      <c r="G580" s="63" t="s">
        <v>386</v>
      </c>
      <c r="H580" s="24" t="str">
        <f>IFERROR(IF(F580*1=9999,VLOOKUP(99&amp;C580*1,[4]Depara_Prod_Oficial!$A$2:$F$1048576,6,FALSE),VLOOKUP(F580*1,[4]Depara_Prod_Oficial!$A$2:$F$1048576,6,FALSE)),E580)</f>
        <v>AP Proteção Sob Medida</v>
      </c>
      <c r="I580" s="24" t="str">
        <f>IFERROR(VLOOKUP(H580,'[5]Principais Produtos'!$C$1:$D$42,2,0),"Não")</f>
        <v>Sim</v>
      </c>
      <c r="J580" s="51" t="s">
        <v>387</v>
      </c>
      <c r="K580" s="51" t="s">
        <v>3664</v>
      </c>
      <c r="L580" s="51"/>
      <c r="M580" s="54" t="s">
        <v>369</v>
      </c>
      <c r="N580" s="55">
        <v>15682.77</v>
      </c>
      <c r="O580" s="55">
        <v>0</v>
      </c>
      <c r="P580" s="56">
        <v>15682.77</v>
      </c>
      <c r="Q580" s="64">
        <v>0</v>
      </c>
      <c r="R580" s="51"/>
      <c r="S580" s="62" t="s">
        <v>375</v>
      </c>
      <c r="T580" s="53">
        <v>2333156</v>
      </c>
      <c r="U580" s="53" t="s">
        <v>6039</v>
      </c>
      <c r="V580" s="53" t="s">
        <v>6040</v>
      </c>
      <c r="W580" s="53" t="s">
        <v>52</v>
      </c>
      <c r="X580" s="53" t="s">
        <v>6041</v>
      </c>
      <c r="Y580" s="53" t="s">
        <v>6042</v>
      </c>
      <c r="Z580" s="53" t="s">
        <v>3821</v>
      </c>
      <c r="AA580" s="53" t="s">
        <v>56</v>
      </c>
      <c r="AB580" s="53">
        <v>27795</v>
      </c>
      <c r="AC580" s="53">
        <v>27795</v>
      </c>
      <c r="AD580" s="53" t="s">
        <v>56</v>
      </c>
      <c r="AE580" s="53" t="s">
        <v>56</v>
      </c>
      <c r="AF580" s="53" t="s">
        <v>56</v>
      </c>
      <c r="AG580" s="53">
        <v>27795</v>
      </c>
      <c r="AH580" s="53" t="s">
        <v>102</v>
      </c>
      <c r="AI580" s="53">
        <v>13897.5</v>
      </c>
      <c r="AJ580" s="53">
        <v>0</v>
      </c>
      <c r="AK580" s="53" t="s">
        <v>58</v>
      </c>
      <c r="AL580" s="53">
        <v>0</v>
      </c>
      <c r="AM580" s="51" t="s">
        <v>59</v>
      </c>
      <c r="AN580" s="51" t="s">
        <v>60</v>
      </c>
      <c r="AO580" s="51"/>
      <c r="AP580" s="53" t="s">
        <v>61</v>
      </c>
      <c r="AQ580" s="53" t="s">
        <v>86</v>
      </c>
      <c r="AR580" s="53" t="s">
        <v>87</v>
      </c>
      <c r="AS580" s="53" t="s">
        <v>88</v>
      </c>
      <c r="AT580" s="53" t="s">
        <v>89</v>
      </c>
      <c r="AU580" s="53" t="s">
        <v>103</v>
      </c>
      <c r="AV580" s="53" t="s">
        <v>623</v>
      </c>
      <c r="AW580" s="53" t="s">
        <v>67</v>
      </c>
      <c r="AX580" s="53" t="s">
        <v>68</v>
      </c>
      <c r="AY580" s="53" t="s">
        <v>93</v>
      </c>
      <c r="AZ580" s="53" t="s">
        <v>6043</v>
      </c>
      <c r="BA580" s="53" t="s">
        <v>4717</v>
      </c>
      <c r="BB580" s="53">
        <v>0</v>
      </c>
      <c r="BC580" s="53" t="s">
        <v>6044</v>
      </c>
      <c r="BD580" s="53" t="s">
        <v>3063</v>
      </c>
      <c r="BE580" s="58">
        <v>42649</v>
      </c>
      <c r="BF580" s="53">
        <v>27795</v>
      </c>
      <c r="BG580" s="58">
        <v>42649</v>
      </c>
      <c r="BH580" s="109" t="s">
        <v>6043</v>
      </c>
      <c r="BI580" s="60">
        <v>260</v>
      </c>
      <c r="BJ580" s="61">
        <v>8.6666666666666661</v>
      </c>
      <c r="BK580" s="27">
        <f t="shared" si="40"/>
        <v>8</v>
      </c>
      <c r="BL580" s="110">
        <f t="shared" si="41"/>
        <v>0.66666666666666663</v>
      </c>
    </row>
    <row r="581" spans="1:64" s="77" customFormat="1" ht="18.75" customHeight="1" x14ac:dyDescent="0.25">
      <c r="A581" s="105" t="s">
        <v>5521</v>
      </c>
      <c r="B581" s="51" t="s">
        <v>6051</v>
      </c>
      <c r="C581" s="49">
        <v>82</v>
      </c>
      <c r="D581" s="63" t="s">
        <v>3333</v>
      </c>
      <c r="E581" s="51" t="s">
        <v>2317</v>
      </c>
      <c r="F581" s="50">
        <v>5009</v>
      </c>
      <c r="G581" s="63" t="s">
        <v>374</v>
      </c>
      <c r="H581" s="24" t="str">
        <f>IFERROR(IF(F581*1=9999,VLOOKUP(99&amp;C581*1,[4]Depara_Prod_Oficial!$A$2:$F$1048576,6,FALSE),VLOOKUP(F581*1,[4]Depara_Prod_Oficial!$A$2:$F$1048576,6,FALSE)),E581)</f>
        <v>AP STD</v>
      </c>
      <c r="I581" s="24" t="str">
        <f>IFERROR(VLOOKUP(H581,'[5]Principais Produtos'!$C$1:$D$42,2,0),"Não")</f>
        <v>Sim</v>
      </c>
      <c r="J581" s="51" t="s">
        <v>387</v>
      </c>
      <c r="K581" s="51" t="s">
        <v>3664</v>
      </c>
      <c r="L581" s="51"/>
      <c r="M581" s="54" t="s">
        <v>48</v>
      </c>
      <c r="N581" s="55">
        <v>88243.97</v>
      </c>
      <c r="O581" s="55">
        <v>80000</v>
      </c>
      <c r="P581" s="56">
        <v>8243.9700000000012</v>
      </c>
      <c r="Q581" s="64">
        <v>9600</v>
      </c>
      <c r="R581" s="51"/>
      <c r="S581" s="62" t="s">
        <v>375</v>
      </c>
      <c r="T581" s="53">
        <v>1756207</v>
      </c>
      <c r="U581" s="53" t="s">
        <v>6045</v>
      </c>
      <c r="V581" s="53" t="s">
        <v>6046</v>
      </c>
      <c r="W581" s="53" t="s">
        <v>52</v>
      </c>
      <c r="X581" s="53" t="s">
        <v>6047</v>
      </c>
      <c r="Y581" s="53" t="s">
        <v>6048</v>
      </c>
      <c r="Z581" s="53" t="s">
        <v>6049</v>
      </c>
      <c r="AA581" s="53" t="s">
        <v>56</v>
      </c>
      <c r="AB581" s="53">
        <v>43070</v>
      </c>
      <c r="AC581" s="53">
        <v>43070</v>
      </c>
      <c r="AD581" s="53" t="s">
        <v>56</v>
      </c>
      <c r="AE581" s="53" t="s">
        <v>56</v>
      </c>
      <c r="AF581" s="53" t="s">
        <v>56</v>
      </c>
      <c r="AG581" s="53">
        <v>43070</v>
      </c>
      <c r="AH581" s="53" t="s">
        <v>102</v>
      </c>
      <c r="AI581" s="53">
        <v>21535</v>
      </c>
      <c r="AJ581" s="53">
        <v>0</v>
      </c>
      <c r="AK581" s="53" t="s">
        <v>58</v>
      </c>
      <c r="AL581" s="53">
        <v>0</v>
      </c>
      <c r="AM581" s="51" t="s">
        <v>59</v>
      </c>
      <c r="AN581" s="51" t="s">
        <v>60</v>
      </c>
      <c r="AO581" s="51"/>
      <c r="AP581" s="53" t="s">
        <v>61</v>
      </c>
      <c r="AQ581" s="53" t="s">
        <v>86</v>
      </c>
      <c r="AR581" s="53" t="s">
        <v>199</v>
      </c>
      <c r="AS581" s="53" t="s">
        <v>88</v>
      </c>
      <c r="AT581" s="53" t="s">
        <v>6050</v>
      </c>
      <c r="AU581" s="53" t="s">
        <v>65</v>
      </c>
      <c r="AV581" s="53" t="s">
        <v>3323</v>
      </c>
      <c r="AW581" s="53" t="s">
        <v>272</v>
      </c>
      <c r="AX581" s="53" t="s">
        <v>273</v>
      </c>
      <c r="AY581" s="53" t="s">
        <v>93</v>
      </c>
      <c r="AZ581" s="53" t="s">
        <v>5984</v>
      </c>
      <c r="BA581" s="53" t="s">
        <v>106</v>
      </c>
      <c r="BB581" s="53">
        <v>0</v>
      </c>
      <c r="BC581" s="53" t="s">
        <v>6051</v>
      </c>
      <c r="BD581" s="53" t="s">
        <v>6052</v>
      </c>
      <c r="BE581" s="58">
        <v>41611</v>
      </c>
      <c r="BF581" s="53">
        <v>43070</v>
      </c>
      <c r="BG581" s="58">
        <v>41611</v>
      </c>
      <c r="BH581" s="109" t="s">
        <v>5984</v>
      </c>
      <c r="BI581" s="60">
        <v>1302</v>
      </c>
      <c r="BJ581" s="61">
        <v>43.4</v>
      </c>
      <c r="BK581" s="27">
        <f t="shared" si="40"/>
        <v>42</v>
      </c>
      <c r="BL581" s="110">
        <f t="shared" si="41"/>
        <v>3.5</v>
      </c>
    </row>
    <row r="582" spans="1:64" s="77" customFormat="1" ht="18.75" customHeight="1" x14ac:dyDescent="0.25">
      <c r="A582" s="105" t="s">
        <v>5521</v>
      </c>
      <c r="B582" s="51" t="s">
        <v>6059</v>
      </c>
      <c r="C582" s="49">
        <v>93</v>
      </c>
      <c r="D582" s="63" t="s">
        <v>3333</v>
      </c>
      <c r="E582" s="51" t="s">
        <v>1630</v>
      </c>
      <c r="F582" s="50">
        <v>5055</v>
      </c>
      <c r="G582" s="63" t="s">
        <v>389</v>
      </c>
      <c r="H582" s="24" t="str">
        <f>IFERROR(IF(F582*1=9999,VLOOKUP(99&amp;C582*1,[4]Depara_Prod_Oficial!$A$2:$F$1048576,6,FALSE),VLOOKUP(F582*1,[4]Depara_Prod_Oficial!$A$2:$F$1048576,6,FALSE)),E582)</f>
        <v>Vida Master</v>
      </c>
      <c r="I582" s="24" t="str">
        <f>IFERROR(VLOOKUP(H582,'[5]Principais Produtos'!$C$1:$D$42,2,0),"Não")</f>
        <v>Sim</v>
      </c>
      <c r="J582" s="51" t="s">
        <v>387</v>
      </c>
      <c r="K582" s="51" t="s">
        <v>921</v>
      </c>
      <c r="L582" s="51"/>
      <c r="M582" s="54" t="s">
        <v>903</v>
      </c>
      <c r="N582" s="55">
        <v>82601.81</v>
      </c>
      <c r="O582" s="55">
        <v>82601.81</v>
      </c>
      <c r="P582" s="56">
        <v>0</v>
      </c>
      <c r="Q582" s="64"/>
      <c r="R582" s="51"/>
      <c r="S582" s="62" t="s">
        <v>375</v>
      </c>
      <c r="T582" s="53">
        <v>2245152</v>
      </c>
      <c r="U582" s="53" t="s">
        <v>6053</v>
      </c>
      <c r="V582" s="53" t="s">
        <v>6054</v>
      </c>
      <c r="W582" s="53" t="s">
        <v>52</v>
      </c>
      <c r="X582" s="53" t="s">
        <v>6055</v>
      </c>
      <c r="Y582" s="53" t="s">
        <v>6056</v>
      </c>
      <c r="Z582" s="53" t="s">
        <v>6057</v>
      </c>
      <c r="AA582" s="53" t="s">
        <v>56</v>
      </c>
      <c r="AB582" s="53">
        <v>60000</v>
      </c>
      <c r="AC582" s="53">
        <v>60000</v>
      </c>
      <c r="AD582" s="53" t="s">
        <v>56</v>
      </c>
      <c r="AE582" s="53" t="s">
        <v>56</v>
      </c>
      <c r="AF582" s="53" t="s">
        <v>56</v>
      </c>
      <c r="AG582" s="53">
        <v>60000</v>
      </c>
      <c r="AH582" s="53" t="s">
        <v>102</v>
      </c>
      <c r="AI582" s="53">
        <v>30000</v>
      </c>
      <c r="AJ582" s="53">
        <v>0</v>
      </c>
      <c r="AK582" s="53" t="s">
        <v>58</v>
      </c>
      <c r="AL582" s="53">
        <v>0</v>
      </c>
      <c r="AM582" s="51" t="s">
        <v>59</v>
      </c>
      <c r="AN582" s="51" t="s">
        <v>60</v>
      </c>
      <c r="AO582" s="51"/>
      <c r="AP582" s="53" t="s">
        <v>61</v>
      </c>
      <c r="AQ582" s="53" t="s">
        <v>62</v>
      </c>
      <c r="AR582" s="53" t="s">
        <v>168</v>
      </c>
      <c r="AS582" s="53" t="s">
        <v>64</v>
      </c>
      <c r="AT582" s="53" t="s">
        <v>590</v>
      </c>
      <c r="AU582" s="53" t="s">
        <v>65</v>
      </c>
      <c r="AV582" s="53" t="s">
        <v>201</v>
      </c>
      <c r="AW582" s="53" t="s">
        <v>92</v>
      </c>
      <c r="AX582" s="53" t="s">
        <v>68</v>
      </c>
      <c r="AY582" s="53" t="s">
        <v>93</v>
      </c>
      <c r="AZ582" s="53" t="s">
        <v>6058</v>
      </c>
      <c r="BA582" s="53" t="s">
        <v>163</v>
      </c>
      <c r="BB582" s="53">
        <v>0</v>
      </c>
      <c r="BC582" s="53" t="s">
        <v>6059</v>
      </c>
      <c r="BD582" s="53" t="s">
        <v>6060</v>
      </c>
      <c r="BE582" s="58">
        <v>42480</v>
      </c>
      <c r="BF582" s="53">
        <v>60000</v>
      </c>
      <c r="BG582" s="58">
        <v>42480</v>
      </c>
      <c r="BH582" s="109" t="s">
        <v>6058</v>
      </c>
      <c r="BI582" s="60">
        <v>425</v>
      </c>
      <c r="BJ582" s="61">
        <v>14.166666666666666</v>
      </c>
      <c r="BK582" s="27">
        <f t="shared" si="40"/>
        <v>13</v>
      </c>
      <c r="BL582" s="110">
        <f t="shared" si="41"/>
        <v>1.0833333333333333</v>
      </c>
    </row>
    <row r="583" spans="1:64" s="77" customFormat="1" ht="18.75" customHeight="1" x14ac:dyDescent="0.25">
      <c r="A583" s="105" t="s">
        <v>5521</v>
      </c>
      <c r="B583" s="51" t="s">
        <v>6067</v>
      </c>
      <c r="C583" s="49">
        <v>93</v>
      </c>
      <c r="D583" s="63" t="s">
        <v>3333</v>
      </c>
      <c r="E583" s="51" t="s">
        <v>1630</v>
      </c>
      <c r="F583" s="50">
        <v>5055</v>
      </c>
      <c r="G583" s="63" t="s">
        <v>389</v>
      </c>
      <c r="H583" s="24" t="str">
        <f>IFERROR(IF(F583*1=9999,VLOOKUP(99&amp;C583*1,[4]Depara_Prod_Oficial!$A$2:$F$1048576,6,FALSE),VLOOKUP(F583*1,[4]Depara_Prod_Oficial!$A$2:$F$1048576,6,FALSE)),E583)</f>
        <v>Vida Master</v>
      </c>
      <c r="I583" s="24" t="str">
        <f>IFERROR(VLOOKUP(H583,'[5]Principais Produtos'!$C$1:$D$42,2,0),"Não")</f>
        <v>Sim</v>
      </c>
      <c r="J583" s="51" t="s">
        <v>387</v>
      </c>
      <c r="K583" s="51" t="s">
        <v>958</v>
      </c>
      <c r="L583" s="51" t="s">
        <v>5507</v>
      </c>
      <c r="M583" s="54" t="s">
        <v>903</v>
      </c>
      <c r="N583" s="55">
        <v>17108.919999999998</v>
      </c>
      <c r="O583" s="55">
        <v>17108.919999999998</v>
      </c>
      <c r="P583" s="56">
        <v>0</v>
      </c>
      <c r="Q583" s="64"/>
      <c r="R583" s="51"/>
      <c r="S583" s="62" t="s">
        <v>375</v>
      </c>
      <c r="T583" s="53">
        <v>1925793</v>
      </c>
      <c r="U583" s="53" t="s">
        <v>6061</v>
      </c>
      <c r="V583" s="53" t="s">
        <v>6062</v>
      </c>
      <c r="W583" s="53" t="s">
        <v>52</v>
      </c>
      <c r="X583" s="53" t="s">
        <v>6063</v>
      </c>
      <c r="Y583" s="53" t="s">
        <v>6064</v>
      </c>
      <c r="Z583" s="53" t="s">
        <v>6065</v>
      </c>
      <c r="AA583" s="53" t="s">
        <v>56</v>
      </c>
      <c r="AB583" s="53">
        <v>63000</v>
      </c>
      <c r="AC583" s="53">
        <v>63000</v>
      </c>
      <c r="AD583" s="53" t="s">
        <v>56</v>
      </c>
      <c r="AE583" s="53" t="s">
        <v>56</v>
      </c>
      <c r="AF583" s="53" t="s">
        <v>56</v>
      </c>
      <c r="AG583" s="53">
        <v>63000</v>
      </c>
      <c r="AH583" s="53" t="s">
        <v>102</v>
      </c>
      <c r="AI583" s="53">
        <v>31500</v>
      </c>
      <c r="AJ583" s="53">
        <v>0</v>
      </c>
      <c r="AK583" s="53" t="s">
        <v>58</v>
      </c>
      <c r="AL583" s="53">
        <v>0</v>
      </c>
      <c r="AM583" s="51" t="s">
        <v>59</v>
      </c>
      <c r="AN583" s="51" t="s">
        <v>60</v>
      </c>
      <c r="AO583" s="51"/>
      <c r="AP583" s="53" t="s">
        <v>61</v>
      </c>
      <c r="AQ583" s="53" t="s">
        <v>62</v>
      </c>
      <c r="AR583" s="53" t="s">
        <v>142</v>
      </c>
      <c r="AS583" s="53" t="s">
        <v>88</v>
      </c>
      <c r="AT583" s="53" t="s">
        <v>169</v>
      </c>
      <c r="AU583" s="53" t="s">
        <v>65</v>
      </c>
      <c r="AV583" s="53" t="s">
        <v>123</v>
      </c>
      <c r="AW583" s="53" t="s">
        <v>105</v>
      </c>
      <c r="AX583" s="53" t="s">
        <v>68</v>
      </c>
      <c r="AY583" s="53" t="s">
        <v>93</v>
      </c>
      <c r="AZ583" s="53" t="s">
        <v>6066</v>
      </c>
      <c r="BA583" s="53" t="s">
        <v>163</v>
      </c>
      <c r="BB583" s="53">
        <v>0</v>
      </c>
      <c r="BC583" s="53" t="s">
        <v>6067</v>
      </c>
      <c r="BD583" s="53" t="s">
        <v>6068</v>
      </c>
      <c r="BE583" s="58">
        <v>41887</v>
      </c>
      <c r="BF583" s="53">
        <v>63000</v>
      </c>
      <c r="BG583" s="58">
        <v>41887</v>
      </c>
      <c r="BH583" s="109" t="s">
        <v>6066</v>
      </c>
      <c r="BI583" s="60">
        <v>1019</v>
      </c>
      <c r="BJ583" s="61">
        <v>33.966666666666669</v>
      </c>
      <c r="BK583" s="27">
        <f t="shared" si="40"/>
        <v>33</v>
      </c>
      <c r="BL583" s="110">
        <f t="shared" si="41"/>
        <v>2.75</v>
      </c>
    </row>
    <row r="584" spans="1:64" s="77" customFormat="1" ht="18.75" customHeight="1" x14ac:dyDescent="0.25">
      <c r="A584" s="105" t="s">
        <v>5521</v>
      </c>
      <c r="B584" s="51" t="s">
        <v>6075</v>
      </c>
      <c r="C584" s="49">
        <v>93</v>
      </c>
      <c r="D584" s="63" t="s">
        <v>3333</v>
      </c>
      <c r="E584" s="51" t="s">
        <v>1630</v>
      </c>
      <c r="F584" s="50">
        <v>5055</v>
      </c>
      <c r="G584" s="63" t="s">
        <v>389</v>
      </c>
      <c r="H584" s="24" t="str">
        <f>IFERROR(IF(F584*1=9999,VLOOKUP(99&amp;C584*1,[4]Depara_Prod_Oficial!$A$2:$F$1048576,6,FALSE),VLOOKUP(F584*1,[4]Depara_Prod_Oficial!$A$2:$F$1048576,6,FALSE)),E584)</f>
        <v>Vida Master</v>
      </c>
      <c r="I584" s="24" t="str">
        <f>IFERROR(VLOOKUP(H584,'[5]Principais Produtos'!$C$1:$D$42,2,0),"Não")</f>
        <v>Sim</v>
      </c>
      <c r="J584" s="51" t="s">
        <v>387</v>
      </c>
      <c r="K584" s="51" t="s">
        <v>3664</v>
      </c>
      <c r="L584" s="51"/>
      <c r="M584" s="54" t="s">
        <v>903</v>
      </c>
      <c r="N584" s="55">
        <v>89951.13</v>
      </c>
      <c r="O584" s="55">
        <v>89951.13</v>
      </c>
      <c r="P584" s="56">
        <v>0</v>
      </c>
      <c r="Q584" s="64"/>
      <c r="R584" s="51"/>
      <c r="S584" s="62" t="s">
        <v>375</v>
      </c>
      <c r="T584" s="53">
        <v>1969353</v>
      </c>
      <c r="U584" s="53" t="s">
        <v>6069</v>
      </c>
      <c r="V584" s="53" t="s">
        <v>6070</v>
      </c>
      <c r="W584" s="53" t="s">
        <v>52</v>
      </c>
      <c r="X584" s="53" t="s">
        <v>6071</v>
      </c>
      <c r="Y584" s="53" t="s">
        <v>6072</v>
      </c>
      <c r="Z584" s="53" t="s">
        <v>6073</v>
      </c>
      <c r="AA584" s="53" t="s">
        <v>56</v>
      </c>
      <c r="AB584" s="53">
        <v>100000</v>
      </c>
      <c r="AC584" s="53">
        <v>100000</v>
      </c>
      <c r="AD584" s="53" t="s">
        <v>56</v>
      </c>
      <c r="AE584" s="53" t="s">
        <v>56</v>
      </c>
      <c r="AF584" s="53" t="s">
        <v>56</v>
      </c>
      <c r="AG584" s="53">
        <v>100000</v>
      </c>
      <c r="AH584" s="53" t="s">
        <v>102</v>
      </c>
      <c r="AI584" s="53">
        <v>50000</v>
      </c>
      <c r="AJ584" s="53">
        <v>0</v>
      </c>
      <c r="AK584" s="53" t="s">
        <v>58</v>
      </c>
      <c r="AL584" s="53">
        <v>0</v>
      </c>
      <c r="AM584" s="51" t="s">
        <v>59</v>
      </c>
      <c r="AN584" s="51" t="s">
        <v>60</v>
      </c>
      <c r="AO584" s="51"/>
      <c r="AP584" s="53" t="s">
        <v>61</v>
      </c>
      <c r="AQ584" s="53" t="s">
        <v>62</v>
      </c>
      <c r="AR584" s="53" t="s">
        <v>142</v>
      </c>
      <c r="AS584" s="53" t="s">
        <v>88</v>
      </c>
      <c r="AT584" s="53" t="s">
        <v>169</v>
      </c>
      <c r="AU584" s="53" t="s">
        <v>65</v>
      </c>
      <c r="AV584" s="53" t="s">
        <v>6074</v>
      </c>
      <c r="AW584" s="53" t="s">
        <v>92</v>
      </c>
      <c r="AX584" s="53" t="s">
        <v>68</v>
      </c>
      <c r="AY584" s="53" t="s">
        <v>93</v>
      </c>
      <c r="AZ584" s="53" t="s">
        <v>5975</v>
      </c>
      <c r="BA584" s="53" t="s">
        <v>163</v>
      </c>
      <c r="BB584" s="53">
        <v>0</v>
      </c>
      <c r="BC584" s="53" t="s">
        <v>6075</v>
      </c>
      <c r="BD584" s="53" t="s">
        <v>6076</v>
      </c>
      <c r="BE584" s="58">
        <v>41948</v>
      </c>
      <c r="BF584" s="53">
        <v>100000</v>
      </c>
      <c r="BG584" s="58">
        <v>41948</v>
      </c>
      <c r="BH584" s="109" t="s">
        <v>5975</v>
      </c>
      <c r="BI584" s="60">
        <v>960</v>
      </c>
      <c r="BJ584" s="61">
        <v>32</v>
      </c>
      <c r="BK584" s="27">
        <f t="shared" si="40"/>
        <v>31</v>
      </c>
      <c r="BL584" s="110">
        <f t="shared" si="41"/>
        <v>2.5833333333333335</v>
      </c>
    </row>
    <row r="585" spans="1:64" s="77" customFormat="1" ht="18.75" customHeight="1" x14ac:dyDescent="0.25">
      <c r="A585" s="105" t="s">
        <v>5521</v>
      </c>
      <c r="B585" s="51" t="s">
        <v>6081</v>
      </c>
      <c r="C585" s="49">
        <v>82</v>
      </c>
      <c r="D585" s="63" t="s">
        <v>3333</v>
      </c>
      <c r="E585" s="51" t="s">
        <v>1626</v>
      </c>
      <c r="F585" s="50">
        <v>8065</v>
      </c>
      <c r="G585" s="63" t="s">
        <v>386</v>
      </c>
      <c r="H585" s="24" t="str">
        <f>IFERROR(IF(F585*1=9999,VLOOKUP(99&amp;C585*1,[4]Depara_Prod_Oficial!$A$2:$F$1048576,6,FALSE),VLOOKUP(F585*1,[4]Depara_Prod_Oficial!$A$2:$F$1048576,6,FALSE)),E585)</f>
        <v>AP Proteção Sob Medida</v>
      </c>
      <c r="I585" s="24" t="str">
        <f>IFERROR(VLOOKUP(H585,'[5]Principais Produtos'!$C$1:$D$42,2,0),"Não")</f>
        <v>Sim</v>
      </c>
      <c r="J585" s="51" t="s">
        <v>387</v>
      </c>
      <c r="K585" s="51" t="s">
        <v>3664</v>
      </c>
      <c r="L585" s="51"/>
      <c r="M585" s="54" t="s">
        <v>903</v>
      </c>
      <c r="N585" s="55">
        <v>65542.83</v>
      </c>
      <c r="O585" s="55">
        <v>65542.83</v>
      </c>
      <c r="P585" s="56">
        <v>0</v>
      </c>
      <c r="Q585" s="64"/>
      <c r="R585" s="51"/>
      <c r="S585" s="62" t="s">
        <v>375</v>
      </c>
      <c r="T585" s="53">
        <v>2273947</v>
      </c>
      <c r="U585" s="53" t="s">
        <v>6077</v>
      </c>
      <c r="V585" s="53" t="s">
        <v>6078</v>
      </c>
      <c r="W585" s="53" t="s">
        <v>52</v>
      </c>
      <c r="X585" s="53" t="s">
        <v>6079</v>
      </c>
      <c r="Y585" s="53" t="s">
        <v>6080</v>
      </c>
      <c r="Z585" s="53" t="s">
        <v>783</v>
      </c>
      <c r="AA585" s="53" t="s">
        <v>56</v>
      </c>
      <c r="AB585" s="53">
        <v>32000</v>
      </c>
      <c r="AC585" s="53">
        <v>32000</v>
      </c>
      <c r="AD585" s="53" t="s">
        <v>56</v>
      </c>
      <c r="AE585" s="53" t="s">
        <v>56</v>
      </c>
      <c r="AF585" s="53" t="s">
        <v>56</v>
      </c>
      <c r="AG585" s="53">
        <v>32000</v>
      </c>
      <c r="AH585" s="53" t="s">
        <v>102</v>
      </c>
      <c r="AI585" s="53">
        <v>16000</v>
      </c>
      <c r="AJ585" s="53">
        <v>0</v>
      </c>
      <c r="AK585" s="53" t="s">
        <v>58</v>
      </c>
      <c r="AL585" s="53">
        <v>0</v>
      </c>
      <c r="AM585" s="51" t="s">
        <v>59</v>
      </c>
      <c r="AN585" s="51" t="s">
        <v>60</v>
      </c>
      <c r="AO585" s="51"/>
      <c r="AP585" s="53" t="s">
        <v>61</v>
      </c>
      <c r="AQ585" s="53" t="s">
        <v>62</v>
      </c>
      <c r="AR585" s="53" t="s">
        <v>87</v>
      </c>
      <c r="AS585" s="53" t="s">
        <v>88</v>
      </c>
      <c r="AT585" s="53" t="s">
        <v>89</v>
      </c>
      <c r="AU585" s="53" t="s">
        <v>103</v>
      </c>
      <c r="AV585" s="53" t="s">
        <v>822</v>
      </c>
      <c r="AW585" s="53" t="s">
        <v>105</v>
      </c>
      <c r="AX585" s="53" t="s">
        <v>68</v>
      </c>
      <c r="AY585" s="53" t="s">
        <v>93</v>
      </c>
      <c r="AZ585" s="53" t="s">
        <v>5975</v>
      </c>
      <c r="BA585" s="53" t="s">
        <v>163</v>
      </c>
      <c r="BB585" s="53">
        <v>0</v>
      </c>
      <c r="BC585" s="53" t="s">
        <v>6081</v>
      </c>
      <c r="BD585" s="53" t="s">
        <v>5225</v>
      </c>
      <c r="BE585" s="58">
        <v>42546</v>
      </c>
      <c r="BF585" s="53">
        <v>32000</v>
      </c>
      <c r="BG585" s="58">
        <v>42546</v>
      </c>
      <c r="BH585" s="109" t="s">
        <v>5975</v>
      </c>
      <c r="BI585" s="60">
        <v>362</v>
      </c>
      <c r="BJ585" s="61">
        <v>12.066666666666666</v>
      </c>
      <c r="BK585" s="27">
        <f t="shared" si="40"/>
        <v>11</v>
      </c>
      <c r="BL585" s="110">
        <f t="shared" si="41"/>
        <v>0.91666666666666663</v>
      </c>
    </row>
    <row r="586" spans="1:64" s="77" customFormat="1" ht="18.75" customHeight="1" x14ac:dyDescent="0.25">
      <c r="A586" s="105" t="s">
        <v>5521</v>
      </c>
      <c r="B586" s="51" t="s">
        <v>6087</v>
      </c>
      <c r="C586" s="49">
        <v>93</v>
      </c>
      <c r="D586" s="63" t="s">
        <v>3333</v>
      </c>
      <c r="E586" s="51" t="s">
        <v>1635</v>
      </c>
      <c r="F586" s="50">
        <v>8064</v>
      </c>
      <c r="G586" s="63" t="s">
        <v>374</v>
      </c>
      <c r="H586" s="24" t="str">
        <f>IFERROR(IF(F586*1=9999,VLOOKUP(99&amp;C586*1,[4]Depara_Prod_Oficial!$A$2:$F$1048576,6,FALSE),VLOOKUP(F586*1,[4]Depara_Prod_Oficial!$A$2:$F$1048576,6,FALSE)),E586)</f>
        <v>Vida Van Gogh</v>
      </c>
      <c r="I586" s="24" t="str">
        <f>IFERROR(VLOOKUP(H586,'[5]Principais Produtos'!$C$1:$D$42,2,0),"Não")</f>
        <v>Sim</v>
      </c>
      <c r="J586" s="51" t="s">
        <v>1640</v>
      </c>
      <c r="K586" s="51"/>
      <c r="L586" s="51"/>
      <c r="M586" s="54" t="s">
        <v>903</v>
      </c>
      <c r="N586" s="55">
        <v>65542.83</v>
      </c>
      <c r="O586" s="55">
        <v>65542.83</v>
      </c>
      <c r="P586" s="56">
        <v>0</v>
      </c>
      <c r="Q586" s="64"/>
      <c r="R586" s="51"/>
      <c r="S586" s="62" t="s">
        <v>375</v>
      </c>
      <c r="T586" s="53">
        <v>2273512</v>
      </c>
      <c r="U586" s="53" t="s">
        <v>6082</v>
      </c>
      <c r="V586" s="53" t="s">
        <v>6083</v>
      </c>
      <c r="W586" s="53" t="s">
        <v>52</v>
      </c>
      <c r="X586" s="53" t="s">
        <v>6084</v>
      </c>
      <c r="Y586" s="53" t="s">
        <v>6085</v>
      </c>
      <c r="Z586" s="53" t="s">
        <v>6086</v>
      </c>
      <c r="AA586" s="53" t="s">
        <v>56</v>
      </c>
      <c r="AB586" s="53">
        <v>250000</v>
      </c>
      <c r="AC586" s="53">
        <v>250000</v>
      </c>
      <c r="AD586" s="53" t="s">
        <v>56</v>
      </c>
      <c r="AE586" s="53" t="s">
        <v>56</v>
      </c>
      <c r="AF586" s="53" t="s">
        <v>56</v>
      </c>
      <c r="AG586" s="53">
        <v>250000</v>
      </c>
      <c r="AH586" s="53" t="s">
        <v>102</v>
      </c>
      <c r="AI586" s="53">
        <v>125000</v>
      </c>
      <c r="AJ586" s="53">
        <v>0</v>
      </c>
      <c r="AK586" s="53" t="s">
        <v>58</v>
      </c>
      <c r="AL586" s="53">
        <v>0</v>
      </c>
      <c r="AM586" s="51" t="s">
        <v>59</v>
      </c>
      <c r="AN586" s="51" t="s">
        <v>60</v>
      </c>
      <c r="AO586" s="51"/>
      <c r="AP586" s="53" t="s">
        <v>61</v>
      </c>
      <c r="AQ586" s="53" t="s">
        <v>62</v>
      </c>
      <c r="AR586" s="53" t="s">
        <v>168</v>
      </c>
      <c r="AS586" s="53" t="s">
        <v>88</v>
      </c>
      <c r="AT586" s="53" t="s">
        <v>3115</v>
      </c>
      <c r="AU586" s="53" t="s">
        <v>65</v>
      </c>
      <c r="AV586" s="53" t="s">
        <v>201</v>
      </c>
      <c r="AW586" s="53" t="s">
        <v>92</v>
      </c>
      <c r="AX586" s="53" t="s">
        <v>68</v>
      </c>
      <c r="AY586" s="53" t="s">
        <v>93</v>
      </c>
      <c r="AZ586" s="53" t="s">
        <v>6058</v>
      </c>
      <c r="BA586" s="53" t="s">
        <v>94</v>
      </c>
      <c r="BB586" s="53">
        <v>0</v>
      </c>
      <c r="BC586" s="53" t="s">
        <v>6087</v>
      </c>
      <c r="BD586" s="53" t="s">
        <v>1124</v>
      </c>
      <c r="BE586" s="58">
        <v>42545</v>
      </c>
      <c r="BF586" s="53">
        <v>250000</v>
      </c>
      <c r="BG586" s="58">
        <v>42545</v>
      </c>
      <c r="BH586" s="109" t="s">
        <v>6058</v>
      </c>
      <c r="BI586" s="60">
        <v>360</v>
      </c>
      <c r="BJ586" s="61">
        <v>12</v>
      </c>
      <c r="BK586" s="27">
        <f t="shared" si="40"/>
        <v>11</v>
      </c>
      <c r="BL586" s="110">
        <f t="shared" si="41"/>
        <v>0.91666666666666663</v>
      </c>
    </row>
    <row r="587" spans="1:64" s="77" customFormat="1" ht="18.75" customHeight="1" x14ac:dyDescent="0.25">
      <c r="A587" s="105" t="s">
        <v>5521</v>
      </c>
      <c r="B587" s="51" t="s">
        <v>6093</v>
      </c>
      <c r="C587" s="49">
        <v>82</v>
      </c>
      <c r="D587" s="63" t="s">
        <v>3333</v>
      </c>
      <c r="E587" s="51" t="s">
        <v>1633</v>
      </c>
      <c r="F587" s="50">
        <v>5043</v>
      </c>
      <c r="G587" s="63" t="s">
        <v>374</v>
      </c>
      <c r="H587" s="24" t="str">
        <f>IFERROR(IF(F587*1=9999,VLOOKUP(99&amp;C587*1,[4]Depara_Prod_Oficial!$A$2:$F$1048576,6,FALSE),VLOOKUP(F587*1,[4]Depara_Prod_Oficial!$A$2:$F$1048576,6,FALSE)),E587)</f>
        <v>AP Mulher</v>
      </c>
      <c r="I587" s="24" t="str">
        <f>IFERROR(VLOOKUP(H587,'[5]Principais Produtos'!$C$1:$D$42,2,0),"Não")</f>
        <v>Sim</v>
      </c>
      <c r="J587" s="51" t="s">
        <v>387</v>
      </c>
      <c r="K587" s="51" t="s">
        <v>3664</v>
      </c>
      <c r="L587" s="51"/>
      <c r="M587" s="54" t="s">
        <v>903</v>
      </c>
      <c r="N587" s="55">
        <v>11897.63</v>
      </c>
      <c r="O587" s="55">
        <v>11897.63</v>
      </c>
      <c r="P587" s="56">
        <v>0</v>
      </c>
      <c r="Q587" s="64"/>
      <c r="R587" s="51"/>
      <c r="S587" s="62" t="s">
        <v>375</v>
      </c>
      <c r="T587" s="53">
        <v>1899388</v>
      </c>
      <c r="U587" s="53" t="s">
        <v>6088</v>
      </c>
      <c r="V587" s="53" t="s">
        <v>6089</v>
      </c>
      <c r="W587" s="53" t="s">
        <v>52</v>
      </c>
      <c r="X587" s="53" t="s">
        <v>6090</v>
      </c>
      <c r="Y587" s="53" t="s">
        <v>6091</v>
      </c>
      <c r="Z587" s="53" t="s">
        <v>6092</v>
      </c>
      <c r="AA587" s="53" t="s">
        <v>56</v>
      </c>
      <c r="AB587" s="53">
        <v>22846</v>
      </c>
      <c r="AC587" s="53">
        <v>22846</v>
      </c>
      <c r="AD587" s="53" t="s">
        <v>56</v>
      </c>
      <c r="AE587" s="53" t="s">
        <v>56</v>
      </c>
      <c r="AF587" s="53" t="s">
        <v>56</v>
      </c>
      <c r="AG587" s="53">
        <v>22846</v>
      </c>
      <c r="AH587" s="53" t="s">
        <v>102</v>
      </c>
      <c r="AI587" s="53">
        <v>11423</v>
      </c>
      <c r="AJ587" s="53">
        <v>0</v>
      </c>
      <c r="AK587" s="53" t="s">
        <v>58</v>
      </c>
      <c r="AL587" s="53">
        <v>0</v>
      </c>
      <c r="AM587" s="51" t="s">
        <v>59</v>
      </c>
      <c r="AN587" s="51" t="s">
        <v>60</v>
      </c>
      <c r="AO587" s="51"/>
      <c r="AP587" s="53" t="s">
        <v>61</v>
      </c>
      <c r="AQ587" s="53" t="s">
        <v>62</v>
      </c>
      <c r="AR587" s="53" t="s">
        <v>199</v>
      </c>
      <c r="AS587" s="53" t="s">
        <v>88</v>
      </c>
      <c r="AT587" s="53" t="s">
        <v>313</v>
      </c>
      <c r="AU587" s="53" t="s">
        <v>65</v>
      </c>
      <c r="AV587" s="53" t="s">
        <v>1155</v>
      </c>
      <c r="AW587" s="53" t="s">
        <v>92</v>
      </c>
      <c r="AX587" s="53" t="s">
        <v>68</v>
      </c>
      <c r="AY587" s="53" t="s">
        <v>93</v>
      </c>
      <c r="AZ587" s="53" t="s">
        <v>5975</v>
      </c>
      <c r="BA587" s="53" t="s">
        <v>94</v>
      </c>
      <c r="BB587" s="53">
        <v>0</v>
      </c>
      <c r="BC587" s="53" t="s">
        <v>6093</v>
      </c>
      <c r="BD587" s="53" t="s">
        <v>6094</v>
      </c>
      <c r="BE587" s="58">
        <v>41856</v>
      </c>
      <c r="BF587" s="53">
        <v>22846</v>
      </c>
      <c r="BG587" s="58">
        <v>41856</v>
      </c>
      <c r="BH587" s="109" t="s">
        <v>5975</v>
      </c>
      <c r="BI587" s="60">
        <v>1052</v>
      </c>
      <c r="BJ587" s="61">
        <v>35.06666666666667</v>
      </c>
      <c r="BK587" s="27">
        <f t="shared" si="40"/>
        <v>34</v>
      </c>
      <c r="BL587" s="110">
        <f t="shared" si="41"/>
        <v>2.8333333333333335</v>
      </c>
    </row>
    <row r="588" spans="1:64" s="77" customFormat="1" ht="18.75" customHeight="1" x14ac:dyDescent="0.25">
      <c r="A588" s="105" t="s">
        <v>5521</v>
      </c>
      <c r="B588" s="51" t="s">
        <v>6100</v>
      </c>
      <c r="C588" s="49">
        <v>82</v>
      </c>
      <c r="D588" s="63" t="s">
        <v>3333</v>
      </c>
      <c r="E588" s="51" t="s">
        <v>917</v>
      </c>
      <c r="F588" s="50">
        <v>5012</v>
      </c>
      <c r="G588" s="63" t="s">
        <v>386</v>
      </c>
      <c r="H588" s="24" t="str">
        <f>IFERROR(IF(F588*1=9999,VLOOKUP(99&amp;C588*1,[4]Depara_Prod_Oficial!$A$2:$F$1048576,6,FALSE),VLOOKUP(F588*1,[4]Depara_Prod_Oficial!$A$2:$F$1048576,6,FALSE)),E588)</f>
        <v>AP STD</v>
      </c>
      <c r="I588" s="24" t="str">
        <f>IFERROR(VLOOKUP(H588,'[5]Principais Produtos'!$C$1:$D$42,2,0),"Não")</f>
        <v>Sim</v>
      </c>
      <c r="J588" s="51" t="s">
        <v>387</v>
      </c>
      <c r="K588" s="51" t="s">
        <v>953</v>
      </c>
      <c r="L588" s="51"/>
      <c r="M588" s="54" t="s">
        <v>369</v>
      </c>
      <c r="N588" s="55">
        <v>1143.68</v>
      </c>
      <c r="O588" s="55">
        <v>0</v>
      </c>
      <c r="P588" s="56">
        <v>1143.68</v>
      </c>
      <c r="Q588" s="64">
        <v>0</v>
      </c>
      <c r="R588" s="51"/>
      <c r="S588" s="62" t="s">
        <v>375</v>
      </c>
      <c r="T588" s="53">
        <v>2444872</v>
      </c>
      <c r="U588" s="53" t="s">
        <v>6095</v>
      </c>
      <c r="V588" s="53" t="s">
        <v>6096</v>
      </c>
      <c r="W588" s="53" t="s">
        <v>52</v>
      </c>
      <c r="X588" s="53" t="s">
        <v>6097</v>
      </c>
      <c r="Y588" s="53" t="s">
        <v>6098</v>
      </c>
      <c r="Z588" s="53" t="s">
        <v>6099</v>
      </c>
      <c r="AA588" s="53" t="s">
        <v>56</v>
      </c>
      <c r="AB588" s="53">
        <v>418972</v>
      </c>
      <c r="AC588" s="53">
        <v>418972</v>
      </c>
      <c r="AD588" s="53" t="s">
        <v>56</v>
      </c>
      <c r="AE588" s="53" t="s">
        <v>56</v>
      </c>
      <c r="AF588" s="53" t="s">
        <v>56</v>
      </c>
      <c r="AG588" s="53">
        <v>418972</v>
      </c>
      <c r="AH588" s="53" t="s">
        <v>102</v>
      </c>
      <c r="AI588" s="53">
        <v>209486</v>
      </c>
      <c r="AJ588" s="53">
        <v>0</v>
      </c>
      <c r="AK588" s="53" t="s">
        <v>58</v>
      </c>
      <c r="AL588" s="53">
        <v>0</v>
      </c>
      <c r="AM588" s="51" t="s">
        <v>59</v>
      </c>
      <c r="AN588" s="51" t="s">
        <v>60</v>
      </c>
      <c r="AO588" s="51"/>
      <c r="AP588" s="53" t="s">
        <v>61</v>
      </c>
      <c r="AQ588" s="53" t="s">
        <v>62</v>
      </c>
      <c r="AR588" s="53" t="s">
        <v>168</v>
      </c>
      <c r="AS588" s="53" t="s">
        <v>64</v>
      </c>
      <c r="AT588" s="53" t="s">
        <v>169</v>
      </c>
      <c r="AU588" s="53" t="s">
        <v>65</v>
      </c>
      <c r="AV588" s="53" t="s">
        <v>188</v>
      </c>
      <c r="AW588" s="53" t="s">
        <v>189</v>
      </c>
      <c r="AX588" s="53" t="s">
        <v>190</v>
      </c>
      <c r="AY588" s="53" t="s">
        <v>93</v>
      </c>
      <c r="AZ588" s="53" t="s">
        <v>5992</v>
      </c>
      <c r="BA588" s="53" t="s">
        <v>124</v>
      </c>
      <c r="BB588" s="53">
        <v>0</v>
      </c>
      <c r="BC588" s="53" t="s">
        <v>6100</v>
      </c>
      <c r="BD588" s="53" t="s">
        <v>6101</v>
      </c>
      <c r="BE588" s="58">
        <v>42860</v>
      </c>
      <c r="BF588" s="53">
        <v>418972</v>
      </c>
      <c r="BG588" s="58">
        <v>42860</v>
      </c>
      <c r="BH588" s="109" t="s">
        <v>5992</v>
      </c>
      <c r="BI588" s="60">
        <v>55</v>
      </c>
      <c r="BJ588" s="61">
        <v>1.8333333333333333</v>
      </c>
      <c r="BK588" s="27">
        <f t="shared" si="40"/>
        <v>1</v>
      </c>
      <c r="BL588" s="110">
        <f t="shared" si="41"/>
        <v>8.3333333333333329E-2</v>
      </c>
    </row>
    <row r="589" spans="1:64" s="77" customFormat="1" ht="18.75" customHeight="1" x14ac:dyDescent="0.25">
      <c r="A589" s="105" t="s">
        <v>5521</v>
      </c>
      <c r="B589" s="51" t="s">
        <v>6107</v>
      </c>
      <c r="C589" s="49">
        <v>82</v>
      </c>
      <c r="D589" s="63" t="s">
        <v>3333</v>
      </c>
      <c r="E589" s="51" t="s">
        <v>1633</v>
      </c>
      <c r="F589" s="50">
        <v>5043</v>
      </c>
      <c r="G589" s="63" t="s">
        <v>386</v>
      </c>
      <c r="H589" s="24" t="str">
        <f>IFERROR(IF(F589*1=9999,VLOOKUP(99&amp;C589*1,[4]Depara_Prod_Oficial!$A$2:$F$1048576,6,FALSE),VLOOKUP(F589*1,[4]Depara_Prod_Oficial!$A$2:$F$1048576,6,FALSE)),E589)</f>
        <v>AP Mulher</v>
      </c>
      <c r="I589" s="24" t="str">
        <f>IFERROR(VLOOKUP(H589,'[5]Principais Produtos'!$C$1:$D$42,2,0),"Não")</f>
        <v>Sim</v>
      </c>
      <c r="J589" s="51" t="s">
        <v>1640</v>
      </c>
      <c r="K589" s="51"/>
      <c r="L589" s="51"/>
      <c r="M589" s="54" t="s">
        <v>369</v>
      </c>
      <c r="N589" s="55">
        <v>20055.86</v>
      </c>
      <c r="O589" s="55">
        <v>0</v>
      </c>
      <c r="P589" s="56">
        <v>20055.86</v>
      </c>
      <c r="Q589" s="64">
        <v>0</v>
      </c>
      <c r="R589" s="51"/>
      <c r="S589" s="62" t="s">
        <v>375</v>
      </c>
      <c r="T589" s="53">
        <v>2401511</v>
      </c>
      <c r="U589" s="53" t="s">
        <v>6102</v>
      </c>
      <c r="V589" s="53" t="s">
        <v>6103</v>
      </c>
      <c r="W589" s="53" t="s">
        <v>52</v>
      </c>
      <c r="X589" s="53" t="s">
        <v>6104</v>
      </c>
      <c r="Y589" s="53" t="s">
        <v>6105</v>
      </c>
      <c r="Z589" s="53" t="s">
        <v>6106</v>
      </c>
      <c r="AA589" s="53" t="s">
        <v>56</v>
      </c>
      <c r="AB589" s="53">
        <v>35774</v>
      </c>
      <c r="AC589" s="53">
        <v>35774</v>
      </c>
      <c r="AD589" s="53" t="s">
        <v>56</v>
      </c>
      <c r="AE589" s="53" t="s">
        <v>56</v>
      </c>
      <c r="AF589" s="53" t="s">
        <v>56</v>
      </c>
      <c r="AG589" s="53">
        <v>35774</v>
      </c>
      <c r="AH589" s="53" t="s">
        <v>102</v>
      </c>
      <c r="AI589" s="53">
        <v>17887</v>
      </c>
      <c r="AJ589" s="53">
        <v>0</v>
      </c>
      <c r="AK589" s="53" t="s">
        <v>58</v>
      </c>
      <c r="AL589" s="53">
        <v>0</v>
      </c>
      <c r="AM589" s="51" t="s">
        <v>59</v>
      </c>
      <c r="AN589" s="51" t="s">
        <v>60</v>
      </c>
      <c r="AO589" s="51"/>
      <c r="AP589" s="53" t="s">
        <v>61</v>
      </c>
      <c r="AQ589" s="53" t="s">
        <v>62</v>
      </c>
      <c r="AR589" s="53" t="s">
        <v>87</v>
      </c>
      <c r="AS589" s="53" t="s">
        <v>88</v>
      </c>
      <c r="AT589" s="53" t="s">
        <v>89</v>
      </c>
      <c r="AU589" s="53" t="s">
        <v>103</v>
      </c>
      <c r="AV589" s="53" t="s">
        <v>123</v>
      </c>
      <c r="AW589" s="53" t="s">
        <v>105</v>
      </c>
      <c r="AX589" s="53" t="s">
        <v>68</v>
      </c>
      <c r="AY589" s="53" t="s">
        <v>93</v>
      </c>
      <c r="AZ589" s="53" t="s">
        <v>6000</v>
      </c>
      <c r="BA589" s="53" t="s">
        <v>124</v>
      </c>
      <c r="BB589" s="53">
        <v>0</v>
      </c>
      <c r="BC589" s="53" t="s">
        <v>6107</v>
      </c>
      <c r="BD589" s="53" t="s">
        <v>4464</v>
      </c>
      <c r="BE589" s="58">
        <v>42727</v>
      </c>
      <c r="BF589" s="53">
        <v>35774</v>
      </c>
      <c r="BG589" s="58">
        <v>42727</v>
      </c>
      <c r="BH589" s="109" t="s">
        <v>6000</v>
      </c>
      <c r="BI589" s="60">
        <v>189</v>
      </c>
      <c r="BJ589" s="61">
        <v>6.3</v>
      </c>
      <c r="BK589" s="27">
        <f t="shared" si="40"/>
        <v>6</v>
      </c>
      <c r="BL589" s="110">
        <f t="shared" si="41"/>
        <v>0.5</v>
      </c>
    </row>
    <row r="590" spans="1:64" s="77" customFormat="1" ht="18.75" customHeight="1" x14ac:dyDescent="0.25">
      <c r="A590" s="105" t="s">
        <v>5521</v>
      </c>
      <c r="B590" s="51" t="s">
        <v>6114</v>
      </c>
      <c r="C590" s="49">
        <v>93</v>
      </c>
      <c r="D590" s="63" t="s">
        <v>3333</v>
      </c>
      <c r="E590" s="51" t="s">
        <v>1636</v>
      </c>
      <c r="F590" s="50">
        <v>5081</v>
      </c>
      <c r="G590" s="63" t="s">
        <v>389</v>
      </c>
      <c r="H590" s="24" t="str">
        <f>IFERROR(IF(F590*1=9999,VLOOKUP(99&amp;C590*1,[4]Depara_Prod_Oficial!$A$2:$F$1048576,6,FALSE),VLOOKUP(F590*1,[4]Depara_Prod_Oficial!$A$2:$F$1048576,6,FALSE)),E590)</f>
        <v>Vida Master</v>
      </c>
      <c r="I590" s="24" t="str">
        <f>IFERROR(VLOOKUP(H590,'[5]Principais Produtos'!$C$1:$D$42,2,0),"Não")</f>
        <v>Sim</v>
      </c>
      <c r="J590" s="51" t="s">
        <v>387</v>
      </c>
      <c r="K590" s="51" t="s">
        <v>958</v>
      </c>
      <c r="L590" s="51" t="s">
        <v>5507</v>
      </c>
      <c r="M590" s="54" t="s">
        <v>369</v>
      </c>
      <c r="N590" s="55">
        <v>53100.32</v>
      </c>
      <c r="O590" s="55">
        <v>0</v>
      </c>
      <c r="P590" s="56">
        <v>53100.32</v>
      </c>
      <c r="Q590" s="64">
        <v>0</v>
      </c>
      <c r="R590" s="51"/>
      <c r="S590" s="62" t="s">
        <v>375</v>
      </c>
      <c r="T590" s="53">
        <v>1996225</v>
      </c>
      <c r="U590" s="53" t="s">
        <v>6108</v>
      </c>
      <c r="V590" s="53" t="s">
        <v>6109</v>
      </c>
      <c r="W590" s="53" t="s">
        <v>52</v>
      </c>
      <c r="X590" s="53" t="s">
        <v>6110</v>
      </c>
      <c r="Y590" s="53" t="s">
        <v>6111</v>
      </c>
      <c r="Z590" s="53" t="s">
        <v>6112</v>
      </c>
      <c r="AA590" s="53" t="s">
        <v>56</v>
      </c>
      <c r="AB590" s="53">
        <v>60000</v>
      </c>
      <c r="AC590" s="53">
        <v>60000</v>
      </c>
      <c r="AD590" s="53" t="s">
        <v>56</v>
      </c>
      <c r="AE590" s="53" t="s">
        <v>56</v>
      </c>
      <c r="AF590" s="53" t="s">
        <v>56</v>
      </c>
      <c r="AG590" s="53">
        <v>60000</v>
      </c>
      <c r="AH590" s="53" t="s">
        <v>102</v>
      </c>
      <c r="AI590" s="53">
        <v>30000</v>
      </c>
      <c r="AJ590" s="53">
        <v>0</v>
      </c>
      <c r="AK590" s="53" t="s">
        <v>58</v>
      </c>
      <c r="AL590" s="53">
        <v>0</v>
      </c>
      <c r="AM590" s="51" t="s">
        <v>59</v>
      </c>
      <c r="AN590" s="51" t="s">
        <v>60</v>
      </c>
      <c r="AO590" s="51"/>
      <c r="AP590" s="53" t="s">
        <v>61</v>
      </c>
      <c r="AQ590" s="53" t="s">
        <v>62</v>
      </c>
      <c r="AR590" s="53" t="s">
        <v>142</v>
      </c>
      <c r="AS590" s="53" t="s">
        <v>64</v>
      </c>
      <c r="AT590" s="53" t="s">
        <v>153</v>
      </c>
      <c r="AU590" s="53" t="s">
        <v>65</v>
      </c>
      <c r="AV590" s="53" t="s">
        <v>6113</v>
      </c>
      <c r="AW590" s="53" t="s">
        <v>67</v>
      </c>
      <c r="AX590" s="53" t="s">
        <v>68</v>
      </c>
      <c r="AY590" s="53" t="s">
        <v>93</v>
      </c>
      <c r="AZ590" s="53" t="s">
        <v>6000</v>
      </c>
      <c r="BA590" s="53" t="s">
        <v>554</v>
      </c>
      <c r="BB590" s="53">
        <v>0</v>
      </c>
      <c r="BC590" s="53" t="s">
        <v>6114</v>
      </c>
      <c r="BD590" s="53" t="s">
        <v>6115</v>
      </c>
      <c r="BE590" s="58">
        <v>41982</v>
      </c>
      <c r="BF590" s="53">
        <v>60000</v>
      </c>
      <c r="BG590" s="58">
        <v>41982</v>
      </c>
      <c r="BH590" s="109" t="s">
        <v>6000</v>
      </c>
      <c r="BI590" s="60">
        <v>934</v>
      </c>
      <c r="BJ590" s="61">
        <v>31.133333333333333</v>
      </c>
      <c r="BK590" s="27">
        <f t="shared" si="40"/>
        <v>30</v>
      </c>
      <c r="BL590" s="110">
        <f t="shared" si="41"/>
        <v>2.5</v>
      </c>
    </row>
    <row r="591" spans="1:64" s="77" customFormat="1" ht="18.75" customHeight="1" x14ac:dyDescent="0.25">
      <c r="A591" s="105" t="s">
        <v>5521</v>
      </c>
      <c r="B591" s="51" t="s">
        <v>6121</v>
      </c>
      <c r="C591" s="49">
        <v>93</v>
      </c>
      <c r="D591" s="63" t="s">
        <v>3333</v>
      </c>
      <c r="E591" s="51" t="s">
        <v>377</v>
      </c>
      <c r="F591" s="50">
        <v>5030</v>
      </c>
      <c r="G591" s="63" t="s">
        <v>46</v>
      </c>
      <c r="H591" s="24" t="str">
        <f>IFERROR(IF(F591*1=9999,VLOOKUP(99&amp;C591*1,[4]Depara_Prod_Oficial!$A$2:$F$1048576,6,FALSE),VLOOKUP(F591*1,[4]Depara_Prod_Oficial!$A$2:$F$1048576,6,FALSE)),E591)</f>
        <v>Vida Proteção Exclusiva</v>
      </c>
      <c r="I591" s="24" t="str">
        <f>IFERROR(VLOOKUP(H591,'[5]Principais Produtos'!$C$1:$D$42,2,0),"Não")</f>
        <v>Sim</v>
      </c>
      <c r="J591" s="51" t="s">
        <v>387</v>
      </c>
      <c r="K591" s="51" t="s">
        <v>954</v>
      </c>
      <c r="L591" s="51" t="s">
        <v>397</v>
      </c>
      <c r="M591" s="54" t="s">
        <v>369</v>
      </c>
      <c r="N591" s="55">
        <v>121471.01</v>
      </c>
      <c r="O591" s="55">
        <v>0</v>
      </c>
      <c r="P591" s="56">
        <v>121471.01</v>
      </c>
      <c r="Q591" s="64">
        <v>0</v>
      </c>
      <c r="R591" s="51"/>
      <c r="S591" s="62" t="s">
        <v>375</v>
      </c>
      <c r="T591" s="53">
        <v>2277499</v>
      </c>
      <c r="U591" s="53" t="s">
        <v>6116</v>
      </c>
      <c r="V591" s="53" t="s">
        <v>6117</v>
      </c>
      <c r="W591" s="53" t="s">
        <v>52</v>
      </c>
      <c r="X591" s="53" t="s">
        <v>6118</v>
      </c>
      <c r="Y591" s="53" t="s">
        <v>6119</v>
      </c>
      <c r="Z591" s="53" t="s">
        <v>6120</v>
      </c>
      <c r="AA591" s="53" t="s">
        <v>56</v>
      </c>
      <c r="AB591" s="53">
        <v>26053</v>
      </c>
      <c r="AC591" s="53">
        <v>26053</v>
      </c>
      <c r="AD591" s="53" t="s">
        <v>56</v>
      </c>
      <c r="AE591" s="53" t="s">
        <v>56</v>
      </c>
      <c r="AF591" s="53" t="s">
        <v>56</v>
      </c>
      <c r="AG591" s="53">
        <v>26053</v>
      </c>
      <c r="AH591" s="53" t="s">
        <v>102</v>
      </c>
      <c r="AI591" s="53">
        <v>13026.5</v>
      </c>
      <c r="AJ591" s="53">
        <v>0</v>
      </c>
      <c r="AK591" s="53" t="s">
        <v>58</v>
      </c>
      <c r="AL591" s="53">
        <v>0</v>
      </c>
      <c r="AM591" s="51" t="s">
        <v>59</v>
      </c>
      <c r="AN591" s="51" t="s">
        <v>60</v>
      </c>
      <c r="AO591" s="51"/>
      <c r="AP591" s="53" t="s">
        <v>61</v>
      </c>
      <c r="AQ591" s="53" t="s">
        <v>62</v>
      </c>
      <c r="AR591" s="53" t="s">
        <v>142</v>
      </c>
      <c r="AS591" s="53" t="s">
        <v>88</v>
      </c>
      <c r="AT591" s="53" t="s">
        <v>153</v>
      </c>
      <c r="AU591" s="53" t="s">
        <v>65</v>
      </c>
      <c r="AV591" s="53" t="s">
        <v>134</v>
      </c>
      <c r="AW591" s="53" t="s">
        <v>92</v>
      </c>
      <c r="AX591" s="53" t="s">
        <v>68</v>
      </c>
      <c r="AY591" s="53" t="s">
        <v>93</v>
      </c>
      <c r="AZ591" s="53" t="s">
        <v>6000</v>
      </c>
      <c r="BA591" s="53" t="s">
        <v>554</v>
      </c>
      <c r="BB591" s="53">
        <v>0</v>
      </c>
      <c r="BC591" s="53" t="s">
        <v>6121</v>
      </c>
      <c r="BD591" s="53" t="s">
        <v>4529</v>
      </c>
      <c r="BE591" s="58">
        <v>42553</v>
      </c>
      <c r="BF591" s="53">
        <v>26053</v>
      </c>
      <c r="BG591" s="58">
        <v>42553</v>
      </c>
      <c r="BH591" s="109" t="s">
        <v>6000</v>
      </c>
      <c r="BI591" s="60">
        <v>363</v>
      </c>
      <c r="BJ591" s="61">
        <v>12.1</v>
      </c>
      <c r="BK591" s="27">
        <f t="shared" si="40"/>
        <v>11</v>
      </c>
      <c r="BL591" s="110">
        <f t="shared" si="41"/>
        <v>0.91666666666666663</v>
      </c>
    </row>
    <row r="592" spans="1:64" s="77" customFormat="1" ht="18.75" customHeight="1" x14ac:dyDescent="0.25">
      <c r="A592" s="105" t="s">
        <v>5521</v>
      </c>
      <c r="B592" s="51" t="s">
        <v>6128</v>
      </c>
      <c r="C592" s="49">
        <v>93</v>
      </c>
      <c r="D592" s="63" t="s">
        <v>3333</v>
      </c>
      <c r="E592" s="51" t="s">
        <v>1634</v>
      </c>
      <c r="F592" s="50">
        <v>5031</v>
      </c>
      <c r="G592" s="63" t="s">
        <v>386</v>
      </c>
      <c r="H592" s="24" t="str">
        <f>IFERROR(IF(F592*1=9999,VLOOKUP(99&amp;C592*1,[4]Depara_Prod_Oficial!$A$2:$F$1048576,6,FALSE),VLOOKUP(F592*1,[4]Depara_Prod_Oficial!$A$2:$F$1048576,6,FALSE)),E592)</f>
        <v>Vida Superproteção</v>
      </c>
      <c r="I592" s="24" t="str">
        <f>IFERROR(VLOOKUP(H592,'[5]Principais Produtos'!$C$1:$D$42,2,0),"Não")</f>
        <v>Não</v>
      </c>
      <c r="J592" s="51" t="s">
        <v>387</v>
      </c>
      <c r="K592" s="51" t="s">
        <v>953</v>
      </c>
      <c r="L592" s="51"/>
      <c r="M592" s="54" t="s">
        <v>369</v>
      </c>
      <c r="N592" s="55">
        <v>24425.05</v>
      </c>
      <c r="O592" s="55">
        <v>0</v>
      </c>
      <c r="P592" s="56">
        <v>24425.05</v>
      </c>
      <c r="Q592" s="64">
        <v>0</v>
      </c>
      <c r="R592" s="51"/>
      <c r="S592" s="62" t="s">
        <v>375</v>
      </c>
      <c r="T592" s="53">
        <v>1892148</v>
      </c>
      <c r="U592" s="53" t="s">
        <v>6122</v>
      </c>
      <c r="V592" s="53" t="s">
        <v>6123</v>
      </c>
      <c r="W592" s="53" t="s">
        <v>52</v>
      </c>
      <c r="X592" s="53" t="s">
        <v>6124</v>
      </c>
      <c r="Y592" s="53" t="s">
        <v>6125</v>
      </c>
      <c r="Z592" s="53" t="s">
        <v>1764</v>
      </c>
      <c r="AA592" s="53" t="s">
        <v>56</v>
      </c>
      <c r="AB592" s="53">
        <v>32976</v>
      </c>
      <c r="AC592" s="53">
        <v>32976</v>
      </c>
      <c r="AD592" s="53" t="s">
        <v>56</v>
      </c>
      <c r="AE592" s="53" t="s">
        <v>56</v>
      </c>
      <c r="AF592" s="53" t="s">
        <v>56</v>
      </c>
      <c r="AG592" s="53">
        <v>32976</v>
      </c>
      <c r="AH592" s="53" t="s">
        <v>102</v>
      </c>
      <c r="AI592" s="53">
        <v>16488</v>
      </c>
      <c r="AJ592" s="53">
        <v>0</v>
      </c>
      <c r="AK592" s="53" t="s">
        <v>58</v>
      </c>
      <c r="AL592" s="53">
        <v>0</v>
      </c>
      <c r="AM592" s="51" t="s">
        <v>59</v>
      </c>
      <c r="AN592" s="51" t="s">
        <v>60</v>
      </c>
      <c r="AO592" s="51"/>
      <c r="AP592" s="53" t="s">
        <v>61</v>
      </c>
      <c r="AQ592" s="53" t="s">
        <v>62</v>
      </c>
      <c r="AR592" s="53" t="s">
        <v>151</v>
      </c>
      <c r="AS592" s="53" t="s">
        <v>64</v>
      </c>
      <c r="AT592" s="53" t="s">
        <v>169</v>
      </c>
      <c r="AU592" s="53" t="s">
        <v>65</v>
      </c>
      <c r="AV592" s="53" t="s">
        <v>6126</v>
      </c>
      <c r="AW592" s="53" t="s">
        <v>92</v>
      </c>
      <c r="AX592" s="53" t="s">
        <v>68</v>
      </c>
      <c r="AY592" s="53" t="s">
        <v>93</v>
      </c>
      <c r="AZ592" s="53" t="s">
        <v>6127</v>
      </c>
      <c r="BA592" s="53" t="s">
        <v>155</v>
      </c>
      <c r="BB592" s="53">
        <v>0</v>
      </c>
      <c r="BC592" s="53" t="s">
        <v>6128</v>
      </c>
      <c r="BD592" s="53" t="s">
        <v>4587</v>
      </c>
      <c r="BE592" s="58">
        <v>41845</v>
      </c>
      <c r="BF592" s="53">
        <v>32976</v>
      </c>
      <c r="BG592" s="58">
        <v>41845</v>
      </c>
      <c r="BH592" s="109" t="s">
        <v>6127</v>
      </c>
      <c r="BI592" s="60">
        <v>1062</v>
      </c>
      <c r="BJ592" s="61">
        <v>35.4</v>
      </c>
      <c r="BK592" s="27">
        <f t="shared" si="40"/>
        <v>34</v>
      </c>
      <c r="BL592" s="110">
        <f t="shared" si="41"/>
        <v>2.8333333333333335</v>
      </c>
    </row>
    <row r="593" spans="1:64" s="77" customFormat="1" ht="18.75" customHeight="1" x14ac:dyDescent="0.25">
      <c r="A593" s="105" t="s">
        <v>5521</v>
      </c>
      <c r="B593" s="51" t="s">
        <v>6137</v>
      </c>
      <c r="C593" s="49">
        <v>77</v>
      </c>
      <c r="D593" s="63" t="s">
        <v>3333</v>
      </c>
      <c r="E593" s="51" t="s">
        <v>6129</v>
      </c>
      <c r="F593" s="50">
        <v>8005</v>
      </c>
      <c r="G593" s="63" t="s">
        <v>6130</v>
      </c>
      <c r="H593" s="24" t="str">
        <f>IFERROR(IF(F593*1=9999,VLOOKUP(99&amp;C593*1,[4]Depara_Prod_Oficial!$A$2:$F$1048576,6,FALSE),VLOOKUP(F593*1,[4]Depara_Prod_Oficial!$A$2:$F$1048576,6,FALSE)),E593)</f>
        <v>Prestamista CP</v>
      </c>
      <c r="I593" s="24" t="str">
        <f>IFERROR(VLOOKUP(H593,'[5]Principais Produtos'!$C$1:$D$42,2,0),"Não")</f>
        <v>Não</v>
      </c>
      <c r="J593" s="51"/>
      <c r="K593" s="51"/>
      <c r="L593" s="51"/>
      <c r="M593" s="54" t="s">
        <v>369</v>
      </c>
      <c r="N593" s="55">
        <v>1848.37</v>
      </c>
      <c r="O593" s="55">
        <v>0</v>
      </c>
      <c r="P593" s="56">
        <v>1848.37</v>
      </c>
      <c r="Q593" s="64">
        <v>0</v>
      </c>
      <c r="R593" s="51"/>
      <c r="S593" s="62" t="s">
        <v>375</v>
      </c>
      <c r="T593" s="53">
        <v>1419391</v>
      </c>
      <c r="U593" s="53" t="s">
        <v>6131</v>
      </c>
      <c r="V593" s="53" t="s">
        <v>6132</v>
      </c>
      <c r="W593" s="53" t="s">
        <v>52</v>
      </c>
      <c r="X593" s="53" t="s">
        <v>6133</v>
      </c>
      <c r="Y593" s="53" t="s">
        <v>6134</v>
      </c>
      <c r="Z593" s="53" t="s">
        <v>6135</v>
      </c>
      <c r="AA593" s="53" t="s">
        <v>56</v>
      </c>
      <c r="AB593" s="53">
        <v>1502</v>
      </c>
      <c r="AC593" s="53">
        <v>1502</v>
      </c>
      <c r="AD593" s="53" t="s">
        <v>56</v>
      </c>
      <c r="AE593" s="53" t="s">
        <v>56</v>
      </c>
      <c r="AF593" s="53" t="s">
        <v>56</v>
      </c>
      <c r="AG593" s="53">
        <v>1502</v>
      </c>
      <c r="AH593" s="53" t="s">
        <v>102</v>
      </c>
      <c r="AI593" s="53">
        <v>751</v>
      </c>
      <c r="AJ593" s="53">
        <v>0</v>
      </c>
      <c r="AK593" s="53" t="s">
        <v>58</v>
      </c>
      <c r="AL593" s="53">
        <v>0</v>
      </c>
      <c r="AM593" s="51" t="s">
        <v>59</v>
      </c>
      <c r="AN593" s="51" t="s">
        <v>60</v>
      </c>
      <c r="AO593" s="51"/>
      <c r="AP593" s="53" t="s">
        <v>61</v>
      </c>
      <c r="AQ593" s="53" t="s">
        <v>62</v>
      </c>
      <c r="AR593" s="53" t="s">
        <v>1563</v>
      </c>
      <c r="AS593" s="53" t="s">
        <v>88</v>
      </c>
      <c r="AT593" s="53" t="s">
        <v>169</v>
      </c>
      <c r="AU593" s="53" t="s">
        <v>65</v>
      </c>
      <c r="AV593" s="53" t="s">
        <v>6136</v>
      </c>
      <c r="AW593" s="53" t="s">
        <v>92</v>
      </c>
      <c r="AX593" s="53" t="s">
        <v>68</v>
      </c>
      <c r="AY593" s="53" t="s">
        <v>93</v>
      </c>
      <c r="AZ593" s="53" t="s">
        <v>6043</v>
      </c>
      <c r="BA593" s="53" t="s">
        <v>155</v>
      </c>
      <c r="BB593" s="53">
        <v>0</v>
      </c>
      <c r="BC593" s="53" t="s">
        <v>6137</v>
      </c>
      <c r="BD593" s="53" t="s">
        <v>6138</v>
      </c>
      <c r="BE593" s="58">
        <v>40946</v>
      </c>
      <c r="BF593" s="53">
        <v>1502</v>
      </c>
      <c r="BG593" s="58">
        <v>40946</v>
      </c>
      <c r="BH593" s="109" t="s">
        <v>6043</v>
      </c>
      <c r="BI593" s="60">
        <v>1963</v>
      </c>
      <c r="BJ593" s="61">
        <v>65.433333333333337</v>
      </c>
      <c r="BK593" s="27">
        <f t="shared" si="40"/>
        <v>64</v>
      </c>
      <c r="BL593" s="110">
        <f t="shared" si="41"/>
        <v>5.333333333333333</v>
      </c>
    </row>
    <row r="594" spans="1:64" s="77" customFormat="1" ht="18.75" customHeight="1" x14ac:dyDescent="0.25">
      <c r="A594" s="105" t="s">
        <v>5521</v>
      </c>
      <c r="B594" s="51" t="s">
        <v>6145</v>
      </c>
      <c r="C594" s="49">
        <v>82</v>
      </c>
      <c r="D594" s="63" t="s">
        <v>3333</v>
      </c>
      <c r="E594" s="51" t="s">
        <v>1626</v>
      </c>
      <c r="F594" s="50">
        <v>8065</v>
      </c>
      <c r="G594" s="63" t="s">
        <v>386</v>
      </c>
      <c r="H594" s="24" t="str">
        <f>IFERROR(IF(F594*1=9999,VLOOKUP(99&amp;C594*1,[4]Depara_Prod_Oficial!$A$2:$F$1048576,6,FALSE),VLOOKUP(F594*1,[4]Depara_Prod_Oficial!$A$2:$F$1048576,6,FALSE)),E594)</f>
        <v>AP Proteção Sob Medida</v>
      </c>
      <c r="I594" s="24" t="str">
        <f>IFERROR(VLOOKUP(H594,'[5]Principais Produtos'!$C$1:$D$42,2,0),"Não")</f>
        <v>Sim</v>
      </c>
      <c r="J594" s="51" t="s">
        <v>387</v>
      </c>
      <c r="K594" s="51" t="s">
        <v>6139</v>
      </c>
      <c r="L594" s="51"/>
      <c r="M594" s="54" t="s">
        <v>369</v>
      </c>
      <c r="N594" s="55">
        <v>659.52</v>
      </c>
      <c r="O594" s="55">
        <v>0</v>
      </c>
      <c r="P594" s="56">
        <v>659.52</v>
      </c>
      <c r="Q594" s="64">
        <v>0</v>
      </c>
      <c r="R594" s="51"/>
      <c r="S594" s="62" t="s">
        <v>375</v>
      </c>
      <c r="T594" s="53">
        <v>2221145</v>
      </c>
      <c r="U594" s="53" t="s">
        <v>6140</v>
      </c>
      <c r="V594" s="53" t="s">
        <v>6141</v>
      </c>
      <c r="W594" s="53" t="s">
        <v>52</v>
      </c>
      <c r="X594" s="53" t="s">
        <v>6142</v>
      </c>
      <c r="Y594" s="53" t="s">
        <v>6143</v>
      </c>
      <c r="Z594" s="53" t="s">
        <v>6144</v>
      </c>
      <c r="AA594" s="53" t="s">
        <v>56</v>
      </c>
      <c r="AB594" s="53">
        <v>50000</v>
      </c>
      <c r="AC594" s="53">
        <v>50000</v>
      </c>
      <c r="AD594" s="53" t="s">
        <v>56</v>
      </c>
      <c r="AE594" s="53" t="s">
        <v>56</v>
      </c>
      <c r="AF594" s="53" t="s">
        <v>56</v>
      </c>
      <c r="AG594" s="53">
        <v>50000</v>
      </c>
      <c r="AH594" s="53" t="s">
        <v>102</v>
      </c>
      <c r="AI594" s="53">
        <v>25000</v>
      </c>
      <c r="AJ594" s="53">
        <v>0</v>
      </c>
      <c r="AK594" s="53" t="s">
        <v>58</v>
      </c>
      <c r="AL594" s="53">
        <v>0</v>
      </c>
      <c r="AM594" s="51" t="s">
        <v>59</v>
      </c>
      <c r="AN594" s="51" t="s">
        <v>60</v>
      </c>
      <c r="AO594" s="51"/>
      <c r="AP594" s="53" t="s">
        <v>61</v>
      </c>
      <c r="AQ594" s="53" t="s">
        <v>62</v>
      </c>
      <c r="AR594" s="53" t="s">
        <v>142</v>
      </c>
      <c r="AS594" s="53" t="s">
        <v>88</v>
      </c>
      <c r="AT594" s="53" t="s">
        <v>169</v>
      </c>
      <c r="AU594" s="53" t="s">
        <v>65</v>
      </c>
      <c r="AV594" s="53" t="s">
        <v>123</v>
      </c>
      <c r="AW594" s="53" t="s">
        <v>105</v>
      </c>
      <c r="AX594" s="53" t="s">
        <v>68</v>
      </c>
      <c r="AY594" s="53" t="s">
        <v>93</v>
      </c>
      <c r="AZ594" s="53" t="s">
        <v>6000</v>
      </c>
      <c r="BA594" s="53" t="s">
        <v>155</v>
      </c>
      <c r="BB594" s="53">
        <v>0</v>
      </c>
      <c r="BC594" s="53" t="s">
        <v>6145</v>
      </c>
      <c r="BD594" s="53" t="s">
        <v>6146</v>
      </c>
      <c r="BE594" s="58">
        <v>42444</v>
      </c>
      <c r="BF594" s="53">
        <v>50000</v>
      </c>
      <c r="BG594" s="58">
        <v>42444</v>
      </c>
      <c r="BH594" s="109" t="s">
        <v>6000</v>
      </c>
      <c r="BI594" s="60">
        <v>472</v>
      </c>
      <c r="BJ594" s="61">
        <v>15.733333333333333</v>
      </c>
      <c r="BK594" s="27">
        <f t="shared" si="40"/>
        <v>15</v>
      </c>
      <c r="BL594" s="110">
        <f t="shared" si="41"/>
        <v>1.25</v>
      </c>
    </row>
    <row r="595" spans="1:64" s="77" customFormat="1" ht="18.75" customHeight="1" x14ac:dyDescent="0.25">
      <c r="A595" s="105" t="s">
        <v>5521</v>
      </c>
      <c r="B595" s="51" t="s">
        <v>6154</v>
      </c>
      <c r="C595" s="49">
        <v>93</v>
      </c>
      <c r="D595" s="63" t="s">
        <v>3333</v>
      </c>
      <c r="E595" s="51" t="s">
        <v>1630</v>
      </c>
      <c r="F595" s="50">
        <v>5055</v>
      </c>
      <c r="G595" s="63" t="s">
        <v>46</v>
      </c>
      <c r="H595" s="24" t="str">
        <f>IFERROR(IF(F595*1=9999,VLOOKUP(99&amp;C595*1,[4]Depara_Prod_Oficial!$A$2:$F$1048576,6,FALSE),VLOOKUP(F595*1,[4]Depara_Prod_Oficial!$A$2:$F$1048576,6,FALSE)),E595)</f>
        <v>Vida Master</v>
      </c>
      <c r="I595" s="24" t="str">
        <f>IFERROR(VLOOKUP(H595,'[5]Principais Produtos'!$C$1:$D$42,2,0),"Não")</f>
        <v>Sim</v>
      </c>
      <c r="J595" s="51" t="s">
        <v>387</v>
      </c>
      <c r="K595" s="51" t="s">
        <v>921</v>
      </c>
      <c r="L595" s="51"/>
      <c r="M595" s="54" t="s">
        <v>369</v>
      </c>
      <c r="N595" s="55">
        <v>599.54</v>
      </c>
      <c r="O595" s="55">
        <v>0</v>
      </c>
      <c r="P595" s="56">
        <v>599.54</v>
      </c>
      <c r="Q595" s="64">
        <v>0</v>
      </c>
      <c r="R595" s="51"/>
      <c r="S595" s="62" t="s">
        <v>375</v>
      </c>
      <c r="T595" s="53">
        <v>2076366</v>
      </c>
      <c r="U595" s="53" t="s">
        <v>6147</v>
      </c>
      <c r="V595" s="53" t="s">
        <v>6148</v>
      </c>
      <c r="W595" s="53" t="s">
        <v>52</v>
      </c>
      <c r="X595" s="53" t="s">
        <v>6149</v>
      </c>
      <c r="Y595" s="53" t="s">
        <v>6150</v>
      </c>
      <c r="Z595" s="53" t="s">
        <v>6151</v>
      </c>
      <c r="AA595" s="53" t="s">
        <v>56</v>
      </c>
      <c r="AB595" s="53">
        <v>39902</v>
      </c>
      <c r="AC595" s="53">
        <v>39902</v>
      </c>
      <c r="AD595" s="53" t="s">
        <v>56</v>
      </c>
      <c r="AE595" s="53" t="s">
        <v>56</v>
      </c>
      <c r="AF595" s="53" t="s">
        <v>56</v>
      </c>
      <c r="AG595" s="53">
        <v>39902</v>
      </c>
      <c r="AH595" s="53" t="s">
        <v>102</v>
      </c>
      <c r="AI595" s="53">
        <v>19951</v>
      </c>
      <c r="AJ595" s="53">
        <v>0</v>
      </c>
      <c r="AK595" s="53" t="s">
        <v>58</v>
      </c>
      <c r="AL595" s="53">
        <v>0</v>
      </c>
      <c r="AM595" s="51" t="s">
        <v>59</v>
      </c>
      <c r="AN595" s="51" t="s">
        <v>60</v>
      </c>
      <c r="AO595" s="51"/>
      <c r="AP595" s="53" t="s">
        <v>61</v>
      </c>
      <c r="AQ595" s="53" t="s">
        <v>62</v>
      </c>
      <c r="AR595" s="53" t="s">
        <v>142</v>
      </c>
      <c r="AS595" s="53" t="s">
        <v>88</v>
      </c>
      <c r="AT595" s="53" t="s">
        <v>218</v>
      </c>
      <c r="AU595" s="53" t="s">
        <v>65</v>
      </c>
      <c r="AV595" s="53" t="s">
        <v>6152</v>
      </c>
      <c r="AW595" s="53" t="s">
        <v>774</v>
      </c>
      <c r="AX595" s="53" t="s">
        <v>775</v>
      </c>
      <c r="AY595" s="53" t="s">
        <v>93</v>
      </c>
      <c r="AZ595" s="53" t="s">
        <v>6153</v>
      </c>
      <c r="BA595" s="53" t="s">
        <v>202</v>
      </c>
      <c r="BB595" s="53">
        <v>0</v>
      </c>
      <c r="BC595" s="53" t="s">
        <v>6154</v>
      </c>
      <c r="BD595" s="53" t="s">
        <v>6155</v>
      </c>
      <c r="BE595" s="58">
        <v>42117</v>
      </c>
      <c r="BF595" s="53">
        <v>39902</v>
      </c>
      <c r="BG595" s="58">
        <v>42117</v>
      </c>
      <c r="BH595" s="109" t="s">
        <v>6153</v>
      </c>
      <c r="BI595" s="60">
        <v>797</v>
      </c>
      <c r="BJ595" s="61">
        <v>26.566666666666666</v>
      </c>
      <c r="BK595" s="27">
        <f t="shared" si="40"/>
        <v>26</v>
      </c>
      <c r="BL595" s="110">
        <f t="shared" si="41"/>
        <v>2.1666666666666665</v>
      </c>
    </row>
    <row r="596" spans="1:64" s="77" customFormat="1" ht="18.75" customHeight="1" x14ac:dyDescent="0.25">
      <c r="A596" s="105" t="s">
        <v>5521</v>
      </c>
      <c r="B596" s="51" t="s">
        <v>6160</v>
      </c>
      <c r="C596" s="49">
        <v>93</v>
      </c>
      <c r="D596" s="63" t="s">
        <v>3333</v>
      </c>
      <c r="E596" s="51" t="s">
        <v>1632</v>
      </c>
      <c r="F596" s="50">
        <v>8061</v>
      </c>
      <c r="G596" s="63" t="s">
        <v>389</v>
      </c>
      <c r="H596" s="24" t="str">
        <f>IFERROR(IF(F596*1=9999,VLOOKUP(99&amp;C596*1,[4]Depara_Prod_Oficial!$A$2:$F$1048576,6,FALSE),VLOOKUP(F596*1,[4]Depara_Prod_Oficial!$A$2:$F$1048576,6,FALSE)),E596)</f>
        <v>Vida Homem</v>
      </c>
      <c r="I596" s="24" t="str">
        <f>IFERROR(VLOOKUP(H596,'[5]Principais Produtos'!$C$1:$D$42,2,0),"Não")</f>
        <v>Sim</v>
      </c>
      <c r="J596" s="51" t="s">
        <v>387</v>
      </c>
      <c r="K596" s="51" t="s">
        <v>921</v>
      </c>
      <c r="L596" s="51"/>
      <c r="M596" s="54" t="s">
        <v>369</v>
      </c>
      <c r="N596" s="55">
        <v>1000</v>
      </c>
      <c r="O596" s="55">
        <v>0</v>
      </c>
      <c r="P596" s="56">
        <v>1000</v>
      </c>
      <c r="Q596" s="64">
        <v>0</v>
      </c>
      <c r="R596" s="51"/>
      <c r="S596" s="62" t="s">
        <v>375</v>
      </c>
      <c r="T596" s="53">
        <v>2185464</v>
      </c>
      <c r="U596" s="53" t="s">
        <v>6156</v>
      </c>
      <c r="V596" s="53" t="s">
        <v>6157</v>
      </c>
      <c r="W596" s="53" t="s">
        <v>52</v>
      </c>
      <c r="X596" s="53" t="s">
        <v>6158</v>
      </c>
      <c r="Y596" s="53" t="s">
        <v>6159</v>
      </c>
      <c r="Z596" s="53"/>
      <c r="AA596" s="53" t="s">
        <v>56</v>
      </c>
      <c r="AB596" s="53">
        <v>0</v>
      </c>
      <c r="AC596" s="53">
        <v>0</v>
      </c>
      <c r="AD596" s="53" t="s">
        <v>56</v>
      </c>
      <c r="AE596" s="53" t="s">
        <v>56</v>
      </c>
      <c r="AF596" s="53" t="s">
        <v>56</v>
      </c>
      <c r="AG596" s="53">
        <v>0</v>
      </c>
      <c r="AH596" s="53"/>
      <c r="AI596" s="53">
        <v>0</v>
      </c>
      <c r="AJ596" s="53">
        <v>0</v>
      </c>
      <c r="AK596" s="53" t="s">
        <v>102</v>
      </c>
      <c r="AL596" s="53">
        <v>0</v>
      </c>
      <c r="AM596" s="51" t="s">
        <v>59</v>
      </c>
      <c r="AN596" s="51" t="s">
        <v>60</v>
      </c>
      <c r="AO596" s="51"/>
      <c r="AP596" s="53" t="s">
        <v>61</v>
      </c>
      <c r="AQ596" s="53" t="s">
        <v>62</v>
      </c>
      <c r="AR596" s="53" t="s">
        <v>168</v>
      </c>
      <c r="AS596" s="53" t="s">
        <v>260</v>
      </c>
      <c r="AT596" s="53" t="s">
        <v>169</v>
      </c>
      <c r="AU596" s="53" t="s">
        <v>65</v>
      </c>
      <c r="AV596" s="53" t="s">
        <v>2587</v>
      </c>
      <c r="AW596" s="53" t="s">
        <v>1806</v>
      </c>
      <c r="AX596" s="53" t="s">
        <v>775</v>
      </c>
      <c r="AY596" s="53" t="s">
        <v>93</v>
      </c>
      <c r="AZ596" s="53" t="s">
        <v>6066</v>
      </c>
      <c r="BA596" s="53" t="s">
        <v>3360</v>
      </c>
      <c r="BB596" s="53">
        <v>0</v>
      </c>
      <c r="BC596" s="53" t="s">
        <v>6160</v>
      </c>
      <c r="BD596" s="53" t="s">
        <v>6161</v>
      </c>
      <c r="BE596" s="58">
        <v>42354</v>
      </c>
      <c r="BF596" s="53">
        <v>0</v>
      </c>
      <c r="BG596" s="58">
        <v>42354</v>
      </c>
      <c r="BH596" s="109" t="s">
        <v>6066</v>
      </c>
      <c r="BI596" s="60">
        <v>552</v>
      </c>
      <c r="BJ596" s="61">
        <v>18.399999999999999</v>
      </c>
      <c r="BK596" s="27">
        <f t="shared" si="40"/>
        <v>18</v>
      </c>
      <c r="BL596" s="110">
        <f t="shared" si="41"/>
        <v>1.5</v>
      </c>
    </row>
    <row r="597" spans="1:64" s="77" customFormat="1" ht="18.75" customHeight="1" x14ac:dyDescent="0.25">
      <c r="A597" s="105" t="s">
        <v>5521</v>
      </c>
      <c r="B597" s="51" t="s">
        <v>6167</v>
      </c>
      <c r="C597" s="49">
        <v>93</v>
      </c>
      <c r="D597" s="63" t="s">
        <v>3333</v>
      </c>
      <c r="E597" s="51" t="s">
        <v>1632</v>
      </c>
      <c r="F597" s="50">
        <v>8061</v>
      </c>
      <c r="G597" s="63" t="s">
        <v>399</v>
      </c>
      <c r="H597" s="24" t="str">
        <f>IFERROR(IF(F597*1=9999,VLOOKUP(99&amp;C597*1,[4]Depara_Prod_Oficial!$A$2:$F$1048576,6,FALSE),VLOOKUP(F597*1,[4]Depara_Prod_Oficial!$A$2:$F$1048576,6,FALSE)),E597)</f>
        <v>Vida Homem</v>
      </c>
      <c r="I597" s="24" t="str">
        <f>IFERROR(VLOOKUP(H597,'[5]Principais Produtos'!$C$1:$D$42,2,0),"Não")</f>
        <v>Sim</v>
      </c>
      <c r="J597" s="51" t="s">
        <v>400</v>
      </c>
      <c r="K597" s="51" t="s">
        <v>400</v>
      </c>
      <c r="L597" s="51"/>
      <c r="M597" s="54" t="s">
        <v>369</v>
      </c>
      <c r="N597" s="55">
        <v>4197.1000000000004</v>
      </c>
      <c r="O597" s="55">
        <v>0</v>
      </c>
      <c r="P597" s="56">
        <v>4197.1000000000004</v>
      </c>
      <c r="Q597" s="64">
        <v>0</v>
      </c>
      <c r="R597" s="51"/>
      <c r="S597" s="62" t="s">
        <v>375</v>
      </c>
      <c r="T597" s="53">
        <v>2417412</v>
      </c>
      <c r="U597" s="53" t="s">
        <v>6162</v>
      </c>
      <c r="V597" s="53" t="s">
        <v>6163</v>
      </c>
      <c r="W597" s="53" t="s">
        <v>52</v>
      </c>
      <c r="X597" s="53" t="s">
        <v>6164</v>
      </c>
      <c r="Y597" s="53" t="s">
        <v>6165</v>
      </c>
      <c r="Z597" s="53" t="s">
        <v>6166</v>
      </c>
      <c r="AA597" s="53" t="s">
        <v>56</v>
      </c>
      <c r="AB597" s="53">
        <v>6873</v>
      </c>
      <c r="AC597" s="53">
        <v>6873</v>
      </c>
      <c r="AD597" s="53" t="s">
        <v>56</v>
      </c>
      <c r="AE597" s="53" t="s">
        <v>56</v>
      </c>
      <c r="AF597" s="53" t="s">
        <v>56</v>
      </c>
      <c r="AG597" s="53">
        <v>6873</v>
      </c>
      <c r="AH597" s="53" t="s">
        <v>102</v>
      </c>
      <c r="AI597" s="53">
        <v>3436.5</v>
      </c>
      <c r="AJ597" s="53">
        <v>0</v>
      </c>
      <c r="AK597" s="53" t="s">
        <v>58</v>
      </c>
      <c r="AL597" s="53">
        <v>0</v>
      </c>
      <c r="AM597" s="51" t="s">
        <v>59</v>
      </c>
      <c r="AN597" s="51" t="s">
        <v>60</v>
      </c>
      <c r="AO597" s="51"/>
      <c r="AP597" s="53" t="s">
        <v>61</v>
      </c>
      <c r="AQ597" s="53" t="s">
        <v>62</v>
      </c>
      <c r="AR597" s="53" t="s">
        <v>1963</v>
      </c>
      <c r="AS597" s="53" t="s">
        <v>88</v>
      </c>
      <c r="AT597" s="53" t="s">
        <v>89</v>
      </c>
      <c r="AU597" s="53" t="s">
        <v>103</v>
      </c>
      <c r="AV597" s="53" t="s">
        <v>1582</v>
      </c>
      <c r="AW597" s="53" t="s">
        <v>105</v>
      </c>
      <c r="AX597" s="53" t="s">
        <v>68</v>
      </c>
      <c r="AY597" s="53" t="s">
        <v>93</v>
      </c>
      <c r="AZ597" s="53" t="s">
        <v>6043</v>
      </c>
      <c r="BA597" s="53" t="s">
        <v>4664</v>
      </c>
      <c r="BB597" s="53">
        <v>0</v>
      </c>
      <c r="BC597" s="53" t="s">
        <v>6167</v>
      </c>
      <c r="BD597" s="53" t="s">
        <v>6168</v>
      </c>
      <c r="BE597" s="58">
        <v>42783</v>
      </c>
      <c r="BF597" s="53">
        <v>6873</v>
      </c>
      <c r="BG597" s="58">
        <v>42783</v>
      </c>
      <c r="BH597" s="109" t="s">
        <v>6043</v>
      </c>
      <c r="BI597" s="60">
        <v>126</v>
      </c>
      <c r="BJ597" s="61">
        <v>4.2</v>
      </c>
      <c r="BK597" s="27">
        <f t="shared" si="40"/>
        <v>4</v>
      </c>
      <c r="BL597" s="110">
        <f t="shared" si="41"/>
        <v>0.33333333333333331</v>
      </c>
    </row>
    <row r="598" spans="1:64" s="77" customFormat="1" ht="18.75" customHeight="1" x14ac:dyDescent="0.25">
      <c r="A598" s="105" t="s">
        <v>5521</v>
      </c>
      <c r="B598" s="51" t="s">
        <v>6175</v>
      </c>
      <c r="C598" s="49">
        <v>93</v>
      </c>
      <c r="D598" s="63" t="s">
        <v>3333</v>
      </c>
      <c r="E598" s="51" t="s">
        <v>1630</v>
      </c>
      <c r="F598" s="50">
        <v>5055</v>
      </c>
      <c r="G598" s="63" t="s">
        <v>389</v>
      </c>
      <c r="H598" s="24" t="str">
        <f>IFERROR(IF(F598*1=9999,VLOOKUP(99&amp;C598*1,[4]Depara_Prod_Oficial!$A$2:$F$1048576,6,FALSE),VLOOKUP(F598*1,[4]Depara_Prod_Oficial!$A$2:$F$1048576,6,FALSE)),E598)</f>
        <v>Vida Master</v>
      </c>
      <c r="I598" s="24" t="str">
        <f>IFERROR(VLOOKUP(H598,'[5]Principais Produtos'!$C$1:$D$42,2,0),"Não")</f>
        <v>Sim</v>
      </c>
      <c r="J598" s="51" t="s">
        <v>387</v>
      </c>
      <c r="K598" s="51" t="s">
        <v>921</v>
      </c>
      <c r="L598" s="51"/>
      <c r="M598" s="54" t="s">
        <v>48</v>
      </c>
      <c r="N598" s="55">
        <v>25020.89</v>
      </c>
      <c r="O598" s="55">
        <v>20020.89</v>
      </c>
      <c r="P598" s="56">
        <v>5000</v>
      </c>
      <c r="Q598" s="64"/>
      <c r="R598" s="51"/>
      <c r="S598" s="62" t="s">
        <v>375</v>
      </c>
      <c r="T598" s="53">
        <v>2024843</v>
      </c>
      <c r="U598" s="53" t="s">
        <v>6169</v>
      </c>
      <c r="V598" s="53" t="s">
        <v>6170</v>
      </c>
      <c r="W598" s="53" t="s">
        <v>52</v>
      </c>
      <c r="X598" s="53" t="s">
        <v>6171</v>
      </c>
      <c r="Y598" s="53" t="s">
        <v>6172</v>
      </c>
      <c r="Z598" s="53" t="s">
        <v>6173</v>
      </c>
      <c r="AA598" s="53" t="s">
        <v>56</v>
      </c>
      <c r="AB598" s="53">
        <v>15000</v>
      </c>
      <c r="AC598" s="53">
        <v>15000</v>
      </c>
      <c r="AD598" s="53" t="s">
        <v>56</v>
      </c>
      <c r="AE598" s="53" t="s">
        <v>56</v>
      </c>
      <c r="AF598" s="53" t="s">
        <v>56</v>
      </c>
      <c r="AG598" s="53">
        <v>15000</v>
      </c>
      <c r="AH598" s="53" t="s">
        <v>102</v>
      </c>
      <c r="AI598" s="53">
        <v>7500</v>
      </c>
      <c r="AJ598" s="53">
        <v>0</v>
      </c>
      <c r="AK598" s="53" t="s">
        <v>58</v>
      </c>
      <c r="AL598" s="53">
        <v>0</v>
      </c>
      <c r="AM598" s="51" t="s">
        <v>59</v>
      </c>
      <c r="AN598" s="51" t="s">
        <v>60</v>
      </c>
      <c r="AO598" s="51"/>
      <c r="AP598" s="53" t="s">
        <v>61</v>
      </c>
      <c r="AQ598" s="53" t="s">
        <v>62</v>
      </c>
      <c r="AR598" s="53" t="s">
        <v>87</v>
      </c>
      <c r="AS598" s="53" t="s">
        <v>88</v>
      </c>
      <c r="AT598" s="53" t="s">
        <v>153</v>
      </c>
      <c r="AU598" s="53" t="s">
        <v>65</v>
      </c>
      <c r="AV598" s="53" t="s">
        <v>6174</v>
      </c>
      <c r="AW598" s="53" t="s">
        <v>92</v>
      </c>
      <c r="AX598" s="53" t="s">
        <v>68</v>
      </c>
      <c r="AY598" s="53" t="s">
        <v>93</v>
      </c>
      <c r="AZ598" s="53" t="s">
        <v>5975</v>
      </c>
      <c r="BA598" s="53" t="s">
        <v>223</v>
      </c>
      <c r="BB598" s="53">
        <v>0</v>
      </c>
      <c r="BC598" s="53" t="s">
        <v>6175</v>
      </c>
      <c r="BD598" s="53" t="s">
        <v>6176</v>
      </c>
      <c r="BE598" s="58">
        <v>42034</v>
      </c>
      <c r="BF598" s="53">
        <v>15000</v>
      </c>
      <c r="BG598" s="58">
        <v>42034</v>
      </c>
      <c r="BH598" s="109" t="s">
        <v>5975</v>
      </c>
      <c r="BI598" s="60">
        <v>874</v>
      </c>
      <c r="BJ598" s="61">
        <v>29.133333333333333</v>
      </c>
      <c r="BK598" s="27">
        <f t="shared" si="40"/>
        <v>28</v>
      </c>
      <c r="BL598" s="110">
        <f t="shared" si="41"/>
        <v>2.3333333333333335</v>
      </c>
    </row>
    <row r="599" spans="1:64" s="77" customFormat="1" ht="18.75" customHeight="1" x14ac:dyDescent="0.25">
      <c r="A599" s="105" t="s">
        <v>5521</v>
      </c>
      <c r="B599" s="51" t="s">
        <v>6183</v>
      </c>
      <c r="C599" s="49">
        <v>82</v>
      </c>
      <c r="D599" s="63" t="s">
        <v>3333</v>
      </c>
      <c r="E599" s="51" t="s">
        <v>917</v>
      </c>
      <c r="F599" s="50">
        <v>5012</v>
      </c>
      <c r="G599" s="63" t="s">
        <v>374</v>
      </c>
      <c r="H599" s="24" t="str">
        <f>IFERROR(IF(F599*1=9999,VLOOKUP(99&amp;C599*1,[4]Depara_Prod_Oficial!$A$2:$F$1048576,6,FALSE),VLOOKUP(F599*1,[4]Depara_Prod_Oficial!$A$2:$F$1048576,6,FALSE)),E599)</f>
        <v>AP STD</v>
      </c>
      <c r="I599" s="24" t="str">
        <f>IFERROR(VLOOKUP(H599,'[5]Principais Produtos'!$C$1:$D$42,2,0),"Não")</f>
        <v>Sim</v>
      </c>
      <c r="J599" s="51" t="s">
        <v>925</v>
      </c>
      <c r="K599" s="51" t="s">
        <v>378</v>
      </c>
      <c r="L599" s="51"/>
      <c r="M599" s="54" t="s">
        <v>48</v>
      </c>
      <c r="N599" s="55">
        <v>18148.330000000002</v>
      </c>
      <c r="O599" s="55">
        <v>9500</v>
      </c>
      <c r="P599" s="56">
        <v>8648.3300000000017</v>
      </c>
      <c r="Q599" s="64">
        <v>500</v>
      </c>
      <c r="R599" s="51"/>
      <c r="S599" s="62" t="s">
        <v>375</v>
      </c>
      <c r="T599" s="53">
        <v>1926103</v>
      </c>
      <c r="U599" s="53" t="s">
        <v>6177</v>
      </c>
      <c r="V599" s="53" t="s">
        <v>6178</v>
      </c>
      <c r="W599" s="53" t="s">
        <v>52</v>
      </c>
      <c r="X599" s="53" t="s">
        <v>6179</v>
      </c>
      <c r="Y599" s="53" t="s">
        <v>6180</v>
      </c>
      <c r="Z599" s="53" t="s">
        <v>6181</v>
      </c>
      <c r="AA599" s="53" t="s">
        <v>56</v>
      </c>
      <c r="AB599" s="53">
        <v>39000</v>
      </c>
      <c r="AC599" s="53">
        <v>60000</v>
      </c>
      <c r="AD599" s="53" t="s">
        <v>56</v>
      </c>
      <c r="AE599" s="53" t="s">
        <v>56</v>
      </c>
      <c r="AF599" s="53" t="s">
        <v>56</v>
      </c>
      <c r="AG599" s="53">
        <v>39000</v>
      </c>
      <c r="AH599" s="53" t="s">
        <v>102</v>
      </c>
      <c r="AI599" s="53">
        <v>19500</v>
      </c>
      <c r="AJ599" s="53">
        <v>0</v>
      </c>
      <c r="AK599" s="53" t="s">
        <v>58</v>
      </c>
      <c r="AL599" s="53">
        <v>0</v>
      </c>
      <c r="AM599" s="51" t="s">
        <v>59</v>
      </c>
      <c r="AN599" s="51" t="s">
        <v>60</v>
      </c>
      <c r="AO599" s="51"/>
      <c r="AP599" s="53" t="s">
        <v>61</v>
      </c>
      <c r="AQ599" s="53" t="s">
        <v>62</v>
      </c>
      <c r="AR599" s="53" t="s">
        <v>142</v>
      </c>
      <c r="AS599" s="53" t="s">
        <v>88</v>
      </c>
      <c r="AT599" s="53" t="s">
        <v>153</v>
      </c>
      <c r="AU599" s="53" t="s">
        <v>65</v>
      </c>
      <c r="AV599" s="53" t="s">
        <v>6182</v>
      </c>
      <c r="AW599" s="53" t="s">
        <v>92</v>
      </c>
      <c r="AX599" s="53" t="s">
        <v>68</v>
      </c>
      <c r="AY599" s="53" t="s">
        <v>93</v>
      </c>
      <c r="AZ599" s="53" t="s">
        <v>5975</v>
      </c>
      <c r="BA599" s="53" t="s">
        <v>106</v>
      </c>
      <c r="BB599" s="53">
        <v>0</v>
      </c>
      <c r="BC599" s="53" t="s">
        <v>6183</v>
      </c>
      <c r="BD599" s="53" t="s">
        <v>671</v>
      </c>
      <c r="BE599" s="58">
        <v>41887</v>
      </c>
      <c r="BF599" s="53">
        <v>39000</v>
      </c>
      <c r="BG599" s="58">
        <v>41887</v>
      </c>
      <c r="BH599" s="109" t="s">
        <v>5975</v>
      </c>
      <c r="BI599" s="60">
        <v>1021</v>
      </c>
      <c r="BJ599" s="61">
        <v>34.033333333333331</v>
      </c>
      <c r="BK599" s="27">
        <f t="shared" si="40"/>
        <v>33</v>
      </c>
      <c r="BL599" s="110">
        <f t="shared" si="41"/>
        <v>2.75</v>
      </c>
    </row>
    <row r="600" spans="1:64" s="77" customFormat="1" ht="18.75" customHeight="1" x14ac:dyDescent="0.25">
      <c r="A600" s="105" t="s">
        <v>5521</v>
      </c>
      <c r="B600" s="51" t="s">
        <v>6189</v>
      </c>
      <c r="C600" s="49">
        <v>93</v>
      </c>
      <c r="D600" s="63" t="s">
        <v>3333</v>
      </c>
      <c r="E600" s="51" t="s">
        <v>924</v>
      </c>
      <c r="F600" s="50">
        <v>5066</v>
      </c>
      <c r="G600" s="63" t="s">
        <v>389</v>
      </c>
      <c r="H600" s="24" t="str">
        <f>IFERROR(IF(F600*1=9999,VLOOKUP(99&amp;C600*1,[4]Depara_Prod_Oficial!$A$2:$F$1048576,6,FALSE),VLOOKUP(F600*1,[4]Depara_Prod_Oficial!$A$2:$F$1048576,6,FALSE)),E600)</f>
        <v>Vida PF</v>
      </c>
      <c r="I600" s="24" t="str">
        <f>IFERROR(VLOOKUP(H600,'[5]Principais Produtos'!$C$1:$D$42,2,0),"Não")</f>
        <v>Não</v>
      </c>
      <c r="J600" s="51" t="s">
        <v>925</v>
      </c>
      <c r="K600" s="51" t="s">
        <v>378</v>
      </c>
      <c r="L600" s="51"/>
      <c r="M600" s="54" t="s">
        <v>48</v>
      </c>
      <c r="N600" s="55">
        <v>19791.03</v>
      </c>
      <c r="O600" s="55">
        <v>18729.36</v>
      </c>
      <c r="P600" s="56">
        <v>1061.6699999999983</v>
      </c>
      <c r="Q600" s="64">
        <v>1872.94</v>
      </c>
      <c r="R600" s="51"/>
      <c r="S600" s="62" t="s">
        <v>375</v>
      </c>
      <c r="T600" s="53">
        <v>2439341</v>
      </c>
      <c r="U600" s="53" t="s">
        <v>6184</v>
      </c>
      <c r="V600" s="53" t="s">
        <v>6185</v>
      </c>
      <c r="W600" s="53" t="s">
        <v>52</v>
      </c>
      <c r="X600" s="53" t="s">
        <v>6186</v>
      </c>
      <c r="Y600" s="53" t="s">
        <v>6187</v>
      </c>
      <c r="Z600" s="53" t="s">
        <v>6188</v>
      </c>
      <c r="AA600" s="53" t="s">
        <v>56</v>
      </c>
      <c r="AB600" s="53">
        <v>13217.95</v>
      </c>
      <c r="AC600" s="53">
        <v>13217.95</v>
      </c>
      <c r="AD600" s="53" t="s">
        <v>56</v>
      </c>
      <c r="AE600" s="53" t="s">
        <v>56</v>
      </c>
      <c r="AF600" s="53" t="s">
        <v>56</v>
      </c>
      <c r="AG600" s="53">
        <v>13217.95</v>
      </c>
      <c r="AH600" s="53" t="s">
        <v>57</v>
      </c>
      <c r="AI600" s="53">
        <v>13217.95</v>
      </c>
      <c r="AJ600" s="53">
        <v>0</v>
      </c>
      <c r="AK600" s="53" t="s">
        <v>58</v>
      </c>
      <c r="AL600" s="53">
        <v>0</v>
      </c>
      <c r="AM600" s="51" t="s">
        <v>59</v>
      </c>
      <c r="AN600" s="51" t="s">
        <v>60</v>
      </c>
      <c r="AO600" s="51"/>
      <c r="AP600" s="53" t="s">
        <v>61</v>
      </c>
      <c r="AQ600" s="53" t="s">
        <v>62</v>
      </c>
      <c r="AR600" s="53" t="s">
        <v>63</v>
      </c>
      <c r="AS600" s="53" t="s">
        <v>88</v>
      </c>
      <c r="AT600" s="53" t="s">
        <v>2557</v>
      </c>
      <c r="AU600" s="53" t="s">
        <v>65</v>
      </c>
      <c r="AV600" s="53" t="s">
        <v>406</v>
      </c>
      <c r="AW600" s="53" t="s">
        <v>283</v>
      </c>
      <c r="AX600" s="53" t="s">
        <v>284</v>
      </c>
      <c r="AY600" s="53" t="s">
        <v>93</v>
      </c>
      <c r="AZ600" s="53" t="s">
        <v>6058</v>
      </c>
      <c r="BA600" s="53" t="s">
        <v>70</v>
      </c>
      <c r="BB600" s="53">
        <v>0</v>
      </c>
      <c r="BC600" s="53" t="s">
        <v>6189</v>
      </c>
      <c r="BD600" s="53" t="s">
        <v>5283</v>
      </c>
      <c r="BE600" s="58">
        <v>42845</v>
      </c>
      <c r="BF600" s="53">
        <v>13217.95</v>
      </c>
      <c r="BG600" s="58">
        <v>42845</v>
      </c>
      <c r="BH600" s="109" t="s">
        <v>6058</v>
      </c>
      <c r="BI600" s="60">
        <v>60</v>
      </c>
      <c r="BJ600" s="61">
        <v>2</v>
      </c>
      <c r="BK600" s="27">
        <f t="shared" si="40"/>
        <v>1</v>
      </c>
      <c r="BL600" s="110">
        <f t="shared" si="41"/>
        <v>8.3333333333333329E-2</v>
      </c>
    </row>
    <row r="601" spans="1:64" s="77" customFormat="1" ht="18.75" customHeight="1" x14ac:dyDescent="0.25">
      <c r="A601" s="105" t="s">
        <v>5521</v>
      </c>
      <c r="B601" s="51" t="s">
        <v>6195</v>
      </c>
      <c r="C601" s="49">
        <v>93</v>
      </c>
      <c r="D601" s="63" t="s">
        <v>3333</v>
      </c>
      <c r="E601" s="51" t="s">
        <v>377</v>
      </c>
      <c r="F601" s="50">
        <v>5030</v>
      </c>
      <c r="G601" s="63" t="s">
        <v>46</v>
      </c>
      <c r="H601" s="24" t="str">
        <f>IFERROR(IF(F601*1=9999,VLOOKUP(99&amp;C601*1,[4]Depara_Prod_Oficial!$A$2:$F$1048576,6,FALSE),VLOOKUP(F601*1,[4]Depara_Prod_Oficial!$A$2:$F$1048576,6,FALSE)),E601)</f>
        <v>Vida Proteção Exclusiva</v>
      </c>
      <c r="I601" s="24" t="str">
        <f>IFERROR(VLOOKUP(H601,'[5]Principais Produtos'!$C$1:$D$42,2,0),"Não")</f>
        <v>Sim</v>
      </c>
      <c r="J601" s="51" t="s">
        <v>387</v>
      </c>
      <c r="K601" s="51" t="s">
        <v>47</v>
      </c>
      <c r="L601" s="51"/>
      <c r="M601" s="54" t="s">
        <v>48</v>
      </c>
      <c r="N601" s="55">
        <v>118000</v>
      </c>
      <c r="O601" s="55">
        <v>108000</v>
      </c>
      <c r="P601" s="56">
        <v>10000</v>
      </c>
      <c r="Q601" s="64"/>
      <c r="R601" s="51"/>
      <c r="S601" s="62" t="s">
        <v>375</v>
      </c>
      <c r="T601" s="53">
        <v>2248711</v>
      </c>
      <c r="U601" s="53" t="s">
        <v>6190</v>
      </c>
      <c r="V601" s="53" t="s">
        <v>6191</v>
      </c>
      <c r="W601" s="53" t="s">
        <v>52</v>
      </c>
      <c r="X601" s="53" t="s">
        <v>6192</v>
      </c>
      <c r="Y601" s="53" t="s">
        <v>6193</v>
      </c>
      <c r="Z601" s="53" t="s">
        <v>6194</v>
      </c>
      <c r="AA601" s="53" t="s">
        <v>56</v>
      </c>
      <c r="AB601" s="53">
        <v>45873</v>
      </c>
      <c r="AC601" s="53">
        <v>45873</v>
      </c>
      <c r="AD601" s="53" t="s">
        <v>56</v>
      </c>
      <c r="AE601" s="53" t="s">
        <v>56</v>
      </c>
      <c r="AF601" s="53" t="s">
        <v>56</v>
      </c>
      <c r="AG601" s="53">
        <v>45873</v>
      </c>
      <c r="AH601" s="53" t="s">
        <v>102</v>
      </c>
      <c r="AI601" s="53">
        <v>22936.5</v>
      </c>
      <c r="AJ601" s="53">
        <v>0</v>
      </c>
      <c r="AK601" s="53" t="s">
        <v>58</v>
      </c>
      <c r="AL601" s="53">
        <v>0</v>
      </c>
      <c r="AM601" s="51" t="s">
        <v>59</v>
      </c>
      <c r="AN601" s="51" t="s">
        <v>60</v>
      </c>
      <c r="AO601" s="51"/>
      <c r="AP601" s="53" t="s">
        <v>61</v>
      </c>
      <c r="AQ601" s="53" t="s">
        <v>62</v>
      </c>
      <c r="AR601" s="53" t="s">
        <v>1563</v>
      </c>
      <c r="AS601" s="53" t="s">
        <v>64</v>
      </c>
      <c r="AT601" s="53" t="s">
        <v>153</v>
      </c>
      <c r="AU601" s="53" t="s">
        <v>65</v>
      </c>
      <c r="AV601" s="53" t="s">
        <v>1148</v>
      </c>
      <c r="AW601" s="53" t="s">
        <v>92</v>
      </c>
      <c r="AX601" s="53" t="s">
        <v>68</v>
      </c>
      <c r="AY601" s="53" t="s">
        <v>93</v>
      </c>
      <c r="AZ601" s="53" t="s">
        <v>6066</v>
      </c>
      <c r="BA601" s="53" t="s">
        <v>70</v>
      </c>
      <c r="BB601" s="53">
        <v>0</v>
      </c>
      <c r="BC601" s="53" t="s">
        <v>6195</v>
      </c>
      <c r="BD601" s="53" t="s">
        <v>6196</v>
      </c>
      <c r="BE601" s="58">
        <v>42490</v>
      </c>
      <c r="BF601" s="53">
        <v>45873</v>
      </c>
      <c r="BG601" s="58">
        <v>42490</v>
      </c>
      <c r="BH601" s="109" t="s">
        <v>6066</v>
      </c>
      <c r="BI601" s="60">
        <v>416</v>
      </c>
      <c r="BJ601" s="61">
        <v>13.866666666666667</v>
      </c>
      <c r="BK601" s="27">
        <f t="shared" si="40"/>
        <v>13</v>
      </c>
      <c r="BL601" s="110">
        <f t="shared" si="41"/>
        <v>1.0833333333333333</v>
      </c>
    </row>
    <row r="602" spans="1:64" s="77" customFormat="1" ht="18.75" customHeight="1" x14ac:dyDescent="0.25">
      <c r="A602" s="105" t="s">
        <v>5521</v>
      </c>
      <c r="B602" s="51" t="s">
        <v>6202</v>
      </c>
      <c r="C602" s="49">
        <v>93</v>
      </c>
      <c r="D602" s="63" t="s">
        <v>3333</v>
      </c>
      <c r="E602" s="51" t="s">
        <v>1630</v>
      </c>
      <c r="F602" s="50">
        <v>5055</v>
      </c>
      <c r="G602" s="63" t="s">
        <v>389</v>
      </c>
      <c r="H602" s="24" t="str">
        <f>IFERROR(IF(F602*1=9999,VLOOKUP(99&amp;C602*1,[4]Depara_Prod_Oficial!$A$2:$F$1048576,6,FALSE),VLOOKUP(F602*1,[4]Depara_Prod_Oficial!$A$2:$F$1048576,6,FALSE)),E602)</f>
        <v>Vida Master</v>
      </c>
      <c r="I602" s="24" t="str">
        <f>IFERROR(VLOOKUP(H602,'[5]Principais Produtos'!$C$1:$D$42,2,0),"Não")</f>
        <v>Sim</v>
      </c>
      <c r="J602" s="51" t="s">
        <v>387</v>
      </c>
      <c r="K602" s="51" t="s">
        <v>3664</v>
      </c>
      <c r="L602" s="51"/>
      <c r="M602" s="54" t="s">
        <v>48</v>
      </c>
      <c r="N602" s="55">
        <v>458.29</v>
      </c>
      <c r="O602" s="55">
        <v>416.63</v>
      </c>
      <c r="P602" s="56">
        <v>41.660000000000025</v>
      </c>
      <c r="Q602" s="64"/>
      <c r="R602" s="51"/>
      <c r="S602" s="62" t="s">
        <v>375</v>
      </c>
      <c r="T602" s="53">
        <v>2428020</v>
      </c>
      <c r="U602" s="53" t="s">
        <v>6197</v>
      </c>
      <c r="V602" s="53" t="s">
        <v>6198</v>
      </c>
      <c r="W602" s="53" t="s">
        <v>52</v>
      </c>
      <c r="X602" s="53" t="s">
        <v>6199</v>
      </c>
      <c r="Y602" s="53" t="s">
        <v>6200</v>
      </c>
      <c r="Z602" s="53" t="s">
        <v>6201</v>
      </c>
      <c r="AA602" s="53" t="s">
        <v>56</v>
      </c>
      <c r="AB602" s="53">
        <v>3320.61</v>
      </c>
      <c r="AC602" s="53">
        <v>3320.61</v>
      </c>
      <c r="AD602" s="53" t="s">
        <v>56</v>
      </c>
      <c r="AE602" s="53" t="s">
        <v>56</v>
      </c>
      <c r="AF602" s="53" t="s">
        <v>56</v>
      </c>
      <c r="AG602" s="53">
        <v>3320.61</v>
      </c>
      <c r="AH602" s="53" t="s">
        <v>102</v>
      </c>
      <c r="AI602" s="53">
        <v>1660.31</v>
      </c>
      <c r="AJ602" s="53">
        <v>0</v>
      </c>
      <c r="AK602" s="53" t="s">
        <v>58</v>
      </c>
      <c r="AL602" s="53">
        <v>0</v>
      </c>
      <c r="AM602" s="51" t="s">
        <v>59</v>
      </c>
      <c r="AN602" s="51" t="s">
        <v>60</v>
      </c>
      <c r="AO602" s="51"/>
      <c r="AP602" s="53" t="s">
        <v>61</v>
      </c>
      <c r="AQ602" s="53" t="s">
        <v>62</v>
      </c>
      <c r="AR602" s="53" t="s">
        <v>142</v>
      </c>
      <c r="AS602" s="53" t="s">
        <v>88</v>
      </c>
      <c r="AT602" s="53" t="s">
        <v>187</v>
      </c>
      <c r="AU602" s="53" t="s">
        <v>65</v>
      </c>
      <c r="AV602" s="53" t="s">
        <v>1538</v>
      </c>
      <c r="AW602" s="53" t="s">
        <v>272</v>
      </c>
      <c r="AX602" s="53" t="s">
        <v>273</v>
      </c>
      <c r="AY602" s="53" t="s">
        <v>93</v>
      </c>
      <c r="AZ602" s="53" t="s">
        <v>5984</v>
      </c>
      <c r="BA602" s="53" t="s">
        <v>70</v>
      </c>
      <c r="BB602" s="53">
        <v>0</v>
      </c>
      <c r="BC602" s="53" t="s">
        <v>6202</v>
      </c>
      <c r="BD602" s="53" t="s">
        <v>3108</v>
      </c>
      <c r="BE602" s="58">
        <v>42816</v>
      </c>
      <c r="BF602" s="53">
        <v>3320.61</v>
      </c>
      <c r="BG602" s="58">
        <v>42816</v>
      </c>
      <c r="BH602" s="109" t="s">
        <v>5984</v>
      </c>
      <c r="BI602" s="60">
        <v>97</v>
      </c>
      <c r="BJ602" s="61">
        <v>3.2333333333333334</v>
      </c>
      <c r="BK602" s="27">
        <f t="shared" si="40"/>
        <v>3</v>
      </c>
      <c r="BL602" s="110">
        <f t="shared" si="41"/>
        <v>0.25</v>
      </c>
    </row>
    <row r="603" spans="1:64" s="77" customFormat="1" ht="18.75" customHeight="1" x14ac:dyDescent="0.25">
      <c r="A603" s="105" t="s">
        <v>5521</v>
      </c>
      <c r="B603" s="51" t="s">
        <v>6205</v>
      </c>
      <c r="C603" s="49">
        <v>82</v>
      </c>
      <c r="D603" s="63" t="s">
        <v>3333</v>
      </c>
      <c r="E603" s="51" t="s">
        <v>1622</v>
      </c>
      <c r="F603" s="50">
        <v>9999</v>
      </c>
      <c r="G603" s="63" t="s">
        <v>374</v>
      </c>
      <c r="H603" s="24" t="str">
        <f>IFERROR(IF(F603*1=9999,VLOOKUP(99&amp;C603*1,[4]Depara_Prod_Oficial!$A$2:$F$1048576,6,FALSE),VLOOKUP(F603*1,[4]Depara_Prod_Oficial!$A$2:$F$1048576,6,FALSE)),E603)</f>
        <v>Pessoas - Acidentes Pessoais</v>
      </c>
      <c r="I603" s="24" t="str">
        <f>IFERROR(VLOOKUP(H603,'[5]Principais Produtos'!$C$1:$D$42,2,0),"Não")</f>
        <v>Não</v>
      </c>
      <c r="J603" s="51" t="s">
        <v>387</v>
      </c>
      <c r="K603" s="51" t="s">
        <v>47</v>
      </c>
      <c r="L603" s="51"/>
      <c r="M603" s="54" t="s">
        <v>369</v>
      </c>
      <c r="N603" s="55">
        <v>50000</v>
      </c>
      <c r="O603" s="55">
        <v>0</v>
      </c>
      <c r="P603" s="56">
        <v>50000</v>
      </c>
      <c r="Q603" s="64">
        <v>0</v>
      </c>
      <c r="R603" s="51"/>
      <c r="S603" s="62" t="s">
        <v>375</v>
      </c>
      <c r="T603" s="53">
        <v>2461325</v>
      </c>
      <c r="U603" s="53" t="s">
        <v>6203</v>
      </c>
      <c r="V603" s="53" t="s">
        <v>6204</v>
      </c>
      <c r="W603" s="53" t="s">
        <v>52</v>
      </c>
      <c r="X603" s="53"/>
      <c r="Y603" s="53"/>
      <c r="Z603" s="53"/>
      <c r="AA603" s="53" t="s">
        <v>56</v>
      </c>
      <c r="AB603" s="53">
        <v>0</v>
      </c>
      <c r="AC603" s="53">
        <v>0</v>
      </c>
      <c r="AD603" s="53" t="s">
        <v>56</v>
      </c>
      <c r="AE603" s="53" t="s">
        <v>56</v>
      </c>
      <c r="AF603" s="53" t="s">
        <v>56</v>
      </c>
      <c r="AG603" s="53">
        <v>0</v>
      </c>
      <c r="AH603" s="53"/>
      <c r="AI603" s="53">
        <v>0</v>
      </c>
      <c r="AJ603" s="53">
        <v>0</v>
      </c>
      <c r="AK603" s="53" t="s">
        <v>58</v>
      </c>
      <c r="AL603" s="53">
        <v>0</v>
      </c>
      <c r="AM603" s="51" t="s">
        <v>59</v>
      </c>
      <c r="AN603" s="51" t="s">
        <v>60</v>
      </c>
      <c r="AO603" s="51"/>
      <c r="AP603" s="53" t="s">
        <v>61</v>
      </c>
      <c r="AQ603" s="53" t="s">
        <v>62</v>
      </c>
      <c r="AR603" s="53" t="s">
        <v>87</v>
      </c>
      <c r="AS603" s="53" t="s">
        <v>88</v>
      </c>
      <c r="AT603" s="53" t="s">
        <v>169</v>
      </c>
      <c r="AU603" s="53" t="s">
        <v>65</v>
      </c>
      <c r="AV603" s="53" t="s">
        <v>4716</v>
      </c>
      <c r="AW603" s="53" t="s">
        <v>292</v>
      </c>
      <c r="AX603" s="53" t="s">
        <v>293</v>
      </c>
      <c r="AY603" s="53" t="s">
        <v>93</v>
      </c>
      <c r="AZ603" s="53" t="s">
        <v>6030</v>
      </c>
      <c r="BA603" s="53" t="s">
        <v>444</v>
      </c>
      <c r="BB603" s="53">
        <v>0</v>
      </c>
      <c r="BC603" s="53" t="s">
        <v>6205</v>
      </c>
      <c r="BD603" s="53" t="s">
        <v>6206</v>
      </c>
      <c r="BE603" s="58">
        <v>42906</v>
      </c>
      <c r="BF603" s="53">
        <v>0</v>
      </c>
      <c r="BG603" s="58">
        <v>42906</v>
      </c>
      <c r="BH603" s="109" t="s">
        <v>6030</v>
      </c>
      <c r="BI603" s="60">
        <v>6</v>
      </c>
      <c r="BJ603" s="61">
        <v>0.2</v>
      </c>
      <c r="BK603" s="27">
        <f t="shared" si="40"/>
        <v>0</v>
      </c>
      <c r="BL603" s="110">
        <f t="shared" si="41"/>
        <v>0</v>
      </c>
    </row>
    <row r="604" spans="1:64" s="77" customFormat="1" ht="18.75" customHeight="1" x14ac:dyDescent="0.25">
      <c r="A604" s="105" t="s">
        <v>5521</v>
      </c>
      <c r="B604" s="51" t="s">
        <v>6212</v>
      </c>
      <c r="C604" s="49">
        <v>14</v>
      </c>
      <c r="D604" s="63" t="s">
        <v>3274</v>
      </c>
      <c r="E604" s="51" t="s">
        <v>1629</v>
      </c>
      <c r="F604" s="50">
        <v>5002</v>
      </c>
      <c r="G604" s="52" t="s">
        <v>1644</v>
      </c>
      <c r="H604" s="24" t="str">
        <f>IFERROR(IF(F604*1=9999,VLOOKUP(99&amp;C604*1,[4]Depara_Prod_Oficial!$A$2:$F$1048576,6,FALSE),VLOOKUP(F604*1,[4]Depara_Prod_Oficial!$A$2:$F$1048576,6,FALSE)),E604)</f>
        <v>Residencial Dose Dupla</v>
      </c>
      <c r="I604" s="24" t="str">
        <f>IFERROR(VLOOKUP(H604,'[5]Principais Produtos'!$C$1:$D$42,2,0),"Não")</f>
        <v>Sim</v>
      </c>
      <c r="J604" s="51" t="s">
        <v>387</v>
      </c>
      <c r="K604" s="51" t="s">
        <v>3664</v>
      </c>
      <c r="L604" s="51"/>
      <c r="M604" s="54" t="s">
        <v>902</v>
      </c>
      <c r="N604" s="55">
        <v>3968.71</v>
      </c>
      <c r="O604" s="55">
        <v>3968.71</v>
      </c>
      <c r="P604" s="56">
        <v>0</v>
      </c>
      <c r="Q604" s="64"/>
      <c r="R604" s="51"/>
      <c r="S604" s="62" t="s">
        <v>375</v>
      </c>
      <c r="T604" s="53">
        <v>2284479</v>
      </c>
      <c r="U604" s="53" t="s">
        <v>6207</v>
      </c>
      <c r="V604" s="53" t="s">
        <v>6208</v>
      </c>
      <c r="W604" s="53" t="s">
        <v>129</v>
      </c>
      <c r="X604" s="53" t="s">
        <v>6209</v>
      </c>
      <c r="Y604" s="53" t="s">
        <v>6210</v>
      </c>
      <c r="Z604" s="53" t="s">
        <v>6211</v>
      </c>
      <c r="AA604" s="53" t="s">
        <v>56</v>
      </c>
      <c r="AB604" s="53">
        <v>22988</v>
      </c>
      <c r="AC604" s="53">
        <v>22988</v>
      </c>
      <c r="AD604" s="53" t="s">
        <v>56</v>
      </c>
      <c r="AE604" s="53" t="s">
        <v>56</v>
      </c>
      <c r="AF604" s="53" t="s">
        <v>56</v>
      </c>
      <c r="AG604" s="53">
        <v>22988</v>
      </c>
      <c r="AH604" s="53" t="s">
        <v>102</v>
      </c>
      <c r="AI604" s="53">
        <v>11494</v>
      </c>
      <c r="AJ604" s="53">
        <v>0</v>
      </c>
      <c r="AK604" s="53" t="s">
        <v>58</v>
      </c>
      <c r="AL604" s="53">
        <v>0</v>
      </c>
      <c r="AM604" s="51" t="s">
        <v>59</v>
      </c>
      <c r="AN604" s="51" t="s">
        <v>60</v>
      </c>
      <c r="AO604" s="51"/>
      <c r="AP604" s="53" t="s">
        <v>61</v>
      </c>
      <c r="AQ604" s="53" t="s">
        <v>133</v>
      </c>
      <c r="AR604" s="53" t="s">
        <v>87</v>
      </c>
      <c r="AS604" s="53" t="s">
        <v>88</v>
      </c>
      <c r="AT604" s="53" t="s">
        <v>89</v>
      </c>
      <c r="AU604" s="53" t="s">
        <v>103</v>
      </c>
      <c r="AV604" s="53" t="s">
        <v>5821</v>
      </c>
      <c r="AW604" s="53" t="s">
        <v>105</v>
      </c>
      <c r="AX604" s="53" t="s">
        <v>68</v>
      </c>
      <c r="AY604" s="53" t="s">
        <v>93</v>
      </c>
      <c r="AZ604" s="53" t="s">
        <v>5975</v>
      </c>
      <c r="BA604" s="53" t="s">
        <v>191</v>
      </c>
      <c r="BB604" s="53">
        <v>0</v>
      </c>
      <c r="BC604" s="53" t="s">
        <v>6212</v>
      </c>
      <c r="BD604" s="53" t="s">
        <v>3172</v>
      </c>
      <c r="BE604" s="58">
        <v>42571</v>
      </c>
      <c r="BF604" s="53">
        <v>22988</v>
      </c>
      <c r="BG604" s="58">
        <v>42571</v>
      </c>
      <c r="BH604" s="109" t="s">
        <v>5975</v>
      </c>
      <c r="BI604" s="60">
        <v>337</v>
      </c>
      <c r="BJ604" s="61">
        <v>11.233333333333333</v>
      </c>
      <c r="BK604" s="27">
        <f t="shared" si="40"/>
        <v>11</v>
      </c>
      <c r="BL604" s="110">
        <f t="shared" si="41"/>
        <v>0.91666666666666663</v>
      </c>
    </row>
    <row r="605" spans="1:64" s="77" customFormat="1" ht="18.75" customHeight="1" x14ac:dyDescent="0.25">
      <c r="A605" s="105" t="s">
        <v>5521</v>
      </c>
      <c r="B605" s="51" t="s">
        <v>6218</v>
      </c>
      <c r="C605" s="49">
        <v>14</v>
      </c>
      <c r="D605" s="63" t="s">
        <v>3274</v>
      </c>
      <c r="E605" s="51" t="s">
        <v>1629</v>
      </c>
      <c r="F605" s="50">
        <v>5002</v>
      </c>
      <c r="G605" s="52" t="s">
        <v>1644</v>
      </c>
      <c r="H605" s="24" t="str">
        <f>IFERROR(IF(F605*1=9999,VLOOKUP(99&amp;C605*1,[4]Depara_Prod_Oficial!$A$2:$F$1048576,6,FALSE),VLOOKUP(F605*1,[4]Depara_Prod_Oficial!$A$2:$F$1048576,6,FALSE)),E605)</f>
        <v>Residencial Dose Dupla</v>
      </c>
      <c r="I605" s="24" t="str">
        <f>IFERROR(VLOOKUP(H605,'[5]Principais Produtos'!$C$1:$D$42,2,0),"Não")</f>
        <v>Sim</v>
      </c>
      <c r="J605" s="51" t="s">
        <v>387</v>
      </c>
      <c r="K605" s="51" t="s">
        <v>3664</v>
      </c>
      <c r="L605" s="51"/>
      <c r="M605" s="54" t="s">
        <v>902</v>
      </c>
      <c r="N605" s="55">
        <v>1105.57</v>
      </c>
      <c r="O605" s="55">
        <v>1105.57</v>
      </c>
      <c r="P605" s="56">
        <v>0</v>
      </c>
      <c r="Q605" s="64"/>
      <c r="R605" s="51"/>
      <c r="S605" s="62" t="s">
        <v>375</v>
      </c>
      <c r="T605" s="53">
        <v>2233971</v>
      </c>
      <c r="U605" s="53" t="s">
        <v>6213</v>
      </c>
      <c r="V605" s="53" t="s">
        <v>6214</v>
      </c>
      <c r="W605" s="53" t="s">
        <v>129</v>
      </c>
      <c r="X605" s="53" t="s">
        <v>6215</v>
      </c>
      <c r="Y605" s="53" t="s">
        <v>6216</v>
      </c>
      <c r="Z605" s="53" t="s">
        <v>6217</v>
      </c>
      <c r="AA605" s="53" t="s">
        <v>56</v>
      </c>
      <c r="AB605" s="53">
        <v>9967</v>
      </c>
      <c r="AC605" s="53">
        <v>9967</v>
      </c>
      <c r="AD605" s="53" t="s">
        <v>56</v>
      </c>
      <c r="AE605" s="53" t="s">
        <v>56</v>
      </c>
      <c r="AF605" s="53" t="s">
        <v>56</v>
      </c>
      <c r="AG605" s="53">
        <v>1160</v>
      </c>
      <c r="AH605" s="53" t="s">
        <v>57</v>
      </c>
      <c r="AI605" s="53">
        <v>1160</v>
      </c>
      <c r="AJ605" s="53">
        <v>0</v>
      </c>
      <c r="AK605" s="53" t="s">
        <v>58</v>
      </c>
      <c r="AL605" s="53">
        <v>0</v>
      </c>
      <c r="AM605" s="51" t="s">
        <v>59</v>
      </c>
      <c r="AN605" s="51" t="s">
        <v>60</v>
      </c>
      <c r="AO605" s="51"/>
      <c r="AP605" s="53" t="s">
        <v>61</v>
      </c>
      <c r="AQ605" s="53" t="s">
        <v>133</v>
      </c>
      <c r="AR605" s="53" t="s">
        <v>87</v>
      </c>
      <c r="AS605" s="53" t="s">
        <v>88</v>
      </c>
      <c r="AT605" s="53" t="s">
        <v>89</v>
      </c>
      <c r="AU605" s="53" t="s">
        <v>90</v>
      </c>
      <c r="AV605" s="53" t="s">
        <v>201</v>
      </c>
      <c r="AW605" s="53" t="s">
        <v>92</v>
      </c>
      <c r="AX605" s="53" t="s">
        <v>68</v>
      </c>
      <c r="AY605" s="53" t="s">
        <v>93</v>
      </c>
      <c r="AZ605" s="53" t="s">
        <v>6058</v>
      </c>
      <c r="BA605" s="53" t="s">
        <v>262</v>
      </c>
      <c r="BB605" s="53">
        <v>0</v>
      </c>
      <c r="BC605" s="53" t="s">
        <v>6218</v>
      </c>
      <c r="BD605" s="53" t="s">
        <v>2926</v>
      </c>
      <c r="BE605" s="58">
        <v>42473</v>
      </c>
      <c r="BF605" s="53">
        <v>9967</v>
      </c>
      <c r="BG605" s="58">
        <v>42473</v>
      </c>
      <c r="BH605" s="109" t="s">
        <v>6058</v>
      </c>
      <c r="BI605" s="60">
        <v>432</v>
      </c>
      <c r="BJ605" s="61">
        <v>14.4</v>
      </c>
      <c r="BK605" s="27">
        <f t="shared" si="40"/>
        <v>14</v>
      </c>
      <c r="BL605" s="110">
        <f t="shared" si="41"/>
        <v>1.1666666666666667</v>
      </c>
    </row>
    <row r="606" spans="1:64" s="77" customFormat="1" ht="18.75" customHeight="1" x14ac:dyDescent="0.25">
      <c r="A606" s="105" t="s">
        <v>5521</v>
      </c>
      <c r="B606" s="51" t="s">
        <v>6224</v>
      </c>
      <c r="C606" s="49">
        <v>14</v>
      </c>
      <c r="D606" s="63" t="s">
        <v>3274</v>
      </c>
      <c r="E606" s="51" t="s">
        <v>1629</v>
      </c>
      <c r="F606" s="50">
        <v>5002</v>
      </c>
      <c r="G606" s="63" t="s">
        <v>381</v>
      </c>
      <c r="H606" s="24" t="str">
        <f>IFERROR(IF(F606*1=9999,VLOOKUP(99&amp;C606*1,[4]Depara_Prod_Oficial!$A$2:$F$1048576,6,FALSE),VLOOKUP(F606*1,[4]Depara_Prod_Oficial!$A$2:$F$1048576,6,FALSE)),E606)</f>
        <v>Residencial Dose Dupla</v>
      </c>
      <c r="I606" s="24" t="str">
        <f>IFERROR(VLOOKUP(H606,'[5]Principais Produtos'!$C$1:$D$42,2,0),"Não")</f>
        <v>Sim</v>
      </c>
      <c r="J606" s="51" t="s">
        <v>387</v>
      </c>
      <c r="K606" s="51" t="s">
        <v>3664</v>
      </c>
      <c r="L606" s="51"/>
      <c r="M606" s="54" t="s">
        <v>903</v>
      </c>
      <c r="N606" s="55">
        <v>41665.82</v>
      </c>
      <c r="O606" s="55">
        <v>41665.82</v>
      </c>
      <c r="P606" s="56">
        <v>0</v>
      </c>
      <c r="Q606" s="64"/>
      <c r="R606" s="51"/>
      <c r="S606" s="62" t="s">
        <v>375</v>
      </c>
      <c r="T606" s="53">
        <v>1738302</v>
      </c>
      <c r="U606" s="53" t="s">
        <v>6219</v>
      </c>
      <c r="V606" s="53" t="s">
        <v>6220</v>
      </c>
      <c r="W606" s="53" t="s">
        <v>129</v>
      </c>
      <c r="X606" s="53" t="s">
        <v>6221</v>
      </c>
      <c r="Y606" s="53" t="s">
        <v>6222</v>
      </c>
      <c r="Z606" s="53" t="s">
        <v>6223</v>
      </c>
      <c r="AA606" s="53" t="s">
        <v>56</v>
      </c>
      <c r="AB606" s="53">
        <v>20000</v>
      </c>
      <c r="AC606" s="53">
        <v>20000</v>
      </c>
      <c r="AD606" s="53" t="s">
        <v>56</v>
      </c>
      <c r="AE606" s="53" t="s">
        <v>56</v>
      </c>
      <c r="AF606" s="53" t="s">
        <v>56</v>
      </c>
      <c r="AG606" s="53">
        <v>20000</v>
      </c>
      <c r="AH606" s="53" t="s">
        <v>102</v>
      </c>
      <c r="AI606" s="53">
        <v>10000</v>
      </c>
      <c r="AJ606" s="53">
        <v>0</v>
      </c>
      <c r="AK606" s="53" t="s">
        <v>58</v>
      </c>
      <c r="AL606" s="53">
        <v>0</v>
      </c>
      <c r="AM606" s="51" t="s">
        <v>59</v>
      </c>
      <c r="AN606" s="51" t="s">
        <v>60</v>
      </c>
      <c r="AO606" s="51"/>
      <c r="AP606" s="53" t="s">
        <v>61</v>
      </c>
      <c r="AQ606" s="53" t="s">
        <v>133</v>
      </c>
      <c r="AR606" s="53" t="s">
        <v>538</v>
      </c>
      <c r="AS606" s="53" t="s">
        <v>88</v>
      </c>
      <c r="AT606" s="53" t="s">
        <v>89</v>
      </c>
      <c r="AU606" s="53" t="s">
        <v>103</v>
      </c>
      <c r="AV606" s="53" t="s">
        <v>2145</v>
      </c>
      <c r="AW606" s="53" t="s">
        <v>292</v>
      </c>
      <c r="AX606" s="53" t="s">
        <v>293</v>
      </c>
      <c r="AY606" s="53" t="s">
        <v>93</v>
      </c>
      <c r="AZ606" s="53" t="s">
        <v>6043</v>
      </c>
      <c r="BA606" s="53" t="s">
        <v>163</v>
      </c>
      <c r="BB606" s="53">
        <v>0</v>
      </c>
      <c r="BC606" s="53" t="s">
        <v>6224</v>
      </c>
      <c r="BD606" s="53" t="s">
        <v>6225</v>
      </c>
      <c r="BE606" s="58">
        <v>41578</v>
      </c>
      <c r="BF606" s="53">
        <v>20000</v>
      </c>
      <c r="BG606" s="58">
        <v>41578</v>
      </c>
      <c r="BH606" s="109" t="s">
        <v>6043</v>
      </c>
      <c r="BI606" s="60">
        <v>1331</v>
      </c>
      <c r="BJ606" s="61">
        <v>44.366666666666667</v>
      </c>
      <c r="BK606" s="27">
        <f t="shared" si="40"/>
        <v>43</v>
      </c>
      <c r="BL606" s="110">
        <f t="shared" si="41"/>
        <v>3.5833333333333335</v>
      </c>
    </row>
    <row r="607" spans="1:64" s="77" customFormat="1" ht="18.75" customHeight="1" x14ac:dyDescent="0.25">
      <c r="A607" s="105" t="s">
        <v>5521</v>
      </c>
      <c r="B607" s="51" t="s">
        <v>6231</v>
      </c>
      <c r="C607" s="49">
        <v>14</v>
      </c>
      <c r="D607" s="63" t="s">
        <v>3274</v>
      </c>
      <c r="E607" s="51" t="s">
        <v>3557</v>
      </c>
      <c r="F607" s="50">
        <v>8099</v>
      </c>
      <c r="G607" s="63" t="s">
        <v>381</v>
      </c>
      <c r="H607" s="24" t="str">
        <f>IFERROR(IF(F607*1=9999,VLOOKUP(99&amp;C607*1,[4]Depara_Prod_Oficial!$A$2:$F$1048576,6,FALSE),VLOOKUP(F607*1,[4]Depara_Prod_Oficial!$A$2:$F$1048576,6,FALSE)),E607)</f>
        <v>Residencial Sob Medida</v>
      </c>
      <c r="I607" s="24" t="str">
        <f>IFERROR(VLOOKUP(H607,'[5]Principais Produtos'!$C$1:$D$42,2,0),"Não")</f>
        <v>Sim</v>
      </c>
      <c r="J607" s="51" t="s">
        <v>387</v>
      </c>
      <c r="K607" s="51" t="s">
        <v>6139</v>
      </c>
      <c r="L607" s="51" t="s">
        <v>6226</v>
      </c>
      <c r="M607" s="54" t="s">
        <v>903</v>
      </c>
      <c r="N607" s="55">
        <v>1684.69</v>
      </c>
      <c r="O607" s="55">
        <v>1684.69</v>
      </c>
      <c r="P607" s="56">
        <v>0</v>
      </c>
      <c r="Q607" s="64"/>
      <c r="R607" s="51"/>
      <c r="S607" s="62" t="s">
        <v>375</v>
      </c>
      <c r="T607" s="53">
        <v>2328140</v>
      </c>
      <c r="U607" s="53" t="s">
        <v>6227</v>
      </c>
      <c r="V607" s="53" t="s">
        <v>6228</v>
      </c>
      <c r="W607" s="53" t="s">
        <v>129</v>
      </c>
      <c r="X607" s="53" t="s">
        <v>6229</v>
      </c>
      <c r="Y607" s="53" t="s">
        <v>6230</v>
      </c>
      <c r="Z607" s="53" t="s">
        <v>750</v>
      </c>
      <c r="AA607" s="53" t="s">
        <v>56</v>
      </c>
      <c r="AB607" s="53">
        <v>3095</v>
      </c>
      <c r="AC607" s="53">
        <v>3095</v>
      </c>
      <c r="AD607" s="53" t="s">
        <v>56</v>
      </c>
      <c r="AE607" s="53" t="s">
        <v>56</v>
      </c>
      <c r="AF607" s="53" t="s">
        <v>56</v>
      </c>
      <c r="AG607" s="53">
        <v>3095</v>
      </c>
      <c r="AH607" s="53" t="s">
        <v>102</v>
      </c>
      <c r="AI607" s="53">
        <v>1547.5</v>
      </c>
      <c r="AJ607" s="53">
        <v>0</v>
      </c>
      <c r="AK607" s="53" t="s">
        <v>58</v>
      </c>
      <c r="AL607" s="53">
        <v>0</v>
      </c>
      <c r="AM607" s="51" t="s">
        <v>59</v>
      </c>
      <c r="AN607" s="51" t="s">
        <v>60</v>
      </c>
      <c r="AO607" s="51"/>
      <c r="AP607" s="53" t="s">
        <v>61</v>
      </c>
      <c r="AQ607" s="53" t="s">
        <v>133</v>
      </c>
      <c r="AR607" s="53" t="s">
        <v>538</v>
      </c>
      <c r="AS607" s="53" t="s">
        <v>64</v>
      </c>
      <c r="AT607" s="53" t="s">
        <v>89</v>
      </c>
      <c r="AU607" s="53" t="s">
        <v>90</v>
      </c>
      <c r="AV607" s="53" t="s">
        <v>799</v>
      </c>
      <c r="AW607" s="53" t="s">
        <v>92</v>
      </c>
      <c r="AX607" s="53" t="s">
        <v>68</v>
      </c>
      <c r="AY607" s="53" t="s">
        <v>93</v>
      </c>
      <c r="AZ607" s="53" t="s">
        <v>6058</v>
      </c>
      <c r="BA607" s="53" t="s">
        <v>94</v>
      </c>
      <c r="BB607" s="53">
        <v>0</v>
      </c>
      <c r="BC607" s="53" t="s">
        <v>6231</v>
      </c>
      <c r="BD607" s="53" t="s">
        <v>6232</v>
      </c>
      <c r="BE607" s="58">
        <v>42636</v>
      </c>
      <c r="BF607" s="53">
        <v>3095</v>
      </c>
      <c r="BG607" s="58">
        <v>42636</v>
      </c>
      <c r="BH607" s="109" t="s">
        <v>6058</v>
      </c>
      <c r="BI607" s="60">
        <v>269</v>
      </c>
      <c r="BJ607" s="61">
        <v>8.9666666666666668</v>
      </c>
      <c r="BK607" s="27">
        <f t="shared" si="40"/>
        <v>8</v>
      </c>
      <c r="BL607" s="110">
        <f t="shared" si="41"/>
        <v>0.66666666666666663</v>
      </c>
    </row>
    <row r="608" spans="1:64" s="77" customFormat="1" ht="18.75" customHeight="1" x14ac:dyDescent="0.25">
      <c r="A608" s="105" t="s">
        <v>5521</v>
      </c>
      <c r="B608" s="51" t="s">
        <v>6238</v>
      </c>
      <c r="C608" s="49">
        <v>14</v>
      </c>
      <c r="D608" s="63" t="s">
        <v>3274</v>
      </c>
      <c r="E608" s="51" t="s">
        <v>3557</v>
      </c>
      <c r="F608" s="50">
        <v>8099</v>
      </c>
      <c r="G608" s="63" t="s">
        <v>381</v>
      </c>
      <c r="H608" s="24" t="str">
        <f>IFERROR(IF(F608*1=9999,VLOOKUP(99&amp;C608*1,[4]Depara_Prod_Oficial!$A$2:$F$1048576,6,FALSE),VLOOKUP(F608*1,[4]Depara_Prod_Oficial!$A$2:$F$1048576,6,FALSE)),E608)</f>
        <v>Residencial Sob Medida</v>
      </c>
      <c r="I608" s="24" t="str">
        <f>IFERROR(VLOOKUP(H608,'[5]Principais Produtos'!$C$1:$D$42,2,0),"Não")</f>
        <v>Sim</v>
      </c>
      <c r="J608" s="51" t="s">
        <v>387</v>
      </c>
      <c r="K608" s="51" t="s">
        <v>956</v>
      </c>
      <c r="L608" s="51"/>
      <c r="M608" s="54" t="s">
        <v>903</v>
      </c>
      <c r="N608" s="55">
        <v>1639.59</v>
      </c>
      <c r="O608" s="55">
        <v>1639.59</v>
      </c>
      <c r="P608" s="56">
        <v>0</v>
      </c>
      <c r="Q608" s="64"/>
      <c r="R608" s="51"/>
      <c r="S608" s="62" t="s">
        <v>375</v>
      </c>
      <c r="T608" s="53">
        <v>2311941</v>
      </c>
      <c r="U608" s="53" t="s">
        <v>6233</v>
      </c>
      <c r="V608" s="53" t="s">
        <v>6234</v>
      </c>
      <c r="W608" s="53" t="s">
        <v>129</v>
      </c>
      <c r="X608" s="53" t="s">
        <v>6235</v>
      </c>
      <c r="Y608" s="53" t="s">
        <v>6236</v>
      </c>
      <c r="Z608" s="53" t="s">
        <v>6237</v>
      </c>
      <c r="AA608" s="53" t="s">
        <v>56</v>
      </c>
      <c r="AB608" s="53">
        <v>6000</v>
      </c>
      <c r="AC608" s="53">
        <v>6000</v>
      </c>
      <c r="AD608" s="53" t="s">
        <v>56</v>
      </c>
      <c r="AE608" s="53" t="s">
        <v>56</v>
      </c>
      <c r="AF608" s="53" t="s">
        <v>56</v>
      </c>
      <c r="AG608" s="53">
        <v>6000</v>
      </c>
      <c r="AH608" s="53" t="s">
        <v>102</v>
      </c>
      <c r="AI608" s="53">
        <v>3000</v>
      </c>
      <c r="AJ608" s="53">
        <v>0</v>
      </c>
      <c r="AK608" s="53" t="s">
        <v>58</v>
      </c>
      <c r="AL608" s="53">
        <v>0</v>
      </c>
      <c r="AM608" s="51" t="s">
        <v>59</v>
      </c>
      <c r="AN608" s="51" t="s">
        <v>60</v>
      </c>
      <c r="AO608" s="51"/>
      <c r="AP608" s="53" t="s">
        <v>61</v>
      </c>
      <c r="AQ608" s="53" t="s">
        <v>133</v>
      </c>
      <c r="AR608" s="53" t="s">
        <v>87</v>
      </c>
      <c r="AS608" s="53" t="s">
        <v>88</v>
      </c>
      <c r="AT608" s="53" t="s">
        <v>89</v>
      </c>
      <c r="AU608" s="53" t="s">
        <v>90</v>
      </c>
      <c r="AV608" s="53" t="s">
        <v>2128</v>
      </c>
      <c r="AW608" s="53" t="s">
        <v>105</v>
      </c>
      <c r="AX608" s="53" t="s">
        <v>68</v>
      </c>
      <c r="AY608" s="53" t="s">
        <v>93</v>
      </c>
      <c r="AZ608" s="53" t="s">
        <v>6127</v>
      </c>
      <c r="BA608" s="53" t="s">
        <v>94</v>
      </c>
      <c r="BB608" s="53">
        <v>0</v>
      </c>
      <c r="BC608" s="53" t="s">
        <v>6238</v>
      </c>
      <c r="BD608" s="53" t="s">
        <v>1965</v>
      </c>
      <c r="BE608" s="58">
        <v>42620</v>
      </c>
      <c r="BF608" s="53">
        <v>6000</v>
      </c>
      <c r="BG608" s="58">
        <v>42620</v>
      </c>
      <c r="BH608" s="109" t="s">
        <v>6127</v>
      </c>
      <c r="BI608" s="60">
        <v>287</v>
      </c>
      <c r="BJ608" s="61">
        <v>9.5666666666666664</v>
      </c>
      <c r="BK608" s="27">
        <f t="shared" si="40"/>
        <v>9</v>
      </c>
      <c r="BL608" s="110">
        <f t="shared" si="41"/>
        <v>0.75</v>
      </c>
    </row>
    <row r="609" spans="1:64" s="77" customFormat="1" ht="18.75" customHeight="1" x14ac:dyDescent="0.25">
      <c r="A609" s="105" t="s">
        <v>5521</v>
      </c>
      <c r="B609" s="51" t="s">
        <v>6244</v>
      </c>
      <c r="C609" s="49">
        <v>14</v>
      </c>
      <c r="D609" s="63" t="s">
        <v>3274</v>
      </c>
      <c r="E609" s="51" t="s">
        <v>2320</v>
      </c>
      <c r="F609" s="50">
        <v>8106</v>
      </c>
      <c r="G609" s="18" t="s">
        <v>936</v>
      </c>
      <c r="H609" s="24" t="str">
        <f>IFERROR(IF(F609*1=9999,VLOOKUP(99&amp;C609*1,[4]Depara_Prod_Oficial!$A$2:$F$1048576,6,FALSE),VLOOKUP(F609*1,[4]Depara_Prod_Oficial!$A$2:$F$1048576,6,FALSE)),E609)</f>
        <v>Residencial Habitual</v>
      </c>
      <c r="I609" s="24" t="str">
        <f>IFERROR(VLOOKUP(H609,'[5]Principais Produtos'!$C$1:$D$42,2,0),"Não")</f>
        <v>Sim</v>
      </c>
      <c r="J609" s="51" t="s">
        <v>387</v>
      </c>
      <c r="K609" s="51" t="s">
        <v>1645</v>
      </c>
      <c r="L609" s="51"/>
      <c r="M609" s="54" t="s">
        <v>369</v>
      </c>
      <c r="N609" s="55">
        <v>25483.95</v>
      </c>
      <c r="O609" s="55">
        <v>0</v>
      </c>
      <c r="P609" s="56">
        <v>25483.95</v>
      </c>
      <c r="Q609" s="64">
        <v>0</v>
      </c>
      <c r="R609" s="51"/>
      <c r="S609" s="62" t="s">
        <v>375</v>
      </c>
      <c r="T609" s="53">
        <v>2448283</v>
      </c>
      <c r="U609" s="53" t="s">
        <v>6239</v>
      </c>
      <c r="V609" s="53" t="s">
        <v>6240</v>
      </c>
      <c r="W609" s="53" t="s">
        <v>129</v>
      </c>
      <c r="X609" s="53" t="s">
        <v>6241</v>
      </c>
      <c r="Y609" s="53" t="s">
        <v>6242</v>
      </c>
      <c r="Z609" s="53" t="s">
        <v>6243</v>
      </c>
      <c r="AA609" s="53" t="s">
        <v>56</v>
      </c>
      <c r="AB609" s="53">
        <v>50000</v>
      </c>
      <c r="AC609" s="53">
        <v>50000</v>
      </c>
      <c r="AD609" s="53" t="s">
        <v>56</v>
      </c>
      <c r="AE609" s="53" t="s">
        <v>56</v>
      </c>
      <c r="AF609" s="53" t="s">
        <v>56</v>
      </c>
      <c r="AG609" s="53">
        <v>50000</v>
      </c>
      <c r="AH609" s="53" t="s">
        <v>102</v>
      </c>
      <c r="AI609" s="53">
        <v>25000</v>
      </c>
      <c r="AJ609" s="53">
        <v>0</v>
      </c>
      <c r="AK609" s="53" t="s">
        <v>58</v>
      </c>
      <c r="AL609" s="53">
        <v>0</v>
      </c>
      <c r="AM609" s="51" t="s">
        <v>59</v>
      </c>
      <c r="AN609" s="51" t="s">
        <v>60</v>
      </c>
      <c r="AO609" s="51"/>
      <c r="AP609" s="53" t="s">
        <v>61</v>
      </c>
      <c r="AQ609" s="53" t="s">
        <v>133</v>
      </c>
      <c r="AR609" s="53" t="s">
        <v>538</v>
      </c>
      <c r="AS609" s="53" t="s">
        <v>88</v>
      </c>
      <c r="AT609" s="53" t="s">
        <v>89</v>
      </c>
      <c r="AU609" s="53" t="s">
        <v>103</v>
      </c>
      <c r="AV609" s="53" t="s">
        <v>134</v>
      </c>
      <c r="AW609" s="53" t="s">
        <v>92</v>
      </c>
      <c r="AX609" s="53" t="s">
        <v>68</v>
      </c>
      <c r="AY609" s="53" t="s">
        <v>93</v>
      </c>
      <c r="AZ609" s="53" t="s">
        <v>6000</v>
      </c>
      <c r="BA609" s="53" t="s">
        <v>124</v>
      </c>
      <c r="BB609" s="53">
        <v>0</v>
      </c>
      <c r="BC609" s="53" t="s">
        <v>6244</v>
      </c>
      <c r="BD609" s="53" t="s">
        <v>6245</v>
      </c>
      <c r="BE609" s="58">
        <v>42871</v>
      </c>
      <c r="BF609" s="53">
        <v>50000</v>
      </c>
      <c r="BG609" s="58">
        <v>42871</v>
      </c>
      <c r="BH609" s="109" t="s">
        <v>6000</v>
      </c>
      <c r="BI609" s="60">
        <v>45</v>
      </c>
      <c r="BJ609" s="61">
        <v>1.5</v>
      </c>
      <c r="BK609" s="27">
        <f t="shared" si="40"/>
        <v>1</v>
      </c>
      <c r="BL609" s="110">
        <f t="shared" si="41"/>
        <v>8.3333333333333329E-2</v>
      </c>
    </row>
    <row r="610" spans="1:64" s="77" customFormat="1" ht="18.75" customHeight="1" x14ac:dyDescent="0.25">
      <c r="A610" s="105" t="s">
        <v>5521</v>
      </c>
      <c r="B610" s="51" t="s">
        <v>6251</v>
      </c>
      <c r="C610" s="49">
        <v>14</v>
      </c>
      <c r="D610" s="63" t="s">
        <v>3274</v>
      </c>
      <c r="E610" s="51" t="s">
        <v>380</v>
      </c>
      <c r="F610" s="50">
        <v>8100</v>
      </c>
      <c r="G610" s="63" t="s">
        <v>381</v>
      </c>
      <c r="H610" s="24" t="str">
        <f>IFERROR(IF(F610*1=9999,VLOOKUP(99&amp;C610*1,[4]Depara_Prod_Oficial!$A$2:$F$1048576,6,FALSE),VLOOKUP(F610*1,[4]Depara_Prod_Oficial!$A$2:$F$1048576,6,FALSE)),E610)</f>
        <v>Residencial Van Gogh</v>
      </c>
      <c r="I610" s="24" t="str">
        <f>IFERROR(VLOOKUP(H610,'[5]Principais Produtos'!$C$1:$D$42,2,0),"Não")</f>
        <v>Não</v>
      </c>
      <c r="J610" s="51" t="s">
        <v>387</v>
      </c>
      <c r="K610" s="51" t="s">
        <v>959</v>
      </c>
      <c r="L610" s="51"/>
      <c r="M610" s="54" t="s">
        <v>369</v>
      </c>
      <c r="N610" s="55">
        <v>13923.81</v>
      </c>
      <c r="O610" s="55">
        <v>0</v>
      </c>
      <c r="P610" s="56">
        <v>13923.81</v>
      </c>
      <c r="Q610" s="64">
        <v>0</v>
      </c>
      <c r="R610" s="51"/>
      <c r="S610" s="62" t="s">
        <v>375</v>
      </c>
      <c r="T610" s="53">
        <v>2434544</v>
      </c>
      <c r="U610" s="53" t="s">
        <v>6246</v>
      </c>
      <c r="V610" s="53" t="s">
        <v>6247</v>
      </c>
      <c r="W610" s="53" t="s">
        <v>129</v>
      </c>
      <c r="X610" s="53" t="s">
        <v>6248</v>
      </c>
      <c r="Y610" s="53" t="s">
        <v>6249</v>
      </c>
      <c r="Z610" s="53" t="s">
        <v>6250</v>
      </c>
      <c r="AA610" s="53" t="s">
        <v>56</v>
      </c>
      <c r="AB610" s="53">
        <v>27536</v>
      </c>
      <c r="AC610" s="53">
        <v>27536</v>
      </c>
      <c r="AD610" s="53" t="s">
        <v>56</v>
      </c>
      <c r="AE610" s="53" t="s">
        <v>56</v>
      </c>
      <c r="AF610" s="53" t="s">
        <v>56</v>
      </c>
      <c r="AG610" s="53">
        <v>27536</v>
      </c>
      <c r="AH610" s="53" t="s">
        <v>102</v>
      </c>
      <c r="AI610" s="53">
        <v>13768</v>
      </c>
      <c r="AJ610" s="53">
        <v>0</v>
      </c>
      <c r="AK610" s="53" t="s">
        <v>58</v>
      </c>
      <c r="AL610" s="53">
        <v>0</v>
      </c>
      <c r="AM610" s="51" t="s">
        <v>59</v>
      </c>
      <c r="AN610" s="51" t="s">
        <v>60</v>
      </c>
      <c r="AO610" s="51"/>
      <c r="AP610" s="53" t="s">
        <v>61</v>
      </c>
      <c r="AQ610" s="53" t="s">
        <v>133</v>
      </c>
      <c r="AR610" s="53" t="s">
        <v>538</v>
      </c>
      <c r="AS610" s="53" t="s">
        <v>88</v>
      </c>
      <c r="AT610" s="53" t="s">
        <v>89</v>
      </c>
      <c r="AU610" s="53" t="s">
        <v>90</v>
      </c>
      <c r="AV610" s="53" t="s">
        <v>472</v>
      </c>
      <c r="AW610" s="53" t="s">
        <v>92</v>
      </c>
      <c r="AX610" s="53" t="s">
        <v>68</v>
      </c>
      <c r="AY610" s="53" t="s">
        <v>93</v>
      </c>
      <c r="AZ610" s="53" t="s">
        <v>6000</v>
      </c>
      <c r="BA610" s="53" t="s">
        <v>124</v>
      </c>
      <c r="BB610" s="53">
        <v>0</v>
      </c>
      <c r="BC610" s="53" t="s">
        <v>6251</v>
      </c>
      <c r="BD610" s="53" t="s">
        <v>6252</v>
      </c>
      <c r="BE610" s="58">
        <v>42832</v>
      </c>
      <c r="BF610" s="53">
        <v>27536</v>
      </c>
      <c r="BG610" s="58">
        <v>42832</v>
      </c>
      <c r="BH610" s="109" t="s">
        <v>6000</v>
      </c>
      <c r="BI610" s="60">
        <v>84</v>
      </c>
      <c r="BJ610" s="61">
        <v>2.8</v>
      </c>
      <c r="BK610" s="27">
        <f t="shared" si="40"/>
        <v>2</v>
      </c>
      <c r="BL610" s="110">
        <f t="shared" si="41"/>
        <v>0.16666666666666666</v>
      </c>
    </row>
    <row r="611" spans="1:64" s="77" customFormat="1" ht="18.75" customHeight="1" x14ac:dyDescent="0.25">
      <c r="A611" s="105" t="s">
        <v>5521</v>
      </c>
      <c r="B611" s="51" t="s">
        <v>6257</v>
      </c>
      <c r="C611" s="49">
        <v>14</v>
      </c>
      <c r="D611" s="63" t="s">
        <v>3274</v>
      </c>
      <c r="E611" s="51" t="s">
        <v>2320</v>
      </c>
      <c r="F611" s="50">
        <v>8106</v>
      </c>
      <c r="G611" s="63" t="s">
        <v>381</v>
      </c>
      <c r="H611" s="24" t="str">
        <f>IFERROR(IF(F611*1=9999,VLOOKUP(99&amp;C611*1,[4]Depara_Prod_Oficial!$A$2:$F$1048576,6,FALSE),VLOOKUP(F611*1,[4]Depara_Prod_Oficial!$A$2:$F$1048576,6,FALSE)),E611)</f>
        <v>Residencial Habitual</v>
      </c>
      <c r="I611" s="24" t="str">
        <f>IFERROR(VLOOKUP(H611,'[5]Principais Produtos'!$C$1:$D$42,2,0),"Não")</f>
        <v>Sim</v>
      </c>
      <c r="J611" s="51" t="s">
        <v>387</v>
      </c>
      <c r="K611" s="51" t="s">
        <v>3664</v>
      </c>
      <c r="L611" s="51"/>
      <c r="M611" s="54" t="s">
        <v>369</v>
      </c>
      <c r="N611" s="55">
        <v>47.25</v>
      </c>
      <c r="O611" s="55">
        <v>0</v>
      </c>
      <c r="P611" s="56">
        <v>47.25</v>
      </c>
      <c r="Q611" s="64">
        <v>0</v>
      </c>
      <c r="R611" s="51"/>
      <c r="S611" s="62" t="s">
        <v>375</v>
      </c>
      <c r="T611" s="53">
        <v>2413570</v>
      </c>
      <c r="U611" s="53" t="s">
        <v>6253</v>
      </c>
      <c r="V611" s="53" t="s">
        <v>6254</v>
      </c>
      <c r="W611" s="53" t="s">
        <v>129</v>
      </c>
      <c r="X611" s="53" t="s">
        <v>6255</v>
      </c>
      <c r="Y611" s="53" t="s">
        <v>6256</v>
      </c>
      <c r="Z611" s="53" t="s">
        <v>5759</v>
      </c>
      <c r="AA611" s="53" t="s">
        <v>56</v>
      </c>
      <c r="AB611" s="53">
        <v>4500</v>
      </c>
      <c r="AC611" s="53">
        <v>4500</v>
      </c>
      <c r="AD611" s="53" t="s">
        <v>56</v>
      </c>
      <c r="AE611" s="53" t="s">
        <v>56</v>
      </c>
      <c r="AF611" s="53" t="s">
        <v>56</v>
      </c>
      <c r="AG611" s="53">
        <v>4500</v>
      </c>
      <c r="AH611" s="53" t="s">
        <v>102</v>
      </c>
      <c r="AI611" s="53">
        <v>2250</v>
      </c>
      <c r="AJ611" s="53">
        <v>0</v>
      </c>
      <c r="AK611" s="53" t="s">
        <v>58</v>
      </c>
      <c r="AL611" s="53">
        <v>0</v>
      </c>
      <c r="AM611" s="51" t="s">
        <v>59</v>
      </c>
      <c r="AN611" s="51" t="s">
        <v>60</v>
      </c>
      <c r="AO611" s="51"/>
      <c r="AP611" s="53" t="s">
        <v>61</v>
      </c>
      <c r="AQ611" s="53" t="s">
        <v>133</v>
      </c>
      <c r="AR611" s="53" t="s">
        <v>538</v>
      </c>
      <c r="AS611" s="53" t="s">
        <v>88</v>
      </c>
      <c r="AT611" s="53" t="s">
        <v>89</v>
      </c>
      <c r="AU611" s="53" t="s">
        <v>90</v>
      </c>
      <c r="AV611" s="53" t="s">
        <v>5223</v>
      </c>
      <c r="AW611" s="53" t="s">
        <v>283</v>
      </c>
      <c r="AX611" s="53" t="s">
        <v>284</v>
      </c>
      <c r="AY611" s="53" t="s">
        <v>93</v>
      </c>
      <c r="AZ611" s="53" t="s">
        <v>6058</v>
      </c>
      <c r="BA611" s="53" t="s">
        <v>202</v>
      </c>
      <c r="BB611" s="53">
        <v>0</v>
      </c>
      <c r="BC611" s="53" t="s">
        <v>6257</v>
      </c>
      <c r="BD611" s="53" t="s">
        <v>6258</v>
      </c>
      <c r="BE611" s="58">
        <v>42774</v>
      </c>
      <c r="BF611" s="53">
        <v>4500</v>
      </c>
      <c r="BG611" s="58">
        <v>42774</v>
      </c>
      <c r="BH611" s="109" t="s">
        <v>6058</v>
      </c>
      <c r="BI611" s="60">
        <v>131</v>
      </c>
      <c r="BJ611" s="61">
        <v>4.3666666666666663</v>
      </c>
      <c r="BK611" s="27">
        <f t="shared" si="40"/>
        <v>4</v>
      </c>
      <c r="BL611" s="110">
        <f t="shared" si="41"/>
        <v>0.33333333333333331</v>
      </c>
    </row>
    <row r="612" spans="1:64" s="77" customFormat="1" ht="18.75" customHeight="1" x14ac:dyDescent="0.25">
      <c r="A612" s="105" t="s">
        <v>5521</v>
      </c>
      <c r="B612" s="51" t="s">
        <v>6264</v>
      </c>
      <c r="C612" s="49">
        <v>14</v>
      </c>
      <c r="D612" s="63" t="s">
        <v>3274</v>
      </c>
      <c r="E612" s="51" t="s">
        <v>3556</v>
      </c>
      <c r="F612" s="50">
        <v>8114</v>
      </c>
      <c r="G612" s="63" t="s">
        <v>381</v>
      </c>
      <c r="H612" s="24" t="str">
        <f>IFERROR(IF(F612*1=9999,VLOOKUP(99&amp;C612*1,[4]Depara_Prod_Oficial!$A$2:$F$1048576,6,FALSE),VLOOKUP(F612*1,[4]Depara_Prod_Oficial!$A$2:$F$1048576,6,FALSE)),E612)</f>
        <v>Empresarial</v>
      </c>
      <c r="I612" s="24" t="str">
        <f>IFERROR(VLOOKUP(H612,'[5]Principais Produtos'!$C$1:$D$42,2,0),"Não")</f>
        <v>Sim</v>
      </c>
      <c r="J612" s="51" t="s">
        <v>387</v>
      </c>
      <c r="K612" s="51" t="s">
        <v>6139</v>
      </c>
      <c r="L612" s="51"/>
      <c r="M612" s="54" t="s">
        <v>369</v>
      </c>
      <c r="N612" s="55">
        <v>6412.35</v>
      </c>
      <c r="O612" s="55">
        <v>0</v>
      </c>
      <c r="P612" s="56">
        <v>6412.35</v>
      </c>
      <c r="Q612" s="64">
        <v>0</v>
      </c>
      <c r="R612" s="51"/>
      <c r="S612" s="62" t="s">
        <v>375</v>
      </c>
      <c r="T612" s="53">
        <v>2389277</v>
      </c>
      <c r="U612" s="53" t="s">
        <v>6259</v>
      </c>
      <c r="V612" s="53" t="s">
        <v>6260</v>
      </c>
      <c r="W612" s="53" t="s">
        <v>129</v>
      </c>
      <c r="X612" s="53" t="s">
        <v>6261</v>
      </c>
      <c r="Y612" s="53" t="s">
        <v>6262</v>
      </c>
      <c r="Z612" s="53" t="s">
        <v>6263</v>
      </c>
      <c r="AA612" s="53" t="s">
        <v>56</v>
      </c>
      <c r="AB612" s="53">
        <v>12000</v>
      </c>
      <c r="AC612" s="53">
        <v>12000</v>
      </c>
      <c r="AD612" s="53" t="s">
        <v>56</v>
      </c>
      <c r="AE612" s="53" t="s">
        <v>56</v>
      </c>
      <c r="AF612" s="53" t="s">
        <v>56</v>
      </c>
      <c r="AG612" s="53">
        <v>12000</v>
      </c>
      <c r="AH612" s="53" t="s">
        <v>102</v>
      </c>
      <c r="AI612" s="53">
        <v>6000</v>
      </c>
      <c r="AJ612" s="53">
        <v>0</v>
      </c>
      <c r="AK612" s="53" t="s">
        <v>58</v>
      </c>
      <c r="AL612" s="53">
        <v>0</v>
      </c>
      <c r="AM612" s="51" t="s">
        <v>59</v>
      </c>
      <c r="AN612" s="51" t="s">
        <v>60</v>
      </c>
      <c r="AO612" s="51"/>
      <c r="AP612" s="53" t="s">
        <v>61</v>
      </c>
      <c r="AQ612" s="53" t="s">
        <v>133</v>
      </c>
      <c r="AR612" s="53" t="s">
        <v>87</v>
      </c>
      <c r="AS612" s="53" t="s">
        <v>88</v>
      </c>
      <c r="AT612" s="53" t="s">
        <v>89</v>
      </c>
      <c r="AU612" s="53" t="s">
        <v>90</v>
      </c>
      <c r="AV612" s="53" t="s">
        <v>2825</v>
      </c>
      <c r="AW612" s="53" t="s">
        <v>2826</v>
      </c>
      <c r="AX612" s="53" t="s">
        <v>775</v>
      </c>
      <c r="AY612" s="53" t="s">
        <v>93</v>
      </c>
      <c r="AZ612" s="53" t="s">
        <v>6127</v>
      </c>
      <c r="BA612" s="53" t="s">
        <v>202</v>
      </c>
      <c r="BB612" s="53">
        <v>0</v>
      </c>
      <c r="BC612" s="53" t="s">
        <v>6264</v>
      </c>
      <c r="BD612" s="53" t="s">
        <v>5479</v>
      </c>
      <c r="BE612" s="58">
        <v>42696</v>
      </c>
      <c r="BF612" s="53">
        <v>12000</v>
      </c>
      <c r="BG612" s="58">
        <v>42696</v>
      </c>
      <c r="BH612" s="109" t="s">
        <v>6127</v>
      </c>
      <c r="BI612" s="60">
        <v>211</v>
      </c>
      <c r="BJ612" s="61">
        <v>7.0333333333333332</v>
      </c>
      <c r="BK612" s="27">
        <f t="shared" si="40"/>
        <v>6</v>
      </c>
      <c r="BL612" s="110">
        <f t="shared" si="41"/>
        <v>0.5</v>
      </c>
    </row>
    <row r="613" spans="1:64" s="77" customFormat="1" ht="18.75" customHeight="1" x14ac:dyDescent="0.25">
      <c r="A613" s="105" t="s">
        <v>5521</v>
      </c>
      <c r="B613" s="51" t="s">
        <v>6270</v>
      </c>
      <c r="C613" s="49">
        <v>14</v>
      </c>
      <c r="D613" s="63" t="s">
        <v>3274</v>
      </c>
      <c r="E613" s="51" t="s">
        <v>1629</v>
      </c>
      <c r="F613" s="50">
        <v>5002</v>
      </c>
      <c r="G613" s="18" t="s">
        <v>951</v>
      </c>
      <c r="H613" s="24" t="str">
        <f>IFERROR(IF(F613*1=9999,VLOOKUP(99&amp;C613*1,[4]Depara_Prod_Oficial!$A$2:$F$1048576,6,FALSE),VLOOKUP(F613*1,[4]Depara_Prod_Oficial!$A$2:$F$1048576,6,FALSE)),E613)</f>
        <v>Residencial Dose Dupla</v>
      </c>
      <c r="I613" s="24" t="str">
        <f>IFERROR(VLOOKUP(H613,'[5]Principais Produtos'!$C$1:$D$42,2,0),"Não")</f>
        <v>Sim</v>
      </c>
      <c r="J613" s="51" t="s">
        <v>387</v>
      </c>
      <c r="K613" s="51" t="s">
        <v>1645</v>
      </c>
      <c r="L613" s="51"/>
      <c r="M613" s="54" t="s">
        <v>48</v>
      </c>
      <c r="N613" s="55">
        <v>8753.2999999999993</v>
      </c>
      <c r="O613" s="55">
        <v>7900</v>
      </c>
      <c r="P613" s="56">
        <v>853.29999999999927</v>
      </c>
      <c r="Q613" s="64"/>
      <c r="R613" s="51"/>
      <c r="S613" s="62" t="s">
        <v>375</v>
      </c>
      <c r="T613" s="53">
        <v>2291754</v>
      </c>
      <c r="U613" s="53" t="s">
        <v>6265</v>
      </c>
      <c r="V613" s="53" t="s">
        <v>6266</v>
      </c>
      <c r="W613" s="53" t="s">
        <v>129</v>
      </c>
      <c r="X613" s="53" t="s">
        <v>6267</v>
      </c>
      <c r="Y613" s="53" t="s">
        <v>6268</v>
      </c>
      <c r="Z613" s="53" t="s">
        <v>6269</v>
      </c>
      <c r="AA613" s="53" t="s">
        <v>56</v>
      </c>
      <c r="AB613" s="53">
        <v>21973</v>
      </c>
      <c r="AC613" s="53">
        <v>21973</v>
      </c>
      <c r="AD613" s="53" t="s">
        <v>56</v>
      </c>
      <c r="AE613" s="53" t="s">
        <v>56</v>
      </c>
      <c r="AF613" s="53" t="s">
        <v>56</v>
      </c>
      <c r="AG613" s="53">
        <v>21973</v>
      </c>
      <c r="AH613" s="53" t="s">
        <v>102</v>
      </c>
      <c r="AI613" s="53">
        <v>10986.5</v>
      </c>
      <c r="AJ613" s="53">
        <v>0</v>
      </c>
      <c r="AK613" s="53" t="s">
        <v>58</v>
      </c>
      <c r="AL613" s="53">
        <v>0</v>
      </c>
      <c r="AM613" s="51" t="s">
        <v>150</v>
      </c>
      <c r="AN613" s="51" t="s">
        <v>60</v>
      </c>
      <c r="AO613" s="51"/>
      <c r="AP613" s="53" t="s">
        <v>61</v>
      </c>
      <c r="AQ613" s="53" t="s">
        <v>133</v>
      </c>
      <c r="AR613" s="53" t="s">
        <v>3562</v>
      </c>
      <c r="AS613" s="53" t="s">
        <v>88</v>
      </c>
      <c r="AT613" s="53" t="s">
        <v>89</v>
      </c>
      <c r="AU613" s="53" t="s">
        <v>90</v>
      </c>
      <c r="AV613" s="53" t="s">
        <v>2314</v>
      </c>
      <c r="AW613" s="53" t="s">
        <v>92</v>
      </c>
      <c r="AX613" s="53" t="s">
        <v>68</v>
      </c>
      <c r="AY613" s="53" t="s">
        <v>93</v>
      </c>
      <c r="AZ613" s="53" t="s">
        <v>5975</v>
      </c>
      <c r="BA613" s="53" t="s">
        <v>223</v>
      </c>
      <c r="BB613" s="53">
        <v>0</v>
      </c>
      <c r="BC613" s="53" t="s">
        <v>6270</v>
      </c>
      <c r="BD613" s="53" t="s">
        <v>767</v>
      </c>
      <c r="BE613" s="58">
        <v>42584</v>
      </c>
      <c r="BF613" s="53">
        <v>21973</v>
      </c>
      <c r="BG613" s="58">
        <v>42584</v>
      </c>
      <c r="BH613" s="109" t="s">
        <v>5975</v>
      </c>
      <c r="BI613" s="60">
        <v>324</v>
      </c>
      <c r="BJ613" s="61">
        <v>10.8</v>
      </c>
      <c r="BK613" s="27">
        <f t="shared" si="40"/>
        <v>10</v>
      </c>
      <c r="BL613" s="110">
        <f t="shared" si="41"/>
        <v>0.83333333333333337</v>
      </c>
    </row>
    <row r="614" spans="1:64" s="77" customFormat="1" ht="18.75" customHeight="1" x14ac:dyDescent="0.25">
      <c r="A614" s="105" t="s">
        <v>5521</v>
      </c>
      <c r="B614" s="51" t="s">
        <v>6277</v>
      </c>
      <c r="C614" s="49">
        <v>14</v>
      </c>
      <c r="D614" s="63" t="s">
        <v>3274</v>
      </c>
      <c r="E614" s="51" t="s">
        <v>2319</v>
      </c>
      <c r="F614" s="50">
        <v>5003</v>
      </c>
      <c r="G614" s="63" t="s">
        <v>6271</v>
      </c>
      <c r="H614" s="24" t="str">
        <f>IFERROR(IF(F614*1=9999,VLOOKUP(99&amp;C614*1,[4]Depara_Prod_Oficial!$A$2:$F$1048576,6,FALSE),VLOOKUP(F614*1,[4]Depara_Prod_Oficial!$A$2:$F$1048576,6,FALSE)),E614)</f>
        <v>Residencial Plus</v>
      </c>
      <c r="I614" s="24" t="str">
        <f>IFERROR(VLOOKUP(H614,'[5]Principais Produtos'!$C$1:$D$42,2,0),"Não")</f>
        <v>Não</v>
      </c>
      <c r="J614" s="51" t="s">
        <v>387</v>
      </c>
      <c r="K614" s="51" t="s">
        <v>1645</v>
      </c>
      <c r="L614" s="51"/>
      <c r="M614" s="54" t="s">
        <v>48</v>
      </c>
      <c r="N614" s="55">
        <v>4061.11</v>
      </c>
      <c r="O614" s="55">
        <v>3500</v>
      </c>
      <c r="P614" s="56">
        <v>561.11000000000013</v>
      </c>
      <c r="Q614" s="64"/>
      <c r="R614" s="51"/>
      <c r="S614" s="62" t="s">
        <v>375</v>
      </c>
      <c r="T614" s="53">
        <v>2334732</v>
      </c>
      <c r="U614" s="53" t="s">
        <v>6272</v>
      </c>
      <c r="V614" s="53" t="s">
        <v>6273</v>
      </c>
      <c r="W614" s="53" t="s">
        <v>129</v>
      </c>
      <c r="X614" s="53" t="s">
        <v>6274</v>
      </c>
      <c r="Y614" s="53" t="s">
        <v>6275</v>
      </c>
      <c r="Z614" s="53" t="s">
        <v>6276</v>
      </c>
      <c r="AA614" s="53" t="s">
        <v>56</v>
      </c>
      <c r="AB614" s="53">
        <v>5526</v>
      </c>
      <c r="AC614" s="53">
        <v>5526</v>
      </c>
      <c r="AD614" s="53" t="s">
        <v>56</v>
      </c>
      <c r="AE614" s="53" t="s">
        <v>56</v>
      </c>
      <c r="AF614" s="53" t="s">
        <v>56</v>
      </c>
      <c r="AG614" s="53">
        <v>5526</v>
      </c>
      <c r="AH614" s="53" t="s">
        <v>102</v>
      </c>
      <c r="AI614" s="53">
        <v>2763</v>
      </c>
      <c r="AJ614" s="53">
        <v>0</v>
      </c>
      <c r="AK614" s="53" t="s">
        <v>58</v>
      </c>
      <c r="AL614" s="53">
        <v>0</v>
      </c>
      <c r="AM614" s="51" t="s">
        <v>59</v>
      </c>
      <c r="AN614" s="51" t="s">
        <v>60</v>
      </c>
      <c r="AO614" s="51"/>
      <c r="AP614" s="53" t="s">
        <v>61</v>
      </c>
      <c r="AQ614" s="53" t="s">
        <v>133</v>
      </c>
      <c r="AR614" s="53" t="s">
        <v>538</v>
      </c>
      <c r="AS614" s="53" t="s">
        <v>88</v>
      </c>
      <c r="AT614" s="53" t="s">
        <v>89</v>
      </c>
      <c r="AU614" s="53" t="s">
        <v>90</v>
      </c>
      <c r="AV614" s="53" t="s">
        <v>472</v>
      </c>
      <c r="AW614" s="53" t="s">
        <v>92</v>
      </c>
      <c r="AX614" s="53" t="s">
        <v>68</v>
      </c>
      <c r="AY614" s="53" t="s">
        <v>93</v>
      </c>
      <c r="AZ614" s="53" t="s">
        <v>5975</v>
      </c>
      <c r="BA614" s="53" t="s">
        <v>223</v>
      </c>
      <c r="BB614" s="53">
        <v>0</v>
      </c>
      <c r="BC614" s="53" t="s">
        <v>6277</v>
      </c>
      <c r="BD614" s="53" t="s">
        <v>6278</v>
      </c>
      <c r="BE614" s="58">
        <v>42654</v>
      </c>
      <c r="BF614" s="53">
        <v>5526</v>
      </c>
      <c r="BG614" s="58">
        <v>42654</v>
      </c>
      <c r="BH614" s="109" t="s">
        <v>5975</v>
      </c>
      <c r="BI614" s="60">
        <v>254</v>
      </c>
      <c r="BJ614" s="61">
        <v>8.4666666666666668</v>
      </c>
      <c r="BK614" s="27">
        <f t="shared" si="40"/>
        <v>8</v>
      </c>
      <c r="BL614" s="110">
        <f t="shared" si="41"/>
        <v>0.66666666666666663</v>
      </c>
    </row>
    <row r="615" spans="1:64" s="77" customFormat="1" ht="18.75" customHeight="1" x14ac:dyDescent="0.25">
      <c r="A615" s="105" t="s">
        <v>5521</v>
      </c>
      <c r="B615" s="51" t="s">
        <v>6286</v>
      </c>
      <c r="C615" s="49">
        <v>14</v>
      </c>
      <c r="D615" s="63" t="s">
        <v>3274</v>
      </c>
      <c r="E615" s="51" t="s">
        <v>380</v>
      </c>
      <c r="F615" s="50">
        <v>8100</v>
      </c>
      <c r="G615" s="52" t="s">
        <v>1644</v>
      </c>
      <c r="H615" s="24" t="str">
        <f>IFERROR(IF(F615*1=9999,VLOOKUP(99&amp;C615*1,[4]Depara_Prod_Oficial!$A$2:$F$1048576,6,FALSE),VLOOKUP(F615*1,[4]Depara_Prod_Oficial!$A$2:$F$1048576,6,FALSE)),E615)</f>
        <v>Residencial Van Gogh</v>
      </c>
      <c r="I615" s="24" t="str">
        <f>IFERROR(VLOOKUP(H615,'[5]Principais Produtos'!$C$1:$D$42,2,0),"Não")</f>
        <v>Não</v>
      </c>
      <c r="J615" s="51" t="s">
        <v>387</v>
      </c>
      <c r="K615" s="51" t="s">
        <v>3664</v>
      </c>
      <c r="L615" s="51"/>
      <c r="M615" s="54" t="s">
        <v>48</v>
      </c>
      <c r="N615" s="55">
        <v>4257.08</v>
      </c>
      <c r="O615" s="55">
        <v>4000</v>
      </c>
      <c r="P615" s="56">
        <v>257.07999999999993</v>
      </c>
      <c r="Q615" s="64"/>
      <c r="R615" s="51"/>
      <c r="S615" s="62" t="s">
        <v>375</v>
      </c>
      <c r="T615" s="53">
        <v>2300771</v>
      </c>
      <c r="U615" s="53" t="s">
        <v>6279</v>
      </c>
      <c r="V615" s="53" t="s">
        <v>6280</v>
      </c>
      <c r="W615" s="53" t="s">
        <v>129</v>
      </c>
      <c r="X615" s="53" t="s">
        <v>6281</v>
      </c>
      <c r="Y615" s="53" t="s">
        <v>6282</v>
      </c>
      <c r="Z615" s="53" t="s">
        <v>6283</v>
      </c>
      <c r="AA615" s="53" t="s">
        <v>56</v>
      </c>
      <c r="AB615" s="53">
        <v>8000</v>
      </c>
      <c r="AC615" s="53">
        <v>8000</v>
      </c>
      <c r="AD615" s="53" t="s">
        <v>56</v>
      </c>
      <c r="AE615" s="53" t="s">
        <v>56</v>
      </c>
      <c r="AF615" s="53" t="s">
        <v>56</v>
      </c>
      <c r="AG615" s="53">
        <v>8000</v>
      </c>
      <c r="AH615" s="53" t="s">
        <v>102</v>
      </c>
      <c r="AI615" s="53">
        <v>4000</v>
      </c>
      <c r="AJ615" s="53">
        <v>0</v>
      </c>
      <c r="AK615" s="53" t="s">
        <v>58</v>
      </c>
      <c r="AL615" s="53">
        <v>0</v>
      </c>
      <c r="AM615" s="51" t="s">
        <v>59</v>
      </c>
      <c r="AN615" s="51" t="s">
        <v>60</v>
      </c>
      <c r="AO615" s="51"/>
      <c r="AP615" s="53" t="s">
        <v>61</v>
      </c>
      <c r="AQ615" s="53" t="s">
        <v>133</v>
      </c>
      <c r="AR615" s="53" t="s">
        <v>142</v>
      </c>
      <c r="AS615" s="53" t="s">
        <v>88</v>
      </c>
      <c r="AT615" s="53" t="s">
        <v>89</v>
      </c>
      <c r="AU615" s="53" t="s">
        <v>90</v>
      </c>
      <c r="AV615" s="53" t="s">
        <v>6284</v>
      </c>
      <c r="AW615" s="53" t="s">
        <v>6285</v>
      </c>
      <c r="AX615" s="53" t="s">
        <v>775</v>
      </c>
      <c r="AY615" s="53" t="s">
        <v>93</v>
      </c>
      <c r="AZ615" s="53" t="s">
        <v>6058</v>
      </c>
      <c r="BA615" s="53" t="s">
        <v>106</v>
      </c>
      <c r="BB615" s="53">
        <v>0</v>
      </c>
      <c r="BC615" s="53" t="s">
        <v>6286</v>
      </c>
      <c r="BD615" s="53" t="s">
        <v>6287</v>
      </c>
      <c r="BE615" s="58">
        <v>42593</v>
      </c>
      <c r="BF615" s="53">
        <v>8000</v>
      </c>
      <c r="BG615" s="58">
        <v>42593</v>
      </c>
      <c r="BH615" s="109" t="s">
        <v>6058</v>
      </c>
      <c r="BI615" s="60">
        <v>312</v>
      </c>
      <c r="BJ615" s="61">
        <v>10.4</v>
      </c>
      <c r="BK615" s="27">
        <f t="shared" si="40"/>
        <v>10</v>
      </c>
      <c r="BL615" s="110">
        <f t="shared" si="41"/>
        <v>0.83333333333333337</v>
      </c>
    </row>
    <row r="616" spans="1:64" s="77" customFormat="1" ht="18.75" customHeight="1" x14ac:dyDescent="0.25">
      <c r="A616" s="105" t="s">
        <v>5521</v>
      </c>
      <c r="B616" s="51" t="s">
        <v>6293</v>
      </c>
      <c r="C616" s="49">
        <v>93</v>
      </c>
      <c r="D616" s="63" t="s">
        <v>3333</v>
      </c>
      <c r="E616" s="51" t="s">
        <v>377</v>
      </c>
      <c r="F616" s="50">
        <v>5030</v>
      </c>
      <c r="G616" s="63" t="s">
        <v>46</v>
      </c>
      <c r="H616" s="24" t="str">
        <f>IFERROR(IF(F616*1=9999,VLOOKUP(99&amp;C616*1,[4]Depara_Prod_Oficial!$A$2:$F$1048576,6,FALSE),VLOOKUP(F616*1,[4]Depara_Prod_Oficial!$A$2:$F$1048576,6,FALSE)),E616)</f>
        <v>Vida Proteção Exclusiva</v>
      </c>
      <c r="I616" s="24" t="str">
        <f>IFERROR(VLOOKUP(H616,'[5]Principais Produtos'!$C$1:$D$42,2,0),"Não")</f>
        <v>Sim</v>
      </c>
      <c r="J616" s="51" t="s">
        <v>387</v>
      </c>
      <c r="K616" s="51" t="s">
        <v>47</v>
      </c>
      <c r="L616" s="51"/>
      <c r="M616" s="54" t="s">
        <v>903</v>
      </c>
      <c r="N616" s="55">
        <v>14150.15</v>
      </c>
      <c r="O616" s="55">
        <v>14150.15</v>
      </c>
      <c r="P616" s="56">
        <v>0</v>
      </c>
      <c r="R616" s="51"/>
      <c r="S616" s="62" t="s">
        <v>375</v>
      </c>
      <c r="T616" s="53">
        <v>1553090</v>
      </c>
      <c r="U616" s="53" t="s">
        <v>6288</v>
      </c>
      <c r="V616" s="53" t="s">
        <v>6289</v>
      </c>
      <c r="W616" s="53" t="s">
        <v>52</v>
      </c>
      <c r="X616" s="53" t="s">
        <v>6290</v>
      </c>
      <c r="Y616" s="53" t="s">
        <v>6291</v>
      </c>
      <c r="Z616" s="53" t="s">
        <v>529</v>
      </c>
      <c r="AA616" s="53" t="s">
        <v>56</v>
      </c>
      <c r="AB616" s="53">
        <v>13517</v>
      </c>
      <c r="AC616" s="53">
        <v>13517</v>
      </c>
      <c r="AD616" s="53" t="s">
        <v>56</v>
      </c>
      <c r="AE616" s="53" t="s">
        <v>56</v>
      </c>
      <c r="AF616" s="53" t="s">
        <v>56</v>
      </c>
      <c r="AG616" s="53">
        <v>13517</v>
      </c>
      <c r="AH616" s="53" t="s">
        <v>102</v>
      </c>
      <c r="AI616" s="53">
        <v>6758.5</v>
      </c>
      <c r="AJ616" s="53">
        <v>0</v>
      </c>
      <c r="AK616" s="53" t="s">
        <v>58</v>
      </c>
      <c r="AL616" s="53">
        <v>0</v>
      </c>
      <c r="AM616" s="51" t="s">
        <v>59</v>
      </c>
      <c r="AN616" s="51" t="s">
        <v>60</v>
      </c>
      <c r="AO616" s="51"/>
      <c r="AP616" s="53" t="s">
        <v>61</v>
      </c>
      <c r="AQ616" s="53" t="s">
        <v>270</v>
      </c>
      <c r="AR616" s="53" t="s">
        <v>199</v>
      </c>
      <c r="AS616" s="53" t="s">
        <v>88</v>
      </c>
      <c r="AT616" s="53" t="s">
        <v>169</v>
      </c>
      <c r="AU616" s="53" t="s">
        <v>65</v>
      </c>
      <c r="AV616" s="53" t="s">
        <v>6292</v>
      </c>
      <c r="AW616" s="53" t="s">
        <v>92</v>
      </c>
      <c r="AX616" s="53" t="s">
        <v>68</v>
      </c>
      <c r="AY616" s="53" t="s">
        <v>93</v>
      </c>
      <c r="AZ616" s="53" t="s">
        <v>5992</v>
      </c>
      <c r="BA616" s="53" t="s">
        <v>163</v>
      </c>
      <c r="BB616" s="53">
        <v>0</v>
      </c>
      <c r="BC616" s="53" t="s">
        <v>6293</v>
      </c>
      <c r="BD616" s="53" t="s">
        <v>6294</v>
      </c>
      <c r="BE616" s="58">
        <v>41243</v>
      </c>
      <c r="BF616" s="53">
        <v>13517</v>
      </c>
      <c r="BG616" s="58">
        <v>41243</v>
      </c>
      <c r="BH616" s="109" t="s">
        <v>5992</v>
      </c>
      <c r="BI616" s="60">
        <v>1672</v>
      </c>
      <c r="BJ616" s="61">
        <v>55.733333333333334</v>
      </c>
      <c r="BK616" s="27">
        <f t="shared" si="40"/>
        <v>54</v>
      </c>
      <c r="BL616" s="110">
        <f t="shared" si="41"/>
        <v>4.5</v>
      </c>
    </row>
    <row r="617" spans="1:64" s="77" customFormat="1" ht="18.75" customHeight="1" x14ac:dyDescent="0.25">
      <c r="A617" s="105" t="s">
        <v>5521</v>
      </c>
      <c r="B617" s="51" t="s">
        <v>6300</v>
      </c>
      <c r="C617" s="49">
        <v>82</v>
      </c>
      <c r="D617" s="63" t="s">
        <v>3333</v>
      </c>
      <c r="E617" s="51" t="s">
        <v>1930</v>
      </c>
      <c r="F617" s="50">
        <v>3003</v>
      </c>
      <c r="G617" s="63" t="s">
        <v>374</v>
      </c>
      <c r="H617" s="24" t="str">
        <f>IFERROR(IF(F617*1=9999,VLOOKUP(99&amp;C617*1,[4]Depara_Prod_Oficial!$A$2:$F$1048576,6,FALSE),VLOOKUP(F617*1,[4]Depara_Prod_Oficial!$A$2:$F$1048576,6,FALSE)),E617)</f>
        <v>AP Cartões</v>
      </c>
      <c r="I617" s="24" t="str">
        <f>IFERROR(VLOOKUP(H617,'[5]Principais Produtos'!$C$1:$D$42,2,0),"Não")</f>
        <v>Não</v>
      </c>
      <c r="J617" s="51" t="s">
        <v>400</v>
      </c>
      <c r="K617" s="51" t="s">
        <v>400</v>
      </c>
      <c r="L617" s="51"/>
      <c r="M617" s="54" t="s">
        <v>369</v>
      </c>
      <c r="N617" s="55">
        <v>27896.83</v>
      </c>
      <c r="O617" s="55">
        <v>0</v>
      </c>
      <c r="P617" s="56">
        <v>27896.83</v>
      </c>
      <c r="Q617" s="64">
        <v>0</v>
      </c>
      <c r="R617" s="51"/>
      <c r="S617" s="62" t="s">
        <v>375</v>
      </c>
      <c r="T617" s="53">
        <v>1834275</v>
      </c>
      <c r="U617" s="53" t="s">
        <v>6295</v>
      </c>
      <c r="V617" s="53" t="s">
        <v>6296</v>
      </c>
      <c r="W617" s="53" t="s">
        <v>52</v>
      </c>
      <c r="X617" s="53" t="s">
        <v>2703</v>
      </c>
      <c r="Y617" s="53" t="s">
        <v>6297</v>
      </c>
      <c r="Z617" s="53" t="s">
        <v>6298</v>
      </c>
      <c r="AA617" s="53" t="s">
        <v>56</v>
      </c>
      <c r="AB617" s="53">
        <v>25000</v>
      </c>
      <c r="AC617" s="53">
        <v>25000</v>
      </c>
      <c r="AD617" s="53" t="s">
        <v>56</v>
      </c>
      <c r="AE617" s="53" t="s">
        <v>56</v>
      </c>
      <c r="AF617" s="53" t="s">
        <v>56</v>
      </c>
      <c r="AG617" s="53">
        <v>25000</v>
      </c>
      <c r="AH617" s="53" t="s">
        <v>102</v>
      </c>
      <c r="AI617" s="53">
        <v>12500</v>
      </c>
      <c r="AJ617" s="53">
        <v>0</v>
      </c>
      <c r="AK617" s="53" t="s">
        <v>58</v>
      </c>
      <c r="AL617" s="53">
        <v>0</v>
      </c>
      <c r="AM617" s="51" t="s">
        <v>59</v>
      </c>
      <c r="AN617" s="51" t="s">
        <v>60</v>
      </c>
      <c r="AO617" s="51"/>
      <c r="AP617" s="53" t="s">
        <v>61</v>
      </c>
      <c r="AQ617" s="53" t="s">
        <v>270</v>
      </c>
      <c r="AR617" s="53" t="s">
        <v>161</v>
      </c>
      <c r="AS617" s="53" t="s">
        <v>88</v>
      </c>
      <c r="AT617" s="53" t="s">
        <v>187</v>
      </c>
      <c r="AU617" s="53" t="s">
        <v>65</v>
      </c>
      <c r="AV617" s="53" t="s">
        <v>6299</v>
      </c>
      <c r="AW617" s="53" t="s">
        <v>92</v>
      </c>
      <c r="AX617" s="53" t="s">
        <v>68</v>
      </c>
      <c r="AY617" s="53" t="s">
        <v>93</v>
      </c>
      <c r="AZ617" s="53" t="s">
        <v>6000</v>
      </c>
      <c r="BA617" s="53" t="s">
        <v>155</v>
      </c>
      <c r="BB617" s="53">
        <v>0</v>
      </c>
      <c r="BC617" s="53" t="s">
        <v>6300</v>
      </c>
      <c r="BD617" s="53" t="s">
        <v>6301</v>
      </c>
      <c r="BE617" s="58">
        <v>41743</v>
      </c>
      <c r="BF617" s="53">
        <v>25000</v>
      </c>
      <c r="BG617" s="58">
        <v>41743</v>
      </c>
      <c r="BH617" s="109" t="s">
        <v>6000</v>
      </c>
      <c r="BI617" s="60">
        <v>1173</v>
      </c>
      <c r="BJ617" s="61">
        <v>39.1</v>
      </c>
      <c r="BK617" s="27">
        <f t="shared" si="40"/>
        <v>38</v>
      </c>
      <c r="BL617" s="110">
        <f t="shared" si="41"/>
        <v>3.1666666666666665</v>
      </c>
    </row>
    <row r="618" spans="1:64" ht="18.75" customHeight="1" x14ac:dyDescent="0.25">
      <c r="A618" s="105" t="s">
        <v>6392</v>
      </c>
      <c r="B618" s="51" t="s">
        <v>6493</v>
      </c>
      <c r="C618" s="49">
        <v>14</v>
      </c>
      <c r="D618" s="63" t="s">
        <v>3274</v>
      </c>
      <c r="E618" s="51" t="s">
        <v>3556</v>
      </c>
      <c r="F618" s="50">
        <v>8114</v>
      </c>
      <c r="G618" s="52" t="s">
        <v>1644</v>
      </c>
      <c r="H618" s="24" t="str">
        <f>IFERROR(IF(F618*1=9999,VLOOKUP(99&amp;C618*1,[4]Depara_Prod_Oficial!$A$2:$F$1048576,6,FALSE),VLOOKUP(F618*1,[4]Depara_Prod_Oficial!$A$2:$F$1048576,6,FALSE)),E618)</f>
        <v>Empresarial</v>
      </c>
      <c r="I618" s="24" t="str">
        <f>IFERROR(VLOOKUP(H618,'[5]Principais Produtos'!$C$1:$D$42,2,0),"Não")</f>
        <v>Sim</v>
      </c>
      <c r="J618" s="51" t="s">
        <v>387</v>
      </c>
      <c r="K618" s="51" t="s">
        <v>959</v>
      </c>
      <c r="L618" s="51"/>
      <c r="M618" s="69" t="s">
        <v>48</v>
      </c>
      <c r="N618" s="55">
        <v>5954.07</v>
      </c>
      <c r="O618" s="55">
        <v>5300</v>
      </c>
      <c r="P618" s="56">
        <v>654.06999999999971</v>
      </c>
      <c r="Q618" s="31"/>
      <c r="R618" s="17"/>
      <c r="S618" s="70" t="s">
        <v>375</v>
      </c>
      <c r="T618" s="23">
        <v>2432395</v>
      </c>
      <c r="U618" s="23" t="s">
        <v>6488</v>
      </c>
      <c r="V618" s="23" t="s">
        <v>6489</v>
      </c>
      <c r="W618" s="23" t="s">
        <v>129</v>
      </c>
      <c r="X618" s="23" t="s">
        <v>6490</v>
      </c>
      <c r="Y618" s="23" t="s">
        <v>6491</v>
      </c>
      <c r="Z618" s="23" t="s">
        <v>6492</v>
      </c>
      <c r="AA618" s="23" t="s">
        <v>56</v>
      </c>
      <c r="AB618" s="23">
        <v>6342.65</v>
      </c>
      <c r="AC618" s="23">
        <v>6342.65</v>
      </c>
      <c r="AD618" s="23" t="s">
        <v>56</v>
      </c>
      <c r="AE618" s="23" t="s">
        <v>56</v>
      </c>
      <c r="AF618" s="23" t="s">
        <v>56</v>
      </c>
      <c r="AG618" s="23">
        <v>6342.65</v>
      </c>
      <c r="AH618" s="23" t="s">
        <v>102</v>
      </c>
      <c r="AI618" s="23">
        <v>3171.33</v>
      </c>
      <c r="AJ618" s="23">
        <v>0</v>
      </c>
      <c r="AK618" s="23" t="s">
        <v>58</v>
      </c>
      <c r="AL618" s="23">
        <v>0</v>
      </c>
      <c r="AM618" s="24" t="s">
        <v>59</v>
      </c>
      <c r="AN618" s="24" t="s">
        <v>60</v>
      </c>
      <c r="AO618" s="24"/>
      <c r="AP618" s="23" t="s">
        <v>61</v>
      </c>
      <c r="AQ618" s="23" t="s">
        <v>6023</v>
      </c>
      <c r="AR618" s="23" t="s">
        <v>87</v>
      </c>
      <c r="AS618" s="23" t="s">
        <v>88</v>
      </c>
      <c r="AT618" s="23" t="s">
        <v>89</v>
      </c>
      <c r="AU618" s="23" t="s">
        <v>90</v>
      </c>
      <c r="AV618" s="23" t="s">
        <v>5358</v>
      </c>
      <c r="AW618" s="23" t="s">
        <v>92</v>
      </c>
      <c r="AX618" s="23" t="s">
        <v>68</v>
      </c>
      <c r="AY618" s="23" t="s">
        <v>93</v>
      </c>
      <c r="AZ618" s="23" t="s">
        <v>6408</v>
      </c>
      <c r="BA618" s="23" t="s">
        <v>106</v>
      </c>
      <c r="BB618" s="23">
        <v>0</v>
      </c>
      <c r="BC618" s="23" t="s">
        <v>6493</v>
      </c>
      <c r="BD618" s="23" t="s">
        <v>5283</v>
      </c>
      <c r="BE618" s="29">
        <v>42826</v>
      </c>
      <c r="BF618" s="23">
        <v>6342.65</v>
      </c>
      <c r="BG618" s="29">
        <v>42826</v>
      </c>
      <c r="BH618" s="108" t="s">
        <v>6408</v>
      </c>
      <c r="BI618" s="42">
        <v>96</v>
      </c>
      <c r="BJ618" s="43">
        <v>3.2</v>
      </c>
      <c r="BK618" s="27">
        <f t="shared" si="40"/>
        <v>3</v>
      </c>
      <c r="BL618" s="110">
        <f t="shared" si="41"/>
        <v>0.25</v>
      </c>
    </row>
    <row r="619" spans="1:64" ht="18.75" customHeight="1" x14ac:dyDescent="0.25">
      <c r="A619" s="105" t="s">
        <v>6392</v>
      </c>
      <c r="B619" s="51" t="s">
        <v>6499</v>
      </c>
      <c r="C619" s="49">
        <v>82</v>
      </c>
      <c r="D619" s="63" t="s">
        <v>3333</v>
      </c>
      <c r="E619" s="51" t="s">
        <v>917</v>
      </c>
      <c r="F619" s="50">
        <v>5012</v>
      </c>
      <c r="G619" s="63" t="s">
        <v>386</v>
      </c>
      <c r="H619" s="24" t="str">
        <f>IFERROR(IF(F619*1=9999,VLOOKUP(99&amp;C619*1,[4]Depara_Prod_Oficial!$A$2:$F$1048576,6,FALSE),VLOOKUP(F619*1,[4]Depara_Prod_Oficial!$A$2:$F$1048576,6,FALSE)),E619)</f>
        <v>AP STD</v>
      </c>
      <c r="I619" s="24" t="str">
        <f>IFERROR(VLOOKUP(H619,'[5]Principais Produtos'!$C$1:$D$42,2,0),"Não")</f>
        <v>Sim</v>
      </c>
      <c r="J619" s="51" t="s">
        <v>387</v>
      </c>
      <c r="K619" s="51" t="s">
        <v>953</v>
      </c>
      <c r="L619" s="51"/>
      <c r="M619" s="69" t="s">
        <v>903</v>
      </c>
      <c r="N619" s="55">
        <v>112750.67</v>
      </c>
      <c r="O619" s="55">
        <v>112750.67</v>
      </c>
      <c r="P619" s="56">
        <v>0</v>
      </c>
      <c r="Q619" s="31"/>
      <c r="R619" s="17"/>
      <c r="S619" s="70" t="s">
        <v>375</v>
      </c>
      <c r="T619" s="23">
        <v>1964703</v>
      </c>
      <c r="U619" s="23" t="s">
        <v>6494</v>
      </c>
      <c r="V619" s="23" t="s">
        <v>6495</v>
      </c>
      <c r="W619" s="23" t="s">
        <v>52</v>
      </c>
      <c r="X619" s="23" t="s">
        <v>6496</v>
      </c>
      <c r="Y619" s="23" t="s">
        <v>6497</v>
      </c>
      <c r="Z619" s="23" t="s">
        <v>6498</v>
      </c>
      <c r="AA619" s="23" t="s">
        <v>56</v>
      </c>
      <c r="AB619" s="23">
        <v>43795</v>
      </c>
      <c r="AC619" s="23">
        <v>43795</v>
      </c>
      <c r="AD619" s="23" t="s">
        <v>56</v>
      </c>
      <c r="AE619" s="23" t="s">
        <v>56</v>
      </c>
      <c r="AF619" s="23" t="s">
        <v>56</v>
      </c>
      <c r="AG619" s="23">
        <v>43795</v>
      </c>
      <c r="AH619" s="23" t="s">
        <v>102</v>
      </c>
      <c r="AI619" s="23">
        <v>21897.5</v>
      </c>
      <c r="AJ619" s="23">
        <v>0</v>
      </c>
      <c r="AK619" s="23" t="s">
        <v>58</v>
      </c>
      <c r="AL619" s="23">
        <v>0</v>
      </c>
      <c r="AM619" s="24" t="s">
        <v>59</v>
      </c>
      <c r="AN619" s="24" t="s">
        <v>60</v>
      </c>
      <c r="AO619" s="24"/>
      <c r="AP619" s="23" t="s">
        <v>61</v>
      </c>
      <c r="AQ619" s="23" t="s">
        <v>86</v>
      </c>
      <c r="AR619" s="23" t="s">
        <v>63</v>
      </c>
      <c r="AS619" s="23" t="s">
        <v>64</v>
      </c>
      <c r="AT619" s="23" t="s">
        <v>153</v>
      </c>
      <c r="AU619" s="23" t="s">
        <v>65</v>
      </c>
      <c r="AV619" s="23" t="s">
        <v>123</v>
      </c>
      <c r="AW619" s="23" t="s">
        <v>105</v>
      </c>
      <c r="AX619" s="23" t="s">
        <v>68</v>
      </c>
      <c r="AY619" s="23" t="s">
        <v>93</v>
      </c>
      <c r="AZ619" s="23" t="s">
        <v>6423</v>
      </c>
      <c r="BA619" s="23" t="s">
        <v>163</v>
      </c>
      <c r="BB619" s="23">
        <v>0</v>
      </c>
      <c r="BC619" s="23" t="s">
        <v>6499</v>
      </c>
      <c r="BD619" s="23" t="s">
        <v>4573</v>
      </c>
      <c r="BE619" s="29">
        <v>41942</v>
      </c>
      <c r="BF619" s="23">
        <v>43795</v>
      </c>
      <c r="BG619" s="29">
        <v>41942</v>
      </c>
      <c r="BH619" s="108" t="s">
        <v>6423</v>
      </c>
      <c r="BI619" s="42">
        <v>986</v>
      </c>
      <c r="BJ619" s="43">
        <v>32.866666666666667</v>
      </c>
      <c r="BK619" s="27">
        <f t="shared" si="40"/>
        <v>32</v>
      </c>
      <c r="BL619" s="110">
        <f t="shared" si="41"/>
        <v>2.6666666666666665</v>
      </c>
    </row>
    <row r="620" spans="1:64" ht="18.75" customHeight="1" x14ac:dyDescent="0.25">
      <c r="A620" s="105" t="s">
        <v>6392</v>
      </c>
      <c r="B620" s="51" t="s">
        <v>6505</v>
      </c>
      <c r="C620" s="49">
        <v>82</v>
      </c>
      <c r="D620" s="63" t="s">
        <v>3333</v>
      </c>
      <c r="E620" s="51" t="s">
        <v>917</v>
      </c>
      <c r="F620" s="50">
        <v>5012</v>
      </c>
      <c r="G620" s="63" t="s">
        <v>374</v>
      </c>
      <c r="H620" s="24" t="str">
        <f>IFERROR(IF(F620*1=9999,VLOOKUP(99&amp;C620*1,[4]Depara_Prod_Oficial!$A$2:$F$1048576,6,FALSE),VLOOKUP(F620*1,[4]Depara_Prod_Oficial!$A$2:$F$1048576,6,FALSE)),E620)</f>
        <v>AP STD</v>
      </c>
      <c r="I620" s="24" t="str">
        <f>IFERROR(VLOOKUP(H620,'[5]Principais Produtos'!$C$1:$D$42,2,0),"Não")</f>
        <v>Sim</v>
      </c>
      <c r="J620" s="51" t="s">
        <v>387</v>
      </c>
      <c r="K620" s="51" t="s">
        <v>3664</v>
      </c>
      <c r="L620" s="51"/>
      <c r="M620" s="69" t="s">
        <v>903</v>
      </c>
      <c r="N620" s="55">
        <v>7579.92</v>
      </c>
      <c r="O620" s="55">
        <v>7579.92</v>
      </c>
      <c r="P620" s="56">
        <v>0</v>
      </c>
      <c r="Q620" s="31"/>
      <c r="R620" s="17"/>
      <c r="S620" s="70" t="s">
        <v>375</v>
      </c>
      <c r="T620" s="23">
        <v>1771228</v>
      </c>
      <c r="U620" s="23" t="s">
        <v>6500</v>
      </c>
      <c r="V620" s="23" t="s">
        <v>6501</v>
      </c>
      <c r="W620" s="23" t="s">
        <v>52</v>
      </c>
      <c r="X620" s="23" t="s">
        <v>6502</v>
      </c>
      <c r="Y620" s="23" t="s">
        <v>6503</v>
      </c>
      <c r="Z620" s="23" t="s">
        <v>6504</v>
      </c>
      <c r="AA620" s="23" t="s">
        <v>56</v>
      </c>
      <c r="AB620" s="23">
        <v>50000</v>
      </c>
      <c r="AC620" s="23">
        <v>50000</v>
      </c>
      <c r="AD620" s="23" t="s">
        <v>56</v>
      </c>
      <c r="AE620" s="23" t="s">
        <v>56</v>
      </c>
      <c r="AF620" s="23" t="s">
        <v>56</v>
      </c>
      <c r="AG620" s="23">
        <v>50000</v>
      </c>
      <c r="AH620" s="23" t="s">
        <v>102</v>
      </c>
      <c r="AI620" s="23">
        <v>25000</v>
      </c>
      <c r="AJ620" s="23">
        <v>0</v>
      </c>
      <c r="AK620" s="23" t="s">
        <v>58</v>
      </c>
      <c r="AL620" s="23">
        <v>0</v>
      </c>
      <c r="AM620" s="24" t="s">
        <v>59</v>
      </c>
      <c r="AN620" s="24" t="s">
        <v>60</v>
      </c>
      <c r="AO620" s="24"/>
      <c r="AP620" s="23" t="s">
        <v>61</v>
      </c>
      <c r="AQ620" s="23" t="s">
        <v>86</v>
      </c>
      <c r="AR620" s="23" t="s">
        <v>199</v>
      </c>
      <c r="AS620" s="23" t="s">
        <v>88</v>
      </c>
      <c r="AT620" s="23" t="s">
        <v>153</v>
      </c>
      <c r="AU620" s="23" t="s">
        <v>65</v>
      </c>
      <c r="AV620" s="23" t="s">
        <v>505</v>
      </c>
      <c r="AW620" s="23" t="s">
        <v>105</v>
      </c>
      <c r="AX620" s="23" t="s">
        <v>68</v>
      </c>
      <c r="AY620" s="23" t="s">
        <v>93</v>
      </c>
      <c r="AZ620" s="23" t="s">
        <v>6432</v>
      </c>
      <c r="BA620" s="23" t="s">
        <v>163</v>
      </c>
      <c r="BB620" s="23">
        <v>0</v>
      </c>
      <c r="BC620" s="23" t="s">
        <v>6505</v>
      </c>
      <c r="BD620" s="23" t="s">
        <v>6506</v>
      </c>
      <c r="BE620" s="29">
        <v>41647</v>
      </c>
      <c r="BF620" s="23">
        <v>50000</v>
      </c>
      <c r="BG620" s="29">
        <v>41647</v>
      </c>
      <c r="BH620" s="108" t="s">
        <v>6432</v>
      </c>
      <c r="BI620" s="42">
        <v>1273</v>
      </c>
      <c r="BJ620" s="43">
        <v>42.43333333333333</v>
      </c>
      <c r="BK620" s="27">
        <f t="shared" si="40"/>
        <v>41</v>
      </c>
      <c r="BL620" s="110">
        <f t="shared" si="41"/>
        <v>3.4166666666666665</v>
      </c>
    </row>
    <row r="621" spans="1:64" ht="18.75" customHeight="1" x14ac:dyDescent="0.25">
      <c r="A621" s="105" t="s">
        <v>6392</v>
      </c>
      <c r="B621" s="51" t="s">
        <v>6512</v>
      </c>
      <c r="C621" s="49">
        <v>93</v>
      </c>
      <c r="D621" s="63" t="s">
        <v>3333</v>
      </c>
      <c r="E621" s="51" t="s">
        <v>1635</v>
      </c>
      <c r="F621" s="50">
        <v>8064</v>
      </c>
      <c r="G621" s="63" t="s">
        <v>374</v>
      </c>
      <c r="H621" s="24" t="str">
        <f>IFERROR(IF(F621*1=9999,VLOOKUP(99&amp;C621*1,[4]Depara_Prod_Oficial!$A$2:$F$1048576,6,FALSE),VLOOKUP(F621*1,[4]Depara_Prod_Oficial!$A$2:$F$1048576,6,FALSE)),E621)</f>
        <v>Vida Van Gogh</v>
      </c>
      <c r="I621" s="24" t="str">
        <f>IFERROR(VLOOKUP(H621,'[5]Principais Produtos'!$C$1:$D$42,2,0),"Não")</f>
        <v>Sim</v>
      </c>
      <c r="J621" s="51" t="s">
        <v>925</v>
      </c>
      <c r="K621" s="51" t="s">
        <v>378</v>
      </c>
      <c r="L621" s="51"/>
      <c r="M621" s="69" t="s">
        <v>369</v>
      </c>
      <c r="N621" s="55">
        <v>117982.2</v>
      </c>
      <c r="O621" s="55">
        <v>0</v>
      </c>
      <c r="P621" s="56">
        <v>117982.2</v>
      </c>
      <c r="Q621" s="31"/>
      <c r="R621" s="17"/>
      <c r="S621" s="70" t="s">
        <v>375</v>
      </c>
      <c r="T621" s="23">
        <v>2305015</v>
      </c>
      <c r="U621" s="23" t="s">
        <v>6507</v>
      </c>
      <c r="V621" s="23" t="s">
        <v>2065</v>
      </c>
      <c r="W621" s="23" t="s">
        <v>52</v>
      </c>
      <c r="X621" s="23" t="s">
        <v>6508</v>
      </c>
      <c r="Y621" s="23" t="s">
        <v>6509</v>
      </c>
      <c r="Z621" s="23" t="s">
        <v>2068</v>
      </c>
      <c r="AA621" s="23" t="s">
        <v>56</v>
      </c>
      <c r="AB621" s="23">
        <v>84111.2</v>
      </c>
      <c r="AC621" s="23">
        <v>105139</v>
      </c>
      <c r="AD621" s="23" t="s">
        <v>56</v>
      </c>
      <c r="AE621" s="23" t="s">
        <v>56</v>
      </c>
      <c r="AF621" s="23" t="s">
        <v>56</v>
      </c>
      <c r="AG621" s="23">
        <v>84111.2</v>
      </c>
      <c r="AH621" s="23" t="s">
        <v>102</v>
      </c>
      <c r="AI621" s="23">
        <v>42055.6</v>
      </c>
      <c r="AJ621" s="23">
        <v>0</v>
      </c>
      <c r="AK621" s="23" t="s">
        <v>58</v>
      </c>
      <c r="AL621" s="23">
        <v>0</v>
      </c>
      <c r="AM621" s="24" t="s">
        <v>59</v>
      </c>
      <c r="AN621" s="24" t="s">
        <v>60</v>
      </c>
      <c r="AO621" s="24"/>
      <c r="AP621" s="23" t="s">
        <v>61</v>
      </c>
      <c r="AQ621" s="23" t="s">
        <v>86</v>
      </c>
      <c r="AR621" s="23" t="s">
        <v>87</v>
      </c>
      <c r="AS621" s="23" t="s">
        <v>88</v>
      </c>
      <c r="AT621" s="23" t="s">
        <v>187</v>
      </c>
      <c r="AU621" s="23" t="s">
        <v>65</v>
      </c>
      <c r="AV621" s="23" t="s">
        <v>6510</v>
      </c>
      <c r="AW621" s="23" t="s">
        <v>292</v>
      </c>
      <c r="AX621" s="23" t="s">
        <v>293</v>
      </c>
      <c r="AY621" s="23" t="s">
        <v>93</v>
      </c>
      <c r="AZ621" s="23" t="s">
        <v>6511</v>
      </c>
      <c r="BA621" s="23" t="s">
        <v>124</v>
      </c>
      <c r="BB621" s="23">
        <v>0</v>
      </c>
      <c r="BC621" s="23" t="s">
        <v>6512</v>
      </c>
      <c r="BD621" s="23" t="s">
        <v>6513</v>
      </c>
      <c r="BE621" s="29">
        <v>42602</v>
      </c>
      <c r="BF621" s="23">
        <v>84111.2</v>
      </c>
      <c r="BG621" s="29">
        <v>42602</v>
      </c>
      <c r="BH621" s="108" t="s">
        <v>6511</v>
      </c>
      <c r="BI621" s="42">
        <v>319</v>
      </c>
      <c r="BJ621" s="43">
        <v>10.633333333333333</v>
      </c>
      <c r="BK621" s="27">
        <f t="shared" si="40"/>
        <v>10</v>
      </c>
      <c r="BL621" s="110">
        <f t="shared" si="41"/>
        <v>0.83333333333333337</v>
      </c>
    </row>
    <row r="622" spans="1:64" ht="18.75" customHeight="1" x14ac:dyDescent="0.25">
      <c r="A622" s="105" t="s">
        <v>6392</v>
      </c>
      <c r="B622" s="51" t="s">
        <v>6519</v>
      </c>
      <c r="C622" s="49">
        <v>82</v>
      </c>
      <c r="D622" s="63" t="s">
        <v>3333</v>
      </c>
      <c r="E622" s="51" t="s">
        <v>917</v>
      </c>
      <c r="F622" s="50">
        <v>5012</v>
      </c>
      <c r="G622" s="63" t="s">
        <v>374</v>
      </c>
      <c r="H622" s="24" t="str">
        <f>IFERROR(IF(F622*1=9999,VLOOKUP(99&amp;C622*1,[4]Depara_Prod_Oficial!$A$2:$F$1048576,6,FALSE),VLOOKUP(F622*1,[4]Depara_Prod_Oficial!$A$2:$F$1048576,6,FALSE)),E622)</f>
        <v>AP STD</v>
      </c>
      <c r="I622" s="24" t="str">
        <f>IFERROR(VLOOKUP(H622,'[5]Principais Produtos'!$C$1:$D$42,2,0),"Não")</f>
        <v>Sim</v>
      </c>
      <c r="J622" s="51" t="s">
        <v>387</v>
      </c>
      <c r="K622" s="51" t="s">
        <v>3664</v>
      </c>
      <c r="L622" s="51"/>
      <c r="M622" s="69" t="s">
        <v>48</v>
      </c>
      <c r="N622" s="55">
        <v>3878.01</v>
      </c>
      <c r="O622" s="55">
        <v>3800</v>
      </c>
      <c r="P622" s="56">
        <v>78.010000000000218</v>
      </c>
      <c r="Q622" s="31"/>
      <c r="R622" s="17"/>
      <c r="S622" s="70" t="s">
        <v>375</v>
      </c>
      <c r="T622" s="23">
        <v>2164635</v>
      </c>
      <c r="U622" s="23" t="s">
        <v>6514</v>
      </c>
      <c r="V622" s="23" t="s">
        <v>6515</v>
      </c>
      <c r="W622" s="23" t="s">
        <v>52</v>
      </c>
      <c r="X622" s="23" t="s">
        <v>6516</v>
      </c>
      <c r="Y622" s="23" t="s">
        <v>6517</v>
      </c>
      <c r="Z622" s="23" t="s">
        <v>6518</v>
      </c>
      <c r="AA622" s="23" t="s">
        <v>56</v>
      </c>
      <c r="AB622" s="23">
        <v>25000</v>
      </c>
      <c r="AC622" s="23">
        <v>25000</v>
      </c>
      <c r="AD622" s="23" t="s">
        <v>56</v>
      </c>
      <c r="AE622" s="23" t="s">
        <v>56</v>
      </c>
      <c r="AF622" s="23" t="s">
        <v>56</v>
      </c>
      <c r="AG622" s="23">
        <v>25000</v>
      </c>
      <c r="AH622" s="23" t="s">
        <v>102</v>
      </c>
      <c r="AI622" s="23">
        <v>12500</v>
      </c>
      <c r="AJ622" s="23">
        <v>0</v>
      </c>
      <c r="AK622" s="23" t="s">
        <v>58</v>
      </c>
      <c r="AL622" s="23">
        <v>0</v>
      </c>
      <c r="AM622" s="24" t="s">
        <v>59</v>
      </c>
      <c r="AN622" s="24" t="s">
        <v>60</v>
      </c>
      <c r="AO622" s="24"/>
      <c r="AP622" s="23" t="s">
        <v>61</v>
      </c>
      <c r="AQ622" s="23" t="s">
        <v>86</v>
      </c>
      <c r="AR622" s="23" t="s">
        <v>63</v>
      </c>
      <c r="AS622" s="23" t="s">
        <v>64</v>
      </c>
      <c r="AT622" s="23" t="s">
        <v>153</v>
      </c>
      <c r="AU622" s="23" t="s">
        <v>65</v>
      </c>
      <c r="AV622" s="23" t="s">
        <v>1382</v>
      </c>
      <c r="AW622" s="23" t="s">
        <v>92</v>
      </c>
      <c r="AX622" s="23" t="s">
        <v>68</v>
      </c>
      <c r="AY622" s="23" t="s">
        <v>93</v>
      </c>
      <c r="AZ622" s="23" t="s">
        <v>6417</v>
      </c>
      <c r="BA622" s="23" t="s">
        <v>106</v>
      </c>
      <c r="BB622" s="23">
        <v>0</v>
      </c>
      <c r="BC622" s="23" t="s">
        <v>6519</v>
      </c>
      <c r="BD622" s="23" t="s">
        <v>6520</v>
      </c>
      <c r="BE622" s="29">
        <v>42303</v>
      </c>
      <c r="BF622" s="23">
        <v>25000</v>
      </c>
      <c r="BG622" s="29">
        <v>42303</v>
      </c>
      <c r="BH622" s="108" t="s">
        <v>6417</v>
      </c>
      <c r="BI622" s="42">
        <v>620</v>
      </c>
      <c r="BJ622" s="43">
        <v>20.666666666666668</v>
      </c>
      <c r="BK622" s="27">
        <f t="shared" si="40"/>
        <v>20</v>
      </c>
      <c r="BL622" s="110">
        <f t="shared" si="41"/>
        <v>1.6666666666666667</v>
      </c>
    </row>
    <row r="623" spans="1:64" ht="18.75" customHeight="1" x14ac:dyDescent="0.25">
      <c r="A623" s="105" t="s">
        <v>6392</v>
      </c>
      <c r="B623" s="51" t="s">
        <v>6527</v>
      </c>
      <c r="C623" s="49">
        <v>14</v>
      </c>
      <c r="D623" s="63" t="s">
        <v>3274</v>
      </c>
      <c r="E623" s="51" t="s">
        <v>1629</v>
      </c>
      <c r="F623" s="50">
        <v>5002</v>
      </c>
      <c r="G623" s="63" t="s">
        <v>381</v>
      </c>
      <c r="H623" s="24" t="str">
        <f>IFERROR(IF(F623*1=9999,VLOOKUP(99&amp;C623*1,[4]Depara_Prod_Oficial!$A$2:$F$1048576,6,FALSE),VLOOKUP(F623*1,[4]Depara_Prod_Oficial!$A$2:$F$1048576,6,FALSE)),E623)</f>
        <v>Residencial Dose Dupla</v>
      </c>
      <c r="I623" s="24" t="str">
        <f>IFERROR(VLOOKUP(H623,'[5]Principais Produtos'!$C$1:$D$42,2,0),"Não")</f>
        <v>Sim</v>
      </c>
      <c r="J623" s="51" t="s">
        <v>925</v>
      </c>
      <c r="K623" s="51" t="s">
        <v>378</v>
      </c>
      <c r="L623" s="51"/>
      <c r="M623" s="69" t="s">
        <v>903</v>
      </c>
      <c r="N623" s="55">
        <v>6886.2</v>
      </c>
      <c r="O623" s="55">
        <v>6886.2</v>
      </c>
      <c r="P623" s="56">
        <v>0</v>
      </c>
      <c r="Q623" s="31"/>
      <c r="R623" s="17"/>
      <c r="S623" s="70" t="s">
        <v>375</v>
      </c>
      <c r="T623" s="23">
        <v>2261398</v>
      </c>
      <c r="U623" s="23" t="s">
        <v>6521</v>
      </c>
      <c r="V623" s="23" t="s">
        <v>6522</v>
      </c>
      <c r="W623" s="23" t="s">
        <v>129</v>
      </c>
      <c r="X623" s="23" t="s">
        <v>6523</v>
      </c>
      <c r="Y623" s="23" t="s">
        <v>6524</v>
      </c>
      <c r="Z623" s="23" t="s">
        <v>6525</v>
      </c>
      <c r="AA623" s="23" t="s">
        <v>56</v>
      </c>
      <c r="AB623" s="23">
        <v>14146.2</v>
      </c>
      <c r="AC623" s="23">
        <v>15325</v>
      </c>
      <c r="AD623" s="23" t="s">
        <v>56</v>
      </c>
      <c r="AE623" s="23" t="s">
        <v>56</v>
      </c>
      <c r="AF623" s="23" t="s">
        <v>56</v>
      </c>
      <c r="AG623" s="23">
        <v>5591.2</v>
      </c>
      <c r="AH623" s="23" t="s">
        <v>57</v>
      </c>
      <c r="AI623" s="23">
        <v>5591.2</v>
      </c>
      <c r="AJ623" s="23">
        <v>0</v>
      </c>
      <c r="AK623" s="23" t="s">
        <v>58</v>
      </c>
      <c r="AL623" s="23">
        <v>0</v>
      </c>
      <c r="AM623" s="24" t="s">
        <v>59</v>
      </c>
      <c r="AN623" s="24" t="s">
        <v>60</v>
      </c>
      <c r="AO623" s="24"/>
      <c r="AP623" s="23" t="s">
        <v>61</v>
      </c>
      <c r="AQ623" s="23" t="s">
        <v>133</v>
      </c>
      <c r="AR623" s="23" t="s">
        <v>538</v>
      </c>
      <c r="AS623" s="23" t="s">
        <v>88</v>
      </c>
      <c r="AT623" s="23" t="s">
        <v>89</v>
      </c>
      <c r="AU623" s="23" t="s">
        <v>103</v>
      </c>
      <c r="AV623" s="23" t="s">
        <v>6526</v>
      </c>
      <c r="AW623" s="23" t="s">
        <v>272</v>
      </c>
      <c r="AX623" s="23" t="s">
        <v>273</v>
      </c>
      <c r="AY623" s="23" t="s">
        <v>93</v>
      </c>
      <c r="AZ623" s="23" t="s">
        <v>6401</v>
      </c>
      <c r="BA623" s="23" t="s">
        <v>163</v>
      </c>
      <c r="BB623" s="23">
        <v>0</v>
      </c>
      <c r="BC623" s="23" t="s">
        <v>6527</v>
      </c>
      <c r="BD623" s="23" t="s">
        <v>2273</v>
      </c>
      <c r="BE623" s="29">
        <v>42522</v>
      </c>
      <c r="BF623" s="23">
        <v>14146.2</v>
      </c>
      <c r="BG623" s="29">
        <v>42522</v>
      </c>
      <c r="BH623" s="108" t="s">
        <v>6401</v>
      </c>
      <c r="BI623" s="42">
        <v>408</v>
      </c>
      <c r="BJ623" s="43">
        <v>13.6</v>
      </c>
      <c r="BK623" s="27">
        <f t="shared" si="40"/>
        <v>13</v>
      </c>
      <c r="BL623" s="110">
        <f t="shared" si="41"/>
        <v>1.0833333333333333</v>
      </c>
    </row>
    <row r="624" spans="1:64" ht="18.75" customHeight="1" x14ac:dyDescent="0.25">
      <c r="A624" s="105" t="s">
        <v>6392</v>
      </c>
      <c r="B624" s="51" t="s">
        <v>6534</v>
      </c>
      <c r="C624" s="49">
        <v>14</v>
      </c>
      <c r="D624" s="63" t="s">
        <v>3274</v>
      </c>
      <c r="E624" s="51" t="s">
        <v>380</v>
      </c>
      <c r="F624" s="50">
        <v>8100</v>
      </c>
      <c r="G624" s="18" t="s">
        <v>936</v>
      </c>
      <c r="H624" s="24" t="str">
        <f>IFERROR(IF(F624*1=9999,VLOOKUP(99&amp;C624*1,[4]Depara_Prod_Oficial!$A$2:$F$1048576,6,FALSE),VLOOKUP(F624*1,[4]Depara_Prod_Oficial!$A$2:$F$1048576,6,FALSE)),E624)</f>
        <v>Residencial Van Gogh</v>
      </c>
      <c r="I624" s="24" t="str">
        <f>IFERROR(VLOOKUP(H624,'[5]Principais Produtos'!$C$1:$D$42,2,0),"Não")</f>
        <v>Não</v>
      </c>
      <c r="J624" s="51" t="s">
        <v>387</v>
      </c>
      <c r="K624" s="51" t="s">
        <v>1645</v>
      </c>
      <c r="L624" s="51"/>
      <c r="M624" s="69" t="s">
        <v>903</v>
      </c>
      <c r="N624" s="55">
        <v>32795.49</v>
      </c>
      <c r="O624" s="55">
        <v>32795.49</v>
      </c>
      <c r="P624" s="56">
        <v>0</v>
      </c>
      <c r="Q624" s="31"/>
      <c r="R624" s="17"/>
      <c r="S624" s="70" t="s">
        <v>375</v>
      </c>
      <c r="T624" s="23">
        <v>2283791</v>
      </c>
      <c r="U624" s="23" t="s">
        <v>6528</v>
      </c>
      <c r="V624" s="23" t="s">
        <v>6529</v>
      </c>
      <c r="W624" s="23" t="s">
        <v>129</v>
      </c>
      <c r="X624" s="23" t="s">
        <v>6530</v>
      </c>
      <c r="Y624" s="23" t="s">
        <v>6531</v>
      </c>
      <c r="Z624" s="23" t="s">
        <v>6532</v>
      </c>
      <c r="AA624" s="23" t="s">
        <v>56</v>
      </c>
      <c r="AB624" s="23">
        <v>27525</v>
      </c>
      <c r="AC624" s="23">
        <v>27525</v>
      </c>
      <c r="AD624" s="23" t="s">
        <v>56</v>
      </c>
      <c r="AE624" s="23" t="s">
        <v>56</v>
      </c>
      <c r="AF624" s="23" t="s">
        <v>56</v>
      </c>
      <c r="AG624" s="23">
        <v>27525</v>
      </c>
      <c r="AH624" s="23" t="s">
        <v>102</v>
      </c>
      <c r="AI624" s="23">
        <v>13762.5</v>
      </c>
      <c r="AJ624" s="23">
        <v>0</v>
      </c>
      <c r="AK624" s="23" t="s">
        <v>58</v>
      </c>
      <c r="AL624" s="23">
        <v>0</v>
      </c>
      <c r="AM624" s="24" t="s">
        <v>59</v>
      </c>
      <c r="AN624" s="24" t="s">
        <v>60</v>
      </c>
      <c r="AO624" s="24"/>
      <c r="AP624" s="23" t="s">
        <v>61</v>
      </c>
      <c r="AQ624" s="23" t="s">
        <v>133</v>
      </c>
      <c r="AR624" s="23" t="s">
        <v>87</v>
      </c>
      <c r="AS624" s="23" t="s">
        <v>88</v>
      </c>
      <c r="AT624" s="23" t="s">
        <v>89</v>
      </c>
      <c r="AU624" s="23" t="s">
        <v>103</v>
      </c>
      <c r="AV624" s="23" t="s">
        <v>6533</v>
      </c>
      <c r="AW624" s="23" t="s">
        <v>92</v>
      </c>
      <c r="AX624" s="23" t="s">
        <v>68</v>
      </c>
      <c r="AY624" s="23" t="s">
        <v>93</v>
      </c>
      <c r="AZ624" s="23" t="s">
        <v>6401</v>
      </c>
      <c r="BA624" s="23" t="s">
        <v>163</v>
      </c>
      <c r="BB624" s="23">
        <v>0</v>
      </c>
      <c r="BC624" s="23" t="s">
        <v>6534</v>
      </c>
      <c r="BD624" s="23" t="s">
        <v>6535</v>
      </c>
      <c r="BE624" s="29">
        <v>42570</v>
      </c>
      <c r="BF624" s="23">
        <v>27525</v>
      </c>
      <c r="BG624" s="29">
        <v>42570</v>
      </c>
      <c r="BH624" s="108" t="s">
        <v>6401</v>
      </c>
      <c r="BI624" s="42">
        <v>360</v>
      </c>
      <c r="BJ624" s="43">
        <v>12</v>
      </c>
      <c r="BK624" s="27">
        <f t="shared" si="40"/>
        <v>11</v>
      </c>
      <c r="BL624" s="110">
        <f t="shared" si="41"/>
        <v>0.91666666666666663</v>
      </c>
    </row>
    <row r="625" spans="1:64" ht="18.75" customHeight="1" x14ac:dyDescent="0.25">
      <c r="A625" s="105" t="s">
        <v>6392</v>
      </c>
      <c r="B625" s="51" t="s">
        <v>6541</v>
      </c>
      <c r="C625" s="49">
        <v>14</v>
      </c>
      <c r="D625" s="63" t="s">
        <v>3274</v>
      </c>
      <c r="E625" s="51" t="s">
        <v>3557</v>
      </c>
      <c r="F625" s="50">
        <v>8099</v>
      </c>
      <c r="G625" s="63" t="s">
        <v>381</v>
      </c>
      <c r="H625" s="24" t="str">
        <f>IFERROR(IF(F625*1=9999,VLOOKUP(99&amp;C625*1,[4]Depara_Prod_Oficial!$A$2:$F$1048576,6,FALSE),VLOOKUP(F625*1,[4]Depara_Prod_Oficial!$A$2:$F$1048576,6,FALSE)),E625)</f>
        <v>Residencial Sob Medida</v>
      </c>
      <c r="I625" s="24" t="str">
        <f>IFERROR(VLOOKUP(H625,'[5]Principais Produtos'!$C$1:$D$42,2,0),"Não")</f>
        <v>Sim</v>
      </c>
      <c r="J625" s="51" t="s">
        <v>387</v>
      </c>
      <c r="K625" s="51" t="s">
        <v>6139</v>
      </c>
      <c r="L625" s="51"/>
      <c r="M625" s="69" t="s">
        <v>903</v>
      </c>
      <c r="N625" s="55">
        <v>5230.41</v>
      </c>
      <c r="O625" s="55">
        <v>5230.41</v>
      </c>
      <c r="P625" s="56">
        <v>0</v>
      </c>
      <c r="Q625" s="31"/>
      <c r="R625" s="17"/>
      <c r="S625" s="70" t="s">
        <v>375</v>
      </c>
      <c r="T625" s="23">
        <v>2369188</v>
      </c>
      <c r="U625" s="23" t="s">
        <v>6536</v>
      </c>
      <c r="V625" s="23" t="s">
        <v>6537</v>
      </c>
      <c r="W625" s="23" t="s">
        <v>129</v>
      </c>
      <c r="X625" s="23" t="s">
        <v>6538</v>
      </c>
      <c r="Y625" s="23" t="s">
        <v>6539</v>
      </c>
      <c r="Z625" s="23" t="s">
        <v>6540</v>
      </c>
      <c r="AA625" s="23" t="s">
        <v>56</v>
      </c>
      <c r="AB625" s="23">
        <v>13388</v>
      </c>
      <c r="AC625" s="23">
        <v>13388</v>
      </c>
      <c r="AD625" s="23" t="s">
        <v>56</v>
      </c>
      <c r="AE625" s="23" t="s">
        <v>56</v>
      </c>
      <c r="AF625" s="23" t="s">
        <v>56</v>
      </c>
      <c r="AG625" s="23">
        <v>13388</v>
      </c>
      <c r="AH625" s="23" t="s">
        <v>102</v>
      </c>
      <c r="AI625" s="23">
        <v>6694</v>
      </c>
      <c r="AJ625" s="23">
        <v>0</v>
      </c>
      <c r="AK625" s="23" t="s">
        <v>58</v>
      </c>
      <c r="AL625" s="23">
        <v>0</v>
      </c>
      <c r="AM625" s="24" t="s">
        <v>59</v>
      </c>
      <c r="AN625" s="24" t="s">
        <v>60</v>
      </c>
      <c r="AO625" s="24"/>
      <c r="AP625" s="23" t="s">
        <v>61</v>
      </c>
      <c r="AQ625" s="23" t="s">
        <v>133</v>
      </c>
      <c r="AR625" s="23" t="s">
        <v>87</v>
      </c>
      <c r="AS625" s="23" t="s">
        <v>88</v>
      </c>
      <c r="AT625" s="23" t="s">
        <v>89</v>
      </c>
      <c r="AU625" s="23" t="s">
        <v>90</v>
      </c>
      <c r="AV625" s="23" t="s">
        <v>466</v>
      </c>
      <c r="AW625" s="23" t="s">
        <v>272</v>
      </c>
      <c r="AX625" s="23" t="s">
        <v>273</v>
      </c>
      <c r="AY625" s="23" t="s">
        <v>93</v>
      </c>
      <c r="AZ625" s="23" t="s">
        <v>6485</v>
      </c>
      <c r="BA625" s="23" t="s">
        <v>94</v>
      </c>
      <c r="BB625" s="23">
        <v>0</v>
      </c>
      <c r="BC625" s="23" t="s">
        <v>6541</v>
      </c>
      <c r="BD625" s="23" t="s">
        <v>3288</v>
      </c>
      <c r="BE625" s="29">
        <v>42671</v>
      </c>
      <c r="BF625" s="23">
        <v>13388</v>
      </c>
      <c r="BG625" s="29">
        <v>42671</v>
      </c>
      <c r="BH625" s="108" t="s">
        <v>6485</v>
      </c>
      <c r="BI625" s="42">
        <v>255</v>
      </c>
      <c r="BJ625" s="43">
        <v>8.5</v>
      </c>
      <c r="BK625" s="27">
        <f t="shared" si="40"/>
        <v>8</v>
      </c>
      <c r="BL625" s="110">
        <f t="shared" si="41"/>
        <v>0.66666666666666663</v>
      </c>
    </row>
    <row r="626" spans="1:64" ht="18.75" customHeight="1" x14ac:dyDescent="0.25">
      <c r="A626" s="105" t="s">
        <v>6392</v>
      </c>
      <c r="B626" s="51" t="s">
        <v>6547</v>
      </c>
      <c r="C626" s="49">
        <v>14</v>
      </c>
      <c r="D626" s="63" t="s">
        <v>3274</v>
      </c>
      <c r="E626" s="51" t="s">
        <v>1629</v>
      </c>
      <c r="F626" s="50">
        <v>5002</v>
      </c>
      <c r="G626" s="18" t="s">
        <v>936</v>
      </c>
      <c r="H626" s="24" t="str">
        <f>IFERROR(IF(F626*1=9999,VLOOKUP(99&amp;C626*1,[4]Depara_Prod_Oficial!$A$2:$F$1048576,6,FALSE),VLOOKUP(F626*1,[4]Depara_Prod_Oficial!$A$2:$F$1048576,6,FALSE)),E626)</f>
        <v>Residencial Dose Dupla</v>
      </c>
      <c r="I626" s="24" t="str">
        <f>IFERROR(VLOOKUP(H626,'[5]Principais Produtos'!$C$1:$D$42,2,0),"Não")</f>
        <v>Sim</v>
      </c>
      <c r="J626" s="51" t="s">
        <v>387</v>
      </c>
      <c r="K626" s="51" t="s">
        <v>1645</v>
      </c>
      <c r="L626" s="51"/>
      <c r="M626" s="69" t="s">
        <v>48</v>
      </c>
      <c r="N626" s="55">
        <v>51521.17</v>
      </c>
      <c r="O626" s="55">
        <v>45000</v>
      </c>
      <c r="P626" s="56">
        <v>6521.17</v>
      </c>
      <c r="Q626" s="31"/>
      <c r="R626" s="17"/>
      <c r="S626" s="70" t="s">
        <v>375</v>
      </c>
      <c r="T626" s="23">
        <v>1511422</v>
      </c>
      <c r="U626" s="23" t="s">
        <v>6542</v>
      </c>
      <c r="V626" s="23" t="s">
        <v>6543</v>
      </c>
      <c r="W626" s="23" t="s">
        <v>129</v>
      </c>
      <c r="X626" s="23" t="s">
        <v>6544</v>
      </c>
      <c r="Y626" s="23" t="s">
        <v>6545</v>
      </c>
      <c r="Z626" s="23" t="s">
        <v>6546</v>
      </c>
      <c r="AA626" s="23" t="s">
        <v>56</v>
      </c>
      <c r="AB626" s="23">
        <v>40000</v>
      </c>
      <c r="AC626" s="23">
        <v>40000</v>
      </c>
      <c r="AD626" s="23" t="s">
        <v>56</v>
      </c>
      <c r="AE626" s="23" t="s">
        <v>56</v>
      </c>
      <c r="AF626" s="23" t="s">
        <v>56</v>
      </c>
      <c r="AG626" s="23">
        <v>40000</v>
      </c>
      <c r="AH626" s="23" t="s">
        <v>102</v>
      </c>
      <c r="AI626" s="23">
        <v>20000</v>
      </c>
      <c r="AJ626" s="23">
        <v>0</v>
      </c>
      <c r="AK626" s="23" t="s">
        <v>58</v>
      </c>
      <c r="AL626" s="23">
        <v>0</v>
      </c>
      <c r="AM626" s="24" t="s">
        <v>59</v>
      </c>
      <c r="AN626" s="24" t="s">
        <v>60</v>
      </c>
      <c r="AO626" s="24"/>
      <c r="AP626" s="23" t="s">
        <v>61</v>
      </c>
      <c r="AQ626" s="23" t="s">
        <v>133</v>
      </c>
      <c r="AR626" s="23" t="s">
        <v>63</v>
      </c>
      <c r="AS626" s="23" t="s">
        <v>88</v>
      </c>
      <c r="AT626" s="23" t="s">
        <v>2078</v>
      </c>
      <c r="AU626" s="23" t="s">
        <v>65</v>
      </c>
      <c r="AV626" s="23" t="s">
        <v>2825</v>
      </c>
      <c r="AW626" s="23" t="s">
        <v>2826</v>
      </c>
      <c r="AX626" s="23" t="s">
        <v>775</v>
      </c>
      <c r="AY626" s="23" t="s">
        <v>93</v>
      </c>
      <c r="AZ626" s="23" t="s">
        <v>6423</v>
      </c>
      <c r="BA626" s="23" t="s">
        <v>223</v>
      </c>
      <c r="BB626" s="23">
        <v>0</v>
      </c>
      <c r="BC626" s="23" t="s">
        <v>6547</v>
      </c>
      <c r="BD626" s="23" t="s">
        <v>6548</v>
      </c>
      <c r="BE626" s="29">
        <v>41151</v>
      </c>
      <c r="BF626" s="23">
        <v>40000</v>
      </c>
      <c r="BG626" s="29">
        <v>41151</v>
      </c>
      <c r="BH626" s="108" t="s">
        <v>6423</v>
      </c>
      <c r="BI626" s="42">
        <v>1777</v>
      </c>
      <c r="BJ626" s="43">
        <v>59.233333333333334</v>
      </c>
      <c r="BK626" s="27">
        <f t="shared" si="40"/>
        <v>58</v>
      </c>
      <c r="BL626" s="110">
        <f t="shared" si="41"/>
        <v>4.833333333333333</v>
      </c>
    </row>
    <row r="627" spans="1:64" ht="18.75" customHeight="1" x14ac:dyDescent="0.25">
      <c r="A627" s="105" t="s">
        <v>6392</v>
      </c>
      <c r="B627" s="51" t="s">
        <v>6550</v>
      </c>
      <c r="C627" s="49">
        <v>14</v>
      </c>
      <c r="D627" s="63" t="s">
        <v>3274</v>
      </c>
      <c r="E627" s="51" t="s">
        <v>380</v>
      </c>
      <c r="F627" s="50">
        <v>8100</v>
      </c>
      <c r="G627" s="18" t="s">
        <v>936</v>
      </c>
      <c r="H627" s="24" t="str">
        <f>IFERROR(IF(F627*1=9999,VLOOKUP(99&amp;C627*1,[4]Depara_Prod_Oficial!$A$2:$F$1048576,6,FALSE),VLOOKUP(F627*1,[4]Depara_Prod_Oficial!$A$2:$F$1048576,6,FALSE)),E627)</f>
        <v>Residencial Van Gogh</v>
      </c>
      <c r="I627" s="24" t="str">
        <f>IFERROR(VLOOKUP(H627,'[5]Principais Produtos'!$C$1:$D$42,2,0),"Não")</f>
        <v>Não</v>
      </c>
      <c r="J627" s="51" t="s">
        <v>387</v>
      </c>
      <c r="K627" s="51" t="s">
        <v>1645</v>
      </c>
      <c r="L627" s="51"/>
      <c r="M627" s="69" t="s">
        <v>48</v>
      </c>
      <c r="N627" s="55">
        <v>8047.57</v>
      </c>
      <c r="O627" s="55">
        <v>8000</v>
      </c>
      <c r="P627" s="56">
        <v>47.569999999999709</v>
      </c>
      <c r="Q627" s="31"/>
      <c r="R627" s="17"/>
      <c r="S627" s="70" t="s">
        <v>375</v>
      </c>
      <c r="T627" s="23">
        <v>2421047</v>
      </c>
      <c r="U627" s="23" t="s">
        <v>6549</v>
      </c>
      <c r="V627" s="23" t="s">
        <v>2774</v>
      </c>
      <c r="W627" s="23" t="s">
        <v>129</v>
      </c>
      <c r="X627" s="23" t="s">
        <v>2775</v>
      </c>
      <c r="Y627" s="23" t="s">
        <v>2776</v>
      </c>
      <c r="Z627" s="23" t="s">
        <v>2777</v>
      </c>
      <c r="AA627" s="23" t="s">
        <v>56</v>
      </c>
      <c r="AB627" s="23">
        <v>72774</v>
      </c>
      <c r="AC627" s="23">
        <v>72774</v>
      </c>
      <c r="AD627" s="23" t="s">
        <v>56</v>
      </c>
      <c r="AE627" s="23" t="s">
        <v>56</v>
      </c>
      <c r="AF627" s="23" t="s">
        <v>56</v>
      </c>
      <c r="AG627" s="23">
        <v>72774</v>
      </c>
      <c r="AH627" s="23" t="s">
        <v>102</v>
      </c>
      <c r="AI627" s="23">
        <v>36387</v>
      </c>
      <c r="AJ627" s="23">
        <v>0</v>
      </c>
      <c r="AK627" s="23" t="s">
        <v>58</v>
      </c>
      <c r="AL627" s="23">
        <v>0</v>
      </c>
      <c r="AM627" s="24" t="s">
        <v>59</v>
      </c>
      <c r="AN627" s="24" t="s">
        <v>60</v>
      </c>
      <c r="AO627" s="24"/>
      <c r="AP627" s="23" t="s">
        <v>61</v>
      </c>
      <c r="AQ627" s="23" t="s">
        <v>133</v>
      </c>
      <c r="AR627" s="23" t="s">
        <v>538</v>
      </c>
      <c r="AS627" s="23" t="s">
        <v>88</v>
      </c>
      <c r="AT627" s="23" t="s">
        <v>89</v>
      </c>
      <c r="AU627" s="23" t="s">
        <v>103</v>
      </c>
      <c r="AV627" s="23" t="s">
        <v>123</v>
      </c>
      <c r="AW627" s="23" t="s">
        <v>105</v>
      </c>
      <c r="AX627" s="23" t="s">
        <v>68</v>
      </c>
      <c r="AY627" s="23" t="s">
        <v>93</v>
      </c>
      <c r="AZ627" s="23" t="s">
        <v>6408</v>
      </c>
      <c r="BA627" s="23" t="s">
        <v>106</v>
      </c>
      <c r="BB627" s="23">
        <v>0</v>
      </c>
      <c r="BC627" s="23" t="s">
        <v>6550</v>
      </c>
      <c r="BD627" s="23" t="s">
        <v>1886</v>
      </c>
      <c r="BE627" s="29">
        <v>42796</v>
      </c>
      <c r="BF627" s="23">
        <v>72774</v>
      </c>
      <c r="BG627" s="29">
        <v>42796</v>
      </c>
      <c r="BH627" s="108" t="s">
        <v>6408</v>
      </c>
      <c r="BI627" s="42">
        <v>126</v>
      </c>
      <c r="BJ627" s="43">
        <v>4.2</v>
      </c>
      <c r="BK627" s="27">
        <f t="shared" si="40"/>
        <v>4</v>
      </c>
      <c r="BL627" s="110">
        <f t="shared" si="41"/>
        <v>0.33333333333333331</v>
      </c>
    </row>
    <row r="628" spans="1:64" ht="18.75" customHeight="1" x14ac:dyDescent="0.25">
      <c r="A628" s="105" t="s">
        <v>6392</v>
      </c>
      <c r="B628" s="51" t="s">
        <v>6556</v>
      </c>
      <c r="C628" s="49">
        <v>14</v>
      </c>
      <c r="D628" s="63" t="s">
        <v>3274</v>
      </c>
      <c r="E628" s="51" t="s">
        <v>3556</v>
      </c>
      <c r="F628" s="50">
        <v>8114</v>
      </c>
      <c r="G628" s="63" t="s">
        <v>381</v>
      </c>
      <c r="H628" s="24" t="str">
        <f>IFERROR(IF(F628*1=9999,VLOOKUP(99&amp;C628*1,[4]Depara_Prod_Oficial!$A$2:$F$1048576,6,FALSE),VLOOKUP(F628*1,[4]Depara_Prod_Oficial!$A$2:$F$1048576,6,FALSE)),E628)</f>
        <v>Empresarial</v>
      </c>
      <c r="I628" s="24" t="str">
        <f>IFERROR(VLOOKUP(H628,'[5]Principais Produtos'!$C$1:$D$42,2,0),"Não")</f>
        <v>Sim</v>
      </c>
      <c r="J628" s="51" t="s">
        <v>387</v>
      </c>
      <c r="K628" s="51" t="s">
        <v>6139</v>
      </c>
      <c r="L628" s="51"/>
      <c r="M628" s="69" t="s">
        <v>48</v>
      </c>
      <c r="N628" s="55">
        <v>6837.47</v>
      </c>
      <c r="O628" s="55">
        <v>6500</v>
      </c>
      <c r="P628" s="56">
        <v>337.47000000000025</v>
      </c>
      <c r="Q628" s="31"/>
      <c r="R628" s="17"/>
      <c r="S628" s="70" t="s">
        <v>375</v>
      </c>
      <c r="T628" s="23">
        <v>2406377</v>
      </c>
      <c r="U628" s="23" t="s">
        <v>6551</v>
      </c>
      <c r="V628" s="23" t="s">
        <v>6552</v>
      </c>
      <c r="W628" s="23" t="s">
        <v>129</v>
      </c>
      <c r="X628" s="23" t="s">
        <v>6553</v>
      </c>
      <c r="Y628" s="23" t="s">
        <v>6554</v>
      </c>
      <c r="Z628" s="23" t="s">
        <v>6555</v>
      </c>
      <c r="AA628" s="23" t="s">
        <v>56</v>
      </c>
      <c r="AB628" s="23">
        <v>52000</v>
      </c>
      <c r="AC628" s="23">
        <v>52000</v>
      </c>
      <c r="AD628" s="23" t="s">
        <v>56</v>
      </c>
      <c r="AE628" s="23" t="s">
        <v>56</v>
      </c>
      <c r="AF628" s="23" t="s">
        <v>56</v>
      </c>
      <c r="AG628" s="23">
        <v>52000</v>
      </c>
      <c r="AH628" s="23" t="s">
        <v>102</v>
      </c>
      <c r="AI628" s="23">
        <v>26000</v>
      </c>
      <c r="AJ628" s="23">
        <v>0</v>
      </c>
      <c r="AK628" s="23" t="s">
        <v>58</v>
      </c>
      <c r="AL628" s="23">
        <v>0</v>
      </c>
      <c r="AM628" s="24" t="s">
        <v>59</v>
      </c>
      <c r="AN628" s="24" t="s">
        <v>60</v>
      </c>
      <c r="AO628" s="24"/>
      <c r="AP628" s="23" t="s">
        <v>61</v>
      </c>
      <c r="AQ628" s="23" t="s">
        <v>133</v>
      </c>
      <c r="AR628" s="23" t="s">
        <v>538</v>
      </c>
      <c r="AS628" s="23" t="s">
        <v>88</v>
      </c>
      <c r="AT628" s="23" t="s">
        <v>89</v>
      </c>
      <c r="AU628" s="23" t="s">
        <v>90</v>
      </c>
      <c r="AV628" s="23" t="s">
        <v>201</v>
      </c>
      <c r="AW628" s="23" t="s">
        <v>92</v>
      </c>
      <c r="AX628" s="23" t="s">
        <v>68</v>
      </c>
      <c r="AY628" s="23" t="s">
        <v>93</v>
      </c>
      <c r="AZ628" s="23" t="s">
        <v>6408</v>
      </c>
      <c r="BA628" s="23" t="s">
        <v>106</v>
      </c>
      <c r="BB628" s="23">
        <v>0</v>
      </c>
      <c r="BC628" s="23" t="s">
        <v>6556</v>
      </c>
      <c r="BD628" s="23" t="s">
        <v>6557</v>
      </c>
      <c r="BE628" s="29">
        <v>42753</v>
      </c>
      <c r="BF628" s="23">
        <v>52000</v>
      </c>
      <c r="BG628" s="29">
        <v>42753</v>
      </c>
      <c r="BH628" s="108" t="s">
        <v>6408</v>
      </c>
      <c r="BI628" s="42">
        <v>169</v>
      </c>
      <c r="BJ628" s="43">
        <v>5.6333333333333337</v>
      </c>
      <c r="BK628" s="27">
        <f t="shared" si="40"/>
        <v>5</v>
      </c>
      <c r="BL628" s="110">
        <f t="shared" si="41"/>
        <v>0.41666666666666669</v>
      </c>
    </row>
    <row r="629" spans="1:64" ht="18.75" customHeight="1" x14ac:dyDescent="0.25">
      <c r="A629" s="105" t="s">
        <v>6392</v>
      </c>
      <c r="B629" s="51" t="s">
        <v>6563</v>
      </c>
      <c r="C629" s="49">
        <v>14</v>
      </c>
      <c r="D629" s="63" t="s">
        <v>3274</v>
      </c>
      <c r="E629" s="51" t="s">
        <v>380</v>
      </c>
      <c r="F629" s="50">
        <v>8100</v>
      </c>
      <c r="G629" s="63" t="s">
        <v>381</v>
      </c>
      <c r="H629" s="24" t="str">
        <f>IFERROR(IF(F629*1=9999,VLOOKUP(99&amp;C629*1,[4]Depara_Prod_Oficial!$A$2:$F$1048576,6,FALSE),VLOOKUP(F629*1,[4]Depara_Prod_Oficial!$A$2:$F$1048576,6,FALSE)),E629)</f>
        <v>Residencial Van Gogh</v>
      </c>
      <c r="I629" s="24" t="str">
        <f>IFERROR(VLOOKUP(H629,'[5]Principais Produtos'!$C$1:$D$42,2,0),"Não")</f>
        <v>Não</v>
      </c>
      <c r="J629" s="51" t="s">
        <v>925</v>
      </c>
      <c r="K629" s="51" t="s">
        <v>378</v>
      </c>
      <c r="L629" s="51"/>
      <c r="M629" s="69" t="s">
        <v>48</v>
      </c>
      <c r="N629" s="55">
        <v>13806.62</v>
      </c>
      <c r="O629" s="55">
        <v>12700</v>
      </c>
      <c r="P629" s="56">
        <v>1106.6200000000008</v>
      </c>
      <c r="Q629" s="31"/>
      <c r="R629" s="17"/>
      <c r="S629" s="70" t="s">
        <v>375</v>
      </c>
      <c r="T629" s="23">
        <v>2281933</v>
      </c>
      <c r="U629" s="23" t="s">
        <v>6558</v>
      </c>
      <c r="V629" s="23" t="s">
        <v>6559</v>
      </c>
      <c r="W629" s="23" t="s">
        <v>129</v>
      </c>
      <c r="X629" s="23" t="s">
        <v>6560</v>
      </c>
      <c r="Y629" s="23" t="s">
        <v>6561</v>
      </c>
      <c r="Z629" s="23" t="s">
        <v>6562</v>
      </c>
      <c r="AA629" s="23" t="s">
        <v>56</v>
      </c>
      <c r="AB629" s="23">
        <v>9639.31</v>
      </c>
      <c r="AC629" s="23">
        <v>9719</v>
      </c>
      <c r="AD629" s="23" t="s">
        <v>56</v>
      </c>
      <c r="AE629" s="23" t="s">
        <v>56</v>
      </c>
      <c r="AF629" s="23" t="s">
        <v>56</v>
      </c>
      <c r="AG629" s="23">
        <v>9639.31</v>
      </c>
      <c r="AH629" s="23" t="s">
        <v>102</v>
      </c>
      <c r="AI629" s="23">
        <v>4819.66</v>
      </c>
      <c r="AJ629" s="23">
        <v>0</v>
      </c>
      <c r="AK629" s="23" t="s">
        <v>58</v>
      </c>
      <c r="AL629" s="23">
        <v>0</v>
      </c>
      <c r="AM629" s="24" t="s">
        <v>59</v>
      </c>
      <c r="AN629" s="24" t="s">
        <v>60</v>
      </c>
      <c r="AO629" s="24"/>
      <c r="AP629" s="23" t="s">
        <v>61</v>
      </c>
      <c r="AQ629" s="23" t="s">
        <v>133</v>
      </c>
      <c r="AR629" s="23" t="s">
        <v>142</v>
      </c>
      <c r="AS629" s="23" t="s">
        <v>88</v>
      </c>
      <c r="AT629" s="23" t="s">
        <v>89</v>
      </c>
      <c r="AU629" s="23" t="s">
        <v>90</v>
      </c>
      <c r="AV629" s="23" t="s">
        <v>2802</v>
      </c>
      <c r="AW629" s="23" t="s">
        <v>67</v>
      </c>
      <c r="AX629" s="23" t="s">
        <v>68</v>
      </c>
      <c r="AY629" s="23" t="s">
        <v>93</v>
      </c>
      <c r="AZ629" s="23" t="s">
        <v>6408</v>
      </c>
      <c r="BA629" s="23" t="s">
        <v>223</v>
      </c>
      <c r="BB629" s="23">
        <v>0</v>
      </c>
      <c r="BC629" s="23" t="s">
        <v>6563</v>
      </c>
      <c r="BD629" s="23" t="s">
        <v>2022</v>
      </c>
      <c r="BE629" s="29">
        <v>42565</v>
      </c>
      <c r="BF629" s="23">
        <v>9639.31</v>
      </c>
      <c r="BG629" s="29">
        <v>42565</v>
      </c>
      <c r="BH629" s="108" t="s">
        <v>6408</v>
      </c>
      <c r="BI629" s="42">
        <v>357</v>
      </c>
      <c r="BJ629" s="43">
        <v>11.9</v>
      </c>
      <c r="BK629" s="27">
        <f t="shared" si="40"/>
        <v>11</v>
      </c>
      <c r="BL629" s="110">
        <f t="shared" si="41"/>
        <v>0.91666666666666663</v>
      </c>
    </row>
    <row r="630" spans="1:64" ht="18.75" customHeight="1" x14ac:dyDescent="0.25">
      <c r="A630" s="105" t="s">
        <v>6392</v>
      </c>
      <c r="B630" s="51" t="s">
        <v>6569</v>
      </c>
      <c r="C630" s="49">
        <v>82</v>
      </c>
      <c r="D630" s="63" t="s">
        <v>3333</v>
      </c>
      <c r="E630" s="51" t="s">
        <v>1633</v>
      </c>
      <c r="F630" s="50">
        <v>5043</v>
      </c>
      <c r="G630" s="63" t="s">
        <v>399</v>
      </c>
      <c r="H630" s="24" t="str">
        <f>IFERROR(IF(F630*1=9999,VLOOKUP(99&amp;C630*1,[4]Depara_Prod_Oficial!$A$2:$F$1048576,6,FALSE),VLOOKUP(F630*1,[4]Depara_Prod_Oficial!$A$2:$F$1048576,6,FALSE)),E630)</f>
        <v>AP Mulher</v>
      </c>
      <c r="I630" s="24" t="str">
        <f>IFERROR(VLOOKUP(H630,'[5]Principais Produtos'!$C$1:$D$42,2,0),"Não")</f>
        <v>Sim</v>
      </c>
      <c r="J630" s="51" t="s">
        <v>387</v>
      </c>
      <c r="K630" s="51" t="s">
        <v>954</v>
      </c>
      <c r="L630" s="51" t="s">
        <v>397</v>
      </c>
      <c r="M630" s="69" t="s">
        <v>48</v>
      </c>
      <c r="N630" s="55">
        <v>98649.45</v>
      </c>
      <c r="O630" s="55">
        <v>89000</v>
      </c>
      <c r="P630" s="56">
        <v>9649.4499999999971</v>
      </c>
      <c r="Q630" s="31">
        <v>8900</v>
      </c>
      <c r="R630" s="17"/>
      <c r="S630" s="70" t="s">
        <v>375</v>
      </c>
      <c r="T630" s="23">
        <v>2105481</v>
      </c>
      <c r="U630" s="23" t="s">
        <v>6564</v>
      </c>
      <c r="V630" s="23" t="s">
        <v>6565</v>
      </c>
      <c r="W630" s="23" t="s">
        <v>52</v>
      </c>
      <c r="X630" s="23" t="s">
        <v>6566</v>
      </c>
      <c r="Y630" s="23" t="s">
        <v>6567</v>
      </c>
      <c r="Z630" s="23" t="s">
        <v>6568</v>
      </c>
      <c r="AA630" s="23" t="s">
        <v>56</v>
      </c>
      <c r="AB630" s="23">
        <v>57314</v>
      </c>
      <c r="AC630" s="23">
        <v>57314</v>
      </c>
      <c r="AD630" s="23" t="s">
        <v>56</v>
      </c>
      <c r="AE630" s="23" t="s">
        <v>56</v>
      </c>
      <c r="AF630" s="23" t="s">
        <v>56</v>
      </c>
      <c r="AG630" s="23">
        <v>57314</v>
      </c>
      <c r="AH630" s="23" t="s">
        <v>102</v>
      </c>
      <c r="AI630" s="23">
        <v>28657</v>
      </c>
      <c r="AJ630" s="23">
        <v>0</v>
      </c>
      <c r="AK630" s="23" t="s">
        <v>58</v>
      </c>
      <c r="AL630" s="23">
        <v>0</v>
      </c>
      <c r="AM630" s="24" t="s">
        <v>59</v>
      </c>
      <c r="AN630" s="24" t="s">
        <v>60</v>
      </c>
      <c r="AO630" s="24"/>
      <c r="AP630" s="23" t="s">
        <v>61</v>
      </c>
      <c r="AQ630" s="23" t="s">
        <v>62</v>
      </c>
      <c r="AR630" s="23" t="s">
        <v>1563</v>
      </c>
      <c r="AS630" s="23" t="s">
        <v>88</v>
      </c>
      <c r="AT630" s="23" t="s">
        <v>187</v>
      </c>
      <c r="AU630" s="23" t="s">
        <v>65</v>
      </c>
      <c r="AV630" s="23" t="s">
        <v>1538</v>
      </c>
      <c r="AW630" s="23" t="s">
        <v>272</v>
      </c>
      <c r="AX630" s="23" t="s">
        <v>273</v>
      </c>
      <c r="AY630" s="23" t="s">
        <v>93</v>
      </c>
      <c r="AZ630" s="23" t="s">
        <v>6432</v>
      </c>
      <c r="BA630" s="23" t="s">
        <v>223</v>
      </c>
      <c r="BB630" s="23">
        <v>0</v>
      </c>
      <c r="BC630" s="23" t="s">
        <v>6569</v>
      </c>
      <c r="BD630" s="23" t="s">
        <v>2804</v>
      </c>
      <c r="BE630" s="29">
        <v>42164</v>
      </c>
      <c r="BF630" s="23">
        <v>57314</v>
      </c>
      <c r="BG630" s="29">
        <v>42164</v>
      </c>
      <c r="BH630" s="108" t="s">
        <v>6432</v>
      </c>
      <c r="BI630" s="42">
        <v>756</v>
      </c>
      <c r="BJ630" s="43">
        <v>25.2</v>
      </c>
      <c r="BK630" s="27">
        <f t="shared" si="40"/>
        <v>24</v>
      </c>
      <c r="BL630" s="110">
        <f t="shared" si="41"/>
        <v>2</v>
      </c>
    </row>
    <row r="631" spans="1:64" ht="18.75" customHeight="1" x14ac:dyDescent="0.25">
      <c r="A631" s="105" t="s">
        <v>6392</v>
      </c>
      <c r="B631" s="51" t="s">
        <v>6575</v>
      </c>
      <c r="C631" s="49">
        <v>93</v>
      </c>
      <c r="D631" s="63" t="s">
        <v>3333</v>
      </c>
      <c r="E631" s="51" t="s">
        <v>1624</v>
      </c>
      <c r="F631" s="50">
        <v>1001</v>
      </c>
      <c r="G631" s="63" t="s">
        <v>389</v>
      </c>
      <c r="H631" s="24" t="str">
        <f>IFERROR(IF(F631*1=9999,VLOOKUP(99&amp;C631*1,[4]Depara_Prod_Oficial!$A$2:$F$1048576,6,FALSE),VLOOKUP(F631*1,[4]Depara_Prod_Oficial!$A$2:$F$1048576,6,FALSE)),E631)</f>
        <v>Vida PF</v>
      </c>
      <c r="I631" s="24" t="str">
        <f>IFERROR(VLOOKUP(H631,'[5]Principais Produtos'!$C$1:$D$42,2,0),"Não")</f>
        <v>Não</v>
      </c>
      <c r="J631" s="51" t="s">
        <v>387</v>
      </c>
      <c r="K631" s="17" t="s">
        <v>921</v>
      </c>
      <c r="L631" s="51"/>
      <c r="M631" s="69" t="s">
        <v>48</v>
      </c>
      <c r="N631" s="55">
        <v>60606.84</v>
      </c>
      <c r="O631" s="55">
        <v>60000</v>
      </c>
      <c r="P631" s="56">
        <v>606.83999999999651</v>
      </c>
      <c r="Q631" s="31"/>
      <c r="R631" s="17"/>
      <c r="S631" s="70" t="s">
        <v>375</v>
      </c>
      <c r="T631" s="23">
        <v>559423</v>
      </c>
      <c r="U631" s="23" t="s">
        <v>6570</v>
      </c>
      <c r="V631" s="23" t="s">
        <v>6571</v>
      </c>
      <c r="W631" s="23" t="s">
        <v>52</v>
      </c>
      <c r="X631" s="23" t="s">
        <v>6572</v>
      </c>
      <c r="Y631" s="23" t="s">
        <v>6573</v>
      </c>
      <c r="Z631" s="23" t="s">
        <v>6574</v>
      </c>
      <c r="AA631" s="23" t="s">
        <v>56</v>
      </c>
      <c r="AB631" s="23">
        <v>15280.9</v>
      </c>
      <c r="AC631" s="23">
        <v>15280.9</v>
      </c>
      <c r="AD631" s="23" t="s">
        <v>56</v>
      </c>
      <c r="AE631" s="23" t="s">
        <v>56</v>
      </c>
      <c r="AF631" s="23" t="s">
        <v>56</v>
      </c>
      <c r="AG631" s="23">
        <v>15280.9</v>
      </c>
      <c r="AH631" s="23" t="s">
        <v>57</v>
      </c>
      <c r="AI631" s="23">
        <v>15280.9</v>
      </c>
      <c r="AJ631" s="23">
        <v>17547.759999999998</v>
      </c>
      <c r="AK631" s="23" t="s">
        <v>58</v>
      </c>
      <c r="AL631" s="23">
        <v>0</v>
      </c>
      <c r="AM631" s="24" t="s">
        <v>59</v>
      </c>
      <c r="AN631" s="24" t="s">
        <v>562</v>
      </c>
      <c r="AO631" s="24" t="s">
        <v>563</v>
      </c>
      <c r="AP631" s="23" t="s">
        <v>61</v>
      </c>
      <c r="AQ631" s="23" t="s">
        <v>62</v>
      </c>
      <c r="AR631" s="23" t="s">
        <v>737</v>
      </c>
      <c r="AS631" s="23" t="s">
        <v>88</v>
      </c>
      <c r="AT631" s="23" t="s">
        <v>2044</v>
      </c>
      <c r="AU631" s="23" t="s">
        <v>65</v>
      </c>
      <c r="AV631" s="23" t="s">
        <v>201</v>
      </c>
      <c r="AW631" s="23" t="s">
        <v>92</v>
      </c>
      <c r="AX631" s="23" t="s">
        <v>68</v>
      </c>
      <c r="AY631" s="23" t="s">
        <v>93</v>
      </c>
      <c r="AZ631" s="23" t="s">
        <v>6408</v>
      </c>
      <c r="BA631" s="23" t="s">
        <v>223</v>
      </c>
      <c r="BB631" s="23">
        <v>0</v>
      </c>
      <c r="BC631" s="23" t="s">
        <v>6575</v>
      </c>
      <c r="BD631" s="23" t="s">
        <v>6576</v>
      </c>
      <c r="BE631" s="29">
        <v>39062</v>
      </c>
      <c r="BF631" s="23">
        <v>15280.9</v>
      </c>
      <c r="BG631" s="29">
        <v>39062</v>
      </c>
      <c r="BH631" s="108" t="s">
        <v>6408</v>
      </c>
      <c r="BI631" s="42">
        <v>3860</v>
      </c>
      <c r="BJ631" s="43">
        <v>128.66666666666666</v>
      </c>
      <c r="BK631" s="27">
        <f t="shared" si="40"/>
        <v>126</v>
      </c>
      <c r="BL631" s="110">
        <f t="shared" si="41"/>
        <v>10.5</v>
      </c>
    </row>
    <row r="632" spans="1:64" ht="18.75" customHeight="1" x14ac:dyDescent="0.25">
      <c r="A632" s="105" t="s">
        <v>6392</v>
      </c>
      <c r="B632" s="51" t="s">
        <v>6583</v>
      </c>
      <c r="C632" s="49">
        <v>82</v>
      </c>
      <c r="D632" s="63" t="s">
        <v>3333</v>
      </c>
      <c r="E632" s="51" t="s">
        <v>1624</v>
      </c>
      <c r="F632" s="50">
        <v>1001</v>
      </c>
      <c r="G632" s="63" t="s">
        <v>374</v>
      </c>
      <c r="H632" s="24" t="str">
        <f>IFERROR(IF(F632*1=9999,VLOOKUP(99&amp;C632*1,[4]Depara_Prod_Oficial!$A$2:$F$1048576,6,FALSE),VLOOKUP(F632*1,[4]Depara_Prod_Oficial!$A$2:$F$1048576,6,FALSE)),E632)</f>
        <v>Vida PF</v>
      </c>
      <c r="I632" s="24" t="str">
        <f>IFERROR(VLOOKUP(H632,'[5]Principais Produtos'!$C$1:$D$42,2,0),"Não")</f>
        <v>Não</v>
      </c>
      <c r="J632" s="51" t="s">
        <v>387</v>
      </c>
      <c r="K632" s="51" t="s">
        <v>47</v>
      </c>
      <c r="L632" s="51"/>
      <c r="M632" s="69" t="s">
        <v>48</v>
      </c>
      <c r="N632" s="55">
        <v>356393.52</v>
      </c>
      <c r="O632" s="55">
        <v>330000</v>
      </c>
      <c r="P632" s="56">
        <v>26393.520000000019</v>
      </c>
      <c r="Q632" s="31">
        <v>30000</v>
      </c>
      <c r="R632" s="17"/>
      <c r="S632" s="70" t="s">
        <v>375</v>
      </c>
      <c r="T632" s="23">
        <v>1983515</v>
      </c>
      <c r="U632" s="23" t="s">
        <v>6577</v>
      </c>
      <c r="V632" s="23" t="s">
        <v>6578</v>
      </c>
      <c r="W632" s="23" t="s">
        <v>52</v>
      </c>
      <c r="X632" s="23" t="s">
        <v>6579</v>
      </c>
      <c r="Y632" s="23" t="s">
        <v>6580</v>
      </c>
      <c r="Z632" s="23" t="s">
        <v>6581</v>
      </c>
      <c r="AA632" s="23" t="s">
        <v>56</v>
      </c>
      <c r="AB632" s="23">
        <v>130000</v>
      </c>
      <c r="AC632" s="23">
        <v>130000</v>
      </c>
      <c r="AD632" s="23" t="s">
        <v>56</v>
      </c>
      <c r="AE632" s="23" t="s">
        <v>56</v>
      </c>
      <c r="AF632" s="23" t="s">
        <v>56</v>
      </c>
      <c r="AG632" s="23">
        <v>130000</v>
      </c>
      <c r="AH632" s="23" t="s">
        <v>102</v>
      </c>
      <c r="AI632" s="23">
        <v>65000</v>
      </c>
      <c r="AJ632" s="23">
        <v>0</v>
      </c>
      <c r="AK632" s="23" t="s">
        <v>58</v>
      </c>
      <c r="AL632" s="23">
        <v>0</v>
      </c>
      <c r="AM632" s="24" t="s">
        <v>59</v>
      </c>
      <c r="AN632" s="24" t="s">
        <v>60</v>
      </c>
      <c r="AO632" s="24"/>
      <c r="AP632" s="23" t="s">
        <v>61</v>
      </c>
      <c r="AQ632" s="23" t="s">
        <v>62</v>
      </c>
      <c r="AR632" s="23" t="s">
        <v>199</v>
      </c>
      <c r="AS632" s="23" t="s">
        <v>88</v>
      </c>
      <c r="AT632" s="23" t="s">
        <v>169</v>
      </c>
      <c r="AU632" s="23" t="s">
        <v>65</v>
      </c>
      <c r="AV632" s="23" t="s">
        <v>6582</v>
      </c>
      <c r="AW632" s="23" t="s">
        <v>283</v>
      </c>
      <c r="AX632" s="23" t="s">
        <v>284</v>
      </c>
      <c r="AY632" s="23" t="s">
        <v>93</v>
      </c>
      <c r="AZ632" s="23" t="s">
        <v>6408</v>
      </c>
      <c r="BA632" s="23" t="s">
        <v>223</v>
      </c>
      <c r="BB632" s="23">
        <v>0</v>
      </c>
      <c r="BC632" s="23" t="s">
        <v>6583</v>
      </c>
      <c r="BD632" s="23" t="s">
        <v>6584</v>
      </c>
      <c r="BE632" s="29">
        <v>41967</v>
      </c>
      <c r="BF632" s="23">
        <v>130000</v>
      </c>
      <c r="BG632" s="29">
        <v>41967</v>
      </c>
      <c r="BH632" s="108" t="s">
        <v>6408</v>
      </c>
      <c r="BI632" s="42">
        <v>955</v>
      </c>
      <c r="BJ632" s="43">
        <v>31.833333333333332</v>
      </c>
      <c r="BK632" s="27">
        <f t="shared" ref="BK632:BK695" si="42">DATEDIF(BG632,BH632,"m")</f>
        <v>31</v>
      </c>
      <c r="BL632" s="110">
        <f t="shared" ref="BL632:BL695" si="43">BK632/12</f>
        <v>2.5833333333333335</v>
      </c>
    </row>
    <row r="633" spans="1:64" ht="18.75" customHeight="1" x14ac:dyDescent="0.25">
      <c r="A633" s="105" t="s">
        <v>6392</v>
      </c>
      <c r="B633" s="51" t="s">
        <v>6589</v>
      </c>
      <c r="C633" s="49">
        <v>93</v>
      </c>
      <c r="D633" s="63" t="s">
        <v>3333</v>
      </c>
      <c r="E633" s="51" t="s">
        <v>1630</v>
      </c>
      <c r="F633" s="50">
        <v>5055</v>
      </c>
      <c r="G633" s="63" t="s">
        <v>389</v>
      </c>
      <c r="H633" s="24" t="str">
        <f>IFERROR(IF(F633*1=9999,VLOOKUP(99&amp;C633*1,[4]Depara_Prod_Oficial!$A$2:$F$1048576,6,FALSE),VLOOKUP(F633*1,[4]Depara_Prod_Oficial!$A$2:$F$1048576,6,FALSE)),E633)</f>
        <v>Vida Master</v>
      </c>
      <c r="I633" s="24" t="str">
        <f>IFERROR(VLOOKUP(H633,'[5]Principais Produtos'!$C$1:$D$42,2,0),"Não")</f>
        <v>Sim</v>
      </c>
      <c r="J633" s="51" t="s">
        <v>387</v>
      </c>
      <c r="K633" s="51" t="s">
        <v>958</v>
      </c>
      <c r="L633" s="51" t="s">
        <v>5507</v>
      </c>
      <c r="M633" s="69" t="s">
        <v>48</v>
      </c>
      <c r="N633" s="55">
        <v>36433.589999999997</v>
      </c>
      <c r="O633" s="55">
        <v>34000</v>
      </c>
      <c r="P633" s="56">
        <v>2433.5899999999965</v>
      </c>
      <c r="Q633" s="31"/>
      <c r="R633" s="17"/>
      <c r="S633" s="70" t="s">
        <v>375</v>
      </c>
      <c r="T633" s="23">
        <v>2364324</v>
      </c>
      <c r="U633" s="23" t="s">
        <v>6585</v>
      </c>
      <c r="V633" s="23" t="s">
        <v>6586</v>
      </c>
      <c r="W633" s="23" t="s">
        <v>52</v>
      </c>
      <c r="X633" s="23" t="s">
        <v>6587</v>
      </c>
      <c r="Y633" s="23" t="s">
        <v>6588</v>
      </c>
      <c r="Z633" s="23" t="s">
        <v>6106</v>
      </c>
      <c r="AA633" s="23" t="s">
        <v>56</v>
      </c>
      <c r="AB633" s="23">
        <v>120000</v>
      </c>
      <c r="AC633" s="23">
        <v>120000</v>
      </c>
      <c r="AD633" s="23" t="s">
        <v>56</v>
      </c>
      <c r="AE633" s="23" t="s">
        <v>56</v>
      </c>
      <c r="AF633" s="23" t="s">
        <v>56</v>
      </c>
      <c r="AG633" s="23">
        <v>120000</v>
      </c>
      <c r="AH633" s="23" t="s">
        <v>102</v>
      </c>
      <c r="AI633" s="23">
        <v>60000</v>
      </c>
      <c r="AJ633" s="23">
        <v>0</v>
      </c>
      <c r="AK633" s="23" t="s">
        <v>58</v>
      </c>
      <c r="AL633" s="23">
        <v>0</v>
      </c>
      <c r="AM633" s="24" t="s">
        <v>59</v>
      </c>
      <c r="AN633" s="24" t="s">
        <v>60</v>
      </c>
      <c r="AO633" s="24"/>
      <c r="AP633" s="23" t="s">
        <v>61</v>
      </c>
      <c r="AQ633" s="23" t="s">
        <v>62</v>
      </c>
      <c r="AR633" s="23" t="s">
        <v>87</v>
      </c>
      <c r="AS633" s="23" t="s">
        <v>88</v>
      </c>
      <c r="AT633" s="23" t="s">
        <v>89</v>
      </c>
      <c r="AU633" s="23" t="s">
        <v>103</v>
      </c>
      <c r="AV633" s="23" t="s">
        <v>2095</v>
      </c>
      <c r="AW633" s="23" t="s">
        <v>92</v>
      </c>
      <c r="AX633" s="23" t="s">
        <v>68</v>
      </c>
      <c r="AY633" s="23" t="s">
        <v>93</v>
      </c>
      <c r="AZ633" s="23" t="s">
        <v>6408</v>
      </c>
      <c r="BA633" s="23" t="s">
        <v>106</v>
      </c>
      <c r="BB633" s="23">
        <v>0</v>
      </c>
      <c r="BC633" s="23" t="s">
        <v>6589</v>
      </c>
      <c r="BD633" s="23" t="s">
        <v>6590</v>
      </c>
      <c r="BE633" s="29">
        <v>42663</v>
      </c>
      <c r="BF633" s="23">
        <v>120000</v>
      </c>
      <c r="BG633" s="29">
        <v>42663</v>
      </c>
      <c r="BH633" s="108" t="s">
        <v>6408</v>
      </c>
      <c r="BI633" s="42">
        <v>259</v>
      </c>
      <c r="BJ633" s="43">
        <v>8.6333333333333329</v>
      </c>
      <c r="BK633" s="27">
        <f t="shared" si="42"/>
        <v>8</v>
      </c>
      <c r="BL633" s="110">
        <f t="shared" si="43"/>
        <v>0.66666666666666663</v>
      </c>
    </row>
    <row r="634" spans="1:64" ht="18.75" customHeight="1" x14ac:dyDescent="0.25">
      <c r="A634" s="105" t="s">
        <v>6392</v>
      </c>
      <c r="B634" s="51" t="s">
        <v>6596</v>
      </c>
      <c r="C634" s="49">
        <v>93</v>
      </c>
      <c r="D634" s="63" t="s">
        <v>3333</v>
      </c>
      <c r="E634" s="51" t="s">
        <v>1632</v>
      </c>
      <c r="F634" s="50">
        <v>8061</v>
      </c>
      <c r="G634" s="63" t="s">
        <v>399</v>
      </c>
      <c r="H634" s="24" t="str">
        <f>IFERROR(IF(F634*1=9999,VLOOKUP(99&amp;C634*1,[4]Depara_Prod_Oficial!$A$2:$F$1048576,6,FALSE),VLOOKUP(F634*1,[4]Depara_Prod_Oficial!$A$2:$F$1048576,6,FALSE)),E634)</f>
        <v>Vida Homem</v>
      </c>
      <c r="I634" s="24" t="str">
        <f>IFERROR(VLOOKUP(H634,'[5]Principais Produtos'!$C$1:$D$42,2,0),"Não")</f>
        <v>Sim</v>
      </c>
      <c r="J634" s="51" t="s">
        <v>387</v>
      </c>
      <c r="K634" s="51" t="s">
        <v>6139</v>
      </c>
      <c r="L634" s="51"/>
      <c r="M634" s="69" t="s">
        <v>48</v>
      </c>
      <c r="N634" s="55">
        <v>23097.66</v>
      </c>
      <c r="O634" s="55">
        <v>22200</v>
      </c>
      <c r="P634" s="56">
        <v>897.65999999999985</v>
      </c>
      <c r="Q634" s="31"/>
      <c r="R634" s="17"/>
      <c r="S634" s="70" t="s">
        <v>375</v>
      </c>
      <c r="T634" s="23">
        <v>2435492</v>
      </c>
      <c r="U634" s="23" t="s">
        <v>6591</v>
      </c>
      <c r="V634" s="23" t="s">
        <v>6592</v>
      </c>
      <c r="W634" s="23" t="s">
        <v>52</v>
      </c>
      <c r="X634" s="23" t="s">
        <v>6593</v>
      </c>
      <c r="Y634" s="23" t="s">
        <v>6594</v>
      </c>
      <c r="Z634" s="23" t="s">
        <v>6595</v>
      </c>
      <c r="AA634" s="23" t="s">
        <v>56</v>
      </c>
      <c r="AB634" s="23">
        <v>22128</v>
      </c>
      <c r="AC634" s="23">
        <v>22128</v>
      </c>
      <c r="AD634" s="23" t="s">
        <v>56</v>
      </c>
      <c r="AE634" s="23" t="s">
        <v>56</v>
      </c>
      <c r="AF634" s="23" t="s">
        <v>56</v>
      </c>
      <c r="AG634" s="23">
        <v>22128</v>
      </c>
      <c r="AH634" s="23" t="s">
        <v>102</v>
      </c>
      <c r="AI634" s="23">
        <v>11064</v>
      </c>
      <c r="AJ634" s="23">
        <v>0</v>
      </c>
      <c r="AK634" s="23" t="s">
        <v>58</v>
      </c>
      <c r="AL634" s="23">
        <v>0</v>
      </c>
      <c r="AM634" s="24" t="s">
        <v>59</v>
      </c>
      <c r="AN634" s="24" t="s">
        <v>60</v>
      </c>
      <c r="AO634" s="24"/>
      <c r="AP634" s="23" t="s">
        <v>61</v>
      </c>
      <c r="AQ634" s="23" t="s">
        <v>62</v>
      </c>
      <c r="AR634" s="23" t="s">
        <v>168</v>
      </c>
      <c r="AS634" s="23" t="s">
        <v>88</v>
      </c>
      <c r="AT634" s="23" t="s">
        <v>89</v>
      </c>
      <c r="AU634" s="23" t="s">
        <v>103</v>
      </c>
      <c r="AV634" s="23" t="s">
        <v>201</v>
      </c>
      <c r="AW634" s="23" t="s">
        <v>92</v>
      </c>
      <c r="AX634" s="23" t="s">
        <v>68</v>
      </c>
      <c r="AY634" s="23" t="s">
        <v>93</v>
      </c>
      <c r="AZ634" s="23" t="s">
        <v>6408</v>
      </c>
      <c r="BA634" s="23" t="s">
        <v>106</v>
      </c>
      <c r="BB634" s="23">
        <v>0</v>
      </c>
      <c r="BC634" s="23" t="s">
        <v>6596</v>
      </c>
      <c r="BD634" s="23" t="s">
        <v>6252</v>
      </c>
      <c r="BE634" s="29">
        <v>42836</v>
      </c>
      <c r="BF634" s="23">
        <v>22128</v>
      </c>
      <c r="BG634" s="29">
        <v>42836</v>
      </c>
      <c r="BH634" s="108" t="s">
        <v>6408</v>
      </c>
      <c r="BI634" s="42">
        <v>86</v>
      </c>
      <c r="BJ634" s="43">
        <v>2.8666666666666667</v>
      </c>
      <c r="BK634" s="27">
        <f t="shared" si="42"/>
        <v>2</v>
      </c>
      <c r="BL634" s="110">
        <f t="shared" si="43"/>
        <v>0.16666666666666666</v>
      </c>
    </row>
    <row r="635" spans="1:64" ht="18.75" customHeight="1" x14ac:dyDescent="0.25">
      <c r="A635" s="105" t="s">
        <v>6392</v>
      </c>
      <c r="B635" s="51" t="s">
        <v>6602</v>
      </c>
      <c r="C635" s="49">
        <v>93</v>
      </c>
      <c r="D635" s="63" t="s">
        <v>3333</v>
      </c>
      <c r="E635" s="51" t="s">
        <v>6734</v>
      </c>
      <c r="F635" s="50">
        <v>5052</v>
      </c>
      <c r="G635" s="63" t="s">
        <v>374</v>
      </c>
      <c r="H635" s="24" t="str">
        <f>IFERROR(IF(F635*1=9999,VLOOKUP(99&amp;C635*1,[4]Depara_Prod_Oficial!$A$2:$F$1048576,6,FALSE),VLOOKUP(F635*1,[4]Depara_Prod_Oficial!$A$2:$F$1048576,6,FALSE)),E635)</f>
        <v>Vida Master</v>
      </c>
      <c r="I635" s="24" t="str">
        <f>IFERROR(VLOOKUP(H635,'[5]Principais Produtos'!$C$1:$D$42,2,0),"Não")</f>
        <v>Sim</v>
      </c>
      <c r="J635" s="51" t="s">
        <v>925</v>
      </c>
      <c r="K635" s="51" t="s">
        <v>378</v>
      </c>
      <c r="L635" s="51"/>
      <c r="M635" s="69" t="s">
        <v>902</v>
      </c>
      <c r="N635" s="55">
        <v>28094.74</v>
      </c>
      <c r="O635" s="55">
        <v>28094.74</v>
      </c>
      <c r="P635" s="56">
        <v>0</v>
      </c>
      <c r="Q635" s="31"/>
      <c r="R635" s="17"/>
      <c r="S635" s="70" t="s">
        <v>375</v>
      </c>
      <c r="T635" s="23">
        <v>1498867</v>
      </c>
      <c r="U635" s="23" t="s">
        <v>6597</v>
      </c>
      <c r="V635" s="23" t="s">
        <v>6598</v>
      </c>
      <c r="W635" s="23" t="s">
        <v>52</v>
      </c>
      <c r="X635" s="23" t="s">
        <v>6599</v>
      </c>
      <c r="Y635" s="23" t="s">
        <v>6600</v>
      </c>
      <c r="Z635" s="23" t="s">
        <v>6601</v>
      </c>
      <c r="AA635" s="23" t="s">
        <v>56</v>
      </c>
      <c r="AB635" s="23">
        <v>11034.13</v>
      </c>
      <c r="AC635" s="23">
        <v>12981.33</v>
      </c>
      <c r="AD635" s="23" t="s">
        <v>56</v>
      </c>
      <c r="AE635" s="23" t="s">
        <v>56</v>
      </c>
      <c r="AF635" s="23" t="s">
        <v>56</v>
      </c>
      <c r="AG635" s="23">
        <v>11034.13</v>
      </c>
      <c r="AH635" s="23" t="s">
        <v>102</v>
      </c>
      <c r="AI635" s="23">
        <v>5517.07</v>
      </c>
      <c r="AJ635" s="23">
        <v>0</v>
      </c>
      <c r="AK635" s="23" t="s">
        <v>58</v>
      </c>
      <c r="AL635" s="23">
        <v>0</v>
      </c>
      <c r="AM635" s="24" t="s">
        <v>59</v>
      </c>
      <c r="AN635" s="24" t="s">
        <v>60</v>
      </c>
      <c r="AO635" s="24"/>
      <c r="AP635" s="23" t="s">
        <v>61</v>
      </c>
      <c r="AQ635" s="23" t="s">
        <v>62</v>
      </c>
      <c r="AR635" s="23" t="s">
        <v>405</v>
      </c>
      <c r="AS635" s="23" t="s">
        <v>88</v>
      </c>
      <c r="AT635" s="23" t="s">
        <v>153</v>
      </c>
      <c r="AU635" s="23" t="s">
        <v>65</v>
      </c>
      <c r="AV635" s="23" t="s">
        <v>3941</v>
      </c>
      <c r="AW635" s="23" t="s">
        <v>292</v>
      </c>
      <c r="AX635" s="23" t="s">
        <v>293</v>
      </c>
      <c r="AY635" s="23" t="s">
        <v>93</v>
      </c>
      <c r="AZ635" s="23" t="s">
        <v>6395</v>
      </c>
      <c r="BA635" s="23" t="s">
        <v>191</v>
      </c>
      <c r="BB635" s="23">
        <v>0</v>
      </c>
      <c r="BC635" s="23" t="s">
        <v>6602</v>
      </c>
      <c r="BD635" s="23" t="s">
        <v>6603</v>
      </c>
      <c r="BE635" s="29">
        <v>41128</v>
      </c>
      <c r="BF635" s="23">
        <v>11034.13</v>
      </c>
      <c r="BG635" s="29">
        <v>41128</v>
      </c>
      <c r="BH635" s="108" t="s">
        <v>6395</v>
      </c>
      <c r="BI635" s="42">
        <v>1801</v>
      </c>
      <c r="BJ635" s="43">
        <v>60.033333333333331</v>
      </c>
      <c r="BK635" s="27">
        <f t="shared" si="42"/>
        <v>59</v>
      </c>
      <c r="BL635" s="110">
        <f t="shared" si="43"/>
        <v>4.916666666666667</v>
      </c>
    </row>
    <row r="636" spans="1:64" ht="18.75" customHeight="1" x14ac:dyDescent="0.25">
      <c r="A636" s="105" t="s">
        <v>6392</v>
      </c>
      <c r="B636" s="51" t="s">
        <v>6609</v>
      </c>
      <c r="C636" s="49">
        <v>82</v>
      </c>
      <c r="D636" s="63" t="s">
        <v>3333</v>
      </c>
      <c r="E636" s="51" t="s">
        <v>1633</v>
      </c>
      <c r="F636" s="50">
        <v>5043</v>
      </c>
      <c r="G636" s="63" t="s">
        <v>399</v>
      </c>
      <c r="H636" s="24" t="str">
        <f>IFERROR(IF(F636*1=9999,VLOOKUP(99&amp;C636*1,[4]Depara_Prod_Oficial!$A$2:$F$1048576,6,FALSE),VLOOKUP(F636*1,[4]Depara_Prod_Oficial!$A$2:$F$1048576,6,FALSE)),E636)</f>
        <v>AP Mulher</v>
      </c>
      <c r="I636" s="24" t="str">
        <f>IFERROR(VLOOKUP(H636,'[5]Principais Produtos'!$C$1:$D$42,2,0),"Não")</f>
        <v>Sim</v>
      </c>
      <c r="J636" s="51" t="s">
        <v>387</v>
      </c>
      <c r="K636" s="51" t="s">
        <v>6139</v>
      </c>
      <c r="L636" s="51"/>
      <c r="M636" s="69" t="s">
        <v>48</v>
      </c>
      <c r="N636" s="55">
        <v>56334.77</v>
      </c>
      <c r="O636" s="55">
        <v>50000</v>
      </c>
      <c r="P636" s="56">
        <v>6334.7699999999968</v>
      </c>
      <c r="Q636" s="31">
        <v>5000</v>
      </c>
      <c r="R636" s="17"/>
      <c r="S636" s="70" t="s">
        <v>375</v>
      </c>
      <c r="T636" s="23">
        <v>2190549</v>
      </c>
      <c r="U636" s="23" t="s">
        <v>6604</v>
      </c>
      <c r="V636" s="23" t="s">
        <v>6605</v>
      </c>
      <c r="W636" s="23" t="s">
        <v>52</v>
      </c>
      <c r="X636" s="23" t="s">
        <v>6606</v>
      </c>
      <c r="Y636" s="23" t="s">
        <v>6607</v>
      </c>
      <c r="Z636" s="23" t="s">
        <v>6608</v>
      </c>
      <c r="AA636" s="23" t="s">
        <v>56</v>
      </c>
      <c r="AB636" s="23">
        <v>41544</v>
      </c>
      <c r="AC636" s="23">
        <v>41544</v>
      </c>
      <c r="AD636" s="23" t="s">
        <v>56</v>
      </c>
      <c r="AE636" s="23" t="s">
        <v>56</v>
      </c>
      <c r="AF636" s="23" t="s">
        <v>56</v>
      </c>
      <c r="AG636" s="23">
        <v>41544</v>
      </c>
      <c r="AH636" s="23" t="s">
        <v>102</v>
      </c>
      <c r="AI636" s="23">
        <v>20772</v>
      </c>
      <c r="AJ636" s="23">
        <v>0</v>
      </c>
      <c r="AK636" s="23" t="s">
        <v>58</v>
      </c>
      <c r="AL636" s="23">
        <v>0</v>
      </c>
      <c r="AM636" s="24" t="s">
        <v>59</v>
      </c>
      <c r="AN636" s="24" t="s">
        <v>60</v>
      </c>
      <c r="AO636" s="24"/>
      <c r="AP636" s="23" t="s">
        <v>61</v>
      </c>
      <c r="AQ636" s="23" t="s">
        <v>62</v>
      </c>
      <c r="AR636" s="23" t="s">
        <v>1563</v>
      </c>
      <c r="AS636" s="23" t="s">
        <v>88</v>
      </c>
      <c r="AT636" s="23" t="s">
        <v>153</v>
      </c>
      <c r="AU636" s="23" t="s">
        <v>65</v>
      </c>
      <c r="AV636" s="23" t="s">
        <v>6074</v>
      </c>
      <c r="AW636" s="23" t="s">
        <v>92</v>
      </c>
      <c r="AX636" s="23" t="s">
        <v>68</v>
      </c>
      <c r="AY636" s="23" t="s">
        <v>93</v>
      </c>
      <c r="AZ636" s="23" t="s">
        <v>6401</v>
      </c>
      <c r="BA636" s="23" t="s">
        <v>223</v>
      </c>
      <c r="BB636" s="23">
        <v>4154.3999999999996</v>
      </c>
      <c r="BC636" s="23" t="s">
        <v>6609</v>
      </c>
      <c r="BD636" s="23" t="s">
        <v>2162</v>
      </c>
      <c r="BE636" s="29">
        <v>42374</v>
      </c>
      <c r="BF636" s="23">
        <v>41544</v>
      </c>
      <c r="BG636" s="29">
        <v>42374</v>
      </c>
      <c r="BH636" s="108" t="s">
        <v>6401</v>
      </c>
      <c r="BI636" s="42">
        <v>556</v>
      </c>
      <c r="BJ636" s="43">
        <v>18.533333333333335</v>
      </c>
      <c r="BK636" s="27">
        <f t="shared" si="42"/>
        <v>18</v>
      </c>
      <c r="BL636" s="110">
        <f t="shared" si="43"/>
        <v>1.5</v>
      </c>
    </row>
    <row r="637" spans="1:64" ht="18.75" customHeight="1" x14ac:dyDescent="0.25">
      <c r="A637" s="105" t="s">
        <v>6392</v>
      </c>
      <c r="B637" s="51" t="s">
        <v>6616</v>
      </c>
      <c r="C637" s="49">
        <v>14</v>
      </c>
      <c r="D637" s="63" t="s">
        <v>3274</v>
      </c>
      <c r="E637" s="51" t="s">
        <v>3556</v>
      </c>
      <c r="F637" s="50">
        <v>8114</v>
      </c>
      <c r="G637" s="63" t="s">
        <v>381</v>
      </c>
      <c r="H637" s="24" t="str">
        <f>IFERROR(IF(F637*1=9999,VLOOKUP(99&amp;C637*1,[4]Depara_Prod_Oficial!$A$2:$F$1048576,6,FALSE),VLOOKUP(F637*1,[4]Depara_Prod_Oficial!$A$2:$F$1048576,6,FALSE)),E637)</f>
        <v>Empresarial</v>
      </c>
      <c r="I637" s="24" t="str">
        <f>IFERROR(VLOOKUP(H637,'[5]Principais Produtos'!$C$1:$D$42,2,0),"Não")</f>
        <v>Sim</v>
      </c>
      <c r="J637" s="51" t="s">
        <v>387</v>
      </c>
      <c r="K637" s="51" t="s">
        <v>6139</v>
      </c>
      <c r="L637" s="51"/>
      <c r="M637" s="69" t="s">
        <v>48</v>
      </c>
      <c r="N637" s="55">
        <v>12504.91</v>
      </c>
      <c r="O637" s="55">
        <v>12000</v>
      </c>
      <c r="P637" s="56">
        <v>504.90999999999985</v>
      </c>
      <c r="Q637" s="31"/>
      <c r="R637" s="17"/>
      <c r="S637" s="70" t="s">
        <v>375</v>
      </c>
      <c r="T637" s="23">
        <v>2422746</v>
      </c>
      <c r="U637" s="23" t="s">
        <v>6610</v>
      </c>
      <c r="V637" s="23" t="s">
        <v>6611</v>
      </c>
      <c r="W637" s="23" t="s">
        <v>52</v>
      </c>
      <c r="X637" s="23" t="s">
        <v>6612</v>
      </c>
      <c r="Y637" s="23" t="s">
        <v>6613</v>
      </c>
      <c r="Z637" s="23" t="s">
        <v>6614</v>
      </c>
      <c r="AA637" s="23" t="s">
        <v>56</v>
      </c>
      <c r="AB637" s="23">
        <v>12000</v>
      </c>
      <c r="AC637" s="23">
        <v>12000</v>
      </c>
      <c r="AD637" s="23" t="s">
        <v>56</v>
      </c>
      <c r="AE637" s="23" t="s">
        <v>56</v>
      </c>
      <c r="AF637" s="23" t="s">
        <v>56</v>
      </c>
      <c r="AG637" s="23">
        <v>12000</v>
      </c>
      <c r="AH637" s="23" t="s">
        <v>102</v>
      </c>
      <c r="AI637" s="23">
        <v>6000</v>
      </c>
      <c r="AJ637" s="23">
        <v>0</v>
      </c>
      <c r="AK637" s="23" t="s">
        <v>58</v>
      </c>
      <c r="AL637" s="23">
        <v>0</v>
      </c>
      <c r="AM637" s="24" t="s">
        <v>59</v>
      </c>
      <c r="AN637" s="24" t="s">
        <v>60</v>
      </c>
      <c r="AO637" s="24"/>
      <c r="AP637" s="23" t="s">
        <v>61</v>
      </c>
      <c r="AQ637" s="23" t="s">
        <v>62</v>
      </c>
      <c r="AR637" s="23" t="s">
        <v>63</v>
      </c>
      <c r="AS637" s="23" t="s">
        <v>88</v>
      </c>
      <c r="AT637" s="23" t="s">
        <v>89</v>
      </c>
      <c r="AU637" s="23" t="s">
        <v>90</v>
      </c>
      <c r="AV637" s="23" t="s">
        <v>6615</v>
      </c>
      <c r="AW637" s="23" t="s">
        <v>2138</v>
      </c>
      <c r="AX637" s="23" t="s">
        <v>775</v>
      </c>
      <c r="AY637" s="23" t="s">
        <v>93</v>
      </c>
      <c r="AZ637" s="23" t="s">
        <v>6401</v>
      </c>
      <c r="BA637" s="23" t="s">
        <v>106</v>
      </c>
      <c r="BB637" s="23">
        <v>0</v>
      </c>
      <c r="BC637" s="23" t="s">
        <v>6616</v>
      </c>
      <c r="BD637" s="23" t="s">
        <v>5042</v>
      </c>
      <c r="BE637" s="29">
        <v>42802</v>
      </c>
      <c r="BF637" s="23">
        <v>12000</v>
      </c>
      <c r="BG637" s="29">
        <v>42802</v>
      </c>
      <c r="BH637" s="108" t="s">
        <v>6401</v>
      </c>
      <c r="BI637" s="42">
        <v>128</v>
      </c>
      <c r="BJ637" s="43">
        <v>4.2666666666666666</v>
      </c>
      <c r="BK637" s="27">
        <f t="shared" si="42"/>
        <v>4</v>
      </c>
      <c r="BL637" s="110">
        <f t="shared" si="43"/>
        <v>0.33333333333333331</v>
      </c>
    </row>
    <row r="638" spans="1:64" ht="18.75" customHeight="1" x14ac:dyDescent="0.25">
      <c r="A638" s="105" t="s">
        <v>6392</v>
      </c>
      <c r="B638" s="51" t="s">
        <v>6622</v>
      </c>
      <c r="C638" s="49">
        <v>93</v>
      </c>
      <c r="D638" s="63" t="s">
        <v>3333</v>
      </c>
      <c r="E638" s="51" t="s">
        <v>1630</v>
      </c>
      <c r="F638" s="50">
        <v>5055</v>
      </c>
      <c r="G638" s="63" t="s">
        <v>389</v>
      </c>
      <c r="H638" s="24" t="str">
        <f>IFERROR(IF(F638*1=9999,VLOOKUP(99&amp;C638*1,[4]Depara_Prod_Oficial!$A$2:$F$1048576,6,FALSE),VLOOKUP(F638*1,[4]Depara_Prod_Oficial!$A$2:$F$1048576,6,FALSE)),E638)</f>
        <v>Vida Master</v>
      </c>
      <c r="I638" s="24" t="str">
        <f>IFERROR(VLOOKUP(H638,'[5]Principais Produtos'!$C$1:$D$42,2,0),"Não")</f>
        <v>Sim</v>
      </c>
      <c r="J638" s="51" t="s">
        <v>387</v>
      </c>
      <c r="K638" s="17" t="s">
        <v>921</v>
      </c>
      <c r="L638" s="51"/>
      <c r="M638" s="69" t="s">
        <v>903</v>
      </c>
      <c r="N638" s="55">
        <v>37253.74</v>
      </c>
      <c r="O638" s="55">
        <v>37253.74</v>
      </c>
      <c r="P638" s="56">
        <v>0</v>
      </c>
      <c r="Q638" s="31"/>
      <c r="R638" s="17"/>
      <c r="S638" s="70" t="s">
        <v>375</v>
      </c>
      <c r="T638" s="23">
        <v>2389636</v>
      </c>
      <c r="U638" s="23" t="s">
        <v>6617</v>
      </c>
      <c r="V638" s="23" t="s">
        <v>6618</v>
      </c>
      <c r="W638" s="23" t="s">
        <v>52</v>
      </c>
      <c r="X638" s="23" t="s">
        <v>6619</v>
      </c>
      <c r="Y638" s="23" t="s">
        <v>6620</v>
      </c>
      <c r="Z638" s="23" t="s">
        <v>6621</v>
      </c>
      <c r="AA638" s="23" t="s">
        <v>56</v>
      </c>
      <c r="AB638" s="23">
        <v>31675</v>
      </c>
      <c r="AC638" s="23">
        <v>31675</v>
      </c>
      <c r="AD638" s="23" t="s">
        <v>56</v>
      </c>
      <c r="AE638" s="23" t="s">
        <v>56</v>
      </c>
      <c r="AF638" s="23" t="s">
        <v>56</v>
      </c>
      <c r="AG638" s="23">
        <v>31675</v>
      </c>
      <c r="AH638" s="23" t="s">
        <v>102</v>
      </c>
      <c r="AI638" s="23">
        <v>15837.5</v>
      </c>
      <c r="AJ638" s="23">
        <v>0</v>
      </c>
      <c r="AK638" s="23" t="s">
        <v>58</v>
      </c>
      <c r="AL638" s="23">
        <v>0</v>
      </c>
      <c r="AM638" s="24" t="s">
        <v>59</v>
      </c>
      <c r="AN638" s="24" t="s">
        <v>60</v>
      </c>
      <c r="AO638" s="24"/>
      <c r="AP638" s="23" t="s">
        <v>61</v>
      </c>
      <c r="AQ638" s="23" t="s">
        <v>62</v>
      </c>
      <c r="AR638" s="23" t="s">
        <v>168</v>
      </c>
      <c r="AS638" s="23" t="s">
        <v>88</v>
      </c>
      <c r="AT638" s="23" t="s">
        <v>89</v>
      </c>
      <c r="AU638" s="23" t="s">
        <v>103</v>
      </c>
      <c r="AV638" s="23" t="s">
        <v>466</v>
      </c>
      <c r="AW638" s="23" t="s">
        <v>272</v>
      </c>
      <c r="AX638" s="23" t="s">
        <v>273</v>
      </c>
      <c r="AY638" s="23" t="s">
        <v>93</v>
      </c>
      <c r="AZ638" s="23" t="s">
        <v>6485</v>
      </c>
      <c r="BA638" s="23" t="s">
        <v>94</v>
      </c>
      <c r="BB638" s="23">
        <v>0</v>
      </c>
      <c r="BC638" s="23" t="s">
        <v>6622</v>
      </c>
      <c r="BD638" s="23" t="s">
        <v>1616</v>
      </c>
      <c r="BE638" s="29">
        <v>42697</v>
      </c>
      <c r="BF638" s="23">
        <v>31675</v>
      </c>
      <c r="BG638" s="29">
        <v>42697</v>
      </c>
      <c r="BH638" s="108" t="s">
        <v>6485</v>
      </c>
      <c r="BI638" s="42">
        <v>229</v>
      </c>
      <c r="BJ638" s="43">
        <v>7.6333333333333337</v>
      </c>
      <c r="BK638" s="27">
        <f t="shared" si="42"/>
        <v>7</v>
      </c>
      <c r="BL638" s="110">
        <f t="shared" si="43"/>
        <v>0.58333333333333337</v>
      </c>
    </row>
    <row r="639" spans="1:64" ht="18.75" customHeight="1" x14ac:dyDescent="0.25">
      <c r="A639" s="105" t="s">
        <v>6392</v>
      </c>
      <c r="B639" s="51" t="s">
        <v>6628</v>
      </c>
      <c r="C639" s="49">
        <v>82</v>
      </c>
      <c r="D639" s="63" t="s">
        <v>3333</v>
      </c>
      <c r="E639" s="51" t="s">
        <v>917</v>
      </c>
      <c r="F639" s="50">
        <v>5012</v>
      </c>
      <c r="G639" s="63" t="s">
        <v>386</v>
      </c>
      <c r="H639" s="24" t="str">
        <f>IFERROR(IF(F639*1=9999,VLOOKUP(99&amp;C639*1,[4]Depara_Prod_Oficial!$A$2:$F$1048576,6,FALSE),VLOOKUP(F639*1,[4]Depara_Prod_Oficial!$A$2:$F$1048576,6,FALSE)),E639)</f>
        <v>AP STD</v>
      </c>
      <c r="I639" s="24" t="str">
        <f>IFERROR(VLOOKUP(H639,'[5]Principais Produtos'!$C$1:$D$42,2,0),"Não")</f>
        <v>Sim</v>
      </c>
      <c r="J639" s="51" t="s">
        <v>387</v>
      </c>
      <c r="K639" s="51" t="s">
        <v>3664</v>
      </c>
      <c r="L639" s="51"/>
      <c r="M639" s="69" t="s">
        <v>903</v>
      </c>
      <c r="N639" s="55">
        <v>66948.460000000006</v>
      </c>
      <c r="O639" s="55">
        <v>66948.460000000006</v>
      </c>
      <c r="P639" s="56">
        <v>0</v>
      </c>
      <c r="Q639" s="31"/>
      <c r="R639" s="17"/>
      <c r="S639" s="70" t="s">
        <v>375</v>
      </c>
      <c r="T639" s="23">
        <v>2327625</v>
      </c>
      <c r="U639" s="23" t="s">
        <v>6623</v>
      </c>
      <c r="V639" s="23" t="s">
        <v>6624</v>
      </c>
      <c r="W639" s="23" t="s">
        <v>52</v>
      </c>
      <c r="X639" s="23" t="s">
        <v>6625</v>
      </c>
      <c r="Y639" s="23" t="s">
        <v>6626</v>
      </c>
      <c r="Z639" s="23" t="s">
        <v>6627</v>
      </c>
      <c r="AA639" s="23" t="s">
        <v>56</v>
      </c>
      <c r="AB639" s="23">
        <v>35000</v>
      </c>
      <c r="AC639" s="23">
        <v>35000</v>
      </c>
      <c r="AD639" s="23" t="s">
        <v>56</v>
      </c>
      <c r="AE639" s="23" t="s">
        <v>56</v>
      </c>
      <c r="AF639" s="23" t="s">
        <v>56</v>
      </c>
      <c r="AG639" s="23">
        <v>35000</v>
      </c>
      <c r="AH639" s="23" t="s">
        <v>102</v>
      </c>
      <c r="AI639" s="23">
        <v>17500</v>
      </c>
      <c r="AJ639" s="23">
        <v>0</v>
      </c>
      <c r="AK639" s="23" t="s">
        <v>58</v>
      </c>
      <c r="AL639" s="23">
        <v>0</v>
      </c>
      <c r="AM639" s="24" t="s">
        <v>59</v>
      </c>
      <c r="AN639" s="24" t="s">
        <v>60</v>
      </c>
      <c r="AO639" s="24"/>
      <c r="AP639" s="23" t="s">
        <v>61</v>
      </c>
      <c r="AQ639" s="23" t="s">
        <v>62</v>
      </c>
      <c r="AR639" s="23" t="s">
        <v>87</v>
      </c>
      <c r="AS639" s="23" t="s">
        <v>64</v>
      </c>
      <c r="AT639" s="23" t="s">
        <v>2557</v>
      </c>
      <c r="AU639" s="23" t="s">
        <v>65</v>
      </c>
      <c r="AV639" s="23" t="s">
        <v>406</v>
      </c>
      <c r="AW639" s="23" t="s">
        <v>283</v>
      </c>
      <c r="AX639" s="23" t="s">
        <v>284</v>
      </c>
      <c r="AY639" s="23" t="s">
        <v>93</v>
      </c>
      <c r="AZ639" s="23" t="s">
        <v>6449</v>
      </c>
      <c r="BA639" s="23" t="s">
        <v>94</v>
      </c>
      <c r="BB639" s="23">
        <v>0</v>
      </c>
      <c r="BC639" s="23" t="s">
        <v>6628</v>
      </c>
      <c r="BD639" s="23" t="s">
        <v>6629</v>
      </c>
      <c r="BE639" s="29">
        <v>42635</v>
      </c>
      <c r="BF639" s="23">
        <v>35000</v>
      </c>
      <c r="BG639" s="29">
        <v>42635</v>
      </c>
      <c r="BH639" s="108" t="s">
        <v>6449</v>
      </c>
      <c r="BI639" s="42">
        <v>292</v>
      </c>
      <c r="BJ639" s="43">
        <v>9.7333333333333325</v>
      </c>
      <c r="BK639" s="27">
        <f t="shared" si="42"/>
        <v>9</v>
      </c>
      <c r="BL639" s="110">
        <f t="shared" si="43"/>
        <v>0.75</v>
      </c>
    </row>
    <row r="640" spans="1:64" ht="18.75" customHeight="1" x14ac:dyDescent="0.25">
      <c r="A640" s="105" t="s">
        <v>6392</v>
      </c>
      <c r="B640" s="51" t="s">
        <v>6635</v>
      </c>
      <c r="C640" s="49">
        <v>82</v>
      </c>
      <c r="D640" s="63" t="s">
        <v>3333</v>
      </c>
      <c r="E640" s="51" t="s">
        <v>1626</v>
      </c>
      <c r="F640" s="50">
        <v>8065</v>
      </c>
      <c r="G640" s="63" t="s">
        <v>374</v>
      </c>
      <c r="H640" s="24" t="str">
        <f>IFERROR(IF(F640*1=9999,VLOOKUP(99&amp;C640*1,[4]Depara_Prod_Oficial!$A$2:$F$1048576,6,FALSE),VLOOKUP(F640*1,[4]Depara_Prod_Oficial!$A$2:$F$1048576,6,FALSE)),E640)</f>
        <v>AP Proteção Sob Medida</v>
      </c>
      <c r="I640" s="24" t="str">
        <f>IFERROR(VLOOKUP(H640,'[5]Principais Produtos'!$C$1:$D$42,2,0),"Não")</f>
        <v>Sim</v>
      </c>
      <c r="J640" s="51" t="s">
        <v>925</v>
      </c>
      <c r="K640" s="51" t="s">
        <v>378</v>
      </c>
      <c r="L640" s="51"/>
      <c r="M640" s="69" t="s">
        <v>903</v>
      </c>
      <c r="N640" s="55">
        <v>947.68</v>
      </c>
      <c r="O640" s="55">
        <v>947.68</v>
      </c>
      <c r="P640" s="56">
        <v>0</v>
      </c>
      <c r="Q640" s="31"/>
      <c r="R640" s="17"/>
      <c r="S640" s="70" t="s">
        <v>375</v>
      </c>
      <c r="T640" s="23">
        <v>2141502</v>
      </c>
      <c r="U640" s="23" t="s">
        <v>6630</v>
      </c>
      <c r="V640" s="23" t="s">
        <v>6631</v>
      </c>
      <c r="W640" s="23" t="s">
        <v>52</v>
      </c>
      <c r="X640" s="23" t="s">
        <v>6632</v>
      </c>
      <c r="Y640" s="23" t="s">
        <v>6633</v>
      </c>
      <c r="Z640" s="23" t="s">
        <v>6634</v>
      </c>
      <c r="AA640" s="23" t="s">
        <v>56</v>
      </c>
      <c r="AB640" s="23">
        <v>9500</v>
      </c>
      <c r="AC640" s="23">
        <v>10000</v>
      </c>
      <c r="AD640" s="23" t="s">
        <v>56</v>
      </c>
      <c r="AE640" s="23" t="s">
        <v>56</v>
      </c>
      <c r="AF640" s="23" t="s">
        <v>56</v>
      </c>
      <c r="AG640" s="23">
        <v>9500</v>
      </c>
      <c r="AH640" s="23" t="s">
        <v>102</v>
      </c>
      <c r="AI640" s="23">
        <v>4750</v>
      </c>
      <c r="AJ640" s="23">
        <v>0</v>
      </c>
      <c r="AK640" s="23" t="s">
        <v>58</v>
      </c>
      <c r="AL640" s="23">
        <v>0</v>
      </c>
      <c r="AM640" s="24" t="s">
        <v>59</v>
      </c>
      <c r="AN640" s="24" t="s">
        <v>60</v>
      </c>
      <c r="AO640" s="24"/>
      <c r="AP640" s="23" t="s">
        <v>61</v>
      </c>
      <c r="AQ640" s="23" t="s">
        <v>62</v>
      </c>
      <c r="AR640" s="23" t="s">
        <v>199</v>
      </c>
      <c r="AS640" s="23" t="s">
        <v>88</v>
      </c>
      <c r="AT640" s="23" t="s">
        <v>169</v>
      </c>
      <c r="AU640" s="23" t="s">
        <v>65</v>
      </c>
      <c r="AV640" s="23" t="s">
        <v>876</v>
      </c>
      <c r="AW640" s="23" t="s">
        <v>774</v>
      </c>
      <c r="AX640" s="23" t="s">
        <v>775</v>
      </c>
      <c r="AY640" s="23" t="s">
        <v>93</v>
      </c>
      <c r="AZ640" s="23" t="s">
        <v>6423</v>
      </c>
      <c r="BA640" s="23" t="s">
        <v>94</v>
      </c>
      <c r="BB640" s="23">
        <v>0</v>
      </c>
      <c r="BC640" s="23" t="s">
        <v>6635</v>
      </c>
      <c r="BD640" s="23" t="s">
        <v>1751</v>
      </c>
      <c r="BE640" s="29">
        <v>42245</v>
      </c>
      <c r="BF640" s="23">
        <v>9500</v>
      </c>
      <c r="BG640" s="29">
        <v>42245</v>
      </c>
      <c r="BH640" s="108" t="s">
        <v>6423</v>
      </c>
      <c r="BI640" s="42">
        <v>683</v>
      </c>
      <c r="BJ640" s="43">
        <v>22.766666666666666</v>
      </c>
      <c r="BK640" s="27">
        <f t="shared" si="42"/>
        <v>22</v>
      </c>
      <c r="BL640" s="110">
        <f t="shared" si="43"/>
        <v>1.8333333333333333</v>
      </c>
    </row>
    <row r="641" spans="1:64" ht="18.75" customHeight="1" x14ac:dyDescent="0.25">
      <c r="A641" s="105" t="s">
        <v>6392</v>
      </c>
      <c r="B641" s="51" t="s">
        <v>6641</v>
      </c>
      <c r="C641" s="49">
        <v>93</v>
      </c>
      <c r="D641" s="63" t="s">
        <v>3333</v>
      </c>
      <c r="E641" s="51" t="s">
        <v>377</v>
      </c>
      <c r="F641" s="50">
        <v>1008</v>
      </c>
      <c r="G641" s="63" t="s">
        <v>46</v>
      </c>
      <c r="H641" s="24" t="str">
        <f>IFERROR(IF(F641*1=9999,VLOOKUP(99&amp;C641*1,[4]Depara_Prod_Oficial!$A$2:$F$1048576,6,FALSE),VLOOKUP(F641*1,[4]Depara_Prod_Oficial!$A$2:$F$1048576,6,FALSE)),E641)</f>
        <v>Vida Proteção Exclusiva</v>
      </c>
      <c r="I641" s="24" t="str">
        <f>IFERROR(VLOOKUP(H641,'[5]Principais Produtos'!$C$1:$D$42,2,0),"Não")</f>
        <v>Sim</v>
      </c>
      <c r="J641" s="51" t="s">
        <v>387</v>
      </c>
      <c r="K641" s="51" t="s">
        <v>47</v>
      </c>
      <c r="L641" s="51"/>
      <c r="M641" s="69" t="s">
        <v>369</v>
      </c>
      <c r="N641" s="55">
        <v>40833.54</v>
      </c>
      <c r="O641" s="55">
        <v>0</v>
      </c>
      <c r="P641" s="56">
        <v>40833.54</v>
      </c>
      <c r="Q641" s="31"/>
      <c r="R641" s="17"/>
      <c r="S641" s="70" t="s">
        <v>375</v>
      </c>
      <c r="T641" s="23">
        <v>752833</v>
      </c>
      <c r="U641" s="23" t="s">
        <v>6636</v>
      </c>
      <c r="V641" s="23" t="s">
        <v>6637</v>
      </c>
      <c r="W641" s="23" t="s">
        <v>52</v>
      </c>
      <c r="X641" s="23" t="s">
        <v>6638</v>
      </c>
      <c r="Y641" s="23" t="s">
        <v>6639</v>
      </c>
      <c r="Z641" s="23" t="s">
        <v>6640</v>
      </c>
      <c r="AA641" s="23" t="s">
        <v>56</v>
      </c>
      <c r="AB641" s="23">
        <v>10314.64</v>
      </c>
      <c r="AC641" s="23">
        <v>10314.64</v>
      </c>
      <c r="AD641" s="23" t="s">
        <v>56</v>
      </c>
      <c r="AE641" s="23" t="s">
        <v>56</v>
      </c>
      <c r="AF641" s="23" t="s">
        <v>56</v>
      </c>
      <c r="AG641" s="23">
        <v>10314.64</v>
      </c>
      <c r="AH641" s="23" t="s">
        <v>102</v>
      </c>
      <c r="AI641" s="23">
        <v>5157.32</v>
      </c>
      <c r="AJ641" s="23">
        <v>1031.46</v>
      </c>
      <c r="AK641" s="23" t="s">
        <v>58</v>
      </c>
      <c r="AL641" s="23">
        <v>0</v>
      </c>
      <c r="AM641" s="24" t="s">
        <v>150</v>
      </c>
      <c r="AN641" s="24" t="s">
        <v>60</v>
      </c>
      <c r="AO641" s="24"/>
      <c r="AP641" s="23" t="s">
        <v>61</v>
      </c>
      <c r="AQ641" s="23" t="s">
        <v>62</v>
      </c>
      <c r="AR641" s="23" t="s">
        <v>405</v>
      </c>
      <c r="AS641" s="23" t="s">
        <v>64</v>
      </c>
      <c r="AT641" s="23" t="s">
        <v>153</v>
      </c>
      <c r="AU641" s="23" t="s">
        <v>65</v>
      </c>
      <c r="AV641" s="23" t="s">
        <v>2226</v>
      </c>
      <c r="AW641" s="23" t="s">
        <v>92</v>
      </c>
      <c r="AX641" s="23" t="s">
        <v>68</v>
      </c>
      <c r="AY641" s="23" t="s">
        <v>93</v>
      </c>
      <c r="AZ641" s="23" t="s">
        <v>6423</v>
      </c>
      <c r="BA641" s="23" t="s">
        <v>155</v>
      </c>
      <c r="BB641" s="23">
        <v>0</v>
      </c>
      <c r="BC641" s="23" t="s">
        <v>6641</v>
      </c>
      <c r="BD641" s="23" t="s">
        <v>6642</v>
      </c>
      <c r="BE641" s="29">
        <v>39587</v>
      </c>
      <c r="BF641" s="23">
        <v>10314.64</v>
      </c>
      <c r="BG641" s="29">
        <v>39587</v>
      </c>
      <c r="BH641" s="108" t="s">
        <v>6423</v>
      </c>
      <c r="BI641" s="42">
        <v>3341</v>
      </c>
      <c r="BJ641" s="43">
        <v>111.36666666666666</v>
      </c>
      <c r="BK641" s="27">
        <f t="shared" si="42"/>
        <v>109</v>
      </c>
      <c r="BL641" s="110">
        <f t="shared" si="43"/>
        <v>9.0833333333333339</v>
      </c>
    </row>
    <row r="642" spans="1:64" ht="18.75" customHeight="1" x14ac:dyDescent="0.25">
      <c r="A642" s="105" t="s">
        <v>6392</v>
      </c>
      <c r="B642" s="51" t="s">
        <v>6649</v>
      </c>
      <c r="C642" s="49">
        <v>93</v>
      </c>
      <c r="D642" s="63" t="s">
        <v>3333</v>
      </c>
      <c r="E642" s="51" t="s">
        <v>1623</v>
      </c>
      <c r="F642" s="50">
        <v>6004</v>
      </c>
      <c r="G642" s="63" t="s">
        <v>386</v>
      </c>
      <c r="H642" s="24" t="str">
        <f>IFERROR(IF(F642*1=9999,VLOOKUP(99&amp;C642*1,[4]Depara_Prod_Oficial!$A$2:$F$1048576,6,FALSE),VLOOKUP(F642*1,[4]Depara_Prod_Oficial!$A$2:$F$1048576,6,FALSE)),E642)</f>
        <v>Vida Master</v>
      </c>
      <c r="I642" s="24" t="str">
        <f>IFERROR(VLOOKUP(H642,'[5]Principais Produtos'!$C$1:$D$42,2,0),"Não")</f>
        <v>Sim</v>
      </c>
      <c r="J642" s="51" t="s">
        <v>400</v>
      </c>
      <c r="K642" s="51" t="s">
        <v>400</v>
      </c>
      <c r="L642" s="51"/>
      <c r="M642" s="69" t="s">
        <v>369</v>
      </c>
      <c r="N642" s="55">
        <v>45289</v>
      </c>
      <c r="O642" s="55">
        <v>0</v>
      </c>
      <c r="P642" s="56">
        <v>45289</v>
      </c>
      <c r="Q642" s="31"/>
      <c r="R642" s="17"/>
      <c r="S642" s="70" t="s">
        <v>375</v>
      </c>
      <c r="T642" s="23">
        <v>1995321</v>
      </c>
      <c r="U642" s="23" t="s">
        <v>6643</v>
      </c>
      <c r="V642" s="23" t="s">
        <v>6644</v>
      </c>
      <c r="W642" s="23" t="s">
        <v>52</v>
      </c>
      <c r="X642" s="23" t="s">
        <v>6645</v>
      </c>
      <c r="Y642" s="23" t="s">
        <v>6646</v>
      </c>
      <c r="Z642" s="23" t="s">
        <v>6647</v>
      </c>
      <c r="AA642" s="23" t="s">
        <v>56</v>
      </c>
      <c r="AB642" s="23">
        <v>40000</v>
      </c>
      <c r="AC642" s="23">
        <v>40000</v>
      </c>
      <c r="AD642" s="23" t="s">
        <v>56</v>
      </c>
      <c r="AE642" s="23" t="s">
        <v>56</v>
      </c>
      <c r="AF642" s="23" t="s">
        <v>56</v>
      </c>
      <c r="AG642" s="23">
        <v>40000</v>
      </c>
      <c r="AH642" s="23" t="s">
        <v>102</v>
      </c>
      <c r="AI642" s="23">
        <v>20000</v>
      </c>
      <c r="AJ642" s="23">
        <v>0</v>
      </c>
      <c r="AK642" s="23" t="s">
        <v>58</v>
      </c>
      <c r="AL642" s="23">
        <v>0</v>
      </c>
      <c r="AM642" s="24" t="s">
        <v>59</v>
      </c>
      <c r="AN642" s="24" t="s">
        <v>60</v>
      </c>
      <c r="AO642" s="24"/>
      <c r="AP642" s="23" t="s">
        <v>61</v>
      </c>
      <c r="AQ642" s="23" t="s">
        <v>62</v>
      </c>
      <c r="AR642" s="23" t="s">
        <v>168</v>
      </c>
      <c r="AS642" s="23" t="s">
        <v>88</v>
      </c>
      <c r="AT642" s="23" t="s">
        <v>169</v>
      </c>
      <c r="AU642" s="23" t="s">
        <v>65</v>
      </c>
      <c r="AV642" s="23" t="s">
        <v>6648</v>
      </c>
      <c r="AW642" s="23" t="s">
        <v>292</v>
      </c>
      <c r="AX642" s="23" t="s">
        <v>293</v>
      </c>
      <c r="AY642" s="23" t="s">
        <v>93</v>
      </c>
      <c r="AZ642" s="23" t="s">
        <v>6395</v>
      </c>
      <c r="BA642" s="23" t="s">
        <v>155</v>
      </c>
      <c r="BB642" s="23">
        <v>0</v>
      </c>
      <c r="BC642" s="23" t="s">
        <v>6649</v>
      </c>
      <c r="BD642" s="23" t="s">
        <v>6650</v>
      </c>
      <c r="BE642" s="29">
        <v>41981</v>
      </c>
      <c r="BF642" s="23">
        <v>40000</v>
      </c>
      <c r="BG642" s="29">
        <v>41981</v>
      </c>
      <c r="BH642" s="108" t="s">
        <v>6395</v>
      </c>
      <c r="BI642" s="42">
        <v>948</v>
      </c>
      <c r="BJ642" s="43">
        <v>31.6</v>
      </c>
      <c r="BK642" s="27">
        <f t="shared" si="42"/>
        <v>31</v>
      </c>
      <c r="BL642" s="110">
        <f t="shared" si="43"/>
        <v>2.5833333333333335</v>
      </c>
    </row>
    <row r="643" spans="1:64" ht="18.75" customHeight="1" x14ac:dyDescent="0.25">
      <c r="A643" s="105" t="s">
        <v>6392</v>
      </c>
      <c r="B643" s="51" t="s">
        <v>6655</v>
      </c>
      <c r="C643" s="49">
        <v>93</v>
      </c>
      <c r="D643" s="63" t="s">
        <v>3333</v>
      </c>
      <c r="E643" s="51" t="s">
        <v>1635</v>
      </c>
      <c r="F643" s="50">
        <v>8064</v>
      </c>
      <c r="G643" s="63" t="s">
        <v>914</v>
      </c>
      <c r="H643" s="24" t="str">
        <f>IFERROR(IF(F643*1=9999,VLOOKUP(99&amp;C643*1,[4]Depara_Prod_Oficial!$A$2:$F$1048576,6,FALSE),VLOOKUP(F643*1,[4]Depara_Prod_Oficial!$A$2:$F$1048576,6,FALSE)),E643)</f>
        <v>Vida Van Gogh</v>
      </c>
      <c r="I643" s="24" t="str">
        <f>IFERROR(VLOOKUP(H643,'[5]Principais Produtos'!$C$1:$D$42,2,0),"Não")</f>
        <v>Sim</v>
      </c>
      <c r="J643" s="51" t="s">
        <v>387</v>
      </c>
      <c r="K643" s="51" t="s">
        <v>47</v>
      </c>
      <c r="L643" s="51"/>
      <c r="M643" s="69" t="s">
        <v>48</v>
      </c>
      <c r="N643" s="55">
        <v>11795.07</v>
      </c>
      <c r="O643" s="55">
        <v>10000</v>
      </c>
      <c r="P643" s="56">
        <v>1795.0699999999997</v>
      </c>
      <c r="Q643" s="31"/>
      <c r="R643" s="17"/>
      <c r="S643" s="70" t="s">
        <v>375</v>
      </c>
      <c r="T643" s="23">
        <v>1932701</v>
      </c>
      <c r="U643" s="23" t="s">
        <v>6651</v>
      </c>
      <c r="V643" s="23" t="s">
        <v>6652</v>
      </c>
      <c r="W643" s="23" t="s">
        <v>52</v>
      </c>
      <c r="X643" s="23" t="s">
        <v>6653</v>
      </c>
      <c r="Y643" s="23" t="s">
        <v>6654</v>
      </c>
      <c r="Z643" s="23" t="s">
        <v>5188</v>
      </c>
      <c r="AA643" s="23" t="s">
        <v>56</v>
      </c>
      <c r="AB643" s="23">
        <v>7362</v>
      </c>
      <c r="AC643" s="23">
        <v>7362</v>
      </c>
      <c r="AD643" s="23" t="s">
        <v>56</v>
      </c>
      <c r="AE643" s="23" t="s">
        <v>56</v>
      </c>
      <c r="AF643" s="23" t="s">
        <v>56</v>
      </c>
      <c r="AG643" s="23">
        <v>7362</v>
      </c>
      <c r="AH643" s="23" t="s">
        <v>102</v>
      </c>
      <c r="AI643" s="23">
        <v>3681</v>
      </c>
      <c r="AJ643" s="23">
        <v>0</v>
      </c>
      <c r="AK643" s="23" t="s">
        <v>58</v>
      </c>
      <c r="AL643" s="23">
        <v>0</v>
      </c>
      <c r="AM643" s="24" t="s">
        <v>59</v>
      </c>
      <c r="AN643" s="24" t="s">
        <v>60</v>
      </c>
      <c r="AO643" s="24"/>
      <c r="AP643" s="23" t="s">
        <v>61</v>
      </c>
      <c r="AQ643" s="23" t="s">
        <v>62</v>
      </c>
      <c r="AR643" s="23" t="s">
        <v>142</v>
      </c>
      <c r="AS643" s="23" t="s">
        <v>88</v>
      </c>
      <c r="AT643" s="23" t="s">
        <v>347</v>
      </c>
      <c r="AU643" s="23" t="s">
        <v>65</v>
      </c>
      <c r="AV643" s="23" t="s">
        <v>505</v>
      </c>
      <c r="AW643" s="23" t="s">
        <v>105</v>
      </c>
      <c r="AX643" s="23" t="s">
        <v>68</v>
      </c>
      <c r="AY643" s="23" t="s">
        <v>93</v>
      </c>
      <c r="AZ643" s="23" t="s">
        <v>6423</v>
      </c>
      <c r="BA643" s="23" t="s">
        <v>70</v>
      </c>
      <c r="BB643" s="23">
        <v>0</v>
      </c>
      <c r="BC643" s="23" t="s">
        <v>6655</v>
      </c>
      <c r="BD643" s="23" t="s">
        <v>6656</v>
      </c>
      <c r="BE643" s="29">
        <v>41895</v>
      </c>
      <c r="BF643" s="23">
        <v>7362</v>
      </c>
      <c r="BG643" s="29">
        <v>41895</v>
      </c>
      <c r="BH643" s="108" t="s">
        <v>6423</v>
      </c>
      <c r="BI643" s="42">
        <v>1033</v>
      </c>
      <c r="BJ643" s="43">
        <v>34.43333333333333</v>
      </c>
      <c r="BK643" s="27">
        <f t="shared" si="42"/>
        <v>33</v>
      </c>
      <c r="BL643" s="110">
        <f t="shared" si="43"/>
        <v>2.75</v>
      </c>
    </row>
    <row r="644" spans="1:64" ht="18.75" customHeight="1" x14ac:dyDescent="0.25">
      <c r="A644" s="105" t="s">
        <v>6392</v>
      </c>
      <c r="B644" s="51" t="s">
        <v>6662</v>
      </c>
      <c r="C644" s="49">
        <v>82</v>
      </c>
      <c r="D644" s="63" t="s">
        <v>3333</v>
      </c>
      <c r="E644" s="51" t="s">
        <v>1633</v>
      </c>
      <c r="F644" s="50">
        <v>5043</v>
      </c>
      <c r="G644" s="63" t="s">
        <v>399</v>
      </c>
      <c r="H644" s="24" t="str">
        <f>IFERROR(IF(F644*1=9999,VLOOKUP(99&amp;C644*1,[4]Depara_Prod_Oficial!$A$2:$F$1048576,6,FALSE),VLOOKUP(F644*1,[4]Depara_Prod_Oficial!$A$2:$F$1048576,6,FALSE)),E644)</f>
        <v>AP Mulher</v>
      </c>
      <c r="I644" s="24" t="str">
        <f>IFERROR(VLOOKUP(H644,'[5]Principais Produtos'!$C$1:$D$42,2,0),"Não")</f>
        <v>Sim</v>
      </c>
      <c r="J644" s="51" t="s">
        <v>387</v>
      </c>
      <c r="K644" s="51" t="s">
        <v>954</v>
      </c>
      <c r="L644" s="51" t="s">
        <v>1933</v>
      </c>
      <c r="M644" s="69" t="s">
        <v>903</v>
      </c>
      <c r="N644" s="55">
        <v>739.84</v>
      </c>
      <c r="O644" s="55">
        <v>739.84</v>
      </c>
      <c r="P644" s="56">
        <v>0</v>
      </c>
      <c r="Q644" s="31"/>
      <c r="R644" s="17"/>
      <c r="S644" s="70" t="s">
        <v>375</v>
      </c>
      <c r="T644" s="23">
        <v>2124345</v>
      </c>
      <c r="U644" s="23" t="s">
        <v>6657</v>
      </c>
      <c r="V644" s="23" t="s">
        <v>6658</v>
      </c>
      <c r="W644" s="23" t="s">
        <v>52</v>
      </c>
      <c r="X644" s="23" t="s">
        <v>6659</v>
      </c>
      <c r="Y644" s="23" t="s">
        <v>6660</v>
      </c>
      <c r="Z644" s="23" t="s">
        <v>6661</v>
      </c>
      <c r="AA644" s="23" t="s">
        <v>56</v>
      </c>
      <c r="AB644" s="23">
        <v>15000</v>
      </c>
      <c r="AC644" s="23">
        <v>15000</v>
      </c>
      <c r="AD644" s="23" t="s">
        <v>56</v>
      </c>
      <c r="AE644" s="23" t="s">
        <v>56</v>
      </c>
      <c r="AF644" s="23" t="s">
        <v>56</v>
      </c>
      <c r="AG644" s="23">
        <v>15000</v>
      </c>
      <c r="AH644" s="23" t="s">
        <v>58</v>
      </c>
      <c r="AI644" s="23">
        <v>0</v>
      </c>
      <c r="AJ644" s="23">
        <v>0</v>
      </c>
      <c r="AK644" s="23" t="s">
        <v>58</v>
      </c>
      <c r="AL644" s="23">
        <v>0</v>
      </c>
      <c r="AM644" s="24" t="s">
        <v>59</v>
      </c>
      <c r="AN644" s="24" t="s">
        <v>60</v>
      </c>
      <c r="AO644" s="24"/>
      <c r="AP644" s="23" t="s">
        <v>61</v>
      </c>
      <c r="AQ644" s="23" t="s">
        <v>62</v>
      </c>
      <c r="AR644" s="23" t="s">
        <v>142</v>
      </c>
      <c r="AS644" s="23" t="s">
        <v>88</v>
      </c>
      <c r="AT644" s="23" t="s">
        <v>4152</v>
      </c>
      <c r="AU644" s="23" t="s">
        <v>65</v>
      </c>
      <c r="AV644" s="23" t="s">
        <v>466</v>
      </c>
      <c r="AW644" s="23" t="s">
        <v>272</v>
      </c>
      <c r="AX644" s="23" t="s">
        <v>273</v>
      </c>
      <c r="AY644" s="23" t="s">
        <v>93</v>
      </c>
      <c r="AZ644" s="23" t="s">
        <v>6395</v>
      </c>
      <c r="BA644" s="23" t="s">
        <v>332</v>
      </c>
      <c r="BB644" s="23">
        <v>0</v>
      </c>
      <c r="BC644" s="23" t="s">
        <v>6662</v>
      </c>
      <c r="BD644" s="23" t="s">
        <v>6663</v>
      </c>
      <c r="BE644" s="29">
        <v>42206</v>
      </c>
      <c r="BF644" s="23">
        <v>15000</v>
      </c>
      <c r="BG644" s="29">
        <v>42206</v>
      </c>
      <c r="BH644" s="108" t="s">
        <v>6395</v>
      </c>
      <c r="BI644" s="42">
        <v>723</v>
      </c>
      <c r="BJ644" s="43">
        <v>24.1</v>
      </c>
      <c r="BK644" s="27">
        <f t="shared" si="42"/>
        <v>23</v>
      </c>
      <c r="BL644" s="110">
        <f t="shared" si="43"/>
        <v>1.9166666666666667</v>
      </c>
    </row>
    <row r="645" spans="1:64" ht="18.75" customHeight="1" x14ac:dyDescent="0.25">
      <c r="A645" s="105" t="s">
        <v>6392</v>
      </c>
      <c r="B645" s="51" t="s">
        <v>6668</v>
      </c>
      <c r="C645" s="49">
        <v>82</v>
      </c>
      <c r="D645" s="63" t="s">
        <v>3333</v>
      </c>
      <c r="E645" s="51" t="s">
        <v>1627</v>
      </c>
      <c r="F645" s="50">
        <v>5013</v>
      </c>
      <c r="G645" s="63" t="s">
        <v>1641</v>
      </c>
      <c r="H645" s="24" t="str">
        <f>IFERROR(IF(F645*1=9999,VLOOKUP(99&amp;C645*1,[4]Depara_Prod_Oficial!$A$2:$F$1048576,6,FALSE),VLOOKUP(F645*1,[4]Depara_Prod_Oficial!$A$2:$F$1048576,6,FALSE)),E645)</f>
        <v>AP STD</v>
      </c>
      <c r="I645" s="24" t="str">
        <f>IFERROR(VLOOKUP(H645,'[5]Principais Produtos'!$C$1:$D$42,2,0),"Não")</f>
        <v>Sim</v>
      </c>
      <c r="J645" s="51" t="s">
        <v>387</v>
      </c>
      <c r="K645" s="51" t="s">
        <v>3664</v>
      </c>
      <c r="L645" s="51"/>
      <c r="M645" s="69" t="s">
        <v>48</v>
      </c>
      <c r="N645" s="55">
        <v>3999</v>
      </c>
      <c r="O645" s="55">
        <v>3162</v>
      </c>
      <c r="P645" s="56">
        <v>837</v>
      </c>
      <c r="Q645" s="31"/>
      <c r="R645" s="17"/>
      <c r="S645" s="70" t="s">
        <v>375</v>
      </c>
      <c r="T645" s="23">
        <v>2442249</v>
      </c>
      <c r="U645" s="23" t="s">
        <v>6664</v>
      </c>
      <c r="V645" s="23" t="s">
        <v>6665</v>
      </c>
      <c r="W645" s="23" t="s">
        <v>52</v>
      </c>
      <c r="X645" s="23" t="s">
        <v>6666</v>
      </c>
      <c r="Y645" s="23" t="s">
        <v>6667</v>
      </c>
      <c r="Z645" s="23" t="s">
        <v>5067</v>
      </c>
      <c r="AA645" s="23" t="s">
        <v>56</v>
      </c>
      <c r="AB645" s="23">
        <v>3999</v>
      </c>
      <c r="AC645" s="23">
        <v>3999</v>
      </c>
      <c r="AD645" s="23" t="s">
        <v>56</v>
      </c>
      <c r="AE645" s="23" t="s">
        <v>56</v>
      </c>
      <c r="AF645" s="23" t="s">
        <v>56</v>
      </c>
      <c r="AG645" s="23">
        <v>3999</v>
      </c>
      <c r="AH645" s="23" t="s">
        <v>102</v>
      </c>
      <c r="AI645" s="23">
        <v>1999.5</v>
      </c>
      <c r="AJ645" s="23">
        <v>0</v>
      </c>
      <c r="AK645" s="23" t="s">
        <v>58</v>
      </c>
      <c r="AL645" s="23">
        <v>0</v>
      </c>
      <c r="AM645" s="24" t="s">
        <v>59</v>
      </c>
      <c r="AN645" s="24" t="s">
        <v>60</v>
      </c>
      <c r="AO645" s="24"/>
      <c r="AP645" s="23" t="s">
        <v>61</v>
      </c>
      <c r="AQ645" s="23" t="s">
        <v>62</v>
      </c>
      <c r="AR645" s="23" t="s">
        <v>178</v>
      </c>
      <c r="AS645" s="23" t="s">
        <v>88</v>
      </c>
      <c r="AT645" s="23" t="s">
        <v>89</v>
      </c>
      <c r="AU645" s="23" t="s">
        <v>90</v>
      </c>
      <c r="AV645" s="23" t="s">
        <v>1382</v>
      </c>
      <c r="AW645" s="23" t="s">
        <v>92</v>
      </c>
      <c r="AX645" s="23" t="s">
        <v>68</v>
      </c>
      <c r="AY645" s="23" t="s">
        <v>93</v>
      </c>
      <c r="AZ645" s="23" t="s">
        <v>6401</v>
      </c>
      <c r="BA645" s="23" t="s">
        <v>70</v>
      </c>
      <c r="BB645" s="23">
        <v>0</v>
      </c>
      <c r="BC645" s="23" t="s">
        <v>6668</v>
      </c>
      <c r="BD645" s="23" t="s">
        <v>5426</v>
      </c>
      <c r="BE645" s="29">
        <v>42852</v>
      </c>
      <c r="BF645" s="23">
        <v>3999</v>
      </c>
      <c r="BG645" s="29">
        <v>42852</v>
      </c>
      <c r="BH645" s="108" t="s">
        <v>6401</v>
      </c>
      <c r="BI645" s="42">
        <v>78</v>
      </c>
      <c r="BJ645" s="43">
        <v>2.6</v>
      </c>
      <c r="BK645" s="27">
        <f t="shared" si="42"/>
        <v>2</v>
      </c>
      <c r="BL645" s="110">
        <f t="shared" si="43"/>
        <v>0.16666666666666666</v>
      </c>
    </row>
    <row r="646" spans="1:64" ht="18.75" customHeight="1" x14ac:dyDescent="0.25">
      <c r="A646" s="105" t="s">
        <v>6392</v>
      </c>
      <c r="B646" s="51" t="s">
        <v>6673</v>
      </c>
      <c r="C646" s="49">
        <v>93</v>
      </c>
      <c r="D646" s="63" t="s">
        <v>3333</v>
      </c>
      <c r="E646" s="51" t="s">
        <v>943</v>
      </c>
      <c r="F646" s="50">
        <v>5050</v>
      </c>
      <c r="G646" s="63" t="s">
        <v>374</v>
      </c>
      <c r="H646" s="24" t="str">
        <f>IFERROR(IF(F646*1=9999,VLOOKUP(99&amp;C646*1,[4]Depara_Prod_Oficial!$A$2:$F$1048576,6,FALSE),VLOOKUP(F646*1,[4]Depara_Prod_Oficial!$A$2:$F$1048576,6,FALSE)),E646)</f>
        <v>Vida Proteção Exclusiva</v>
      </c>
      <c r="I646" s="24" t="str">
        <f>IFERROR(VLOOKUP(H646,'[5]Principais Produtos'!$C$1:$D$42,2,0),"Não")</f>
        <v>Sim</v>
      </c>
      <c r="J646" s="51" t="s">
        <v>387</v>
      </c>
      <c r="K646" s="51" t="s">
        <v>3664</v>
      </c>
      <c r="L646" s="51"/>
      <c r="M646" s="69" t="s">
        <v>48</v>
      </c>
      <c r="N646" s="55">
        <v>12892.99</v>
      </c>
      <c r="O646" s="55">
        <v>11000</v>
      </c>
      <c r="P646" s="56">
        <v>1892.9899999999998</v>
      </c>
      <c r="Q646" s="31"/>
      <c r="R646" s="17"/>
      <c r="S646" s="70" t="s">
        <v>375</v>
      </c>
      <c r="T646" s="23">
        <v>1753682</v>
      </c>
      <c r="U646" s="23" t="s">
        <v>6669</v>
      </c>
      <c r="V646" s="23" t="s">
        <v>6670</v>
      </c>
      <c r="W646" s="23" t="s">
        <v>52</v>
      </c>
      <c r="X646" s="23" t="s">
        <v>6671</v>
      </c>
      <c r="Y646" s="23" t="s">
        <v>6672</v>
      </c>
      <c r="Z646" s="23" t="s">
        <v>4612</v>
      </c>
      <c r="AA646" s="23" t="s">
        <v>56</v>
      </c>
      <c r="AB646" s="23">
        <v>35654</v>
      </c>
      <c r="AC646" s="23">
        <v>35654</v>
      </c>
      <c r="AD646" s="23" t="s">
        <v>56</v>
      </c>
      <c r="AE646" s="23" t="s">
        <v>56</v>
      </c>
      <c r="AF646" s="23" t="s">
        <v>56</v>
      </c>
      <c r="AG646" s="23">
        <v>35654</v>
      </c>
      <c r="AH646" s="23" t="s">
        <v>102</v>
      </c>
      <c r="AI646" s="23">
        <v>17827</v>
      </c>
      <c r="AJ646" s="23">
        <v>0</v>
      </c>
      <c r="AK646" s="23" t="s">
        <v>58</v>
      </c>
      <c r="AL646" s="23">
        <v>0</v>
      </c>
      <c r="AM646" s="24" t="s">
        <v>59</v>
      </c>
      <c r="AN646" s="24" t="s">
        <v>60</v>
      </c>
      <c r="AO646" s="24"/>
      <c r="AP646" s="23" t="s">
        <v>61</v>
      </c>
      <c r="AQ646" s="23" t="s">
        <v>270</v>
      </c>
      <c r="AR646" s="23" t="s">
        <v>63</v>
      </c>
      <c r="AS646" s="23" t="s">
        <v>64</v>
      </c>
      <c r="AT646" s="23" t="s">
        <v>169</v>
      </c>
      <c r="AU646" s="23" t="s">
        <v>65</v>
      </c>
      <c r="AV646" s="23" t="s">
        <v>5343</v>
      </c>
      <c r="AW646" s="23" t="s">
        <v>92</v>
      </c>
      <c r="AX646" s="23" t="s">
        <v>68</v>
      </c>
      <c r="AY646" s="23" t="s">
        <v>93</v>
      </c>
      <c r="AZ646" s="23" t="s">
        <v>6408</v>
      </c>
      <c r="BA646" s="23" t="s">
        <v>106</v>
      </c>
      <c r="BB646" s="23">
        <v>0</v>
      </c>
      <c r="BC646" s="23" t="s">
        <v>6673</v>
      </c>
      <c r="BD646" s="23" t="s">
        <v>5311</v>
      </c>
      <c r="BE646" s="29">
        <v>41607</v>
      </c>
      <c r="BF646" s="23">
        <v>35654</v>
      </c>
      <c r="BG646" s="29">
        <v>41607</v>
      </c>
      <c r="BH646" s="108" t="s">
        <v>6408</v>
      </c>
      <c r="BI646" s="42">
        <v>1315</v>
      </c>
      <c r="BJ646" s="43">
        <v>43.833333333333336</v>
      </c>
      <c r="BK646" s="27">
        <f t="shared" si="42"/>
        <v>43</v>
      </c>
      <c r="BL646" s="110">
        <f t="shared" si="43"/>
        <v>3.5833333333333335</v>
      </c>
    </row>
    <row r="647" spans="1:64" ht="18.75" customHeight="1" x14ac:dyDescent="0.25">
      <c r="A647" s="105" t="s">
        <v>6392</v>
      </c>
      <c r="B647" s="51" t="s">
        <v>6679</v>
      </c>
      <c r="C647" s="49">
        <v>93</v>
      </c>
      <c r="D647" s="63" t="s">
        <v>3333</v>
      </c>
      <c r="E647" s="51" t="s">
        <v>377</v>
      </c>
      <c r="F647" s="50">
        <v>1008</v>
      </c>
      <c r="G647" s="63" t="s">
        <v>46</v>
      </c>
      <c r="H647" s="24" t="str">
        <f>IFERROR(IF(F647*1=9999,VLOOKUP(99&amp;C647*1,[4]Depara_Prod_Oficial!$A$2:$F$1048576,6,FALSE),VLOOKUP(F647*1,[4]Depara_Prod_Oficial!$A$2:$F$1048576,6,FALSE)),E647)</f>
        <v>Vida Proteção Exclusiva</v>
      </c>
      <c r="I647" s="24" t="str">
        <f>IFERROR(VLOOKUP(H647,'[5]Principais Produtos'!$C$1:$D$42,2,0),"Não")</f>
        <v>Sim</v>
      </c>
      <c r="J647" s="51" t="s">
        <v>387</v>
      </c>
      <c r="K647" s="51" t="s">
        <v>47</v>
      </c>
      <c r="L647" s="51"/>
      <c r="M647" s="69" t="s">
        <v>902</v>
      </c>
      <c r="N647" s="55">
        <v>10624.13</v>
      </c>
      <c r="O647" s="55">
        <v>10624.13</v>
      </c>
      <c r="P647" s="56">
        <v>0</v>
      </c>
      <c r="Q647" s="31"/>
      <c r="R647" s="17"/>
      <c r="S647" s="70" t="s">
        <v>375</v>
      </c>
      <c r="T647" s="23">
        <v>1283766</v>
      </c>
      <c r="U647" s="23" t="s">
        <v>6674</v>
      </c>
      <c r="V647" s="23" t="s">
        <v>6675</v>
      </c>
      <c r="W647" s="23" t="s">
        <v>52</v>
      </c>
      <c r="X647" s="23" t="s">
        <v>6676</v>
      </c>
      <c r="Y647" s="23" t="s">
        <v>6677</v>
      </c>
      <c r="Z647" s="23" t="s">
        <v>6678</v>
      </c>
      <c r="AA647" s="23" t="s">
        <v>56</v>
      </c>
      <c r="AB647" s="23">
        <v>16811.57</v>
      </c>
      <c r="AC647" s="23">
        <v>16811.57</v>
      </c>
      <c r="AD647" s="23" t="s">
        <v>56</v>
      </c>
      <c r="AE647" s="23" t="s">
        <v>56</v>
      </c>
      <c r="AF647" s="23" t="s">
        <v>56</v>
      </c>
      <c r="AG647" s="23">
        <v>16811.57</v>
      </c>
      <c r="AH647" s="23" t="s">
        <v>102</v>
      </c>
      <c r="AI647" s="23">
        <v>8405.7900000000009</v>
      </c>
      <c r="AJ647" s="23">
        <v>0</v>
      </c>
      <c r="AK647" s="23" t="s">
        <v>58</v>
      </c>
      <c r="AL647" s="23">
        <v>0</v>
      </c>
      <c r="AM647" s="24" t="s">
        <v>59</v>
      </c>
      <c r="AN647" s="24" t="s">
        <v>60</v>
      </c>
      <c r="AO647" s="24"/>
      <c r="AP647" s="23" t="s">
        <v>61</v>
      </c>
      <c r="AQ647" s="23" t="s">
        <v>270</v>
      </c>
      <c r="AR647" s="23" t="s">
        <v>199</v>
      </c>
      <c r="AS647" s="23" t="s">
        <v>64</v>
      </c>
      <c r="AT647" s="23" t="s">
        <v>347</v>
      </c>
      <c r="AU647" s="23" t="s">
        <v>65</v>
      </c>
      <c r="AV647" s="23" t="s">
        <v>441</v>
      </c>
      <c r="AW647" s="23" t="s">
        <v>92</v>
      </c>
      <c r="AX647" s="23" t="s">
        <v>68</v>
      </c>
      <c r="AY647" s="23" t="s">
        <v>93</v>
      </c>
      <c r="AZ647" s="23" t="s">
        <v>6417</v>
      </c>
      <c r="BA647" s="23" t="s">
        <v>191</v>
      </c>
      <c r="BB647" s="23">
        <v>0</v>
      </c>
      <c r="BC647" s="23" t="s">
        <v>6679</v>
      </c>
      <c r="BD647" s="23" t="s">
        <v>6680</v>
      </c>
      <c r="BE647" s="29">
        <v>40556</v>
      </c>
      <c r="BF647" s="23">
        <v>16811.57</v>
      </c>
      <c r="BG647" s="29">
        <v>40556</v>
      </c>
      <c r="BH647" s="108" t="s">
        <v>6417</v>
      </c>
      <c r="BI647" s="42">
        <v>2367</v>
      </c>
      <c r="BJ647" s="43">
        <v>78.900000000000006</v>
      </c>
      <c r="BK647" s="27">
        <f t="shared" si="42"/>
        <v>77</v>
      </c>
      <c r="BL647" s="110">
        <f t="shared" si="43"/>
        <v>6.416666666666667</v>
      </c>
    </row>
    <row r="648" spans="1:64" ht="18.75" customHeight="1" x14ac:dyDescent="0.25">
      <c r="A648" s="105" t="s">
        <v>6392</v>
      </c>
      <c r="B648" s="51" t="s">
        <v>6686</v>
      </c>
      <c r="C648" s="49">
        <v>93</v>
      </c>
      <c r="D648" s="63" t="s">
        <v>3333</v>
      </c>
      <c r="E648" s="51" t="s">
        <v>377</v>
      </c>
      <c r="F648" s="50">
        <v>5030</v>
      </c>
      <c r="G648" s="63" t="s">
        <v>46</v>
      </c>
      <c r="H648" s="24" t="str">
        <f>IFERROR(IF(F648*1=9999,VLOOKUP(99&amp;C648*1,[4]Depara_Prod_Oficial!$A$2:$F$1048576,6,FALSE),VLOOKUP(F648*1,[4]Depara_Prod_Oficial!$A$2:$F$1048576,6,FALSE)),E648)</f>
        <v>Vida Proteção Exclusiva</v>
      </c>
      <c r="I648" s="24" t="str">
        <f>IFERROR(VLOOKUP(H648,'[5]Principais Produtos'!$C$1:$D$42,2,0),"Não")</f>
        <v>Sim</v>
      </c>
      <c r="J648" s="51" t="s">
        <v>400</v>
      </c>
      <c r="K648" s="51" t="s">
        <v>400</v>
      </c>
      <c r="L648" s="51"/>
      <c r="M648" s="69" t="s">
        <v>48</v>
      </c>
      <c r="N648" s="55">
        <v>159415.5</v>
      </c>
      <c r="O648" s="55">
        <v>150000</v>
      </c>
      <c r="P648" s="56">
        <v>9415.5</v>
      </c>
      <c r="Q648" s="31">
        <v>15000</v>
      </c>
      <c r="R648" s="17"/>
      <c r="S648" s="70" t="s">
        <v>375</v>
      </c>
      <c r="T648" s="23">
        <v>1498584</v>
      </c>
      <c r="U648" s="23" t="s">
        <v>6681</v>
      </c>
      <c r="V648" s="23" t="s">
        <v>6682</v>
      </c>
      <c r="W648" s="23" t="s">
        <v>52</v>
      </c>
      <c r="X648" s="23" t="s">
        <v>6683</v>
      </c>
      <c r="Y648" s="23" t="s">
        <v>6684</v>
      </c>
      <c r="Z648" s="23" t="s">
        <v>6685</v>
      </c>
      <c r="AA648" s="23" t="s">
        <v>56</v>
      </c>
      <c r="AB648" s="23">
        <v>66012</v>
      </c>
      <c r="AC648" s="23">
        <v>66012</v>
      </c>
      <c r="AD648" s="23" t="s">
        <v>56</v>
      </c>
      <c r="AE648" s="23" t="s">
        <v>56</v>
      </c>
      <c r="AF648" s="23" t="s">
        <v>56</v>
      </c>
      <c r="AG648" s="23">
        <v>66012</v>
      </c>
      <c r="AH648" s="23" t="s">
        <v>102</v>
      </c>
      <c r="AI648" s="23">
        <v>33006</v>
      </c>
      <c r="AJ648" s="23">
        <v>0</v>
      </c>
      <c r="AK648" s="23" t="s">
        <v>58</v>
      </c>
      <c r="AL648" s="23">
        <v>0</v>
      </c>
      <c r="AM648" s="24" t="s">
        <v>59</v>
      </c>
      <c r="AN648" s="24" t="s">
        <v>60</v>
      </c>
      <c r="AO648" s="24"/>
      <c r="AP648" s="23" t="s">
        <v>61</v>
      </c>
      <c r="AQ648" s="23" t="s">
        <v>270</v>
      </c>
      <c r="AR648" s="23" t="s">
        <v>199</v>
      </c>
      <c r="AS648" s="23" t="s">
        <v>88</v>
      </c>
      <c r="AT648" s="23" t="s">
        <v>2044</v>
      </c>
      <c r="AU648" s="23" t="s">
        <v>65</v>
      </c>
      <c r="AV648" s="23" t="s">
        <v>466</v>
      </c>
      <c r="AW648" s="23" t="s">
        <v>272</v>
      </c>
      <c r="AX648" s="23" t="s">
        <v>273</v>
      </c>
      <c r="AY648" s="23" t="s">
        <v>93</v>
      </c>
      <c r="AZ648" s="23" t="s">
        <v>6449</v>
      </c>
      <c r="BA648" s="23" t="s">
        <v>106</v>
      </c>
      <c r="BB648" s="23">
        <v>0</v>
      </c>
      <c r="BC648" s="23" t="s">
        <v>6686</v>
      </c>
      <c r="BD648" s="23" t="s">
        <v>6687</v>
      </c>
      <c r="BE648" s="29">
        <v>41127</v>
      </c>
      <c r="BF648" s="23">
        <v>66012</v>
      </c>
      <c r="BG648" s="29">
        <v>41127</v>
      </c>
      <c r="BH648" s="108" t="s">
        <v>6449</v>
      </c>
      <c r="BI648" s="42">
        <v>1800</v>
      </c>
      <c r="BJ648" s="43">
        <v>60</v>
      </c>
      <c r="BK648" s="27">
        <f t="shared" si="42"/>
        <v>59</v>
      </c>
      <c r="BL648" s="110">
        <f t="shared" si="43"/>
        <v>4.916666666666667</v>
      </c>
    </row>
    <row r="649" spans="1:64" ht="18.75" customHeight="1" x14ac:dyDescent="0.25">
      <c r="A649" s="105" t="s">
        <v>6392</v>
      </c>
      <c r="B649" s="51" t="s">
        <v>6693</v>
      </c>
      <c r="C649" s="49">
        <v>82</v>
      </c>
      <c r="D649" s="63" t="s">
        <v>3333</v>
      </c>
      <c r="E649" s="51" t="s">
        <v>3184</v>
      </c>
      <c r="F649" s="50">
        <v>1102</v>
      </c>
      <c r="G649" s="63" t="s">
        <v>374</v>
      </c>
      <c r="H649" s="24" t="str">
        <f>IFERROR(IF(F649*1=9999,VLOOKUP(99&amp;C649*1,[4]Depara_Prod_Oficial!$A$2:$F$1048576,6,FALSE),VLOOKUP(F649*1,[4]Depara_Prod_Oficial!$A$2:$F$1048576,6,FALSE)),E649)</f>
        <v>AP STD</v>
      </c>
      <c r="I649" s="24" t="str">
        <f>IFERROR(VLOOKUP(H649,'[5]Principais Produtos'!$C$1:$D$42,2,0),"Não")</f>
        <v>Sim</v>
      </c>
      <c r="J649" s="51" t="s">
        <v>387</v>
      </c>
      <c r="K649" s="51" t="s">
        <v>47</v>
      </c>
      <c r="L649" s="51"/>
      <c r="M649" s="69" t="s">
        <v>369</v>
      </c>
      <c r="N649" s="55">
        <v>49563.86</v>
      </c>
      <c r="O649" s="55">
        <v>0</v>
      </c>
      <c r="P649" s="56">
        <v>49563.86</v>
      </c>
      <c r="Q649" s="31"/>
      <c r="R649" s="17"/>
      <c r="S649" s="70" t="s">
        <v>375</v>
      </c>
      <c r="T649" s="23">
        <v>1435358</v>
      </c>
      <c r="U649" s="23" t="s">
        <v>6688</v>
      </c>
      <c r="V649" s="23" t="s">
        <v>6689</v>
      </c>
      <c r="W649" s="23" t="s">
        <v>52</v>
      </c>
      <c r="X649" s="23">
        <v>1102080</v>
      </c>
      <c r="Y649" s="23" t="s">
        <v>6690</v>
      </c>
      <c r="Z649" s="23" t="s">
        <v>6691</v>
      </c>
      <c r="AA649" s="23" t="s">
        <v>56</v>
      </c>
      <c r="AB649" s="23">
        <v>16283.66</v>
      </c>
      <c r="AC649" s="23">
        <v>16283.66</v>
      </c>
      <c r="AD649" s="23" t="s">
        <v>56</v>
      </c>
      <c r="AE649" s="23" t="s">
        <v>56</v>
      </c>
      <c r="AF649" s="23" t="s">
        <v>56</v>
      </c>
      <c r="AG649" s="23">
        <v>16283.66</v>
      </c>
      <c r="AH649" s="23" t="s">
        <v>102</v>
      </c>
      <c r="AI649" s="23">
        <v>8141.83</v>
      </c>
      <c r="AJ649" s="23">
        <v>0</v>
      </c>
      <c r="AK649" s="23" t="s">
        <v>58</v>
      </c>
      <c r="AL649" s="23">
        <v>0</v>
      </c>
      <c r="AM649" s="24" t="s">
        <v>59</v>
      </c>
      <c r="AN649" s="24" t="s">
        <v>60</v>
      </c>
      <c r="AO649" s="24"/>
      <c r="AP649" s="23" t="s">
        <v>61</v>
      </c>
      <c r="AQ649" s="23" t="s">
        <v>270</v>
      </c>
      <c r="AR649" s="23" t="s">
        <v>199</v>
      </c>
      <c r="AS649" s="23" t="s">
        <v>88</v>
      </c>
      <c r="AT649" s="23" t="s">
        <v>169</v>
      </c>
      <c r="AU649" s="23" t="s">
        <v>65</v>
      </c>
      <c r="AV649" s="23" t="s">
        <v>6692</v>
      </c>
      <c r="AW649" s="23" t="s">
        <v>92</v>
      </c>
      <c r="AX649" s="23" t="s">
        <v>68</v>
      </c>
      <c r="AY649" s="23" t="s">
        <v>93</v>
      </c>
      <c r="AZ649" s="23" t="s">
        <v>6511</v>
      </c>
      <c r="BA649" s="23" t="s">
        <v>202</v>
      </c>
      <c r="BB649" s="23">
        <v>0</v>
      </c>
      <c r="BC649" s="23" t="s">
        <v>6693</v>
      </c>
      <c r="BD649" s="23" t="s">
        <v>6694</v>
      </c>
      <c r="BE649" s="29">
        <v>40989</v>
      </c>
      <c r="BF649" s="23">
        <v>16283.66</v>
      </c>
      <c r="BG649" s="29">
        <v>40989</v>
      </c>
      <c r="BH649" s="108" t="s">
        <v>6511</v>
      </c>
      <c r="BI649" s="42">
        <v>1932</v>
      </c>
      <c r="BJ649" s="43">
        <v>64.400000000000006</v>
      </c>
      <c r="BK649" s="27">
        <f t="shared" si="42"/>
        <v>63</v>
      </c>
      <c r="BL649" s="110">
        <f t="shared" si="43"/>
        <v>5.25</v>
      </c>
    </row>
    <row r="650" spans="1:64" ht="18.75" customHeight="1" x14ac:dyDescent="0.25">
      <c r="A650" s="105" t="s">
        <v>6392</v>
      </c>
      <c r="B650" s="51" t="s">
        <v>6700</v>
      </c>
      <c r="C650" s="49">
        <v>82</v>
      </c>
      <c r="D650" s="63" t="s">
        <v>3333</v>
      </c>
      <c r="E650" s="51" t="s">
        <v>917</v>
      </c>
      <c r="F650" s="50">
        <v>5012</v>
      </c>
      <c r="G650" s="63" t="s">
        <v>386</v>
      </c>
      <c r="H650" s="24" t="str">
        <f>IFERROR(IF(F650*1=9999,VLOOKUP(99&amp;C650*1,[4]Depara_Prod_Oficial!$A$2:$F$1048576,6,FALSE),VLOOKUP(F650*1,[4]Depara_Prod_Oficial!$A$2:$F$1048576,6,FALSE)),E650)</f>
        <v>AP STD</v>
      </c>
      <c r="I650" s="24" t="str">
        <f>IFERROR(VLOOKUP(H650,'[5]Principais Produtos'!$C$1:$D$42,2,0),"Não")</f>
        <v>Sim</v>
      </c>
      <c r="J650" s="51" t="s">
        <v>387</v>
      </c>
      <c r="K650" s="51" t="s">
        <v>953</v>
      </c>
      <c r="L650" s="51"/>
      <c r="M650" s="69" t="s">
        <v>369</v>
      </c>
      <c r="N650" s="55">
        <v>261280.76</v>
      </c>
      <c r="O650" s="55">
        <v>0</v>
      </c>
      <c r="P650" s="56">
        <v>261280.76</v>
      </c>
      <c r="Q650" s="31"/>
      <c r="R650" s="17"/>
      <c r="S650" s="70" t="s">
        <v>375</v>
      </c>
      <c r="T650" s="23">
        <v>1285868</v>
      </c>
      <c r="U650" s="23" t="s">
        <v>6695</v>
      </c>
      <c r="V650" s="23" t="s">
        <v>6696</v>
      </c>
      <c r="W650" s="23" t="s">
        <v>52</v>
      </c>
      <c r="X650" s="23" t="s">
        <v>6697</v>
      </c>
      <c r="Y650" s="23" t="s">
        <v>6698</v>
      </c>
      <c r="Z650" s="23" t="s">
        <v>6699</v>
      </c>
      <c r="AA650" s="23" t="s">
        <v>56</v>
      </c>
      <c r="AB650" s="23">
        <v>95089</v>
      </c>
      <c r="AC650" s="23">
        <v>95089</v>
      </c>
      <c r="AD650" s="23" t="s">
        <v>56</v>
      </c>
      <c r="AE650" s="23" t="s">
        <v>56</v>
      </c>
      <c r="AF650" s="23" t="s">
        <v>56</v>
      </c>
      <c r="AG650" s="23">
        <v>95089</v>
      </c>
      <c r="AH650" s="23" t="s">
        <v>102</v>
      </c>
      <c r="AI650" s="23">
        <v>47544.5</v>
      </c>
      <c r="AJ650" s="23">
        <v>0</v>
      </c>
      <c r="AK650" s="23" t="s">
        <v>58</v>
      </c>
      <c r="AL650" s="23">
        <v>0</v>
      </c>
      <c r="AM650" s="24" t="s">
        <v>59</v>
      </c>
      <c r="AN650" s="24" t="s">
        <v>60</v>
      </c>
      <c r="AO650" s="24"/>
      <c r="AP650" s="23" t="s">
        <v>61</v>
      </c>
      <c r="AQ650" s="23" t="s">
        <v>270</v>
      </c>
      <c r="AR650" s="23" t="s">
        <v>199</v>
      </c>
      <c r="AS650" s="23" t="s">
        <v>88</v>
      </c>
      <c r="AT650" s="23" t="s">
        <v>169</v>
      </c>
      <c r="AU650" s="23" t="s">
        <v>65</v>
      </c>
      <c r="AV650" s="23" t="s">
        <v>868</v>
      </c>
      <c r="AW650" s="23" t="s">
        <v>92</v>
      </c>
      <c r="AX650" s="23" t="s">
        <v>68</v>
      </c>
      <c r="AY650" s="23" t="s">
        <v>93</v>
      </c>
      <c r="AZ650" s="23" t="s">
        <v>6417</v>
      </c>
      <c r="BA650" s="23" t="s">
        <v>115</v>
      </c>
      <c r="BB650" s="23">
        <v>0</v>
      </c>
      <c r="BC650" s="23" t="s">
        <v>6700</v>
      </c>
      <c r="BD650" s="23" t="s">
        <v>6680</v>
      </c>
      <c r="BE650" s="29">
        <v>40567</v>
      </c>
      <c r="BF650" s="23">
        <v>95089</v>
      </c>
      <c r="BG650" s="29">
        <v>40567</v>
      </c>
      <c r="BH650" s="108" t="s">
        <v>6417</v>
      </c>
      <c r="BI650" s="42">
        <v>2356</v>
      </c>
      <c r="BJ650" s="43">
        <v>78.533333333333331</v>
      </c>
      <c r="BK650" s="27">
        <f t="shared" si="42"/>
        <v>77</v>
      </c>
      <c r="BL650" s="110">
        <f t="shared" si="43"/>
        <v>6.416666666666667</v>
      </c>
    </row>
    <row r="651" spans="1:64" ht="18.75" customHeight="1" x14ac:dyDescent="0.25">
      <c r="A651" s="105" t="s">
        <v>6392</v>
      </c>
      <c r="B651" s="51" t="s">
        <v>6706</v>
      </c>
      <c r="C651" s="49">
        <v>93</v>
      </c>
      <c r="D651" s="63" t="s">
        <v>3333</v>
      </c>
      <c r="E651" s="51" t="s">
        <v>1622</v>
      </c>
      <c r="F651" s="50">
        <v>9999</v>
      </c>
      <c r="G651" s="63" t="s">
        <v>386</v>
      </c>
      <c r="H651" s="24" t="str">
        <f>IFERROR(IF(F651*1=9999,VLOOKUP(99&amp;C651*1,[4]Depara_Prod_Oficial!$A$2:$F$1048576,6,FALSE),VLOOKUP(F651*1,[4]Depara_Prod_Oficial!$A$2:$F$1048576,6,FALSE)),E651)</f>
        <v>Pessoas - Vida  (outros)</v>
      </c>
      <c r="I651" s="24" t="str">
        <f>IFERROR(VLOOKUP(H651,'[5]Principais Produtos'!$C$1:$D$42,2,0),"Não")</f>
        <v>Não</v>
      </c>
      <c r="J651" s="51" t="s">
        <v>387</v>
      </c>
      <c r="K651" s="51" t="s">
        <v>3664</v>
      </c>
      <c r="L651" s="51"/>
      <c r="M651" s="69" t="s">
        <v>902</v>
      </c>
      <c r="N651" s="55">
        <v>16537.75</v>
      </c>
      <c r="O651" s="55">
        <v>16537.75</v>
      </c>
      <c r="P651" s="56">
        <v>0</v>
      </c>
      <c r="Q651" s="31"/>
      <c r="R651" s="17"/>
      <c r="S651" s="70" t="s">
        <v>375</v>
      </c>
      <c r="T651" s="23">
        <v>1179576</v>
      </c>
      <c r="U651" s="23" t="s">
        <v>6701</v>
      </c>
      <c r="V651" s="23" t="s">
        <v>6702</v>
      </c>
      <c r="W651" s="23" t="s">
        <v>52</v>
      </c>
      <c r="X651" s="23" t="s">
        <v>6703</v>
      </c>
      <c r="Y651" s="23" t="s">
        <v>6704</v>
      </c>
      <c r="Z651" s="23" t="s">
        <v>6705</v>
      </c>
      <c r="AA651" s="23" t="s">
        <v>56</v>
      </c>
      <c r="AB651" s="23">
        <v>10000</v>
      </c>
      <c r="AC651" s="23">
        <v>10000</v>
      </c>
      <c r="AD651" s="23" t="s">
        <v>56</v>
      </c>
      <c r="AE651" s="23" t="s">
        <v>56</v>
      </c>
      <c r="AF651" s="23" t="s">
        <v>56</v>
      </c>
      <c r="AG651" s="23">
        <v>10000</v>
      </c>
      <c r="AH651" s="23" t="s">
        <v>102</v>
      </c>
      <c r="AI651" s="23">
        <v>5000</v>
      </c>
      <c r="AJ651" s="23">
        <v>0</v>
      </c>
      <c r="AK651" s="23" t="s">
        <v>58</v>
      </c>
      <c r="AL651" s="23">
        <v>0</v>
      </c>
      <c r="AM651" s="24" t="s">
        <v>59</v>
      </c>
      <c r="AN651" s="24" t="s">
        <v>60</v>
      </c>
      <c r="AO651" s="24"/>
      <c r="AP651" s="23" t="s">
        <v>61</v>
      </c>
      <c r="AQ651" s="23" t="s">
        <v>270</v>
      </c>
      <c r="AR651" s="23" t="s">
        <v>199</v>
      </c>
      <c r="AS651" s="23" t="s">
        <v>64</v>
      </c>
      <c r="AT651" s="23" t="s">
        <v>169</v>
      </c>
      <c r="AU651" s="23" t="s">
        <v>65</v>
      </c>
      <c r="AV651" s="23" t="s">
        <v>1773</v>
      </c>
      <c r="AW651" s="23" t="s">
        <v>92</v>
      </c>
      <c r="AX651" s="23" t="s">
        <v>68</v>
      </c>
      <c r="AY651" s="23" t="s">
        <v>93</v>
      </c>
      <c r="AZ651" s="23" t="s">
        <v>6395</v>
      </c>
      <c r="BA651" s="23" t="s">
        <v>262</v>
      </c>
      <c r="BB651" s="23">
        <v>0</v>
      </c>
      <c r="BC651" s="23" t="s">
        <v>6706</v>
      </c>
      <c r="BD651" s="23" t="s">
        <v>6707</v>
      </c>
      <c r="BE651" s="29">
        <v>40245</v>
      </c>
      <c r="BF651" s="23">
        <v>10000</v>
      </c>
      <c r="BG651" s="29">
        <v>40245</v>
      </c>
      <c r="BH651" s="108" t="s">
        <v>6395</v>
      </c>
      <c r="BI651" s="42">
        <v>2684</v>
      </c>
      <c r="BJ651" s="43">
        <v>89.466666666666669</v>
      </c>
      <c r="BK651" s="27">
        <f t="shared" si="42"/>
        <v>88</v>
      </c>
      <c r="BL651" s="110">
        <f t="shared" si="43"/>
        <v>7.333333333333333</v>
      </c>
    </row>
    <row r="652" spans="1:64" ht="18.75" customHeight="1" x14ac:dyDescent="0.25">
      <c r="A652" s="105" t="s">
        <v>6392</v>
      </c>
      <c r="B652" s="51" t="s">
        <v>6713</v>
      </c>
      <c r="C652" s="49">
        <v>93</v>
      </c>
      <c r="D652" s="63" t="s">
        <v>3333</v>
      </c>
      <c r="E652" s="51" t="s">
        <v>377</v>
      </c>
      <c r="F652" s="50">
        <v>1008</v>
      </c>
      <c r="G652" s="63" t="s">
        <v>46</v>
      </c>
      <c r="H652" s="24" t="str">
        <f>IFERROR(IF(F652*1=9999,VLOOKUP(99&amp;C652*1,[4]Depara_Prod_Oficial!$A$2:$F$1048576,6,FALSE),VLOOKUP(F652*1,[4]Depara_Prod_Oficial!$A$2:$F$1048576,6,FALSE)),E652)</f>
        <v>Vida Proteção Exclusiva</v>
      </c>
      <c r="I652" s="24" t="str">
        <f>IFERROR(VLOOKUP(H652,'[5]Principais Produtos'!$C$1:$D$42,2,0),"Não")</f>
        <v>Sim</v>
      </c>
      <c r="J652" s="51" t="s">
        <v>387</v>
      </c>
      <c r="K652" s="51" t="s">
        <v>47</v>
      </c>
      <c r="L652" s="51"/>
      <c r="M652" s="69" t="s">
        <v>369</v>
      </c>
      <c r="N652" s="55">
        <v>25000</v>
      </c>
      <c r="O652" s="55">
        <v>0</v>
      </c>
      <c r="P652" s="56">
        <v>25000</v>
      </c>
      <c r="Q652" s="31"/>
      <c r="R652" s="17"/>
      <c r="S652" s="70" t="s">
        <v>375</v>
      </c>
      <c r="T652" s="23">
        <v>1227859</v>
      </c>
      <c r="U652" s="23" t="s">
        <v>6708</v>
      </c>
      <c r="V652" s="23" t="s">
        <v>6709</v>
      </c>
      <c r="W652" s="23" t="s">
        <v>52</v>
      </c>
      <c r="X652" s="23" t="s">
        <v>6710</v>
      </c>
      <c r="Y652" s="23" t="s">
        <v>6711</v>
      </c>
      <c r="Z652" s="23" t="s">
        <v>6712</v>
      </c>
      <c r="AA652" s="23" t="s">
        <v>56</v>
      </c>
      <c r="AB652" s="23">
        <v>28745</v>
      </c>
      <c r="AC652" s="23">
        <v>28745</v>
      </c>
      <c r="AD652" s="23" t="s">
        <v>56</v>
      </c>
      <c r="AE652" s="23" t="s">
        <v>56</v>
      </c>
      <c r="AF652" s="23" t="s">
        <v>56</v>
      </c>
      <c r="AG652" s="23">
        <v>28745</v>
      </c>
      <c r="AH652" s="23" t="s">
        <v>102</v>
      </c>
      <c r="AI652" s="23">
        <v>14372.5</v>
      </c>
      <c r="AJ652" s="23">
        <v>0</v>
      </c>
      <c r="AK652" s="23" t="s">
        <v>58</v>
      </c>
      <c r="AL652" s="23">
        <v>0</v>
      </c>
      <c r="AM652" s="24" t="s">
        <v>59</v>
      </c>
      <c r="AN652" s="24" t="s">
        <v>60</v>
      </c>
      <c r="AO652" s="24"/>
      <c r="AP652" s="23" t="s">
        <v>61</v>
      </c>
      <c r="AQ652" s="23" t="s">
        <v>270</v>
      </c>
      <c r="AR652" s="23" t="s">
        <v>199</v>
      </c>
      <c r="AS652" s="23" t="s">
        <v>88</v>
      </c>
      <c r="AT652" s="23" t="s">
        <v>4192</v>
      </c>
      <c r="AU652" s="23" t="s">
        <v>65</v>
      </c>
      <c r="AV652" s="23" t="s">
        <v>201</v>
      </c>
      <c r="AW652" s="23" t="s">
        <v>92</v>
      </c>
      <c r="AX652" s="23" t="s">
        <v>68</v>
      </c>
      <c r="AY652" s="23" t="s">
        <v>93</v>
      </c>
      <c r="AZ652" s="23" t="s">
        <v>6408</v>
      </c>
      <c r="BA652" s="23" t="s">
        <v>155</v>
      </c>
      <c r="BB652" s="23">
        <v>0</v>
      </c>
      <c r="BC652" s="23" t="s">
        <v>6713</v>
      </c>
      <c r="BD652" s="23" t="s">
        <v>6477</v>
      </c>
      <c r="BE652" s="29">
        <v>40366</v>
      </c>
      <c r="BF652" s="23">
        <v>28745</v>
      </c>
      <c r="BG652" s="29">
        <v>40366</v>
      </c>
      <c r="BH652" s="108" t="s">
        <v>6408</v>
      </c>
      <c r="BI652" s="42">
        <v>2556</v>
      </c>
      <c r="BJ652" s="43">
        <v>85.2</v>
      </c>
      <c r="BK652" s="27">
        <f t="shared" si="42"/>
        <v>83</v>
      </c>
      <c r="BL652" s="110">
        <f t="shared" si="43"/>
        <v>6.916666666666667</v>
      </c>
    </row>
    <row r="653" spans="1:64" ht="18.75" customHeight="1" x14ac:dyDescent="0.25">
      <c r="A653" s="105" t="s">
        <v>6392</v>
      </c>
      <c r="B653" s="51" t="s">
        <v>6719</v>
      </c>
      <c r="C653" s="49">
        <v>82</v>
      </c>
      <c r="D653" s="63" t="s">
        <v>3333</v>
      </c>
      <c r="E653" s="51" t="s">
        <v>917</v>
      </c>
      <c r="F653" s="50">
        <v>5012</v>
      </c>
      <c r="G653" s="63" t="s">
        <v>374</v>
      </c>
      <c r="H653" s="24" t="str">
        <f>IFERROR(IF(F653*1=9999,VLOOKUP(99&amp;C653*1,[4]Depara_Prod_Oficial!$A$2:$F$1048576,6,FALSE),VLOOKUP(F653*1,[4]Depara_Prod_Oficial!$A$2:$F$1048576,6,FALSE)),E653)</f>
        <v>AP STD</v>
      </c>
      <c r="I653" s="24" t="str">
        <f>IFERROR(VLOOKUP(H653,'[5]Principais Produtos'!$C$1:$D$42,2,0),"Não")</f>
        <v>Sim</v>
      </c>
      <c r="J653" s="51" t="s">
        <v>387</v>
      </c>
      <c r="K653" s="51" t="s">
        <v>47</v>
      </c>
      <c r="L653" s="51"/>
      <c r="M653" s="69" t="s">
        <v>48</v>
      </c>
      <c r="N653" s="55">
        <v>48930.2</v>
      </c>
      <c r="O653" s="55">
        <v>44000</v>
      </c>
      <c r="P653" s="56">
        <v>4930.1999999999971</v>
      </c>
      <c r="Q653" s="31">
        <v>4000</v>
      </c>
      <c r="R653" s="17"/>
      <c r="S653" s="70" t="s">
        <v>375</v>
      </c>
      <c r="T653" s="23">
        <v>1535837</v>
      </c>
      <c r="U653" s="23" t="s">
        <v>6714</v>
      </c>
      <c r="V653" s="23" t="s">
        <v>6715</v>
      </c>
      <c r="W653" s="23" t="s">
        <v>52</v>
      </c>
      <c r="X653" s="23" t="s">
        <v>6716</v>
      </c>
      <c r="Y653" s="23" t="s">
        <v>6717</v>
      </c>
      <c r="Z653" s="23" t="s">
        <v>6718</v>
      </c>
      <c r="AA653" s="23" t="s">
        <v>56</v>
      </c>
      <c r="AB653" s="23">
        <v>45000</v>
      </c>
      <c r="AC653" s="23">
        <v>45000</v>
      </c>
      <c r="AD653" s="23" t="s">
        <v>56</v>
      </c>
      <c r="AE653" s="23" t="s">
        <v>56</v>
      </c>
      <c r="AF653" s="23" t="s">
        <v>56</v>
      </c>
      <c r="AG653" s="23">
        <v>45000</v>
      </c>
      <c r="AH653" s="23" t="s">
        <v>102</v>
      </c>
      <c r="AI653" s="23">
        <v>22500</v>
      </c>
      <c r="AJ653" s="23">
        <v>0</v>
      </c>
      <c r="AK653" s="23" t="s">
        <v>58</v>
      </c>
      <c r="AL653" s="23">
        <v>0</v>
      </c>
      <c r="AM653" s="24" t="s">
        <v>59</v>
      </c>
      <c r="AN653" s="24" t="s">
        <v>60</v>
      </c>
      <c r="AO653" s="24"/>
      <c r="AP653" s="23" t="s">
        <v>61</v>
      </c>
      <c r="AQ653" s="23" t="s">
        <v>270</v>
      </c>
      <c r="AR653" s="23" t="s">
        <v>63</v>
      </c>
      <c r="AS653" s="23" t="s">
        <v>88</v>
      </c>
      <c r="AT653" s="23" t="s">
        <v>321</v>
      </c>
      <c r="AU653" s="23" t="s">
        <v>65</v>
      </c>
      <c r="AV653" s="23" t="s">
        <v>1078</v>
      </c>
      <c r="AW653" s="23" t="s">
        <v>67</v>
      </c>
      <c r="AX653" s="23" t="s">
        <v>68</v>
      </c>
      <c r="AY653" s="23" t="s">
        <v>93</v>
      </c>
      <c r="AZ653" s="23" t="s">
        <v>6408</v>
      </c>
      <c r="BA653" s="23" t="s">
        <v>70</v>
      </c>
      <c r="BB653" s="23">
        <v>0</v>
      </c>
      <c r="BC653" s="23" t="s">
        <v>6719</v>
      </c>
      <c r="BD653" s="23" t="s">
        <v>6720</v>
      </c>
      <c r="BE653" s="29">
        <v>41205</v>
      </c>
      <c r="BF653" s="23">
        <v>45000</v>
      </c>
      <c r="BG653" s="29">
        <v>41205</v>
      </c>
      <c r="BH653" s="108" t="s">
        <v>6408</v>
      </c>
      <c r="BI653" s="42">
        <v>1717</v>
      </c>
      <c r="BJ653" s="43">
        <v>57.233333333333334</v>
      </c>
      <c r="BK653" s="27">
        <f t="shared" si="42"/>
        <v>56</v>
      </c>
      <c r="BL653" s="110">
        <f t="shared" si="43"/>
        <v>4.666666666666667</v>
      </c>
    </row>
    <row r="654" spans="1:64" ht="18.75" customHeight="1" x14ac:dyDescent="0.25">
      <c r="A654" s="105" t="s">
        <v>6392</v>
      </c>
      <c r="B654" s="51" t="s">
        <v>6727</v>
      </c>
      <c r="C654" s="49">
        <v>93</v>
      </c>
      <c r="D654" s="63" t="s">
        <v>3333</v>
      </c>
      <c r="E654" s="51" t="s">
        <v>947</v>
      </c>
      <c r="F654" s="50">
        <v>7000</v>
      </c>
      <c r="G654" s="63" t="s">
        <v>46</v>
      </c>
      <c r="H654" s="24" t="str">
        <f>IFERROR(IF(F654*1=9999,VLOOKUP(99&amp;C654*1,[4]Depara_Prod_Oficial!$A$2:$F$1048576,6,FALSE),VLOOKUP(F654*1,[4]Depara_Prod_Oficial!$A$2:$F$1048576,6,FALSE)),E654)</f>
        <v>Vida Específica</v>
      </c>
      <c r="I654" s="24" t="str">
        <f>IFERROR(VLOOKUP(H654,'[5]Principais Produtos'!$C$1:$D$42,2,0),"Não")</f>
        <v>Não</v>
      </c>
      <c r="J654" s="51" t="s">
        <v>387</v>
      </c>
      <c r="K654" s="51" t="s">
        <v>47</v>
      </c>
      <c r="L654" s="51"/>
      <c r="M654" s="69" t="s">
        <v>48</v>
      </c>
      <c r="N654" s="55">
        <v>51988.79</v>
      </c>
      <c r="O654" s="55">
        <v>35000</v>
      </c>
      <c r="P654" s="56">
        <v>16988.79</v>
      </c>
      <c r="Q654" s="31">
        <v>7000</v>
      </c>
      <c r="R654" s="17"/>
      <c r="S654" s="70" t="s">
        <v>375</v>
      </c>
      <c r="T654" s="23">
        <v>1292244</v>
      </c>
      <c r="U654" s="23" t="s">
        <v>6721</v>
      </c>
      <c r="V654" s="23" t="s">
        <v>6722</v>
      </c>
      <c r="W654" s="23" t="s">
        <v>52</v>
      </c>
      <c r="X654" s="23" t="s">
        <v>6723</v>
      </c>
      <c r="Y654" s="23" t="s">
        <v>6724</v>
      </c>
      <c r="Z654" s="23" t="s">
        <v>6725</v>
      </c>
      <c r="AA654" s="23" t="s">
        <v>56</v>
      </c>
      <c r="AB654" s="23">
        <v>21300</v>
      </c>
      <c r="AC654" s="23">
        <v>21300</v>
      </c>
      <c r="AD654" s="23" t="s">
        <v>56</v>
      </c>
      <c r="AE654" s="23" t="s">
        <v>56</v>
      </c>
      <c r="AF654" s="23" t="s">
        <v>56</v>
      </c>
      <c r="AG654" s="23">
        <v>21300</v>
      </c>
      <c r="AH654" s="23" t="s">
        <v>102</v>
      </c>
      <c r="AI654" s="23">
        <v>10650</v>
      </c>
      <c r="AJ654" s="23">
        <v>0</v>
      </c>
      <c r="AK654" s="23" t="s">
        <v>58</v>
      </c>
      <c r="AL654" s="23">
        <v>0</v>
      </c>
      <c r="AM654" s="24" t="s">
        <v>59</v>
      </c>
      <c r="AN654" s="24" t="s">
        <v>60</v>
      </c>
      <c r="AO654" s="24"/>
      <c r="AP654" s="23" t="s">
        <v>61</v>
      </c>
      <c r="AQ654" s="23" t="s">
        <v>270</v>
      </c>
      <c r="AR654" s="23" t="s">
        <v>63</v>
      </c>
      <c r="AS654" s="23" t="s">
        <v>64</v>
      </c>
      <c r="AT654" s="23" t="s">
        <v>169</v>
      </c>
      <c r="AU654" s="23" t="s">
        <v>65</v>
      </c>
      <c r="AV654" s="23" t="s">
        <v>6726</v>
      </c>
      <c r="AW654" s="23" t="s">
        <v>67</v>
      </c>
      <c r="AX654" s="23" t="s">
        <v>68</v>
      </c>
      <c r="AY654" s="23" t="s">
        <v>93</v>
      </c>
      <c r="AZ654" s="23" t="s">
        <v>6449</v>
      </c>
      <c r="BA654" s="23" t="s">
        <v>70</v>
      </c>
      <c r="BB654" s="23">
        <v>0</v>
      </c>
      <c r="BC654" s="23" t="s">
        <v>6727</v>
      </c>
      <c r="BD654" s="23" t="s">
        <v>4801</v>
      </c>
      <c r="BE654" s="29">
        <v>40590</v>
      </c>
      <c r="BF654" s="23">
        <v>21300</v>
      </c>
      <c r="BG654" s="29">
        <v>40590</v>
      </c>
      <c r="BH654" s="108" t="s">
        <v>6449</v>
      </c>
      <c r="BI654" s="42">
        <v>2337</v>
      </c>
      <c r="BJ654" s="43">
        <v>77.900000000000006</v>
      </c>
      <c r="BK654" s="27">
        <f t="shared" si="42"/>
        <v>76</v>
      </c>
      <c r="BL654" s="110">
        <f t="shared" si="43"/>
        <v>6.333333333333333</v>
      </c>
    </row>
    <row r="655" spans="1:64" ht="18.75" customHeight="1" x14ac:dyDescent="0.25">
      <c r="A655" s="105" t="s">
        <v>6392</v>
      </c>
      <c r="B655" s="51" t="s">
        <v>6733</v>
      </c>
      <c r="C655" s="49">
        <v>93</v>
      </c>
      <c r="D655" s="63" t="s">
        <v>3333</v>
      </c>
      <c r="E655" s="51" t="s">
        <v>377</v>
      </c>
      <c r="F655" s="50">
        <v>1008</v>
      </c>
      <c r="G655" s="63" t="s">
        <v>374</v>
      </c>
      <c r="H655" s="24" t="str">
        <f>IFERROR(IF(F655*1=9999,VLOOKUP(99&amp;C655*1,[4]Depara_Prod_Oficial!$A$2:$F$1048576,6,FALSE),VLOOKUP(F655*1,[4]Depara_Prod_Oficial!$A$2:$F$1048576,6,FALSE)),E655)</f>
        <v>Vida Proteção Exclusiva</v>
      </c>
      <c r="I655" s="24" t="str">
        <f>IFERROR(VLOOKUP(H655,'[5]Principais Produtos'!$C$1:$D$42,2,0),"Não")</f>
        <v>Sim</v>
      </c>
      <c r="J655" s="51" t="s">
        <v>387</v>
      </c>
      <c r="K655" s="51" t="s">
        <v>3664</v>
      </c>
      <c r="L655" s="51"/>
      <c r="M655" s="69" t="s">
        <v>48</v>
      </c>
      <c r="N655" s="55">
        <v>20189.45</v>
      </c>
      <c r="O655" s="55">
        <v>14000</v>
      </c>
      <c r="P655" s="56">
        <v>6189.4500000000007</v>
      </c>
      <c r="Q655" s="31"/>
      <c r="R655" s="17"/>
      <c r="S655" s="70" t="s">
        <v>375</v>
      </c>
      <c r="T655" s="23">
        <v>1314644</v>
      </c>
      <c r="U655" s="23" t="s">
        <v>6728</v>
      </c>
      <c r="V655" s="23" t="s">
        <v>6729</v>
      </c>
      <c r="W655" s="23" t="s">
        <v>52</v>
      </c>
      <c r="X655" s="23" t="s">
        <v>6730</v>
      </c>
      <c r="Y655" s="23" t="s">
        <v>6731</v>
      </c>
      <c r="Z655" s="23" t="s">
        <v>6732</v>
      </c>
      <c r="AA655" s="23" t="s">
        <v>56</v>
      </c>
      <c r="AB655" s="23">
        <v>20544.080000000002</v>
      </c>
      <c r="AC655" s="23">
        <v>20544.080000000002</v>
      </c>
      <c r="AD655" s="23" t="s">
        <v>56</v>
      </c>
      <c r="AE655" s="23" t="s">
        <v>56</v>
      </c>
      <c r="AF655" s="23" t="s">
        <v>56</v>
      </c>
      <c r="AG655" s="23">
        <v>20544.080000000002</v>
      </c>
      <c r="AH655" s="23" t="s">
        <v>102</v>
      </c>
      <c r="AI655" s="23">
        <v>10272.040000000001</v>
      </c>
      <c r="AJ655" s="23">
        <v>0</v>
      </c>
      <c r="AK655" s="23" t="s">
        <v>58</v>
      </c>
      <c r="AL655" s="23">
        <v>0</v>
      </c>
      <c r="AM655" s="24" t="s">
        <v>59</v>
      </c>
      <c r="AN655" s="24" t="s">
        <v>60</v>
      </c>
      <c r="AO655" s="24"/>
      <c r="AP655" s="23" t="s">
        <v>61</v>
      </c>
      <c r="AQ655" s="23" t="s">
        <v>270</v>
      </c>
      <c r="AR655" s="23" t="s">
        <v>199</v>
      </c>
      <c r="AS655" s="23" t="s">
        <v>64</v>
      </c>
      <c r="AT655" s="23" t="s">
        <v>313</v>
      </c>
      <c r="AU655" s="23" t="s">
        <v>65</v>
      </c>
      <c r="AV655" s="23" t="s">
        <v>201</v>
      </c>
      <c r="AW655" s="23" t="s">
        <v>92</v>
      </c>
      <c r="AX655" s="23" t="s">
        <v>68</v>
      </c>
      <c r="AY655" s="23" t="s">
        <v>93</v>
      </c>
      <c r="AZ655" s="23" t="s">
        <v>6423</v>
      </c>
      <c r="BA655" s="23" t="s">
        <v>70</v>
      </c>
      <c r="BB655" s="23">
        <v>0</v>
      </c>
      <c r="BC655" s="23" t="s">
        <v>6733</v>
      </c>
      <c r="BD655" s="23" t="s">
        <v>5986</v>
      </c>
      <c r="BE655" s="29">
        <v>40660</v>
      </c>
      <c r="BF655" s="23">
        <v>20544.080000000002</v>
      </c>
      <c r="BG655" s="29">
        <v>40660</v>
      </c>
      <c r="BH655" s="108" t="s">
        <v>6423</v>
      </c>
      <c r="BI655" s="42">
        <v>2268</v>
      </c>
      <c r="BJ655" s="43">
        <v>75.599999999999994</v>
      </c>
      <c r="BK655" s="27">
        <f t="shared" si="42"/>
        <v>74</v>
      </c>
      <c r="BL655" s="110">
        <f t="shared" si="43"/>
        <v>6.166666666666667</v>
      </c>
    </row>
    <row r="656" spans="1:64" ht="18.75" customHeight="1" x14ac:dyDescent="0.25">
      <c r="A656" s="105" t="s">
        <v>6392</v>
      </c>
      <c r="B656" s="51" t="s">
        <v>6743</v>
      </c>
      <c r="C656" s="49" t="s">
        <v>6003</v>
      </c>
      <c r="D656" s="63" t="s">
        <v>3274</v>
      </c>
      <c r="E656" s="51" t="s">
        <v>1622</v>
      </c>
      <c r="F656" s="50">
        <v>9999</v>
      </c>
      <c r="G656" s="63" t="s">
        <v>6003</v>
      </c>
      <c r="H656" s="24" t="str">
        <f>IFERROR(IF(F656*1=9999,VLOOKUP(99&amp;C656*1,[4]Depara_Prod_Oficial!$A$2:$F$1048576,6,FALSE),VLOOKUP(F656*1,[4]Depara_Prod_Oficial!$A$2:$F$1048576,6,FALSE)),E656)</f>
        <v>PRODUTO GENÉRICO</v>
      </c>
      <c r="I656" s="24" t="str">
        <f>IFERROR(VLOOKUP(H656,'[5]Principais Produtos'!$C$1:$D$42,2,0),"Não")</f>
        <v>Não</v>
      </c>
      <c r="J656" s="51" t="s">
        <v>387</v>
      </c>
      <c r="K656" s="51"/>
      <c r="L656" s="51"/>
      <c r="M656" s="69" t="s">
        <v>903</v>
      </c>
      <c r="N656" s="103">
        <v>131889.23000000001</v>
      </c>
      <c r="O656" s="103">
        <v>131889.23000000001</v>
      </c>
      <c r="P656" s="104">
        <v>0</v>
      </c>
      <c r="Q656" s="31"/>
      <c r="R656" s="17"/>
      <c r="S656" s="38" t="s">
        <v>49</v>
      </c>
      <c r="T656" s="23">
        <v>247861</v>
      </c>
      <c r="U656" s="23" t="s">
        <v>6735</v>
      </c>
      <c r="V656" s="23" t="s">
        <v>6736</v>
      </c>
      <c r="W656" s="23" t="s">
        <v>129</v>
      </c>
      <c r="X656" s="23" t="s">
        <v>6737</v>
      </c>
      <c r="Y656" s="23" t="s">
        <v>6738</v>
      </c>
      <c r="Z656" s="23" t="s">
        <v>6739</v>
      </c>
      <c r="AA656" s="23" t="s">
        <v>56</v>
      </c>
      <c r="AB656" s="23">
        <v>21840</v>
      </c>
      <c r="AC656" s="23">
        <v>21840</v>
      </c>
      <c r="AD656" s="23" t="s">
        <v>56</v>
      </c>
      <c r="AE656" s="23" t="s">
        <v>56</v>
      </c>
      <c r="AF656" s="23" t="s">
        <v>56</v>
      </c>
      <c r="AG656" s="23">
        <v>21840</v>
      </c>
      <c r="AH656" s="23" t="s">
        <v>57</v>
      </c>
      <c r="AI656" s="23">
        <v>21840</v>
      </c>
      <c r="AJ656" s="23">
        <v>106629.31</v>
      </c>
      <c r="AK656" s="23" t="s">
        <v>58</v>
      </c>
      <c r="AL656" s="23">
        <v>0</v>
      </c>
      <c r="AM656" s="24" t="s">
        <v>59</v>
      </c>
      <c r="AN656" s="24" t="s">
        <v>1030</v>
      </c>
      <c r="AO656" s="24" t="s">
        <v>6740</v>
      </c>
      <c r="AP656" s="23" t="s">
        <v>61</v>
      </c>
      <c r="AQ656" s="23" t="s">
        <v>6741</v>
      </c>
      <c r="AR656" s="23" t="s">
        <v>87</v>
      </c>
      <c r="AS656" s="23" t="s">
        <v>88</v>
      </c>
      <c r="AT656" s="23" t="s">
        <v>590</v>
      </c>
      <c r="AU656" s="23" t="s">
        <v>65</v>
      </c>
      <c r="AV656" s="23" t="s">
        <v>466</v>
      </c>
      <c r="AW656" s="23" t="s">
        <v>272</v>
      </c>
      <c r="AX656" s="23" t="s">
        <v>273</v>
      </c>
      <c r="AY656" s="23" t="s">
        <v>93</v>
      </c>
      <c r="AZ656" s="23" t="s">
        <v>6742</v>
      </c>
      <c r="BA656" s="23" t="s">
        <v>163</v>
      </c>
      <c r="BB656" s="23">
        <v>0</v>
      </c>
      <c r="BC656" s="23" t="s">
        <v>6743</v>
      </c>
      <c r="BD656" s="29">
        <v>35892</v>
      </c>
      <c r="BE656" s="29">
        <v>37617</v>
      </c>
      <c r="BF656" s="23">
        <v>21840</v>
      </c>
      <c r="BG656" s="29">
        <v>37617</v>
      </c>
      <c r="BH656" s="108" t="s">
        <v>6742</v>
      </c>
      <c r="BI656" s="42">
        <v>5317</v>
      </c>
      <c r="BJ656" s="43">
        <v>177.23333333333332</v>
      </c>
      <c r="BK656" s="27">
        <f t="shared" si="42"/>
        <v>174</v>
      </c>
      <c r="BL656" s="110">
        <f t="shared" si="43"/>
        <v>14.5</v>
      </c>
    </row>
    <row r="657" spans="1:64" ht="18.75" customHeight="1" x14ac:dyDescent="0.25">
      <c r="A657" s="105" t="s">
        <v>6392</v>
      </c>
      <c r="B657" s="51" t="s">
        <v>6749</v>
      </c>
      <c r="C657" s="49">
        <v>93</v>
      </c>
      <c r="D657" s="63" t="s">
        <v>3333</v>
      </c>
      <c r="E657" s="51" t="s">
        <v>377</v>
      </c>
      <c r="F657" s="50">
        <v>1008</v>
      </c>
      <c r="G657" s="63" t="s">
        <v>46</v>
      </c>
      <c r="H657" s="24" t="str">
        <f>IFERROR(IF(F657*1=9999,VLOOKUP(99&amp;C657*1,[4]Depara_Prod_Oficial!$A$2:$F$1048576,6,FALSE),VLOOKUP(F657*1,[4]Depara_Prod_Oficial!$A$2:$F$1048576,6,FALSE)),E657)</f>
        <v>Vida Proteção Exclusiva</v>
      </c>
      <c r="I657" s="24" t="str">
        <f>IFERROR(VLOOKUP(H657,'[5]Principais Produtos'!$C$1:$D$42,2,0),"Não")</f>
        <v>Sim</v>
      </c>
      <c r="J657" s="51" t="s">
        <v>387</v>
      </c>
      <c r="K657" s="51" t="s">
        <v>47</v>
      </c>
      <c r="L657" s="51"/>
      <c r="M657" s="69" t="s">
        <v>903</v>
      </c>
      <c r="N657" s="103">
        <v>120088.92</v>
      </c>
      <c r="O657" s="103">
        <v>120088.92</v>
      </c>
      <c r="P657" s="104">
        <v>0</v>
      </c>
      <c r="Q657" s="31"/>
      <c r="R657" s="17"/>
      <c r="S657" s="38" t="s">
        <v>49</v>
      </c>
      <c r="T657" s="23">
        <v>804961</v>
      </c>
      <c r="U657" s="23" t="s">
        <v>6744</v>
      </c>
      <c r="V657" s="23" t="s">
        <v>6745</v>
      </c>
      <c r="W657" s="23" t="s">
        <v>52</v>
      </c>
      <c r="X657" s="23" t="s">
        <v>6746</v>
      </c>
      <c r="Y657" s="23" t="s">
        <v>6747</v>
      </c>
      <c r="Z657" s="23" t="s">
        <v>6748</v>
      </c>
      <c r="AA657" s="23" t="s">
        <v>56</v>
      </c>
      <c r="AB657" s="23">
        <v>32610.37</v>
      </c>
      <c r="AC657" s="23">
        <v>32610.37</v>
      </c>
      <c r="AD657" s="23" t="s">
        <v>56</v>
      </c>
      <c r="AE657" s="23" t="s">
        <v>56</v>
      </c>
      <c r="AF657" s="23" t="s">
        <v>56</v>
      </c>
      <c r="AG657" s="23">
        <v>32610.37</v>
      </c>
      <c r="AH657" s="23" t="s">
        <v>57</v>
      </c>
      <c r="AI657" s="23">
        <v>32610.37</v>
      </c>
      <c r="AJ657" s="23">
        <v>3261.03</v>
      </c>
      <c r="AK657" s="23" t="s">
        <v>58</v>
      </c>
      <c r="AL657" s="23">
        <v>0</v>
      </c>
      <c r="AM657" s="24" t="s">
        <v>150</v>
      </c>
      <c r="AN657" s="24" t="s">
        <v>60</v>
      </c>
      <c r="AO657" s="24"/>
      <c r="AP657" s="23" t="s">
        <v>61</v>
      </c>
      <c r="AQ657" s="23" t="s">
        <v>270</v>
      </c>
      <c r="AR657" s="23" t="s">
        <v>87</v>
      </c>
      <c r="AS657" s="23" t="s">
        <v>64</v>
      </c>
      <c r="AT657" s="23" t="s">
        <v>153</v>
      </c>
      <c r="AU657" s="23" t="s">
        <v>65</v>
      </c>
      <c r="AV657" s="23" t="s">
        <v>2190</v>
      </c>
      <c r="AW657" s="23" t="s">
        <v>92</v>
      </c>
      <c r="AX657" s="23" t="s">
        <v>68</v>
      </c>
      <c r="AY657" s="23" t="s">
        <v>93</v>
      </c>
      <c r="AZ657" s="23" t="s">
        <v>6742</v>
      </c>
      <c r="BA657" s="23" t="s">
        <v>163</v>
      </c>
      <c r="BB657" s="23">
        <v>0</v>
      </c>
      <c r="BC657" s="23" t="s">
        <v>6749</v>
      </c>
      <c r="BD657" s="29">
        <v>39763</v>
      </c>
      <c r="BE657" s="29">
        <v>39798</v>
      </c>
      <c r="BF657" s="23">
        <v>32610.37</v>
      </c>
      <c r="BG657" s="29">
        <v>39798</v>
      </c>
      <c r="BH657" s="108" t="s">
        <v>6742</v>
      </c>
      <c r="BI657" s="42">
        <v>3136</v>
      </c>
      <c r="BJ657" s="43">
        <v>104.53333333333333</v>
      </c>
      <c r="BK657" s="27">
        <f t="shared" si="42"/>
        <v>103</v>
      </c>
      <c r="BL657" s="110">
        <f t="shared" si="43"/>
        <v>8.5833333333333339</v>
      </c>
    </row>
    <row r="658" spans="1:64" ht="18.75" customHeight="1" x14ac:dyDescent="0.25">
      <c r="A658" s="105" t="s">
        <v>6392</v>
      </c>
      <c r="B658" s="51" t="s">
        <v>6755</v>
      </c>
      <c r="C658" s="49">
        <v>82</v>
      </c>
      <c r="D658" s="63" t="s">
        <v>3333</v>
      </c>
      <c r="E658" s="51" t="s">
        <v>1930</v>
      </c>
      <c r="F658" s="50">
        <v>3003</v>
      </c>
      <c r="G658" s="63" t="s">
        <v>386</v>
      </c>
      <c r="H658" s="24" t="str">
        <f>IFERROR(IF(F658*1=9999,VLOOKUP(99&amp;C658*1,[4]Depara_Prod_Oficial!$A$2:$F$1048576,6,FALSE),VLOOKUP(F658*1,[4]Depara_Prod_Oficial!$A$2:$F$1048576,6,FALSE)),E658)</f>
        <v>AP Cartões</v>
      </c>
      <c r="I658" s="24" t="str">
        <f>IFERROR(VLOOKUP(H658,'[5]Principais Produtos'!$C$1:$D$42,2,0),"Não")</f>
        <v>Não</v>
      </c>
      <c r="J658" s="51" t="s">
        <v>387</v>
      </c>
      <c r="K658" s="51" t="s">
        <v>953</v>
      </c>
      <c r="L658" s="51"/>
      <c r="M658" s="69" t="s">
        <v>369</v>
      </c>
      <c r="N658" s="103">
        <v>40875.175000000003</v>
      </c>
      <c r="O658" s="103">
        <v>0</v>
      </c>
      <c r="P658" s="104">
        <v>40875.175000000003</v>
      </c>
      <c r="Q658" s="31"/>
      <c r="R658" s="17"/>
      <c r="S658" s="70" t="s">
        <v>375</v>
      </c>
      <c r="T658" s="23">
        <v>1259342</v>
      </c>
      <c r="U658" s="23" t="s">
        <v>6750</v>
      </c>
      <c r="V658" s="23" t="s">
        <v>6751</v>
      </c>
      <c r="W658" s="23" t="s">
        <v>52</v>
      </c>
      <c r="X658" s="23" t="s">
        <v>2703</v>
      </c>
      <c r="Y658" s="23" t="s">
        <v>6752</v>
      </c>
      <c r="Z658" s="23" t="s">
        <v>6753</v>
      </c>
      <c r="AA658" s="23" t="s">
        <v>56</v>
      </c>
      <c r="AB658" s="23">
        <v>28359.57</v>
      </c>
      <c r="AC658" s="23">
        <v>31359.57</v>
      </c>
      <c r="AD658" s="23" t="s">
        <v>56</v>
      </c>
      <c r="AE658" s="23" t="s">
        <v>56</v>
      </c>
      <c r="AF658" s="23" t="s">
        <v>56</v>
      </c>
      <c r="AG658" s="23">
        <v>28359.57</v>
      </c>
      <c r="AH658" s="23" t="s">
        <v>102</v>
      </c>
      <c r="AI658" s="23">
        <v>14179.79</v>
      </c>
      <c r="AJ658" s="23">
        <v>0</v>
      </c>
      <c r="AK658" s="23" t="s">
        <v>58</v>
      </c>
      <c r="AL658" s="23">
        <v>0</v>
      </c>
      <c r="AM658" s="24" t="s">
        <v>59</v>
      </c>
      <c r="AN658" s="24" t="s">
        <v>60</v>
      </c>
      <c r="AO658" s="24"/>
      <c r="AP658" s="23" t="s">
        <v>61</v>
      </c>
      <c r="AQ658" s="23" t="s">
        <v>270</v>
      </c>
      <c r="AR658" s="23" t="s">
        <v>63</v>
      </c>
      <c r="AS658" s="23" t="s">
        <v>88</v>
      </c>
      <c r="AT658" s="23"/>
      <c r="AU658" s="23" t="s">
        <v>65</v>
      </c>
      <c r="AV658" s="23" t="s">
        <v>2990</v>
      </c>
      <c r="AW658" s="23" t="s">
        <v>92</v>
      </c>
      <c r="AX658" s="23" t="s">
        <v>68</v>
      </c>
      <c r="AY658" s="23" t="s">
        <v>93</v>
      </c>
      <c r="AZ658" s="23" t="s">
        <v>6754</v>
      </c>
      <c r="BA658" s="23" t="s">
        <v>155</v>
      </c>
      <c r="BB658" s="23">
        <v>0</v>
      </c>
      <c r="BC658" s="23" t="s">
        <v>6755</v>
      </c>
      <c r="BD658" s="23" t="s">
        <v>6756</v>
      </c>
      <c r="BE658" s="29">
        <v>40462</v>
      </c>
      <c r="BF658" s="23">
        <v>28359.57</v>
      </c>
      <c r="BG658" s="29">
        <v>40462</v>
      </c>
      <c r="BH658" s="108" t="s">
        <v>6754</v>
      </c>
      <c r="BI658" s="42">
        <v>2480</v>
      </c>
      <c r="BJ658" s="43">
        <v>82.666666666666671</v>
      </c>
      <c r="BK658" s="27">
        <f t="shared" si="42"/>
        <v>81</v>
      </c>
      <c r="BL658" s="110">
        <f t="shared" si="43"/>
        <v>6.75</v>
      </c>
    </row>
    <row r="659" spans="1:64" ht="18.75" customHeight="1" x14ac:dyDescent="0.25">
      <c r="A659" s="105" t="s">
        <v>6392</v>
      </c>
      <c r="B659" s="51" t="s">
        <v>6763</v>
      </c>
      <c r="C659" s="49">
        <v>93</v>
      </c>
      <c r="D659" s="63" t="s">
        <v>3333</v>
      </c>
      <c r="E659" s="51" t="s">
        <v>947</v>
      </c>
      <c r="F659" s="50">
        <v>7000</v>
      </c>
      <c r="G659" s="63" t="s">
        <v>46</v>
      </c>
      <c r="H659" s="24" t="str">
        <f>IFERROR(IF(F659*1=9999,VLOOKUP(99&amp;C659*1,[4]Depara_Prod_Oficial!$A$2:$F$1048576,6,FALSE),VLOOKUP(F659*1,[4]Depara_Prod_Oficial!$A$2:$F$1048576,6,FALSE)),E659)</f>
        <v>Vida Específica</v>
      </c>
      <c r="I659" s="24" t="str">
        <f>IFERROR(VLOOKUP(H659,'[5]Principais Produtos'!$C$1:$D$42,2,0),"Não")</f>
        <v>Não</v>
      </c>
      <c r="J659" s="51" t="s">
        <v>387</v>
      </c>
      <c r="K659" s="51" t="s">
        <v>47</v>
      </c>
      <c r="L659" s="51"/>
      <c r="M659" s="69" t="s">
        <v>902</v>
      </c>
      <c r="N659" s="103">
        <v>0</v>
      </c>
      <c r="O659" s="103">
        <v>0</v>
      </c>
      <c r="P659" s="104">
        <v>0</v>
      </c>
      <c r="Q659" s="31"/>
      <c r="R659" s="17"/>
      <c r="S659" s="38" t="s">
        <v>49</v>
      </c>
      <c r="T659" s="23">
        <v>1269291</v>
      </c>
      <c r="U659" s="23" t="s">
        <v>6757</v>
      </c>
      <c r="V659" s="23" t="s">
        <v>6758</v>
      </c>
      <c r="W659" s="23" t="s">
        <v>52</v>
      </c>
      <c r="X659" s="23" t="s">
        <v>6759</v>
      </c>
      <c r="Y659" s="23" t="s">
        <v>6760</v>
      </c>
      <c r="Z659" s="23" t="s">
        <v>6761</v>
      </c>
      <c r="AA659" s="23" t="s">
        <v>56</v>
      </c>
      <c r="AB659" s="23">
        <v>10000</v>
      </c>
      <c r="AC659" s="23">
        <v>10000</v>
      </c>
      <c r="AD659" s="23" t="s">
        <v>56</v>
      </c>
      <c r="AE659" s="23" t="s">
        <v>56</v>
      </c>
      <c r="AF659" s="23" t="s">
        <v>56</v>
      </c>
      <c r="AG659" s="23">
        <v>10000</v>
      </c>
      <c r="AH659" s="23" t="s">
        <v>102</v>
      </c>
      <c r="AI659" s="23">
        <v>5000</v>
      </c>
      <c r="AJ659" s="23">
        <v>0</v>
      </c>
      <c r="AK659" s="23" t="s">
        <v>58</v>
      </c>
      <c r="AL659" s="23">
        <v>0</v>
      </c>
      <c r="AM659" s="24" t="s">
        <v>59</v>
      </c>
      <c r="AN659" s="24" t="s">
        <v>60</v>
      </c>
      <c r="AO659" s="24"/>
      <c r="AP659" s="23" t="s">
        <v>61</v>
      </c>
      <c r="AQ659" s="23" t="s">
        <v>270</v>
      </c>
      <c r="AR659" s="23" t="s">
        <v>199</v>
      </c>
      <c r="AS659" s="23" t="s">
        <v>64</v>
      </c>
      <c r="AT659" s="23" t="s">
        <v>153</v>
      </c>
      <c r="AU659" s="23" t="s">
        <v>65</v>
      </c>
      <c r="AV659" s="23" t="s">
        <v>5107</v>
      </c>
      <c r="AW659" s="23" t="s">
        <v>283</v>
      </c>
      <c r="AX659" s="23" t="s">
        <v>284</v>
      </c>
      <c r="AY659" s="23" t="s">
        <v>93</v>
      </c>
      <c r="AZ659" s="23" t="s">
        <v>6762</v>
      </c>
      <c r="BA659" s="23" t="s">
        <v>231</v>
      </c>
      <c r="BB659" s="23">
        <v>0</v>
      </c>
      <c r="BC659" s="23" t="s">
        <v>6763</v>
      </c>
      <c r="BD659" s="29">
        <v>40311</v>
      </c>
      <c r="BE659" s="29">
        <v>40494</v>
      </c>
      <c r="BF659" s="23">
        <v>10000</v>
      </c>
      <c r="BG659" s="29">
        <v>40494</v>
      </c>
      <c r="BH659" s="108" t="s">
        <v>6762</v>
      </c>
      <c r="BI659" s="42">
        <v>2439</v>
      </c>
      <c r="BJ659" s="43">
        <v>81.3</v>
      </c>
      <c r="BK659" s="27">
        <f t="shared" si="42"/>
        <v>80</v>
      </c>
      <c r="BL659" s="110">
        <f t="shared" si="43"/>
        <v>6.666666666666667</v>
      </c>
    </row>
    <row r="660" spans="1:64" ht="18.75" customHeight="1" x14ac:dyDescent="0.25">
      <c r="A660" s="105" t="s">
        <v>6392</v>
      </c>
      <c r="B660" s="51" t="s">
        <v>6770</v>
      </c>
      <c r="C660" s="49">
        <v>82</v>
      </c>
      <c r="D660" s="63" t="s">
        <v>3333</v>
      </c>
      <c r="E660" s="51" t="s">
        <v>3184</v>
      </c>
      <c r="F660" s="50">
        <v>1102</v>
      </c>
      <c r="G660" s="63" t="s">
        <v>389</v>
      </c>
      <c r="H660" s="24" t="str">
        <f>IFERROR(IF(F660*1=9999,VLOOKUP(99&amp;C660*1,[4]Depara_Prod_Oficial!$A$2:$F$1048576,6,FALSE),VLOOKUP(F660*1,[4]Depara_Prod_Oficial!$A$2:$F$1048576,6,FALSE)),E660)</f>
        <v>AP STD</v>
      </c>
      <c r="I660" s="24" t="str">
        <f>IFERROR(VLOOKUP(H660,'[5]Principais Produtos'!$C$1:$D$42,2,0),"Não")</f>
        <v>Sim</v>
      </c>
      <c r="J660" s="51" t="s">
        <v>387</v>
      </c>
      <c r="K660" s="51" t="s">
        <v>6139</v>
      </c>
      <c r="L660" s="51"/>
      <c r="M660" s="69" t="s">
        <v>903</v>
      </c>
      <c r="N660" s="103">
        <v>692692.94</v>
      </c>
      <c r="O660" s="103">
        <v>692692.94</v>
      </c>
      <c r="P660" s="104">
        <v>0</v>
      </c>
      <c r="Q660" s="31"/>
      <c r="R660" s="17"/>
      <c r="S660" s="38" t="s">
        <v>49</v>
      </c>
      <c r="T660" s="23">
        <v>357171</v>
      </c>
      <c r="U660" s="23" t="s">
        <v>6764</v>
      </c>
      <c r="V660" s="23" t="s">
        <v>6765</v>
      </c>
      <c r="W660" s="23" t="s">
        <v>52</v>
      </c>
      <c r="X660" s="23" t="s">
        <v>6766</v>
      </c>
      <c r="Y660" s="23" t="s">
        <v>6767</v>
      </c>
      <c r="Z660" s="23" t="s">
        <v>6768</v>
      </c>
      <c r="AA660" s="23" t="s">
        <v>56</v>
      </c>
      <c r="AB660" s="23">
        <v>199038</v>
      </c>
      <c r="AC660" s="23">
        <v>199038</v>
      </c>
      <c r="AD660" s="23" t="s">
        <v>56</v>
      </c>
      <c r="AE660" s="23" t="s">
        <v>56</v>
      </c>
      <c r="AF660" s="23" t="s">
        <v>56</v>
      </c>
      <c r="AG660" s="23">
        <v>199038</v>
      </c>
      <c r="AH660" s="23" t="s">
        <v>57</v>
      </c>
      <c r="AI660" s="23">
        <v>199038</v>
      </c>
      <c r="AJ660" s="23">
        <v>112070.76</v>
      </c>
      <c r="AK660" s="23" t="s">
        <v>58</v>
      </c>
      <c r="AL660" s="23">
        <v>0</v>
      </c>
      <c r="AM660" s="24" t="s">
        <v>59</v>
      </c>
      <c r="AN660" s="24" t="s">
        <v>1030</v>
      </c>
      <c r="AO660" s="24" t="s">
        <v>6740</v>
      </c>
      <c r="AP660" s="23" t="s">
        <v>61</v>
      </c>
      <c r="AQ660" s="23" t="s">
        <v>270</v>
      </c>
      <c r="AR660" s="23" t="s">
        <v>87</v>
      </c>
      <c r="AS660" s="23" t="s">
        <v>64</v>
      </c>
      <c r="AT660" s="23" t="s">
        <v>169</v>
      </c>
      <c r="AU660" s="23" t="s">
        <v>65</v>
      </c>
      <c r="AV660" s="23" t="s">
        <v>6769</v>
      </c>
      <c r="AW660" s="23" t="s">
        <v>283</v>
      </c>
      <c r="AX660" s="23" t="s">
        <v>284</v>
      </c>
      <c r="AY660" s="23" t="s">
        <v>93</v>
      </c>
      <c r="AZ660" s="23" t="s">
        <v>6742</v>
      </c>
      <c r="BA660" s="23" t="s">
        <v>163</v>
      </c>
      <c r="BB660" s="23">
        <v>0</v>
      </c>
      <c r="BC660" s="23" t="s">
        <v>6770</v>
      </c>
      <c r="BD660" s="29">
        <v>37838</v>
      </c>
      <c r="BE660" s="29">
        <v>37860</v>
      </c>
      <c r="BF660" s="23">
        <v>199038</v>
      </c>
      <c r="BG660" s="29">
        <v>37860</v>
      </c>
      <c r="BH660" s="108" t="s">
        <v>6742</v>
      </c>
      <c r="BI660" s="42">
        <v>5074</v>
      </c>
      <c r="BJ660" s="43">
        <v>169.13333333333333</v>
      </c>
      <c r="BK660" s="27">
        <f t="shared" si="42"/>
        <v>166</v>
      </c>
      <c r="BL660" s="110">
        <f t="shared" si="43"/>
        <v>13.833333333333334</v>
      </c>
    </row>
    <row r="661" spans="1:64" ht="18.75" customHeight="1" x14ac:dyDescent="0.25">
      <c r="A661" s="105" t="s">
        <v>6392</v>
      </c>
      <c r="B661" s="51" t="s">
        <v>6777</v>
      </c>
      <c r="C661" s="49">
        <v>93</v>
      </c>
      <c r="D661" s="63" t="s">
        <v>3333</v>
      </c>
      <c r="E661" s="51" t="s">
        <v>377</v>
      </c>
      <c r="F661" s="50">
        <v>5030</v>
      </c>
      <c r="G661" s="63" t="s">
        <v>46</v>
      </c>
      <c r="H661" s="24" t="str">
        <f>IFERROR(IF(F661*1=9999,VLOOKUP(99&amp;C661*1,[4]Depara_Prod_Oficial!$A$2:$F$1048576,6,FALSE),VLOOKUP(F661*1,[4]Depara_Prod_Oficial!$A$2:$F$1048576,6,FALSE)),E661)</f>
        <v>Vida Proteção Exclusiva</v>
      </c>
      <c r="I661" s="24" t="str">
        <f>IFERROR(VLOOKUP(H661,'[5]Principais Produtos'!$C$1:$D$42,2,0),"Não")</f>
        <v>Sim</v>
      </c>
      <c r="J661" s="51" t="s">
        <v>387</v>
      </c>
      <c r="K661" s="51" t="s">
        <v>47</v>
      </c>
      <c r="L661" s="51"/>
      <c r="M661" s="69" t="s">
        <v>369</v>
      </c>
      <c r="N661" s="103">
        <v>26868.28</v>
      </c>
      <c r="O661" s="103">
        <v>0</v>
      </c>
      <c r="P661" s="104">
        <v>26868.28</v>
      </c>
      <c r="Q661" s="31"/>
      <c r="R661" s="17"/>
      <c r="S661" s="70" t="s">
        <v>375</v>
      </c>
      <c r="T661" s="23">
        <v>1296086</v>
      </c>
      <c r="U661" s="23" t="s">
        <v>6771</v>
      </c>
      <c r="V661" s="23" t="s">
        <v>6772</v>
      </c>
      <c r="W661" s="23" t="s">
        <v>52</v>
      </c>
      <c r="X661" s="23" t="s">
        <v>6773</v>
      </c>
      <c r="Y661" s="23" t="s">
        <v>6774</v>
      </c>
      <c r="Z661" s="23" t="s">
        <v>6775</v>
      </c>
      <c r="AA661" s="23" t="s">
        <v>56</v>
      </c>
      <c r="AB661" s="23">
        <v>19096</v>
      </c>
      <c r="AC661" s="23">
        <v>19096</v>
      </c>
      <c r="AD661" s="23" t="s">
        <v>56</v>
      </c>
      <c r="AE661" s="23" t="s">
        <v>56</v>
      </c>
      <c r="AF661" s="23" t="s">
        <v>56</v>
      </c>
      <c r="AG661" s="23">
        <v>19096</v>
      </c>
      <c r="AH661" s="23" t="s">
        <v>102</v>
      </c>
      <c r="AI661" s="23">
        <v>9548</v>
      </c>
      <c r="AJ661" s="23">
        <v>0</v>
      </c>
      <c r="AK661" s="23" t="s">
        <v>58</v>
      </c>
      <c r="AL661" s="23">
        <v>0</v>
      </c>
      <c r="AM661" s="24" t="s">
        <v>59</v>
      </c>
      <c r="AN661" s="24" t="s">
        <v>60</v>
      </c>
      <c r="AO661" s="24"/>
      <c r="AP661" s="23" t="s">
        <v>61</v>
      </c>
      <c r="AQ661" s="23" t="s">
        <v>270</v>
      </c>
      <c r="AR661" s="23" t="s">
        <v>199</v>
      </c>
      <c r="AS661" s="23" t="s">
        <v>245</v>
      </c>
      <c r="AT661" s="23" t="s">
        <v>169</v>
      </c>
      <c r="AU661" s="23" t="s">
        <v>65</v>
      </c>
      <c r="AV661" s="23" t="s">
        <v>2095</v>
      </c>
      <c r="AW661" s="23" t="s">
        <v>92</v>
      </c>
      <c r="AX661" s="23" t="s">
        <v>68</v>
      </c>
      <c r="AY661" s="23" t="s">
        <v>93</v>
      </c>
      <c r="AZ661" s="23" t="s">
        <v>6776</v>
      </c>
      <c r="BA661" s="23" t="s">
        <v>155</v>
      </c>
      <c r="BB661" s="23">
        <v>0</v>
      </c>
      <c r="BC661" s="23" t="s">
        <v>6777</v>
      </c>
      <c r="BD661" s="23" t="s">
        <v>6778</v>
      </c>
      <c r="BE661" s="29">
        <v>40602</v>
      </c>
      <c r="BF661" s="23">
        <v>19096</v>
      </c>
      <c r="BG661" s="29">
        <v>40602</v>
      </c>
      <c r="BH661" s="108" t="s">
        <v>6776</v>
      </c>
      <c r="BI661" s="42">
        <v>2345</v>
      </c>
      <c r="BJ661" s="43">
        <v>78.166666666666671</v>
      </c>
      <c r="BK661" s="27">
        <f t="shared" si="42"/>
        <v>77</v>
      </c>
      <c r="BL661" s="110">
        <f t="shared" si="43"/>
        <v>6.416666666666667</v>
      </c>
    </row>
    <row r="662" spans="1:64" ht="18.75" customHeight="1" x14ac:dyDescent="0.25">
      <c r="A662" s="105" t="s">
        <v>6392</v>
      </c>
      <c r="B662" s="51" t="s">
        <v>6785</v>
      </c>
      <c r="C662" s="49">
        <v>82</v>
      </c>
      <c r="D662" s="63" t="s">
        <v>3333</v>
      </c>
      <c r="E662" s="51" t="s">
        <v>7170</v>
      </c>
      <c r="F662" s="50">
        <v>165</v>
      </c>
      <c r="G662" s="63" t="s">
        <v>399</v>
      </c>
      <c r="H662" s="24" t="str">
        <f>IFERROR(IF(F662*1=9999,VLOOKUP(99&amp;C662*1,[4]Depara_Prod_Oficial!$A$2:$F$1048576,6,FALSE),VLOOKUP(F662*1,[4]Depara_Prod_Oficial!$A$2:$F$1048576,6,FALSE)),E662)</f>
        <v>AP Mulher</v>
      </c>
      <c r="I662" s="24" t="str">
        <f>IFERROR(VLOOKUP(H662,'[5]Principais Produtos'!$C$1:$D$42,2,0),"Não")</f>
        <v>Sim</v>
      </c>
      <c r="J662" s="51" t="s">
        <v>387</v>
      </c>
      <c r="K662" s="51" t="s">
        <v>6139</v>
      </c>
      <c r="L662" s="51"/>
      <c r="M662" s="69" t="s">
        <v>48</v>
      </c>
      <c r="N662" s="103">
        <v>107704.03</v>
      </c>
      <c r="O662" s="103">
        <v>35000</v>
      </c>
      <c r="P662" s="104">
        <v>72704.03</v>
      </c>
      <c r="Q662" s="31"/>
      <c r="R662" s="17"/>
      <c r="S662" s="70" t="s">
        <v>375</v>
      </c>
      <c r="T662" s="23">
        <v>1333145</v>
      </c>
      <c r="U662" s="23" t="s">
        <v>6779</v>
      </c>
      <c r="V662" s="23" t="s">
        <v>6780</v>
      </c>
      <c r="W662" s="23" t="s">
        <v>52</v>
      </c>
      <c r="X662" s="23" t="s">
        <v>6781</v>
      </c>
      <c r="Y662" s="23" t="s">
        <v>6782</v>
      </c>
      <c r="Z662" s="23" t="s">
        <v>6783</v>
      </c>
      <c r="AA662" s="23" t="s">
        <v>56</v>
      </c>
      <c r="AB662" s="23">
        <v>40000</v>
      </c>
      <c r="AC662" s="23">
        <v>40000</v>
      </c>
      <c r="AD662" s="23" t="s">
        <v>56</v>
      </c>
      <c r="AE662" s="23" t="s">
        <v>56</v>
      </c>
      <c r="AF662" s="23" t="s">
        <v>56</v>
      </c>
      <c r="AG662" s="23">
        <v>40000</v>
      </c>
      <c r="AH662" s="23" t="s">
        <v>102</v>
      </c>
      <c r="AI662" s="23">
        <v>20000</v>
      </c>
      <c r="AJ662" s="23">
        <v>0</v>
      </c>
      <c r="AK662" s="23" t="s">
        <v>58</v>
      </c>
      <c r="AL662" s="23">
        <v>0</v>
      </c>
      <c r="AM662" s="24" t="s">
        <v>59</v>
      </c>
      <c r="AN662" s="24" t="s">
        <v>60</v>
      </c>
      <c r="AO662" s="24"/>
      <c r="AP662" s="23" t="s">
        <v>61</v>
      </c>
      <c r="AQ662" s="23" t="s">
        <v>270</v>
      </c>
      <c r="AR662" s="23" t="s">
        <v>199</v>
      </c>
      <c r="AS662" s="23" t="s">
        <v>320</v>
      </c>
      <c r="AT662" s="23" t="s">
        <v>321</v>
      </c>
      <c r="AU662" s="23" t="s">
        <v>65</v>
      </c>
      <c r="AV662" s="23" t="s">
        <v>123</v>
      </c>
      <c r="AW662" s="23" t="s">
        <v>105</v>
      </c>
      <c r="AX662" s="23" t="s">
        <v>68</v>
      </c>
      <c r="AY662" s="23" t="s">
        <v>93</v>
      </c>
      <c r="AZ662" s="23" t="s">
        <v>6784</v>
      </c>
      <c r="BA662" s="23" t="s">
        <v>70</v>
      </c>
      <c r="BB662" s="23">
        <v>0</v>
      </c>
      <c r="BC662" s="23" t="s">
        <v>6785</v>
      </c>
      <c r="BD662" s="23" t="s">
        <v>5959</v>
      </c>
      <c r="BE662" s="29">
        <v>40707</v>
      </c>
      <c r="BF662" s="23">
        <v>40000</v>
      </c>
      <c r="BG662" s="29">
        <v>40707</v>
      </c>
      <c r="BH662" s="108" t="s">
        <v>6784</v>
      </c>
      <c r="BI662" s="42">
        <v>2233</v>
      </c>
      <c r="BJ662" s="43">
        <v>74.433333333333337</v>
      </c>
      <c r="BK662" s="27">
        <f t="shared" si="42"/>
        <v>73</v>
      </c>
      <c r="BL662" s="110">
        <f t="shared" si="43"/>
        <v>6.083333333333333</v>
      </c>
    </row>
    <row r="663" spans="1:64" ht="18.75" customHeight="1" x14ac:dyDescent="0.25">
      <c r="A663" s="105" t="s">
        <v>6392</v>
      </c>
      <c r="B663" s="51" t="s">
        <v>6791</v>
      </c>
      <c r="C663" s="49">
        <v>93</v>
      </c>
      <c r="D663" s="63" t="s">
        <v>3333</v>
      </c>
      <c r="E663" s="51" t="s">
        <v>377</v>
      </c>
      <c r="F663" s="50">
        <v>5030</v>
      </c>
      <c r="G663" s="63" t="s">
        <v>46</v>
      </c>
      <c r="H663" s="24" t="str">
        <f>IFERROR(IF(F663*1=9999,VLOOKUP(99&amp;C663*1,[4]Depara_Prod_Oficial!$A$2:$F$1048576,6,FALSE),VLOOKUP(F663*1,[4]Depara_Prod_Oficial!$A$2:$F$1048576,6,FALSE)),E663)</f>
        <v>Vida Proteção Exclusiva</v>
      </c>
      <c r="I663" s="24" t="str">
        <f>IFERROR(VLOOKUP(H663,'[5]Principais Produtos'!$C$1:$D$42,2,0),"Não")</f>
        <v>Sim</v>
      </c>
      <c r="J663" s="51" t="s">
        <v>400</v>
      </c>
      <c r="K663" s="51" t="s">
        <v>400</v>
      </c>
      <c r="L663" s="51"/>
      <c r="M663" s="69" t="s">
        <v>369</v>
      </c>
      <c r="N663" s="103">
        <v>26307.200000000001</v>
      </c>
      <c r="O663" s="103">
        <v>0</v>
      </c>
      <c r="P663" s="104">
        <v>26307.200000000001</v>
      </c>
      <c r="Q663" s="31"/>
      <c r="R663" s="17"/>
      <c r="S663" s="70" t="s">
        <v>375</v>
      </c>
      <c r="T663" s="23">
        <v>1708915</v>
      </c>
      <c r="U663" s="23" t="s">
        <v>6786</v>
      </c>
      <c r="V663" s="23" t="s">
        <v>6787</v>
      </c>
      <c r="W663" s="23" t="s">
        <v>52</v>
      </c>
      <c r="X663" s="23" t="s">
        <v>6788</v>
      </c>
      <c r="Y663" s="23" t="s">
        <v>6789</v>
      </c>
      <c r="Z663" s="23" t="s">
        <v>6790</v>
      </c>
      <c r="AA663" s="23" t="s">
        <v>56</v>
      </c>
      <c r="AB663" s="23">
        <v>28535</v>
      </c>
      <c r="AC663" s="23">
        <v>28535</v>
      </c>
      <c r="AD663" s="23" t="s">
        <v>56</v>
      </c>
      <c r="AE663" s="23" t="s">
        <v>56</v>
      </c>
      <c r="AF663" s="23" t="s">
        <v>56</v>
      </c>
      <c r="AG663" s="23">
        <v>28535</v>
      </c>
      <c r="AH663" s="23" t="s">
        <v>102</v>
      </c>
      <c r="AI663" s="23">
        <v>14267.5</v>
      </c>
      <c r="AJ663" s="23">
        <v>0</v>
      </c>
      <c r="AK663" s="23" t="s">
        <v>58</v>
      </c>
      <c r="AL663" s="23">
        <v>0</v>
      </c>
      <c r="AM663" s="24" t="s">
        <v>59</v>
      </c>
      <c r="AN663" s="24" t="s">
        <v>60</v>
      </c>
      <c r="AO663" s="24"/>
      <c r="AP663" s="23" t="s">
        <v>61</v>
      </c>
      <c r="AQ663" s="23" t="s">
        <v>86</v>
      </c>
      <c r="AR663" s="23" t="s">
        <v>63</v>
      </c>
      <c r="AS663" s="23" t="s">
        <v>64</v>
      </c>
      <c r="AT663" s="23" t="s">
        <v>187</v>
      </c>
      <c r="AU663" s="23" t="s">
        <v>65</v>
      </c>
      <c r="AV663" s="23" t="s">
        <v>677</v>
      </c>
      <c r="AW663" s="23" t="s">
        <v>92</v>
      </c>
      <c r="AX663" s="23" t="s">
        <v>68</v>
      </c>
      <c r="AY663" s="23" t="s">
        <v>93</v>
      </c>
      <c r="AZ663" s="23" t="s">
        <v>6776</v>
      </c>
      <c r="BA663" s="23" t="s">
        <v>155</v>
      </c>
      <c r="BB663" s="23">
        <v>0</v>
      </c>
      <c r="BC663" s="23" t="s">
        <v>6791</v>
      </c>
      <c r="BD663" s="23" t="s">
        <v>6792</v>
      </c>
      <c r="BE663" s="29">
        <v>41526</v>
      </c>
      <c r="BF663" s="23">
        <v>28535</v>
      </c>
      <c r="BG663" s="29">
        <v>41526</v>
      </c>
      <c r="BH663" s="108" t="s">
        <v>6776</v>
      </c>
      <c r="BI663" s="42">
        <v>1421</v>
      </c>
      <c r="BJ663" s="43">
        <v>47.366666666666667</v>
      </c>
      <c r="BK663" s="27">
        <f t="shared" si="42"/>
        <v>46</v>
      </c>
      <c r="BL663" s="110">
        <f t="shared" si="43"/>
        <v>3.8333333333333335</v>
      </c>
    </row>
    <row r="664" spans="1:64" ht="18.75" customHeight="1" x14ac:dyDescent="0.25">
      <c r="A664" s="105" t="s">
        <v>6392</v>
      </c>
      <c r="B664" s="51" t="s">
        <v>6800</v>
      </c>
      <c r="C664" s="49">
        <v>82</v>
      </c>
      <c r="D664" s="63" t="s">
        <v>3333</v>
      </c>
      <c r="E664" s="51" t="s">
        <v>917</v>
      </c>
      <c r="F664" s="50">
        <v>5012</v>
      </c>
      <c r="G664" s="63" t="s">
        <v>374</v>
      </c>
      <c r="H664" s="24" t="str">
        <f>IFERROR(IF(F664*1=9999,VLOOKUP(99&amp;C664*1,[4]Depara_Prod_Oficial!$A$2:$F$1048576,6,FALSE),VLOOKUP(F664*1,[4]Depara_Prod_Oficial!$A$2:$F$1048576,6,FALSE)),E664)</f>
        <v>AP STD</v>
      </c>
      <c r="I664" s="24" t="str">
        <f>IFERROR(VLOOKUP(H664,'[5]Principais Produtos'!$C$1:$D$42,2,0),"Não")</f>
        <v>Sim</v>
      </c>
      <c r="J664" s="51" t="s">
        <v>925</v>
      </c>
      <c r="K664" s="51" t="s">
        <v>378</v>
      </c>
      <c r="L664" s="51"/>
      <c r="M664" s="69" t="s">
        <v>369</v>
      </c>
      <c r="N664" s="103">
        <v>1340.18</v>
      </c>
      <c r="O664" s="103">
        <v>0</v>
      </c>
      <c r="P664" s="104">
        <v>1340.18</v>
      </c>
      <c r="Q664" s="31"/>
      <c r="R664" s="17"/>
      <c r="S664" s="70" t="s">
        <v>375</v>
      </c>
      <c r="T664" s="23">
        <v>2267626</v>
      </c>
      <c r="U664" s="23" t="s">
        <v>6793</v>
      </c>
      <c r="V664" s="23" t="s">
        <v>6794</v>
      </c>
      <c r="W664" s="23" t="s">
        <v>52</v>
      </c>
      <c r="X664" s="23" t="s">
        <v>6795</v>
      </c>
      <c r="Y664" s="23" t="s">
        <v>6796</v>
      </c>
      <c r="Z664" s="23" t="s">
        <v>6797</v>
      </c>
      <c r="AA664" s="23" t="s">
        <v>56</v>
      </c>
      <c r="AB664" s="23">
        <v>108979.88</v>
      </c>
      <c r="AC664" s="23">
        <v>217206</v>
      </c>
      <c r="AD664" s="23" t="s">
        <v>56</v>
      </c>
      <c r="AE664" s="23" t="s">
        <v>56</v>
      </c>
      <c r="AF664" s="23" t="s">
        <v>56</v>
      </c>
      <c r="AG664" s="23">
        <v>12408.75</v>
      </c>
      <c r="AH664" s="23" t="s">
        <v>58</v>
      </c>
      <c r="AI664" s="23">
        <v>0</v>
      </c>
      <c r="AJ664" s="23">
        <v>0</v>
      </c>
      <c r="AK664" s="23" t="s">
        <v>58</v>
      </c>
      <c r="AL664" s="23">
        <v>0</v>
      </c>
      <c r="AM664" s="24" t="s">
        <v>59</v>
      </c>
      <c r="AN664" s="24" t="s">
        <v>60</v>
      </c>
      <c r="AO664" s="24"/>
      <c r="AP664" s="23" t="s">
        <v>61</v>
      </c>
      <c r="AQ664" s="23" t="s">
        <v>86</v>
      </c>
      <c r="AR664" s="23" t="s">
        <v>221</v>
      </c>
      <c r="AS664" s="23" t="s">
        <v>88</v>
      </c>
      <c r="AT664" s="23" t="s">
        <v>169</v>
      </c>
      <c r="AU664" s="23" t="s">
        <v>65</v>
      </c>
      <c r="AV664" s="23" t="s">
        <v>6798</v>
      </c>
      <c r="AW664" s="23" t="s">
        <v>92</v>
      </c>
      <c r="AX664" s="23" t="s">
        <v>68</v>
      </c>
      <c r="AY664" s="23" t="s">
        <v>93</v>
      </c>
      <c r="AZ664" s="23" t="s">
        <v>6799</v>
      </c>
      <c r="BA664" s="23" t="s">
        <v>155</v>
      </c>
      <c r="BB664" s="23">
        <v>0</v>
      </c>
      <c r="BC664" s="23" t="s">
        <v>6800</v>
      </c>
      <c r="BD664" s="23" t="s">
        <v>454</v>
      </c>
      <c r="BE664" s="29">
        <v>42532</v>
      </c>
      <c r="BF664" s="23">
        <v>108979.88</v>
      </c>
      <c r="BG664" s="29">
        <v>42532</v>
      </c>
      <c r="BH664" s="108" t="s">
        <v>6799</v>
      </c>
      <c r="BI664" s="42">
        <v>405</v>
      </c>
      <c r="BJ664" s="43">
        <v>13.5</v>
      </c>
      <c r="BK664" s="27">
        <f t="shared" si="42"/>
        <v>13</v>
      </c>
      <c r="BL664" s="110">
        <f t="shared" si="43"/>
        <v>1.0833333333333333</v>
      </c>
    </row>
    <row r="665" spans="1:64" ht="18.75" customHeight="1" x14ac:dyDescent="0.25">
      <c r="A665" s="105" t="s">
        <v>6392</v>
      </c>
      <c r="B665" s="51" t="s">
        <v>6805</v>
      </c>
      <c r="C665" s="49">
        <v>82</v>
      </c>
      <c r="D665" s="63" t="s">
        <v>3333</v>
      </c>
      <c r="E665" s="51" t="s">
        <v>1930</v>
      </c>
      <c r="F665" s="50">
        <v>3003</v>
      </c>
      <c r="G665" s="63" t="s">
        <v>374</v>
      </c>
      <c r="H665" s="24" t="str">
        <f>IFERROR(IF(F665*1=9999,VLOOKUP(99&amp;C665*1,[4]Depara_Prod_Oficial!$A$2:$F$1048576,6,FALSE),VLOOKUP(F665*1,[4]Depara_Prod_Oficial!$A$2:$F$1048576,6,FALSE)),E665)</f>
        <v>AP Cartões</v>
      </c>
      <c r="I665" s="24" t="str">
        <f>IFERROR(VLOOKUP(H665,'[5]Principais Produtos'!$C$1:$D$42,2,0),"Não")</f>
        <v>Não</v>
      </c>
      <c r="J665" s="51" t="s">
        <v>925</v>
      </c>
      <c r="K665" s="51" t="s">
        <v>378</v>
      </c>
      <c r="L665" s="51"/>
      <c r="M665" s="69" t="s">
        <v>369</v>
      </c>
      <c r="N665" s="103">
        <v>9838.5049999999992</v>
      </c>
      <c r="O665" s="103">
        <v>0</v>
      </c>
      <c r="P665" s="104">
        <v>9838.5049999999992</v>
      </c>
      <c r="Q665" s="31"/>
      <c r="R665" s="17"/>
      <c r="S665" s="70" t="s">
        <v>375</v>
      </c>
      <c r="T665" s="23">
        <v>2413435</v>
      </c>
      <c r="U665" s="23" t="s">
        <v>6801</v>
      </c>
      <c r="V665" s="23" t="s">
        <v>6802</v>
      </c>
      <c r="W665" s="23" t="s">
        <v>52</v>
      </c>
      <c r="X665" s="23" t="s">
        <v>762</v>
      </c>
      <c r="Y665" s="23" t="s">
        <v>6803</v>
      </c>
      <c r="Z665" s="23" t="s">
        <v>6804</v>
      </c>
      <c r="AA665" s="23" t="s">
        <v>56</v>
      </c>
      <c r="AB665" s="23">
        <v>17480.63</v>
      </c>
      <c r="AC665" s="23">
        <v>22313.64</v>
      </c>
      <c r="AD665" s="23" t="s">
        <v>56</v>
      </c>
      <c r="AE665" s="23" t="s">
        <v>56</v>
      </c>
      <c r="AF665" s="23" t="s">
        <v>56</v>
      </c>
      <c r="AG665" s="23">
        <v>17480.63</v>
      </c>
      <c r="AH665" s="23" t="s">
        <v>102</v>
      </c>
      <c r="AI665" s="23">
        <v>8740.32</v>
      </c>
      <c r="AJ665" s="23">
        <v>0</v>
      </c>
      <c r="AK665" s="23" t="s">
        <v>58</v>
      </c>
      <c r="AL665" s="23">
        <v>0</v>
      </c>
      <c r="AM665" s="24" t="s">
        <v>59</v>
      </c>
      <c r="AN665" s="24" t="s">
        <v>60</v>
      </c>
      <c r="AO665" s="24"/>
      <c r="AP665" s="23" t="s">
        <v>61</v>
      </c>
      <c r="AQ665" s="23" t="s">
        <v>86</v>
      </c>
      <c r="AR665" s="23" t="s">
        <v>199</v>
      </c>
      <c r="AS665" s="23" t="s">
        <v>88</v>
      </c>
      <c r="AT665" s="23" t="s">
        <v>89</v>
      </c>
      <c r="AU665" s="23" t="s">
        <v>103</v>
      </c>
      <c r="AV665" s="23" t="s">
        <v>466</v>
      </c>
      <c r="AW665" s="23" t="s">
        <v>272</v>
      </c>
      <c r="AX665" s="23" t="s">
        <v>273</v>
      </c>
      <c r="AY665" s="23" t="s">
        <v>93</v>
      </c>
      <c r="AZ665" s="23" t="s">
        <v>6776</v>
      </c>
      <c r="BA665" s="23" t="s">
        <v>124</v>
      </c>
      <c r="BB665" s="23">
        <v>0</v>
      </c>
      <c r="BC665" s="23" t="s">
        <v>6805</v>
      </c>
      <c r="BD665" s="23" t="s">
        <v>4037</v>
      </c>
      <c r="BE665" s="29">
        <v>42774</v>
      </c>
      <c r="BF665" s="23">
        <v>17480.63</v>
      </c>
      <c r="BG665" s="29">
        <v>42774</v>
      </c>
      <c r="BH665" s="108" t="s">
        <v>6776</v>
      </c>
      <c r="BI665" s="42">
        <v>173</v>
      </c>
      <c r="BJ665" s="43">
        <v>5.7666666666666666</v>
      </c>
      <c r="BK665" s="27">
        <f t="shared" si="42"/>
        <v>5</v>
      </c>
      <c r="BL665" s="110">
        <f t="shared" si="43"/>
        <v>0.41666666666666669</v>
      </c>
    </row>
    <row r="666" spans="1:64" ht="18.75" customHeight="1" x14ac:dyDescent="0.25">
      <c r="A666" s="105" t="s">
        <v>6392</v>
      </c>
      <c r="B666" s="51" t="s">
        <v>6812</v>
      </c>
      <c r="C666" s="49">
        <v>82</v>
      </c>
      <c r="D666" s="63" t="s">
        <v>3333</v>
      </c>
      <c r="E666" s="51" t="s">
        <v>917</v>
      </c>
      <c r="F666" s="50">
        <v>5012</v>
      </c>
      <c r="G666" s="63" t="s">
        <v>374</v>
      </c>
      <c r="H666" s="24" t="str">
        <f>IFERROR(IF(F666*1=9999,VLOOKUP(99&amp;C666*1,[4]Depara_Prod_Oficial!$A$2:$F$1048576,6,FALSE),VLOOKUP(F666*1,[4]Depara_Prod_Oficial!$A$2:$F$1048576,6,FALSE)),E666)</f>
        <v>AP STD</v>
      </c>
      <c r="I666" s="24" t="str">
        <f>IFERROR(VLOOKUP(H666,'[5]Principais Produtos'!$C$1:$D$42,2,0),"Não")</f>
        <v>Sim</v>
      </c>
      <c r="J666" s="51" t="s">
        <v>387</v>
      </c>
      <c r="K666" s="51" t="s">
        <v>6139</v>
      </c>
      <c r="L666" s="51"/>
      <c r="M666" s="69" t="s">
        <v>369</v>
      </c>
      <c r="N666" s="103">
        <v>11906.34</v>
      </c>
      <c r="O666" s="103">
        <v>0</v>
      </c>
      <c r="P666" s="104">
        <v>11906.34</v>
      </c>
      <c r="Q666" s="31"/>
      <c r="R666" s="17"/>
      <c r="S666" s="70" t="s">
        <v>375</v>
      </c>
      <c r="T666" s="23">
        <v>2445552</v>
      </c>
      <c r="U666" s="23" t="s">
        <v>6806</v>
      </c>
      <c r="V666" s="23" t="s">
        <v>6807</v>
      </c>
      <c r="W666" s="23" t="s">
        <v>52</v>
      </c>
      <c r="X666" s="23" t="s">
        <v>6808</v>
      </c>
      <c r="Y666" s="23" t="s">
        <v>6809</v>
      </c>
      <c r="Z666" s="23" t="s">
        <v>6810</v>
      </c>
      <c r="AA666" s="23" t="s">
        <v>56</v>
      </c>
      <c r="AB666" s="23">
        <v>131259</v>
      </c>
      <c r="AC666" s="23">
        <v>131259</v>
      </c>
      <c r="AD666" s="23" t="s">
        <v>56</v>
      </c>
      <c r="AE666" s="23" t="s">
        <v>56</v>
      </c>
      <c r="AF666" s="23" t="s">
        <v>56</v>
      </c>
      <c r="AG666" s="23">
        <v>18740</v>
      </c>
      <c r="AH666" s="23" t="s">
        <v>102</v>
      </c>
      <c r="AI666" s="23">
        <v>9370</v>
      </c>
      <c r="AJ666" s="23">
        <v>0</v>
      </c>
      <c r="AK666" s="23" t="s">
        <v>58</v>
      </c>
      <c r="AL666" s="23">
        <v>0</v>
      </c>
      <c r="AM666" s="24" t="s">
        <v>59</v>
      </c>
      <c r="AN666" s="24" t="s">
        <v>60</v>
      </c>
      <c r="AO666" s="24"/>
      <c r="AP666" s="23" t="s">
        <v>61</v>
      </c>
      <c r="AQ666" s="23" t="s">
        <v>86</v>
      </c>
      <c r="AR666" s="23" t="s">
        <v>87</v>
      </c>
      <c r="AS666" s="23" t="s">
        <v>88</v>
      </c>
      <c r="AT666" s="23" t="s">
        <v>89</v>
      </c>
      <c r="AU666" s="23" t="s">
        <v>90</v>
      </c>
      <c r="AV666" s="23" t="s">
        <v>201</v>
      </c>
      <c r="AW666" s="23" t="s">
        <v>92</v>
      </c>
      <c r="AX666" s="23" t="s">
        <v>68</v>
      </c>
      <c r="AY666" s="23" t="s">
        <v>93</v>
      </c>
      <c r="AZ666" s="23" t="s">
        <v>6811</v>
      </c>
      <c r="BA666" s="23" t="s">
        <v>202</v>
      </c>
      <c r="BB666" s="23">
        <v>0</v>
      </c>
      <c r="BC666" s="23" t="s">
        <v>6812</v>
      </c>
      <c r="BD666" s="23" t="s">
        <v>6252</v>
      </c>
      <c r="BE666" s="29">
        <v>42864</v>
      </c>
      <c r="BF666" s="23">
        <v>131259</v>
      </c>
      <c r="BG666" s="29">
        <v>42864</v>
      </c>
      <c r="BH666" s="108" t="s">
        <v>6811</v>
      </c>
      <c r="BI666" s="42">
        <v>71</v>
      </c>
      <c r="BJ666" s="43">
        <v>2.3666666666666667</v>
      </c>
      <c r="BK666" s="27">
        <f t="shared" si="42"/>
        <v>2</v>
      </c>
      <c r="BL666" s="110">
        <f t="shared" si="43"/>
        <v>0.16666666666666666</v>
      </c>
    </row>
    <row r="667" spans="1:64" ht="18.75" customHeight="1" x14ac:dyDescent="0.25">
      <c r="A667" s="105" t="s">
        <v>6392</v>
      </c>
      <c r="B667" s="51" t="s">
        <v>6820</v>
      </c>
      <c r="C667" s="49">
        <v>14</v>
      </c>
      <c r="D667" s="63" t="s">
        <v>3274</v>
      </c>
      <c r="E667" s="51" t="s">
        <v>380</v>
      </c>
      <c r="F667" s="50">
        <v>8100</v>
      </c>
      <c r="G667" s="63" t="s">
        <v>381</v>
      </c>
      <c r="H667" s="24" t="str">
        <f>IFERROR(IF(F667*1=9999,VLOOKUP(99&amp;C667*1,[4]Depara_Prod_Oficial!$A$2:$F$1048576,6,FALSE),VLOOKUP(F667*1,[4]Depara_Prod_Oficial!$A$2:$F$1048576,6,FALSE)),E667)</f>
        <v>Residencial Van Gogh</v>
      </c>
      <c r="I667" s="24" t="str">
        <f>IFERROR(VLOOKUP(H667,'[5]Principais Produtos'!$C$1:$D$42,2,0),"Não")</f>
        <v>Não</v>
      </c>
      <c r="J667" s="51" t="s">
        <v>925</v>
      </c>
      <c r="K667" s="51" t="s">
        <v>378</v>
      </c>
      <c r="L667" s="51"/>
      <c r="M667" s="69" t="s">
        <v>369</v>
      </c>
      <c r="N667" s="103">
        <v>5830.91</v>
      </c>
      <c r="O667" s="103">
        <v>0</v>
      </c>
      <c r="P667" s="104">
        <v>5830.91</v>
      </c>
      <c r="Q667" s="31"/>
      <c r="R667" s="17"/>
      <c r="S667" s="70" t="s">
        <v>375</v>
      </c>
      <c r="T667" s="23">
        <v>2230582</v>
      </c>
      <c r="U667" s="23" t="s">
        <v>6813</v>
      </c>
      <c r="V667" s="23" t="s">
        <v>6814</v>
      </c>
      <c r="W667" s="23" t="s">
        <v>129</v>
      </c>
      <c r="X667" s="23" t="s">
        <v>6815</v>
      </c>
      <c r="Y667" s="23" t="s">
        <v>6816</v>
      </c>
      <c r="Z667" s="23" t="s">
        <v>6817</v>
      </c>
      <c r="AA667" s="23" t="s">
        <v>56</v>
      </c>
      <c r="AB667" s="23">
        <v>9107.92</v>
      </c>
      <c r="AC667" s="23">
        <v>9329</v>
      </c>
      <c r="AD667" s="23" t="s">
        <v>56</v>
      </c>
      <c r="AE667" s="23" t="s">
        <v>56</v>
      </c>
      <c r="AF667" s="23" t="s">
        <v>56</v>
      </c>
      <c r="AG667" s="23">
        <v>9107.92</v>
      </c>
      <c r="AH667" s="23" t="s">
        <v>102</v>
      </c>
      <c r="AI667" s="23">
        <v>4553.96</v>
      </c>
      <c r="AJ667" s="23">
        <v>0</v>
      </c>
      <c r="AK667" s="23" t="s">
        <v>58</v>
      </c>
      <c r="AL667" s="23">
        <v>0</v>
      </c>
      <c r="AM667" s="24" t="s">
        <v>59</v>
      </c>
      <c r="AN667" s="24" t="s">
        <v>60</v>
      </c>
      <c r="AO667" s="24"/>
      <c r="AP667" s="23" t="s">
        <v>61</v>
      </c>
      <c r="AQ667" s="23" t="s">
        <v>133</v>
      </c>
      <c r="AR667" s="23" t="s">
        <v>538</v>
      </c>
      <c r="AS667" s="23" t="s">
        <v>88</v>
      </c>
      <c r="AT667" s="23" t="s">
        <v>89</v>
      </c>
      <c r="AU667" s="23" t="s">
        <v>103</v>
      </c>
      <c r="AV667" s="23" t="s">
        <v>6818</v>
      </c>
      <c r="AW667" s="23" t="s">
        <v>92</v>
      </c>
      <c r="AX667" s="23" t="s">
        <v>68</v>
      </c>
      <c r="AY667" s="23" t="s">
        <v>93</v>
      </c>
      <c r="AZ667" s="23" t="s">
        <v>6819</v>
      </c>
      <c r="BA667" s="23" t="s">
        <v>155</v>
      </c>
      <c r="BB667" s="23">
        <v>0</v>
      </c>
      <c r="BC667" s="23" t="s">
        <v>6820</v>
      </c>
      <c r="BD667" s="23" t="s">
        <v>6821</v>
      </c>
      <c r="BE667" s="29">
        <v>42465</v>
      </c>
      <c r="BF667" s="23">
        <v>9107.92</v>
      </c>
      <c r="BG667" s="29">
        <v>42465</v>
      </c>
      <c r="BH667" s="108" t="s">
        <v>6819</v>
      </c>
      <c r="BI667" s="42">
        <v>471</v>
      </c>
      <c r="BJ667" s="43">
        <v>15.7</v>
      </c>
      <c r="BK667" s="27">
        <f t="shared" si="42"/>
        <v>15</v>
      </c>
      <c r="BL667" s="110">
        <f t="shared" si="43"/>
        <v>1.25</v>
      </c>
    </row>
    <row r="668" spans="1:64" ht="18.75" customHeight="1" x14ac:dyDescent="0.25">
      <c r="A668" s="105" t="s">
        <v>6392</v>
      </c>
      <c r="B668" s="51" t="s">
        <v>6828</v>
      </c>
      <c r="C668" s="49">
        <v>14</v>
      </c>
      <c r="D668" s="63" t="s">
        <v>3274</v>
      </c>
      <c r="E668" s="51" t="s">
        <v>3557</v>
      </c>
      <c r="F668" s="50">
        <v>8099</v>
      </c>
      <c r="G668" s="18" t="s">
        <v>936</v>
      </c>
      <c r="H668" s="24" t="str">
        <f>IFERROR(IF(F668*1=9999,VLOOKUP(99&amp;C668*1,[4]Depara_Prod_Oficial!$A$2:$F$1048576,6,FALSE),VLOOKUP(F668*1,[4]Depara_Prod_Oficial!$A$2:$F$1048576,6,FALSE)),E668)</f>
        <v>Residencial Sob Medida</v>
      </c>
      <c r="I668" s="24" t="str">
        <f>IFERROR(VLOOKUP(H668,'[5]Principais Produtos'!$C$1:$D$42,2,0),"Não")</f>
        <v>Sim</v>
      </c>
      <c r="J668" s="51" t="s">
        <v>387</v>
      </c>
      <c r="K668" s="51" t="s">
        <v>1645</v>
      </c>
      <c r="L668" s="51"/>
      <c r="M668" s="69" t="s">
        <v>903</v>
      </c>
      <c r="N668" s="103">
        <v>5000</v>
      </c>
      <c r="O668" s="103">
        <v>5000</v>
      </c>
      <c r="P668" s="104">
        <v>0</v>
      </c>
      <c r="Q668" s="31"/>
      <c r="R668" s="17"/>
      <c r="S668" s="70" t="s">
        <v>375</v>
      </c>
      <c r="T668" s="23">
        <v>2053229</v>
      </c>
      <c r="U668" s="23" t="s">
        <v>6822</v>
      </c>
      <c r="V668" s="23" t="s">
        <v>6823</v>
      </c>
      <c r="W668" s="23" t="s">
        <v>129</v>
      </c>
      <c r="X668" s="23" t="s">
        <v>6824</v>
      </c>
      <c r="Y668" s="23" t="s">
        <v>6825</v>
      </c>
      <c r="Z668" s="23" t="s">
        <v>6826</v>
      </c>
      <c r="AA668" s="23" t="s">
        <v>56</v>
      </c>
      <c r="AB668" s="23">
        <v>5000</v>
      </c>
      <c r="AC668" s="23">
        <v>5000</v>
      </c>
      <c r="AD668" s="23" t="s">
        <v>56</v>
      </c>
      <c r="AE668" s="23" t="s">
        <v>56</v>
      </c>
      <c r="AF668" s="23" t="s">
        <v>56</v>
      </c>
      <c r="AG668" s="23">
        <v>5000</v>
      </c>
      <c r="AH668" s="23" t="s">
        <v>102</v>
      </c>
      <c r="AI668" s="23">
        <v>2500</v>
      </c>
      <c r="AJ668" s="23">
        <v>0</v>
      </c>
      <c r="AK668" s="23" t="s">
        <v>58</v>
      </c>
      <c r="AL668" s="23">
        <v>0</v>
      </c>
      <c r="AM668" s="24" t="s">
        <v>59</v>
      </c>
      <c r="AN668" s="24" t="s">
        <v>60</v>
      </c>
      <c r="AO668" s="24"/>
      <c r="AP668" s="23" t="s">
        <v>61</v>
      </c>
      <c r="AQ668" s="23" t="s">
        <v>133</v>
      </c>
      <c r="AR668" s="23" t="s">
        <v>87</v>
      </c>
      <c r="AS668" s="23" t="s">
        <v>88</v>
      </c>
      <c r="AT668" s="23" t="s">
        <v>89</v>
      </c>
      <c r="AU668" s="23" t="s">
        <v>103</v>
      </c>
      <c r="AV668" s="23" t="s">
        <v>123</v>
      </c>
      <c r="AW668" s="23" t="s">
        <v>105</v>
      </c>
      <c r="AX668" s="23" t="s">
        <v>68</v>
      </c>
      <c r="AY668" s="23" t="s">
        <v>93</v>
      </c>
      <c r="AZ668" s="23" t="s">
        <v>6827</v>
      </c>
      <c r="BA668" s="23" t="s">
        <v>163</v>
      </c>
      <c r="BB668" s="23">
        <v>0</v>
      </c>
      <c r="BC668" s="23" t="s">
        <v>6828</v>
      </c>
      <c r="BD668" s="29">
        <v>42056</v>
      </c>
      <c r="BE668" s="29">
        <v>42079</v>
      </c>
      <c r="BF668" s="23">
        <v>5000</v>
      </c>
      <c r="BG668" s="29">
        <v>42079</v>
      </c>
      <c r="BH668" s="108" t="s">
        <v>6827</v>
      </c>
      <c r="BI668" s="42">
        <v>862</v>
      </c>
      <c r="BJ668" s="43">
        <v>28.733333333333334</v>
      </c>
      <c r="BK668" s="27">
        <f t="shared" si="42"/>
        <v>28</v>
      </c>
      <c r="BL668" s="110">
        <f t="shared" si="43"/>
        <v>2.3333333333333335</v>
      </c>
    </row>
    <row r="669" spans="1:64" ht="18.75" customHeight="1" x14ac:dyDescent="0.25">
      <c r="A669" s="105" t="s">
        <v>6392</v>
      </c>
      <c r="B669" s="51" t="s">
        <v>6834</v>
      </c>
      <c r="C669" s="49">
        <v>14</v>
      </c>
      <c r="D669" s="63" t="s">
        <v>3274</v>
      </c>
      <c r="E669" s="51" t="s">
        <v>3557</v>
      </c>
      <c r="F669" s="50">
        <v>8099</v>
      </c>
      <c r="G669" s="18" t="s">
        <v>936</v>
      </c>
      <c r="H669" s="24" t="str">
        <f>IFERROR(IF(F669*1=9999,VLOOKUP(99&amp;C669*1,[4]Depara_Prod_Oficial!$A$2:$F$1048576,6,FALSE),VLOOKUP(F669*1,[4]Depara_Prod_Oficial!$A$2:$F$1048576,6,FALSE)),E669)</f>
        <v>Residencial Sob Medida</v>
      </c>
      <c r="I669" s="24" t="str">
        <f>IFERROR(VLOOKUP(H669,'[5]Principais Produtos'!$C$1:$D$42,2,0),"Não")</f>
        <v>Sim</v>
      </c>
      <c r="J669" s="51" t="s">
        <v>7178</v>
      </c>
      <c r="K669" s="51"/>
      <c r="L669" s="51"/>
      <c r="M669" s="69" t="s">
        <v>903</v>
      </c>
      <c r="N669" s="103">
        <v>14124.26</v>
      </c>
      <c r="O669" s="103">
        <v>14124.26</v>
      </c>
      <c r="P669" s="104">
        <v>0</v>
      </c>
      <c r="Q669" s="31"/>
      <c r="R669" s="17"/>
      <c r="S669" s="70" t="s">
        <v>375</v>
      </c>
      <c r="T669" s="23">
        <v>2373641</v>
      </c>
      <c r="U669" s="23" t="s">
        <v>6829</v>
      </c>
      <c r="V669" s="23" t="s">
        <v>6830</v>
      </c>
      <c r="W669" s="23" t="s">
        <v>129</v>
      </c>
      <c r="X669" s="23" t="s">
        <v>6831</v>
      </c>
      <c r="Y669" s="23" t="s">
        <v>6832</v>
      </c>
      <c r="Z669" s="23" t="s">
        <v>6833</v>
      </c>
      <c r="AA669" s="23" t="s">
        <v>56</v>
      </c>
      <c r="AB669" s="23">
        <v>7000</v>
      </c>
      <c r="AC669" s="23">
        <v>7000</v>
      </c>
      <c r="AD669" s="23" t="s">
        <v>56</v>
      </c>
      <c r="AE669" s="23" t="s">
        <v>56</v>
      </c>
      <c r="AF669" s="23" t="s">
        <v>56</v>
      </c>
      <c r="AG669" s="23">
        <v>7000</v>
      </c>
      <c r="AH669" s="23" t="s">
        <v>102</v>
      </c>
      <c r="AI669" s="23">
        <v>3500</v>
      </c>
      <c r="AJ669" s="23">
        <v>0</v>
      </c>
      <c r="AK669" s="23" t="s">
        <v>58</v>
      </c>
      <c r="AL669" s="23">
        <v>0</v>
      </c>
      <c r="AM669" s="24" t="s">
        <v>59</v>
      </c>
      <c r="AN669" s="24" t="s">
        <v>60</v>
      </c>
      <c r="AO669" s="24"/>
      <c r="AP669" s="23" t="s">
        <v>61</v>
      </c>
      <c r="AQ669" s="23" t="s">
        <v>133</v>
      </c>
      <c r="AR669" s="23" t="s">
        <v>87</v>
      </c>
      <c r="AS669" s="23" t="s">
        <v>88</v>
      </c>
      <c r="AT669" s="23" t="s">
        <v>89</v>
      </c>
      <c r="AU669" s="23" t="s">
        <v>103</v>
      </c>
      <c r="AV669" s="23" t="s">
        <v>822</v>
      </c>
      <c r="AW669" s="23" t="s">
        <v>105</v>
      </c>
      <c r="AX669" s="23" t="s">
        <v>68</v>
      </c>
      <c r="AY669" s="23" t="s">
        <v>93</v>
      </c>
      <c r="AZ669" s="23" t="s">
        <v>6819</v>
      </c>
      <c r="BA669" s="23" t="s">
        <v>163</v>
      </c>
      <c r="BB669" s="23">
        <v>0</v>
      </c>
      <c r="BC669" s="23" t="s">
        <v>6834</v>
      </c>
      <c r="BD669" s="29">
        <v>42681</v>
      </c>
      <c r="BE669" s="29">
        <v>42684</v>
      </c>
      <c r="BF669" s="23">
        <v>7000</v>
      </c>
      <c r="BG669" s="29">
        <v>42684</v>
      </c>
      <c r="BH669" s="108" t="s">
        <v>6819</v>
      </c>
      <c r="BI669" s="42">
        <v>252</v>
      </c>
      <c r="BJ669" s="43">
        <v>8.4</v>
      </c>
      <c r="BK669" s="27">
        <f t="shared" si="42"/>
        <v>8</v>
      </c>
      <c r="BL669" s="110">
        <f t="shared" si="43"/>
        <v>0.66666666666666663</v>
      </c>
    </row>
    <row r="670" spans="1:64" ht="18.75" customHeight="1" x14ac:dyDescent="0.25">
      <c r="A670" s="105" t="s">
        <v>6392</v>
      </c>
      <c r="B670" s="51" t="s">
        <v>6841</v>
      </c>
      <c r="C670" s="49">
        <v>14</v>
      </c>
      <c r="D670" s="63" t="s">
        <v>3274</v>
      </c>
      <c r="E670" s="51" t="s">
        <v>1629</v>
      </c>
      <c r="F670" s="50">
        <v>5002</v>
      </c>
      <c r="G670" s="63" t="s">
        <v>381</v>
      </c>
      <c r="H670" s="24" t="str">
        <f>IFERROR(IF(F670*1=9999,VLOOKUP(99&amp;C670*1,[4]Depara_Prod_Oficial!$A$2:$F$1048576,6,FALSE),VLOOKUP(F670*1,[4]Depara_Prod_Oficial!$A$2:$F$1048576,6,FALSE)),E670)</f>
        <v>Residencial Dose Dupla</v>
      </c>
      <c r="I670" s="24" t="str">
        <f>IFERROR(VLOOKUP(H670,'[5]Principais Produtos'!$C$1:$D$42,2,0),"Não")</f>
        <v>Sim</v>
      </c>
      <c r="J670" s="51" t="s">
        <v>925</v>
      </c>
      <c r="K670" s="51" t="s">
        <v>378</v>
      </c>
      <c r="L670" s="51"/>
      <c r="M670" s="69" t="s">
        <v>369</v>
      </c>
      <c r="N670" s="103">
        <v>197.87639999999999</v>
      </c>
      <c r="O670" s="103">
        <v>0</v>
      </c>
      <c r="P670" s="104">
        <v>197.87639999999999</v>
      </c>
      <c r="Q670" s="31"/>
      <c r="R670" s="17"/>
      <c r="S670" s="70" t="s">
        <v>375</v>
      </c>
      <c r="T670" s="23">
        <v>2420289</v>
      </c>
      <c r="U670" s="23" t="s">
        <v>6835</v>
      </c>
      <c r="V670" s="23" t="s">
        <v>6836</v>
      </c>
      <c r="W670" s="23" t="s">
        <v>129</v>
      </c>
      <c r="X670" s="23" t="s">
        <v>6837</v>
      </c>
      <c r="Y670" s="23" t="s">
        <v>6838</v>
      </c>
      <c r="Z670" s="23" t="s">
        <v>6839</v>
      </c>
      <c r="AA670" s="23" t="s">
        <v>56</v>
      </c>
      <c r="AB670" s="23">
        <v>17043.64</v>
      </c>
      <c r="AC670" s="23">
        <v>22384</v>
      </c>
      <c r="AD670" s="23" t="s">
        <v>56</v>
      </c>
      <c r="AE670" s="23" t="s">
        <v>56</v>
      </c>
      <c r="AF670" s="23" t="s">
        <v>56</v>
      </c>
      <c r="AG670" s="23">
        <v>17043.64</v>
      </c>
      <c r="AH670" s="23" t="s">
        <v>102</v>
      </c>
      <c r="AI670" s="23">
        <v>8521.82</v>
      </c>
      <c r="AJ670" s="23">
        <v>0</v>
      </c>
      <c r="AK670" s="23" t="s">
        <v>58</v>
      </c>
      <c r="AL670" s="23">
        <v>0</v>
      </c>
      <c r="AM670" s="24" t="s">
        <v>59</v>
      </c>
      <c r="AN670" s="24" t="s">
        <v>60</v>
      </c>
      <c r="AO670" s="24"/>
      <c r="AP670" s="23" t="s">
        <v>61</v>
      </c>
      <c r="AQ670" s="23" t="s">
        <v>133</v>
      </c>
      <c r="AR670" s="23" t="s">
        <v>538</v>
      </c>
      <c r="AS670" s="23" t="s">
        <v>64</v>
      </c>
      <c r="AT670" s="23" t="s">
        <v>89</v>
      </c>
      <c r="AU670" s="23" t="s">
        <v>90</v>
      </c>
      <c r="AV670" s="23" t="s">
        <v>6840</v>
      </c>
      <c r="AW670" s="23" t="s">
        <v>283</v>
      </c>
      <c r="AX670" s="23" t="s">
        <v>284</v>
      </c>
      <c r="AY670" s="23" t="s">
        <v>93</v>
      </c>
      <c r="AZ670" s="23" t="s">
        <v>6776</v>
      </c>
      <c r="BA670" s="23" t="s">
        <v>202</v>
      </c>
      <c r="BB670" s="23">
        <v>0</v>
      </c>
      <c r="BC670" s="23" t="s">
        <v>6841</v>
      </c>
      <c r="BD670" s="23" t="s">
        <v>6168</v>
      </c>
      <c r="BE670" s="29">
        <v>42791</v>
      </c>
      <c r="BF670" s="23">
        <v>17043.64</v>
      </c>
      <c r="BG670" s="29">
        <v>42791</v>
      </c>
      <c r="BH670" s="108" t="s">
        <v>6776</v>
      </c>
      <c r="BI670" s="42">
        <v>156</v>
      </c>
      <c r="BJ670" s="43">
        <v>5.2</v>
      </c>
      <c r="BK670" s="27">
        <f t="shared" si="42"/>
        <v>5</v>
      </c>
      <c r="BL670" s="110">
        <f t="shared" si="43"/>
        <v>0.41666666666666669</v>
      </c>
    </row>
    <row r="671" spans="1:64" ht="18.75" customHeight="1" x14ac:dyDescent="0.25">
      <c r="A671" s="105" t="s">
        <v>6392</v>
      </c>
      <c r="B671" s="51" t="s">
        <v>6847</v>
      </c>
      <c r="C671" s="49">
        <v>14</v>
      </c>
      <c r="D671" s="63" t="s">
        <v>3274</v>
      </c>
      <c r="E671" s="51" t="s">
        <v>380</v>
      </c>
      <c r="F671" s="50">
        <v>8100</v>
      </c>
      <c r="G671" s="63" t="s">
        <v>381</v>
      </c>
      <c r="H671" s="24" t="str">
        <f>IFERROR(IF(F671*1=9999,VLOOKUP(99&amp;C671*1,[4]Depara_Prod_Oficial!$A$2:$F$1048576,6,FALSE),VLOOKUP(F671*1,[4]Depara_Prod_Oficial!$A$2:$F$1048576,6,FALSE)),E671)</f>
        <v>Residencial Van Gogh</v>
      </c>
      <c r="I671" s="24" t="str">
        <f>IFERROR(VLOOKUP(H671,'[5]Principais Produtos'!$C$1:$D$42,2,0),"Não")</f>
        <v>Não</v>
      </c>
      <c r="J671" s="51" t="s">
        <v>925</v>
      </c>
      <c r="K671" s="51" t="s">
        <v>378</v>
      </c>
      <c r="L671" s="51"/>
      <c r="M671" s="69" t="s">
        <v>903</v>
      </c>
      <c r="N671" s="103">
        <v>19056.060000000001</v>
      </c>
      <c r="O671" s="103">
        <v>19056.060000000001</v>
      </c>
      <c r="P671" s="104">
        <v>0</v>
      </c>
      <c r="Q671" s="31"/>
      <c r="R671" s="17"/>
      <c r="S671" s="70" t="s">
        <v>375</v>
      </c>
      <c r="T671" s="23">
        <v>2191303</v>
      </c>
      <c r="U671" s="23" t="s">
        <v>6842</v>
      </c>
      <c r="V671" s="23" t="s">
        <v>6843</v>
      </c>
      <c r="W671" s="23" t="s">
        <v>129</v>
      </c>
      <c r="X671" s="23" t="s">
        <v>6844</v>
      </c>
      <c r="Y671" s="23" t="s">
        <v>6845</v>
      </c>
      <c r="Z671" s="23" t="s">
        <v>6846</v>
      </c>
      <c r="AA671" s="23" t="s">
        <v>56</v>
      </c>
      <c r="AB671" s="23">
        <v>16888</v>
      </c>
      <c r="AC671" s="23">
        <v>18530</v>
      </c>
      <c r="AD671" s="23" t="s">
        <v>56</v>
      </c>
      <c r="AE671" s="23" t="s">
        <v>56</v>
      </c>
      <c r="AF671" s="23" t="s">
        <v>56</v>
      </c>
      <c r="AG671" s="23">
        <v>16888</v>
      </c>
      <c r="AH671" s="23" t="s">
        <v>102</v>
      </c>
      <c r="AI671" s="23">
        <v>8444</v>
      </c>
      <c r="AJ671" s="23">
        <v>0</v>
      </c>
      <c r="AK671" s="23" t="s">
        <v>58</v>
      </c>
      <c r="AL671" s="23">
        <v>0</v>
      </c>
      <c r="AM671" s="24" t="s">
        <v>59</v>
      </c>
      <c r="AN671" s="24" t="s">
        <v>60</v>
      </c>
      <c r="AO671" s="24"/>
      <c r="AP671" s="23" t="s">
        <v>61</v>
      </c>
      <c r="AQ671" s="23" t="s">
        <v>133</v>
      </c>
      <c r="AR671" s="23" t="s">
        <v>87</v>
      </c>
      <c r="AS671" s="23" t="s">
        <v>64</v>
      </c>
      <c r="AT671" s="23" t="s">
        <v>89</v>
      </c>
      <c r="AU671" s="23" t="s">
        <v>103</v>
      </c>
      <c r="AV671" s="23" t="s">
        <v>3294</v>
      </c>
      <c r="AW671" s="23" t="s">
        <v>92</v>
      </c>
      <c r="AX671" s="23" t="s">
        <v>68</v>
      </c>
      <c r="AY671" s="23" t="s">
        <v>93</v>
      </c>
      <c r="AZ671" s="23" t="s">
        <v>6784</v>
      </c>
      <c r="BA671" s="23" t="s">
        <v>94</v>
      </c>
      <c r="BB671" s="23">
        <v>0</v>
      </c>
      <c r="BC671" s="23" t="s">
        <v>6847</v>
      </c>
      <c r="BD671" s="29">
        <v>42356</v>
      </c>
      <c r="BE671" s="29">
        <v>42375</v>
      </c>
      <c r="BF671" s="23">
        <v>16888</v>
      </c>
      <c r="BG671" s="29">
        <v>42375</v>
      </c>
      <c r="BH671" s="108" t="s">
        <v>6784</v>
      </c>
      <c r="BI671" s="42">
        <v>565</v>
      </c>
      <c r="BJ671" s="43">
        <v>18.833333333333332</v>
      </c>
      <c r="BK671" s="27">
        <f t="shared" si="42"/>
        <v>18</v>
      </c>
      <c r="BL671" s="110">
        <f t="shared" si="43"/>
        <v>1.5</v>
      </c>
    </row>
    <row r="672" spans="1:64" ht="18.75" customHeight="1" x14ac:dyDescent="0.25">
      <c r="A672" s="105" t="s">
        <v>6392</v>
      </c>
      <c r="B672" s="51" t="s">
        <v>6852</v>
      </c>
      <c r="C672" s="49">
        <v>14</v>
      </c>
      <c r="D672" s="63" t="s">
        <v>3274</v>
      </c>
      <c r="E672" s="51" t="s">
        <v>2320</v>
      </c>
      <c r="F672" s="50">
        <v>8106</v>
      </c>
      <c r="G672" s="63" t="s">
        <v>381</v>
      </c>
      <c r="H672" s="24" t="str">
        <f>IFERROR(IF(F672*1=9999,VLOOKUP(99&amp;C672*1,[4]Depara_Prod_Oficial!$A$2:$F$1048576,6,FALSE),VLOOKUP(F672*1,[4]Depara_Prod_Oficial!$A$2:$F$1048576,6,FALSE)),E672)</f>
        <v>Residencial Habitual</v>
      </c>
      <c r="I672" s="24" t="str">
        <f>IFERROR(VLOOKUP(H672,'[5]Principais Produtos'!$C$1:$D$42,2,0),"Não")</f>
        <v>Sim</v>
      </c>
      <c r="J672" s="51" t="s">
        <v>387</v>
      </c>
      <c r="K672" s="51" t="s">
        <v>7172</v>
      </c>
      <c r="L672" s="51"/>
      <c r="M672" s="69" t="s">
        <v>369</v>
      </c>
      <c r="N672" s="103">
        <v>5261.6</v>
      </c>
      <c r="O672" s="103">
        <v>0</v>
      </c>
      <c r="P672" s="104">
        <v>5261.6</v>
      </c>
      <c r="Q672" s="31"/>
      <c r="R672" s="17"/>
      <c r="S672" s="70" t="s">
        <v>375</v>
      </c>
      <c r="T672" s="23">
        <v>2427500</v>
      </c>
      <c r="U672" s="23" t="s">
        <v>6848</v>
      </c>
      <c r="V672" s="23" t="s">
        <v>6849</v>
      </c>
      <c r="W672" s="23" t="s">
        <v>129</v>
      </c>
      <c r="X672" s="23" t="s">
        <v>6850</v>
      </c>
      <c r="Y672" s="23" t="s">
        <v>6851</v>
      </c>
      <c r="Z672" s="23" t="s">
        <v>1022</v>
      </c>
      <c r="AA672" s="23" t="s">
        <v>56</v>
      </c>
      <c r="AB672" s="23">
        <v>10000</v>
      </c>
      <c r="AC672" s="23">
        <v>10000</v>
      </c>
      <c r="AD672" s="23" t="s">
        <v>56</v>
      </c>
      <c r="AE672" s="23" t="s">
        <v>56</v>
      </c>
      <c r="AF672" s="23" t="s">
        <v>56</v>
      </c>
      <c r="AG672" s="23">
        <v>10000</v>
      </c>
      <c r="AH672" s="23" t="s">
        <v>102</v>
      </c>
      <c r="AI672" s="23">
        <v>5000</v>
      </c>
      <c r="AJ672" s="23">
        <v>0</v>
      </c>
      <c r="AK672" s="23" t="s">
        <v>58</v>
      </c>
      <c r="AL672" s="23">
        <v>0</v>
      </c>
      <c r="AM672" s="24" t="s">
        <v>59</v>
      </c>
      <c r="AN672" s="24" t="s">
        <v>60</v>
      </c>
      <c r="AO672" s="24"/>
      <c r="AP672" s="23" t="s">
        <v>61</v>
      </c>
      <c r="AQ672" s="23" t="s">
        <v>133</v>
      </c>
      <c r="AR672" s="23" t="s">
        <v>87</v>
      </c>
      <c r="AS672" s="23" t="s">
        <v>88</v>
      </c>
      <c r="AT672" s="23" t="s">
        <v>89</v>
      </c>
      <c r="AU672" s="23" t="s">
        <v>90</v>
      </c>
      <c r="AV672" s="23" t="s">
        <v>5094</v>
      </c>
      <c r="AW672" s="23" t="s">
        <v>92</v>
      </c>
      <c r="AX672" s="23" t="s">
        <v>68</v>
      </c>
      <c r="AY672" s="23" t="s">
        <v>93</v>
      </c>
      <c r="AZ672" s="23" t="s">
        <v>6811</v>
      </c>
      <c r="BA672" s="23" t="s">
        <v>202</v>
      </c>
      <c r="BB672" s="23">
        <v>0</v>
      </c>
      <c r="BC672" s="23" t="s">
        <v>6852</v>
      </c>
      <c r="BD672" s="23" t="s">
        <v>3080</v>
      </c>
      <c r="BE672" s="29">
        <v>42815</v>
      </c>
      <c r="BF672" s="23">
        <v>10000</v>
      </c>
      <c r="BG672" s="29">
        <v>42815</v>
      </c>
      <c r="BH672" s="108" t="s">
        <v>6811</v>
      </c>
      <c r="BI672" s="42">
        <v>120</v>
      </c>
      <c r="BJ672" s="43">
        <v>4</v>
      </c>
      <c r="BK672" s="27">
        <f t="shared" si="42"/>
        <v>3</v>
      </c>
      <c r="BL672" s="110">
        <f t="shared" si="43"/>
        <v>0.25</v>
      </c>
    </row>
    <row r="673" spans="1:64" ht="18.75" customHeight="1" x14ac:dyDescent="0.25">
      <c r="A673" s="105" t="s">
        <v>6392</v>
      </c>
      <c r="B673" s="51" t="s">
        <v>6858</v>
      </c>
      <c r="C673" s="49">
        <v>14</v>
      </c>
      <c r="D673" s="63" t="s">
        <v>3274</v>
      </c>
      <c r="E673" s="51" t="s">
        <v>380</v>
      </c>
      <c r="F673" s="50">
        <v>8100</v>
      </c>
      <c r="G673" s="63" t="s">
        <v>381</v>
      </c>
      <c r="H673" s="24" t="str">
        <f>IFERROR(IF(F673*1=9999,VLOOKUP(99&amp;C673*1,[4]Depara_Prod_Oficial!$A$2:$F$1048576,6,FALSE),VLOOKUP(F673*1,[4]Depara_Prod_Oficial!$A$2:$F$1048576,6,FALSE)),E673)</f>
        <v>Residencial Van Gogh</v>
      </c>
      <c r="I673" s="24" t="str">
        <f>IFERROR(VLOOKUP(H673,'[5]Principais Produtos'!$C$1:$D$42,2,0),"Não")</f>
        <v>Não</v>
      </c>
      <c r="J673" s="51" t="s">
        <v>387</v>
      </c>
      <c r="K673" s="51" t="s">
        <v>7173</v>
      </c>
      <c r="L673" s="51"/>
      <c r="M673" s="69" t="s">
        <v>369</v>
      </c>
      <c r="N673" s="103">
        <v>6888.1</v>
      </c>
      <c r="O673" s="103">
        <v>0</v>
      </c>
      <c r="P673" s="104">
        <v>6888.1</v>
      </c>
      <c r="Q673" s="31"/>
      <c r="R673" s="17"/>
      <c r="S673" s="70" t="s">
        <v>375</v>
      </c>
      <c r="T673" s="23">
        <v>2364378</v>
      </c>
      <c r="U673" s="23" t="s">
        <v>6853</v>
      </c>
      <c r="V673" s="23" t="s">
        <v>6854</v>
      </c>
      <c r="W673" s="23" t="s">
        <v>129</v>
      </c>
      <c r="X673" s="23" t="s">
        <v>6855</v>
      </c>
      <c r="Y673" s="23" t="s">
        <v>6856</v>
      </c>
      <c r="Z673" s="23" t="s">
        <v>6857</v>
      </c>
      <c r="AA673" s="23" t="s">
        <v>56</v>
      </c>
      <c r="AB673" s="23">
        <v>12425</v>
      </c>
      <c r="AC673" s="23">
        <v>12425</v>
      </c>
      <c r="AD673" s="23" t="s">
        <v>56</v>
      </c>
      <c r="AE673" s="23" t="s">
        <v>56</v>
      </c>
      <c r="AF673" s="23" t="s">
        <v>56</v>
      </c>
      <c r="AG673" s="23">
        <v>12425</v>
      </c>
      <c r="AH673" s="23" t="s">
        <v>102</v>
      </c>
      <c r="AI673" s="23">
        <v>6212.5</v>
      </c>
      <c r="AJ673" s="23">
        <v>0</v>
      </c>
      <c r="AK673" s="23" t="s">
        <v>58</v>
      </c>
      <c r="AL673" s="23">
        <v>0</v>
      </c>
      <c r="AM673" s="24" t="s">
        <v>59</v>
      </c>
      <c r="AN673" s="24" t="s">
        <v>60</v>
      </c>
      <c r="AO673" s="24"/>
      <c r="AP673" s="23" t="s">
        <v>61</v>
      </c>
      <c r="AQ673" s="23" t="s">
        <v>133</v>
      </c>
      <c r="AR673" s="23" t="s">
        <v>538</v>
      </c>
      <c r="AS673" s="23" t="s">
        <v>88</v>
      </c>
      <c r="AT673" s="23" t="s">
        <v>89</v>
      </c>
      <c r="AU673" s="23" t="s">
        <v>103</v>
      </c>
      <c r="AV673" s="23" t="s">
        <v>2120</v>
      </c>
      <c r="AW673" s="23" t="s">
        <v>105</v>
      </c>
      <c r="AX673" s="23" t="s">
        <v>68</v>
      </c>
      <c r="AY673" s="23" t="s">
        <v>93</v>
      </c>
      <c r="AZ673" s="23" t="s">
        <v>6811</v>
      </c>
      <c r="BA673" s="23" t="s">
        <v>202</v>
      </c>
      <c r="BB673" s="23">
        <v>0</v>
      </c>
      <c r="BC673" s="23" t="s">
        <v>6858</v>
      </c>
      <c r="BD673" s="23" t="s">
        <v>3071</v>
      </c>
      <c r="BE673" s="29">
        <v>42663</v>
      </c>
      <c r="BF673" s="23">
        <v>12425</v>
      </c>
      <c r="BG673" s="29">
        <v>42663</v>
      </c>
      <c r="BH673" s="108" t="s">
        <v>6811</v>
      </c>
      <c r="BI673" s="42">
        <v>272</v>
      </c>
      <c r="BJ673" s="43">
        <v>9.0666666666666664</v>
      </c>
      <c r="BK673" s="27">
        <f t="shared" si="42"/>
        <v>8</v>
      </c>
      <c r="BL673" s="110">
        <f t="shared" si="43"/>
        <v>0.66666666666666663</v>
      </c>
    </row>
    <row r="674" spans="1:64" ht="18.75" customHeight="1" x14ac:dyDescent="0.25">
      <c r="A674" s="105" t="s">
        <v>6392</v>
      </c>
      <c r="B674" s="51" t="s">
        <v>6864</v>
      </c>
      <c r="C674" s="49">
        <v>14</v>
      </c>
      <c r="D674" s="63" t="s">
        <v>3274</v>
      </c>
      <c r="E674" s="51" t="s">
        <v>1629</v>
      </c>
      <c r="F674" s="50">
        <v>5002</v>
      </c>
      <c r="G674" s="52" t="s">
        <v>1644</v>
      </c>
      <c r="H674" s="24" t="str">
        <f>IFERROR(IF(F674*1=9999,VLOOKUP(99&amp;C674*1,[4]Depara_Prod_Oficial!$A$2:$F$1048576,6,FALSE),VLOOKUP(F674*1,[4]Depara_Prod_Oficial!$A$2:$F$1048576,6,FALSE)),E674)</f>
        <v>Residencial Dose Dupla</v>
      </c>
      <c r="I674" s="24" t="str">
        <f>IFERROR(VLOOKUP(H674,'[5]Principais Produtos'!$C$1:$D$42,2,0),"Não")</f>
        <v>Sim</v>
      </c>
      <c r="J674" s="51" t="s">
        <v>925</v>
      </c>
      <c r="K674" s="51" t="s">
        <v>378</v>
      </c>
      <c r="L674" s="51"/>
      <c r="M674" s="69" t="s">
        <v>48</v>
      </c>
      <c r="N674" s="103">
        <v>2305.6999999999998</v>
      </c>
      <c r="O674" s="103">
        <v>2224</v>
      </c>
      <c r="P674" s="104">
        <v>81.699999999999818</v>
      </c>
      <c r="Q674" s="31"/>
      <c r="R674" s="17"/>
      <c r="S674" s="70" t="s">
        <v>375</v>
      </c>
      <c r="T674" s="23">
        <v>2415370</v>
      </c>
      <c r="U674" s="23" t="s">
        <v>6859</v>
      </c>
      <c r="V674" s="23" t="s">
        <v>6860</v>
      </c>
      <c r="W674" s="23" t="s">
        <v>129</v>
      </c>
      <c r="X674" s="23" t="s">
        <v>6861</v>
      </c>
      <c r="Y674" s="23" t="s">
        <v>6862</v>
      </c>
      <c r="Z674" s="23" t="s">
        <v>6863</v>
      </c>
      <c r="AA674" s="23" t="s">
        <v>56</v>
      </c>
      <c r="AB674" s="23">
        <v>8005.8</v>
      </c>
      <c r="AC674" s="23">
        <v>10758</v>
      </c>
      <c r="AD674" s="23" t="s">
        <v>56</v>
      </c>
      <c r="AE674" s="23" t="s">
        <v>56</v>
      </c>
      <c r="AF674" s="23" t="s">
        <v>56</v>
      </c>
      <c r="AG674" s="23">
        <v>1242.81</v>
      </c>
      <c r="AH674" s="23" t="s">
        <v>57</v>
      </c>
      <c r="AI674" s="23">
        <v>1242.81</v>
      </c>
      <c r="AJ674" s="23">
        <v>0</v>
      </c>
      <c r="AK674" s="23" t="s">
        <v>58</v>
      </c>
      <c r="AL674" s="23">
        <v>0</v>
      </c>
      <c r="AM674" s="24" t="s">
        <v>59</v>
      </c>
      <c r="AN674" s="24" t="s">
        <v>60</v>
      </c>
      <c r="AO674" s="24"/>
      <c r="AP674" s="23" t="s">
        <v>61</v>
      </c>
      <c r="AQ674" s="23" t="s">
        <v>133</v>
      </c>
      <c r="AR674" s="23" t="s">
        <v>538</v>
      </c>
      <c r="AS674" s="23" t="s">
        <v>88</v>
      </c>
      <c r="AT674" s="23" t="s">
        <v>89</v>
      </c>
      <c r="AU674" s="23" t="s">
        <v>90</v>
      </c>
      <c r="AV674" s="23" t="s">
        <v>3459</v>
      </c>
      <c r="AW674" s="23" t="s">
        <v>272</v>
      </c>
      <c r="AX674" s="23" t="s">
        <v>273</v>
      </c>
      <c r="AY674" s="23" t="s">
        <v>93</v>
      </c>
      <c r="AZ674" s="23" t="s">
        <v>6776</v>
      </c>
      <c r="BA674" s="23" t="s">
        <v>106</v>
      </c>
      <c r="BB674" s="23">
        <v>0</v>
      </c>
      <c r="BC674" s="23" t="s">
        <v>6864</v>
      </c>
      <c r="BD674" s="23" t="s">
        <v>6865</v>
      </c>
      <c r="BE674" s="29">
        <v>42777</v>
      </c>
      <c r="BF674" s="23">
        <v>8005.8</v>
      </c>
      <c r="BG674" s="29">
        <v>42777</v>
      </c>
      <c r="BH674" s="108" t="s">
        <v>6776</v>
      </c>
      <c r="BI674" s="42">
        <v>170</v>
      </c>
      <c r="BJ674" s="43">
        <v>5.666666666666667</v>
      </c>
      <c r="BK674" s="27">
        <f t="shared" si="42"/>
        <v>5</v>
      </c>
      <c r="BL674" s="110">
        <f t="shared" si="43"/>
        <v>0.41666666666666669</v>
      </c>
    </row>
    <row r="675" spans="1:64" ht="18.75" customHeight="1" x14ac:dyDescent="0.25">
      <c r="A675" s="105" t="s">
        <v>6392</v>
      </c>
      <c r="B675" s="51" t="s">
        <v>6872</v>
      </c>
      <c r="C675" s="49">
        <v>14</v>
      </c>
      <c r="D675" s="63" t="s">
        <v>3274</v>
      </c>
      <c r="E675" s="51" t="s">
        <v>380</v>
      </c>
      <c r="F675" s="50">
        <v>8100</v>
      </c>
      <c r="G675" s="18" t="s">
        <v>951</v>
      </c>
      <c r="H675" s="24" t="str">
        <f>IFERROR(IF(F675*1=9999,VLOOKUP(99&amp;C675*1,[4]Depara_Prod_Oficial!$A$2:$F$1048576,6,FALSE),VLOOKUP(F675*1,[4]Depara_Prod_Oficial!$A$2:$F$1048576,6,FALSE)),E675)</f>
        <v>Residencial Van Gogh</v>
      </c>
      <c r="I675" s="24" t="str">
        <f>IFERROR(VLOOKUP(H675,'[5]Principais Produtos'!$C$1:$D$42,2,0),"Não")</f>
        <v>Não</v>
      </c>
      <c r="J675" s="51" t="s">
        <v>387</v>
      </c>
      <c r="K675" s="51" t="s">
        <v>7174</v>
      </c>
      <c r="L675" s="51"/>
      <c r="M675" s="69" t="s">
        <v>902</v>
      </c>
      <c r="N675" s="103">
        <v>34672.519999999997</v>
      </c>
      <c r="O675" s="103">
        <v>34672.519999999997</v>
      </c>
      <c r="P675" s="104">
        <v>0</v>
      </c>
      <c r="Q675" s="31"/>
      <c r="R675" s="17"/>
      <c r="S675" s="70" t="s">
        <v>375</v>
      </c>
      <c r="T675" s="23">
        <v>2202965</v>
      </c>
      <c r="U675" s="23" t="s">
        <v>6866</v>
      </c>
      <c r="V675" s="23" t="s">
        <v>6867</v>
      </c>
      <c r="W675" s="23" t="s">
        <v>129</v>
      </c>
      <c r="X675" s="23" t="s">
        <v>6868</v>
      </c>
      <c r="Y675" s="23" t="s">
        <v>6869</v>
      </c>
      <c r="Z675" s="23" t="s">
        <v>6870</v>
      </c>
      <c r="AA675" s="23" t="s">
        <v>56</v>
      </c>
      <c r="AB675" s="23">
        <v>20000</v>
      </c>
      <c r="AC675" s="23">
        <v>20000</v>
      </c>
      <c r="AD675" s="23" t="s">
        <v>56</v>
      </c>
      <c r="AE675" s="23" t="s">
        <v>56</v>
      </c>
      <c r="AF675" s="23" t="s">
        <v>56</v>
      </c>
      <c r="AG675" s="23">
        <v>20000</v>
      </c>
      <c r="AH675" s="23" t="s">
        <v>102</v>
      </c>
      <c r="AI675" s="23">
        <v>10000</v>
      </c>
      <c r="AJ675" s="23">
        <v>0</v>
      </c>
      <c r="AK675" s="23" t="s">
        <v>58</v>
      </c>
      <c r="AL675" s="23">
        <v>0</v>
      </c>
      <c r="AM675" s="24" t="s">
        <v>59</v>
      </c>
      <c r="AN675" s="24" t="s">
        <v>60</v>
      </c>
      <c r="AO675" s="24"/>
      <c r="AP675" s="23" t="s">
        <v>61</v>
      </c>
      <c r="AQ675" s="23" t="s">
        <v>133</v>
      </c>
      <c r="AR675" s="23" t="s">
        <v>87</v>
      </c>
      <c r="AS675" s="23" t="s">
        <v>88</v>
      </c>
      <c r="AT675" s="23" t="s">
        <v>89</v>
      </c>
      <c r="AU675" s="23" t="s">
        <v>103</v>
      </c>
      <c r="AV675" s="23" t="s">
        <v>6871</v>
      </c>
      <c r="AW675" s="23" t="s">
        <v>67</v>
      </c>
      <c r="AX675" s="23" t="s">
        <v>68</v>
      </c>
      <c r="AY675" s="23" t="s">
        <v>93</v>
      </c>
      <c r="AZ675" s="23" t="s">
        <v>6819</v>
      </c>
      <c r="BA675" s="23" t="s">
        <v>191</v>
      </c>
      <c r="BB675" s="23">
        <v>0</v>
      </c>
      <c r="BC675" s="23" t="s">
        <v>6872</v>
      </c>
      <c r="BD675" s="29">
        <v>42391</v>
      </c>
      <c r="BE675" s="29">
        <v>42412</v>
      </c>
      <c r="BF675" s="23">
        <v>20000</v>
      </c>
      <c r="BG675" s="29">
        <v>42412</v>
      </c>
      <c r="BH675" s="108" t="s">
        <v>6819</v>
      </c>
      <c r="BI675" s="42">
        <v>524</v>
      </c>
      <c r="BJ675" s="43">
        <v>17.466666666666665</v>
      </c>
      <c r="BK675" s="27">
        <f t="shared" si="42"/>
        <v>17</v>
      </c>
      <c r="BL675" s="110">
        <f t="shared" si="43"/>
        <v>1.4166666666666667</v>
      </c>
    </row>
    <row r="676" spans="1:64" ht="18.75" customHeight="1" x14ac:dyDescent="0.25">
      <c r="A676" s="105" t="s">
        <v>6392</v>
      </c>
      <c r="B676" s="51" t="s">
        <v>6878</v>
      </c>
      <c r="C676" s="49">
        <v>14</v>
      </c>
      <c r="D676" s="63" t="s">
        <v>3274</v>
      </c>
      <c r="E676" s="51" t="s">
        <v>380</v>
      </c>
      <c r="F676" s="50">
        <v>8100</v>
      </c>
      <c r="G676" s="63" t="s">
        <v>381</v>
      </c>
      <c r="H676" s="24" t="str">
        <f>IFERROR(IF(F676*1=9999,VLOOKUP(99&amp;C676*1,[4]Depara_Prod_Oficial!$A$2:$F$1048576,6,FALSE),VLOOKUP(F676*1,[4]Depara_Prod_Oficial!$A$2:$F$1048576,6,FALSE)),E676)</f>
        <v>Residencial Van Gogh</v>
      </c>
      <c r="I676" s="24" t="str">
        <f>IFERROR(VLOOKUP(H676,'[5]Principais Produtos'!$C$1:$D$42,2,0),"Não")</f>
        <v>Não</v>
      </c>
      <c r="J676" s="51" t="s">
        <v>925</v>
      </c>
      <c r="K676" s="51" t="s">
        <v>378</v>
      </c>
      <c r="L676" s="51"/>
      <c r="M676" s="69" t="s">
        <v>48</v>
      </c>
      <c r="N676" s="103">
        <v>10794.42</v>
      </c>
      <c r="O676" s="103">
        <v>10000</v>
      </c>
      <c r="P676" s="104">
        <v>794.42000000000007</v>
      </c>
      <c r="Q676" s="31"/>
      <c r="R676" s="17"/>
      <c r="S676" s="70" t="s">
        <v>375</v>
      </c>
      <c r="T676" s="23">
        <v>2201972</v>
      </c>
      <c r="U676" s="23" t="s">
        <v>6873</v>
      </c>
      <c r="V676" s="23" t="s">
        <v>6874</v>
      </c>
      <c r="W676" s="23" t="s">
        <v>129</v>
      </c>
      <c r="X676" s="23" t="s">
        <v>6875</v>
      </c>
      <c r="Y676" s="23" t="s">
        <v>6876</v>
      </c>
      <c r="Z676" s="23" t="s">
        <v>6877</v>
      </c>
      <c r="AA676" s="23" t="s">
        <v>56</v>
      </c>
      <c r="AB676" s="23">
        <v>8552.01</v>
      </c>
      <c r="AC676" s="23">
        <v>9357</v>
      </c>
      <c r="AD676" s="23" t="s">
        <v>56</v>
      </c>
      <c r="AE676" s="23" t="s">
        <v>56</v>
      </c>
      <c r="AF676" s="23" t="s">
        <v>56</v>
      </c>
      <c r="AG676" s="23">
        <v>8552.01</v>
      </c>
      <c r="AH676" s="23" t="s">
        <v>102</v>
      </c>
      <c r="AI676" s="23">
        <v>4276.01</v>
      </c>
      <c r="AJ676" s="23">
        <v>0</v>
      </c>
      <c r="AK676" s="23" t="s">
        <v>58</v>
      </c>
      <c r="AL676" s="23">
        <v>0</v>
      </c>
      <c r="AM676" s="24" t="s">
        <v>59</v>
      </c>
      <c r="AN676" s="24" t="s">
        <v>60</v>
      </c>
      <c r="AO676" s="24"/>
      <c r="AP676" s="23" t="s">
        <v>61</v>
      </c>
      <c r="AQ676" s="23" t="s">
        <v>133</v>
      </c>
      <c r="AR676" s="23" t="s">
        <v>87</v>
      </c>
      <c r="AS676" s="23" t="s">
        <v>320</v>
      </c>
      <c r="AT676" s="23" t="s">
        <v>169</v>
      </c>
      <c r="AU676" s="23" t="s">
        <v>65</v>
      </c>
      <c r="AV676" s="23" t="s">
        <v>2434</v>
      </c>
      <c r="AW676" s="23" t="s">
        <v>92</v>
      </c>
      <c r="AX676" s="23" t="s">
        <v>68</v>
      </c>
      <c r="AY676" s="23" t="s">
        <v>93</v>
      </c>
      <c r="AZ676" s="23" t="s">
        <v>6762</v>
      </c>
      <c r="BA676" s="23" t="s">
        <v>106</v>
      </c>
      <c r="BB676" s="23">
        <v>0</v>
      </c>
      <c r="BC676" s="23" t="s">
        <v>6878</v>
      </c>
      <c r="BD676" s="23" t="s">
        <v>3169</v>
      </c>
      <c r="BE676" s="29">
        <v>42410</v>
      </c>
      <c r="BF676" s="23">
        <v>8552.01</v>
      </c>
      <c r="BG676" s="29">
        <v>42410</v>
      </c>
      <c r="BH676" s="108" t="s">
        <v>6762</v>
      </c>
      <c r="BI676" s="42">
        <v>523</v>
      </c>
      <c r="BJ676" s="43">
        <v>17.433333333333334</v>
      </c>
      <c r="BK676" s="27">
        <f t="shared" si="42"/>
        <v>17</v>
      </c>
      <c r="BL676" s="110">
        <f t="shared" si="43"/>
        <v>1.4166666666666667</v>
      </c>
    </row>
    <row r="677" spans="1:64" ht="18.75" customHeight="1" x14ac:dyDescent="0.25">
      <c r="A677" s="105" t="s">
        <v>6392</v>
      </c>
      <c r="B677" s="51" t="s">
        <v>6883</v>
      </c>
      <c r="C677" s="49">
        <v>93</v>
      </c>
      <c r="D677" s="63" t="s">
        <v>3333</v>
      </c>
      <c r="E677" s="51" t="s">
        <v>1630</v>
      </c>
      <c r="F677" s="50">
        <v>5055</v>
      </c>
      <c r="G677" s="63" t="s">
        <v>374</v>
      </c>
      <c r="H677" s="24" t="str">
        <f>IFERROR(IF(F677*1=9999,VLOOKUP(99&amp;C677*1,[4]Depara_Prod_Oficial!$A$2:$F$1048576,6,FALSE),VLOOKUP(F677*1,[4]Depara_Prod_Oficial!$A$2:$F$1048576,6,FALSE)),E677)</f>
        <v>Vida Master</v>
      </c>
      <c r="I677" s="24" t="str">
        <f>IFERROR(VLOOKUP(H677,'[5]Principais Produtos'!$C$1:$D$42,2,0),"Não")</f>
        <v>Sim</v>
      </c>
      <c r="J677" s="51" t="s">
        <v>387</v>
      </c>
      <c r="K677" s="51" t="s">
        <v>958</v>
      </c>
      <c r="L677" s="51" t="s">
        <v>7175</v>
      </c>
      <c r="M677" s="69" t="s">
        <v>902</v>
      </c>
      <c r="N677" s="103">
        <v>260839.22</v>
      </c>
      <c r="O677" s="103">
        <v>260839.22</v>
      </c>
      <c r="P677" s="104">
        <v>0</v>
      </c>
      <c r="Q677" s="31"/>
      <c r="R677" s="17"/>
      <c r="S677" s="70" t="s">
        <v>375</v>
      </c>
      <c r="T677" s="23">
        <v>1437933</v>
      </c>
      <c r="U677" s="23" t="s">
        <v>6879</v>
      </c>
      <c r="V677" s="23" t="s">
        <v>6880</v>
      </c>
      <c r="W677" s="23" t="s">
        <v>52</v>
      </c>
      <c r="X677" s="23" t="s">
        <v>6881</v>
      </c>
      <c r="Y677" s="23" t="s">
        <v>6882</v>
      </c>
      <c r="Z677" s="23" t="s">
        <v>4556</v>
      </c>
      <c r="AA677" s="23" t="s">
        <v>56</v>
      </c>
      <c r="AB677" s="23">
        <v>100000</v>
      </c>
      <c r="AC677" s="23">
        <v>100000</v>
      </c>
      <c r="AD677" s="23" t="s">
        <v>56</v>
      </c>
      <c r="AE677" s="23" t="s">
        <v>56</v>
      </c>
      <c r="AF677" s="23" t="s">
        <v>56</v>
      </c>
      <c r="AG677" s="23">
        <v>100000</v>
      </c>
      <c r="AH677" s="23" t="s">
        <v>57</v>
      </c>
      <c r="AI677" s="23">
        <v>100000</v>
      </c>
      <c r="AJ677" s="23">
        <v>0</v>
      </c>
      <c r="AK677" s="23" t="s">
        <v>58</v>
      </c>
      <c r="AL677" s="23">
        <v>0</v>
      </c>
      <c r="AM677" s="24" t="s">
        <v>59</v>
      </c>
      <c r="AN677" s="24" t="s">
        <v>60</v>
      </c>
      <c r="AO677" s="24"/>
      <c r="AP677" s="23" t="s">
        <v>61</v>
      </c>
      <c r="AQ677" s="23" t="s">
        <v>62</v>
      </c>
      <c r="AR677" s="23" t="s">
        <v>405</v>
      </c>
      <c r="AS677" s="23" t="s">
        <v>64</v>
      </c>
      <c r="AT677" s="23" t="s">
        <v>2557</v>
      </c>
      <c r="AU677" s="23" t="s">
        <v>65</v>
      </c>
      <c r="AV677" s="23" t="s">
        <v>406</v>
      </c>
      <c r="AW677" s="23" t="s">
        <v>283</v>
      </c>
      <c r="AX677" s="23" t="s">
        <v>284</v>
      </c>
      <c r="AY677" s="23" t="s">
        <v>93</v>
      </c>
      <c r="AZ677" s="23" t="s">
        <v>6762</v>
      </c>
      <c r="BA677" s="23" t="s">
        <v>191</v>
      </c>
      <c r="BB677" s="23">
        <v>0</v>
      </c>
      <c r="BC677" s="23" t="s">
        <v>6883</v>
      </c>
      <c r="BD677" s="29">
        <v>40851</v>
      </c>
      <c r="BE677" s="29">
        <v>40995</v>
      </c>
      <c r="BF677" s="23">
        <v>100000</v>
      </c>
      <c r="BG677" s="29">
        <v>40995</v>
      </c>
      <c r="BH677" s="108" t="s">
        <v>6762</v>
      </c>
      <c r="BI677" s="42">
        <v>1938</v>
      </c>
      <c r="BJ677" s="43">
        <v>64.599999999999994</v>
      </c>
      <c r="BK677" s="27">
        <f t="shared" si="42"/>
        <v>63</v>
      </c>
      <c r="BL677" s="110">
        <f t="shared" si="43"/>
        <v>5.25</v>
      </c>
    </row>
    <row r="678" spans="1:64" ht="18.75" customHeight="1" x14ac:dyDescent="0.25">
      <c r="A678" s="105" t="s">
        <v>6392</v>
      </c>
      <c r="B678" s="51" t="s">
        <v>6889</v>
      </c>
      <c r="C678" s="49">
        <v>93</v>
      </c>
      <c r="D678" s="63" t="s">
        <v>3333</v>
      </c>
      <c r="E678" s="51" t="s">
        <v>377</v>
      </c>
      <c r="F678" s="50">
        <v>5030</v>
      </c>
      <c r="G678" s="63" t="s">
        <v>46</v>
      </c>
      <c r="H678" s="24" t="str">
        <f>IFERROR(IF(F678*1=9999,VLOOKUP(99&amp;C678*1,[4]Depara_Prod_Oficial!$A$2:$F$1048576,6,FALSE),VLOOKUP(F678*1,[4]Depara_Prod_Oficial!$A$2:$F$1048576,6,FALSE)),E678)</f>
        <v>Vida Proteção Exclusiva</v>
      </c>
      <c r="I678" s="24" t="str">
        <f>IFERROR(VLOOKUP(H678,'[5]Principais Produtos'!$C$1:$D$42,2,0),"Não")</f>
        <v>Sim</v>
      </c>
      <c r="J678" s="51" t="s">
        <v>387</v>
      </c>
      <c r="K678" s="51" t="s">
        <v>47</v>
      </c>
      <c r="L678" s="51"/>
      <c r="M678" s="69" t="s">
        <v>48</v>
      </c>
      <c r="N678" s="103">
        <v>92703.37</v>
      </c>
      <c r="O678" s="103">
        <v>55000</v>
      </c>
      <c r="P678" s="104">
        <v>37703.369999999995</v>
      </c>
      <c r="Q678" s="31"/>
      <c r="R678" s="17"/>
      <c r="S678" s="70" t="s">
        <v>375</v>
      </c>
      <c r="T678" s="23">
        <v>2024979</v>
      </c>
      <c r="U678" s="23" t="s">
        <v>6884</v>
      </c>
      <c r="V678" s="23" t="s">
        <v>6885</v>
      </c>
      <c r="W678" s="23" t="s">
        <v>52</v>
      </c>
      <c r="X678" s="23" t="s">
        <v>6886</v>
      </c>
      <c r="Y678" s="23" t="s">
        <v>6887</v>
      </c>
      <c r="Z678" s="23" t="s">
        <v>6888</v>
      </c>
      <c r="AA678" s="23" t="s">
        <v>56</v>
      </c>
      <c r="AB678" s="23">
        <v>51230</v>
      </c>
      <c r="AC678" s="23">
        <v>51230</v>
      </c>
      <c r="AD678" s="23" t="s">
        <v>56</v>
      </c>
      <c r="AE678" s="23" t="s">
        <v>56</v>
      </c>
      <c r="AF678" s="23" t="s">
        <v>56</v>
      </c>
      <c r="AG678" s="23">
        <v>51230</v>
      </c>
      <c r="AH678" s="23" t="s">
        <v>102</v>
      </c>
      <c r="AI678" s="23">
        <v>25615</v>
      </c>
      <c r="AJ678" s="23">
        <v>0</v>
      </c>
      <c r="AK678" s="23" t="s">
        <v>58</v>
      </c>
      <c r="AL678" s="23">
        <v>0</v>
      </c>
      <c r="AM678" s="24" t="s">
        <v>59</v>
      </c>
      <c r="AN678" s="24" t="s">
        <v>60</v>
      </c>
      <c r="AO678" s="24"/>
      <c r="AP678" s="23" t="s">
        <v>61</v>
      </c>
      <c r="AQ678" s="23" t="s">
        <v>62</v>
      </c>
      <c r="AR678" s="23" t="s">
        <v>199</v>
      </c>
      <c r="AS678" s="23" t="s">
        <v>64</v>
      </c>
      <c r="AT678" s="23" t="s">
        <v>169</v>
      </c>
      <c r="AU678" s="23" t="s">
        <v>65</v>
      </c>
      <c r="AV678" s="23" t="s">
        <v>1382</v>
      </c>
      <c r="AW678" s="23" t="s">
        <v>92</v>
      </c>
      <c r="AX678" s="23" t="s">
        <v>68</v>
      </c>
      <c r="AY678" s="23" t="s">
        <v>93</v>
      </c>
      <c r="AZ678" s="23" t="s">
        <v>6762</v>
      </c>
      <c r="BA678" s="23" t="s">
        <v>106</v>
      </c>
      <c r="BB678" s="23">
        <v>0</v>
      </c>
      <c r="BC678" s="23" t="s">
        <v>6889</v>
      </c>
      <c r="BD678" s="23" t="s">
        <v>6890</v>
      </c>
      <c r="BE678" s="29">
        <v>42034</v>
      </c>
      <c r="BF678" s="23">
        <v>51230</v>
      </c>
      <c r="BG678" s="29">
        <v>42034</v>
      </c>
      <c r="BH678" s="108" t="s">
        <v>6762</v>
      </c>
      <c r="BI678" s="42">
        <v>899</v>
      </c>
      <c r="BJ678" s="43">
        <v>29.966666666666665</v>
      </c>
      <c r="BK678" s="27">
        <f t="shared" si="42"/>
        <v>29</v>
      </c>
      <c r="BL678" s="110">
        <f t="shared" si="43"/>
        <v>2.4166666666666665</v>
      </c>
    </row>
    <row r="679" spans="1:64" ht="18.75" customHeight="1" x14ac:dyDescent="0.25">
      <c r="A679" s="105" t="s">
        <v>6392</v>
      </c>
      <c r="B679" s="51" t="s">
        <v>6895</v>
      </c>
      <c r="C679" s="49">
        <v>93</v>
      </c>
      <c r="D679" s="63" t="s">
        <v>3333</v>
      </c>
      <c r="E679" s="51" t="s">
        <v>1635</v>
      </c>
      <c r="F679" s="50">
        <v>8064</v>
      </c>
      <c r="G679" s="63" t="s">
        <v>389</v>
      </c>
      <c r="H679" s="24" t="str">
        <f>IFERROR(IF(F679*1=9999,VLOOKUP(99&amp;C679*1,[4]Depara_Prod_Oficial!$A$2:$F$1048576,6,FALSE),VLOOKUP(F679*1,[4]Depara_Prod_Oficial!$A$2:$F$1048576,6,FALSE)),E679)</f>
        <v>Vida Van Gogh</v>
      </c>
      <c r="I679" s="24" t="str">
        <f>IFERROR(VLOOKUP(H679,'[5]Principais Produtos'!$C$1:$D$42,2,0),"Não")</f>
        <v>Sim</v>
      </c>
      <c r="J679" s="51" t="s">
        <v>387</v>
      </c>
      <c r="K679" s="17" t="s">
        <v>921</v>
      </c>
      <c r="L679" s="51"/>
      <c r="M679" s="69" t="s">
        <v>48</v>
      </c>
      <c r="N679" s="103">
        <v>342612.34</v>
      </c>
      <c r="O679" s="103">
        <v>294312.24</v>
      </c>
      <c r="P679" s="104">
        <v>48300.100000000035</v>
      </c>
      <c r="Q679" s="31"/>
      <c r="R679" s="17"/>
      <c r="S679" s="70" t="s">
        <v>375</v>
      </c>
      <c r="T679" s="23">
        <v>2009630</v>
      </c>
      <c r="U679" s="23" t="s">
        <v>6891</v>
      </c>
      <c r="V679" s="23" t="s">
        <v>6892</v>
      </c>
      <c r="W679" s="23" t="s">
        <v>52</v>
      </c>
      <c r="X679" s="23" t="s">
        <v>6893</v>
      </c>
      <c r="Y679" s="23" t="s">
        <v>6894</v>
      </c>
      <c r="Z679" s="23" t="s">
        <v>4514</v>
      </c>
      <c r="AA679" s="23" t="s">
        <v>56</v>
      </c>
      <c r="AB679" s="23">
        <v>275363.03999999998</v>
      </c>
      <c r="AC679" s="23">
        <v>275363.03999999998</v>
      </c>
      <c r="AD679" s="23" t="s">
        <v>56</v>
      </c>
      <c r="AE679" s="23" t="s">
        <v>56</v>
      </c>
      <c r="AF679" s="23" t="s">
        <v>56</v>
      </c>
      <c r="AG679" s="23">
        <v>275363.03999999998</v>
      </c>
      <c r="AH679" s="23" t="s">
        <v>102</v>
      </c>
      <c r="AI679" s="23">
        <v>137681.51999999999</v>
      </c>
      <c r="AJ679" s="23">
        <v>0</v>
      </c>
      <c r="AK679" s="23" t="s">
        <v>58</v>
      </c>
      <c r="AL679" s="23">
        <v>0</v>
      </c>
      <c r="AM679" s="24" t="s">
        <v>59</v>
      </c>
      <c r="AN679" s="24" t="s">
        <v>60</v>
      </c>
      <c r="AO679" s="24"/>
      <c r="AP679" s="23" t="s">
        <v>61</v>
      </c>
      <c r="AQ679" s="23" t="s">
        <v>62</v>
      </c>
      <c r="AR679" s="23" t="s">
        <v>737</v>
      </c>
      <c r="AS679" s="23" t="s">
        <v>88</v>
      </c>
      <c r="AT679" s="23" t="s">
        <v>313</v>
      </c>
      <c r="AU679" s="23" t="s">
        <v>65</v>
      </c>
      <c r="AV679" s="23" t="s">
        <v>201</v>
      </c>
      <c r="AW679" s="23" t="s">
        <v>92</v>
      </c>
      <c r="AX679" s="23" t="s">
        <v>68</v>
      </c>
      <c r="AY679" s="23" t="s">
        <v>93</v>
      </c>
      <c r="AZ679" s="23" t="s">
        <v>6762</v>
      </c>
      <c r="BA679" s="23" t="s">
        <v>223</v>
      </c>
      <c r="BB679" s="23">
        <v>0</v>
      </c>
      <c r="BC679" s="23" t="s">
        <v>6895</v>
      </c>
      <c r="BD679" s="23" t="s">
        <v>6896</v>
      </c>
      <c r="BE679" s="29">
        <v>42009</v>
      </c>
      <c r="BF679" s="23">
        <v>275363.03999999998</v>
      </c>
      <c r="BG679" s="29">
        <v>42009</v>
      </c>
      <c r="BH679" s="108" t="s">
        <v>6762</v>
      </c>
      <c r="BI679" s="42">
        <v>924</v>
      </c>
      <c r="BJ679" s="43">
        <v>30.8</v>
      </c>
      <c r="BK679" s="27">
        <f t="shared" si="42"/>
        <v>30</v>
      </c>
      <c r="BL679" s="110">
        <f t="shared" si="43"/>
        <v>2.5</v>
      </c>
    </row>
    <row r="680" spans="1:64" ht="18.75" customHeight="1" x14ac:dyDescent="0.25">
      <c r="A680" s="105" t="s">
        <v>6392</v>
      </c>
      <c r="B680" s="51" t="s">
        <v>6903</v>
      </c>
      <c r="C680" s="49">
        <v>82</v>
      </c>
      <c r="D680" s="63" t="s">
        <v>3333</v>
      </c>
      <c r="E680" s="51" t="s">
        <v>1626</v>
      </c>
      <c r="F680" s="50">
        <v>8065</v>
      </c>
      <c r="G680" s="63" t="s">
        <v>1641</v>
      </c>
      <c r="H680" s="24" t="str">
        <f>IFERROR(IF(F680*1=9999,VLOOKUP(99&amp;C680*1,[4]Depara_Prod_Oficial!$A$2:$F$1048576,6,FALSE),VLOOKUP(F680*1,[4]Depara_Prod_Oficial!$A$2:$F$1048576,6,FALSE)),E680)</f>
        <v>AP Proteção Sob Medida</v>
      </c>
      <c r="I680" s="24" t="str">
        <f>IFERROR(VLOOKUP(H680,'[5]Principais Produtos'!$C$1:$D$42,2,0),"Não")</f>
        <v>Sim</v>
      </c>
      <c r="J680" s="51" t="s">
        <v>387</v>
      </c>
      <c r="K680" s="51" t="s">
        <v>3664</v>
      </c>
      <c r="L680" s="51"/>
      <c r="M680" s="69" t="s">
        <v>48</v>
      </c>
      <c r="N680" s="103">
        <v>49909.19</v>
      </c>
      <c r="O680" s="103">
        <v>35000</v>
      </c>
      <c r="P680" s="104">
        <v>14909.190000000002</v>
      </c>
      <c r="Q680" s="31">
        <v>5000</v>
      </c>
      <c r="R680" s="17"/>
      <c r="S680" s="70" t="s">
        <v>375</v>
      </c>
      <c r="T680" s="23">
        <v>2231303</v>
      </c>
      <c r="U680" s="23" t="s">
        <v>6897</v>
      </c>
      <c r="V680" s="23" t="s">
        <v>6898</v>
      </c>
      <c r="W680" s="23" t="s">
        <v>52</v>
      </c>
      <c r="X680" s="23" t="s">
        <v>6899</v>
      </c>
      <c r="Y680" s="23" t="s">
        <v>6900</v>
      </c>
      <c r="Z680" s="23" t="s">
        <v>6901</v>
      </c>
      <c r="AA680" s="23" t="s">
        <v>56</v>
      </c>
      <c r="AB680" s="23">
        <v>2000</v>
      </c>
      <c r="AC680" s="23">
        <v>2000</v>
      </c>
      <c r="AD680" s="23" t="s">
        <v>56</v>
      </c>
      <c r="AE680" s="23" t="s">
        <v>56</v>
      </c>
      <c r="AF680" s="23" t="s">
        <v>56</v>
      </c>
      <c r="AG680" s="23">
        <v>2000</v>
      </c>
      <c r="AH680" s="23" t="s">
        <v>102</v>
      </c>
      <c r="AI680" s="23">
        <v>1000</v>
      </c>
      <c r="AJ680" s="23">
        <v>0</v>
      </c>
      <c r="AK680" s="23" t="s">
        <v>102</v>
      </c>
      <c r="AL680" s="23">
        <v>0</v>
      </c>
      <c r="AM680" s="24" t="s">
        <v>59</v>
      </c>
      <c r="AN680" s="24" t="s">
        <v>60</v>
      </c>
      <c r="AO680" s="24"/>
      <c r="AP680" s="23" t="s">
        <v>61</v>
      </c>
      <c r="AQ680" s="23" t="s">
        <v>62</v>
      </c>
      <c r="AR680" s="23" t="s">
        <v>168</v>
      </c>
      <c r="AS680" s="23" t="s">
        <v>88</v>
      </c>
      <c r="AT680" s="23" t="s">
        <v>218</v>
      </c>
      <c r="AU680" s="23" t="s">
        <v>65</v>
      </c>
      <c r="AV680" s="23" t="s">
        <v>6902</v>
      </c>
      <c r="AW680" s="23" t="s">
        <v>105</v>
      </c>
      <c r="AX680" s="23" t="s">
        <v>68</v>
      </c>
      <c r="AY680" s="23" t="s">
        <v>93</v>
      </c>
      <c r="AZ680" s="23" t="s">
        <v>6762</v>
      </c>
      <c r="BA680" s="23" t="s">
        <v>223</v>
      </c>
      <c r="BB680" s="23">
        <v>0</v>
      </c>
      <c r="BC680" s="23" t="s">
        <v>6903</v>
      </c>
      <c r="BD680" s="23" t="s">
        <v>5062</v>
      </c>
      <c r="BE680" s="29">
        <v>42467</v>
      </c>
      <c r="BF680" s="23">
        <v>2000</v>
      </c>
      <c r="BG680" s="29">
        <v>42467</v>
      </c>
      <c r="BH680" s="108" t="s">
        <v>6762</v>
      </c>
      <c r="BI680" s="42">
        <v>466</v>
      </c>
      <c r="BJ680" s="43">
        <v>15.533333333333333</v>
      </c>
      <c r="BK680" s="27">
        <f t="shared" si="42"/>
        <v>15</v>
      </c>
      <c r="BL680" s="110">
        <f t="shared" si="43"/>
        <v>1.25</v>
      </c>
    </row>
    <row r="681" spans="1:64" ht="18.75" customHeight="1" x14ac:dyDescent="0.25">
      <c r="A681" s="105" t="s">
        <v>6392</v>
      </c>
      <c r="B681" s="51" t="s">
        <v>6908</v>
      </c>
      <c r="C681" s="49">
        <v>93</v>
      </c>
      <c r="D681" s="63" t="s">
        <v>3333</v>
      </c>
      <c r="E681" s="51" t="s">
        <v>1630</v>
      </c>
      <c r="F681" s="50">
        <v>5055</v>
      </c>
      <c r="G681" s="63" t="s">
        <v>389</v>
      </c>
      <c r="H681" s="24" t="str">
        <f>IFERROR(IF(F681*1=9999,VLOOKUP(99&amp;C681*1,[4]Depara_Prod_Oficial!$A$2:$F$1048576,6,FALSE),VLOOKUP(F681*1,[4]Depara_Prod_Oficial!$A$2:$F$1048576,6,FALSE)),E681)</f>
        <v>Vida Master</v>
      </c>
      <c r="I681" s="24" t="str">
        <f>IFERROR(VLOOKUP(H681,'[5]Principais Produtos'!$C$1:$D$42,2,0),"Não")</f>
        <v>Sim</v>
      </c>
      <c r="J681" s="51" t="s">
        <v>387</v>
      </c>
      <c r="K681" s="51" t="s">
        <v>958</v>
      </c>
      <c r="L681" s="51" t="s">
        <v>5507</v>
      </c>
      <c r="M681" s="69" t="s">
        <v>48</v>
      </c>
      <c r="N681" s="103">
        <v>77922.05</v>
      </c>
      <c r="O681" s="103">
        <v>67000</v>
      </c>
      <c r="P681" s="104">
        <v>10922.050000000003</v>
      </c>
      <c r="Q681" s="31">
        <v>6700</v>
      </c>
      <c r="R681" s="17"/>
      <c r="S681" s="70" t="s">
        <v>375</v>
      </c>
      <c r="T681" s="23">
        <v>2366802</v>
      </c>
      <c r="U681" s="23" t="s">
        <v>6904</v>
      </c>
      <c r="V681" s="23" t="s">
        <v>6905</v>
      </c>
      <c r="W681" s="23" t="s">
        <v>52</v>
      </c>
      <c r="X681" s="23" t="s">
        <v>6906</v>
      </c>
      <c r="Y681" s="23" t="s">
        <v>6907</v>
      </c>
      <c r="Z681" s="23" t="s">
        <v>3395</v>
      </c>
      <c r="AA681" s="23" t="s">
        <v>56</v>
      </c>
      <c r="AB681" s="23">
        <v>63538</v>
      </c>
      <c r="AC681" s="23">
        <v>63538</v>
      </c>
      <c r="AD681" s="23" t="s">
        <v>56</v>
      </c>
      <c r="AE681" s="23" t="s">
        <v>56</v>
      </c>
      <c r="AF681" s="23" t="s">
        <v>56</v>
      </c>
      <c r="AG681" s="23">
        <v>63538</v>
      </c>
      <c r="AH681" s="23" t="s">
        <v>102</v>
      </c>
      <c r="AI681" s="23">
        <v>31769</v>
      </c>
      <c r="AJ681" s="23">
        <v>0</v>
      </c>
      <c r="AK681" s="23" t="s">
        <v>58</v>
      </c>
      <c r="AL681" s="23">
        <v>0</v>
      </c>
      <c r="AM681" s="24" t="s">
        <v>59</v>
      </c>
      <c r="AN681" s="24" t="s">
        <v>60</v>
      </c>
      <c r="AO681" s="24"/>
      <c r="AP681" s="23" t="s">
        <v>61</v>
      </c>
      <c r="AQ681" s="23" t="s">
        <v>62</v>
      </c>
      <c r="AR681" s="23" t="s">
        <v>168</v>
      </c>
      <c r="AS681" s="23" t="s">
        <v>88</v>
      </c>
      <c r="AT681" s="23" t="s">
        <v>980</v>
      </c>
      <c r="AU681" s="23" t="s">
        <v>65</v>
      </c>
      <c r="AV681" s="23" t="s">
        <v>406</v>
      </c>
      <c r="AW681" s="23" t="s">
        <v>283</v>
      </c>
      <c r="AX681" s="23" t="s">
        <v>284</v>
      </c>
      <c r="AY681" s="23" t="s">
        <v>93</v>
      </c>
      <c r="AZ681" s="23" t="s">
        <v>6762</v>
      </c>
      <c r="BA681" s="23" t="s">
        <v>106</v>
      </c>
      <c r="BB681" s="23">
        <v>0</v>
      </c>
      <c r="BC681" s="23" t="s">
        <v>6908</v>
      </c>
      <c r="BD681" s="23" t="s">
        <v>1338</v>
      </c>
      <c r="BE681" s="29">
        <v>42665</v>
      </c>
      <c r="BF681" s="23">
        <v>63538</v>
      </c>
      <c r="BG681" s="29">
        <v>42665</v>
      </c>
      <c r="BH681" s="108" t="s">
        <v>6762</v>
      </c>
      <c r="BI681" s="42">
        <v>268</v>
      </c>
      <c r="BJ681" s="43">
        <v>8.9333333333333336</v>
      </c>
      <c r="BK681" s="27">
        <f t="shared" si="42"/>
        <v>8</v>
      </c>
      <c r="BL681" s="110">
        <f t="shared" si="43"/>
        <v>0.66666666666666663</v>
      </c>
    </row>
    <row r="682" spans="1:64" ht="18.75" customHeight="1" x14ac:dyDescent="0.25">
      <c r="A682" s="105" t="s">
        <v>6392</v>
      </c>
      <c r="B682" s="51" t="s">
        <v>6915</v>
      </c>
      <c r="C682" s="49">
        <v>93</v>
      </c>
      <c r="D682" s="63" t="s">
        <v>3333</v>
      </c>
      <c r="E682" s="51" t="s">
        <v>1630</v>
      </c>
      <c r="F682" s="50">
        <v>5055</v>
      </c>
      <c r="G682" s="63" t="s">
        <v>389</v>
      </c>
      <c r="H682" s="24" t="str">
        <f>IFERROR(IF(F682*1=9999,VLOOKUP(99&amp;C682*1,[4]Depara_Prod_Oficial!$A$2:$F$1048576,6,FALSE),VLOOKUP(F682*1,[4]Depara_Prod_Oficial!$A$2:$F$1048576,6,FALSE)),E682)</f>
        <v>Vida Master</v>
      </c>
      <c r="I682" s="24" t="str">
        <f>IFERROR(VLOOKUP(H682,'[5]Principais Produtos'!$C$1:$D$42,2,0),"Não")</f>
        <v>Sim</v>
      </c>
      <c r="J682" s="51" t="s">
        <v>387</v>
      </c>
      <c r="K682" s="51" t="s">
        <v>921</v>
      </c>
      <c r="L682" s="51"/>
      <c r="M682" s="69" t="s">
        <v>48</v>
      </c>
      <c r="N682" s="103">
        <v>217845.73</v>
      </c>
      <c r="O682" s="103">
        <v>190000</v>
      </c>
      <c r="P682" s="104">
        <v>27845.73000000001</v>
      </c>
      <c r="Q682" s="31">
        <v>19000</v>
      </c>
      <c r="R682" s="17"/>
      <c r="S682" s="70" t="s">
        <v>375</v>
      </c>
      <c r="T682" s="23">
        <v>2463134</v>
      </c>
      <c r="U682" s="23" t="s">
        <v>6909</v>
      </c>
      <c r="V682" s="23" t="s">
        <v>6910</v>
      </c>
      <c r="W682" s="23" t="s">
        <v>52</v>
      </c>
      <c r="X682" s="23" t="s">
        <v>6911</v>
      </c>
      <c r="Y682" s="23" t="s">
        <v>6912</v>
      </c>
      <c r="Z682" s="23" t="s">
        <v>6913</v>
      </c>
      <c r="AA682" s="23" t="s">
        <v>56</v>
      </c>
      <c r="AB682" s="23">
        <v>103000</v>
      </c>
      <c r="AC682" s="23">
        <v>103000</v>
      </c>
      <c r="AD682" s="23" t="s">
        <v>56</v>
      </c>
      <c r="AE682" s="23" t="s">
        <v>56</v>
      </c>
      <c r="AF682" s="23" t="s">
        <v>56</v>
      </c>
      <c r="AG682" s="23">
        <v>103000</v>
      </c>
      <c r="AH682" s="23" t="s">
        <v>102</v>
      </c>
      <c r="AI682" s="23">
        <v>51500</v>
      </c>
      <c r="AJ682" s="23">
        <v>0</v>
      </c>
      <c r="AK682" s="23" t="s">
        <v>58</v>
      </c>
      <c r="AL682" s="23">
        <v>0</v>
      </c>
      <c r="AM682" s="24" t="s">
        <v>59</v>
      </c>
      <c r="AN682" s="24" t="s">
        <v>60</v>
      </c>
      <c r="AO682" s="24"/>
      <c r="AP682" s="23" t="s">
        <v>61</v>
      </c>
      <c r="AQ682" s="23"/>
      <c r="AR682" s="23"/>
      <c r="AS682" s="23" t="s">
        <v>88</v>
      </c>
      <c r="AT682" s="23" t="s">
        <v>153</v>
      </c>
      <c r="AU682" s="23" t="s">
        <v>65</v>
      </c>
      <c r="AV682" s="23" t="s">
        <v>6914</v>
      </c>
      <c r="AW682" s="23" t="s">
        <v>272</v>
      </c>
      <c r="AX682" s="23" t="s">
        <v>273</v>
      </c>
      <c r="AY682" s="23" t="s">
        <v>93</v>
      </c>
      <c r="AZ682" s="23" t="s">
        <v>6762</v>
      </c>
      <c r="BA682" s="23" t="s">
        <v>106</v>
      </c>
      <c r="BB682" s="23">
        <v>0</v>
      </c>
      <c r="BC682" s="23" t="s">
        <v>6915</v>
      </c>
      <c r="BD682" s="23" t="s">
        <v>6916</v>
      </c>
      <c r="BE682" s="29">
        <v>42909</v>
      </c>
      <c r="BF682" s="23">
        <v>103000</v>
      </c>
      <c r="BG682" s="29">
        <v>42909</v>
      </c>
      <c r="BH682" s="108" t="s">
        <v>6762</v>
      </c>
      <c r="BI682" s="42">
        <v>24</v>
      </c>
      <c r="BJ682" s="43">
        <v>0.8</v>
      </c>
      <c r="BK682" s="27">
        <f t="shared" si="42"/>
        <v>0</v>
      </c>
      <c r="BL682" s="110">
        <f t="shared" si="43"/>
        <v>0</v>
      </c>
    </row>
    <row r="683" spans="1:64" ht="18.75" customHeight="1" x14ac:dyDescent="0.25">
      <c r="A683" s="105" t="s">
        <v>6392</v>
      </c>
      <c r="B683" s="51" t="s">
        <v>6922</v>
      </c>
      <c r="C683" s="49">
        <v>82</v>
      </c>
      <c r="D683" s="63" t="s">
        <v>3333</v>
      </c>
      <c r="E683" s="51" t="s">
        <v>917</v>
      </c>
      <c r="F683" s="50">
        <v>5012</v>
      </c>
      <c r="G683" s="63" t="s">
        <v>386</v>
      </c>
      <c r="H683" s="24" t="str">
        <f>IFERROR(IF(F683*1=9999,VLOOKUP(99&amp;C683*1,[4]Depara_Prod_Oficial!$A$2:$F$1048576,6,FALSE),VLOOKUP(F683*1,[4]Depara_Prod_Oficial!$A$2:$F$1048576,6,FALSE)),E683)</f>
        <v>AP STD</v>
      </c>
      <c r="I683" s="24" t="str">
        <f>IFERROR(VLOOKUP(H683,'[5]Principais Produtos'!$C$1:$D$42,2,0),"Não")</f>
        <v>Sim</v>
      </c>
      <c r="J683" s="51" t="s">
        <v>400</v>
      </c>
      <c r="K683" s="51" t="s">
        <v>400</v>
      </c>
      <c r="L683" s="51"/>
      <c r="M683" s="69" t="s">
        <v>902</v>
      </c>
      <c r="N683" s="103">
        <v>9466.7800000000007</v>
      </c>
      <c r="O683" s="103">
        <v>9466.7800000000007</v>
      </c>
      <c r="P683" s="104">
        <v>0</v>
      </c>
      <c r="Q683" s="31"/>
      <c r="R683" s="17"/>
      <c r="S683" s="70" t="s">
        <v>375</v>
      </c>
      <c r="T683" s="23">
        <v>1862493</v>
      </c>
      <c r="U683" s="23" t="s">
        <v>6917</v>
      </c>
      <c r="V683" s="23" t="s">
        <v>6918</v>
      </c>
      <c r="W683" s="23" t="s">
        <v>52</v>
      </c>
      <c r="X683" s="23" t="s">
        <v>6919</v>
      </c>
      <c r="Y683" s="23" t="s">
        <v>6920</v>
      </c>
      <c r="Z683" s="23" t="s">
        <v>6921</v>
      </c>
      <c r="AA683" s="23" t="s">
        <v>56</v>
      </c>
      <c r="AB683" s="23">
        <v>44021</v>
      </c>
      <c r="AC683" s="23">
        <v>44021</v>
      </c>
      <c r="AD683" s="23" t="s">
        <v>56</v>
      </c>
      <c r="AE683" s="23" t="s">
        <v>56</v>
      </c>
      <c r="AF683" s="23" t="s">
        <v>56</v>
      </c>
      <c r="AG683" s="23">
        <v>3200</v>
      </c>
      <c r="AH683" s="23" t="s">
        <v>57</v>
      </c>
      <c r="AI683" s="23">
        <v>3200</v>
      </c>
      <c r="AJ683" s="23">
        <v>0</v>
      </c>
      <c r="AK683" s="23" t="s">
        <v>58</v>
      </c>
      <c r="AL683" s="23">
        <v>0</v>
      </c>
      <c r="AM683" s="24" t="s">
        <v>59</v>
      </c>
      <c r="AN683" s="24" t="s">
        <v>60</v>
      </c>
      <c r="AO683" s="24"/>
      <c r="AP683" s="23" t="s">
        <v>61</v>
      </c>
      <c r="AQ683" s="23" t="s">
        <v>62</v>
      </c>
      <c r="AR683" s="23" t="s">
        <v>199</v>
      </c>
      <c r="AS683" s="23" t="s">
        <v>64</v>
      </c>
      <c r="AT683" s="23" t="s">
        <v>89</v>
      </c>
      <c r="AU683" s="23" t="s">
        <v>103</v>
      </c>
      <c r="AV683" s="23" t="s">
        <v>2579</v>
      </c>
      <c r="AW683" s="23" t="s">
        <v>92</v>
      </c>
      <c r="AX683" s="23" t="s">
        <v>68</v>
      </c>
      <c r="AY683" s="23" t="s">
        <v>93</v>
      </c>
      <c r="AZ683" s="23" t="s">
        <v>6827</v>
      </c>
      <c r="BA683" s="23" t="s">
        <v>191</v>
      </c>
      <c r="BB683" s="23">
        <v>0</v>
      </c>
      <c r="BC683" s="23" t="s">
        <v>6922</v>
      </c>
      <c r="BD683" s="29">
        <v>41765</v>
      </c>
      <c r="BE683" s="29">
        <v>41791</v>
      </c>
      <c r="BF683" s="23">
        <v>44021</v>
      </c>
      <c r="BG683" s="29">
        <v>41791</v>
      </c>
      <c r="BH683" s="108" t="s">
        <v>6827</v>
      </c>
      <c r="BI683" s="42">
        <v>1150</v>
      </c>
      <c r="BJ683" s="43">
        <v>38.333333333333336</v>
      </c>
      <c r="BK683" s="27">
        <f t="shared" si="42"/>
        <v>37</v>
      </c>
      <c r="BL683" s="110">
        <f t="shared" si="43"/>
        <v>3.0833333333333335</v>
      </c>
    </row>
    <row r="684" spans="1:64" ht="18.75" customHeight="1" x14ac:dyDescent="0.25">
      <c r="A684" s="105" t="s">
        <v>6392</v>
      </c>
      <c r="B684" s="51" t="s">
        <v>6928</v>
      </c>
      <c r="C684" s="49">
        <v>93</v>
      </c>
      <c r="D684" s="63" t="s">
        <v>3333</v>
      </c>
      <c r="E684" s="51" t="s">
        <v>1633</v>
      </c>
      <c r="F684" s="50">
        <v>5043</v>
      </c>
      <c r="G684" s="63" t="s">
        <v>374</v>
      </c>
      <c r="H684" s="24" t="str">
        <f>IFERROR(IF(F684*1=9999,VLOOKUP(99&amp;C684*1,[4]Depara_Prod_Oficial!$A$2:$F$1048576,6,FALSE),VLOOKUP(F684*1,[4]Depara_Prod_Oficial!$A$2:$F$1048576,6,FALSE)),E684)</f>
        <v>AP Mulher</v>
      </c>
      <c r="I684" s="24" t="str">
        <f>IFERROR(VLOOKUP(H684,'[5]Principais Produtos'!$C$1:$D$42,2,0),"Não")</f>
        <v>Sim</v>
      </c>
      <c r="J684" s="51" t="s">
        <v>925</v>
      </c>
      <c r="K684" s="51" t="s">
        <v>378</v>
      </c>
      <c r="L684" s="51"/>
      <c r="M684" s="69" t="s">
        <v>902</v>
      </c>
      <c r="N684" s="103">
        <v>29588.94</v>
      </c>
      <c r="O684" s="103">
        <v>29588.94</v>
      </c>
      <c r="P684" s="104">
        <v>0</v>
      </c>
      <c r="Q684" s="31"/>
      <c r="R684" s="17"/>
      <c r="S684" s="70" t="s">
        <v>375</v>
      </c>
      <c r="T684" s="23">
        <v>1518188</v>
      </c>
      <c r="U684" s="23" t="s">
        <v>6923</v>
      </c>
      <c r="V684" s="23" t="s">
        <v>6924</v>
      </c>
      <c r="W684" s="23" t="s">
        <v>52</v>
      </c>
      <c r="X684" s="23" t="s">
        <v>6925</v>
      </c>
      <c r="Y684" s="23" t="s">
        <v>6926</v>
      </c>
      <c r="Z684" s="23" t="s">
        <v>2890</v>
      </c>
      <c r="AA684" s="23" t="s">
        <v>56</v>
      </c>
      <c r="AB684" s="23">
        <v>101539.37</v>
      </c>
      <c r="AC684" s="23">
        <v>116045</v>
      </c>
      <c r="AD684" s="23" t="s">
        <v>56</v>
      </c>
      <c r="AE684" s="23" t="s">
        <v>56</v>
      </c>
      <c r="AF684" s="23" t="s">
        <v>56</v>
      </c>
      <c r="AG684" s="23">
        <v>101539.37</v>
      </c>
      <c r="AH684" s="23" t="s">
        <v>57</v>
      </c>
      <c r="AI684" s="23">
        <v>101539.37</v>
      </c>
      <c r="AJ684" s="23">
        <v>0</v>
      </c>
      <c r="AK684" s="23" t="s">
        <v>58</v>
      </c>
      <c r="AL684" s="23">
        <v>0</v>
      </c>
      <c r="AM684" s="24" t="s">
        <v>59</v>
      </c>
      <c r="AN684" s="24" t="s">
        <v>60</v>
      </c>
      <c r="AO684" s="24"/>
      <c r="AP684" s="23" t="s">
        <v>61</v>
      </c>
      <c r="AQ684" s="23" t="s">
        <v>62</v>
      </c>
      <c r="AR684" s="23" t="s">
        <v>405</v>
      </c>
      <c r="AS684" s="23" t="s">
        <v>88</v>
      </c>
      <c r="AT684" s="23" t="s">
        <v>169</v>
      </c>
      <c r="AU684" s="23" t="s">
        <v>65</v>
      </c>
      <c r="AV684" s="23" t="s">
        <v>162</v>
      </c>
      <c r="AW684" s="23" t="s">
        <v>92</v>
      </c>
      <c r="AX684" s="23" t="s">
        <v>68</v>
      </c>
      <c r="AY684" s="23" t="s">
        <v>93</v>
      </c>
      <c r="AZ684" s="23" t="s">
        <v>6927</v>
      </c>
      <c r="BA684" s="23" t="s">
        <v>191</v>
      </c>
      <c r="BB684" s="23">
        <v>0</v>
      </c>
      <c r="BC684" s="23" t="s">
        <v>6928</v>
      </c>
      <c r="BD684" s="29">
        <v>41157</v>
      </c>
      <c r="BE684" s="29">
        <v>41165</v>
      </c>
      <c r="BF684" s="23">
        <v>101539.37</v>
      </c>
      <c r="BG684" s="29">
        <v>41165</v>
      </c>
      <c r="BH684" s="108" t="s">
        <v>6927</v>
      </c>
      <c r="BI684" s="42">
        <v>1778</v>
      </c>
      <c r="BJ684" s="43">
        <v>59.266666666666666</v>
      </c>
      <c r="BK684" s="27">
        <f t="shared" si="42"/>
        <v>58</v>
      </c>
      <c r="BL684" s="110">
        <f t="shared" si="43"/>
        <v>4.833333333333333</v>
      </c>
    </row>
    <row r="685" spans="1:64" ht="18.75" customHeight="1" x14ac:dyDescent="0.25">
      <c r="A685" s="105" t="s">
        <v>6392</v>
      </c>
      <c r="B685" s="51" t="s">
        <v>6933</v>
      </c>
      <c r="C685" s="49">
        <v>82</v>
      </c>
      <c r="D685" s="63" t="s">
        <v>3333</v>
      </c>
      <c r="E685" s="51" t="s">
        <v>1626</v>
      </c>
      <c r="F685" s="50">
        <v>8065</v>
      </c>
      <c r="G685" s="63" t="s">
        <v>386</v>
      </c>
      <c r="H685" s="24" t="str">
        <f>IFERROR(IF(F685*1=9999,VLOOKUP(99&amp;C685*1,[4]Depara_Prod_Oficial!$A$2:$F$1048576,6,FALSE),VLOOKUP(F685*1,[4]Depara_Prod_Oficial!$A$2:$F$1048576,6,FALSE)),E685)</f>
        <v>AP Proteção Sob Medida</v>
      </c>
      <c r="I685" s="24" t="str">
        <f>IFERROR(VLOOKUP(H685,'[5]Principais Produtos'!$C$1:$D$42,2,0),"Não")</f>
        <v>Sim</v>
      </c>
      <c r="J685" s="51" t="s">
        <v>387</v>
      </c>
      <c r="K685" s="51" t="s">
        <v>1640</v>
      </c>
      <c r="L685" s="51"/>
      <c r="M685" s="69" t="s">
        <v>369</v>
      </c>
      <c r="N685" s="103">
        <v>15838</v>
      </c>
      <c r="O685" s="103">
        <v>0</v>
      </c>
      <c r="P685" s="104">
        <v>15838</v>
      </c>
      <c r="Q685" s="31"/>
      <c r="R685" s="17"/>
      <c r="S685" s="70" t="s">
        <v>375</v>
      </c>
      <c r="T685" s="23">
        <v>2440116</v>
      </c>
      <c r="U685" s="23" t="s">
        <v>6929</v>
      </c>
      <c r="V685" s="23" t="s">
        <v>6930</v>
      </c>
      <c r="W685" s="23" t="s">
        <v>52</v>
      </c>
      <c r="X685" s="23" t="s">
        <v>6931</v>
      </c>
      <c r="Y685" s="23" t="s">
        <v>6932</v>
      </c>
      <c r="Z685" s="23" t="s">
        <v>5718</v>
      </c>
      <c r="AA685" s="23" t="s">
        <v>56</v>
      </c>
      <c r="AB685" s="23">
        <v>15838</v>
      </c>
      <c r="AC685" s="23">
        <v>15838</v>
      </c>
      <c r="AD685" s="23" t="s">
        <v>56</v>
      </c>
      <c r="AE685" s="23" t="s">
        <v>56</v>
      </c>
      <c r="AF685" s="23" t="s">
        <v>56</v>
      </c>
      <c r="AG685" s="23">
        <v>15838</v>
      </c>
      <c r="AH685" s="23" t="s">
        <v>102</v>
      </c>
      <c r="AI685" s="23">
        <v>7919</v>
      </c>
      <c r="AJ685" s="23">
        <v>0</v>
      </c>
      <c r="AK685" s="23" t="s">
        <v>58</v>
      </c>
      <c r="AL685" s="23">
        <v>0</v>
      </c>
      <c r="AM685" s="24" t="s">
        <v>59</v>
      </c>
      <c r="AN685" s="24" t="s">
        <v>60</v>
      </c>
      <c r="AO685" s="24"/>
      <c r="AP685" s="23" t="s">
        <v>61</v>
      </c>
      <c r="AQ685" s="23" t="s">
        <v>62</v>
      </c>
      <c r="AR685" s="23" t="s">
        <v>168</v>
      </c>
      <c r="AS685" s="23" t="s">
        <v>88</v>
      </c>
      <c r="AT685" s="23" t="s">
        <v>89</v>
      </c>
      <c r="AU685" s="23" t="s">
        <v>90</v>
      </c>
      <c r="AV685" s="23" t="s">
        <v>738</v>
      </c>
      <c r="AW685" s="23" t="s">
        <v>92</v>
      </c>
      <c r="AX685" s="23" t="s">
        <v>68</v>
      </c>
      <c r="AY685" s="23" t="s">
        <v>93</v>
      </c>
      <c r="AZ685" s="23" t="s">
        <v>6762</v>
      </c>
      <c r="BA685" s="23" t="s">
        <v>124</v>
      </c>
      <c r="BB685" s="23">
        <v>0</v>
      </c>
      <c r="BC685" s="23" t="s">
        <v>6933</v>
      </c>
      <c r="BD685" s="23" t="s">
        <v>6934</v>
      </c>
      <c r="BE685" s="29">
        <v>42846</v>
      </c>
      <c r="BF685" s="23">
        <v>15838</v>
      </c>
      <c r="BG685" s="29">
        <v>42846</v>
      </c>
      <c r="BH685" s="108" t="s">
        <v>6762</v>
      </c>
      <c r="BI685" s="42">
        <v>87</v>
      </c>
      <c r="BJ685" s="43">
        <v>2.9</v>
      </c>
      <c r="BK685" s="27">
        <f t="shared" si="42"/>
        <v>2</v>
      </c>
      <c r="BL685" s="110">
        <f t="shared" si="43"/>
        <v>0.16666666666666666</v>
      </c>
    </row>
    <row r="686" spans="1:64" ht="18.75" customHeight="1" x14ac:dyDescent="0.25">
      <c r="A686" s="105" t="s">
        <v>6392</v>
      </c>
      <c r="B686" s="51" t="s">
        <v>6940</v>
      </c>
      <c r="C686" s="49">
        <v>82</v>
      </c>
      <c r="D686" s="63" t="s">
        <v>3333</v>
      </c>
      <c r="E686" s="51" t="s">
        <v>1633</v>
      </c>
      <c r="F686" s="50">
        <v>5043</v>
      </c>
      <c r="G686" s="63" t="s">
        <v>386</v>
      </c>
      <c r="H686" s="24" t="str">
        <f>IFERROR(IF(F686*1=9999,VLOOKUP(99&amp;C686*1,[4]Depara_Prod_Oficial!$A$2:$F$1048576,6,FALSE),VLOOKUP(F686*1,[4]Depara_Prod_Oficial!$A$2:$F$1048576,6,FALSE)),E686)</f>
        <v>AP Mulher</v>
      </c>
      <c r="I686" s="24" t="str">
        <f>IFERROR(VLOOKUP(H686,'[5]Principais Produtos'!$C$1:$D$42,2,0),"Não")</f>
        <v>Sim</v>
      </c>
      <c r="J686" s="51" t="s">
        <v>387</v>
      </c>
      <c r="K686" s="51" t="s">
        <v>7176</v>
      </c>
      <c r="L686" s="51"/>
      <c r="M686" s="69" t="s">
        <v>369</v>
      </c>
      <c r="N686" s="103">
        <v>37000</v>
      </c>
      <c r="O686" s="103">
        <v>0</v>
      </c>
      <c r="P686" s="104">
        <v>37000</v>
      </c>
      <c r="Q686" s="31"/>
      <c r="R686" s="17"/>
      <c r="S686" s="70" t="s">
        <v>375</v>
      </c>
      <c r="T686" s="23">
        <v>2449654</v>
      </c>
      <c r="U686" s="23" t="s">
        <v>6935</v>
      </c>
      <c r="V686" s="23" t="s">
        <v>6936</v>
      </c>
      <c r="W686" s="23" t="s">
        <v>52</v>
      </c>
      <c r="X686" s="23" t="s">
        <v>6937</v>
      </c>
      <c r="Y686" s="23" t="s">
        <v>6938</v>
      </c>
      <c r="Z686" s="23" t="s">
        <v>6939</v>
      </c>
      <c r="AA686" s="23" t="s">
        <v>56</v>
      </c>
      <c r="AB686" s="23">
        <v>30000</v>
      </c>
      <c r="AC686" s="23">
        <v>30000</v>
      </c>
      <c r="AD686" s="23" t="s">
        <v>56</v>
      </c>
      <c r="AE686" s="23" t="s">
        <v>56</v>
      </c>
      <c r="AF686" s="23" t="s">
        <v>56</v>
      </c>
      <c r="AG686" s="23">
        <v>30000</v>
      </c>
      <c r="AH686" s="23" t="s">
        <v>102</v>
      </c>
      <c r="AI686" s="23">
        <v>15000</v>
      </c>
      <c r="AJ686" s="23">
        <v>0</v>
      </c>
      <c r="AK686" s="23" t="s">
        <v>58</v>
      </c>
      <c r="AL686" s="23">
        <v>0</v>
      </c>
      <c r="AM686" s="24" t="s">
        <v>59</v>
      </c>
      <c r="AN686" s="24" t="s">
        <v>60</v>
      </c>
      <c r="AO686" s="24"/>
      <c r="AP686" s="23" t="s">
        <v>61</v>
      </c>
      <c r="AQ686" s="23" t="s">
        <v>62</v>
      </c>
      <c r="AR686" s="23" t="s">
        <v>87</v>
      </c>
      <c r="AS686" s="23" t="s">
        <v>64</v>
      </c>
      <c r="AT686" s="23" t="s">
        <v>89</v>
      </c>
      <c r="AU686" s="23" t="s">
        <v>103</v>
      </c>
      <c r="AV686" s="23" t="s">
        <v>2825</v>
      </c>
      <c r="AW686" s="23" t="s">
        <v>2826</v>
      </c>
      <c r="AX686" s="23" t="s">
        <v>775</v>
      </c>
      <c r="AY686" s="23" t="s">
        <v>93</v>
      </c>
      <c r="AZ686" s="23" t="s">
        <v>6762</v>
      </c>
      <c r="BA686" s="23" t="s">
        <v>124</v>
      </c>
      <c r="BB686" s="23">
        <v>0</v>
      </c>
      <c r="BC686" s="23" t="s">
        <v>6940</v>
      </c>
      <c r="BD686" s="23" t="s">
        <v>6941</v>
      </c>
      <c r="BE686" s="29">
        <v>42873</v>
      </c>
      <c r="BF686" s="23">
        <v>30000</v>
      </c>
      <c r="BG686" s="29">
        <v>42873</v>
      </c>
      <c r="BH686" s="108" t="s">
        <v>6762</v>
      </c>
      <c r="BI686" s="42">
        <v>60</v>
      </c>
      <c r="BJ686" s="43">
        <v>2</v>
      </c>
      <c r="BK686" s="27">
        <f t="shared" si="42"/>
        <v>1</v>
      </c>
      <c r="BL686" s="110">
        <f t="shared" si="43"/>
        <v>8.3333333333333329E-2</v>
      </c>
    </row>
    <row r="687" spans="1:64" ht="18.75" customHeight="1" x14ac:dyDescent="0.25">
      <c r="A687" s="105" t="s">
        <v>6392</v>
      </c>
      <c r="B687" s="51" t="s">
        <v>6947</v>
      </c>
      <c r="C687" s="49">
        <v>82</v>
      </c>
      <c r="D687" s="63" t="s">
        <v>3333</v>
      </c>
      <c r="E687" s="51" t="s">
        <v>1627</v>
      </c>
      <c r="F687" s="50">
        <v>5013</v>
      </c>
      <c r="G687" s="63" t="s">
        <v>374</v>
      </c>
      <c r="H687" s="24" t="str">
        <f>IFERROR(IF(F687*1=9999,VLOOKUP(99&amp;C687*1,[4]Depara_Prod_Oficial!$A$2:$F$1048576,6,FALSE),VLOOKUP(F687*1,[4]Depara_Prod_Oficial!$A$2:$F$1048576,6,FALSE)),E687)</f>
        <v>AP STD</v>
      </c>
      <c r="I687" s="24" t="str">
        <f>IFERROR(VLOOKUP(H687,'[5]Principais Produtos'!$C$1:$D$42,2,0),"Não")</f>
        <v>Sim</v>
      </c>
      <c r="J687" s="51" t="s">
        <v>387</v>
      </c>
      <c r="K687" s="51" t="s">
        <v>7177</v>
      </c>
      <c r="L687" s="51"/>
      <c r="M687" s="69" t="s">
        <v>369</v>
      </c>
      <c r="N687" s="103">
        <v>66906</v>
      </c>
      <c r="O687" s="103">
        <v>0</v>
      </c>
      <c r="P687" s="104">
        <v>66906</v>
      </c>
      <c r="Q687" s="31"/>
      <c r="R687" s="17"/>
      <c r="S687" s="70" t="s">
        <v>375</v>
      </c>
      <c r="T687" s="23">
        <v>2266348</v>
      </c>
      <c r="U687" s="23" t="s">
        <v>6942</v>
      </c>
      <c r="V687" s="23" t="s">
        <v>6943</v>
      </c>
      <c r="W687" s="23" t="s">
        <v>52</v>
      </c>
      <c r="X687" s="23" t="s">
        <v>6944</v>
      </c>
      <c r="Y687" s="23" t="s">
        <v>6945</v>
      </c>
      <c r="Z687" s="23" t="s">
        <v>6946</v>
      </c>
      <c r="AA687" s="23" t="s">
        <v>56</v>
      </c>
      <c r="AB687" s="23">
        <v>60824</v>
      </c>
      <c r="AC687" s="23">
        <v>60824</v>
      </c>
      <c r="AD687" s="23" t="s">
        <v>56</v>
      </c>
      <c r="AE687" s="23" t="s">
        <v>56</v>
      </c>
      <c r="AF687" s="23" t="s">
        <v>56</v>
      </c>
      <c r="AG687" s="23">
        <v>60824</v>
      </c>
      <c r="AH687" s="23" t="s">
        <v>102</v>
      </c>
      <c r="AI687" s="23">
        <v>30412</v>
      </c>
      <c r="AJ687" s="23">
        <v>0</v>
      </c>
      <c r="AK687" s="23" t="s">
        <v>58</v>
      </c>
      <c r="AL687" s="23">
        <v>0</v>
      </c>
      <c r="AM687" s="24" t="s">
        <v>59</v>
      </c>
      <c r="AN687" s="24" t="s">
        <v>60</v>
      </c>
      <c r="AO687" s="24"/>
      <c r="AP687" s="23" t="s">
        <v>61</v>
      </c>
      <c r="AQ687" s="23" t="s">
        <v>62</v>
      </c>
      <c r="AR687" s="23" t="s">
        <v>2674</v>
      </c>
      <c r="AS687" s="23" t="s">
        <v>88</v>
      </c>
      <c r="AT687" s="23" t="s">
        <v>89</v>
      </c>
      <c r="AU687" s="23" t="s">
        <v>103</v>
      </c>
      <c r="AV687" s="23" t="s">
        <v>3195</v>
      </c>
      <c r="AW687" s="23" t="s">
        <v>613</v>
      </c>
      <c r="AX687" s="23" t="s">
        <v>68</v>
      </c>
      <c r="AY687" s="23" t="s">
        <v>93</v>
      </c>
      <c r="AZ687" s="23" t="s">
        <v>6811</v>
      </c>
      <c r="BA687" s="23" t="s">
        <v>124</v>
      </c>
      <c r="BB687" s="23">
        <v>0</v>
      </c>
      <c r="BC687" s="23" t="s">
        <v>6947</v>
      </c>
      <c r="BD687" s="23" t="s">
        <v>454</v>
      </c>
      <c r="BE687" s="29">
        <v>42530</v>
      </c>
      <c r="BF687" s="23">
        <v>60824</v>
      </c>
      <c r="BG687" s="29">
        <v>42530</v>
      </c>
      <c r="BH687" s="108" t="s">
        <v>6811</v>
      </c>
      <c r="BI687" s="42">
        <v>405</v>
      </c>
      <c r="BJ687" s="43">
        <v>13.5</v>
      </c>
      <c r="BK687" s="27">
        <f t="shared" si="42"/>
        <v>13</v>
      </c>
      <c r="BL687" s="110">
        <f t="shared" si="43"/>
        <v>1.0833333333333333</v>
      </c>
    </row>
    <row r="688" spans="1:64" ht="18.75" customHeight="1" x14ac:dyDescent="0.25">
      <c r="A688" s="105" t="s">
        <v>6392</v>
      </c>
      <c r="B688" s="51" t="s">
        <v>6954</v>
      </c>
      <c r="C688" s="49">
        <v>82</v>
      </c>
      <c r="D688" s="63" t="s">
        <v>3333</v>
      </c>
      <c r="E688" s="51" t="s">
        <v>1626</v>
      </c>
      <c r="F688" s="50">
        <v>8065</v>
      </c>
      <c r="G688" s="63" t="s">
        <v>1641</v>
      </c>
      <c r="H688" s="24" t="str">
        <f>IFERROR(IF(F688*1=9999,VLOOKUP(99&amp;C688*1,[4]Depara_Prod_Oficial!$A$2:$F$1048576,6,FALSE),VLOOKUP(F688*1,[4]Depara_Prod_Oficial!$A$2:$F$1048576,6,FALSE)),E688)</f>
        <v>AP Proteção Sob Medida</v>
      </c>
      <c r="I688" s="24" t="str">
        <f>IFERROR(VLOOKUP(H688,'[5]Principais Produtos'!$C$1:$D$42,2,0),"Não")</f>
        <v>Sim</v>
      </c>
      <c r="J688" s="51" t="s">
        <v>387</v>
      </c>
      <c r="K688" s="115" t="s">
        <v>7728</v>
      </c>
      <c r="L688" s="51" t="s">
        <v>7729</v>
      </c>
      <c r="M688" s="69" t="s">
        <v>369</v>
      </c>
      <c r="N688" s="103">
        <v>20000</v>
      </c>
      <c r="O688" s="103">
        <v>0</v>
      </c>
      <c r="P688" s="104">
        <v>20000</v>
      </c>
      <c r="Q688" s="31"/>
      <c r="R688" s="17"/>
      <c r="S688" s="70" t="s">
        <v>375</v>
      </c>
      <c r="T688" s="23">
        <v>2392701</v>
      </c>
      <c r="U688" s="23" t="s">
        <v>6948</v>
      </c>
      <c r="V688" s="23" t="s">
        <v>6949</v>
      </c>
      <c r="W688" s="23" t="s">
        <v>52</v>
      </c>
      <c r="X688" s="23" t="s">
        <v>6950</v>
      </c>
      <c r="Y688" s="23" t="s">
        <v>6951</v>
      </c>
      <c r="Z688" s="23" t="s">
        <v>6952</v>
      </c>
      <c r="AA688" s="23" t="s">
        <v>56</v>
      </c>
      <c r="AB688" s="23">
        <v>2059</v>
      </c>
      <c r="AC688" s="23">
        <v>2059</v>
      </c>
      <c r="AD688" s="23" t="s">
        <v>56</v>
      </c>
      <c r="AE688" s="23" t="s">
        <v>56</v>
      </c>
      <c r="AF688" s="23" t="s">
        <v>56</v>
      </c>
      <c r="AG688" s="23">
        <v>2059</v>
      </c>
      <c r="AH688" s="23" t="s">
        <v>102</v>
      </c>
      <c r="AI688" s="23">
        <v>1029.5</v>
      </c>
      <c r="AJ688" s="23">
        <v>0</v>
      </c>
      <c r="AK688" s="23" t="s">
        <v>58</v>
      </c>
      <c r="AL688" s="23">
        <v>0</v>
      </c>
      <c r="AM688" s="24" t="s">
        <v>59</v>
      </c>
      <c r="AN688" s="24" t="s">
        <v>60</v>
      </c>
      <c r="AO688" s="24"/>
      <c r="AP688" s="23" t="s">
        <v>61</v>
      </c>
      <c r="AQ688" s="23" t="s">
        <v>62</v>
      </c>
      <c r="AR688" s="23" t="s">
        <v>87</v>
      </c>
      <c r="AS688" s="23" t="s">
        <v>88</v>
      </c>
      <c r="AT688" s="23" t="s">
        <v>89</v>
      </c>
      <c r="AU688" s="23" t="s">
        <v>103</v>
      </c>
      <c r="AV688" s="23" t="s">
        <v>6953</v>
      </c>
      <c r="AW688" s="23" t="s">
        <v>105</v>
      </c>
      <c r="AX688" s="23" t="s">
        <v>68</v>
      </c>
      <c r="AY688" s="23" t="s">
        <v>93</v>
      </c>
      <c r="AZ688" s="23" t="s">
        <v>6811</v>
      </c>
      <c r="BA688" s="23" t="s">
        <v>124</v>
      </c>
      <c r="BB688" s="23">
        <v>0</v>
      </c>
      <c r="BC688" s="23" t="s">
        <v>6954</v>
      </c>
      <c r="BD688" s="23" t="s">
        <v>6955</v>
      </c>
      <c r="BE688" s="29">
        <v>42705</v>
      </c>
      <c r="BF688" s="23">
        <v>2059</v>
      </c>
      <c r="BG688" s="29">
        <v>42705</v>
      </c>
      <c r="BH688" s="108" t="s">
        <v>6811</v>
      </c>
      <c r="BI688" s="42">
        <v>230</v>
      </c>
      <c r="BJ688" s="43">
        <v>7.666666666666667</v>
      </c>
      <c r="BK688" s="27">
        <f t="shared" si="42"/>
        <v>7</v>
      </c>
      <c r="BL688" s="110">
        <f t="shared" si="43"/>
        <v>0.58333333333333337</v>
      </c>
    </row>
    <row r="689" spans="1:64" ht="18.75" customHeight="1" x14ac:dyDescent="0.25">
      <c r="A689" s="105" t="s">
        <v>6392</v>
      </c>
      <c r="B689" s="51" t="s">
        <v>6961</v>
      </c>
      <c r="C689" s="49">
        <v>82</v>
      </c>
      <c r="D689" s="63" t="s">
        <v>3333</v>
      </c>
      <c r="E689" s="51" t="s">
        <v>917</v>
      </c>
      <c r="F689" s="50">
        <v>5012</v>
      </c>
      <c r="G689" s="63" t="s">
        <v>386</v>
      </c>
      <c r="H689" s="24" t="str">
        <f>IFERROR(IF(F689*1=9999,VLOOKUP(99&amp;C689*1,[4]Depara_Prod_Oficial!$A$2:$F$1048576,6,FALSE),VLOOKUP(F689*1,[4]Depara_Prod_Oficial!$A$2:$F$1048576,6,FALSE)),E689)</f>
        <v>AP STD</v>
      </c>
      <c r="I689" s="24" t="str">
        <f>IFERROR(VLOOKUP(H689,'[5]Principais Produtos'!$C$1:$D$42,2,0),"Não")</f>
        <v>Sim</v>
      </c>
      <c r="J689" s="51" t="s">
        <v>7178</v>
      </c>
      <c r="K689" s="51" t="s">
        <v>6139</v>
      </c>
      <c r="L689" s="51"/>
      <c r="M689" s="69" t="s">
        <v>369</v>
      </c>
      <c r="N689" s="103">
        <v>40853.1</v>
      </c>
      <c r="O689" s="103">
        <v>0</v>
      </c>
      <c r="P689" s="104">
        <v>40853.1</v>
      </c>
      <c r="Q689" s="31"/>
      <c r="R689" s="17"/>
      <c r="S689" s="70" t="s">
        <v>375</v>
      </c>
      <c r="T689" s="23">
        <v>2427460</v>
      </c>
      <c r="U689" s="23" t="s">
        <v>6956</v>
      </c>
      <c r="V689" s="23" t="s">
        <v>6957</v>
      </c>
      <c r="W689" s="23" t="s">
        <v>52</v>
      </c>
      <c r="X689" s="23" t="s">
        <v>6958</v>
      </c>
      <c r="Y689" s="23" t="s">
        <v>6959</v>
      </c>
      <c r="Z689" s="23" t="s">
        <v>6960</v>
      </c>
      <c r="AA689" s="23" t="s">
        <v>56</v>
      </c>
      <c r="AB689" s="23">
        <v>68483</v>
      </c>
      <c r="AC689" s="23">
        <v>68483</v>
      </c>
      <c r="AD689" s="23" t="s">
        <v>56</v>
      </c>
      <c r="AE689" s="23" t="s">
        <v>56</v>
      </c>
      <c r="AF689" s="23" t="s">
        <v>56</v>
      </c>
      <c r="AG689" s="23">
        <v>68483</v>
      </c>
      <c r="AH689" s="23" t="s">
        <v>102</v>
      </c>
      <c r="AI689" s="23">
        <v>34241.5</v>
      </c>
      <c r="AJ689" s="23">
        <v>0</v>
      </c>
      <c r="AK689" s="23" t="s">
        <v>58</v>
      </c>
      <c r="AL689" s="23">
        <v>0</v>
      </c>
      <c r="AM689" s="24" t="s">
        <v>59</v>
      </c>
      <c r="AN689" s="24" t="s">
        <v>60</v>
      </c>
      <c r="AO689" s="24"/>
      <c r="AP689" s="23" t="s">
        <v>61</v>
      </c>
      <c r="AQ689" s="23" t="s">
        <v>62</v>
      </c>
      <c r="AR689" s="23" t="s">
        <v>87</v>
      </c>
      <c r="AS689" s="23" t="s">
        <v>88</v>
      </c>
      <c r="AT689" s="23" t="s">
        <v>169</v>
      </c>
      <c r="AU689" s="23" t="s">
        <v>65</v>
      </c>
      <c r="AV689" s="23" t="s">
        <v>201</v>
      </c>
      <c r="AW689" s="23" t="s">
        <v>92</v>
      </c>
      <c r="AX689" s="23" t="s">
        <v>68</v>
      </c>
      <c r="AY689" s="23" t="s">
        <v>93</v>
      </c>
      <c r="AZ689" s="23" t="s">
        <v>6811</v>
      </c>
      <c r="BA689" s="23" t="s">
        <v>124</v>
      </c>
      <c r="BB689" s="23">
        <v>0</v>
      </c>
      <c r="BC689" s="23" t="s">
        <v>6961</v>
      </c>
      <c r="BD689" s="23" t="s">
        <v>3125</v>
      </c>
      <c r="BE689" s="29">
        <v>42815</v>
      </c>
      <c r="BF689" s="23">
        <v>68483</v>
      </c>
      <c r="BG689" s="29">
        <v>42815</v>
      </c>
      <c r="BH689" s="108" t="s">
        <v>6811</v>
      </c>
      <c r="BI689" s="42">
        <v>120</v>
      </c>
      <c r="BJ689" s="43">
        <v>4</v>
      </c>
      <c r="BK689" s="27">
        <f t="shared" si="42"/>
        <v>3</v>
      </c>
      <c r="BL689" s="110">
        <f t="shared" si="43"/>
        <v>0.25</v>
      </c>
    </row>
    <row r="690" spans="1:64" ht="18.75" customHeight="1" x14ac:dyDescent="0.25">
      <c r="A690" s="105" t="s">
        <v>6392</v>
      </c>
      <c r="B690" s="51" t="s">
        <v>6967</v>
      </c>
      <c r="C690" s="49">
        <v>93</v>
      </c>
      <c r="D690" s="63" t="s">
        <v>3333</v>
      </c>
      <c r="E690" s="51" t="s">
        <v>377</v>
      </c>
      <c r="F690" s="50">
        <v>5030</v>
      </c>
      <c r="G690" s="63" t="s">
        <v>46</v>
      </c>
      <c r="H690" s="24" t="str">
        <f>IFERROR(IF(F690*1=9999,VLOOKUP(99&amp;C690*1,[4]Depara_Prod_Oficial!$A$2:$F$1048576,6,FALSE),VLOOKUP(F690*1,[4]Depara_Prod_Oficial!$A$2:$F$1048576,6,FALSE)),E690)</f>
        <v>Vida Proteção Exclusiva</v>
      </c>
      <c r="I690" s="24" t="str">
        <f>IFERROR(VLOOKUP(H690,'[5]Principais Produtos'!$C$1:$D$42,2,0),"Não")</f>
        <v>Sim</v>
      </c>
      <c r="J690" s="51" t="s">
        <v>387</v>
      </c>
      <c r="K690" s="51" t="s">
        <v>47</v>
      </c>
      <c r="L690" s="51"/>
      <c r="M690" s="69" t="s">
        <v>369</v>
      </c>
      <c r="N690" s="103">
        <v>33355.82</v>
      </c>
      <c r="O690" s="103">
        <v>0</v>
      </c>
      <c r="P690" s="104">
        <v>33355.82</v>
      </c>
      <c r="Q690" s="31"/>
      <c r="R690" s="17"/>
      <c r="S690" s="70" t="s">
        <v>375</v>
      </c>
      <c r="T690" s="23">
        <v>2429954</v>
      </c>
      <c r="U690" s="23" t="s">
        <v>6962</v>
      </c>
      <c r="V690" s="23" t="s">
        <v>6963</v>
      </c>
      <c r="W690" s="23" t="s">
        <v>52</v>
      </c>
      <c r="X690" s="23" t="s">
        <v>6964</v>
      </c>
      <c r="Y690" s="23" t="s">
        <v>6965</v>
      </c>
      <c r="Z690" s="23" t="s">
        <v>6966</v>
      </c>
      <c r="AA690" s="23" t="s">
        <v>56</v>
      </c>
      <c r="AB690" s="23">
        <v>63578</v>
      </c>
      <c r="AC690" s="23">
        <v>63578</v>
      </c>
      <c r="AD690" s="23" t="s">
        <v>56</v>
      </c>
      <c r="AE690" s="23" t="s">
        <v>56</v>
      </c>
      <c r="AF690" s="23" t="s">
        <v>56</v>
      </c>
      <c r="AG690" s="23">
        <v>63578</v>
      </c>
      <c r="AH690" s="23" t="s">
        <v>102</v>
      </c>
      <c r="AI690" s="23">
        <v>31789</v>
      </c>
      <c r="AJ690" s="23">
        <v>0</v>
      </c>
      <c r="AK690" s="23" t="s">
        <v>58</v>
      </c>
      <c r="AL690" s="23">
        <v>0</v>
      </c>
      <c r="AM690" s="24" t="s">
        <v>59</v>
      </c>
      <c r="AN690" s="24" t="s">
        <v>60</v>
      </c>
      <c r="AO690" s="24"/>
      <c r="AP690" s="23" t="s">
        <v>61</v>
      </c>
      <c r="AQ690" s="23" t="s">
        <v>62</v>
      </c>
      <c r="AR690" s="23" t="s">
        <v>87</v>
      </c>
      <c r="AS690" s="23" t="s">
        <v>88</v>
      </c>
      <c r="AT690" s="23" t="s">
        <v>590</v>
      </c>
      <c r="AU690" s="23" t="s">
        <v>65</v>
      </c>
      <c r="AV690" s="23" t="s">
        <v>1464</v>
      </c>
      <c r="AW690" s="23" t="s">
        <v>92</v>
      </c>
      <c r="AX690" s="23" t="s">
        <v>68</v>
      </c>
      <c r="AY690" s="23" t="s">
        <v>93</v>
      </c>
      <c r="AZ690" s="23" t="s">
        <v>6811</v>
      </c>
      <c r="BA690" s="23" t="s">
        <v>124</v>
      </c>
      <c r="BB690" s="23">
        <v>0</v>
      </c>
      <c r="BC690" s="23" t="s">
        <v>6967</v>
      </c>
      <c r="BD690" s="23" t="s">
        <v>6968</v>
      </c>
      <c r="BE690" s="29">
        <v>42822</v>
      </c>
      <c r="BF690" s="23">
        <v>63578</v>
      </c>
      <c r="BG690" s="29">
        <v>42822</v>
      </c>
      <c r="BH690" s="108" t="s">
        <v>6811</v>
      </c>
      <c r="BI690" s="42">
        <v>113</v>
      </c>
      <c r="BJ690" s="43">
        <v>3.7666666666666666</v>
      </c>
      <c r="BK690" s="27">
        <f t="shared" si="42"/>
        <v>3</v>
      </c>
      <c r="BL690" s="110">
        <f t="shared" si="43"/>
        <v>0.25</v>
      </c>
    </row>
    <row r="691" spans="1:64" ht="18.75" customHeight="1" x14ac:dyDescent="0.25">
      <c r="A691" s="105" t="s">
        <v>6392</v>
      </c>
      <c r="B691" s="51" t="s">
        <v>6974</v>
      </c>
      <c r="C691" s="49">
        <v>93</v>
      </c>
      <c r="D691" s="63" t="s">
        <v>3333</v>
      </c>
      <c r="E691" s="51" t="s">
        <v>398</v>
      </c>
      <c r="F691" s="50">
        <v>8143</v>
      </c>
      <c r="G691" s="63" t="s">
        <v>389</v>
      </c>
      <c r="H691" s="24" t="str">
        <f>IFERROR(IF(F691*1=9999,VLOOKUP(99&amp;C691*1,[4]Depara_Prod_Oficial!$A$2:$F$1048576,6,FALSE),VLOOKUP(F691*1,[4]Depara_Prod_Oficial!$A$2:$F$1048576,6,FALSE)),E691)</f>
        <v>Vida Homem Tático</v>
      </c>
      <c r="I691" s="24" t="str">
        <f>IFERROR(VLOOKUP(H691,'[5]Principais Produtos'!$C$1:$D$42,2,0),"Não")</f>
        <v>Sim</v>
      </c>
      <c r="J691" s="51" t="s">
        <v>387</v>
      </c>
      <c r="K691" s="51" t="s">
        <v>954</v>
      </c>
      <c r="L691" s="51" t="s">
        <v>1933</v>
      </c>
      <c r="M691" s="69" t="s">
        <v>369</v>
      </c>
      <c r="N691" s="103">
        <v>15449.93</v>
      </c>
      <c r="O691" s="103">
        <v>0</v>
      </c>
      <c r="P691" s="104">
        <v>15449.93</v>
      </c>
      <c r="Q691" s="31"/>
      <c r="R691" s="17"/>
      <c r="S691" s="70" t="s">
        <v>375</v>
      </c>
      <c r="T691" s="23">
        <v>2420569</v>
      </c>
      <c r="U691" s="23" t="s">
        <v>6969</v>
      </c>
      <c r="V691" s="23" t="s">
        <v>6970</v>
      </c>
      <c r="W691" s="23" t="s">
        <v>52</v>
      </c>
      <c r="X691" s="23" t="s">
        <v>6971</v>
      </c>
      <c r="Y691" s="23" t="s">
        <v>6972</v>
      </c>
      <c r="Z691" s="23" t="s">
        <v>6973</v>
      </c>
      <c r="AA691" s="23" t="s">
        <v>56</v>
      </c>
      <c r="AB691" s="23">
        <v>30000</v>
      </c>
      <c r="AC691" s="23">
        <v>30000</v>
      </c>
      <c r="AD691" s="23" t="s">
        <v>56</v>
      </c>
      <c r="AE691" s="23" t="s">
        <v>56</v>
      </c>
      <c r="AF691" s="23" t="s">
        <v>56</v>
      </c>
      <c r="AG691" s="23">
        <v>30000</v>
      </c>
      <c r="AH691" s="23" t="s">
        <v>102</v>
      </c>
      <c r="AI691" s="23">
        <v>15000</v>
      </c>
      <c r="AJ691" s="23">
        <v>0</v>
      </c>
      <c r="AK691" s="23" t="s">
        <v>58</v>
      </c>
      <c r="AL691" s="23">
        <v>0</v>
      </c>
      <c r="AM691" s="24" t="s">
        <v>59</v>
      </c>
      <c r="AN691" s="24" t="s">
        <v>60</v>
      </c>
      <c r="AO691" s="24"/>
      <c r="AP691" s="23" t="s">
        <v>61</v>
      </c>
      <c r="AQ691" s="23" t="s">
        <v>62</v>
      </c>
      <c r="AR691" s="23" t="s">
        <v>87</v>
      </c>
      <c r="AS691" s="23" t="s">
        <v>88</v>
      </c>
      <c r="AT691" s="23" t="s">
        <v>89</v>
      </c>
      <c r="AU691" s="23" t="s">
        <v>103</v>
      </c>
      <c r="AV691" s="23" t="s">
        <v>1841</v>
      </c>
      <c r="AW691" s="23" t="s">
        <v>92</v>
      </c>
      <c r="AX691" s="23" t="s">
        <v>68</v>
      </c>
      <c r="AY691" s="23" t="s">
        <v>93</v>
      </c>
      <c r="AZ691" s="23" t="s">
        <v>6811</v>
      </c>
      <c r="BA691" s="23" t="s">
        <v>202</v>
      </c>
      <c r="BB691" s="23">
        <v>0</v>
      </c>
      <c r="BC691" s="23" t="s">
        <v>6974</v>
      </c>
      <c r="BD691" s="23" t="s">
        <v>5761</v>
      </c>
      <c r="BE691" s="29">
        <v>42796</v>
      </c>
      <c r="BF691" s="23">
        <v>30000</v>
      </c>
      <c r="BG691" s="29">
        <v>42796</v>
      </c>
      <c r="BH691" s="108" t="s">
        <v>6811</v>
      </c>
      <c r="BI691" s="42">
        <v>139</v>
      </c>
      <c r="BJ691" s="43">
        <v>4.6333333333333337</v>
      </c>
      <c r="BK691" s="27">
        <f t="shared" si="42"/>
        <v>4</v>
      </c>
      <c r="BL691" s="110">
        <f t="shared" si="43"/>
        <v>0.33333333333333331</v>
      </c>
    </row>
    <row r="692" spans="1:64" ht="18.75" customHeight="1" x14ac:dyDescent="0.25">
      <c r="A692" s="105" t="s">
        <v>6392</v>
      </c>
      <c r="B692" s="51" t="s">
        <v>6980</v>
      </c>
      <c r="C692" s="49">
        <v>93</v>
      </c>
      <c r="D692" s="63" t="s">
        <v>3333</v>
      </c>
      <c r="E692" s="51" t="s">
        <v>377</v>
      </c>
      <c r="F692" s="50">
        <v>5030</v>
      </c>
      <c r="G692" s="63" t="s">
        <v>374</v>
      </c>
      <c r="H692" s="24" t="str">
        <f>IFERROR(IF(F692*1=9999,VLOOKUP(99&amp;C692*1,[4]Depara_Prod_Oficial!$A$2:$F$1048576,6,FALSE),VLOOKUP(F692*1,[4]Depara_Prod_Oficial!$A$2:$F$1048576,6,FALSE)),E692)</f>
        <v>Vida Proteção Exclusiva</v>
      </c>
      <c r="I692" s="24" t="str">
        <f>IFERROR(VLOOKUP(H692,'[5]Principais Produtos'!$C$1:$D$42,2,0),"Não")</f>
        <v>Sim</v>
      </c>
      <c r="J692" s="51" t="s">
        <v>387</v>
      </c>
      <c r="K692" s="51" t="s">
        <v>3664</v>
      </c>
      <c r="L692" s="51"/>
      <c r="M692" s="69" t="s">
        <v>369</v>
      </c>
      <c r="N692" s="103">
        <v>24046.59</v>
      </c>
      <c r="O692" s="103">
        <v>0</v>
      </c>
      <c r="P692" s="104">
        <v>24046.59</v>
      </c>
      <c r="Q692" s="31"/>
      <c r="R692" s="17"/>
      <c r="S692" s="70" t="s">
        <v>375</v>
      </c>
      <c r="T692" s="23">
        <v>2135738</v>
      </c>
      <c r="U692" s="23" t="s">
        <v>6975</v>
      </c>
      <c r="V692" s="23" t="s">
        <v>6976</v>
      </c>
      <c r="W692" s="23" t="s">
        <v>52</v>
      </c>
      <c r="X692" s="23" t="s">
        <v>6977</v>
      </c>
      <c r="Y692" s="23" t="s">
        <v>6978</v>
      </c>
      <c r="Z692" s="23" t="s">
        <v>6979</v>
      </c>
      <c r="AA692" s="23" t="s">
        <v>56</v>
      </c>
      <c r="AB692" s="23">
        <v>28958</v>
      </c>
      <c r="AC692" s="23">
        <v>28958</v>
      </c>
      <c r="AD692" s="23" t="s">
        <v>56</v>
      </c>
      <c r="AE692" s="23" t="s">
        <v>56</v>
      </c>
      <c r="AF692" s="23" t="s">
        <v>56</v>
      </c>
      <c r="AG692" s="23">
        <v>28958</v>
      </c>
      <c r="AH692" s="23" t="s">
        <v>102</v>
      </c>
      <c r="AI692" s="23">
        <v>14479</v>
      </c>
      <c r="AJ692" s="23">
        <v>0</v>
      </c>
      <c r="AK692" s="23" t="s">
        <v>58</v>
      </c>
      <c r="AL692" s="23">
        <v>0</v>
      </c>
      <c r="AM692" s="24" t="s">
        <v>59</v>
      </c>
      <c r="AN692" s="24" t="s">
        <v>60</v>
      </c>
      <c r="AO692" s="24"/>
      <c r="AP692" s="23" t="s">
        <v>61</v>
      </c>
      <c r="AQ692" s="23" t="s">
        <v>62</v>
      </c>
      <c r="AR692" s="23" t="s">
        <v>199</v>
      </c>
      <c r="AS692" s="23" t="s">
        <v>88</v>
      </c>
      <c r="AT692" s="23" t="s">
        <v>153</v>
      </c>
      <c r="AU692" s="23" t="s">
        <v>65</v>
      </c>
      <c r="AV692" s="23" t="s">
        <v>6292</v>
      </c>
      <c r="AW692" s="23" t="s">
        <v>92</v>
      </c>
      <c r="AX692" s="23" t="s">
        <v>68</v>
      </c>
      <c r="AY692" s="23" t="s">
        <v>93</v>
      </c>
      <c r="AZ692" s="23" t="s">
        <v>6819</v>
      </c>
      <c r="BA692" s="23" t="s">
        <v>124</v>
      </c>
      <c r="BB692" s="23">
        <v>0</v>
      </c>
      <c r="BC692" s="23" t="s">
        <v>6980</v>
      </c>
      <c r="BD692" s="23" t="s">
        <v>6981</v>
      </c>
      <c r="BE692" s="29">
        <v>42231</v>
      </c>
      <c r="BF692" s="23">
        <v>28958</v>
      </c>
      <c r="BG692" s="29">
        <v>42231</v>
      </c>
      <c r="BH692" s="108" t="s">
        <v>6819</v>
      </c>
      <c r="BI692" s="42">
        <v>705</v>
      </c>
      <c r="BJ692" s="43">
        <v>23.5</v>
      </c>
      <c r="BK692" s="27">
        <f t="shared" si="42"/>
        <v>23</v>
      </c>
      <c r="BL692" s="110">
        <f t="shared" si="43"/>
        <v>1.9166666666666667</v>
      </c>
    </row>
    <row r="693" spans="1:64" ht="18.75" customHeight="1" x14ac:dyDescent="0.25">
      <c r="A693" s="105" t="s">
        <v>6392</v>
      </c>
      <c r="B693" s="51" t="s">
        <v>6987</v>
      </c>
      <c r="C693" s="49">
        <v>82</v>
      </c>
      <c r="D693" s="63" t="s">
        <v>3333</v>
      </c>
      <c r="E693" s="51" t="s">
        <v>3183</v>
      </c>
      <c r="F693" s="50">
        <v>1113</v>
      </c>
      <c r="G693" s="63" t="s">
        <v>389</v>
      </c>
      <c r="H693" s="24" t="str">
        <f>IFERROR(IF(F693*1=9999,VLOOKUP(99&amp;C693*1,[4]Depara_Prod_Oficial!$A$2:$F$1048576,6,FALSE),VLOOKUP(F693*1,[4]Depara_Prod_Oficial!$A$2:$F$1048576,6,FALSE)),E693)</f>
        <v>AP Proteção Especial</v>
      </c>
      <c r="I693" s="24" t="str">
        <f>IFERROR(VLOOKUP(H693,'[5]Principais Produtos'!$C$1:$D$42,2,0),"Não")</f>
        <v>Não</v>
      </c>
      <c r="J693" s="51" t="s">
        <v>387</v>
      </c>
      <c r="K693" s="51" t="s">
        <v>6139</v>
      </c>
      <c r="L693" s="51"/>
      <c r="M693" s="69" t="s">
        <v>369</v>
      </c>
      <c r="N693" s="103">
        <v>922.42</v>
      </c>
      <c r="O693" s="103">
        <v>0</v>
      </c>
      <c r="P693" s="104">
        <v>922.42</v>
      </c>
      <c r="Q693" s="31"/>
      <c r="R693" s="17"/>
      <c r="S693" s="70" t="s">
        <v>375</v>
      </c>
      <c r="T693" s="23">
        <v>2273987</v>
      </c>
      <c r="U693" s="23" t="s">
        <v>6982</v>
      </c>
      <c r="V693" s="23" t="s">
        <v>6983</v>
      </c>
      <c r="W693" s="23" t="s">
        <v>52</v>
      </c>
      <c r="X693" s="23" t="s">
        <v>6984</v>
      </c>
      <c r="Y693" s="23" t="s">
        <v>6985</v>
      </c>
      <c r="Z693" s="23" t="s">
        <v>6986</v>
      </c>
      <c r="AA693" s="23" t="s">
        <v>56</v>
      </c>
      <c r="AB693" s="23">
        <v>73317</v>
      </c>
      <c r="AC693" s="23">
        <v>73317</v>
      </c>
      <c r="AD693" s="23" t="s">
        <v>56</v>
      </c>
      <c r="AE693" s="23" t="s">
        <v>56</v>
      </c>
      <c r="AF693" s="23" t="s">
        <v>56</v>
      </c>
      <c r="AG693" s="23">
        <v>73317</v>
      </c>
      <c r="AH693" s="23" t="s">
        <v>102</v>
      </c>
      <c r="AI693" s="23">
        <v>36658.5</v>
      </c>
      <c r="AJ693" s="23">
        <v>0</v>
      </c>
      <c r="AK693" s="23" t="s">
        <v>58</v>
      </c>
      <c r="AL693" s="23">
        <v>0</v>
      </c>
      <c r="AM693" s="24" t="s">
        <v>59</v>
      </c>
      <c r="AN693" s="24" t="s">
        <v>60</v>
      </c>
      <c r="AO693" s="24"/>
      <c r="AP693" s="23" t="s">
        <v>61</v>
      </c>
      <c r="AQ693" s="23" t="s">
        <v>62</v>
      </c>
      <c r="AR693" s="23" t="s">
        <v>87</v>
      </c>
      <c r="AS693" s="23" t="s">
        <v>88</v>
      </c>
      <c r="AT693" s="23" t="s">
        <v>153</v>
      </c>
      <c r="AU693" s="23" t="s">
        <v>65</v>
      </c>
      <c r="AV693" s="23" t="s">
        <v>1899</v>
      </c>
      <c r="AW693" s="23" t="s">
        <v>92</v>
      </c>
      <c r="AX693" s="23" t="s">
        <v>68</v>
      </c>
      <c r="AY693" s="23" t="s">
        <v>93</v>
      </c>
      <c r="AZ693" s="23" t="s">
        <v>6819</v>
      </c>
      <c r="BA693" s="23" t="s">
        <v>202</v>
      </c>
      <c r="BB693" s="23">
        <v>0</v>
      </c>
      <c r="BC693" s="23" t="s">
        <v>6987</v>
      </c>
      <c r="BD693" s="23" t="s">
        <v>6988</v>
      </c>
      <c r="BE693" s="29">
        <v>42546</v>
      </c>
      <c r="BF693" s="23">
        <v>73317</v>
      </c>
      <c r="BG693" s="29">
        <v>42546</v>
      </c>
      <c r="BH693" s="108" t="s">
        <v>6819</v>
      </c>
      <c r="BI693" s="42">
        <v>390</v>
      </c>
      <c r="BJ693" s="43">
        <v>13</v>
      </c>
      <c r="BK693" s="27">
        <f t="shared" si="42"/>
        <v>12</v>
      </c>
      <c r="BL693" s="110">
        <f t="shared" si="43"/>
        <v>1</v>
      </c>
    </row>
    <row r="694" spans="1:64" ht="18.75" customHeight="1" x14ac:dyDescent="0.25">
      <c r="A694" s="105" t="s">
        <v>6392</v>
      </c>
      <c r="B694" s="51" t="s">
        <v>6994</v>
      </c>
      <c r="C694" s="49">
        <v>93</v>
      </c>
      <c r="D694" s="63" t="s">
        <v>3333</v>
      </c>
      <c r="E694" s="51" t="s">
        <v>377</v>
      </c>
      <c r="F694" s="50">
        <v>5030</v>
      </c>
      <c r="G694" s="63" t="s">
        <v>46</v>
      </c>
      <c r="H694" s="24" t="str">
        <f>IFERROR(IF(F694*1=9999,VLOOKUP(99&amp;C694*1,[4]Depara_Prod_Oficial!$A$2:$F$1048576,6,FALSE),VLOOKUP(F694*1,[4]Depara_Prod_Oficial!$A$2:$F$1048576,6,FALSE)),E694)</f>
        <v>Vida Proteção Exclusiva</v>
      </c>
      <c r="I694" s="24" t="str">
        <f>IFERROR(VLOOKUP(H694,'[5]Principais Produtos'!$C$1:$D$42,2,0),"Não")</f>
        <v>Sim</v>
      </c>
      <c r="J694" s="51" t="s">
        <v>387</v>
      </c>
      <c r="K694" s="51" t="s">
        <v>47</v>
      </c>
      <c r="L694" s="51"/>
      <c r="M694" s="69" t="s">
        <v>369</v>
      </c>
      <c r="N694" s="103">
        <v>306.23</v>
      </c>
      <c r="O694" s="103">
        <v>0</v>
      </c>
      <c r="P694" s="104">
        <v>306.23</v>
      </c>
      <c r="Q694" s="31"/>
      <c r="R694" s="17"/>
      <c r="S694" s="70" t="s">
        <v>375</v>
      </c>
      <c r="T694" s="23">
        <v>2373286</v>
      </c>
      <c r="U694" s="23" t="s">
        <v>6989</v>
      </c>
      <c r="V694" s="23" t="s">
        <v>6990</v>
      </c>
      <c r="W694" s="23" t="s">
        <v>52</v>
      </c>
      <c r="X694" s="23" t="s">
        <v>6991</v>
      </c>
      <c r="Y694" s="23" t="s">
        <v>6992</v>
      </c>
      <c r="Z694" s="23" t="s">
        <v>6993</v>
      </c>
      <c r="AA694" s="23" t="s">
        <v>56</v>
      </c>
      <c r="AB694" s="23">
        <v>28105</v>
      </c>
      <c r="AC694" s="23">
        <v>28105</v>
      </c>
      <c r="AD694" s="23" t="s">
        <v>56</v>
      </c>
      <c r="AE694" s="23" t="s">
        <v>56</v>
      </c>
      <c r="AF694" s="23" t="s">
        <v>56</v>
      </c>
      <c r="AG694" s="23">
        <v>28105</v>
      </c>
      <c r="AH694" s="23" t="s">
        <v>102</v>
      </c>
      <c r="AI694" s="23">
        <v>14052.5</v>
      </c>
      <c r="AJ694" s="23">
        <v>0</v>
      </c>
      <c r="AK694" s="23" t="s">
        <v>58</v>
      </c>
      <c r="AL694" s="23">
        <v>0</v>
      </c>
      <c r="AM694" s="24" t="s">
        <v>59</v>
      </c>
      <c r="AN694" s="24" t="s">
        <v>60</v>
      </c>
      <c r="AO694" s="24"/>
      <c r="AP694" s="23" t="s">
        <v>61</v>
      </c>
      <c r="AQ694" s="23" t="s">
        <v>62</v>
      </c>
      <c r="AR694" s="23" t="s">
        <v>87</v>
      </c>
      <c r="AS694" s="23" t="s">
        <v>88</v>
      </c>
      <c r="AT694" s="23" t="s">
        <v>169</v>
      </c>
      <c r="AU694" s="23" t="s">
        <v>65</v>
      </c>
      <c r="AV694" s="23" t="s">
        <v>2226</v>
      </c>
      <c r="AW694" s="23" t="s">
        <v>92</v>
      </c>
      <c r="AX694" s="23" t="s">
        <v>68</v>
      </c>
      <c r="AY694" s="23" t="s">
        <v>93</v>
      </c>
      <c r="AZ694" s="23" t="s">
        <v>6819</v>
      </c>
      <c r="BA694" s="23" t="s">
        <v>202</v>
      </c>
      <c r="BB694" s="23">
        <v>0</v>
      </c>
      <c r="BC694" s="23" t="s">
        <v>6994</v>
      </c>
      <c r="BD694" s="23" t="s">
        <v>1616</v>
      </c>
      <c r="BE694" s="29">
        <v>42684</v>
      </c>
      <c r="BF694" s="23">
        <v>28105</v>
      </c>
      <c r="BG694" s="29">
        <v>42684</v>
      </c>
      <c r="BH694" s="108" t="s">
        <v>6819</v>
      </c>
      <c r="BI694" s="42">
        <v>252</v>
      </c>
      <c r="BJ694" s="43">
        <v>8.4</v>
      </c>
      <c r="BK694" s="27">
        <f t="shared" si="42"/>
        <v>8</v>
      </c>
      <c r="BL694" s="110">
        <f t="shared" si="43"/>
        <v>0.66666666666666663</v>
      </c>
    </row>
    <row r="695" spans="1:64" ht="18.75" customHeight="1" x14ac:dyDescent="0.25">
      <c r="A695" s="105" t="s">
        <v>6392</v>
      </c>
      <c r="B695" s="51" t="s">
        <v>7000</v>
      </c>
      <c r="C695" s="49">
        <v>93</v>
      </c>
      <c r="D695" s="63" t="s">
        <v>3333</v>
      </c>
      <c r="E695" s="51" t="s">
        <v>913</v>
      </c>
      <c r="F695" s="50">
        <v>8033</v>
      </c>
      <c r="G695" s="63" t="s">
        <v>46</v>
      </c>
      <c r="H695" s="24" t="str">
        <f>IFERROR(IF(F695*1=9999,VLOOKUP(99&amp;C695*1,[4]Depara_Prod_Oficial!$A$2:$F$1048576,6,FALSE),VLOOKUP(F695*1,[4]Depara_Prod_Oficial!$A$2:$F$1048576,6,FALSE)),E695)</f>
        <v>Vida Clube</v>
      </c>
      <c r="I695" s="24" t="str">
        <f>IFERROR(VLOOKUP(H695,'[5]Principais Produtos'!$C$1:$D$42,2,0),"Não")</f>
        <v>Sim</v>
      </c>
      <c r="J695" s="51" t="s">
        <v>387</v>
      </c>
      <c r="K695" s="51" t="s">
        <v>47</v>
      </c>
      <c r="L695" s="51"/>
      <c r="M695" s="69" t="s">
        <v>369</v>
      </c>
      <c r="N695" s="103">
        <v>5677.79</v>
      </c>
      <c r="O695" s="103">
        <v>0</v>
      </c>
      <c r="P695" s="104">
        <v>5677.79</v>
      </c>
      <c r="Q695" s="31"/>
      <c r="R695" s="17"/>
      <c r="S695" s="70" t="s">
        <v>375</v>
      </c>
      <c r="T695" s="23">
        <v>2424706</v>
      </c>
      <c r="U695" s="23" t="s">
        <v>6995</v>
      </c>
      <c r="V695" s="23" t="s">
        <v>6996</v>
      </c>
      <c r="W695" s="23" t="s">
        <v>52</v>
      </c>
      <c r="X695" s="23" t="s">
        <v>6997</v>
      </c>
      <c r="Y695" s="23" t="s">
        <v>6998</v>
      </c>
      <c r="Z695" s="23" t="s">
        <v>6999</v>
      </c>
      <c r="AA695" s="23" t="s">
        <v>56</v>
      </c>
      <c r="AB695" s="23">
        <v>7613</v>
      </c>
      <c r="AC695" s="23">
        <v>7613</v>
      </c>
      <c r="AD695" s="23" t="s">
        <v>56</v>
      </c>
      <c r="AE695" s="23" t="s">
        <v>56</v>
      </c>
      <c r="AF695" s="23" t="s">
        <v>56</v>
      </c>
      <c r="AG695" s="23">
        <v>7613</v>
      </c>
      <c r="AH695" s="23" t="s">
        <v>102</v>
      </c>
      <c r="AI695" s="23">
        <v>3806.5</v>
      </c>
      <c r="AJ695" s="23">
        <v>0</v>
      </c>
      <c r="AK695" s="23" t="s">
        <v>58</v>
      </c>
      <c r="AL695" s="23">
        <v>0</v>
      </c>
      <c r="AM695" s="24" t="s">
        <v>59</v>
      </c>
      <c r="AN695" s="24" t="s">
        <v>60</v>
      </c>
      <c r="AO695" s="24"/>
      <c r="AP695" s="23" t="s">
        <v>61</v>
      </c>
      <c r="AQ695" s="23" t="s">
        <v>62</v>
      </c>
      <c r="AR695" s="23" t="s">
        <v>168</v>
      </c>
      <c r="AS695" s="23" t="s">
        <v>88</v>
      </c>
      <c r="AT695" s="23" t="s">
        <v>89</v>
      </c>
      <c r="AU695" s="23" t="s">
        <v>90</v>
      </c>
      <c r="AV695" s="23" t="s">
        <v>1078</v>
      </c>
      <c r="AW695" s="23" t="s">
        <v>67</v>
      </c>
      <c r="AX695" s="23" t="s">
        <v>68</v>
      </c>
      <c r="AY695" s="23" t="s">
        <v>93</v>
      </c>
      <c r="AZ695" s="23" t="s">
        <v>6927</v>
      </c>
      <c r="BA695" s="23" t="s">
        <v>124</v>
      </c>
      <c r="BB695" s="23">
        <v>0</v>
      </c>
      <c r="BC695" s="23" t="s">
        <v>7000</v>
      </c>
      <c r="BD695" s="23" t="s">
        <v>3132</v>
      </c>
      <c r="BE695" s="29">
        <v>42808</v>
      </c>
      <c r="BF695" s="23">
        <v>7613</v>
      </c>
      <c r="BG695" s="29">
        <v>42808</v>
      </c>
      <c r="BH695" s="108" t="s">
        <v>6927</v>
      </c>
      <c r="BI695" s="42">
        <v>135</v>
      </c>
      <c r="BJ695" s="43">
        <v>4.5</v>
      </c>
      <c r="BK695" s="27">
        <f t="shared" si="42"/>
        <v>4</v>
      </c>
      <c r="BL695" s="110">
        <f t="shared" si="43"/>
        <v>0.33333333333333331</v>
      </c>
    </row>
    <row r="696" spans="1:64" ht="18.75" customHeight="1" x14ac:dyDescent="0.25">
      <c r="A696" s="105" t="s">
        <v>6392</v>
      </c>
      <c r="B696" s="51" t="s">
        <v>7006</v>
      </c>
      <c r="C696" s="49">
        <v>93</v>
      </c>
      <c r="D696" s="63" t="s">
        <v>3333</v>
      </c>
      <c r="E696" s="51" t="s">
        <v>3186</v>
      </c>
      <c r="F696" s="50">
        <v>7001</v>
      </c>
      <c r="G696" s="63" t="s">
        <v>374</v>
      </c>
      <c r="H696" s="24" t="str">
        <f>IFERROR(IF(F696*1=9999,VLOOKUP(99&amp;C696*1,[4]Depara_Prod_Oficial!$A$2:$F$1048576,6,FALSE),VLOOKUP(F696*1,[4]Depara_Prod_Oficial!$A$2:$F$1048576,6,FALSE)),E696)</f>
        <v>Vida Funcionários</v>
      </c>
      <c r="I696" s="24" t="str">
        <f>IFERROR(VLOOKUP(H696,'[5]Principais Produtos'!$C$1:$D$42,2,0),"Não")</f>
        <v>Não</v>
      </c>
      <c r="J696" s="51" t="s">
        <v>387</v>
      </c>
      <c r="K696" s="51" t="s">
        <v>6139</v>
      </c>
      <c r="L696" s="51"/>
      <c r="M696" s="69" t="s">
        <v>369</v>
      </c>
      <c r="N696" s="103">
        <v>1203.9100000000001</v>
      </c>
      <c r="O696" s="103">
        <v>0</v>
      </c>
      <c r="P696" s="104">
        <v>1203.9100000000001</v>
      </c>
      <c r="Q696" s="31"/>
      <c r="R696" s="17"/>
      <c r="S696" s="70" t="s">
        <v>375</v>
      </c>
      <c r="T696" s="23">
        <v>2446121</v>
      </c>
      <c r="U696" s="23" t="s">
        <v>7001</v>
      </c>
      <c r="V696" s="23" t="s">
        <v>7002</v>
      </c>
      <c r="W696" s="23" t="s">
        <v>52</v>
      </c>
      <c r="X696" s="23" t="s">
        <v>2554</v>
      </c>
      <c r="Y696" s="23" t="s">
        <v>7003</v>
      </c>
      <c r="Z696" s="23" t="s">
        <v>7004</v>
      </c>
      <c r="AA696" s="23" t="s">
        <v>56</v>
      </c>
      <c r="AB696" s="23">
        <v>148519.20000000001</v>
      </c>
      <c r="AC696" s="23">
        <v>148519.20000000001</v>
      </c>
      <c r="AD696" s="23" t="s">
        <v>56</v>
      </c>
      <c r="AE696" s="23" t="s">
        <v>56</v>
      </c>
      <c r="AF696" s="23" t="s">
        <v>56</v>
      </c>
      <c r="AG696" s="23">
        <v>148519.20000000001</v>
      </c>
      <c r="AH696" s="23" t="s">
        <v>102</v>
      </c>
      <c r="AI696" s="23">
        <v>74259.600000000006</v>
      </c>
      <c r="AJ696" s="23">
        <v>0</v>
      </c>
      <c r="AK696" s="23" t="s">
        <v>58</v>
      </c>
      <c r="AL696" s="23">
        <v>0</v>
      </c>
      <c r="AM696" s="24" t="s">
        <v>59</v>
      </c>
      <c r="AN696" s="24" t="s">
        <v>60</v>
      </c>
      <c r="AO696" s="24"/>
      <c r="AP696" s="23" t="s">
        <v>61</v>
      </c>
      <c r="AQ696" s="23" t="s">
        <v>62</v>
      </c>
      <c r="AR696" s="23" t="s">
        <v>87</v>
      </c>
      <c r="AS696" s="23" t="s">
        <v>88</v>
      </c>
      <c r="AT696" s="23" t="s">
        <v>3115</v>
      </c>
      <c r="AU696" s="23" t="s">
        <v>65</v>
      </c>
      <c r="AV696" s="23" t="s">
        <v>3227</v>
      </c>
      <c r="AW696" s="23" t="s">
        <v>1806</v>
      </c>
      <c r="AX696" s="23" t="s">
        <v>775</v>
      </c>
      <c r="AY696" s="23" t="s">
        <v>93</v>
      </c>
      <c r="AZ696" s="23" t="s">
        <v>7005</v>
      </c>
      <c r="BA696" s="23" t="s">
        <v>124</v>
      </c>
      <c r="BB696" s="23">
        <v>0</v>
      </c>
      <c r="BC696" s="23" t="s">
        <v>7006</v>
      </c>
      <c r="BD696" s="23" t="s">
        <v>7007</v>
      </c>
      <c r="BE696" s="29">
        <v>42865</v>
      </c>
      <c r="BF696" s="23">
        <v>148519.20000000001</v>
      </c>
      <c r="BG696" s="29">
        <v>42865</v>
      </c>
      <c r="BH696" s="108" t="s">
        <v>7005</v>
      </c>
      <c r="BI696" s="42">
        <v>79</v>
      </c>
      <c r="BJ696" s="43">
        <v>2.6333333333333333</v>
      </c>
      <c r="BK696" s="27">
        <f t="shared" ref="BK696:BK701" si="44">DATEDIF(BG696,BH696,"m")</f>
        <v>2</v>
      </c>
      <c r="BL696" s="110">
        <f t="shared" ref="BL696:BL701" si="45">BK696/12</f>
        <v>0.16666666666666666</v>
      </c>
    </row>
    <row r="697" spans="1:64" ht="18.75" customHeight="1" x14ac:dyDescent="0.25">
      <c r="A697" s="105" t="s">
        <v>6392</v>
      </c>
      <c r="B697" s="51" t="s">
        <v>7013</v>
      </c>
      <c r="C697" s="49">
        <v>93</v>
      </c>
      <c r="D697" s="63" t="s">
        <v>3333</v>
      </c>
      <c r="E697" s="51" t="s">
        <v>1634</v>
      </c>
      <c r="F697" s="50">
        <v>5031</v>
      </c>
      <c r="G697" s="63" t="s">
        <v>389</v>
      </c>
      <c r="H697" s="24" t="str">
        <f>IFERROR(IF(F697*1=9999,VLOOKUP(99&amp;C697*1,[4]Depara_Prod_Oficial!$A$2:$F$1048576,6,FALSE),VLOOKUP(F697*1,[4]Depara_Prod_Oficial!$A$2:$F$1048576,6,FALSE)),E697)</f>
        <v>Vida Superproteção</v>
      </c>
      <c r="I697" s="24" t="str">
        <f>IFERROR(VLOOKUP(H697,'[5]Principais Produtos'!$C$1:$D$42,2,0),"Não")</f>
        <v>Não</v>
      </c>
      <c r="J697" s="51" t="s">
        <v>387</v>
      </c>
      <c r="K697" s="51" t="s">
        <v>3664</v>
      </c>
      <c r="L697" s="51"/>
      <c r="M697" s="69" t="s">
        <v>369</v>
      </c>
      <c r="N697" s="103">
        <v>5108.29</v>
      </c>
      <c r="O697" s="103">
        <v>0</v>
      </c>
      <c r="P697" s="104">
        <v>5108.29</v>
      </c>
      <c r="Q697" s="31"/>
      <c r="R697" s="17"/>
      <c r="S697" s="70" t="s">
        <v>375</v>
      </c>
      <c r="T697" s="23">
        <v>2005897</v>
      </c>
      <c r="U697" s="23" t="s">
        <v>7008</v>
      </c>
      <c r="V697" s="23" t="s">
        <v>7009</v>
      </c>
      <c r="W697" s="23" t="s">
        <v>52</v>
      </c>
      <c r="X697" s="23" t="s">
        <v>7010</v>
      </c>
      <c r="Y697" s="23" t="s">
        <v>7011</v>
      </c>
      <c r="Z697" s="23" t="s">
        <v>7012</v>
      </c>
      <c r="AA697" s="23" t="s">
        <v>56</v>
      </c>
      <c r="AB697" s="23">
        <v>5000</v>
      </c>
      <c r="AC697" s="23">
        <v>5000</v>
      </c>
      <c r="AD697" s="23" t="s">
        <v>56</v>
      </c>
      <c r="AE697" s="23" t="s">
        <v>56</v>
      </c>
      <c r="AF697" s="23" t="s">
        <v>56</v>
      </c>
      <c r="AG697" s="23">
        <v>5000</v>
      </c>
      <c r="AH697" s="23" t="s">
        <v>102</v>
      </c>
      <c r="AI697" s="23">
        <v>2500</v>
      </c>
      <c r="AJ697" s="23">
        <v>0</v>
      </c>
      <c r="AK697" s="23" t="s">
        <v>58</v>
      </c>
      <c r="AL697" s="23">
        <v>0</v>
      </c>
      <c r="AM697" s="24" t="s">
        <v>59</v>
      </c>
      <c r="AN697" s="24" t="s">
        <v>60</v>
      </c>
      <c r="AO697" s="24"/>
      <c r="AP697" s="23" t="s">
        <v>61</v>
      </c>
      <c r="AQ697" s="23" t="s">
        <v>62</v>
      </c>
      <c r="AR697" s="23" t="s">
        <v>728</v>
      </c>
      <c r="AS697" s="23" t="s">
        <v>64</v>
      </c>
      <c r="AT697" s="23" t="s">
        <v>169</v>
      </c>
      <c r="AU697" s="23" t="s">
        <v>65</v>
      </c>
      <c r="AV697" s="23" t="s">
        <v>3734</v>
      </c>
      <c r="AW697" s="23" t="s">
        <v>92</v>
      </c>
      <c r="AX697" s="23" t="s">
        <v>68</v>
      </c>
      <c r="AY697" s="23" t="s">
        <v>93</v>
      </c>
      <c r="AZ697" s="23" t="s">
        <v>6776</v>
      </c>
      <c r="BA697" s="23" t="s">
        <v>202</v>
      </c>
      <c r="BB697" s="23">
        <v>0</v>
      </c>
      <c r="BC697" s="23" t="s">
        <v>7013</v>
      </c>
      <c r="BD697" s="23" t="s">
        <v>7014</v>
      </c>
      <c r="BE697" s="29">
        <v>41996</v>
      </c>
      <c r="BF697" s="23">
        <v>5000</v>
      </c>
      <c r="BG697" s="29">
        <v>41996</v>
      </c>
      <c r="BH697" s="108" t="s">
        <v>6776</v>
      </c>
      <c r="BI697" s="42">
        <v>951</v>
      </c>
      <c r="BJ697" s="43">
        <v>31.7</v>
      </c>
      <c r="BK697" s="27">
        <f t="shared" si="44"/>
        <v>31</v>
      </c>
      <c r="BL697" s="110">
        <f t="shared" si="45"/>
        <v>2.5833333333333335</v>
      </c>
    </row>
    <row r="698" spans="1:64" ht="18.75" customHeight="1" x14ac:dyDescent="0.25">
      <c r="A698" s="105" t="s">
        <v>6392</v>
      </c>
      <c r="B698" s="51" t="s">
        <v>7020</v>
      </c>
      <c r="C698" s="49">
        <v>93</v>
      </c>
      <c r="D698" s="63" t="s">
        <v>3333</v>
      </c>
      <c r="E698" s="51" t="s">
        <v>7171</v>
      </c>
      <c r="F698" s="50">
        <v>5046</v>
      </c>
      <c r="G698" s="63" t="s">
        <v>389</v>
      </c>
      <c r="H698" s="24" t="str">
        <f>IFERROR(IF(F698*1=9999,VLOOKUP(99&amp;C698*1,[4]Depara_Prod_Oficial!$A$2:$F$1048576,6,FALSE),VLOOKUP(F698*1,[4]Depara_Prod_Oficial!$A$2:$F$1048576,6,FALSE)),E698)</f>
        <v>Vida PF</v>
      </c>
      <c r="I698" s="24" t="str">
        <f>IFERROR(VLOOKUP(H698,'[5]Principais Produtos'!$C$1:$D$42,2,0),"Não")</f>
        <v>Não</v>
      </c>
      <c r="J698" s="51" t="s">
        <v>1640</v>
      </c>
      <c r="K698" s="51"/>
      <c r="L698" s="51"/>
      <c r="M698" s="69" t="s">
        <v>369</v>
      </c>
      <c r="N698" s="103">
        <v>4700.68</v>
      </c>
      <c r="O698" s="103">
        <v>0</v>
      </c>
      <c r="P698" s="104">
        <v>4700.68</v>
      </c>
      <c r="Q698" s="31"/>
      <c r="R698" s="17"/>
      <c r="S698" s="70" t="s">
        <v>375</v>
      </c>
      <c r="T698" s="23">
        <v>2397963</v>
      </c>
      <c r="U698" s="23" t="s">
        <v>7015</v>
      </c>
      <c r="V698" s="23" t="s">
        <v>7016</v>
      </c>
      <c r="W698" s="23" t="s">
        <v>52</v>
      </c>
      <c r="X698" s="23" t="s">
        <v>7017</v>
      </c>
      <c r="Y698" s="23" t="s">
        <v>7018</v>
      </c>
      <c r="Z698" s="23" t="s">
        <v>7019</v>
      </c>
      <c r="AA698" s="23" t="s">
        <v>56</v>
      </c>
      <c r="AB698" s="23">
        <v>6617</v>
      </c>
      <c r="AC698" s="23">
        <v>6617</v>
      </c>
      <c r="AD698" s="23" t="s">
        <v>56</v>
      </c>
      <c r="AE698" s="23" t="s">
        <v>56</v>
      </c>
      <c r="AF698" s="23" t="s">
        <v>56</v>
      </c>
      <c r="AG698" s="23">
        <v>6617</v>
      </c>
      <c r="AH698" s="23" t="s">
        <v>102</v>
      </c>
      <c r="AI698" s="23">
        <v>3308.5</v>
      </c>
      <c r="AJ698" s="23">
        <v>0</v>
      </c>
      <c r="AK698" s="23" t="s">
        <v>58</v>
      </c>
      <c r="AL698" s="23">
        <v>0</v>
      </c>
      <c r="AM698" s="24" t="s">
        <v>59</v>
      </c>
      <c r="AN698" s="24" t="s">
        <v>60</v>
      </c>
      <c r="AO698" s="24"/>
      <c r="AP698" s="23" t="s">
        <v>61</v>
      </c>
      <c r="AQ698" s="23" t="s">
        <v>62</v>
      </c>
      <c r="AR698" s="23" t="s">
        <v>87</v>
      </c>
      <c r="AS698" s="23" t="s">
        <v>88</v>
      </c>
      <c r="AT698" s="23" t="s">
        <v>2044</v>
      </c>
      <c r="AU698" s="23" t="s">
        <v>65</v>
      </c>
      <c r="AV698" s="23" t="s">
        <v>1155</v>
      </c>
      <c r="AW698" s="23" t="s">
        <v>92</v>
      </c>
      <c r="AX698" s="23" t="s">
        <v>68</v>
      </c>
      <c r="AY698" s="23" t="s">
        <v>93</v>
      </c>
      <c r="AZ698" s="23" t="s">
        <v>6776</v>
      </c>
      <c r="BA698" s="23" t="s">
        <v>124</v>
      </c>
      <c r="BB698" s="23">
        <v>0</v>
      </c>
      <c r="BC698" s="23" t="s">
        <v>7020</v>
      </c>
      <c r="BD698" s="23" t="s">
        <v>3993</v>
      </c>
      <c r="BE698" s="29">
        <v>42719</v>
      </c>
      <c r="BF698" s="23">
        <v>6617</v>
      </c>
      <c r="BG698" s="29">
        <v>42719</v>
      </c>
      <c r="BH698" s="108" t="s">
        <v>6776</v>
      </c>
      <c r="BI698" s="42">
        <v>228</v>
      </c>
      <c r="BJ698" s="43">
        <v>7.6</v>
      </c>
      <c r="BK698" s="27">
        <f t="shared" si="44"/>
        <v>7</v>
      </c>
      <c r="BL698" s="110">
        <f t="shared" si="45"/>
        <v>0.58333333333333337</v>
      </c>
    </row>
    <row r="699" spans="1:64" ht="18.75" customHeight="1" x14ac:dyDescent="0.25">
      <c r="A699" s="105" t="s">
        <v>6392</v>
      </c>
      <c r="B699" s="51" t="s">
        <v>7027</v>
      </c>
      <c r="C699" s="49">
        <v>93</v>
      </c>
      <c r="D699" s="63" t="s">
        <v>3333</v>
      </c>
      <c r="E699" s="51" t="s">
        <v>1630</v>
      </c>
      <c r="F699" s="50">
        <v>5055</v>
      </c>
      <c r="G699" s="63" t="s">
        <v>386</v>
      </c>
      <c r="H699" s="24" t="str">
        <f>IFERROR(IF(F699*1=9999,VLOOKUP(99&amp;C699*1,[4]Depara_Prod_Oficial!$A$2:$F$1048576,6,FALSE),VLOOKUP(F699*1,[4]Depara_Prod_Oficial!$A$2:$F$1048576,6,FALSE)),E699)</f>
        <v>Vida Master</v>
      </c>
      <c r="I699" s="24" t="str">
        <f>IFERROR(VLOOKUP(H699,'[5]Principais Produtos'!$C$1:$D$42,2,0),"Não")</f>
        <v>Sim</v>
      </c>
      <c r="J699" s="51" t="s">
        <v>387</v>
      </c>
      <c r="K699" s="51" t="s">
        <v>3664</v>
      </c>
      <c r="L699" s="51"/>
      <c r="M699" s="69" t="s">
        <v>369</v>
      </c>
      <c r="N699" s="103">
        <v>37232.9</v>
      </c>
      <c r="O699" s="103">
        <v>0</v>
      </c>
      <c r="P699" s="104">
        <v>37232.9</v>
      </c>
      <c r="Q699" s="31"/>
      <c r="R699" s="17"/>
      <c r="S699" s="70" t="s">
        <v>375</v>
      </c>
      <c r="T699" s="23">
        <v>2334631</v>
      </c>
      <c r="U699" s="23" t="s">
        <v>7021</v>
      </c>
      <c r="V699" s="23" t="s">
        <v>7022</v>
      </c>
      <c r="W699" s="23" t="s">
        <v>52</v>
      </c>
      <c r="X699" s="23" t="s">
        <v>7023</v>
      </c>
      <c r="Y699" s="23" t="s">
        <v>7024</v>
      </c>
      <c r="Z699" s="23" t="s">
        <v>7025</v>
      </c>
      <c r="AA699" s="23" t="s">
        <v>56</v>
      </c>
      <c r="AB699" s="23">
        <v>120000</v>
      </c>
      <c r="AC699" s="23">
        <v>120000</v>
      </c>
      <c r="AD699" s="23" t="s">
        <v>56</v>
      </c>
      <c r="AE699" s="23" t="s">
        <v>56</v>
      </c>
      <c r="AF699" s="23" t="s">
        <v>56</v>
      </c>
      <c r="AG699" s="23">
        <v>120000</v>
      </c>
      <c r="AH699" s="23" t="s">
        <v>102</v>
      </c>
      <c r="AI699" s="23">
        <v>60000</v>
      </c>
      <c r="AJ699" s="23">
        <v>0</v>
      </c>
      <c r="AK699" s="23" t="s">
        <v>58</v>
      </c>
      <c r="AL699" s="23">
        <v>0</v>
      </c>
      <c r="AM699" s="24" t="s">
        <v>59</v>
      </c>
      <c r="AN699" s="24" t="s">
        <v>60</v>
      </c>
      <c r="AO699" s="24"/>
      <c r="AP699" s="23" t="s">
        <v>61</v>
      </c>
      <c r="AQ699" s="23" t="s">
        <v>62</v>
      </c>
      <c r="AR699" s="23" t="s">
        <v>199</v>
      </c>
      <c r="AS699" s="23" t="s">
        <v>88</v>
      </c>
      <c r="AT699" s="23" t="s">
        <v>89</v>
      </c>
      <c r="AU699" s="23" t="s">
        <v>103</v>
      </c>
      <c r="AV699" s="23" t="s">
        <v>7026</v>
      </c>
      <c r="AW699" s="23" t="s">
        <v>67</v>
      </c>
      <c r="AX699" s="23" t="s">
        <v>68</v>
      </c>
      <c r="AY699" s="23" t="s">
        <v>93</v>
      </c>
      <c r="AZ699" s="23" t="s">
        <v>6776</v>
      </c>
      <c r="BA699" s="23" t="s">
        <v>124</v>
      </c>
      <c r="BB699" s="23">
        <v>0</v>
      </c>
      <c r="BC699" s="23" t="s">
        <v>7027</v>
      </c>
      <c r="BD699" s="23" t="s">
        <v>5570</v>
      </c>
      <c r="BE699" s="29">
        <v>42654</v>
      </c>
      <c r="BF699" s="23">
        <v>120000</v>
      </c>
      <c r="BG699" s="29">
        <v>42654</v>
      </c>
      <c r="BH699" s="108" t="s">
        <v>6776</v>
      </c>
      <c r="BI699" s="42">
        <v>293</v>
      </c>
      <c r="BJ699" s="43">
        <v>9.7666666666666675</v>
      </c>
      <c r="BK699" s="27">
        <f t="shared" si="44"/>
        <v>9</v>
      </c>
      <c r="BL699" s="110">
        <f t="shared" si="45"/>
        <v>0.75</v>
      </c>
    </row>
    <row r="700" spans="1:64" ht="18.75" customHeight="1" x14ac:dyDescent="0.25">
      <c r="A700" s="105" t="s">
        <v>6392</v>
      </c>
      <c r="B700" s="51" t="s">
        <v>7033</v>
      </c>
      <c r="C700" s="49">
        <v>82</v>
      </c>
      <c r="D700" s="63" t="s">
        <v>3333</v>
      </c>
      <c r="E700" s="51" t="s">
        <v>917</v>
      </c>
      <c r="F700" s="50">
        <v>5012</v>
      </c>
      <c r="G700" s="63" t="s">
        <v>374</v>
      </c>
      <c r="H700" s="24" t="str">
        <f>IFERROR(IF(F700*1=9999,VLOOKUP(99&amp;C700*1,[4]Depara_Prod_Oficial!$A$2:$F$1048576,6,FALSE),VLOOKUP(F700*1,[4]Depara_Prod_Oficial!$A$2:$F$1048576,6,FALSE)),E700)</f>
        <v>AP STD</v>
      </c>
      <c r="I700" s="24" t="str">
        <f>IFERROR(VLOOKUP(H700,'[5]Principais Produtos'!$C$1:$D$42,2,0),"Não")</f>
        <v>Sim</v>
      </c>
      <c r="J700" s="51" t="s">
        <v>387</v>
      </c>
      <c r="K700" s="51" t="s">
        <v>3664</v>
      </c>
      <c r="L700" s="51"/>
      <c r="M700" s="69" t="s">
        <v>369</v>
      </c>
      <c r="N700" s="103">
        <v>690.86</v>
      </c>
      <c r="O700" s="103">
        <v>0</v>
      </c>
      <c r="P700" s="104">
        <v>690.86</v>
      </c>
      <c r="Q700" s="31"/>
      <c r="R700" s="17"/>
      <c r="S700" s="70" t="s">
        <v>375</v>
      </c>
      <c r="T700" s="23">
        <v>2335184</v>
      </c>
      <c r="U700" s="23" t="s">
        <v>7028</v>
      </c>
      <c r="V700" s="23" t="s">
        <v>7029</v>
      </c>
      <c r="W700" s="23" t="s">
        <v>52</v>
      </c>
      <c r="X700" s="23" t="s">
        <v>7030</v>
      </c>
      <c r="Y700" s="23" t="s">
        <v>7031</v>
      </c>
      <c r="Z700" s="23" t="s">
        <v>7032</v>
      </c>
      <c r="AA700" s="23" t="s">
        <v>56</v>
      </c>
      <c r="AB700" s="23">
        <v>53442</v>
      </c>
      <c r="AC700" s="23">
        <v>53442</v>
      </c>
      <c r="AD700" s="23" t="s">
        <v>56</v>
      </c>
      <c r="AE700" s="23" t="s">
        <v>56</v>
      </c>
      <c r="AF700" s="23" t="s">
        <v>56</v>
      </c>
      <c r="AG700" s="23">
        <v>53442</v>
      </c>
      <c r="AH700" s="23" t="s">
        <v>102</v>
      </c>
      <c r="AI700" s="23">
        <v>26721</v>
      </c>
      <c r="AJ700" s="23">
        <v>0</v>
      </c>
      <c r="AK700" s="23" t="s">
        <v>58</v>
      </c>
      <c r="AL700" s="23">
        <v>0</v>
      </c>
      <c r="AM700" s="24" t="s">
        <v>59</v>
      </c>
      <c r="AN700" s="24" t="s">
        <v>60</v>
      </c>
      <c r="AO700" s="24"/>
      <c r="AP700" s="23" t="s">
        <v>61</v>
      </c>
      <c r="AQ700" s="23" t="s">
        <v>62</v>
      </c>
      <c r="AR700" s="23" t="s">
        <v>87</v>
      </c>
      <c r="AS700" s="23" t="s">
        <v>88</v>
      </c>
      <c r="AT700" s="23" t="s">
        <v>169</v>
      </c>
      <c r="AU700" s="23" t="s">
        <v>65</v>
      </c>
      <c r="AV700" s="23" t="s">
        <v>1841</v>
      </c>
      <c r="AW700" s="23" t="s">
        <v>92</v>
      </c>
      <c r="AX700" s="23" t="s">
        <v>68</v>
      </c>
      <c r="AY700" s="23" t="s">
        <v>93</v>
      </c>
      <c r="AZ700" s="23" t="s">
        <v>6776</v>
      </c>
      <c r="BA700" s="23" t="s">
        <v>124</v>
      </c>
      <c r="BB700" s="23">
        <v>0</v>
      </c>
      <c r="BC700" s="23" t="s">
        <v>7033</v>
      </c>
      <c r="BD700" s="23" t="s">
        <v>1338</v>
      </c>
      <c r="BE700" s="29">
        <v>42655</v>
      </c>
      <c r="BF700" s="23">
        <v>53442</v>
      </c>
      <c r="BG700" s="29">
        <v>42655</v>
      </c>
      <c r="BH700" s="108" t="s">
        <v>6776</v>
      </c>
      <c r="BI700" s="42">
        <v>292</v>
      </c>
      <c r="BJ700" s="43">
        <v>9.7333333333333325</v>
      </c>
      <c r="BK700" s="27">
        <f t="shared" si="44"/>
        <v>9</v>
      </c>
      <c r="BL700" s="110">
        <f t="shared" si="45"/>
        <v>0.75</v>
      </c>
    </row>
    <row r="701" spans="1:64" ht="18.75" customHeight="1" x14ac:dyDescent="0.25">
      <c r="A701" s="105" t="s">
        <v>6392</v>
      </c>
      <c r="B701" s="51" t="s">
        <v>7039</v>
      </c>
      <c r="C701" s="49">
        <v>82</v>
      </c>
      <c r="D701" s="63" t="s">
        <v>3333</v>
      </c>
      <c r="E701" s="51" t="s">
        <v>1627</v>
      </c>
      <c r="F701" s="50">
        <v>5013</v>
      </c>
      <c r="G701" s="63" t="s">
        <v>1641</v>
      </c>
      <c r="H701" s="24" t="str">
        <f>IFERROR(IF(F701*1=9999,VLOOKUP(99&amp;C701*1,[4]Depara_Prod_Oficial!$A$2:$F$1048576,6,FALSE),VLOOKUP(F701*1,[4]Depara_Prod_Oficial!$A$2:$F$1048576,6,FALSE)),E701)</f>
        <v>AP STD</v>
      </c>
      <c r="I701" s="24" t="str">
        <f>IFERROR(VLOOKUP(H701,'[5]Principais Produtos'!$C$1:$D$42,2,0),"Não")</f>
        <v>Sim</v>
      </c>
      <c r="J701" s="51" t="s">
        <v>387</v>
      </c>
      <c r="K701" s="51" t="s">
        <v>3664</v>
      </c>
      <c r="L701" s="51"/>
      <c r="M701" s="69" t="s">
        <v>369</v>
      </c>
      <c r="N701" s="103">
        <v>39.630000000000003</v>
      </c>
      <c r="O701" s="103">
        <v>0</v>
      </c>
      <c r="P701" s="104">
        <v>39.630000000000003</v>
      </c>
      <c r="Q701" s="31"/>
      <c r="R701" s="17"/>
      <c r="S701" s="70" t="s">
        <v>375</v>
      </c>
      <c r="T701" s="23">
        <v>2406482</v>
      </c>
      <c r="U701" s="23" t="s">
        <v>7034</v>
      </c>
      <c r="V701" s="23" t="s">
        <v>7035</v>
      </c>
      <c r="W701" s="23" t="s">
        <v>52</v>
      </c>
      <c r="X701" s="23" t="s">
        <v>7036</v>
      </c>
      <c r="Y701" s="23" t="s">
        <v>7037</v>
      </c>
      <c r="Z701" s="23" t="s">
        <v>7038</v>
      </c>
      <c r="AA701" s="23" t="s">
        <v>56</v>
      </c>
      <c r="AB701" s="23">
        <v>3557</v>
      </c>
      <c r="AC701" s="23">
        <v>3557</v>
      </c>
      <c r="AD701" s="23" t="s">
        <v>56</v>
      </c>
      <c r="AE701" s="23" t="s">
        <v>56</v>
      </c>
      <c r="AF701" s="23" t="s">
        <v>56</v>
      </c>
      <c r="AG701" s="23">
        <v>3557</v>
      </c>
      <c r="AH701" s="23" t="s">
        <v>102</v>
      </c>
      <c r="AI701" s="23">
        <v>1778.5</v>
      </c>
      <c r="AJ701" s="23">
        <v>0</v>
      </c>
      <c r="AK701" s="23" t="s">
        <v>58</v>
      </c>
      <c r="AL701" s="23">
        <v>0</v>
      </c>
      <c r="AM701" s="24" t="s">
        <v>59</v>
      </c>
      <c r="AN701" s="24" t="s">
        <v>60</v>
      </c>
      <c r="AO701" s="24"/>
      <c r="AP701" s="23" t="s">
        <v>61</v>
      </c>
      <c r="AQ701" s="23" t="s">
        <v>62</v>
      </c>
      <c r="AR701" s="23" t="s">
        <v>87</v>
      </c>
      <c r="AS701" s="23" t="s">
        <v>64</v>
      </c>
      <c r="AT701" s="23" t="s">
        <v>89</v>
      </c>
      <c r="AU701" s="23" t="s">
        <v>90</v>
      </c>
      <c r="AV701" s="23" t="s">
        <v>282</v>
      </c>
      <c r="AW701" s="23" t="s">
        <v>283</v>
      </c>
      <c r="AX701" s="23" t="s">
        <v>284</v>
      </c>
      <c r="AY701" s="23" t="s">
        <v>93</v>
      </c>
      <c r="AZ701" s="23" t="s">
        <v>6776</v>
      </c>
      <c r="BA701" s="23" t="s">
        <v>554</v>
      </c>
      <c r="BB701" s="23">
        <v>0</v>
      </c>
      <c r="BC701" s="23" t="s">
        <v>7039</v>
      </c>
      <c r="BD701" s="23" t="s">
        <v>7040</v>
      </c>
      <c r="BE701" s="29">
        <v>42753</v>
      </c>
      <c r="BF701" s="23">
        <v>3557</v>
      </c>
      <c r="BG701" s="29">
        <v>42753</v>
      </c>
      <c r="BH701" s="108" t="s">
        <v>6776</v>
      </c>
      <c r="BI701" s="42">
        <v>194</v>
      </c>
      <c r="BJ701" s="43">
        <v>6.4666666666666668</v>
      </c>
      <c r="BK701" s="27">
        <f t="shared" si="44"/>
        <v>6</v>
      </c>
      <c r="BL701" s="110">
        <f t="shared" si="45"/>
        <v>0.5</v>
      </c>
    </row>
    <row r="702" spans="1:64" ht="18.75" customHeight="1" x14ac:dyDescent="0.25">
      <c r="A702" s="105" t="s">
        <v>6392</v>
      </c>
      <c r="B702" s="51" t="s">
        <v>7047</v>
      </c>
      <c r="C702" s="49" t="s">
        <v>1618</v>
      </c>
      <c r="D702" s="63" t="s">
        <v>3333</v>
      </c>
      <c r="E702" s="51" t="s">
        <v>7041</v>
      </c>
      <c r="F702" s="50">
        <v>4</v>
      </c>
      <c r="G702" s="63" t="s">
        <v>389</v>
      </c>
      <c r="H702" s="24" t="str">
        <f>IFERROR(IF(F702*1=9999,VLOOKUP(99&amp;C702*1,[4]Depara_Prod_Oficial!$A$2:$F$1048576,6,FALSE),VLOOKUP(F702*1,[4]Depara_Prod_Oficial!$A$2:$F$1048576,6,FALSE)),E702)</f>
        <v>SUPERPREV INDIVIDUAL</v>
      </c>
      <c r="I702" s="24" t="str">
        <f>IFERROR(VLOOKUP(H702,'[5]Principais Produtos'!$C$1:$D$42,2,0),"Não")</f>
        <v>Não</v>
      </c>
      <c r="J702" s="51" t="s">
        <v>925</v>
      </c>
      <c r="K702" s="51" t="s">
        <v>378</v>
      </c>
      <c r="L702" s="51"/>
      <c r="M702" s="69" t="s">
        <v>903</v>
      </c>
      <c r="N702" s="103">
        <v>11621.7</v>
      </c>
      <c r="O702" s="103">
        <v>11621.7</v>
      </c>
      <c r="P702" s="104">
        <v>0</v>
      </c>
      <c r="Q702" s="31"/>
      <c r="R702" s="17"/>
      <c r="S702" s="70" t="s">
        <v>375</v>
      </c>
      <c r="T702" s="23">
        <v>1976215</v>
      </c>
      <c r="U702" s="23" t="s">
        <v>7042</v>
      </c>
      <c r="V702" s="23" t="s">
        <v>7043</v>
      </c>
      <c r="W702" s="23" t="s">
        <v>52</v>
      </c>
      <c r="X702" s="23" t="s">
        <v>7044</v>
      </c>
      <c r="Y702" s="23" t="s">
        <v>7045</v>
      </c>
      <c r="Z702" s="23" t="s">
        <v>7046</v>
      </c>
      <c r="AA702" s="23" t="s">
        <v>56</v>
      </c>
      <c r="AB702" s="23">
        <v>0</v>
      </c>
      <c r="AC702" s="23">
        <v>0</v>
      </c>
      <c r="AD702" s="23" t="s">
        <v>56</v>
      </c>
      <c r="AE702" s="23" t="s">
        <v>56</v>
      </c>
      <c r="AF702" s="23" t="s">
        <v>56</v>
      </c>
      <c r="AG702" s="23">
        <v>0</v>
      </c>
      <c r="AH702" s="23"/>
      <c r="AI702" s="23">
        <v>0</v>
      </c>
      <c r="AJ702" s="23">
        <v>0</v>
      </c>
      <c r="AK702" s="23" t="s">
        <v>58</v>
      </c>
      <c r="AL702" s="23">
        <v>0</v>
      </c>
      <c r="AM702" s="24" t="s">
        <v>59</v>
      </c>
      <c r="AN702" s="24" t="s">
        <v>60</v>
      </c>
      <c r="AO702" s="24"/>
      <c r="AP702" s="23" t="s">
        <v>61</v>
      </c>
      <c r="AQ702" s="23" t="s">
        <v>62</v>
      </c>
      <c r="AR702" s="23" t="s">
        <v>2674</v>
      </c>
      <c r="AS702" s="23" t="s">
        <v>88</v>
      </c>
      <c r="AT702" s="23" t="s">
        <v>89</v>
      </c>
      <c r="AU702" s="23" t="s">
        <v>90</v>
      </c>
      <c r="AV702" s="23" t="s">
        <v>201</v>
      </c>
      <c r="AW702" s="23" t="s">
        <v>92</v>
      </c>
      <c r="AX702" s="23" t="s">
        <v>68</v>
      </c>
      <c r="AY702" s="23" t="s">
        <v>93</v>
      </c>
      <c r="AZ702" s="23" t="s">
        <v>6811</v>
      </c>
      <c r="BA702" s="23" t="s">
        <v>163</v>
      </c>
      <c r="BB702" s="23">
        <v>0</v>
      </c>
      <c r="BC702" s="23" t="s">
        <v>7047</v>
      </c>
      <c r="BD702" s="29">
        <v>41926</v>
      </c>
      <c r="BE702" s="29">
        <v>41956</v>
      </c>
      <c r="BF702" s="23">
        <v>0</v>
      </c>
      <c r="BG702" s="29">
        <v>41956</v>
      </c>
      <c r="BH702" s="41" t="s">
        <v>6811</v>
      </c>
      <c r="BI702" s="42">
        <v>979</v>
      </c>
      <c r="BJ702" s="43">
        <v>32.633333333333333</v>
      </c>
    </row>
    <row r="703" spans="1:64" ht="18.75" customHeight="1" x14ac:dyDescent="0.25">
      <c r="A703" s="105" t="s">
        <v>6392</v>
      </c>
      <c r="B703" s="51" t="s">
        <v>7055</v>
      </c>
      <c r="C703" s="49">
        <v>93</v>
      </c>
      <c r="D703" s="63" t="s">
        <v>3333</v>
      </c>
      <c r="E703" s="51" t="s">
        <v>377</v>
      </c>
      <c r="F703" s="50">
        <v>5030</v>
      </c>
      <c r="G703" s="63" t="s">
        <v>389</v>
      </c>
      <c r="H703" s="24" t="str">
        <f>IFERROR(IF(F703*1=9999,VLOOKUP(99&amp;C703*1,[4]Depara_Prod_Oficial!$A$2:$F$1048576,6,FALSE),VLOOKUP(F703*1,[4]Depara_Prod_Oficial!$A$2:$F$1048576,6,FALSE)),E703)</f>
        <v>Vida Proteção Exclusiva</v>
      </c>
      <c r="I703" s="24" t="str">
        <f>IFERROR(VLOOKUP(H703,'[5]Principais Produtos'!$C$1:$D$42,2,0),"Não")</f>
        <v>Sim</v>
      </c>
      <c r="J703" s="51" t="s">
        <v>387</v>
      </c>
      <c r="K703" s="115" t="s">
        <v>7728</v>
      </c>
      <c r="L703" s="51" t="s">
        <v>7729</v>
      </c>
      <c r="M703" s="69" t="s">
        <v>903</v>
      </c>
      <c r="N703" s="103">
        <v>18952.57</v>
      </c>
      <c r="O703" s="103">
        <v>18952.57</v>
      </c>
      <c r="P703" s="104">
        <v>0</v>
      </c>
      <c r="Q703" s="31"/>
      <c r="R703" s="17"/>
      <c r="S703" s="70" t="s">
        <v>375</v>
      </c>
      <c r="T703" s="23">
        <v>2328186</v>
      </c>
      <c r="U703" s="23" t="s">
        <v>7048</v>
      </c>
      <c r="V703" s="23" t="s">
        <v>7049</v>
      </c>
      <c r="W703" s="23" t="s">
        <v>52</v>
      </c>
      <c r="X703" s="23" t="s">
        <v>7050</v>
      </c>
      <c r="Y703" s="23" t="s">
        <v>7051</v>
      </c>
      <c r="Z703" s="23" t="s">
        <v>7052</v>
      </c>
      <c r="AA703" s="23" t="s">
        <v>56</v>
      </c>
      <c r="AB703" s="23">
        <v>31293</v>
      </c>
      <c r="AC703" s="23">
        <v>31293</v>
      </c>
      <c r="AD703" s="23" t="s">
        <v>56</v>
      </c>
      <c r="AE703" s="23" t="s">
        <v>56</v>
      </c>
      <c r="AF703" s="23" t="s">
        <v>56</v>
      </c>
      <c r="AG703" s="23">
        <v>31293</v>
      </c>
      <c r="AH703" s="23" t="s">
        <v>102</v>
      </c>
      <c r="AI703" s="23">
        <v>15646.5</v>
      </c>
      <c r="AJ703" s="23">
        <v>0</v>
      </c>
      <c r="AK703" s="23" t="s">
        <v>58</v>
      </c>
      <c r="AL703" s="23">
        <v>0</v>
      </c>
      <c r="AM703" s="24" t="s">
        <v>59</v>
      </c>
      <c r="AN703" s="24" t="s">
        <v>60</v>
      </c>
      <c r="AO703" s="24"/>
      <c r="AP703" s="23" t="s">
        <v>61</v>
      </c>
      <c r="AQ703" s="23" t="s">
        <v>62</v>
      </c>
      <c r="AR703" s="23" t="s">
        <v>168</v>
      </c>
      <c r="AS703" s="23" t="s">
        <v>64</v>
      </c>
      <c r="AT703" s="23" t="s">
        <v>89</v>
      </c>
      <c r="AU703" s="23" t="s">
        <v>103</v>
      </c>
      <c r="AV703" s="23" t="s">
        <v>7053</v>
      </c>
      <c r="AW703" s="23" t="s">
        <v>7054</v>
      </c>
      <c r="AX703" s="23" t="s">
        <v>68</v>
      </c>
      <c r="AY703" s="23" t="s">
        <v>93</v>
      </c>
      <c r="AZ703" s="23" t="s">
        <v>6819</v>
      </c>
      <c r="BA703" s="23" t="s">
        <v>163</v>
      </c>
      <c r="BB703" s="23">
        <v>0</v>
      </c>
      <c r="BC703" s="23" t="s">
        <v>7055</v>
      </c>
      <c r="BD703" s="29">
        <v>42628</v>
      </c>
      <c r="BE703" s="29">
        <v>42636</v>
      </c>
      <c r="BF703" s="23">
        <v>31293</v>
      </c>
      <c r="BG703" s="29">
        <v>42636</v>
      </c>
      <c r="BH703" s="108" t="s">
        <v>6819</v>
      </c>
      <c r="BI703" s="42">
        <v>300</v>
      </c>
      <c r="BJ703" s="43">
        <v>10</v>
      </c>
      <c r="BK703" s="27">
        <f t="shared" ref="BK703:BK721" si="46">DATEDIF(BG703,BH703,"m")</f>
        <v>9</v>
      </c>
      <c r="BL703" s="110">
        <f t="shared" ref="BL703:BL721" si="47">BK703/12</f>
        <v>0.75</v>
      </c>
    </row>
    <row r="704" spans="1:64" ht="18.75" customHeight="1" x14ac:dyDescent="0.25">
      <c r="A704" s="105" t="s">
        <v>6392</v>
      </c>
      <c r="B704" s="51" t="s">
        <v>7061</v>
      </c>
      <c r="C704" s="49">
        <v>93</v>
      </c>
      <c r="D704" s="63" t="s">
        <v>3333</v>
      </c>
      <c r="E704" s="51" t="s">
        <v>377</v>
      </c>
      <c r="F704" s="50">
        <v>5030</v>
      </c>
      <c r="G704" s="63" t="s">
        <v>386</v>
      </c>
      <c r="H704" s="24" t="str">
        <f>IFERROR(IF(F704*1=9999,VLOOKUP(99&amp;C704*1,[4]Depara_Prod_Oficial!$A$2:$F$1048576,6,FALSE),VLOOKUP(F704*1,[4]Depara_Prod_Oficial!$A$2:$F$1048576,6,FALSE)),E704)</f>
        <v>Vida Proteção Exclusiva</v>
      </c>
      <c r="I704" s="24" t="str">
        <f>IFERROR(VLOOKUP(H704,'[5]Principais Produtos'!$C$1:$D$42,2,0),"Não")</f>
        <v>Sim</v>
      </c>
      <c r="J704" s="51" t="s">
        <v>387</v>
      </c>
      <c r="K704" s="51" t="s">
        <v>958</v>
      </c>
      <c r="L704" s="51" t="s">
        <v>5507</v>
      </c>
      <c r="M704" s="69" t="s">
        <v>903</v>
      </c>
      <c r="N704" s="103">
        <v>10002.620000000001</v>
      </c>
      <c r="O704" s="103">
        <v>10002.620000000001</v>
      </c>
      <c r="P704" s="104">
        <v>0</v>
      </c>
      <c r="Q704" s="31"/>
      <c r="R704" s="17"/>
      <c r="S704" s="70" t="s">
        <v>375</v>
      </c>
      <c r="T704" s="23">
        <v>2226762</v>
      </c>
      <c r="U704" s="23" t="s">
        <v>7056</v>
      </c>
      <c r="V704" s="23" t="s">
        <v>7057</v>
      </c>
      <c r="W704" s="23" t="s">
        <v>52</v>
      </c>
      <c r="X704" s="23" t="s">
        <v>7058</v>
      </c>
      <c r="Y704" s="23" t="s">
        <v>7059</v>
      </c>
      <c r="Z704" s="23" t="s">
        <v>7060</v>
      </c>
      <c r="AA704" s="23" t="s">
        <v>56</v>
      </c>
      <c r="AB704" s="23">
        <v>7430.1</v>
      </c>
      <c r="AC704" s="23">
        <v>7430.1</v>
      </c>
      <c r="AD704" s="23" t="s">
        <v>56</v>
      </c>
      <c r="AE704" s="23" t="s">
        <v>56</v>
      </c>
      <c r="AF704" s="23" t="s">
        <v>56</v>
      </c>
      <c r="AG704" s="23">
        <v>7430.1</v>
      </c>
      <c r="AH704" s="23" t="s">
        <v>102</v>
      </c>
      <c r="AI704" s="23">
        <v>3715.05</v>
      </c>
      <c r="AJ704" s="23">
        <v>0</v>
      </c>
      <c r="AK704" s="23" t="s">
        <v>58</v>
      </c>
      <c r="AL704" s="23">
        <v>0</v>
      </c>
      <c r="AM704" s="24" t="s">
        <v>59</v>
      </c>
      <c r="AN704" s="24" t="s">
        <v>60</v>
      </c>
      <c r="AO704" s="24"/>
      <c r="AP704" s="23" t="s">
        <v>61</v>
      </c>
      <c r="AQ704" s="23" t="s">
        <v>62</v>
      </c>
      <c r="AR704" s="23" t="s">
        <v>1563</v>
      </c>
      <c r="AS704" s="23" t="s">
        <v>88</v>
      </c>
      <c r="AT704" s="23" t="s">
        <v>89</v>
      </c>
      <c r="AU704" s="23" t="s">
        <v>103</v>
      </c>
      <c r="AV704" s="23" t="s">
        <v>1523</v>
      </c>
      <c r="AW704" s="23" t="s">
        <v>92</v>
      </c>
      <c r="AX704" s="23" t="s">
        <v>68</v>
      </c>
      <c r="AY704" s="23" t="s">
        <v>93</v>
      </c>
      <c r="AZ704" s="23" t="s">
        <v>6784</v>
      </c>
      <c r="BA704" s="23" t="s">
        <v>163</v>
      </c>
      <c r="BB704" s="23">
        <v>0</v>
      </c>
      <c r="BC704" s="23" t="s">
        <v>7061</v>
      </c>
      <c r="BD704" s="29">
        <v>42149</v>
      </c>
      <c r="BE704" s="29">
        <v>42454</v>
      </c>
      <c r="BF704" s="23">
        <v>7430.1</v>
      </c>
      <c r="BG704" s="29">
        <v>42454</v>
      </c>
      <c r="BH704" s="108" t="s">
        <v>6784</v>
      </c>
      <c r="BI704" s="42">
        <v>486</v>
      </c>
      <c r="BJ704" s="43">
        <v>16.2</v>
      </c>
      <c r="BK704" s="27">
        <f t="shared" si="46"/>
        <v>15</v>
      </c>
      <c r="BL704" s="110">
        <f t="shared" si="47"/>
        <v>1.25</v>
      </c>
    </row>
    <row r="705" spans="1:64" ht="18.75" customHeight="1" x14ac:dyDescent="0.25">
      <c r="A705" s="105" t="s">
        <v>6392</v>
      </c>
      <c r="B705" s="51" t="s">
        <v>7067</v>
      </c>
      <c r="C705" s="49">
        <v>93</v>
      </c>
      <c r="D705" s="63" t="s">
        <v>3333</v>
      </c>
      <c r="E705" s="51" t="s">
        <v>1634</v>
      </c>
      <c r="F705" s="50">
        <v>5031</v>
      </c>
      <c r="G705" s="63" t="s">
        <v>389</v>
      </c>
      <c r="H705" s="24" t="str">
        <f>IFERROR(IF(F705*1=9999,VLOOKUP(99&amp;C705*1,[4]Depara_Prod_Oficial!$A$2:$F$1048576,6,FALSE),VLOOKUP(F705*1,[4]Depara_Prod_Oficial!$A$2:$F$1048576,6,FALSE)),E705)</f>
        <v>Vida Superproteção</v>
      </c>
      <c r="I705" s="24" t="str">
        <f>IFERROR(VLOOKUP(H705,'[5]Principais Produtos'!$C$1:$D$42,2,0),"Não")</f>
        <v>Não</v>
      </c>
      <c r="J705" s="51" t="s">
        <v>387</v>
      </c>
      <c r="K705" s="17" t="s">
        <v>921</v>
      </c>
      <c r="L705" s="51"/>
      <c r="M705" s="69" t="s">
        <v>903</v>
      </c>
      <c r="N705" s="103">
        <v>114135.58</v>
      </c>
      <c r="O705" s="103">
        <v>114135.58</v>
      </c>
      <c r="P705" s="104">
        <v>0</v>
      </c>
      <c r="Q705" s="31"/>
      <c r="R705" s="17"/>
      <c r="S705" s="70" t="s">
        <v>375</v>
      </c>
      <c r="T705" s="23">
        <v>2064685</v>
      </c>
      <c r="U705" s="23" t="s">
        <v>7062</v>
      </c>
      <c r="V705" s="23" t="s">
        <v>7063</v>
      </c>
      <c r="W705" s="23" t="s">
        <v>52</v>
      </c>
      <c r="X705" s="23" t="s">
        <v>7064</v>
      </c>
      <c r="Y705" s="23" t="s">
        <v>7065</v>
      </c>
      <c r="Z705" s="23" t="s">
        <v>7066</v>
      </c>
      <c r="AA705" s="23" t="s">
        <v>56</v>
      </c>
      <c r="AB705" s="23">
        <v>81780</v>
      </c>
      <c r="AC705" s="23">
        <v>81780</v>
      </c>
      <c r="AD705" s="23" t="s">
        <v>56</v>
      </c>
      <c r="AE705" s="23" t="s">
        <v>56</v>
      </c>
      <c r="AF705" s="23" t="s">
        <v>56</v>
      </c>
      <c r="AG705" s="23">
        <v>81780</v>
      </c>
      <c r="AH705" s="23" t="s">
        <v>102</v>
      </c>
      <c r="AI705" s="23">
        <v>40890</v>
      </c>
      <c r="AJ705" s="23">
        <v>0</v>
      </c>
      <c r="AK705" s="23" t="s">
        <v>58</v>
      </c>
      <c r="AL705" s="23">
        <v>0</v>
      </c>
      <c r="AM705" s="24" t="s">
        <v>59</v>
      </c>
      <c r="AN705" s="24" t="s">
        <v>60</v>
      </c>
      <c r="AO705" s="24"/>
      <c r="AP705" s="23" t="s">
        <v>61</v>
      </c>
      <c r="AQ705" s="23" t="s">
        <v>62</v>
      </c>
      <c r="AR705" s="23" t="s">
        <v>199</v>
      </c>
      <c r="AS705" s="23" t="s">
        <v>88</v>
      </c>
      <c r="AT705" s="23" t="s">
        <v>187</v>
      </c>
      <c r="AU705" s="23" t="s">
        <v>65</v>
      </c>
      <c r="AV705" s="23" t="s">
        <v>201</v>
      </c>
      <c r="AW705" s="23" t="s">
        <v>92</v>
      </c>
      <c r="AX705" s="23" t="s">
        <v>68</v>
      </c>
      <c r="AY705" s="23" t="s">
        <v>93</v>
      </c>
      <c r="AZ705" s="23" t="s">
        <v>6776</v>
      </c>
      <c r="BA705" s="23" t="s">
        <v>163</v>
      </c>
      <c r="BB705" s="23">
        <v>0</v>
      </c>
      <c r="BC705" s="23" t="s">
        <v>7067</v>
      </c>
      <c r="BD705" s="29">
        <v>41884</v>
      </c>
      <c r="BE705" s="29">
        <v>42096</v>
      </c>
      <c r="BF705" s="23">
        <v>81780</v>
      </c>
      <c r="BG705" s="29">
        <v>42096</v>
      </c>
      <c r="BH705" s="108" t="s">
        <v>6776</v>
      </c>
      <c r="BI705" s="42">
        <v>851</v>
      </c>
      <c r="BJ705" s="43">
        <v>28.366666666666667</v>
      </c>
      <c r="BK705" s="27">
        <f t="shared" si="46"/>
        <v>27</v>
      </c>
      <c r="BL705" s="110">
        <f t="shared" si="47"/>
        <v>2.25</v>
      </c>
    </row>
    <row r="706" spans="1:64" ht="18.75" customHeight="1" x14ac:dyDescent="0.25">
      <c r="A706" s="105" t="s">
        <v>6392</v>
      </c>
      <c r="B706" s="51" t="s">
        <v>7072</v>
      </c>
      <c r="C706" s="49">
        <v>93</v>
      </c>
      <c r="D706" s="63" t="s">
        <v>3333</v>
      </c>
      <c r="E706" s="51" t="s">
        <v>377</v>
      </c>
      <c r="F706" s="50">
        <v>1008</v>
      </c>
      <c r="G706" s="63" t="s">
        <v>374</v>
      </c>
      <c r="H706" s="24" t="str">
        <f>IFERROR(IF(F706*1=9999,VLOOKUP(99&amp;C706*1,[4]Depara_Prod_Oficial!$A$2:$F$1048576,6,FALSE),VLOOKUP(F706*1,[4]Depara_Prod_Oficial!$A$2:$F$1048576,6,FALSE)),E706)</f>
        <v>Vida Proteção Exclusiva</v>
      </c>
      <c r="I706" s="24" t="str">
        <f>IFERROR(VLOOKUP(H706,'[5]Principais Produtos'!$C$1:$D$42,2,0),"Não")</f>
        <v>Sim</v>
      </c>
      <c r="J706" s="51" t="s">
        <v>387</v>
      </c>
      <c r="K706" s="51" t="s">
        <v>3664</v>
      </c>
      <c r="L706" s="51"/>
      <c r="M706" s="69" t="s">
        <v>902</v>
      </c>
      <c r="N706" s="103">
        <v>0</v>
      </c>
      <c r="O706" s="103">
        <v>0</v>
      </c>
      <c r="P706" s="104">
        <v>0</v>
      </c>
      <c r="Q706" s="31"/>
      <c r="R706" s="17"/>
      <c r="S706" s="70" t="s">
        <v>375</v>
      </c>
      <c r="T706" s="23">
        <v>1950931</v>
      </c>
      <c r="U706" s="23" t="s">
        <v>7068</v>
      </c>
      <c r="V706" s="23" t="s">
        <v>5905</v>
      </c>
      <c r="W706" s="23" t="s">
        <v>52</v>
      </c>
      <c r="X706" s="23" t="s">
        <v>7069</v>
      </c>
      <c r="Y706" s="23" t="s">
        <v>7070</v>
      </c>
      <c r="Z706" s="23" t="s">
        <v>7071</v>
      </c>
      <c r="AA706" s="23" t="s">
        <v>56</v>
      </c>
      <c r="AB706" s="23">
        <v>18388</v>
      </c>
      <c r="AC706" s="23">
        <v>18388</v>
      </c>
      <c r="AD706" s="23" t="s">
        <v>56</v>
      </c>
      <c r="AE706" s="23" t="s">
        <v>56</v>
      </c>
      <c r="AF706" s="23" t="s">
        <v>56</v>
      </c>
      <c r="AG706" s="23">
        <v>18388</v>
      </c>
      <c r="AH706" s="23" t="s">
        <v>102</v>
      </c>
      <c r="AI706" s="23">
        <v>9194</v>
      </c>
      <c r="AJ706" s="23">
        <v>0</v>
      </c>
      <c r="AK706" s="23" t="s">
        <v>58</v>
      </c>
      <c r="AL706" s="23">
        <v>0</v>
      </c>
      <c r="AM706" s="24" t="s">
        <v>59</v>
      </c>
      <c r="AN706" s="24" t="s">
        <v>60</v>
      </c>
      <c r="AO706" s="24"/>
      <c r="AP706" s="23" t="s">
        <v>61</v>
      </c>
      <c r="AQ706" s="23" t="s">
        <v>62</v>
      </c>
      <c r="AR706" s="23" t="s">
        <v>405</v>
      </c>
      <c r="AS706" s="23" t="s">
        <v>88</v>
      </c>
      <c r="AT706" s="23" t="s">
        <v>218</v>
      </c>
      <c r="AU706" s="23" t="s">
        <v>65</v>
      </c>
      <c r="AV706" s="23" t="s">
        <v>3294</v>
      </c>
      <c r="AW706" s="23" t="s">
        <v>92</v>
      </c>
      <c r="AX706" s="23" t="s">
        <v>68</v>
      </c>
      <c r="AY706" s="23" t="s">
        <v>93</v>
      </c>
      <c r="AZ706" s="23" t="s">
        <v>6927</v>
      </c>
      <c r="BA706" s="23" t="s">
        <v>262</v>
      </c>
      <c r="BB706" s="23">
        <v>0</v>
      </c>
      <c r="BC706" s="23" t="s">
        <v>7072</v>
      </c>
      <c r="BD706" s="29">
        <v>41906</v>
      </c>
      <c r="BE706" s="29">
        <v>41921</v>
      </c>
      <c r="BF706" s="23">
        <v>18388</v>
      </c>
      <c r="BG706" s="29">
        <v>41921</v>
      </c>
      <c r="BH706" s="108" t="s">
        <v>6927</v>
      </c>
      <c r="BI706" s="42">
        <v>1022</v>
      </c>
      <c r="BJ706" s="43">
        <v>34.06666666666667</v>
      </c>
      <c r="BK706" s="27">
        <f t="shared" si="46"/>
        <v>33</v>
      </c>
      <c r="BL706" s="110">
        <f t="shared" si="47"/>
        <v>2.75</v>
      </c>
    </row>
    <row r="707" spans="1:64" ht="18.75" customHeight="1" x14ac:dyDescent="0.25">
      <c r="A707" s="105" t="s">
        <v>6392</v>
      </c>
      <c r="B707" s="51" t="s">
        <v>7078</v>
      </c>
      <c r="C707" s="49">
        <v>93</v>
      </c>
      <c r="D707" s="63" t="s">
        <v>3333</v>
      </c>
      <c r="E707" s="51" t="s">
        <v>377</v>
      </c>
      <c r="F707" s="50">
        <v>5030</v>
      </c>
      <c r="G707" s="63" t="s">
        <v>46</v>
      </c>
      <c r="H707" s="24" t="str">
        <f>IFERROR(IF(F707*1=9999,VLOOKUP(99&amp;C707*1,[4]Depara_Prod_Oficial!$A$2:$F$1048576,6,FALSE),VLOOKUP(F707*1,[4]Depara_Prod_Oficial!$A$2:$F$1048576,6,FALSE)),E707)</f>
        <v>Vida Proteção Exclusiva</v>
      </c>
      <c r="I707" s="24" t="str">
        <f>IFERROR(VLOOKUP(H707,'[5]Principais Produtos'!$C$1:$D$42,2,0),"Não")</f>
        <v>Sim</v>
      </c>
      <c r="J707" s="51" t="s">
        <v>387</v>
      </c>
      <c r="K707" s="51" t="s">
        <v>3664</v>
      </c>
      <c r="L707" s="51"/>
      <c r="M707" s="69" t="s">
        <v>369</v>
      </c>
      <c r="N707" s="103">
        <v>193486.37</v>
      </c>
      <c r="O707" s="103">
        <v>0</v>
      </c>
      <c r="P707" s="104">
        <v>193486.37</v>
      </c>
      <c r="Q707" s="31"/>
      <c r="R707" s="17"/>
      <c r="S707" s="70" t="s">
        <v>375</v>
      </c>
      <c r="T707" s="23">
        <v>2181244</v>
      </c>
      <c r="U707" s="23" t="s">
        <v>7073</v>
      </c>
      <c r="V707" s="23" t="s">
        <v>7074</v>
      </c>
      <c r="W707" s="23" t="s">
        <v>52</v>
      </c>
      <c r="X707" s="23" t="s">
        <v>7075</v>
      </c>
      <c r="Y707" s="23" t="s">
        <v>7076</v>
      </c>
      <c r="Z707" s="23" t="s">
        <v>7077</v>
      </c>
      <c r="AA707" s="23" t="s">
        <v>56</v>
      </c>
      <c r="AB707" s="23">
        <v>261424</v>
      </c>
      <c r="AC707" s="23">
        <v>261424</v>
      </c>
      <c r="AD707" s="23" t="s">
        <v>56</v>
      </c>
      <c r="AE707" s="23" t="s">
        <v>56</v>
      </c>
      <c r="AF707" s="23" t="s">
        <v>56</v>
      </c>
      <c r="AG707" s="23">
        <v>261424</v>
      </c>
      <c r="AH707" s="23" t="s">
        <v>102</v>
      </c>
      <c r="AI707" s="23">
        <v>130712</v>
      </c>
      <c r="AJ707" s="23">
        <v>0</v>
      </c>
      <c r="AK707" s="23" t="s">
        <v>58</v>
      </c>
      <c r="AL707" s="23">
        <v>0</v>
      </c>
      <c r="AM707" s="24" t="s">
        <v>59</v>
      </c>
      <c r="AN707" s="24" t="s">
        <v>60</v>
      </c>
      <c r="AO707" s="24"/>
      <c r="AP707" s="23" t="s">
        <v>61</v>
      </c>
      <c r="AQ707" s="23" t="s">
        <v>62</v>
      </c>
      <c r="AR707" s="23" t="s">
        <v>87</v>
      </c>
      <c r="AS707" s="23" t="s">
        <v>64</v>
      </c>
      <c r="AT707" s="23" t="s">
        <v>153</v>
      </c>
      <c r="AU707" s="23" t="s">
        <v>65</v>
      </c>
      <c r="AV707" s="23" t="s">
        <v>2168</v>
      </c>
      <c r="AW707" s="23" t="s">
        <v>92</v>
      </c>
      <c r="AX707" s="23" t="s">
        <v>68</v>
      </c>
      <c r="AY707" s="23" t="s">
        <v>93</v>
      </c>
      <c r="AZ707" s="23" t="s">
        <v>6776</v>
      </c>
      <c r="BA707" s="23" t="s">
        <v>2362</v>
      </c>
      <c r="BB707" s="23">
        <v>0</v>
      </c>
      <c r="BC707" s="23" t="s">
        <v>7078</v>
      </c>
      <c r="BD707" s="23" t="s">
        <v>193</v>
      </c>
      <c r="BE707" s="29">
        <v>42346</v>
      </c>
      <c r="BF707" s="23">
        <v>261424</v>
      </c>
      <c r="BG707" s="29">
        <v>42346</v>
      </c>
      <c r="BH707" s="108" t="s">
        <v>6776</v>
      </c>
      <c r="BI707" s="42">
        <v>601</v>
      </c>
      <c r="BJ707" s="43">
        <v>20.033333333333335</v>
      </c>
      <c r="BK707" s="27">
        <f t="shared" si="46"/>
        <v>19</v>
      </c>
      <c r="BL707" s="110">
        <f t="shared" si="47"/>
        <v>1.5833333333333333</v>
      </c>
    </row>
    <row r="708" spans="1:64" ht="18.75" customHeight="1" x14ac:dyDescent="0.25">
      <c r="A708" s="105" t="s">
        <v>6392</v>
      </c>
      <c r="B708" s="51" t="s">
        <v>7083</v>
      </c>
      <c r="C708" s="49">
        <v>82</v>
      </c>
      <c r="D708" s="63" t="s">
        <v>3333</v>
      </c>
      <c r="E708" s="51" t="s">
        <v>1930</v>
      </c>
      <c r="F708" s="50">
        <v>3003</v>
      </c>
      <c r="G708" s="63" t="s">
        <v>374</v>
      </c>
      <c r="H708" s="24" t="str">
        <f>IFERROR(IF(F708*1=9999,VLOOKUP(99&amp;C708*1,[4]Depara_Prod_Oficial!$A$2:$F$1048576,6,FALSE),VLOOKUP(F708*1,[4]Depara_Prod_Oficial!$A$2:$F$1048576,6,FALSE)),E708)</f>
        <v>AP Cartões</v>
      </c>
      <c r="I708" s="24" t="str">
        <f>IFERROR(VLOOKUP(H708,'[5]Principais Produtos'!$C$1:$D$42,2,0),"Não")</f>
        <v>Não</v>
      </c>
      <c r="J708" s="51" t="s">
        <v>387</v>
      </c>
      <c r="K708" s="51" t="s">
        <v>47</v>
      </c>
      <c r="L708" s="51"/>
      <c r="M708" s="69" t="s">
        <v>369</v>
      </c>
      <c r="N708" s="103">
        <v>3554.07</v>
      </c>
      <c r="O708" s="103">
        <v>0</v>
      </c>
      <c r="P708" s="104">
        <v>3554.07</v>
      </c>
      <c r="Q708" s="31"/>
      <c r="R708" s="17"/>
      <c r="S708" s="70" t="s">
        <v>375</v>
      </c>
      <c r="T708" s="23">
        <v>2205136</v>
      </c>
      <c r="U708" s="23" t="s">
        <v>7079</v>
      </c>
      <c r="V708" s="23" t="s">
        <v>7080</v>
      </c>
      <c r="W708" s="23" t="s">
        <v>52</v>
      </c>
      <c r="X708" s="23" t="s">
        <v>2703</v>
      </c>
      <c r="Y708" s="23" t="s">
        <v>7081</v>
      </c>
      <c r="Z708" s="23" t="s">
        <v>7082</v>
      </c>
      <c r="AA708" s="23" t="s">
        <v>56</v>
      </c>
      <c r="AB708" s="23">
        <v>5000</v>
      </c>
      <c r="AC708" s="23">
        <v>5000</v>
      </c>
      <c r="AD708" s="23" t="s">
        <v>56</v>
      </c>
      <c r="AE708" s="23" t="s">
        <v>56</v>
      </c>
      <c r="AF708" s="23" t="s">
        <v>56</v>
      </c>
      <c r="AG708" s="23">
        <v>5000</v>
      </c>
      <c r="AH708" s="23" t="s">
        <v>102</v>
      </c>
      <c r="AI708" s="23">
        <v>2500</v>
      </c>
      <c r="AJ708" s="23">
        <v>0</v>
      </c>
      <c r="AK708" s="23" t="s">
        <v>58</v>
      </c>
      <c r="AL708" s="23">
        <v>0</v>
      </c>
      <c r="AM708" s="24" t="s">
        <v>59</v>
      </c>
      <c r="AN708" s="24" t="s">
        <v>60</v>
      </c>
      <c r="AO708" s="24"/>
      <c r="AP708" s="23" t="s">
        <v>61</v>
      </c>
      <c r="AQ708" s="23" t="s">
        <v>62</v>
      </c>
      <c r="AR708" s="23" t="s">
        <v>168</v>
      </c>
      <c r="AS708" s="23" t="s">
        <v>88</v>
      </c>
      <c r="AT708" s="23" t="s">
        <v>153</v>
      </c>
      <c r="AU708" s="23" t="s">
        <v>65</v>
      </c>
      <c r="AV708" s="23" t="s">
        <v>3135</v>
      </c>
      <c r="AW708" s="23" t="s">
        <v>283</v>
      </c>
      <c r="AX708" s="23" t="s">
        <v>284</v>
      </c>
      <c r="AY708" s="23" t="s">
        <v>93</v>
      </c>
      <c r="AZ708" s="23" t="s">
        <v>6762</v>
      </c>
      <c r="BA708" s="23" t="s">
        <v>155</v>
      </c>
      <c r="BB708" s="23">
        <v>0</v>
      </c>
      <c r="BC708" s="23" t="s">
        <v>7083</v>
      </c>
      <c r="BD708" s="23" t="s">
        <v>7084</v>
      </c>
      <c r="BE708" s="29">
        <v>42417</v>
      </c>
      <c r="BF708" s="23">
        <v>5000</v>
      </c>
      <c r="BG708" s="29">
        <v>42417</v>
      </c>
      <c r="BH708" s="108" t="s">
        <v>6762</v>
      </c>
      <c r="BI708" s="42">
        <v>516</v>
      </c>
      <c r="BJ708" s="43">
        <v>17.2</v>
      </c>
      <c r="BK708" s="27">
        <f t="shared" si="46"/>
        <v>17</v>
      </c>
      <c r="BL708" s="110">
        <f t="shared" si="47"/>
        <v>1.4166666666666667</v>
      </c>
    </row>
    <row r="709" spans="1:64" ht="18.75" customHeight="1" x14ac:dyDescent="0.25">
      <c r="A709" s="105" t="s">
        <v>6392</v>
      </c>
      <c r="B709" s="51" t="s">
        <v>7090</v>
      </c>
      <c r="C709" s="49">
        <v>82</v>
      </c>
      <c r="D709" s="63" t="s">
        <v>3333</v>
      </c>
      <c r="E709" s="51" t="s">
        <v>1633</v>
      </c>
      <c r="F709" s="50">
        <v>5043</v>
      </c>
      <c r="G709" s="63" t="s">
        <v>399</v>
      </c>
      <c r="H709" s="24" t="str">
        <f>IFERROR(IF(F709*1=9999,VLOOKUP(99&amp;C709*1,[4]Depara_Prod_Oficial!$A$2:$F$1048576,6,FALSE),VLOOKUP(F709*1,[4]Depara_Prod_Oficial!$A$2:$F$1048576,6,FALSE)),E709)</f>
        <v>AP Mulher</v>
      </c>
      <c r="I709" s="24" t="str">
        <f>IFERROR(VLOOKUP(H709,'[5]Principais Produtos'!$C$1:$D$42,2,0),"Não")</f>
        <v>Sim</v>
      </c>
      <c r="J709" s="51" t="s">
        <v>387</v>
      </c>
      <c r="K709" s="51" t="s">
        <v>6139</v>
      </c>
      <c r="L709" s="51"/>
      <c r="M709" s="69" t="s">
        <v>369</v>
      </c>
      <c r="N709" s="103">
        <v>78313.75</v>
      </c>
      <c r="O709" s="103">
        <v>0</v>
      </c>
      <c r="P709" s="104">
        <v>78313.75</v>
      </c>
      <c r="Q709" s="31"/>
      <c r="R709" s="17"/>
      <c r="S709" s="70" t="s">
        <v>375</v>
      </c>
      <c r="T709" s="23">
        <v>2266948</v>
      </c>
      <c r="U709" s="23" t="s">
        <v>7085</v>
      </c>
      <c r="V709" s="23" t="s">
        <v>7086</v>
      </c>
      <c r="W709" s="23" t="s">
        <v>52</v>
      </c>
      <c r="X709" s="23" t="s">
        <v>7087</v>
      </c>
      <c r="Y709" s="23" t="s">
        <v>7088</v>
      </c>
      <c r="Z709" s="23" t="s">
        <v>7089</v>
      </c>
      <c r="AA709" s="23" t="s">
        <v>56</v>
      </c>
      <c r="AB709" s="23">
        <v>116873</v>
      </c>
      <c r="AC709" s="23">
        <v>116873</v>
      </c>
      <c r="AD709" s="23" t="s">
        <v>56</v>
      </c>
      <c r="AE709" s="23" t="s">
        <v>56</v>
      </c>
      <c r="AF709" s="23" t="s">
        <v>56</v>
      </c>
      <c r="AG709" s="23">
        <v>116873</v>
      </c>
      <c r="AH709" s="23" t="s">
        <v>102</v>
      </c>
      <c r="AI709" s="23">
        <v>58436.5</v>
      </c>
      <c r="AJ709" s="23">
        <v>0</v>
      </c>
      <c r="AK709" s="23" t="s">
        <v>58</v>
      </c>
      <c r="AL709" s="23">
        <v>0</v>
      </c>
      <c r="AM709" s="24" t="s">
        <v>59</v>
      </c>
      <c r="AN709" s="24" t="s">
        <v>60</v>
      </c>
      <c r="AO709" s="24"/>
      <c r="AP709" s="23" t="s">
        <v>61</v>
      </c>
      <c r="AQ709" s="23" t="s">
        <v>62</v>
      </c>
      <c r="AR709" s="23" t="s">
        <v>168</v>
      </c>
      <c r="AS709" s="23" t="s">
        <v>88</v>
      </c>
      <c r="AT709" s="23" t="s">
        <v>169</v>
      </c>
      <c r="AU709" s="23" t="s">
        <v>65</v>
      </c>
      <c r="AV709" s="23" t="s">
        <v>3403</v>
      </c>
      <c r="AW709" s="23" t="s">
        <v>92</v>
      </c>
      <c r="AX709" s="23" t="s">
        <v>68</v>
      </c>
      <c r="AY709" s="23" t="s">
        <v>93</v>
      </c>
      <c r="AZ709" s="23" t="s">
        <v>6799</v>
      </c>
      <c r="BA709" s="23" t="s">
        <v>155</v>
      </c>
      <c r="BB709" s="23">
        <v>0</v>
      </c>
      <c r="BC709" s="23" t="s">
        <v>7090</v>
      </c>
      <c r="BD709" s="23" t="s">
        <v>7091</v>
      </c>
      <c r="BE709" s="29">
        <v>42531</v>
      </c>
      <c r="BF709" s="23">
        <v>116873</v>
      </c>
      <c r="BG709" s="29">
        <v>42531</v>
      </c>
      <c r="BH709" s="108" t="s">
        <v>6799</v>
      </c>
      <c r="BI709" s="42">
        <v>406</v>
      </c>
      <c r="BJ709" s="43">
        <v>13.533333333333333</v>
      </c>
      <c r="BK709" s="27">
        <f t="shared" si="46"/>
        <v>13</v>
      </c>
      <c r="BL709" s="110">
        <f t="shared" si="47"/>
        <v>1.0833333333333333</v>
      </c>
    </row>
    <row r="710" spans="1:64" ht="18.75" customHeight="1" x14ac:dyDescent="0.25">
      <c r="A710" s="105" t="s">
        <v>6392</v>
      </c>
      <c r="B710" s="51" t="s">
        <v>7097</v>
      </c>
      <c r="C710" s="49">
        <v>93</v>
      </c>
      <c r="D710" s="63" t="s">
        <v>3333</v>
      </c>
      <c r="E710" s="51" t="s">
        <v>377</v>
      </c>
      <c r="F710" s="50">
        <v>5030</v>
      </c>
      <c r="G710" s="63" t="s">
        <v>46</v>
      </c>
      <c r="H710" s="24" t="str">
        <f>IFERROR(IF(F710*1=9999,VLOOKUP(99&amp;C710*1,[4]Depara_Prod_Oficial!$A$2:$F$1048576,6,FALSE),VLOOKUP(F710*1,[4]Depara_Prod_Oficial!$A$2:$F$1048576,6,FALSE)),E710)</f>
        <v>Vida Proteção Exclusiva</v>
      </c>
      <c r="I710" s="24" t="str">
        <f>IFERROR(VLOOKUP(H710,'[5]Principais Produtos'!$C$1:$D$42,2,0),"Não")</f>
        <v>Sim</v>
      </c>
      <c r="J710" s="51" t="s">
        <v>387</v>
      </c>
      <c r="K710" s="51" t="s">
        <v>47</v>
      </c>
      <c r="L710" s="51"/>
      <c r="M710" s="69" t="s">
        <v>369</v>
      </c>
      <c r="N710" s="103">
        <v>91260</v>
      </c>
      <c r="O710" s="103">
        <v>0</v>
      </c>
      <c r="P710" s="104">
        <v>91260</v>
      </c>
      <c r="Q710" s="31"/>
      <c r="R710" s="17"/>
      <c r="S710" s="70" t="s">
        <v>375</v>
      </c>
      <c r="T710" s="23">
        <v>2003564</v>
      </c>
      <c r="U710" s="23" t="s">
        <v>7092</v>
      </c>
      <c r="V710" s="23" t="s">
        <v>7093</v>
      </c>
      <c r="W710" s="23" t="s">
        <v>52</v>
      </c>
      <c r="X710" s="23" t="s">
        <v>7094</v>
      </c>
      <c r="Y710" s="23" t="s">
        <v>7095</v>
      </c>
      <c r="Z710" s="23" t="s">
        <v>7096</v>
      </c>
      <c r="AA710" s="23" t="s">
        <v>56</v>
      </c>
      <c r="AB710" s="23">
        <v>18860</v>
      </c>
      <c r="AC710" s="23">
        <v>18860</v>
      </c>
      <c r="AD710" s="23" t="s">
        <v>56</v>
      </c>
      <c r="AE710" s="23" t="s">
        <v>56</v>
      </c>
      <c r="AF710" s="23" t="s">
        <v>56</v>
      </c>
      <c r="AG710" s="23">
        <v>18860</v>
      </c>
      <c r="AH710" s="23" t="s">
        <v>102</v>
      </c>
      <c r="AI710" s="23">
        <v>9430</v>
      </c>
      <c r="AJ710" s="23">
        <v>0</v>
      </c>
      <c r="AK710" s="23" t="s">
        <v>58</v>
      </c>
      <c r="AL710" s="23">
        <v>0</v>
      </c>
      <c r="AM710" s="24" t="s">
        <v>59</v>
      </c>
      <c r="AN710" s="24" t="s">
        <v>60</v>
      </c>
      <c r="AO710" s="24"/>
      <c r="AP710" s="23" t="s">
        <v>61</v>
      </c>
      <c r="AQ710" s="23" t="s">
        <v>62</v>
      </c>
      <c r="AR710" s="23" t="s">
        <v>151</v>
      </c>
      <c r="AS710" s="23" t="s">
        <v>88</v>
      </c>
      <c r="AT710" s="23" t="s">
        <v>169</v>
      </c>
      <c r="AU710" s="23" t="s">
        <v>65</v>
      </c>
      <c r="AV710" s="23" t="s">
        <v>1958</v>
      </c>
      <c r="AW710" s="23" t="s">
        <v>92</v>
      </c>
      <c r="AX710" s="23" t="s">
        <v>68</v>
      </c>
      <c r="AY710" s="23" t="s">
        <v>93</v>
      </c>
      <c r="AZ710" s="23" t="s">
        <v>6776</v>
      </c>
      <c r="BA710" s="23" t="s">
        <v>155</v>
      </c>
      <c r="BB710" s="23">
        <v>0</v>
      </c>
      <c r="BC710" s="23" t="s">
        <v>7097</v>
      </c>
      <c r="BD710" s="23" t="s">
        <v>1727</v>
      </c>
      <c r="BE710" s="29">
        <v>41991</v>
      </c>
      <c r="BF710" s="23">
        <v>18860</v>
      </c>
      <c r="BG710" s="29">
        <v>41991</v>
      </c>
      <c r="BH710" s="108" t="s">
        <v>6776</v>
      </c>
      <c r="BI710" s="42">
        <v>956</v>
      </c>
      <c r="BJ710" s="43">
        <v>31.866666666666667</v>
      </c>
      <c r="BK710" s="27">
        <f t="shared" si="46"/>
        <v>31</v>
      </c>
      <c r="BL710" s="110">
        <f t="shared" si="47"/>
        <v>2.5833333333333335</v>
      </c>
    </row>
    <row r="711" spans="1:64" ht="18.75" customHeight="1" x14ac:dyDescent="0.25">
      <c r="A711" s="105" t="s">
        <v>6392</v>
      </c>
      <c r="B711" s="51" t="s">
        <v>7103</v>
      </c>
      <c r="C711" s="49">
        <v>93</v>
      </c>
      <c r="D711" s="63" t="s">
        <v>3333</v>
      </c>
      <c r="E711" s="51" t="s">
        <v>1631</v>
      </c>
      <c r="F711" s="50">
        <v>8063</v>
      </c>
      <c r="G711" s="63" t="s">
        <v>389</v>
      </c>
      <c r="H711" s="24" t="str">
        <f>IFERROR(IF(F711*1=9999,VLOOKUP(99&amp;C711*1,[4]Depara_Prod_Oficial!$A$2:$F$1048576,6,FALSE),VLOOKUP(F711*1,[4]Depara_Prod_Oficial!$A$2:$F$1048576,6,FALSE)),E711)</f>
        <v>Vida Premiada</v>
      </c>
      <c r="I711" s="24" t="str">
        <f>IFERROR(VLOOKUP(H711,'[5]Principais Produtos'!$C$1:$D$42,2,0),"Não")</f>
        <v>Não</v>
      </c>
      <c r="J711" s="51" t="s">
        <v>387</v>
      </c>
      <c r="K711" s="17" t="s">
        <v>921</v>
      </c>
      <c r="L711" s="51"/>
      <c r="M711" s="69" t="s">
        <v>369</v>
      </c>
      <c r="N711" s="103">
        <v>54021.74</v>
      </c>
      <c r="O711" s="103">
        <v>0</v>
      </c>
      <c r="P711" s="104">
        <v>54021.74</v>
      </c>
      <c r="Q711" s="31"/>
      <c r="R711" s="17"/>
      <c r="S711" s="70" t="s">
        <v>375</v>
      </c>
      <c r="T711" s="23">
        <v>2169258</v>
      </c>
      <c r="U711" s="23" t="s">
        <v>7098</v>
      </c>
      <c r="V711" s="23" t="s">
        <v>7099</v>
      </c>
      <c r="W711" s="23" t="s">
        <v>52</v>
      </c>
      <c r="X711" s="23" t="s">
        <v>7100</v>
      </c>
      <c r="Y711" s="23" t="s">
        <v>7101</v>
      </c>
      <c r="Z711" s="23" t="s">
        <v>7102</v>
      </c>
      <c r="AA711" s="23" t="s">
        <v>56</v>
      </c>
      <c r="AB711" s="23">
        <v>82000</v>
      </c>
      <c r="AC711" s="23">
        <v>82000</v>
      </c>
      <c r="AD711" s="23" t="s">
        <v>56</v>
      </c>
      <c r="AE711" s="23" t="s">
        <v>56</v>
      </c>
      <c r="AF711" s="23" t="s">
        <v>56</v>
      </c>
      <c r="AG711" s="23">
        <v>82000</v>
      </c>
      <c r="AH711" s="23" t="s">
        <v>102</v>
      </c>
      <c r="AI711" s="23">
        <v>41000</v>
      </c>
      <c r="AJ711" s="23">
        <v>0</v>
      </c>
      <c r="AK711" s="23" t="s">
        <v>58</v>
      </c>
      <c r="AL711" s="23">
        <v>0</v>
      </c>
      <c r="AM711" s="24" t="s">
        <v>59</v>
      </c>
      <c r="AN711" s="24" t="s">
        <v>60</v>
      </c>
      <c r="AO711" s="24"/>
      <c r="AP711" s="23" t="s">
        <v>61</v>
      </c>
      <c r="AQ711" s="23" t="s">
        <v>62</v>
      </c>
      <c r="AR711" s="23" t="s">
        <v>87</v>
      </c>
      <c r="AS711" s="23" t="s">
        <v>64</v>
      </c>
      <c r="AT711" s="23" t="s">
        <v>169</v>
      </c>
      <c r="AU711" s="23" t="s">
        <v>65</v>
      </c>
      <c r="AV711" s="23" t="s">
        <v>2190</v>
      </c>
      <c r="AW711" s="23" t="s">
        <v>92</v>
      </c>
      <c r="AX711" s="23" t="s">
        <v>68</v>
      </c>
      <c r="AY711" s="23" t="s">
        <v>93</v>
      </c>
      <c r="AZ711" s="23" t="s">
        <v>6776</v>
      </c>
      <c r="BA711" s="23" t="s">
        <v>155</v>
      </c>
      <c r="BB711" s="23">
        <v>0</v>
      </c>
      <c r="BC711" s="23" t="s">
        <v>7103</v>
      </c>
      <c r="BD711" s="23" t="s">
        <v>249</v>
      </c>
      <c r="BE711" s="29">
        <v>42314</v>
      </c>
      <c r="BF711" s="23">
        <v>82000</v>
      </c>
      <c r="BG711" s="29">
        <v>42314</v>
      </c>
      <c r="BH711" s="108" t="s">
        <v>6776</v>
      </c>
      <c r="BI711" s="42">
        <v>633</v>
      </c>
      <c r="BJ711" s="43">
        <v>21.1</v>
      </c>
      <c r="BK711" s="27">
        <f t="shared" si="46"/>
        <v>20</v>
      </c>
      <c r="BL711" s="110">
        <f t="shared" si="47"/>
        <v>1.6666666666666667</v>
      </c>
    </row>
    <row r="712" spans="1:64" ht="18.75" customHeight="1" x14ac:dyDescent="0.25">
      <c r="A712" s="105" t="s">
        <v>6392</v>
      </c>
      <c r="B712" s="51" t="s">
        <v>7110</v>
      </c>
      <c r="C712" s="49">
        <v>93</v>
      </c>
      <c r="D712" s="63" t="s">
        <v>3333</v>
      </c>
      <c r="E712" s="51" t="s">
        <v>2317</v>
      </c>
      <c r="F712" s="50">
        <v>5009</v>
      </c>
      <c r="G712" s="63" t="s">
        <v>374</v>
      </c>
      <c r="H712" s="24" t="str">
        <f>IFERROR(IF(F712*1=9999,VLOOKUP(99&amp;C712*1,[4]Depara_Prod_Oficial!$A$2:$F$1048576,6,FALSE),VLOOKUP(F712*1,[4]Depara_Prod_Oficial!$A$2:$F$1048576,6,FALSE)),E712)</f>
        <v>AP STD</v>
      </c>
      <c r="I712" s="24" t="str">
        <f>IFERROR(VLOOKUP(H712,'[5]Principais Produtos'!$C$1:$D$42,2,0),"Não")</f>
        <v>Sim</v>
      </c>
      <c r="J712" s="51" t="s">
        <v>387</v>
      </c>
      <c r="K712" s="51" t="s">
        <v>47</v>
      </c>
      <c r="L712" s="51"/>
      <c r="M712" s="69" t="s">
        <v>369</v>
      </c>
      <c r="N712" s="103">
        <v>1210.25</v>
      </c>
      <c r="O712" s="103">
        <v>0</v>
      </c>
      <c r="P712" s="104">
        <v>1210.25</v>
      </c>
      <c r="Q712" s="31"/>
      <c r="R712" s="17"/>
      <c r="S712" s="70" t="s">
        <v>375</v>
      </c>
      <c r="T712" s="23">
        <v>2283213</v>
      </c>
      <c r="U712" s="23" t="s">
        <v>7104</v>
      </c>
      <c r="V712" s="23" t="s">
        <v>7105</v>
      </c>
      <c r="W712" s="23" t="s">
        <v>52</v>
      </c>
      <c r="X712" s="23" t="s">
        <v>7106</v>
      </c>
      <c r="Y712" s="23" t="s">
        <v>7107</v>
      </c>
      <c r="Z712" s="23" t="s">
        <v>7108</v>
      </c>
      <c r="AA712" s="23" t="s">
        <v>56</v>
      </c>
      <c r="AB712" s="23">
        <v>148024</v>
      </c>
      <c r="AC712" s="23">
        <v>148024</v>
      </c>
      <c r="AD712" s="23" t="s">
        <v>56</v>
      </c>
      <c r="AE712" s="23" t="s">
        <v>56</v>
      </c>
      <c r="AF712" s="23" t="s">
        <v>56</v>
      </c>
      <c r="AG712" s="23">
        <v>148024</v>
      </c>
      <c r="AH712" s="23" t="s">
        <v>102</v>
      </c>
      <c r="AI712" s="23">
        <v>74012</v>
      </c>
      <c r="AJ712" s="23">
        <v>0</v>
      </c>
      <c r="AK712" s="23" t="s">
        <v>58</v>
      </c>
      <c r="AL712" s="23">
        <v>0</v>
      </c>
      <c r="AM712" s="24" t="s">
        <v>59</v>
      </c>
      <c r="AN712" s="24" t="s">
        <v>60</v>
      </c>
      <c r="AO712" s="24"/>
      <c r="AP712" s="23" t="s">
        <v>61</v>
      </c>
      <c r="AQ712" s="23" t="s">
        <v>62</v>
      </c>
      <c r="AR712" s="23" t="s">
        <v>142</v>
      </c>
      <c r="AS712" s="23" t="s">
        <v>88</v>
      </c>
      <c r="AT712" s="23" t="s">
        <v>7109</v>
      </c>
      <c r="AU712" s="23" t="s">
        <v>65</v>
      </c>
      <c r="AV712" s="23" t="s">
        <v>201</v>
      </c>
      <c r="AW712" s="23" t="s">
        <v>92</v>
      </c>
      <c r="AX712" s="23" t="s">
        <v>68</v>
      </c>
      <c r="AY712" s="23" t="s">
        <v>93</v>
      </c>
      <c r="AZ712" s="23" t="s">
        <v>6776</v>
      </c>
      <c r="BA712" s="23" t="s">
        <v>155</v>
      </c>
      <c r="BB712" s="23">
        <v>0</v>
      </c>
      <c r="BC712" s="23" t="s">
        <v>7110</v>
      </c>
      <c r="BD712" s="23" t="s">
        <v>4995</v>
      </c>
      <c r="BE712" s="29">
        <v>42567</v>
      </c>
      <c r="BF712" s="23">
        <v>148024</v>
      </c>
      <c r="BG712" s="29">
        <v>42567</v>
      </c>
      <c r="BH712" s="108" t="s">
        <v>6776</v>
      </c>
      <c r="BI712" s="42">
        <v>380</v>
      </c>
      <c r="BJ712" s="43">
        <v>12.666666666666666</v>
      </c>
      <c r="BK712" s="27">
        <f t="shared" si="46"/>
        <v>12</v>
      </c>
      <c r="BL712" s="110">
        <f t="shared" si="47"/>
        <v>1</v>
      </c>
    </row>
    <row r="713" spans="1:64" ht="18.75" customHeight="1" x14ac:dyDescent="0.25">
      <c r="A713" s="105" t="s">
        <v>6392</v>
      </c>
      <c r="B713" s="51" t="s">
        <v>7116</v>
      </c>
      <c r="C713" s="49">
        <v>93</v>
      </c>
      <c r="D713" s="63" t="s">
        <v>3333</v>
      </c>
      <c r="E713" s="51" t="s">
        <v>377</v>
      </c>
      <c r="F713" s="50">
        <v>1008</v>
      </c>
      <c r="G713" s="63" t="s">
        <v>374</v>
      </c>
      <c r="H713" s="24" t="str">
        <f>IFERROR(IF(F713*1=9999,VLOOKUP(99&amp;C713*1,[4]Depara_Prod_Oficial!$A$2:$F$1048576,6,FALSE),VLOOKUP(F713*1,[4]Depara_Prod_Oficial!$A$2:$F$1048576,6,FALSE)),E713)</f>
        <v>Vida Proteção Exclusiva</v>
      </c>
      <c r="I713" s="24" t="str">
        <f>IFERROR(VLOOKUP(H713,'[5]Principais Produtos'!$C$1:$D$42,2,0),"Não")</f>
        <v>Sim</v>
      </c>
      <c r="J713" s="51" t="s">
        <v>400</v>
      </c>
      <c r="K713" s="51" t="s">
        <v>400</v>
      </c>
      <c r="L713" s="51"/>
      <c r="M713" s="69" t="s">
        <v>903</v>
      </c>
      <c r="N713" s="103">
        <v>27125.360000000001</v>
      </c>
      <c r="O713" s="103">
        <v>27125.360000000001</v>
      </c>
      <c r="P713" s="104">
        <v>0</v>
      </c>
      <c r="Q713" s="31"/>
      <c r="R713" s="17"/>
      <c r="S713" s="70" t="s">
        <v>375</v>
      </c>
      <c r="T713" s="23">
        <v>2082976</v>
      </c>
      <c r="U713" s="23" t="s">
        <v>7111</v>
      </c>
      <c r="V713" s="23" t="s">
        <v>7112</v>
      </c>
      <c r="W713" s="23" t="s">
        <v>52</v>
      </c>
      <c r="X713" s="23" t="s">
        <v>7113</v>
      </c>
      <c r="Y713" s="23" t="s">
        <v>7114</v>
      </c>
      <c r="Z713" s="23" t="s">
        <v>7115</v>
      </c>
      <c r="AA713" s="23" t="s">
        <v>56</v>
      </c>
      <c r="AB713" s="23">
        <v>23480.74</v>
      </c>
      <c r="AC713" s="23">
        <v>23480.74</v>
      </c>
      <c r="AD713" s="23" t="s">
        <v>56</v>
      </c>
      <c r="AE713" s="23" t="s">
        <v>56</v>
      </c>
      <c r="AF713" s="23" t="s">
        <v>56</v>
      </c>
      <c r="AG713" s="23">
        <v>23480.74</v>
      </c>
      <c r="AH713" s="23" t="s">
        <v>102</v>
      </c>
      <c r="AI713" s="23">
        <v>11740.37</v>
      </c>
      <c r="AJ713" s="23">
        <v>0</v>
      </c>
      <c r="AK713" s="23" t="s">
        <v>58</v>
      </c>
      <c r="AL713" s="23">
        <v>0</v>
      </c>
      <c r="AM713" s="24" t="s">
        <v>59</v>
      </c>
      <c r="AN713" s="24" t="s">
        <v>60</v>
      </c>
      <c r="AO713" s="24"/>
      <c r="AP713" s="23" t="s">
        <v>61</v>
      </c>
      <c r="AQ713" s="23" t="s">
        <v>62</v>
      </c>
      <c r="AR713" s="23" t="s">
        <v>142</v>
      </c>
      <c r="AS713" s="23" t="s">
        <v>88</v>
      </c>
      <c r="AT713" s="23" t="s">
        <v>169</v>
      </c>
      <c r="AU713" s="23" t="s">
        <v>65</v>
      </c>
      <c r="AV713" s="23" t="s">
        <v>1765</v>
      </c>
      <c r="AW713" s="23" t="s">
        <v>92</v>
      </c>
      <c r="AX713" s="23" t="s">
        <v>68</v>
      </c>
      <c r="AY713" s="23" t="s">
        <v>93</v>
      </c>
      <c r="AZ713" s="23" t="s">
        <v>6762</v>
      </c>
      <c r="BA713" s="23" t="s">
        <v>332</v>
      </c>
      <c r="BB713" s="23">
        <v>0</v>
      </c>
      <c r="BC713" s="23" t="s">
        <v>7116</v>
      </c>
      <c r="BD713" s="29">
        <v>42101</v>
      </c>
      <c r="BE713" s="29">
        <v>42130</v>
      </c>
      <c r="BF713" s="23">
        <v>23480.74</v>
      </c>
      <c r="BG713" s="29">
        <v>42130</v>
      </c>
      <c r="BH713" s="108" t="s">
        <v>6762</v>
      </c>
      <c r="BI713" s="42">
        <v>803</v>
      </c>
      <c r="BJ713" s="43">
        <v>26.766666666666666</v>
      </c>
      <c r="BK713" s="27">
        <f t="shared" si="46"/>
        <v>26</v>
      </c>
      <c r="BL713" s="110">
        <f t="shared" si="47"/>
        <v>2.1666666666666665</v>
      </c>
    </row>
    <row r="714" spans="1:64" ht="18.75" customHeight="1" x14ac:dyDescent="0.25">
      <c r="A714" s="105" t="s">
        <v>6392</v>
      </c>
      <c r="B714" s="51" t="s">
        <v>7122</v>
      </c>
      <c r="C714" s="49">
        <v>82</v>
      </c>
      <c r="D714" s="63" t="s">
        <v>3333</v>
      </c>
      <c r="E714" s="51" t="s">
        <v>917</v>
      </c>
      <c r="F714" s="50">
        <v>5012</v>
      </c>
      <c r="G714" s="63" t="s">
        <v>374</v>
      </c>
      <c r="H714" s="24" t="str">
        <f>IFERROR(IF(F714*1=9999,VLOOKUP(99&amp;C714*1,[4]Depara_Prod_Oficial!$A$2:$F$1048576,6,FALSE),VLOOKUP(F714*1,[4]Depara_Prod_Oficial!$A$2:$F$1048576,6,FALSE)),E714)</f>
        <v>AP STD</v>
      </c>
      <c r="I714" s="24" t="str">
        <f>IFERROR(VLOOKUP(H714,'[5]Principais Produtos'!$C$1:$D$42,2,0),"Não")</f>
        <v>Sim</v>
      </c>
      <c r="J714" s="51" t="s">
        <v>925</v>
      </c>
      <c r="K714" s="51" t="s">
        <v>378</v>
      </c>
      <c r="L714" s="51"/>
      <c r="M714" s="69" t="s">
        <v>48</v>
      </c>
      <c r="N714" s="103">
        <v>47791.86</v>
      </c>
      <c r="O714" s="103">
        <v>45000</v>
      </c>
      <c r="P714" s="104">
        <v>2791.8600000000006</v>
      </c>
      <c r="Q714" s="31">
        <v>5000</v>
      </c>
      <c r="R714" s="17"/>
      <c r="S714" s="70" t="s">
        <v>375</v>
      </c>
      <c r="T714" s="23">
        <v>1999241</v>
      </c>
      <c r="U714" s="23" t="s">
        <v>7117</v>
      </c>
      <c r="V714" s="23" t="s">
        <v>7118</v>
      </c>
      <c r="W714" s="23" t="s">
        <v>52</v>
      </c>
      <c r="X714" s="23" t="s">
        <v>7119</v>
      </c>
      <c r="Y714" s="23" t="s">
        <v>7120</v>
      </c>
      <c r="Z714" s="23" t="s">
        <v>7121</v>
      </c>
      <c r="AA714" s="23" t="s">
        <v>56</v>
      </c>
      <c r="AB714" s="23">
        <v>50967.5</v>
      </c>
      <c r="AC714" s="23">
        <v>53650</v>
      </c>
      <c r="AD714" s="23" t="s">
        <v>56</v>
      </c>
      <c r="AE714" s="23" t="s">
        <v>56</v>
      </c>
      <c r="AF714" s="23" t="s">
        <v>56</v>
      </c>
      <c r="AG714" s="23">
        <v>50967.5</v>
      </c>
      <c r="AH714" s="23" t="s">
        <v>102</v>
      </c>
      <c r="AI714" s="23">
        <v>25483.75</v>
      </c>
      <c r="AJ714" s="23">
        <v>0</v>
      </c>
      <c r="AK714" s="23" t="s">
        <v>58</v>
      </c>
      <c r="AL714" s="23">
        <v>0</v>
      </c>
      <c r="AM714" s="24" t="s">
        <v>59</v>
      </c>
      <c r="AN714" s="24" t="s">
        <v>60</v>
      </c>
      <c r="AO714" s="24"/>
      <c r="AP714" s="23" t="s">
        <v>61</v>
      </c>
      <c r="AQ714" s="23" t="s">
        <v>62</v>
      </c>
      <c r="AR714" s="23" t="s">
        <v>142</v>
      </c>
      <c r="AS714" s="23" t="s">
        <v>64</v>
      </c>
      <c r="AT714" s="23" t="s">
        <v>169</v>
      </c>
      <c r="AU714" s="23" t="s">
        <v>65</v>
      </c>
      <c r="AV714" s="23" t="s">
        <v>505</v>
      </c>
      <c r="AW714" s="23" t="s">
        <v>105</v>
      </c>
      <c r="AX714" s="23" t="s">
        <v>68</v>
      </c>
      <c r="AY714" s="23" t="s">
        <v>93</v>
      </c>
      <c r="AZ714" s="23" t="s">
        <v>6762</v>
      </c>
      <c r="BA714" s="23" t="s">
        <v>70</v>
      </c>
      <c r="BB714" s="23">
        <v>0</v>
      </c>
      <c r="BC714" s="23" t="s">
        <v>7122</v>
      </c>
      <c r="BD714" s="23" t="s">
        <v>4690</v>
      </c>
      <c r="BE714" s="29">
        <v>41985</v>
      </c>
      <c r="BF714" s="23">
        <v>50967.5</v>
      </c>
      <c r="BG714" s="29">
        <v>41985</v>
      </c>
      <c r="BH714" s="108" t="s">
        <v>6762</v>
      </c>
      <c r="BI714" s="42">
        <v>948</v>
      </c>
      <c r="BJ714" s="43">
        <v>31.6</v>
      </c>
      <c r="BK714" s="27">
        <f t="shared" si="46"/>
        <v>31</v>
      </c>
      <c r="BL714" s="110">
        <f t="shared" si="47"/>
        <v>2.5833333333333335</v>
      </c>
    </row>
    <row r="715" spans="1:64" ht="18.75" customHeight="1" x14ac:dyDescent="0.25">
      <c r="A715" s="105" t="s">
        <v>6392</v>
      </c>
      <c r="B715" s="51" t="s">
        <v>7127</v>
      </c>
      <c r="C715" s="49">
        <v>93</v>
      </c>
      <c r="D715" s="63" t="s">
        <v>3333</v>
      </c>
      <c r="E715" s="51" t="s">
        <v>924</v>
      </c>
      <c r="F715" s="50">
        <v>5066</v>
      </c>
      <c r="G715" s="63" t="s">
        <v>389</v>
      </c>
      <c r="H715" s="24" t="str">
        <f>IFERROR(IF(F715*1=9999,VLOOKUP(99&amp;C715*1,[4]Depara_Prod_Oficial!$A$2:$F$1048576,6,FALSE),VLOOKUP(F715*1,[4]Depara_Prod_Oficial!$A$2:$F$1048576,6,FALSE)),E715)</f>
        <v>Vida PF</v>
      </c>
      <c r="I715" s="24" t="str">
        <f>IFERROR(VLOOKUP(H715,'[5]Principais Produtos'!$C$1:$D$42,2,0),"Não")</f>
        <v>Não</v>
      </c>
      <c r="J715" s="51" t="s">
        <v>925</v>
      </c>
      <c r="K715" s="51" t="s">
        <v>378</v>
      </c>
      <c r="L715" s="51"/>
      <c r="M715" s="69" t="s">
        <v>48</v>
      </c>
      <c r="N715" s="103">
        <v>188650.16</v>
      </c>
      <c r="O715" s="103">
        <v>142000</v>
      </c>
      <c r="P715" s="104">
        <v>46650.16</v>
      </c>
      <c r="Q715" s="31">
        <v>14200</v>
      </c>
      <c r="R715" s="17"/>
      <c r="S715" s="70" t="s">
        <v>375</v>
      </c>
      <c r="T715" s="23">
        <v>2402397</v>
      </c>
      <c r="U715" s="23" t="s">
        <v>7123</v>
      </c>
      <c r="V715" s="23" t="s">
        <v>7124</v>
      </c>
      <c r="W715" s="23" t="s">
        <v>52</v>
      </c>
      <c r="X715" s="23" t="s">
        <v>7125</v>
      </c>
      <c r="Y715" s="23" t="s">
        <v>7126</v>
      </c>
      <c r="Z715" s="23" t="s">
        <v>3220</v>
      </c>
      <c r="AA715" s="23" t="s">
        <v>56</v>
      </c>
      <c r="AB715" s="23">
        <v>0</v>
      </c>
      <c r="AC715" s="23">
        <v>24292</v>
      </c>
      <c r="AD715" s="23" t="s">
        <v>56</v>
      </c>
      <c r="AE715" s="23" t="s">
        <v>56</v>
      </c>
      <c r="AF715" s="23" t="s">
        <v>56</v>
      </c>
      <c r="AG715" s="23">
        <v>0</v>
      </c>
      <c r="AH715" s="23"/>
      <c r="AI715" s="23">
        <v>0</v>
      </c>
      <c r="AJ715" s="23">
        <v>0</v>
      </c>
      <c r="AK715" s="23" t="s">
        <v>58</v>
      </c>
      <c r="AL715" s="23">
        <v>0</v>
      </c>
      <c r="AM715" s="24" t="s">
        <v>59</v>
      </c>
      <c r="AN715" s="24" t="s">
        <v>60</v>
      </c>
      <c r="AO715" s="24"/>
      <c r="AP715" s="23" t="s">
        <v>61</v>
      </c>
      <c r="AQ715" s="23" t="s">
        <v>62</v>
      </c>
      <c r="AR715" s="23" t="s">
        <v>142</v>
      </c>
      <c r="AS715" s="23" t="s">
        <v>88</v>
      </c>
      <c r="AT715" s="23" t="s">
        <v>187</v>
      </c>
      <c r="AU715" s="23" t="s">
        <v>65</v>
      </c>
      <c r="AV715" s="23" t="s">
        <v>406</v>
      </c>
      <c r="AW715" s="23" t="s">
        <v>283</v>
      </c>
      <c r="AX715" s="23" t="s">
        <v>284</v>
      </c>
      <c r="AY715" s="23" t="s">
        <v>93</v>
      </c>
      <c r="AZ715" s="23" t="s">
        <v>6776</v>
      </c>
      <c r="BA715" s="23" t="s">
        <v>70</v>
      </c>
      <c r="BB715" s="23">
        <v>0</v>
      </c>
      <c r="BC715" s="23" t="s">
        <v>7127</v>
      </c>
      <c r="BD715" s="23" t="s">
        <v>7128</v>
      </c>
      <c r="BE715" s="29">
        <v>42731</v>
      </c>
      <c r="BF715" s="23">
        <v>0</v>
      </c>
      <c r="BG715" s="29">
        <v>42731</v>
      </c>
      <c r="BH715" s="108" t="s">
        <v>6776</v>
      </c>
      <c r="BI715" s="42">
        <v>216</v>
      </c>
      <c r="BJ715" s="43">
        <v>7.2</v>
      </c>
      <c r="BK715" s="27">
        <f t="shared" si="46"/>
        <v>7</v>
      </c>
      <c r="BL715" s="110">
        <f t="shared" si="47"/>
        <v>0.58333333333333337</v>
      </c>
    </row>
    <row r="716" spans="1:64" ht="18.75" customHeight="1" x14ac:dyDescent="0.25">
      <c r="A716" s="105" t="s">
        <v>6392</v>
      </c>
      <c r="B716" s="51" t="s">
        <v>7133</v>
      </c>
      <c r="C716" s="49">
        <v>93</v>
      </c>
      <c r="D716" s="63" t="s">
        <v>3333</v>
      </c>
      <c r="E716" s="51" t="s">
        <v>947</v>
      </c>
      <c r="F716" s="50">
        <v>7000</v>
      </c>
      <c r="G716" s="63" t="s">
        <v>389</v>
      </c>
      <c r="H716" s="24" t="str">
        <f>IFERROR(IF(F716*1=9999,VLOOKUP(99&amp;C716*1,[4]Depara_Prod_Oficial!$A$2:$F$1048576,6,FALSE),VLOOKUP(F716*1,[4]Depara_Prod_Oficial!$A$2:$F$1048576,6,FALSE)),E716)</f>
        <v>Vida Específica</v>
      </c>
      <c r="I716" s="24" t="str">
        <f>IFERROR(VLOOKUP(H716,'[5]Principais Produtos'!$C$1:$D$42,2,0),"Não")</f>
        <v>Não</v>
      </c>
      <c r="J716" s="51" t="s">
        <v>925</v>
      </c>
      <c r="K716" s="51" t="s">
        <v>378</v>
      </c>
      <c r="L716" s="51"/>
      <c r="M716" s="69" t="s">
        <v>48</v>
      </c>
      <c r="N716" s="103">
        <v>311090.86</v>
      </c>
      <c r="O716" s="103">
        <v>270000</v>
      </c>
      <c r="P716" s="104">
        <v>41090.859999999986</v>
      </c>
      <c r="Q716" s="31">
        <v>27000</v>
      </c>
      <c r="R716" s="17"/>
      <c r="S716" s="70" t="s">
        <v>375</v>
      </c>
      <c r="T716" s="23">
        <v>2433421</v>
      </c>
      <c r="U716" s="23" t="s">
        <v>7129</v>
      </c>
      <c r="V716" s="23" t="s">
        <v>7130</v>
      </c>
      <c r="W716" s="23" t="s">
        <v>52</v>
      </c>
      <c r="X716" s="23" t="s">
        <v>527</v>
      </c>
      <c r="Y716" s="23" t="s">
        <v>7131</v>
      </c>
      <c r="Z716" s="23" t="s">
        <v>7132</v>
      </c>
      <c r="AA716" s="23" t="s">
        <v>56</v>
      </c>
      <c r="AB716" s="23">
        <v>0</v>
      </c>
      <c r="AC716" s="23">
        <v>0</v>
      </c>
      <c r="AD716" s="23" t="s">
        <v>56</v>
      </c>
      <c r="AE716" s="23" t="s">
        <v>56</v>
      </c>
      <c r="AF716" s="23" t="s">
        <v>56</v>
      </c>
      <c r="AG716" s="23">
        <v>0</v>
      </c>
      <c r="AH716" s="23"/>
      <c r="AI716" s="23">
        <v>0</v>
      </c>
      <c r="AJ716" s="23">
        <v>0</v>
      </c>
      <c r="AK716" s="23" t="s">
        <v>58</v>
      </c>
      <c r="AL716" s="23">
        <v>0</v>
      </c>
      <c r="AM716" s="24" t="s">
        <v>59</v>
      </c>
      <c r="AN716" s="24" t="s">
        <v>60</v>
      </c>
      <c r="AO716" s="24"/>
      <c r="AP716" s="23" t="s">
        <v>61</v>
      </c>
      <c r="AQ716" s="23" t="s">
        <v>62</v>
      </c>
      <c r="AR716" s="23" t="s">
        <v>142</v>
      </c>
      <c r="AS716" s="23" t="s">
        <v>88</v>
      </c>
      <c r="AT716" s="23" t="s">
        <v>899</v>
      </c>
      <c r="AU716" s="23" t="s">
        <v>65</v>
      </c>
      <c r="AV716" s="23" t="s">
        <v>406</v>
      </c>
      <c r="AW716" s="23" t="s">
        <v>283</v>
      </c>
      <c r="AX716" s="23" t="s">
        <v>284</v>
      </c>
      <c r="AY716" s="23" t="s">
        <v>93</v>
      </c>
      <c r="AZ716" s="23" t="s">
        <v>6776</v>
      </c>
      <c r="BA716" s="23" t="s">
        <v>70</v>
      </c>
      <c r="BB716" s="23">
        <v>0</v>
      </c>
      <c r="BC716" s="23" t="s">
        <v>7133</v>
      </c>
      <c r="BD716" s="23" t="s">
        <v>7134</v>
      </c>
      <c r="BE716" s="29">
        <v>42830</v>
      </c>
      <c r="BF716" s="23">
        <v>0</v>
      </c>
      <c r="BG716" s="29">
        <v>42830</v>
      </c>
      <c r="BH716" s="108" t="s">
        <v>6776</v>
      </c>
      <c r="BI716" s="42">
        <v>117</v>
      </c>
      <c r="BJ716" s="43">
        <v>3.9</v>
      </c>
      <c r="BK716" s="27">
        <f t="shared" si="46"/>
        <v>3</v>
      </c>
      <c r="BL716" s="110">
        <f t="shared" si="47"/>
        <v>0.25</v>
      </c>
    </row>
    <row r="717" spans="1:64" ht="18.75" customHeight="1" x14ac:dyDescent="0.25">
      <c r="A717" s="105" t="s">
        <v>6392</v>
      </c>
      <c r="B717" s="117" t="s">
        <v>7140</v>
      </c>
      <c r="C717" s="49">
        <v>93</v>
      </c>
      <c r="D717" s="63" t="s">
        <v>3333</v>
      </c>
      <c r="E717" s="51" t="s">
        <v>1631</v>
      </c>
      <c r="F717" s="50">
        <v>8063</v>
      </c>
      <c r="G717" s="63" t="s">
        <v>389</v>
      </c>
      <c r="H717" s="24" t="str">
        <f>IFERROR(IF(F717*1=9999,VLOOKUP(99&amp;C717*1,[4]Depara_Prod_Oficial!$A$2:$F$1048576,6,FALSE),VLOOKUP(F717*1,[4]Depara_Prod_Oficial!$A$2:$F$1048576,6,FALSE)),E717)</f>
        <v>Vida Premiada</v>
      </c>
      <c r="I717" s="24" t="str">
        <f>IFERROR(VLOOKUP(H717,'[5]Principais Produtos'!$C$1:$D$42,2,0),"Não")</f>
        <v>Não</v>
      </c>
      <c r="J717" s="51" t="s">
        <v>387</v>
      </c>
      <c r="K717" s="17" t="s">
        <v>921</v>
      </c>
      <c r="L717" s="51"/>
      <c r="M717" s="69" t="s">
        <v>48</v>
      </c>
      <c r="N717" s="103">
        <v>94409.23</v>
      </c>
      <c r="O717" s="103">
        <v>77000</v>
      </c>
      <c r="P717" s="104">
        <v>17409.229999999996</v>
      </c>
      <c r="Q717" s="31">
        <v>7000</v>
      </c>
      <c r="R717" s="17"/>
      <c r="S717" s="70" t="s">
        <v>375</v>
      </c>
      <c r="T717" s="23">
        <v>1816067</v>
      </c>
      <c r="U717" s="23" t="s">
        <v>7135</v>
      </c>
      <c r="V717" s="23" t="s">
        <v>7136</v>
      </c>
      <c r="W717" s="23" t="s">
        <v>52</v>
      </c>
      <c r="X717" s="23" t="s">
        <v>7137</v>
      </c>
      <c r="Y717" s="23" t="s">
        <v>7138</v>
      </c>
      <c r="Z717" s="23" t="s">
        <v>7139</v>
      </c>
      <c r="AA717" s="23" t="s">
        <v>56</v>
      </c>
      <c r="AB717" s="23">
        <v>42000</v>
      </c>
      <c r="AC717" s="23">
        <v>42000</v>
      </c>
      <c r="AD717" s="23" t="s">
        <v>56</v>
      </c>
      <c r="AE717" s="23" t="s">
        <v>56</v>
      </c>
      <c r="AF717" s="23" t="s">
        <v>56</v>
      </c>
      <c r="AG717" s="23">
        <v>42000</v>
      </c>
      <c r="AH717" s="23" t="s">
        <v>102</v>
      </c>
      <c r="AI717" s="23">
        <v>21000</v>
      </c>
      <c r="AJ717" s="23">
        <v>0</v>
      </c>
      <c r="AK717" s="23" t="s">
        <v>58</v>
      </c>
      <c r="AL717" s="23">
        <v>0</v>
      </c>
      <c r="AM717" s="24" t="s">
        <v>59</v>
      </c>
      <c r="AN717" s="24" t="s">
        <v>60</v>
      </c>
      <c r="AO717" s="24"/>
      <c r="AP717" s="23" t="s">
        <v>61</v>
      </c>
      <c r="AQ717" s="23" t="s">
        <v>270</v>
      </c>
      <c r="AR717" s="23" t="s">
        <v>199</v>
      </c>
      <c r="AS717" s="23" t="s">
        <v>88</v>
      </c>
      <c r="AT717" s="23" t="s">
        <v>494</v>
      </c>
      <c r="AU717" s="23" t="s">
        <v>65</v>
      </c>
      <c r="AV717" s="23" t="s">
        <v>466</v>
      </c>
      <c r="AW717" s="23" t="s">
        <v>272</v>
      </c>
      <c r="AX717" s="23" t="s">
        <v>273</v>
      </c>
      <c r="AY717" s="23" t="s">
        <v>93</v>
      </c>
      <c r="AZ717" s="23" t="s">
        <v>6776</v>
      </c>
      <c r="BA717" s="23" t="s">
        <v>106</v>
      </c>
      <c r="BB717" s="23">
        <v>0</v>
      </c>
      <c r="BC717" s="23" t="s">
        <v>7140</v>
      </c>
      <c r="BD717" s="23" t="s">
        <v>6301</v>
      </c>
      <c r="BE717" s="29">
        <v>41723</v>
      </c>
      <c r="BF717" s="23">
        <v>42000</v>
      </c>
      <c r="BG717" s="29">
        <v>41723</v>
      </c>
      <c r="BH717" s="108" t="s">
        <v>6776</v>
      </c>
      <c r="BI717" s="42">
        <v>1224</v>
      </c>
      <c r="BJ717" s="43">
        <v>40.799999999999997</v>
      </c>
      <c r="BK717" s="27">
        <f t="shared" si="46"/>
        <v>40</v>
      </c>
      <c r="BL717" s="110">
        <f t="shared" si="47"/>
        <v>3.3333333333333335</v>
      </c>
    </row>
    <row r="718" spans="1:64" ht="18.75" customHeight="1" x14ac:dyDescent="0.25">
      <c r="A718" s="105" t="s">
        <v>6392</v>
      </c>
      <c r="B718" s="117" t="s">
        <v>7147</v>
      </c>
      <c r="C718" s="49">
        <v>93</v>
      </c>
      <c r="D718" s="63" t="s">
        <v>3333</v>
      </c>
      <c r="E718" s="51" t="s">
        <v>377</v>
      </c>
      <c r="F718" s="50">
        <v>5030</v>
      </c>
      <c r="G718" s="63" t="s">
        <v>46</v>
      </c>
      <c r="H718" s="24" t="str">
        <f>IFERROR(IF(F718*1=9999,VLOOKUP(99&amp;C718*1,[4]Depara_Prod_Oficial!$A$2:$F$1048576,6,FALSE),VLOOKUP(F718*1,[4]Depara_Prod_Oficial!$A$2:$F$1048576,6,FALSE)),E718)</f>
        <v>Vida Proteção Exclusiva</v>
      </c>
      <c r="I718" s="24" t="str">
        <f>IFERROR(VLOOKUP(H718,'[5]Principais Produtos'!$C$1:$D$42,2,0),"Não")</f>
        <v>Sim</v>
      </c>
      <c r="J718" s="51" t="s">
        <v>387</v>
      </c>
      <c r="K718" s="51" t="s">
        <v>47</v>
      </c>
      <c r="L718" s="51"/>
      <c r="M718" s="69" t="s">
        <v>369</v>
      </c>
      <c r="N718" s="107">
        <v>44905.7</v>
      </c>
      <c r="O718" s="103">
        <v>0</v>
      </c>
      <c r="P718" s="104">
        <v>44905.7</v>
      </c>
      <c r="Q718" s="17"/>
      <c r="R718" s="17"/>
      <c r="S718" s="70" t="s">
        <v>375</v>
      </c>
      <c r="T718" s="23">
        <v>1839514</v>
      </c>
      <c r="U718" s="23" t="s">
        <v>7141</v>
      </c>
      <c r="V718" s="23" t="s">
        <v>7142</v>
      </c>
      <c r="W718" s="23" t="s">
        <v>52</v>
      </c>
      <c r="X718" s="23" t="s">
        <v>7143</v>
      </c>
      <c r="Y718" s="23" t="s">
        <v>7144</v>
      </c>
      <c r="Z718" s="23" t="s">
        <v>7145</v>
      </c>
      <c r="AA718" s="23" t="s">
        <v>56</v>
      </c>
      <c r="AB718" s="23">
        <v>42663</v>
      </c>
      <c r="AC718" s="23">
        <v>42663</v>
      </c>
      <c r="AD718" s="23" t="s">
        <v>56</v>
      </c>
      <c r="AE718" s="23" t="s">
        <v>56</v>
      </c>
      <c r="AF718" s="23" t="s">
        <v>56</v>
      </c>
      <c r="AG718" s="23">
        <v>42663</v>
      </c>
      <c r="AH718" s="23" t="s">
        <v>102</v>
      </c>
      <c r="AI718" s="23">
        <v>21331.5</v>
      </c>
      <c r="AJ718" s="23">
        <v>0</v>
      </c>
      <c r="AK718" s="23" t="s">
        <v>58</v>
      </c>
      <c r="AL718" s="23">
        <v>0</v>
      </c>
      <c r="AM718" s="24" t="s">
        <v>59</v>
      </c>
      <c r="AN718" s="24" t="s">
        <v>60</v>
      </c>
      <c r="AO718" s="24"/>
      <c r="AP718" s="23" t="s">
        <v>61</v>
      </c>
      <c r="AQ718" s="23" t="s">
        <v>270</v>
      </c>
      <c r="AR718" s="23" t="s">
        <v>63</v>
      </c>
      <c r="AS718" s="23" t="s">
        <v>88</v>
      </c>
      <c r="AT718" s="23" t="s">
        <v>169</v>
      </c>
      <c r="AU718" s="23" t="s">
        <v>65</v>
      </c>
      <c r="AV718" s="23" t="s">
        <v>7146</v>
      </c>
      <c r="AW718" s="23" t="s">
        <v>92</v>
      </c>
      <c r="AX718" s="23" t="s">
        <v>68</v>
      </c>
      <c r="AY718" s="23" t="s">
        <v>93</v>
      </c>
      <c r="AZ718" s="23" t="s">
        <v>6776</v>
      </c>
      <c r="BA718" s="23" t="s">
        <v>202</v>
      </c>
      <c r="BB718" s="23">
        <v>0</v>
      </c>
      <c r="BC718" s="23" t="s">
        <v>7147</v>
      </c>
      <c r="BD718" s="23" t="s">
        <v>7148</v>
      </c>
      <c r="BE718" s="29">
        <v>41752</v>
      </c>
      <c r="BF718" s="23">
        <v>42663</v>
      </c>
      <c r="BG718" s="29">
        <v>41752</v>
      </c>
      <c r="BH718" s="108" t="s">
        <v>6776</v>
      </c>
      <c r="BI718" s="42">
        <v>1195</v>
      </c>
      <c r="BJ718" s="43">
        <v>39.833333333333336</v>
      </c>
      <c r="BK718" s="27">
        <f t="shared" si="46"/>
        <v>39</v>
      </c>
      <c r="BL718" s="110">
        <f t="shared" si="47"/>
        <v>3.25</v>
      </c>
    </row>
    <row r="719" spans="1:64" ht="18.75" customHeight="1" x14ac:dyDescent="0.25">
      <c r="A719" s="105" t="s">
        <v>6392</v>
      </c>
      <c r="B719" s="117" t="s">
        <v>7154</v>
      </c>
      <c r="C719" s="49">
        <v>93</v>
      </c>
      <c r="D719" s="63" t="s">
        <v>3333</v>
      </c>
      <c r="E719" s="51" t="s">
        <v>377</v>
      </c>
      <c r="F719" s="50">
        <v>5030</v>
      </c>
      <c r="G719" s="63" t="s">
        <v>46</v>
      </c>
      <c r="H719" s="24" t="str">
        <f>IFERROR(IF(F719*1=9999,VLOOKUP(99&amp;C719*1,[4]Depara_Prod_Oficial!$A$2:$F$1048576,6,FALSE),VLOOKUP(F719*1,[4]Depara_Prod_Oficial!$A$2:$F$1048576,6,FALSE)),E719)</f>
        <v>Vida Proteção Exclusiva</v>
      </c>
      <c r="I719" s="24" t="str">
        <f>IFERROR(VLOOKUP(H719,'[5]Principais Produtos'!$C$1:$D$42,2,0),"Não")</f>
        <v>Sim</v>
      </c>
      <c r="J719" s="51" t="s">
        <v>387</v>
      </c>
      <c r="K719" s="51" t="s">
        <v>47</v>
      </c>
      <c r="L719" s="51"/>
      <c r="M719" s="69" t="s">
        <v>369</v>
      </c>
      <c r="N719" s="103">
        <v>32532.91</v>
      </c>
      <c r="O719" s="103">
        <v>0</v>
      </c>
      <c r="P719" s="104">
        <v>32532.91</v>
      </c>
      <c r="Q719" s="31"/>
      <c r="R719" s="17"/>
      <c r="S719" s="70" t="s">
        <v>375</v>
      </c>
      <c r="T719" s="23">
        <v>1649556</v>
      </c>
      <c r="U719" s="23" t="s">
        <v>7149</v>
      </c>
      <c r="V719" s="23" t="s">
        <v>7150</v>
      </c>
      <c r="W719" s="23" t="s">
        <v>52</v>
      </c>
      <c r="X719" s="23" t="s">
        <v>7151</v>
      </c>
      <c r="Y719" s="23" t="s">
        <v>7152</v>
      </c>
      <c r="Z719" s="23" t="s">
        <v>7153</v>
      </c>
      <c r="AA719" s="23" t="s">
        <v>56</v>
      </c>
      <c r="AB719" s="23">
        <v>31871</v>
      </c>
      <c r="AC719" s="23">
        <v>31871</v>
      </c>
      <c r="AD719" s="23" t="s">
        <v>56</v>
      </c>
      <c r="AE719" s="23" t="s">
        <v>56</v>
      </c>
      <c r="AF719" s="23" t="s">
        <v>56</v>
      </c>
      <c r="AG719" s="23">
        <v>31871</v>
      </c>
      <c r="AH719" s="23" t="s">
        <v>102</v>
      </c>
      <c r="AI719" s="23">
        <v>15935.5</v>
      </c>
      <c r="AJ719" s="23">
        <v>0</v>
      </c>
      <c r="AK719" s="23" t="s">
        <v>58</v>
      </c>
      <c r="AL719" s="23">
        <v>0</v>
      </c>
      <c r="AM719" s="24" t="s">
        <v>59</v>
      </c>
      <c r="AN719" s="24" t="s">
        <v>60</v>
      </c>
      <c r="AO719" s="24"/>
      <c r="AP719" s="23" t="s">
        <v>61</v>
      </c>
      <c r="AQ719" s="23" t="s">
        <v>270</v>
      </c>
      <c r="AR719" s="23" t="s">
        <v>63</v>
      </c>
      <c r="AS719" s="23" t="s">
        <v>64</v>
      </c>
      <c r="AT719" s="23" t="s">
        <v>218</v>
      </c>
      <c r="AU719" s="23" t="s">
        <v>65</v>
      </c>
      <c r="AV719" s="23" t="s">
        <v>485</v>
      </c>
      <c r="AW719" s="23" t="s">
        <v>92</v>
      </c>
      <c r="AX719" s="23" t="s">
        <v>68</v>
      </c>
      <c r="AY719" s="23" t="s">
        <v>93</v>
      </c>
      <c r="AZ719" s="23" t="s">
        <v>6776</v>
      </c>
      <c r="BA719" s="23" t="s">
        <v>124</v>
      </c>
      <c r="BB719" s="23">
        <v>0</v>
      </c>
      <c r="BC719" s="23" t="s">
        <v>7154</v>
      </c>
      <c r="BD719" s="23" t="s">
        <v>7155</v>
      </c>
      <c r="BE719" s="29">
        <v>41429</v>
      </c>
      <c r="BF719" s="23">
        <v>31871</v>
      </c>
      <c r="BG719" s="29">
        <v>41429</v>
      </c>
      <c r="BH719" s="108" t="s">
        <v>6776</v>
      </c>
      <c r="BI719" s="42">
        <v>1518</v>
      </c>
      <c r="BJ719" s="43">
        <v>50.6</v>
      </c>
      <c r="BK719" s="27">
        <f t="shared" si="46"/>
        <v>49</v>
      </c>
      <c r="BL719" s="110">
        <f t="shared" si="47"/>
        <v>4.083333333333333</v>
      </c>
    </row>
    <row r="720" spans="1:64" ht="18.75" customHeight="1" x14ac:dyDescent="0.25">
      <c r="A720" s="105" t="s">
        <v>6392</v>
      </c>
      <c r="B720" s="117" t="s">
        <v>7162</v>
      </c>
      <c r="C720" s="49">
        <v>93</v>
      </c>
      <c r="D720" s="63" t="s">
        <v>3333</v>
      </c>
      <c r="E720" s="51" t="s">
        <v>6734</v>
      </c>
      <c r="F720" s="50">
        <v>5052</v>
      </c>
      <c r="G720" s="63" t="s">
        <v>46</v>
      </c>
      <c r="H720" s="24" t="str">
        <f>IFERROR(IF(F720*1=9999,VLOOKUP(99&amp;C720*1,[4]Depara_Prod_Oficial!$A$2:$F$1048576,6,FALSE),VLOOKUP(F720*1,[4]Depara_Prod_Oficial!$A$2:$F$1048576,6,FALSE)),E720)</f>
        <v>Vida Master</v>
      </c>
      <c r="I720" s="24" t="str">
        <f>IFERROR(VLOOKUP(H720,'[5]Principais Produtos'!$C$1:$D$42,2,0),"Não")</f>
        <v>Sim</v>
      </c>
      <c r="J720" s="51" t="s">
        <v>387</v>
      </c>
      <c r="K720" s="51" t="s">
        <v>3664</v>
      </c>
      <c r="L720" s="51"/>
      <c r="M720" s="69" t="s">
        <v>903</v>
      </c>
      <c r="N720" s="103">
        <v>68073.38</v>
      </c>
      <c r="O720" s="103">
        <v>68073.38</v>
      </c>
      <c r="P720" s="104">
        <v>0</v>
      </c>
      <c r="Q720" s="31"/>
      <c r="R720" s="17"/>
      <c r="S720" s="70" t="s">
        <v>375</v>
      </c>
      <c r="T720" s="23">
        <v>1535476</v>
      </c>
      <c r="U720" s="23" t="s">
        <v>7156</v>
      </c>
      <c r="V720" s="23" t="s">
        <v>7157</v>
      </c>
      <c r="W720" s="23" t="s">
        <v>52</v>
      </c>
      <c r="X720" s="23" t="s">
        <v>7158</v>
      </c>
      <c r="Y720" s="23" t="s">
        <v>7159</v>
      </c>
      <c r="Z720" s="23" t="s">
        <v>7160</v>
      </c>
      <c r="AA720" s="23" t="s">
        <v>56</v>
      </c>
      <c r="AB720" s="23">
        <v>81370.720000000001</v>
      </c>
      <c r="AC720" s="23">
        <v>81370.720000000001</v>
      </c>
      <c r="AD720" s="23" t="s">
        <v>56</v>
      </c>
      <c r="AE720" s="23" t="s">
        <v>56</v>
      </c>
      <c r="AF720" s="23" t="s">
        <v>56</v>
      </c>
      <c r="AG720" s="23">
        <v>26980.62</v>
      </c>
      <c r="AH720" s="23" t="s">
        <v>57</v>
      </c>
      <c r="AI720" s="23">
        <v>26980.62</v>
      </c>
      <c r="AJ720" s="23">
        <v>0</v>
      </c>
      <c r="AK720" s="23" t="s">
        <v>58</v>
      </c>
      <c r="AL720" s="23">
        <v>0</v>
      </c>
      <c r="AM720" s="24" t="s">
        <v>59</v>
      </c>
      <c r="AN720" s="24" t="s">
        <v>60</v>
      </c>
      <c r="AO720" s="24"/>
      <c r="AP720" s="23" t="s">
        <v>61</v>
      </c>
      <c r="AQ720" s="23" t="s">
        <v>270</v>
      </c>
      <c r="AR720" s="23" t="s">
        <v>63</v>
      </c>
      <c r="AS720" s="23" t="s">
        <v>64</v>
      </c>
      <c r="AT720" s="23" t="s">
        <v>187</v>
      </c>
      <c r="AU720" s="23" t="s">
        <v>65</v>
      </c>
      <c r="AV720" s="23" t="s">
        <v>7161</v>
      </c>
      <c r="AW720" s="23" t="s">
        <v>283</v>
      </c>
      <c r="AX720" s="23" t="s">
        <v>284</v>
      </c>
      <c r="AY720" s="23" t="s">
        <v>93</v>
      </c>
      <c r="AZ720" s="23" t="s">
        <v>6762</v>
      </c>
      <c r="BA720" s="23" t="s">
        <v>163</v>
      </c>
      <c r="BB720" s="23">
        <v>0</v>
      </c>
      <c r="BC720" s="23" t="s">
        <v>7162</v>
      </c>
      <c r="BD720" s="29">
        <v>41184</v>
      </c>
      <c r="BE720" s="29">
        <v>41204</v>
      </c>
      <c r="BF720" s="23">
        <v>81370.720000000001</v>
      </c>
      <c r="BG720" s="29">
        <v>41204</v>
      </c>
      <c r="BH720" s="108" t="s">
        <v>6762</v>
      </c>
      <c r="BI720" s="42">
        <v>1729</v>
      </c>
      <c r="BJ720" s="43">
        <v>57.633333333333333</v>
      </c>
      <c r="BK720" s="27">
        <f t="shared" si="46"/>
        <v>56</v>
      </c>
      <c r="BL720" s="110">
        <f t="shared" si="47"/>
        <v>4.666666666666667</v>
      </c>
    </row>
    <row r="721" spans="1:64" ht="18.75" customHeight="1" x14ac:dyDescent="0.25">
      <c r="A721" s="105" t="s">
        <v>6392</v>
      </c>
      <c r="B721" s="117" t="s">
        <v>7168</v>
      </c>
      <c r="C721" s="49">
        <v>82</v>
      </c>
      <c r="D721" s="63" t="s">
        <v>3333</v>
      </c>
      <c r="E721" s="51" t="s">
        <v>1622</v>
      </c>
      <c r="F721" s="50">
        <v>9999</v>
      </c>
      <c r="G721" s="63" t="s">
        <v>386</v>
      </c>
      <c r="H721" s="24" t="str">
        <f>IFERROR(IF(F721*1=9999,VLOOKUP(99&amp;C721*1,[4]Depara_Prod_Oficial!$A$2:$F$1048576,6,FALSE),VLOOKUP(F721*1,[4]Depara_Prod_Oficial!$A$2:$F$1048576,6,FALSE)),E721)</f>
        <v>Pessoas - Acidentes Pessoais</v>
      </c>
      <c r="I721" s="24" t="str">
        <f>IFERROR(VLOOKUP(H721,'[5]Principais Produtos'!$C$1:$D$42,2,0),"Não")</f>
        <v>Não</v>
      </c>
      <c r="J721" s="51" t="s">
        <v>400</v>
      </c>
      <c r="K721" s="51" t="s">
        <v>400</v>
      </c>
      <c r="L721" s="51"/>
      <c r="M721" s="69" t="s">
        <v>369</v>
      </c>
      <c r="N721" s="103">
        <v>236.84</v>
      </c>
      <c r="O721" s="103">
        <v>0</v>
      </c>
      <c r="P721" s="104">
        <v>236.84</v>
      </c>
      <c r="Q721" s="31"/>
      <c r="R721" s="17"/>
      <c r="S721" s="70" t="s">
        <v>375</v>
      </c>
      <c r="T721" s="23">
        <v>1672401</v>
      </c>
      <c r="U721" s="23" t="s">
        <v>7163</v>
      </c>
      <c r="V721" s="23" t="s">
        <v>7164</v>
      </c>
      <c r="W721" s="23" t="s">
        <v>52</v>
      </c>
      <c r="X721" s="23" t="s">
        <v>7165</v>
      </c>
      <c r="Y721" s="23" t="s">
        <v>7166</v>
      </c>
      <c r="Z721" s="23" t="s">
        <v>7167</v>
      </c>
      <c r="AA721" s="23" t="s">
        <v>56</v>
      </c>
      <c r="AB721" s="23">
        <v>10000</v>
      </c>
      <c r="AC721" s="23">
        <v>10000</v>
      </c>
      <c r="AD721" s="23" t="s">
        <v>56</v>
      </c>
      <c r="AE721" s="23" t="s">
        <v>56</v>
      </c>
      <c r="AF721" s="23" t="s">
        <v>56</v>
      </c>
      <c r="AG721" s="23">
        <v>10000</v>
      </c>
      <c r="AH721" s="23" t="s">
        <v>102</v>
      </c>
      <c r="AI721" s="23">
        <v>5000</v>
      </c>
      <c r="AJ721" s="23">
        <v>0</v>
      </c>
      <c r="AK721" s="23" t="s">
        <v>58</v>
      </c>
      <c r="AL721" s="23">
        <v>0</v>
      </c>
      <c r="AM721" s="24" t="s">
        <v>59</v>
      </c>
      <c r="AN721" s="24" t="s">
        <v>60</v>
      </c>
      <c r="AO721" s="24"/>
      <c r="AP721" s="23" t="s">
        <v>61</v>
      </c>
      <c r="AQ721" s="23" t="s">
        <v>270</v>
      </c>
      <c r="AR721" s="23" t="s">
        <v>199</v>
      </c>
      <c r="AS721" s="23" t="s">
        <v>88</v>
      </c>
      <c r="AT721" s="23" t="s">
        <v>169</v>
      </c>
      <c r="AU721" s="23" t="s">
        <v>65</v>
      </c>
      <c r="AV721" s="23" t="s">
        <v>876</v>
      </c>
      <c r="AW721" s="23" t="s">
        <v>774</v>
      </c>
      <c r="AX721" s="23" t="s">
        <v>775</v>
      </c>
      <c r="AY721" s="23" t="s">
        <v>93</v>
      </c>
      <c r="AZ721" s="23" t="s">
        <v>6762</v>
      </c>
      <c r="BA721" s="23" t="s">
        <v>155</v>
      </c>
      <c r="BB721" s="23">
        <v>0</v>
      </c>
      <c r="BC721" s="23" t="s">
        <v>7168</v>
      </c>
      <c r="BD721" s="23" t="s">
        <v>7169</v>
      </c>
      <c r="BE721" s="29">
        <v>41466</v>
      </c>
      <c r="BF721" s="23">
        <v>10000</v>
      </c>
      <c r="BG721" s="29">
        <v>41466</v>
      </c>
      <c r="BH721" s="108" t="s">
        <v>6762</v>
      </c>
      <c r="BI721" s="42">
        <v>1467</v>
      </c>
      <c r="BJ721" s="43">
        <v>48.9</v>
      </c>
      <c r="BK721" s="27">
        <f t="shared" si="46"/>
        <v>48</v>
      </c>
      <c r="BL721" s="110">
        <f t="shared" si="47"/>
        <v>4</v>
      </c>
    </row>
    <row r="722" spans="1:64" s="77" customFormat="1" ht="18.75" customHeight="1" x14ac:dyDescent="0.25">
      <c r="A722" s="105" t="s">
        <v>7239</v>
      </c>
      <c r="B722" s="117" t="s">
        <v>7349</v>
      </c>
      <c r="C722" s="49">
        <v>14</v>
      </c>
      <c r="D722" s="63" t="s">
        <v>3274</v>
      </c>
      <c r="E722" s="51" t="s">
        <v>3556</v>
      </c>
      <c r="F722" s="114">
        <v>8114</v>
      </c>
      <c r="G722" s="63" t="s">
        <v>381</v>
      </c>
      <c r="H722" s="24" t="str">
        <f>IFERROR(IF(F722*1=9999,VLOOKUP(99&amp;C722*1,[4]Depara_Prod_Oficial!$A$2:$F$1048576,6,FALSE),VLOOKUP(F722*1,[4]Depara_Prod_Oficial!$A$2:$F$1048576,6,FALSE)),E722)</f>
        <v>Empresarial</v>
      </c>
      <c r="I722" s="24" t="str">
        <f>IFERROR(VLOOKUP(H722,'[5]Principais Produtos'!$C$1:$D$42,2,0),"Não")</f>
        <v>Sim</v>
      </c>
      <c r="J722" s="51" t="s">
        <v>387</v>
      </c>
      <c r="K722" s="51" t="s">
        <v>7172</v>
      </c>
      <c r="L722" s="51"/>
      <c r="M722" s="54" t="s">
        <v>48</v>
      </c>
      <c r="N722" s="55">
        <v>8355.27</v>
      </c>
      <c r="O722" s="55">
        <v>7664.79</v>
      </c>
      <c r="P722" s="56">
        <v>690.48000000000047</v>
      </c>
      <c r="Q722" s="64"/>
      <c r="R722" s="51"/>
      <c r="S722" s="62" t="s">
        <v>375</v>
      </c>
      <c r="T722" s="53">
        <v>2391966</v>
      </c>
      <c r="U722" s="53" t="s">
        <v>7344</v>
      </c>
      <c r="V722" s="53" t="s">
        <v>7345</v>
      </c>
      <c r="W722" s="53" t="s">
        <v>129</v>
      </c>
      <c r="X722" s="53" t="s">
        <v>7346</v>
      </c>
      <c r="Y722" s="53" t="s">
        <v>7347</v>
      </c>
      <c r="Z722" s="53" t="s">
        <v>7348</v>
      </c>
      <c r="AA722" s="53" t="s">
        <v>56</v>
      </c>
      <c r="AB722" s="53">
        <v>15000</v>
      </c>
      <c r="AC722" s="53">
        <v>15000</v>
      </c>
      <c r="AD722" s="53" t="s">
        <v>56</v>
      </c>
      <c r="AE722" s="53" t="s">
        <v>56</v>
      </c>
      <c r="AF722" s="53" t="s">
        <v>56</v>
      </c>
      <c r="AG722" s="53">
        <v>15000</v>
      </c>
      <c r="AH722" s="53" t="s">
        <v>102</v>
      </c>
      <c r="AI722" s="53">
        <v>7500</v>
      </c>
      <c r="AJ722" s="53">
        <v>0</v>
      </c>
      <c r="AK722" s="53" t="s">
        <v>58</v>
      </c>
      <c r="AL722" s="53">
        <v>0</v>
      </c>
      <c r="AM722" s="51" t="s">
        <v>59</v>
      </c>
      <c r="AN722" s="51" t="s">
        <v>60</v>
      </c>
      <c r="AO722" s="51"/>
      <c r="AP722" s="53" t="s">
        <v>61</v>
      </c>
      <c r="AQ722" s="53" t="s">
        <v>6023</v>
      </c>
      <c r="AR722" s="53" t="s">
        <v>87</v>
      </c>
      <c r="AS722" s="53" t="s">
        <v>64</v>
      </c>
      <c r="AT722" s="53" t="s">
        <v>89</v>
      </c>
      <c r="AU722" s="53" t="s">
        <v>90</v>
      </c>
      <c r="AV722" s="53" t="s">
        <v>1382</v>
      </c>
      <c r="AW722" s="53" t="s">
        <v>92</v>
      </c>
      <c r="AX722" s="53" t="s">
        <v>68</v>
      </c>
      <c r="AY722" s="53" t="s">
        <v>93</v>
      </c>
      <c r="AZ722" s="53" t="s">
        <v>7244</v>
      </c>
      <c r="BA722" s="53" t="s">
        <v>106</v>
      </c>
      <c r="BB722" s="53">
        <v>0</v>
      </c>
      <c r="BC722" s="53" t="s">
        <v>7349</v>
      </c>
      <c r="BD722" s="58">
        <v>42661</v>
      </c>
      <c r="BE722" s="58">
        <v>42704</v>
      </c>
      <c r="BF722" s="53">
        <v>15000</v>
      </c>
      <c r="BG722" s="58">
        <v>42704</v>
      </c>
      <c r="BH722" s="59" t="s">
        <v>7244</v>
      </c>
      <c r="BI722" s="60">
        <v>245</v>
      </c>
      <c r="BJ722" s="61">
        <v>8.1666666666666661</v>
      </c>
      <c r="BK722" s="27">
        <f t="shared" ref="BK722:BK785" si="48">DATEDIF(BG722,BH722,"m")</f>
        <v>8</v>
      </c>
      <c r="BL722" s="110">
        <f t="shared" ref="BL722:BL785" si="49">BK722/12</f>
        <v>0.66666666666666663</v>
      </c>
    </row>
    <row r="723" spans="1:64" s="77" customFormat="1" ht="18.75" customHeight="1" x14ac:dyDescent="0.25">
      <c r="A723" s="105" t="s">
        <v>7239</v>
      </c>
      <c r="B723" s="117" t="s">
        <v>7354</v>
      </c>
      <c r="C723" s="49">
        <v>82</v>
      </c>
      <c r="D723" s="63" t="s">
        <v>3333</v>
      </c>
      <c r="E723" s="51" t="s">
        <v>3555</v>
      </c>
      <c r="F723" s="114">
        <v>8030</v>
      </c>
      <c r="G723" s="63" t="s">
        <v>374</v>
      </c>
      <c r="H723" s="24" t="str">
        <f>IFERROR(IF(F723*1=9999,VLOOKUP(99&amp;C723*1,[4]Depara_Prod_Oficial!$A$2:$F$1048576,6,FALSE),VLOOKUP(F723*1,[4]Depara_Prod_Oficial!$A$2:$F$1048576,6,FALSE)),E723)</f>
        <v>AP STD</v>
      </c>
      <c r="I723" s="24" t="str">
        <f>IFERROR(VLOOKUP(H723,'[5]Principais Produtos'!$C$1:$D$42,2,0),"Não")</f>
        <v>Sim</v>
      </c>
      <c r="J723" s="51" t="s">
        <v>387</v>
      </c>
      <c r="K723" s="51" t="s">
        <v>7172</v>
      </c>
      <c r="L723" s="51"/>
      <c r="M723" s="54" t="s">
        <v>48</v>
      </c>
      <c r="N723" s="55">
        <v>17756.48</v>
      </c>
      <c r="O723" s="55">
        <v>15000</v>
      </c>
      <c r="P723" s="56">
        <v>2756.4799999999996</v>
      </c>
      <c r="Q723" s="64">
        <v>4000</v>
      </c>
      <c r="R723" s="51"/>
      <c r="S723" s="62" t="s">
        <v>375</v>
      </c>
      <c r="T723" s="53">
        <v>2218153</v>
      </c>
      <c r="U723" s="53" t="s">
        <v>7350</v>
      </c>
      <c r="V723" s="53" t="s">
        <v>7351</v>
      </c>
      <c r="W723" s="53" t="s">
        <v>52</v>
      </c>
      <c r="X723" s="53" t="s">
        <v>7352</v>
      </c>
      <c r="Y723" s="53" t="s">
        <v>7353</v>
      </c>
      <c r="Z723" s="53" t="s">
        <v>6283</v>
      </c>
      <c r="AA723" s="53" t="s">
        <v>56</v>
      </c>
      <c r="AB723" s="53">
        <v>69747</v>
      </c>
      <c r="AC723" s="53">
        <v>69747</v>
      </c>
      <c r="AD723" s="53" t="s">
        <v>56</v>
      </c>
      <c r="AE723" s="53" t="s">
        <v>56</v>
      </c>
      <c r="AF723" s="53" t="s">
        <v>56</v>
      </c>
      <c r="AG723" s="53">
        <v>34000</v>
      </c>
      <c r="AH723" s="53" t="s">
        <v>102</v>
      </c>
      <c r="AI723" s="53">
        <v>17000</v>
      </c>
      <c r="AJ723" s="53">
        <v>0</v>
      </c>
      <c r="AK723" s="53" t="s">
        <v>58</v>
      </c>
      <c r="AL723" s="53">
        <v>0</v>
      </c>
      <c r="AM723" s="51" t="s">
        <v>59</v>
      </c>
      <c r="AN723" s="51" t="s">
        <v>60</v>
      </c>
      <c r="AO723" s="51"/>
      <c r="AP723" s="53" t="s">
        <v>61</v>
      </c>
      <c r="AQ723" s="53" t="s">
        <v>86</v>
      </c>
      <c r="AR723" s="53" t="s">
        <v>87</v>
      </c>
      <c r="AS723" s="53" t="s">
        <v>64</v>
      </c>
      <c r="AT723" s="53" t="s">
        <v>187</v>
      </c>
      <c r="AU723" s="53" t="s">
        <v>65</v>
      </c>
      <c r="AV723" s="53" t="s">
        <v>201</v>
      </c>
      <c r="AW723" s="53" t="s">
        <v>92</v>
      </c>
      <c r="AX723" s="53" t="s">
        <v>68</v>
      </c>
      <c r="AY723" s="53" t="s">
        <v>93</v>
      </c>
      <c r="AZ723" s="53" t="s">
        <v>7244</v>
      </c>
      <c r="BA723" s="53" t="s">
        <v>106</v>
      </c>
      <c r="BB723" s="53">
        <v>0</v>
      </c>
      <c r="BC723" s="53" t="s">
        <v>7354</v>
      </c>
      <c r="BD723" s="58">
        <v>42429</v>
      </c>
      <c r="BE723" s="58">
        <v>42437</v>
      </c>
      <c r="BF723" s="53">
        <v>69747</v>
      </c>
      <c r="BG723" s="58">
        <v>42437</v>
      </c>
      <c r="BH723" s="59" t="s">
        <v>7244</v>
      </c>
      <c r="BI723" s="60">
        <v>512</v>
      </c>
      <c r="BJ723" s="61">
        <v>17.066666666666666</v>
      </c>
      <c r="BK723" s="27">
        <f t="shared" si="48"/>
        <v>16</v>
      </c>
      <c r="BL723" s="110">
        <f t="shared" si="49"/>
        <v>1.3333333333333333</v>
      </c>
    </row>
    <row r="724" spans="1:64" s="77" customFormat="1" ht="18.75" customHeight="1" x14ac:dyDescent="0.25">
      <c r="A724" s="105" t="s">
        <v>7239</v>
      </c>
      <c r="B724" s="117" t="s">
        <v>7361</v>
      </c>
      <c r="C724" s="49">
        <v>93</v>
      </c>
      <c r="D724" s="63" t="s">
        <v>3333</v>
      </c>
      <c r="E724" s="51" t="s">
        <v>1630</v>
      </c>
      <c r="F724" s="114">
        <v>5055</v>
      </c>
      <c r="G724" s="63" t="s">
        <v>374</v>
      </c>
      <c r="H724" s="24" t="str">
        <f>IFERROR(IF(F724*1=9999,VLOOKUP(99&amp;C724*1,[4]Depara_Prod_Oficial!$A$2:$F$1048576,6,FALSE),VLOOKUP(F724*1,[4]Depara_Prod_Oficial!$A$2:$F$1048576,6,FALSE)),E724)</f>
        <v>Vida Master</v>
      </c>
      <c r="I724" s="24" t="str">
        <f>IFERROR(VLOOKUP(H724,'[5]Principais Produtos'!$C$1:$D$42,2,0),"Não")</f>
        <v>Sim</v>
      </c>
      <c r="J724" s="51" t="s">
        <v>387</v>
      </c>
      <c r="K724" s="51" t="s">
        <v>7177</v>
      </c>
      <c r="L724" s="51"/>
      <c r="M724" s="54" t="s">
        <v>369</v>
      </c>
      <c r="N724" s="55">
        <v>12419.13</v>
      </c>
      <c r="O724" s="55">
        <v>0</v>
      </c>
      <c r="P724" s="56">
        <v>12419.13</v>
      </c>
      <c r="Q724" s="64"/>
      <c r="R724" s="51"/>
      <c r="S724" s="62" t="s">
        <v>375</v>
      </c>
      <c r="T724" s="53">
        <v>2418868</v>
      </c>
      <c r="U724" s="53" t="s">
        <v>7355</v>
      </c>
      <c r="V724" s="53" t="s">
        <v>7356</v>
      </c>
      <c r="W724" s="53" t="s">
        <v>52</v>
      </c>
      <c r="X724" s="53" t="s">
        <v>7357</v>
      </c>
      <c r="Y724" s="53" t="s">
        <v>7358</v>
      </c>
      <c r="Z724" s="53" t="s">
        <v>7359</v>
      </c>
      <c r="AA724" s="53" t="s">
        <v>56</v>
      </c>
      <c r="AB724" s="53">
        <v>20000</v>
      </c>
      <c r="AC724" s="53">
        <v>20000</v>
      </c>
      <c r="AD724" s="53" t="s">
        <v>56</v>
      </c>
      <c r="AE724" s="53" t="s">
        <v>56</v>
      </c>
      <c r="AF724" s="53" t="s">
        <v>56</v>
      </c>
      <c r="AG724" s="53">
        <v>20000</v>
      </c>
      <c r="AH724" s="53" t="s">
        <v>102</v>
      </c>
      <c r="AI724" s="53">
        <v>10000</v>
      </c>
      <c r="AJ724" s="53">
        <v>0</v>
      </c>
      <c r="AK724" s="53" t="s">
        <v>58</v>
      </c>
      <c r="AL724" s="53">
        <v>0</v>
      </c>
      <c r="AM724" s="51" t="s">
        <v>59</v>
      </c>
      <c r="AN724" s="51" t="s">
        <v>60</v>
      </c>
      <c r="AO724" s="51"/>
      <c r="AP724" s="53" t="s">
        <v>61</v>
      </c>
      <c r="AQ724" s="53" t="s">
        <v>86</v>
      </c>
      <c r="AR724" s="53" t="s">
        <v>87</v>
      </c>
      <c r="AS724" s="53" t="s">
        <v>88</v>
      </c>
      <c r="AT724" s="53" t="s">
        <v>169</v>
      </c>
      <c r="AU724" s="53" t="s">
        <v>65</v>
      </c>
      <c r="AV724" s="53" t="s">
        <v>123</v>
      </c>
      <c r="AW724" s="53" t="s">
        <v>105</v>
      </c>
      <c r="AX724" s="53" t="s">
        <v>68</v>
      </c>
      <c r="AY724" s="53" t="s">
        <v>93</v>
      </c>
      <c r="AZ724" s="53" t="s">
        <v>7360</v>
      </c>
      <c r="BA724" s="53" t="s">
        <v>124</v>
      </c>
      <c r="BB724" s="53">
        <v>0</v>
      </c>
      <c r="BC724" s="53" t="s">
        <v>7361</v>
      </c>
      <c r="BD724" s="58">
        <v>42776</v>
      </c>
      <c r="BE724" s="58">
        <v>42788</v>
      </c>
      <c r="BF724" s="53">
        <v>20000</v>
      </c>
      <c r="BG724" s="58">
        <v>42788</v>
      </c>
      <c r="BH724" s="59" t="s">
        <v>7360</v>
      </c>
      <c r="BI724" s="60">
        <v>162</v>
      </c>
      <c r="BJ724" s="61">
        <v>5.4</v>
      </c>
      <c r="BK724" s="27">
        <f t="shared" si="48"/>
        <v>5</v>
      </c>
      <c r="BL724" s="110">
        <f t="shared" si="49"/>
        <v>0.41666666666666669</v>
      </c>
    </row>
    <row r="725" spans="1:64" s="77" customFormat="1" ht="18.75" customHeight="1" x14ac:dyDescent="0.25">
      <c r="A725" s="105" t="s">
        <v>7239</v>
      </c>
      <c r="B725" s="117" t="s">
        <v>7367</v>
      </c>
      <c r="C725" s="49">
        <v>93</v>
      </c>
      <c r="D725" s="63" t="s">
        <v>3333</v>
      </c>
      <c r="E725" s="51" t="s">
        <v>1622</v>
      </c>
      <c r="F725" s="114">
        <v>9999</v>
      </c>
      <c r="G725" s="63" t="s">
        <v>374</v>
      </c>
      <c r="H725" s="24" t="str">
        <f>IFERROR(IF(F725*1=9999,VLOOKUP(99&amp;C725*1,[4]Depara_Prod_Oficial!$A$2:$F$1048576,6,FALSE),VLOOKUP(F725*1,[4]Depara_Prod_Oficial!$A$2:$F$1048576,6,FALSE)),E725)</f>
        <v>Pessoas - Vida  (outros)</v>
      </c>
      <c r="I725" s="24" t="str">
        <f>IFERROR(VLOOKUP(H725,'[5]Principais Produtos'!$C$1:$D$42,2,0),"Não")</f>
        <v>Não</v>
      </c>
      <c r="J725" s="51" t="s">
        <v>387</v>
      </c>
      <c r="K725" s="51" t="s">
        <v>7172</v>
      </c>
      <c r="L725" s="51"/>
      <c r="M725" s="54" t="s">
        <v>369</v>
      </c>
      <c r="N725" s="55">
        <v>94152.43</v>
      </c>
      <c r="O725" s="55">
        <v>0</v>
      </c>
      <c r="P725" s="56">
        <v>94152.43</v>
      </c>
      <c r="Q725" s="64"/>
      <c r="R725" s="51"/>
      <c r="S725" s="57" t="s">
        <v>49</v>
      </c>
      <c r="T725" s="53">
        <v>1350063</v>
      </c>
      <c r="U725" s="53" t="s">
        <v>7362</v>
      </c>
      <c r="V725" s="53" t="s">
        <v>7363</v>
      </c>
      <c r="W725" s="53" t="s">
        <v>52</v>
      </c>
      <c r="X725" s="53" t="s">
        <v>7364</v>
      </c>
      <c r="Y725" s="53" t="s">
        <v>7365</v>
      </c>
      <c r="Z725" s="53" t="s">
        <v>7366</v>
      </c>
      <c r="AA725" s="53" t="s">
        <v>56</v>
      </c>
      <c r="AB725" s="53">
        <v>50000</v>
      </c>
      <c r="AC725" s="53">
        <v>50000</v>
      </c>
      <c r="AD725" s="53" t="s">
        <v>56</v>
      </c>
      <c r="AE725" s="53" t="s">
        <v>56</v>
      </c>
      <c r="AF725" s="53" t="s">
        <v>56</v>
      </c>
      <c r="AG725" s="53">
        <v>50000</v>
      </c>
      <c r="AH725" s="53" t="s">
        <v>102</v>
      </c>
      <c r="AI725" s="53">
        <v>25000</v>
      </c>
      <c r="AJ725" s="53">
        <v>0</v>
      </c>
      <c r="AK725" s="53" t="s">
        <v>58</v>
      </c>
      <c r="AL725" s="53">
        <v>0</v>
      </c>
      <c r="AM725" s="51" t="s">
        <v>59</v>
      </c>
      <c r="AN725" s="51" t="s">
        <v>60</v>
      </c>
      <c r="AO725" s="51"/>
      <c r="AP725" s="53" t="s">
        <v>61</v>
      </c>
      <c r="AQ725" s="53" t="s">
        <v>86</v>
      </c>
      <c r="AR725" s="53" t="s">
        <v>199</v>
      </c>
      <c r="AS725" s="53" t="s">
        <v>88</v>
      </c>
      <c r="AT725" s="53" t="s">
        <v>1988</v>
      </c>
      <c r="AU725" s="53" t="s">
        <v>65</v>
      </c>
      <c r="AV725" s="53" t="s">
        <v>123</v>
      </c>
      <c r="AW725" s="53" t="s">
        <v>105</v>
      </c>
      <c r="AX725" s="53" t="s">
        <v>68</v>
      </c>
      <c r="AY725" s="53" t="s">
        <v>93</v>
      </c>
      <c r="AZ725" s="53" t="s">
        <v>7360</v>
      </c>
      <c r="BA725" s="53" t="s">
        <v>124</v>
      </c>
      <c r="BB725" s="53">
        <v>0</v>
      </c>
      <c r="BC725" s="53" t="s">
        <v>7367</v>
      </c>
      <c r="BD725" s="58">
        <v>40735</v>
      </c>
      <c r="BE725" s="58">
        <v>40757</v>
      </c>
      <c r="BF725" s="53">
        <v>50000</v>
      </c>
      <c r="BG725" s="58">
        <v>40757</v>
      </c>
      <c r="BH725" s="59" t="s">
        <v>7360</v>
      </c>
      <c r="BI725" s="60">
        <v>2193</v>
      </c>
      <c r="BJ725" s="61">
        <v>73.099999999999994</v>
      </c>
      <c r="BK725" s="27">
        <f t="shared" si="48"/>
        <v>72</v>
      </c>
      <c r="BL725" s="110">
        <f t="shared" si="49"/>
        <v>6</v>
      </c>
    </row>
    <row r="726" spans="1:64" s="77" customFormat="1" ht="18.75" customHeight="1" x14ac:dyDescent="0.25">
      <c r="A726" s="105" t="s">
        <v>7239</v>
      </c>
      <c r="B726" s="117" t="s">
        <v>7373</v>
      </c>
      <c r="C726" s="49">
        <v>82</v>
      </c>
      <c r="D726" s="63" t="s">
        <v>3333</v>
      </c>
      <c r="E726" s="51" t="s">
        <v>917</v>
      </c>
      <c r="F726" s="114">
        <v>5012</v>
      </c>
      <c r="G726" s="63" t="s">
        <v>374</v>
      </c>
      <c r="H726" s="24" t="str">
        <f>IFERROR(IF(F726*1=9999,VLOOKUP(99&amp;C726*1,[4]Depara_Prod_Oficial!$A$2:$F$1048576,6,FALSE),VLOOKUP(F726*1,[4]Depara_Prod_Oficial!$A$2:$F$1048576,6,FALSE)),E726)</f>
        <v>AP STD</v>
      </c>
      <c r="I726" s="24" t="str">
        <f>IFERROR(VLOOKUP(H726,'[5]Principais Produtos'!$C$1:$D$42,2,0),"Não")</f>
        <v>Sim</v>
      </c>
      <c r="J726" s="51" t="s">
        <v>387</v>
      </c>
      <c r="K726" s="51" t="s">
        <v>7177</v>
      </c>
      <c r="L726" s="51"/>
      <c r="M726" s="54" t="s">
        <v>48</v>
      </c>
      <c r="N726" s="55">
        <v>3152.76</v>
      </c>
      <c r="O726" s="55">
        <v>2400</v>
      </c>
      <c r="P726" s="56">
        <v>752.76000000000022</v>
      </c>
      <c r="Q726" s="64">
        <v>0</v>
      </c>
      <c r="R726" s="51"/>
      <c r="S726" s="62" t="s">
        <v>375</v>
      </c>
      <c r="T726" s="53">
        <v>2069442</v>
      </c>
      <c r="U726" s="53" t="s">
        <v>7368</v>
      </c>
      <c r="V726" s="53" t="s">
        <v>7369</v>
      </c>
      <c r="W726" s="53" t="s">
        <v>52</v>
      </c>
      <c r="X726" s="53" t="s">
        <v>7370</v>
      </c>
      <c r="Y726" s="53" t="s">
        <v>7371</v>
      </c>
      <c r="Z726" s="53" t="s">
        <v>7372</v>
      </c>
      <c r="AA726" s="53" t="s">
        <v>56</v>
      </c>
      <c r="AB726" s="53">
        <v>35000</v>
      </c>
      <c r="AC726" s="53">
        <v>35000</v>
      </c>
      <c r="AD726" s="53" t="s">
        <v>56</v>
      </c>
      <c r="AE726" s="53" t="s">
        <v>56</v>
      </c>
      <c r="AF726" s="53" t="s">
        <v>56</v>
      </c>
      <c r="AG726" s="53">
        <v>35000</v>
      </c>
      <c r="AH726" s="53" t="s">
        <v>102</v>
      </c>
      <c r="AI726" s="53">
        <v>17500</v>
      </c>
      <c r="AJ726" s="53">
        <v>0</v>
      </c>
      <c r="AK726" s="53" t="s">
        <v>58</v>
      </c>
      <c r="AL726" s="53">
        <v>0</v>
      </c>
      <c r="AM726" s="51" t="s">
        <v>59</v>
      </c>
      <c r="AN726" s="51" t="s">
        <v>60</v>
      </c>
      <c r="AO726" s="51"/>
      <c r="AP726" s="53" t="s">
        <v>61</v>
      </c>
      <c r="AQ726" s="53" t="s">
        <v>2955</v>
      </c>
      <c r="AR726" s="53" t="s">
        <v>142</v>
      </c>
      <c r="AS726" s="53" t="s">
        <v>88</v>
      </c>
      <c r="AT726" s="53" t="s">
        <v>2044</v>
      </c>
      <c r="AU726" s="53" t="s">
        <v>65</v>
      </c>
      <c r="AV726" s="53" t="s">
        <v>201</v>
      </c>
      <c r="AW726" s="53" t="s">
        <v>92</v>
      </c>
      <c r="AX726" s="53" t="s">
        <v>68</v>
      </c>
      <c r="AY726" s="53" t="s">
        <v>93</v>
      </c>
      <c r="AZ726" s="53" t="s">
        <v>7244</v>
      </c>
      <c r="BA726" s="53" t="s">
        <v>70</v>
      </c>
      <c r="BB726" s="53">
        <v>0</v>
      </c>
      <c r="BC726" s="53" t="s">
        <v>7373</v>
      </c>
      <c r="BD726" s="58">
        <v>42090</v>
      </c>
      <c r="BE726" s="58">
        <v>42104</v>
      </c>
      <c r="BF726" s="53">
        <v>35000</v>
      </c>
      <c r="BG726" s="58">
        <v>42104</v>
      </c>
      <c r="BH726" s="59" t="s">
        <v>7244</v>
      </c>
      <c r="BI726" s="60">
        <v>845</v>
      </c>
      <c r="BJ726" s="61">
        <v>28.166666666666668</v>
      </c>
      <c r="BK726" s="27">
        <f t="shared" si="48"/>
        <v>27</v>
      </c>
      <c r="BL726" s="110">
        <f t="shared" si="49"/>
        <v>2.25</v>
      </c>
    </row>
    <row r="727" spans="1:64" s="77" customFormat="1" ht="18.75" customHeight="1" x14ac:dyDescent="0.25">
      <c r="A727" s="105" t="s">
        <v>7239</v>
      </c>
      <c r="B727" s="117" t="s">
        <v>7379</v>
      </c>
      <c r="C727" s="49">
        <v>14</v>
      </c>
      <c r="D727" s="63" t="s">
        <v>3274</v>
      </c>
      <c r="E727" s="51" t="s">
        <v>2320</v>
      </c>
      <c r="F727" s="114">
        <v>8106</v>
      </c>
      <c r="G727" s="63" t="s">
        <v>381</v>
      </c>
      <c r="H727" s="24" t="str">
        <f>IFERROR(IF(F727*1=9999,VLOOKUP(99&amp;C727*1,[4]Depara_Prod_Oficial!$A$2:$F$1048576,6,FALSE),VLOOKUP(F727*1,[4]Depara_Prod_Oficial!$A$2:$F$1048576,6,FALSE)),E727)</f>
        <v>Residencial Habitual</v>
      </c>
      <c r="I727" s="24" t="str">
        <f>IFERROR(VLOOKUP(H727,'[5]Principais Produtos'!$C$1:$D$42,2,0),"Não")</f>
        <v>Sim</v>
      </c>
      <c r="J727" s="51" t="s">
        <v>387</v>
      </c>
      <c r="K727" s="51" t="s">
        <v>7172</v>
      </c>
      <c r="L727" s="51"/>
      <c r="M727" s="54" t="s">
        <v>902</v>
      </c>
      <c r="N727" s="55">
        <v>6562.91</v>
      </c>
      <c r="O727" s="55">
        <v>6562.91</v>
      </c>
      <c r="P727" s="56">
        <v>0</v>
      </c>
      <c r="Q727" s="64"/>
      <c r="R727" s="51"/>
      <c r="S727" s="62" t="s">
        <v>375</v>
      </c>
      <c r="T727" s="53">
        <v>2401676</v>
      </c>
      <c r="U727" s="53" t="s">
        <v>7374</v>
      </c>
      <c r="V727" s="53" t="s">
        <v>7375</v>
      </c>
      <c r="W727" s="53" t="s">
        <v>129</v>
      </c>
      <c r="X727" s="53" t="s">
        <v>7376</v>
      </c>
      <c r="Y727" s="53" t="s">
        <v>7377</v>
      </c>
      <c r="Z727" s="53" t="s">
        <v>7378</v>
      </c>
      <c r="AA727" s="53" t="s">
        <v>56</v>
      </c>
      <c r="AB727" s="53">
        <v>5559.02</v>
      </c>
      <c r="AC727" s="53">
        <v>5559.02</v>
      </c>
      <c r="AD727" s="53" t="s">
        <v>56</v>
      </c>
      <c r="AE727" s="53" t="s">
        <v>56</v>
      </c>
      <c r="AF727" s="53" t="s">
        <v>56</v>
      </c>
      <c r="AG727" s="53">
        <v>5559.02</v>
      </c>
      <c r="AH727" s="53" t="s">
        <v>102</v>
      </c>
      <c r="AI727" s="53">
        <v>2779.51</v>
      </c>
      <c r="AJ727" s="53">
        <v>0</v>
      </c>
      <c r="AK727" s="53" t="s">
        <v>58</v>
      </c>
      <c r="AL727" s="53">
        <v>0</v>
      </c>
      <c r="AM727" s="51" t="s">
        <v>59</v>
      </c>
      <c r="AN727" s="51" t="s">
        <v>60</v>
      </c>
      <c r="AO727" s="51"/>
      <c r="AP727" s="53" t="s">
        <v>61</v>
      </c>
      <c r="AQ727" s="53" t="s">
        <v>133</v>
      </c>
      <c r="AR727" s="53" t="s">
        <v>538</v>
      </c>
      <c r="AS727" s="53" t="s">
        <v>88</v>
      </c>
      <c r="AT727" s="53" t="s">
        <v>89</v>
      </c>
      <c r="AU727" s="53" t="s">
        <v>90</v>
      </c>
      <c r="AV727" s="53" t="s">
        <v>623</v>
      </c>
      <c r="AW727" s="53" t="s">
        <v>67</v>
      </c>
      <c r="AX727" s="53" t="s">
        <v>68</v>
      </c>
      <c r="AY727" s="53" t="s">
        <v>93</v>
      </c>
      <c r="AZ727" s="53" t="s">
        <v>7256</v>
      </c>
      <c r="BA727" s="53" t="s">
        <v>191</v>
      </c>
      <c r="BB727" s="53">
        <v>0</v>
      </c>
      <c r="BC727" s="53" t="s">
        <v>7379</v>
      </c>
      <c r="BD727" s="58">
        <v>42723</v>
      </c>
      <c r="BE727" s="58">
        <v>42727</v>
      </c>
      <c r="BF727" s="53">
        <v>5559.02</v>
      </c>
      <c r="BG727" s="58">
        <v>42727</v>
      </c>
      <c r="BH727" s="59" t="s">
        <v>7256</v>
      </c>
      <c r="BI727" s="60">
        <v>235</v>
      </c>
      <c r="BJ727" s="61">
        <v>7.833333333333333</v>
      </c>
      <c r="BK727" s="27">
        <f t="shared" si="48"/>
        <v>7</v>
      </c>
      <c r="BL727" s="110">
        <f t="shared" si="49"/>
        <v>0.58333333333333337</v>
      </c>
    </row>
    <row r="728" spans="1:64" s="77" customFormat="1" ht="18.75" customHeight="1" x14ac:dyDescent="0.25">
      <c r="A728" s="105" t="s">
        <v>7239</v>
      </c>
      <c r="B728" s="117" t="s">
        <v>7385</v>
      </c>
      <c r="C728" s="49">
        <v>14</v>
      </c>
      <c r="D728" s="63" t="s">
        <v>3274</v>
      </c>
      <c r="E728" s="51" t="s">
        <v>3556</v>
      </c>
      <c r="F728" s="114">
        <v>8114</v>
      </c>
      <c r="G728" s="52" t="s">
        <v>1644</v>
      </c>
      <c r="H728" s="24" t="str">
        <f>IFERROR(IF(F728*1=9999,VLOOKUP(99&amp;C728*1,[4]Depara_Prod_Oficial!$A$2:$F$1048576,6,FALSE),VLOOKUP(F728*1,[4]Depara_Prod_Oficial!$A$2:$F$1048576,6,FALSE)),E728)</f>
        <v>Empresarial</v>
      </c>
      <c r="I728" s="24" t="str">
        <f>IFERROR(VLOOKUP(H728,'[5]Principais Produtos'!$C$1:$D$42,2,0),"Não")</f>
        <v>Sim</v>
      </c>
      <c r="J728" s="51" t="s">
        <v>925</v>
      </c>
      <c r="K728" s="51" t="s">
        <v>378</v>
      </c>
      <c r="L728" s="51"/>
      <c r="M728" s="54" t="s">
        <v>48</v>
      </c>
      <c r="N728" s="55">
        <v>10146.01</v>
      </c>
      <c r="O728" s="55">
        <v>9600</v>
      </c>
      <c r="P728" s="56">
        <v>546.01000000000022</v>
      </c>
      <c r="Q728" s="64">
        <v>0</v>
      </c>
      <c r="R728" s="51"/>
      <c r="S728" s="62" t="s">
        <v>375</v>
      </c>
      <c r="T728" s="53">
        <v>2419602</v>
      </c>
      <c r="U728" s="53" t="s">
        <v>7380</v>
      </c>
      <c r="V728" s="53" t="s">
        <v>7381</v>
      </c>
      <c r="W728" s="53" t="s">
        <v>129</v>
      </c>
      <c r="X728" s="53" t="s">
        <v>7382</v>
      </c>
      <c r="Y728" s="53" t="s">
        <v>7383</v>
      </c>
      <c r="Z728" s="53" t="s">
        <v>7384</v>
      </c>
      <c r="AA728" s="53" t="s">
        <v>56</v>
      </c>
      <c r="AB728" s="53">
        <v>10096.44</v>
      </c>
      <c r="AC728" s="53">
        <v>15000</v>
      </c>
      <c r="AD728" s="53" t="s">
        <v>56</v>
      </c>
      <c r="AE728" s="53" t="s">
        <v>56</v>
      </c>
      <c r="AF728" s="53" t="s">
        <v>56</v>
      </c>
      <c r="AG728" s="53">
        <v>10096.44</v>
      </c>
      <c r="AH728" s="53" t="s">
        <v>102</v>
      </c>
      <c r="AI728" s="53">
        <v>5048.22</v>
      </c>
      <c r="AJ728" s="53">
        <v>0</v>
      </c>
      <c r="AK728" s="53" t="s">
        <v>58</v>
      </c>
      <c r="AL728" s="53">
        <v>0</v>
      </c>
      <c r="AM728" s="51" t="s">
        <v>59</v>
      </c>
      <c r="AN728" s="51" t="s">
        <v>60</v>
      </c>
      <c r="AO728" s="51"/>
      <c r="AP728" s="53" t="s">
        <v>61</v>
      </c>
      <c r="AQ728" s="53" t="s">
        <v>133</v>
      </c>
      <c r="AR728" s="53" t="s">
        <v>538</v>
      </c>
      <c r="AS728" s="53" t="s">
        <v>88</v>
      </c>
      <c r="AT728" s="53" t="s">
        <v>89</v>
      </c>
      <c r="AU728" s="53" t="s">
        <v>103</v>
      </c>
      <c r="AV728" s="53" t="s">
        <v>363</v>
      </c>
      <c r="AW728" s="53" t="s">
        <v>92</v>
      </c>
      <c r="AX728" s="53" t="s">
        <v>68</v>
      </c>
      <c r="AY728" s="53" t="s">
        <v>93</v>
      </c>
      <c r="AZ728" s="53" t="s">
        <v>7244</v>
      </c>
      <c r="BA728" s="53" t="s">
        <v>106</v>
      </c>
      <c r="BB728" s="53">
        <v>0</v>
      </c>
      <c r="BC728" s="53" t="s">
        <v>7385</v>
      </c>
      <c r="BD728" s="58">
        <v>42786</v>
      </c>
      <c r="BE728" s="58">
        <v>42790</v>
      </c>
      <c r="BF728" s="53">
        <v>10096.44</v>
      </c>
      <c r="BG728" s="58">
        <v>42790</v>
      </c>
      <c r="BH728" s="59" t="s">
        <v>7244</v>
      </c>
      <c r="BI728" s="60">
        <v>159</v>
      </c>
      <c r="BJ728" s="61">
        <v>5.3</v>
      </c>
      <c r="BK728" s="27">
        <f t="shared" si="48"/>
        <v>5</v>
      </c>
      <c r="BL728" s="110">
        <f t="shared" si="49"/>
        <v>0.41666666666666669</v>
      </c>
    </row>
    <row r="729" spans="1:64" s="77" customFormat="1" ht="18.75" customHeight="1" x14ac:dyDescent="0.25">
      <c r="A729" s="105" t="s">
        <v>7239</v>
      </c>
      <c r="B729" s="117" t="s">
        <v>7391</v>
      </c>
      <c r="C729" s="49">
        <v>14</v>
      </c>
      <c r="D729" s="63" t="s">
        <v>3274</v>
      </c>
      <c r="E729" s="51" t="s">
        <v>2320</v>
      </c>
      <c r="F729" s="114">
        <v>8106</v>
      </c>
      <c r="G729" s="63" t="s">
        <v>381</v>
      </c>
      <c r="H729" s="24" t="str">
        <f>IFERROR(IF(F729*1=9999,VLOOKUP(99&amp;C729*1,[4]Depara_Prod_Oficial!$A$2:$F$1048576,6,FALSE),VLOOKUP(F729*1,[4]Depara_Prod_Oficial!$A$2:$F$1048576,6,FALSE)),E729)</f>
        <v>Residencial Habitual</v>
      </c>
      <c r="I729" s="24" t="str">
        <f>IFERROR(VLOOKUP(H729,'[5]Principais Produtos'!$C$1:$D$42,2,0),"Não")</f>
        <v>Sim</v>
      </c>
      <c r="J729" s="51" t="s">
        <v>387</v>
      </c>
      <c r="K729" s="23" t="s">
        <v>5509</v>
      </c>
      <c r="L729" s="51" t="s">
        <v>5510</v>
      </c>
      <c r="M729" s="54" t="s">
        <v>48</v>
      </c>
      <c r="N729" s="55">
        <v>2469.9899999999998</v>
      </c>
      <c r="O729" s="55">
        <v>2400</v>
      </c>
      <c r="P729" s="56">
        <v>69.989999999999782</v>
      </c>
      <c r="Q729" s="64">
        <v>0</v>
      </c>
      <c r="R729" s="51"/>
      <c r="S729" s="62" t="s">
        <v>375</v>
      </c>
      <c r="T729" s="53">
        <v>2427836</v>
      </c>
      <c r="U729" s="53" t="s">
        <v>7386</v>
      </c>
      <c r="V729" s="53" t="s">
        <v>7387</v>
      </c>
      <c r="W729" s="53" t="s">
        <v>129</v>
      </c>
      <c r="X729" s="53" t="s">
        <v>7388</v>
      </c>
      <c r="Y729" s="53" t="s">
        <v>7389</v>
      </c>
      <c r="Z729" s="53" t="s">
        <v>7390</v>
      </c>
      <c r="AA729" s="53" t="s">
        <v>56</v>
      </c>
      <c r="AB729" s="53">
        <v>2662</v>
      </c>
      <c r="AC729" s="53">
        <v>2662</v>
      </c>
      <c r="AD729" s="53" t="s">
        <v>56</v>
      </c>
      <c r="AE729" s="53" t="s">
        <v>56</v>
      </c>
      <c r="AF729" s="53" t="s">
        <v>56</v>
      </c>
      <c r="AG729" s="53">
        <v>2662</v>
      </c>
      <c r="AH729" s="53" t="s">
        <v>102</v>
      </c>
      <c r="AI729" s="53">
        <v>1331</v>
      </c>
      <c r="AJ729" s="53">
        <v>0</v>
      </c>
      <c r="AK729" s="53" t="s">
        <v>58</v>
      </c>
      <c r="AL729" s="53">
        <v>0</v>
      </c>
      <c r="AM729" s="51" t="s">
        <v>59</v>
      </c>
      <c r="AN729" s="51" t="s">
        <v>60</v>
      </c>
      <c r="AO729" s="51"/>
      <c r="AP729" s="53" t="s">
        <v>61</v>
      </c>
      <c r="AQ729" s="53" t="s">
        <v>133</v>
      </c>
      <c r="AR729" s="53" t="s">
        <v>87</v>
      </c>
      <c r="AS729" s="53" t="s">
        <v>88</v>
      </c>
      <c r="AT729" s="53" t="s">
        <v>89</v>
      </c>
      <c r="AU729" s="53" t="s">
        <v>90</v>
      </c>
      <c r="AV729" s="53" t="s">
        <v>282</v>
      </c>
      <c r="AW729" s="53" t="s">
        <v>283</v>
      </c>
      <c r="AX729" s="53" t="s">
        <v>284</v>
      </c>
      <c r="AY729" s="53" t="s">
        <v>93</v>
      </c>
      <c r="AZ729" s="53" t="s">
        <v>7244</v>
      </c>
      <c r="BA729" s="53" t="s">
        <v>106</v>
      </c>
      <c r="BB729" s="53">
        <v>0</v>
      </c>
      <c r="BC729" s="53" t="s">
        <v>7391</v>
      </c>
      <c r="BD729" s="58">
        <v>42803</v>
      </c>
      <c r="BE729" s="58">
        <v>42816</v>
      </c>
      <c r="BF729" s="53">
        <v>2662</v>
      </c>
      <c r="BG729" s="58">
        <v>42816</v>
      </c>
      <c r="BH729" s="59" t="s">
        <v>7244</v>
      </c>
      <c r="BI729" s="60">
        <v>133</v>
      </c>
      <c r="BJ729" s="61">
        <v>4.4333333333333336</v>
      </c>
      <c r="BK729" s="27">
        <f t="shared" si="48"/>
        <v>4</v>
      </c>
      <c r="BL729" s="110">
        <f t="shared" si="49"/>
        <v>0.33333333333333331</v>
      </c>
    </row>
    <row r="730" spans="1:64" s="77" customFormat="1" ht="18.75" customHeight="1" x14ac:dyDescent="0.25">
      <c r="A730" s="105" t="s">
        <v>7239</v>
      </c>
      <c r="B730" s="117" t="s">
        <v>7397</v>
      </c>
      <c r="C730" s="49">
        <v>14</v>
      </c>
      <c r="D730" s="63" t="s">
        <v>3274</v>
      </c>
      <c r="E730" s="51" t="s">
        <v>380</v>
      </c>
      <c r="F730" s="114">
        <v>8100</v>
      </c>
      <c r="G730" s="63" t="s">
        <v>381</v>
      </c>
      <c r="H730" s="24" t="str">
        <f>IFERROR(IF(F730*1=9999,VLOOKUP(99&amp;C730*1,[4]Depara_Prod_Oficial!$A$2:$F$1048576,6,FALSE),VLOOKUP(F730*1,[4]Depara_Prod_Oficial!$A$2:$F$1048576,6,FALSE)),E730)</f>
        <v>Residencial Van Gogh</v>
      </c>
      <c r="I730" s="24" t="str">
        <f>IFERROR(VLOOKUP(H730,'[5]Principais Produtos'!$C$1:$D$42,2,0),"Não")</f>
        <v>Não</v>
      </c>
      <c r="J730" s="51" t="s">
        <v>387</v>
      </c>
      <c r="K730" s="51" t="s">
        <v>5509</v>
      </c>
      <c r="L730" s="51" t="s">
        <v>7726</v>
      </c>
      <c r="M730" s="54" t="s">
        <v>48</v>
      </c>
      <c r="N730" s="55">
        <v>26670</v>
      </c>
      <c r="O730" s="55">
        <v>25000</v>
      </c>
      <c r="P730" s="56">
        <v>1670</v>
      </c>
      <c r="Q730" s="64">
        <v>0</v>
      </c>
      <c r="R730" s="51"/>
      <c r="S730" s="62" t="s">
        <v>375</v>
      </c>
      <c r="T730" s="53">
        <v>2088063</v>
      </c>
      <c r="U730" s="53" t="s">
        <v>7392</v>
      </c>
      <c r="V730" s="53" t="s">
        <v>7393</v>
      </c>
      <c r="W730" s="53" t="s">
        <v>129</v>
      </c>
      <c r="X730" s="53" t="s">
        <v>7394</v>
      </c>
      <c r="Y730" s="53" t="s">
        <v>7395</v>
      </c>
      <c r="Z730" s="53" t="s">
        <v>7396</v>
      </c>
      <c r="AA730" s="53" t="s">
        <v>56</v>
      </c>
      <c r="AB730" s="53">
        <v>9000</v>
      </c>
      <c r="AC730" s="53">
        <v>9000</v>
      </c>
      <c r="AD730" s="53" t="s">
        <v>56</v>
      </c>
      <c r="AE730" s="53" t="s">
        <v>56</v>
      </c>
      <c r="AF730" s="53" t="s">
        <v>56</v>
      </c>
      <c r="AG730" s="53">
        <v>9000</v>
      </c>
      <c r="AH730" s="53" t="s">
        <v>102</v>
      </c>
      <c r="AI730" s="53">
        <v>4500</v>
      </c>
      <c r="AJ730" s="53">
        <v>0</v>
      </c>
      <c r="AK730" s="53" t="s">
        <v>58</v>
      </c>
      <c r="AL730" s="53">
        <v>0</v>
      </c>
      <c r="AM730" s="51" t="s">
        <v>59</v>
      </c>
      <c r="AN730" s="51" t="s">
        <v>60</v>
      </c>
      <c r="AO730" s="51"/>
      <c r="AP730" s="53" t="s">
        <v>61</v>
      </c>
      <c r="AQ730" s="53" t="s">
        <v>133</v>
      </c>
      <c r="AR730" s="53" t="s">
        <v>87</v>
      </c>
      <c r="AS730" s="53" t="s">
        <v>64</v>
      </c>
      <c r="AT730" s="53" t="s">
        <v>89</v>
      </c>
      <c r="AU730" s="53" t="s">
        <v>103</v>
      </c>
      <c r="AV730" s="53" t="s">
        <v>5424</v>
      </c>
      <c r="AW730" s="53" t="s">
        <v>2826</v>
      </c>
      <c r="AX730" s="53" t="s">
        <v>775</v>
      </c>
      <c r="AY730" s="53" t="s">
        <v>93</v>
      </c>
      <c r="AZ730" s="53" t="s">
        <v>7360</v>
      </c>
      <c r="BA730" s="53" t="s">
        <v>223</v>
      </c>
      <c r="BB730" s="53">
        <v>0</v>
      </c>
      <c r="BC730" s="53" t="s">
        <v>7397</v>
      </c>
      <c r="BD730" s="58">
        <v>42123</v>
      </c>
      <c r="BE730" s="58">
        <v>42138</v>
      </c>
      <c r="BF730" s="53">
        <v>9000</v>
      </c>
      <c r="BG730" s="58">
        <v>42138</v>
      </c>
      <c r="BH730" s="59" t="s">
        <v>7360</v>
      </c>
      <c r="BI730" s="60">
        <v>812</v>
      </c>
      <c r="BJ730" s="61">
        <v>27.066666666666666</v>
      </c>
      <c r="BK730" s="27">
        <f t="shared" si="48"/>
        <v>26</v>
      </c>
      <c r="BL730" s="110">
        <f t="shared" si="49"/>
        <v>2.1666666666666665</v>
      </c>
    </row>
    <row r="731" spans="1:64" s="77" customFormat="1" ht="18.75" customHeight="1" x14ac:dyDescent="0.25">
      <c r="A731" s="105" t="s">
        <v>7239</v>
      </c>
      <c r="B731" s="117" t="s">
        <v>7404</v>
      </c>
      <c r="C731" s="49">
        <v>14</v>
      </c>
      <c r="D731" s="63" t="s">
        <v>3274</v>
      </c>
      <c r="E731" s="51" t="s">
        <v>1629</v>
      </c>
      <c r="F731" s="114">
        <v>5002</v>
      </c>
      <c r="G731" s="63" t="s">
        <v>951</v>
      </c>
      <c r="H731" s="24" t="str">
        <f>IFERROR(IF(F731*1=9999,VLOOKUP(99&amp;C731*1,[4]Depara_Prod_Oficial!$A$2:$F$1048576,6,FALSE),VLOOKUP(F731*1,[4]Depara_Prod_Oficial!$A$2:$F$1048576,6,FALSE)),E731)</f>
        <v>Residencial Dose Dupla</v>
      </c>
      <c r="I731" s="24" t="str">
        <f>IFERROR(VLOOKUP(H731,'[5]Principais Produtos'!$C$1:$D$42,2,0),"Não")</f>
        <v>Sim</v>
      </c>
      <c r="J731" s="51" t="s">
        <v>387</v>
      </c>
      <c r="K731" s="51" t="s">
        <v>6139</v>
      </c>
      <c r="L731" s="51"/>
      <c r="M731" s="54" t="s">
        <v>48</v>
      </c>
      <c r="N731" s="55">
        <v>9004.39</v>
      </c>
      <c r="O731" s="55">
        <v>7212</v>
      </c>
      <c r="P731" s="56">
        <v>1792.3899999999994</v>
      </c>
      <c r="Q731" s="64">
        <v>0</v>
      </c>
      <c r="R731" s="51"/>
      <c r="S731" s="62" t="s">
        <v>375</v>
      </c>
      <c r="T731" s="53">
        <v>2248239</v>
      </c>
      <c r="U731" s="53" t="s">
        <v>7398</v>
      </c>
      <c r="V731" s="53" t="s">
        <v>7399</v>
      </c>
      <c r="W731" s="53" t="s">
        <v>129</v>
      </c>
      <c r="X731" s="53" t="s">
        <v>7400</v>
      </c>
      <c r="Y731" s="53" t="s">
        <v>7401</v>
      </c>
      <c r="Z731" s="53" t="s">
        <v>7402</v>
      </c>
      <c r="AA731" s="53" t="s">
        <v>56</v>
      </c>
      <c r="AB731" s="53">
        <v>14705</v>
      </c>
      <c r="AC731" s="53">
        <v>14705</v>
      </c>
      <c r="AD731" s="53" t="s">
        <v>56</v>
      </c>
      <c r="AE731" s="53" t="s">
        <v>56</v>
      </c>
      <c r="AF731" s="53" t="s">
        <v>56</v>
      </c>
      <c r="AG731" s="53">
        <v>14705</v>
      </c>
      <c r="AH731" s="53" t="s">
        <v>102</v>
      </c>
      <c r="AI731" s="53">
        <v>7352.5</v>
      </c>
      <c r="AJ731" s="53">
        <v>0</v>
      </c>
      <c r="AK731" s="53" t="s">
        <v>58</v>
      </c>
      <c r="AL731" s="53">
        <v>0</v>
      </c>
      <c r="AM731" s="51" t="s">
        <v>59</v>
      </c>
      <c r="AN731" s="51" t="s">
        <v>60</v>
      </c>
      <c r="AO731" s="51"/>
      <c r="AP731" s="53" t="s">
        <v>61</v>
      </c>
      <c r="AQ731" s="53" t="s">
        <v>133</v>
      </c>
      <c r="AR731" s="53" t="s">
        <v>87</v>
      </c>
      <c r="AS731" s="53" t="s">
        <v>64</v>
      </c>
      <c r="AT731" s="53" t="s">
        <v>89</v>
      </c>
      <c r="AU731" s="53" t="s">
        <v>90</v>
      </c>
      <c r="AV731" s="53" t="s">
        <v>7403</v>
      </c>
      <c r="AW731" s="53" t="s">
        <v>92</v>
      </c>
      <c r="AX731" s="53" t="s">
        <v>68</v>
      </c>
      <c r="AY731" s="53" t="s">
        <v>93</v>
      </c>
      <c r="AZ731" s="53" t="s">
        <v>7244</v>
      </c>
      <c r="BA731" s="53" t="s">
        <v>106</v>
      </c>
      <c r="BB731" s="53">
        <v>0</v>
      </c>
      <c r="BC731" s="53" t="s">
        <v>7404</v>
      </c>
      <c r="BD731" s="58">
        <v>42485</v>
      </c>
      <c r="BE731" s="58">
        <v>42489</v>
      </c>
      <c r="BF731" s="53">
        <v>14705</v>
      </c>
      <c r="BG731" s="58">
        <v>42489</v>
      </c>
      <c r="BH731" s="59" t="s">
        <v>7244</v>
      </c>
      <c r="BI731" s="60">
        <v>460</v>
      </c>
      <c r="BJ731" s="61">
        <v>15.333333333333334</v>
      </c>
      <c r="BK731" s="27">
        <f t="shared" si="48"/>
        <v>15</v>
      </c>
      <c r="BL731" s="110">
        <f t="shared" si="49"/>
        <v>1.25</v>
      </c>
    </row>
    <row r="732" spans="1:64" s="77" customFormat="1" ht="18.75" customHeight="1" x14ac:dyDescent="0.25">
      <c r="A732" s="105" t="s">
        <v>7239</v>
      </c>
      <c r="B732" s="117" t="s">
        <v>7410</v>
      </c>
      <c r="C732" s="49">
        <v>14</v>
      </c>
      <c r="D732" s="63" t="s">
        <v>3274</v>
      </c>
      <c r="E732" s="51" t="s">
        <v>380</v>
      </c>
      <c r="F732" s="114">
        <v>8100</v>
      </c>
      <c r="G732" s="63" t="s">
        <v>936</v>
      </c>
      <c r="H732" s="24" t="str">
        <f>IFERROR(IF(F732*1=9999,VLOOKUP(99&amp;C732*1,[4]Depara_Prod_Oficial!$A$2:$F$1048576,6,FALSE),VLOOKUP(F732*1,[4]Depara_Prod_Oficial!$A$2:$F$1048576,6,FALSE)),E732)</f>
        <v>Residencial Van Gogh</v>
      </c>
      <c r="I732" s="24" t="str">
        <f>IFERROR(VLOOKUP(H732,'[5]Principais Produtos'!$C$1:$D$42,2,0),"Não")</f>
        <v>Não</v>
      </c>
      <c r="J732" s="51" t="s">
        <v>387</v>
      </c>
      <c r="K732" s="51" t="s">
        <v>7174</v>
      </c>
      <c r="L732" s="51"/>
      <c r="M732" s="54" t="s">
        <v>369</v>
      </c>
      <c r="N732" s="55">
        <v>9690.39</v>
      </c>
      <c r="O732" s="55">
        <v>0</v>
      </c>
      <c r="P732" s="56">
        <v>9690.39</v>
      </c>
      <c r="Q732" s="64"/>
      <c r="R732" s="51"/>
      <c r="S732" s="62" t="s">
        <v>375</v>
      </c>
      <c r="T732" s="53">
        <v>2432273</v>
      </c>
      <c r="U732" s="53" t="s">
        <v>7405</v>
      </c>
      <c r="V732" s="53" t="s">
        <v>7406</v>
      </c>
      <c r="W732" s="53" t="s">
        <v>129</v>
      </c>
      <c r="X732" s="53" t="s">
        <v>7407</v>
      </c>
      <c r="Y732" s="53" t="s">
        <v>7408</v>
      </c>
      <c r="Z732" s="53" t="s">
        <v>7409</v>
      </c>
      <c r="AA732" s="53" t="s">
        <v>56</v>
      </c>
      <c r="AB732" s="53">
        <v>16198</v>
      </c>
      <c r="AC732" s="53">
        <v>16198</v>
      </c>
      <c r="AD732" s="53" t="s">
        <v>56</v>
      </c>
      <c r="AE732" s="53" t="s">
        <v>56</v>
      </c>
      <c r="AF732" s="53" t="s">
        <v>56</v>
      </c>
      <c r="AG732" s="53">
        <v>16198</v>
      </c>
      <c r="AH732" s="53" t="s">
        <v>102</v>
      </c>
      <c r="AI732" s="53">
        <v>8099</v>
      </c>
      <c r="AJ732" s="53">
        <v>0</v>
      </c>
      <c r="AK732" s="53" t="s">
        <v>58</v>
      </c>
      <c r="AL732" s="53">
        <v>0</v>
      </c>
      <c r="AM732" s="51" t="s">
        <v>59</v>
      </c>
      <c r="AN732" s="51" t="s">
        <v>60</v>
      </c>
      <c r="AO732" s="51"/>
      <c r="AP732" s="53" t="s">
        <v>61</v>
      </c>
      <c r="AQ732" s="53" t="s">
        <v>133</v>
      </c>
      <c r="AR732" s="53" t="s">
        <v>538</v>
      </c>
      <c r="AS732" s="53" t="s">
        <v>88</v>
      </c>
      <c r="AT732" s="53" t="s">
        <v>89</v>
      </c>
      <c r="AU732" s="53" t="s">
        <v>90</v>
      </c>
      <c r="AV732" s="53" t="s">
        <v>853</v>
      </c>
      <c r="AW732" s="53" t="s">
        <v>272</v>
      </c>
      <c r="AX732" s="53" t="s">
        <v>273</v>
      </c>
      <c r="AY732" s="53" t="s">
        <v>93</v>
      </c>
      <c r="AZ732" s="53" t="s">
        <v>7360</v>
      </c>
      <c r="BA732" s="53" t="s">
        <v>1337</v>
      </c>
      <c r="BB732" s="53">
        <v>0</v>
      </c>
      <c r="BC732" s="53" t="s">
        <v>7410</v>
      </c>
      <c r="BD732" s="58">
        <v>42816</v>
      </c>
      <c r="BE732" s="58">
        <v>42826</v>
      </c>
      <c r="BF732" s="53">
        <v>16198</v>
      </c>
      <c r="BG732" s="58">
        <v>42826</v>
      </c>
      <c r="BH732" s="59" t="s">
        <v>7360</v>
      </c>
      <c r="BI732" s="60">
        <v>124</v>
      </c>
      <c r="BJ732" s="61">
        <v>4.1333333333333337</v>
      </c>
      <c r="BK732" s="27">
        <f t="shared" si="48"/>
        <v>4</v>
      </c>
      <c r="BL732" s="110">
        <f t="shared" si="49"/>
        <v>0.33333333333333331</v>
      </c>
    </row>
    <row r="733" spans="1:64" s="77" customFormat="1" ht="18.75" customHeight="1" x14ac:dyDescent="0.25">
      <c r="A733" s="105" t="s">
        <v>7239</v>
      </c>
      <c r="B733" s="117" t="s">
        <v>7417</v>
      </c>
      <c r="C733" s="49">
        <v>14</v>
      </c>
      <c r="D733" s="63" t="s">
        <v>3274</v>
      </c>
      <c r="E733" s="51" t="s">
        <v>3557</v>
      </c>
      <c r="F733" s="114">
        <v>8099</v>
      </c>
      <c r="G733" s="63" t="s">
        <v>381</v>
      </c>
      <c r="H733" s="24" t="str">
        <f>IFERROR(IF(F733*1=9999,VLOOKUP(99&amp;C733*1,[4]Depara_Prod_Oficial!$A$2:$F$1048576,6,FALSE),VLOOKUP(F733*1,[4]Depara_Prod_Oficial!$A$2:$F$1048576,6,FALSE)),E733)</f>
        <v>Residencial Sob Medida</v>
      </c>
      <c r="I733" s="24" t="str">
        <f>IFERROR(VLOOKUP(H733,'[5]Principais Produtos'!$C$1:$D$42,2,0),"Não")</f>
        <v>Sim</v>
      </c>
      <c r="J733" s="51" t="s">
        <v>925</v>
      </c>
      <c r="K733" s="51" t="s">
        <v>378</v>
      </c>
      <c r="L733" s="51"/>
      <c r="M733" s="54" t="s">
        <v>369</v>
      </c>
      <c r="N733" s="55">
        <v>714.21500000000003</v>
      </c>
      <c r="O733" s="55">
        <v>0</v>
      </c>
      <c r="P733" s="56">
        <v>714.21500000000003</v>
      </c>
      <c r="Q733" s="64"/>
      <c r="R733" s="51"/>
      <c r="S733" s="62" t="s">
        <v>375</v>
      </c>
      <c r="T733" s="53">
        <v>2410368</v>
      </c>
      <c r="U733" s="53" t="s">
        <v>7411</v>
      </c>
      <c r="V733" s="53" t="s">
        <v>7412</v>
      </c>
      <c r="W733" s="53" t="s">
        <v>129</v>
      </c>
      <c r="X733" s="53" t="s">
        <v>7413</v>
      </c>
      <c r="Y733" s="53" t="s">
        <v>7414</v>
      </c>
      <c r="Z733" s="53" t="s">
        <v>7415</v>
      </c>
      <c r="AA733" s="53" t="s">
        <v>56</v>
      </c>
      <c r="AB733" s="53">
        <v>1320.45</v>
      </c>
      <c r="AC733" s="53">
        <v>3095</v>
      </c>
      <c r="AD733" s="53" t="s">
        <v>56</v>
      </c>
      <c r="AE733" s="53" t="s">
        <v>56</v>
      </c>
      <c r="AF733" s="53" t="s">
        <v>56</v>
      </c>
      <c r="AG733" s="53">
        <v>1320.45</v>
      </c>
      <c r="AH733" s="53" t="s">
        <v>102</v>
      </c>
      <c r="AI733" s="53">
        <v>660.23</v>
      </c>
      <c r="AJ733" s="53">
        <v>0</v>
      </c>
      <c r="AK733" s="53" t="s">
        <v>58</v>
      </c>
      <c r="AL733" s="53">
        <v>0</v>
      </c>
      <c r="AM733" s="51" t="s">
        <v>59</v>
      </c>
      <c r="AN733" s="51" t="s">
        <v>60</v>
      </c>
      <c r="AO733" s="51"/>
      <c r="AP733" s="53" t="s">
        <v>61</v>
      </c>
      <c r="AQ733" s="53" t="s">
        <v>133</v>
      </c>
      <c r="AR733" s="53" t="s">
        <v>142</v>
      </c>
      <c r="AS733" s="53" t="s">
        <v>88</v>
      </c>
      <c r="AT733" s="53" t="s">
        <v>89</v>
      </c>
      <c r="AU733" s="53" t="s">
        <v>90</v>
      </c>
      <c r="AV733" s="53" t="s">
        <v>7416</v>
      </c>
      <c r="AW733" s="53" t="s">
        <v>67</v>
      </c>
      <c r="AX733" s="53" t="s">
        <v>68</v>
      </c>
      <c r="AY733" s="53" t="s">
        <v>93</v>
      </c>
      <c r="AZ733" s="53" t="s">
        <v>7261</v>
      </c>
      <c r="BA733" s="53" t="s">
        <v>202</v>
      </c>
      <c r="BB733" s="53">
        <v>0</v>
      </c>
      <c r="BC733" s="53" t="s">
        <v>7417</v>
      </c>
      <c r="BD733" s="58">
        <v>42752</v>
      </c>
      <c r="BE733" s="58">
        <v>42766</v>
      </c>
      <c r="BF733" s="53">
        <v>1320.45</v>
      </c>
      <c r="BG733" s="58">
        <v>42766</v>
      </c>
      <c r="BH733" s="59" t="s">
        <v>7261</v>
      </c>
      <c r="BI733" s="60">
        <v>189</v>
      </c>
      <c r="BJ733" s="61">
        <v>6.3</v>
      </c>
      <c r="BK733" s="27">
        <f t="shared" si="48"/>
        <v>6</v>
      </c>
      <c r="BL733" s="110">
        <f t="shared" si="49"/>
        <v>0.5</v>
      </c>
    </row>
    <row r="734" spans="1:64" s="77" customFormat="1" ht="18.75" customHeight="1" x14ac:dyDescent="0.25">
      <c r="A734" s="105" t="s">
        <v>7239</v>
      </c>
      <c r="B734" s="117" t="s">
        <v>7424</v>
      </c>
      <c r="C734" s="49">
        <v>14</v>
      </c>
      <c r="D734" s="63" t="s">
        <v>3274</v>
      </c>
      <c r="E734" s="51" t="s">
        <v>1629</v>
      </c>
      <c r="F734" s="114">
        <v>5002</v>
      </c>
      <c r="G734" s="63" t="s">
        <v>951</v>
      </c>
      <c r="H734" s="24" t="str">
        <f>IFERROR(IF(F734*1=9999,VLOOKUP(99&amp;C734*1,[4]Depara_Prod_Oficial!$A$2:$F$1048576,6,FALSE),VLOOKUP(F734*1,[4]Depara_Prod_Oficial!$A$2:$F$1048576,6,FALSE)),E734)</f>
        <v>Residencial Dose Dupla</v>
      </c>
      <c r="I734" s="24" t="str">
        <f>IFERROR(VLOOKUP(H734,'[5]Principais Produtos'!$C$1:$D$42,2,0),"Não")</f>
        <v>Sim</v>
      </c>
      <c r="J734" s="51" t="s">
        <v>387</v>
      </c>
      <c r="K734" s="51" t="s">
        <v>7172</v>
      </c>
      <c r="L734" s="51"/>
      <c r="M734" s="54" t="s">
        <v>369</v>
      </c>
      <c r="N734" s="55">
        <v>293.20999999999998</v>
      </c>
      <c r="O734" s="55">
        <v>0</v>
      </c>
      <c r="P734" s="56">
        <v>293.20999999999998</v>
      </c>
      <c r="Q734" s="64"/>
      <c r="R734" s="51"/>
      <c r="S734" s="62" t="s">
        <v>375</v>
      </c>
      <c r="T734" s="53">
        <v>2265642</v>
      </c>
      <c r="U734" s="53" t="s">
        <v>7418</v>
      </c>
      <c r="V734" s="53" t="s">
        <v>7419</v>
      </c>
      <c r="W734" s="53" t="s">
        <v>129</v>
      </c>
      <c r="X734" s="53" t="s">
        <v>7420</v>
      </c>
      <c r="Y734" s="53" t="s">
        <v>7421</v>
      </c>
      <c r="Z734" s="53" t="s">
        <v>5526</v>
      </c>
      <c r="AA734" s="53" t="s">
        <v>56</v>
      </c>
      <c r="AB734" s="53">
        <v>23305</v>
      </c>
      <c r="AC734" s="53">
        <v>23305</v>
      </c>
      <c r="AD734" s="53" t="s">
        <v>56</v>
      </c>
      <c r="AE734" s="53" t="s">
        <v>56</v>
      </c>
      <c r="AF734" s="53" t="s">
        <v>56</v>
      </c>
      <c r="AG734" s="53">
        <v>23305</v>
      </c>
      <c r="AH734" s="53" t="s">
        <v>102</v>
      </c>
      <c r="AI734" s="53">
        <v>11652.5</v>
      </c>
      <c r="AJ734" s="53">
        <v>0</v>
      </c>
      <c r="AK734" s="53" t="s">
        <v>58</v>
      </c>
      <c r="AL734" s="53">
        <v>0</v>
      </c>
      <c r="AM734" s="51" t="s">
        <v>59</v>
      </c>
      <c r="AN734" s="51" t="s">
        <v>60</v>
      </c>
      <c r="AO734" s="51"/>
      <c r="AP734" s="53" t="s">
        <v>61</v>
      </c>
      <c r="AQ734" s="53" t="s">
        <v>133</v>
      </c>
      <c r="AR734" s="53" t="s">
        <v>538</v>
      </c>
      <c r="AS734" s="53" t="s">
        <v>88</v>
      </c>
      <c r="AT734" s="53" t="s">
        <v>89</v>
      </c>
      <c r="AU734" s="53" t="s">
        <v>90</v>
      </c>
      <c r="AV734" s="53" t="s">
        <v>7422</v>
      </c>
      <c r="AW734" s="53" t="s">
        <v>7423</v>
      </c>
      <c r="AX734" s="53" t="s">
        <v>68</v>
      </c>
      <c r="AY734" s="53" t="s">
        <v>93</v>
      </c>
      <c r="AZ734" s="53" t="s">
        <v>7303</v>
      </c>
      <c r="BA734" s="53" t="s">
        <v>202</v>
      </c>
      <c r="BB734" s="53">
        <v>0</v>
      </c>
      <c r="BC734" s="53" t="s">
        <v>7424</v>
      </c>
      <c r="BD734" s="58">
        <v>42515</v>
      </c>
      <c r="BE734" s="58">
        <v>42529</v>
      </c>
      <c r="BF734" s="53">
        <v>23305</v>
      </c>
      <c r="BG734" s="58">
        <v>42529</v>
      </c>
      <c r="BH734" s="59" t="s">
        <v>7303</v>
      </c>
      <c r="BI734" s="60">
        <v>432</v>
      </c>
      <c r="BJ734" s="61">
        <v>14.4</v>
      </c>
      <c r="BK734" s="27">
        <f t="shared" si="48"/>
        <v>14</v>
      </c>
      <c r="BL734" s="110">
        <f t="shared" si="49"/>
        <v>1.1666666666666667</v>
      </c>
    </row>
    <row r="735" spans="1:64" s="77" customFormat="1" ht="18.75" customHeight="1" x14ac:dyDescent="0.25">
      <c r="A735" s="105" t="s">
        <v>7239</v>
      </c>
      <c r="B735" s="117" t="s">
        <v>7429</v>
      </c>
      <c r="C735" s="49">
        <v>14</v>
      </c>
      <c r="D735" s="63" t="s">
        <v>3274</v>
      </c>
      <c r="E735" s="51" t="s">
        <v>2320</v>
      </c>
      <c r="F735" s="114">
        <v>8106</v>
      </c>
      <c r="G735" s="63" t="s">
        <v>936</v>
      </c>
      <c r="H735" s="24" t="str">
        <f>IFERROR(IF(F735*1=9999,VLOOKUP(99&amp;C735*1,[4]Depara_Prod_Oficial!$A$2:$F$1048576,6,FALSE),VLOOKUP(F735*1,[4]Depara_Prod_Oficial!$A$2:$F$1048576,6,FALSE)),E735)</f>
        <v>Residencial Habitual</v>
      </c>
      <c r="I735" s="24" t="str">
        <f>IFERROR(VLOOKUP(H735,'[5]Principais Produtos'!$C$1:$D$42,2,0),"Não")</f>
        <v>Sim</v>
      </c>
      <c r="J735" s="51" t="s">
        <v>387</v>
      </c>
      <c r="K735" s="51" t="s">
        <v>7174</v>
      </c>
      <c r="L735" s="51"/>
      <c r="M735" s="54" t="s">
        <v>369</v>
      </c>
      <c r="N735" s="55">
        <v>21666.33</v>
      </c>
      <c r="O735" s="55">
        <v>0</v>
      </c>
      <c r="P735" s="56">
        <v>21666.33</v>
      </c>
      <c r="Q735" s="64"/>
      <c r="R735" s="51"/>
      <c r="S735" s="62" t="s">
        <v>375</v>
      </c>
      <c r="T735" s="53">
        <v>2426461</v>
      </c>
      <c r="U735" s="53" t="s">
        <v>7425</v>
      </c>
      <c r="V735" s="53" t="s">
        <v>7426</v>
      </c>
      <c r="W735" s="53" t="s">
        <v>129</v>
      </c>
      <c r="X735" s="53" t="s">
        <v>7427</v>
      </c>
      <c r="Y735" s="53" t="s">
        <v>7428</v>
      </c>
      <c r="Z735" s="53" t="s">
        <v>7378</v>
      </c>
      <c r="AA735" s="53" t="s">
        <v>56</v>
      </c>
      <c r="AB735" s="53">
        <v>40000</v>
      </c>
      <c r="AC735" s="53">
        <v>40000</v>
      </c>
      <c r="AD735" s="53" t="s">
        <v>56</v>
      </c>
      <c r="AE735" s="53" t="s">
        <v>56</v>
      </c>
      <c r="AF735" s="53" t="s">
        <v>56</v>
      </c>
      <c r="AG735" s="53">
        <v>40000</v>
      </c>
      <c r="AH735" s="53" t="s">
        <v>102</v>
      </c>
      <c r="AI735" s="53">
        <v>20000</v>
      </c>
      <c r="AJ735" s="53">
        <v>0</v>
      </c>
      <c r="AK735" s="53" t="s">
        <v>58</v>
      </c>
      <c r="AL735" s="53">
        <v>0</v>
      </c>
      <c r="AM735" s="51" t="s">
        <v>59</v>
      </c>
      <c r="AN735" s="51" t="s">
        <v>60</v>
      </c>
      <c r="AO735" s="51"/>
      <c r="AP735" s="53" t="s">
        <v>61</v>
      </c>
      <c r="AQ735" s="53" t="s">
        <v>133</v>
      </c>
      <c r="AR735" s="53" t="s">
        <v>142</v>
      </c>
      <c r="AS735" s="53" t="s">
        <v>88</v>
      </c>
      <c r="AT735" s="53" t="s">
        <v>89</v>
      </c>
      <c r="AU735" s="53" t="s">
        <v>103</v>
      </c>
      <c r="AV735" s="53" t="s">
        <v>123</v>
      </c>
      <c r="AW735" s="53" t="s">
        <v>105</v>
      </c>
      <c r="AX735" s="53" t="s">
        <v>68</v>
      </c>
      <c r="AY735" s="53" t="s">
        <v>93</v>
      </c>
      <c r="AZ735" s="53" t="s">
        <v>7303</v>
      </c>
      <c r="BA735" s="53" t="s">
        <v>202</v>
      </c>
      <c r="BB735" s="53">
        <v>0</v>
      </c>
      <c r="BC735" s="53" t="s">
        <v>7429</v>
      </c>
      <c r="BD735" s="58">
        <v>42806</v>
      </c>
      <c r="BE735" s="58">
        <v>42811</v>
      </c>
      <c r="BF735" s="53">
        <v>40000</v>
      </c>
      <c r="BG735" s="58">
        <v>42811</v>
      </c>
      <c r="BH735" s="59" t="s">
        <v>7303</v>
      </c>
      <c r="BI735" s="60">
        <v>150</v>
      </c>
      <c r="BJ735" s="61">
        <v>5</v>
      </c>
      <c r="BK735" s="27">
        <f t="shared" si="48"/>
        <v>4</v>
      </c>
      <c r="BL735" s="110">
        <f t="shared" si="49"/>
        <v>0.33333333333333331</v>
      </c>
    </row>
    <row r="736" spans="1:64" s="77" customFormat="1" ht="18.75" customHeight="1" x14ac:dyDescent="0.25">
      <c r="A736" s="105" t="s">
        <v>7239</v>
      </c>
      <c r="B736" s="117" t="s">
        <v>7435</v>
      </c>
      <c r="C736" s="49">
        <v>82</v>
      </c>
      <c r="D736" s="63" t="s">
        <v>3333</v>
      </c>
      <c r="E736" s="51" t="s">
        <v>947</v>
      </c>
      <c r="F736" s="114">
        <v>7000</v>
      </c>
      <c r="G736" s="63" t="s">
        <v>46</v>
      </c>
      <c r="H736" s="24" t="str">
        <f>IFERROR(IF(F736*1=9999,VLOOKUP(99&amp;C736*1,[4]Depara_Prod_Oficial!$A$2:$F$1048576,6,FALSE),VLOOKUP(F736*1,[4]Depara_Prod_Oficial!$A$2:$F$1048576,6,FALSE)),E736)</f>
        <v>Vida Específica</v>
      </c>
      <c r="I736" s="24" t="str">
        <f>IFERROR(VLOOKUP(H736,'[5]Principais Produtos'!$C$1:$D$42,2,0),"Não")</f>
        <v>Não</v>
      </c>
      <c r="J736" s="51" t="s">
        <v>387</v>
      </c>
      <c r="K736" s="51" t="s">
        <v>47</v>
      </c>
      <c r="L736" s="51"/>
      <c r="M736" s="54" t="s">
        <v>369</v>
      </c>
      <c r="N736" s="55">
        <v>25000</v>
      </c>
      <c r="O736" s="55">
        <v>0</v>
      </c>
      <c r="P736" s="56">
        <v>25000</v>
      </c>
      <c r="Q736" s="64"/>
      <c r="R736" s="51"/>
      <c r="S736" s="57" t="s">
        <v>49</v>
      </c>
      <c r="T736" s="53">
        <v>1202200</v>
      </c>
      <c r="U736" s="53" t="s">
        <v>7430</v>
      </c>
      <c r="V736" s="53" t="s">
        <v>7431</v>
      </c>
      <c r="W736" s="53" t="s">
        <v>52</v>
      </c>
      <c r="X736" s="53" t="s">
        <v>7432</v>
      </c>
      <c r="Y736" s="53" t="s">
        <v>7433</v>
      </c>
      <c r="Z736" s="53" t="s">
        <v>7434</v>
      </c>
      <c r="AA736" s="53" t="s">
        <v>56</v>
      </c>
      <c r="AB736" s="53">
        <v>25000</v>
      </c>
      <c r="AC736" s="53">
        <v>25000</v>
      </c>
      <c r="AD736" s="53" t="s">
        <v>56</v>
      </c>
      <c r="AE736" s="53" t="s">
        <v>56</v>
      </c>
      <c r="AF736" s="53" t="s">
        <v>56</v>
      </c>
      <c r="AG736" s="53">
        <v>25000</v>
      </c>
      <c r="AH736" s="53" t="s">
        <v>102</v>
      </c>
      <c r="AI736" s="53">
        <v>12500</v>
      </c>
      <c r="AJ736" s="53">
        <v>0</v>
      </c>
      <c r="AK736" s="53" t="s">
        <v>58</v>
      </c>
      <c r="AL736" s="53">
        <v>0</v>
      </c>
      <c r="AM736" s="51" t="s">
        <v>59</v>
      </c>
      <c r="AN736" s="51" t="s">
        <v>60</v>
      </c>
      <c r="AO736" s="51"/>
      <c r="AP736" s="53" t="s">
        <v>61</v>
      </c>
      <c r="AQ736" s="53" t="s">
        <v>270</v>
      </c>
      <c r="AR736" s="53" t="s">
        <v>199</v>
      </c>
      <c r="AS736" s="53" t="s">
        <v>88</v>
      </c>
      <c r="AT736" s="53" t="s">
        <v>169</v>
      </c>
      <c r="AU736" s="53" t="s">
        <v>65</v>
      </c>
      <c r="AV736" s="53" t="s">
        <v>2990</v>
      </c>
      <c r="AW736" s="53" t="s">
        <v>92</v>
      </c>
      <c r="AX736" s="53" t="s">
        <v>68</v>
      </c>
      <c r="AY736" s="53" t="s">
        <v>93</v>
      </c>
      <c r="AZ736" s="53" t="s">
        <v>7272</v>
      </c>
      <c r="BA736" s="53" t="s">
        <v>155</v>
      </c>
      <c r="BB736" s="53">
        <v>0</v>
      </c>
      <c r="BC736" s="53" t="s">
        <v>7435</v>
      </c>
      <c r="BD736" s="58">
        <v>39741</v>
      </c>
      <c r="BE736" s="58">
        <v>40302</v>
      </c>
      <c r="BF736" s="53">
        <v>25000</v>
      </c>
      <c r="BG736" s="58">
        <v>40302</v>
      </c>
      <c r="BH736" s="59" t="s">
        <v>7272</v>
      </c>
      <c r="BI736" s="60">
        <v>2646</v>
      </c>
      <c r="BJ736" s="61">
        <v>88.2</v>
      </c>
      <c r="BK736" s="27">
        <f t="shared" si="48"/>
        <v>86</v>
      </c>
      <c r="BL736" s="110">
        <f t="shared" si="49"/>
        <v>7.166666666666667</v>
      </c>
    </row>
    <row r="737" spans="1:64" s="77" customFormat="1" ht="18.75" customHeight="1" x14ac:dyDescent="0.25">
      <c r="A737" s="105" t="s">
        <v>7239</v>
      </c>
      <c r="B737" s="117" t="s">
        <v>7442</v>
      </c>
      <c r="C737" s="49">
        <v>93</v>
      </c>
      <c r="D737" s="63" t="s">
        <v>3333</v>
      </c>
      <c r="E737" s="51" t="s">
        <v>377</v>
      </c>
      <c r="F737" s="114">
        <v>1008</v>
      </c>
      <c r="G737" s="63" t="s">
        <v>46</v>
      </c>
      <c r="H737" s="24" t="str">
        <f>IFERROR(IF(F737*1=9999,VLOOKUP(99&amp;C737*1,[4]Depara_Prod_Oficial!$A$2:$F$1048576,6,FALSE),VLOOKUP(F737*1,[4]Depara_Prod_Oficial!$A$2:$F$1048576,6,FALSE)),E737)</f>
        <v>Vida Proteção Exclusiva</v>
      </c>
      <c r="I737" s="24" t="str">
        <f>IFERROR(VLOOKUP(H737,'[5]Principais Produtos'!$C$1:$D$42,2,0),"Não")</f>
        <v>Sim</v>
      </c>
      <c r="J737" s="51" t="s">
        <v>387</v>
      </c>
      <c r="K737" s="51" t="s">
        <v>47</v>
      </c>
      <c r="L737" s="51"/>
      <c r="M737" s="54" t="s">
        <v>369</v>
      </c>
      <c r="N737" s="55">
        <v>19158.29</v>
      </c>
      <c r="O737" s="55">
        <v>0</v>
      </c>
      <c r="P737" s="56">
        <v>19158.29</v>
      </c>
      <c r="Q737" s="64"/>
      <c r="R737" s="51"/>
      <c r="S737" s="62" t="s">
        <v>375</v>
      </c>
      <c r="T737" s="53">
        <v>1818291</v>
      </c>
      <c r="U737" s="53" t="s">
        <v>7436</v>
      </c>
      <c r="V737" s="53" t="s">
        <v>7437</v>
      </c>
      <c r="W737" s="53" t="s">
        <v>52</v>
      </c>
      <c r="X737" s="53" t="s">
        <v>7438</v>
      </c>
      <c r="Y737" s="53" t="s">
        <v>7439</v>
      </c>
      <c r="Z737" s="53" t="s">
        <v>7440</v>
      </c>
      <c r="AA737" s="53" t="s">
        <v>56</v>
      </c>
      <c r="AB737" s="53">
        <v>17339</v>
      </c>
      <c r="AC737" s="53">
        <v>17339</v>
      </c>
      <c r="AD737" s="53" t="s">
        <v>56</v>
      </c>
      <c r="AE737" s="53" t="s">
        <v>56</v>
      </c>
      <c r="AF737" s="53" t="s">
        <v>56</v>
      </c>
      <c r="AG737" s="53">
        <v>17339</v>
      </c>
      <c r="AH737" s="53" t="s">
        <v>102</v>
      </c>
      <c r="AI737" s="53">
        <v>8669.5</v>
      </c>
      <c r="AJ737" s="53">
        <v>0</v>
      </c>
      <c r="AK737" s="53" t="s">
        <v>58</v>
      </c>
      <c r="AL737" s="53">
        <v>0</v>
      </c>
      <c r="AM737" s="51" t="s">
        <v>59</v>
      </c>
      <c r="AN737" s="51" t="s">
        <v>60</v>
      </c>
      <c r="AO737" s="51"/>
      <c r="AP737" s="53" t="s">
        <v>61</v>
      </c>
      <c r="AQ737" s="53" t="s">
        <v>270</v>
      </c>
      <c r="AR737" s="53" t="s">
        <v>63</v>
      </c>
      <c r="AS737" s="53" t="s">
        <v>88</v>
      </c>
      <c r="AT737" s="53" t="s">
        <v>169</v>
      </c>
      <c r="AU737" s="53" t="s">
        <v>65</v>
      </c>
      <c r="AV737" s="53" t="s">
        <v>7441</v>
      </c>
      <c r="AW737" s="53" t="s">
        <v>92</v>
      </c>
      <c r="AX737" s="53" t="s">
        <v>68</v>
      </c>
      <c r="AY737" s="53" t="s">
        <v>93</v>
      </c>
      <c r="AZ737" s="53" t="s">
        <v>7272</v>
      </c>
      <c r="BA737" s="53" t="s">
        <v>155</v>
      </c>
      <c r="BB737" s="53">
        <v>0</v>
      </c>
      <c r="BC737" s="53" t="s">
        <v>7442</v>
      </c>
      <c r="BD737" s="58">
        <v>41708</v>
      </c>
      <c r="BE737" s="58">
        <v>41725</v>
      </c>
      <c r="BF737" s="53">
        <v>17339</v>
      </c>
      <c r="BG737" s="58">
        <v>41725</v>
      </c>
      <c r="BH737" s="59" t="s">
        <v>7272</v>
      </c>
      <c r="BI737" s="60">
        <v>1223</v>
      </c>
      <c r="BJ737" s="61">
        <v>40.766666666666666</v>
      </c>
      <c r="BK737" s="27">
        <f t="shared" si="48"/>
        <v>40</v>
      </c>
      <c r="BL737" s="110">
        <f t="shared" si="49"/>
        <v>3.3333333333333335</v>
      </c>
    </row>
    <row r="738" spans="1:64" s="77" customFormat="1" ht="18.75" customHeight="1" x14ac:dyDescent="0.25">
      <c r="A738" s="105" t="s">
        <v>7239</v>
      </c>
      <c r="B738" s="117" t="s">
        <v>7448</v>
      </c>
      <c r="C738" s="49">
        <v>82</v>
      </c>
      <c r="D738" s="63" t="s">
        <v>3333</v>
      </c>
      <c r="E738" s="51" t="s">
        <v>1931</v>
      </c>
      <c r="F738" s="114">
        <v>5101</v>
      </c>
      <c r="G738" s="116" t="s">
        <v>374</v>
      </c>
      <c r="H738" s="24" t="str">
        <f>IFERROR(IF(F738*1=9999,VLOOKUP(99&amp;C738*1,[4]Depara_Prod_Oficial!$A$2:$F$1048576,6,FALSE),VLOOKUP(F738*1,[4]Depara_Prod_Oficial!$A$2:$F$1048576,6,FALSE)),E738)</f>
        <v>AP Riders</v>
      </c>
      <c r="I738" s="24" t="str">
        <f>IFERROR(VLOOKUP(H738,'[5]Principais Produtos'!$C$1:$D$42,2,0),"Não")</f>
        <v>Não</v>
      </c>
      <c r="J738" s="51" t="s">
        <v>925</v>
      </c>
      <c r="K738" s="51" t="s">
        <v>378</v>
      </c>
      <c r="L738" s="51"/>
      <c r="M738" s="54" t="s">
        <v>369</v>
      </c>
      <c r="N738" s="55">
        <v>111240.595</v>
      </c>
      <c r="O738" s="55">
        <v>0</v>
      </c>
      <c r="P738" s="56">
        <v>111240.595</v>
      </c>
      <c r="Q738" s="64"/>
      <c r="R738" s="51"/>
      <c r="S738" s="62" t="s">
        <v>375</v>
      </c>
      <c r="T738" s="53">
        <v>1764913</v>
      </c>
      <c r="U738" s="53" t="s">
        <v>7443</v>
      </c>
      <c r="V738" s="53" t="s">
        <v>7444</v>
      </c>
      <c r="W738" s="53" t="s">
        <v>52</v>
      </c>
      <c r="X738" s="53" t="s">
        <v>7445</v>
      </c>
      <c r="Y738" s="53" t="s">
        <v>7446</v>
      </c>
      <c r="Z738" s="53" t="s">
        <v>7447</v>
      </c>
      <c r="AA738" s="53" t="s">
        <v>56</v>
      </c>
      <c r="AB738" s="53">
        <v>113833.35</v>
      </c>
      <c r="AC738" s="53">
        <v>126481.49</v>
      </c>
      <c r="AD738" s="53" t="s">
        <v>56</v>
      </c>
      <c r="AE738" s="53" t="s">
        <v>56</v>
      </c>
      <c r="AF738" s="53" t="s">
        <v>56</v>
      </c>
      <c r="AG738" s="53">
        <v>113833.35</v>
      </c>
      <c r="AH738" s="53" t="s">
        <v>102</v>
      </c>
      <c r="AI738" s="53">
        <v>56916.68</v>
      </c>
      <c r="AJ738" s="53">
        <v>0</v>
      </c>
      <c r="AK738" s="53" t="s">
        <v>58</v>
      </c>
      <c r="AL738" s="53">
        <v>0</v>
      </c>
      <c r="AM738" s="51" t="s">
        <v>59</v>
      </c>
      <c r="AN738" s="51" t="s">
        <v>60</v>
      </c>
      <c r="AO738" s="51"/>
      <c r="AP738" s="53" t="s">
        <v>61</v>
      </c>
      <c r="AQ738" s="53" t="s">
        <v>270</v>
      </c>
      <c r="AR738" s="53" t="s">
        <v>63</v>
      </c>
      <c r="AS738" s="53" t="s">
        <v>88</v>
      </c>
      <c r="AT738" s="53" t="s">
        <v>153</v>
      </c>
      <c r="AU738" s="53" t="s">
        <v>65</v>
      </c>
      <c r="AV738" s="53" t="s">
        <v>479</v>
      </c>
      <c r="AW738" s="53" t="s">
        <v>92</v>
      </c>
      <c r="AX738" s="53" t="s">
        <v>68</v>
      </c>
      <c r="AY738" s="53" t="s">
        <v>93</v>
      </c>
      <c r="AZ738" s="53" t="s">
        <v>7272</v>
      </c>
      <c r="BA738" s="53" t="s">
        <v>155</v>
      </c>
      <c r="BB738" s="53">
        <v>0</v>
      </c>
      <c r="BC738" s="53" t="s">
        <v>7448</v>
      </c>
      <c r="BD738" s="58">
        <v>41621</v>
      </c>
      <c r="BE738" s="58">
        <v>41627</v>
      </c>
      <c r="BF738" s="53">
        <v>113833.35</v>
      </c>
      <c r="BG738" s="58">
        <v>41627</v>
      </c>
      <c r="BH738" s="59" t="s">
        <v>7272</v>
      </c>
      <c r="BI738" s="60">
        <v>1321</v>
      </c>
      <c r="BJ738" s="61">
        <v>44.033333333333331</v>
      </c>
      <c r="BK738" s="27">
        <f t="shared" si="48"/>
        <v>43</v>
      </c>
      <c r="BL738" s="110">
        <f t="shared" si="49"/>
        <v>3.5833333333333335</v>
      </c>
    </row>
    <row r="739" spans="1:64" s="77" customFormat="1" ht="18.75" customHeight="1" x14ac:dyDescent="0.25">
      <c r="A739" s="105" t="s">
        <v>7239</v>
      </c>
      <c r="B739" s="117" t="s">
        <v>7453</v>
      </c>
      <c r="C739" s="49">
        <v>93</v>
      </c>
      <c r="D739" s="63" t="s">
        <v>3333</v>
      </c>
      <c r="E739" s="51" t="s">
        <v>377</v>
      </c>
      <c r="F739" s="114">
        <v>5030</v>
      </c>
      <c r="G739" s="63" t="s">
        <v>46</v>
      </c>
      <c r="H739" s="24" t="str">
        <f>IFERROR(IF(F739*1=9999,VLOOKUP(99&amp;C739*1,[4]Depara_Prod_Oficial!$A$2:$F$1048576,6,FALSE),VLOOKUP(F739*1,[4]Depara_Prod_Oficial!$A$2:$F$1048576,6,FALSE)),E739)</f>
        <v>Vida Proteção Exclusiva</v>
      </c>
      <c r="I739" s="24" t="str">
        <f>IFERROR(VLOOKUP(H739,'[5]Principais Produtos'!$C$1:$D$42,2,0),"Não")</f>
        <v>Sim</v>
      </c>
      <c r="J739" s="51" t="s">
        <v>387</v>
      </c>
      <c r="K739" s="51" t="s">
        <v>47</v>
      </c>
      <c r="L739" s="51"/>
      <c r="M739" s="54" t="s">
        <v>369</v>
      </c>
      <c r="N739" s="55">
        <v>1000</v>
      </c>
      <c r="O739" s="55">
        <v>0</v>
      </c>
      <c r="P739" s="56">
        <v>1000</v>
      </c>
      <c r="Q739" s="64"/>
      <c r="R739" s="51"/>
      <c r="S739" s="62" t="s">
        <v>375</v>
      </c>
      <c r="T739" s="53">
        <v>1420593</v>
      </c>
      <c r="U739" s="53" t="s">
        <v>7449</v>
      </c>
      <c r="V739" s="53" t="s">
        <v>7450</v>
      </c>
      <c r="W739" s="53" t="s">
        <v>52</v>
      </c>
      <c r="X739" s="53" t="s">
        <v>7451</v>
      </c>
      <c r="Y739" s="53" t="s">
        <v>7452</v>
      </c>
      <c r="Z739" s="53" t="s">
        <v>5316</v>
      </c>
      <c r="AA739" s="53" t="s">
        <v>56</v>
      </c>
      <c r="AB739" s="53">
        <v>48888</v>
      </c>
      <c r="AC739" s="53">
        <v>48888</v>
      </c>
      <c r="AD739" s="53" t="s">
        <v>56</v>
      </c>
      <c r="AE739" s="53" t="s">
        <v>56</v>
      </c>
      <c r="AF739" s="53" t="s">
        <v>56</v>
      </c>
      <c r="AG739" s="53">
        <v>1000</v>
      </c>
      <c r="AH739" s="53" t="s">
        <v>102</v>
      </c>
      <c r="AI739" s="53">
        <v>500</v>
      </c>
      <c r="AJ739" s="53">
        <v>0</v>
      </c>
      <c r="AK739" s="53" t="s">
        <v>58</v>
      </c>
      <c r="AL739" s="53">
        <v>0</v>
      </c>
      <c r="AM739" s="51" t="s">
        <v>59</v>
      </c>
      <c r="AN739" s="51" t="s">
        <v>60</v>
      </c>
      <c r="AO739" s="51"/>
      <c r="AP739" s="53" t="s">
        <v>61</v>
      </c>
      <c r="AQ739" s="53" t="s">
        <v>270</v>
      </c>
      <c r="AR739" s="53" t="s">
        <v>199</v>
      </c>
      <c r="AS739" s="53" t="s">
        <v>64</v>
      </c>
      <c r="AT739" s="53" t="s">
        <v>169</v>
      </c>
      <c r="AU739" s="53" t="s">
        <v>65</v>
      </c>
      <c r="AV739" s="53" t="s">
        <v>565</v>
      </c>
      <c r="AW739" s="53" t="s">
        <v>92</v>
      </c>
      <c r="AX739" s="53" t="s">
        <v>68</v>
      </c>
      <c r="AY739" s="53" t="s">
        <v>93</v>
      </c>
      <c r="AZ739" s="53" t="s">
        <v>7272</v>
      </c>
      <c r="BA739" s="53" t="s">
        <v>155</v>
      </c>
      <c r="BB739" s="53">
        <v>0</v>
      </c>
      <c r="BC739" s="53" t="s">
        <v>7453</v>
      </c>
      <c r="BD739" s="58">
        <v>40938</v>
      </c>
      <c r="BE739" s="58">
        <v>40949</v>
      </c>
      <c r="BF739" s="53">
        <v>48888</v>
      </c>
      <c r="BG739" s="58">
        <v>40949</v>
      </c>
      <c r="BH739" s="59" t="s">
        <v>7272</v>
      </c>
      <c r="BI739" s="60">
        <v>1999</v>
      </c>
      <c r="BJ739" s="61">
        <v>66.63333333333334</v>
      </c>
      <c r="BK739" s="27">
        <f t="shared" si="48"/>
        <v>65</v>
      </c>
      <c r="BL739" s="110">
        <f t="shared" si="49"/>
        <v>5.416666666666667</v>
      </c>
    </row>
    <row r="740" spans="1:64" s="77" customFormat="1" ht="18.75" customHeight="1" x14ac:dyDescent="0.25">
      <c r="A740" s="105" t="s">
        <v>7239</v>
      </c>
      <c r="B740" s="117" t="s">
        <v>7460</v>
      </c>
      <c r="C740" s="49">
        <v>93</v>
      </c>
      <c r="D740" s="63" t="s">
        <v>3333</v>
      </c>
      <c r="E740" s="51" t="s">
        <v>377</v>
      </c>
      <c r="F740" s="114">
        <v>5030</v>
      </c>
      <c r="G740" s="63" t="s">
        <v>46</v>
      </c>
      <c r="H740" s="24" t="str">
        <f>IFERROR(IF(F740*1=9999,VLOOKUP(99&amp;C740*1,[4]Depara_Prod_Oficial!$A$2:$F$1048576,6,FALSE),VLOOKUP(F740*1,[4]Depara_Prod_Oficial!$A$2:$F$1048576,6,FALSE)),E740)</f>
        <v>Vida Proteção Exclusiva</v>
      </c>
      <c r="I740" s="24" t="str">
        <f>IFERROR(VLOOKUP(H740,'[5]Principais Produtos'!$C$1:$D$42,2,0),"Não")</f>
        <v>Sim</v>
      </c>
      <c r="J740" s="51" t="s">
        <v>387</v>
      </c>
      <c r="K740" s="51" t="s">
        <v>47</v>
      </c>
      <c r="L740" s="51"/>
      <c r="M740" s="54" t="s">
        <v>369</v>
      </c>
      <c r="N740" s="55">
        <v>22453.91</v>
      </c>
      <c r="O740" s="55">
        <v>0</v>
      </c>
      <c r="P740" s="56">
        <v>22453.91</v>
      </c>
      <c r="Q740" s="64"/>
      <c r="R740" s="51"/>
      <c r="S740" s="62" t="s">
        <v>375</v>
      </c>
      <c r="T740" s="53">
        <v>1738760</v>
      </c>
      <c r="U740" s="53" t="s">
        <v>7454</v>
      </c>
      <c r="V740" s="53" t="s">
        <v>7455</v>
      </c>
      <c r="W740" s="53" t="s">
        <v>52</v>
      </c>
      <c r="X740" s="53" t="s">
        <v>7456</v>
      </c>
      <c r="Y740" s="53" t="s">
        <v>7457</v>
      </c>
      <c r="Z740" s="53" t="s">
        <v>7458</v>
      </c>
      <c r="AA740" s="53" t="s">
        <v>56</v>
      </c>
      <c r="AB740" s="53">
        <v>22902</v>
      </c>
      <c r="AC740" s="53">
        <v>22902</v>
      </c>
      <c r="AD740" s="53" t="s">
        <v>56</v>
      </c>
      <c r="AE740" s="53" t="s">
        <v>56</v>
      </c>
      <c r="AF740" s="53" t="s">
        <v>56</v>
      </c>
      <c r="AG740" s="53">
        <v>22902</v>
      </c>
      <c r="AH740" s="53" t="s">
        <v>102</v>
      </c>
      <c r="AI740" s="53">
        <v>11451</v>
      </c>
      <c r="AJ740" s="53">
        <v>0</v>
      </c>
      <c r="AK740" s="53" t="s">
        <v>58</v>
      </c>
      <c r="AL740" s="53">
        <v>0</v>
      </c>
      <c r="AM740" s="51" t="s">
        <v>59</v>
      </c>
      <c r="AN740" s="51" t="s">
        <v>60</v>
      </c>
      <c r="AO740" s="51"/>
      <c r="AP740" s="53" t="s">
        <v>61</v>
      </c>
      <c r="AQ740" s="53" t="s">
        <v>270</v>
      </c>
      <c r="AR740" s="53" t="s">
        <v>63</v>
      </c>
      <c r="AS740" s="53" t="s">
        <v>64</v>
      </c>
      <c r="AT740" s="53" t="s">
        <v>169</v>
      </c>
      <c r="AU740" s="53" t="s">
        <v>65</v>
      </c>
      <c r="AV740" s="53" t="s">
        <v>7459</v>
      </c>
      <c r="AW740" s="53" t="s">
        <v>92</v>
      </c>
      <c r="AX740" s="53" t="s">
        <v>68</v>
      </c>
      <c r="AY740" s="53" t="s">
        <v>93</v>
      </c>
      <c r="AZ740" s="53" t="s">
        <v>7272</v>
      </c>
      <c r="BA740" s="53" t="s">
        <v>155</v>
      </c>
      <c r="BB740" s="53">
        <v>0</v>
      </c>
      <c r="BC740" s="53" t="s">
        <v>7460</v>
      </c>
      <c r="BD740" s="58">
        <v>41565</v>
      </c>
      <c r="BE740" s="58">
        <v>41579</v>
      </c>
      <c r="BF740" s="53">
        <v>22902</v>
      </c>
      <c r="BG740" s="58">
        <v>41579</v>
      </c>
      <c r="BH740" s="59" t="s">
        <v>7272</v>
      </c>
      <c r="BI740" s="60">
        <v>1369</v>
      </c>
      <c r="BJ740" s="61">
        <v>45.633333333333333</v>
      </c>
      <c r="BK740" s="27">
        <f t="shared" si="48"/>
        <v>45</v>
      </c>
      <c r="BL740" s="110">
        <f t="shared" si="49"/>
        <v>3.75</v>
      </c>
    </row>
    <row r="741" spans="1:64" s="77" customFormat="1" ht="18.75" customHeight="1" x14ac:dyDescent="0.25">
      <c r="A741" s="105" t="s">
        <v>7239</v>
      </c>
      <c r="B741" s="117" t="s">
        <v>7467</v>
      </c>
      <c r="C741" s="49">
        <v>82</v>
      </c>
      <c r="D741" s="63" t="s">
        <v>3333</v>
      </c>
      <c r="E741" s="51" t="s">
        <v>3184</v>
      </c>
      <c r="F741" s="114">
        <v>1102</v>
      </c>
      <c r="G741" s="63" t="s">
        <v>374</v>
      </c>
      <c r="H741" s="24" t="str">
        <f>IFERROR(IF(F741*1=9999,VLOOKUP(99&amp;C741*1,[4]Depara_Prod_Oficial!$A$2:$F$1048576,6,FALSE),VLOOKUP(F741*1,[4]Depara_Prod_Oficial!$A$2:$F$1048576,6,FALSE)),E741)</f>
        <v>AP STD</v>
      </c>
      <c r="I741" s="24" t="str">
        <f>IFERROR(VLOOKUP(H741,'[5]Principais Produtos'!$C$1:$D$42,2,0),"Não")</f>
        <v>Sim</v>
      </c>
      <c r="J741" s="51" t="s">
        <v>400</v>
      </c>
      <c r="K741" s="51" t="s">
        <v>47</v>
      </c>
      <c r="L741" s="51"/>
      <c r="M741" s="54" t="s">
        <v>369</v>
      </c>
      <c r="N741" s="55">
        <v>104640</v>
      </c>
      <c r="O741" s="55">
        <v>0</v>
      </c>
      <c r="P741" s="56">
        <v>104640</v>
      </c>
      <c r="Q741" s="64"/>
      <c r="R741" s="51"/>
      <c r="S741" s="57" t="s">
        <v>49</v>
      </c>
      <c r="T741" s="53">
        <v>1195284</v>
      </c>
      <c r="U741" s="53" t="s">
        <v>7461</v>
      </c>
      <c r="V741" s="53" t="s">
        <v>7462</v>
      </c>
      <c r="W741" s="53" t="s">
        <v>52</v>
      </c>
      <c r="X741" s="53" t="s">
        <v>7463</v>
      </c>
      <c r="Y741" s="53" t="s">
        <v>7464</v>
      </c>
      <c r="Z741" s="53" t="s">
        <v>7465</v>
      </c>
      <c r="AA741" s="53" t="s">
        <v>56</v>
      </c>
      <c r="AB741" s="53">
        <v>100000</v>
      </c>
      <c r="AC741" s="53">
        <v>100000</v>
      </c>
      <c r="AD741" s="53" t="s">
        <v>56</v>
      </c>
      <c r="AE741" s="53" t="s">
        <v>56</v>
      </c>
      <c r="AF741" s="53" t="s">
        <v>56</v>
      </c>
      <c r="AG741" s="53">
        <v>100000</v>
      </c>
      <c r="AH741" s="53" t="s">
        <v>102</v>
      </c>
      <c r="AI741" s="53">
        <v>50000</v>
      </c>
      <c r="AJ741" s="53">
        <v>10464</v>
      </c>
      <c r="AK741" s="53" t="s">
        <v>58</v>
      </c>
      <c r="AL741" s="53">
        <v>0</v>
      </c>
      <c r="AM741" s="51" t="s">
        <v>59</v>
      </c>
      <c r="AN741" s="51" t="s">
        <v>60</v>
      </c>
      <c r="AO741" s="51"/>
      <c r="AP741" s="53" t="s">
        <v>61</v>
      </c>
      <c r="AQ741" s="53" t="s">
        <v>270</v>
      </c>
      <c r="AR741" s="53" t="s">
        <v>63</v>
      </c>
      <c r="AS741" s="53" t="s">
        <v>64</v>
      </c>
      <c r="AT741" s="53" t="s">
        <v>153</v>
      </c>
      <c r="AU741" s="53" t="s">
        <v>65</v>
      </c>
      <c r="AV741" s="53" t="s">
        <v>7466</v>
      </c>
      <c r="AW741" s="53" t="s">
        <v>92</v>
      </c>
      <c r="AX741" s="53" t="s">
        <v>68</v>
      </c>
      <c r="AY741" s="53" t="s">
        <v>93</v>
      </c>
      <c r="AZ741" s="53" t="s">
        <v>7261</v>
      </c>
      <c r="BA741" s="53" t="s">
        <v>155</v>
      </c>
      <c r="BB741" s="53">
        <v>0</v>
      </c>
      <c r="BC741" s="53" t="s">
        <v>7467</v>
      </c>
      <c r="BD741" s="58">
        <v>40168</v>
      </c>
      <c r="BE741" s="58">
        <v>40280</v>
      </c>
      <c r="BF741" s="53">
        <v>100000</v>
      </c>
      <c r="BG741" s="58">
        <v>40280</v>
      </c>
      <c r="BH741" s="59" t="s">
        <v>7261</v>
      </c>
      <c r="BI741" s="60">
        <v>2675</v>
      </c>
      <c r="BJ741" s="61">
        <v>89.166666666666671</v>
      </c>
      <c r="BK741" s="27">
        <f t="shared" si="48"/>
        <v>87</v>
      </c>
      <c r="BL741" s="110">
        <f t="shared" si="49"/>
        <v>7.25</v>
      </c>
    </row>
    <row r="742" spans="1:64" s="77" customFormat="1" ht="18.75" customHeight="1" x14ac:dyDescent="0.25">
      <c r="A742" s="105" t="s">
        <v>7239</v>
      </c>
      <c r="B742" s="117" t="s">
        <v>7473</v>
      </c>
      <c r="C742" s="49">
        <v>93</v>
      </c>
      <c r="D742" s="63" t="s">
        <v>3333</v>
      </c>
      <c r="E742" s="51" t="s">
        <v>377</v>
      </c>
      <c r="F742" s="114">
        <v>1008</v>
      </c>
      <c r="G742" s="63" t="s">
        <v>46</v>
      </c>
      <c r="H742" s="24" t="str">
        <f>IFERROR(IF(F742*1=9999,VLOOKUP(99&amp;C742*1,[4]Depara_Prod_Oficial!$A$2:$F$1048576,6,FALSE),VLOOKUP(F742*1,[4]Depara_Prod_Oficial!$A$2:$F$1048576,6,FALSE)),E742)</f>
        <v>Vida Proteção Exclusiva</v>
      </c>
      <c r="I742" s="24" t="str">
        <f>IFERROR(VLOOKUP(H742,'[5]Principais Produtos'!$C$1:$D$42,2,0),"Não")</f>
        <v>Sim</v>
      </c>
      <c r="J742" s="51" t="s">
        <v>387</v>
      </c>
      <c r="K742" s="51" t="s">
        <v>47</v>
      </c>
      <c r="L742" s="51"/>
      <c r="M742" s="54" t="s">
        <v>369</v>
      </c>
      <c r="N742" s="55">
        <v>24501.63</v>
      </c>
      <c r="O742" s="55">
        <v>0</v>
      </c>
      <c r="P742" s="56">
        <v>24501.63</v>
      </c>
      <c r="Q742" s="64"/>
      <c r="R742" s="51"/>
      <c r="S742" s="62" t="s">
        <v>375</v>
      </c>
      <c r="T742" s="53">
        <v>1456994</v>
      </c>
      <c r="U742" s="53" t="s">
        <v>7468</v>
      </c>
      <c r="V742" s="53" t="s">
        <v>7469</v>
      </c>
      <c r="W742" s="53" t="s">
        <v>52</v>
      </c>
      <c r="X742" s="53" t="s">
        <v>7470</v>
      </c>
      <c r="Y742" s="53" t="s">
        <v>7471</v>
      </c>
      <c r="Z742" s="53" t="s">
        <v>6015</v>
      </c>
      <c r="AA742" s="53" t="s">
        <v>56</v>
      </c>
      <c r="AB742" s="53">
        <v>18961</v>
      </c>
      <c r="AC742" s="53">
        <v>18961</v>
      </c>
      <c r="AD742" s="53" t="s">
        <v>56</v>
      </c>
      <c r="AE742" s="53" t="s">
        <v>56</v>
      </c>
      <c r="AF742" s="53" t="s">
        <v>56</v>
      </c>
      <c r="AG742" s="53">
        <v>18961</v>
      </c>
      <c r="AH742" s="53" t="s">
        <v>102</v>
      </c>
      <c r="AI742" s="53">
        <v>9480.5</v>
      </c>
      <c r="AJ742" s="53">
        <v>0</v>
      </c>
      <c r="AK742" s="53" t="s">
        <v>58</v>
      </c>
      <c r="AL742" s="53">
        <v>0</v>
      </c>
      <c r="AM742" s="51" t="s">
        <v>59</v>
      </c>
      <c r="AN742" s="51" t="s">
        <v>60</v>
      </c>
      <c r="AO742" s="51"/>
      <c r="AP742" s="53" t="s">
        <v>61</v>
      </c>
      <c r="AQ742" s="53" t="s">
        <v>270</v>
      </c>
      <c r="AR742" s="53" t="s">
        <v>63</v>
      </c>
      <c r="AS742" s="53" t="s">
        <v>88</v>
      </c>
      <c r="AT742" s="53" t="s">
        <v>153</v>
      </c>
      <c r="AU742" s="53" t="s">
        <v>65</v>
      </c>
      <c r="AV742" s="53" t="s">
        <v>7472</v>
      </c>
      <c r="AW742" s="53" t="s">
        <v>92</v>
      </c>
      <c r="AX742" s="53" t="s">
        <v>68</v>
      </c>
      <c r="AY742" s="53" t="s">
        <v>93</v>
      </c>
      <c r="AZ742" s="53" t="s">
        <v>7272</v>
      </c>
      <c r="BA742" s="53" t="s">
        <v>274</v>
      </c>
      <c r="BB742" s="53">
        <v>0</v>
      </c>
      <c r="BC742" s="53" t="s">
        <v>7473</v>
      </c>
      <c r="BD742" s="58">
        <v>41032</v>
      </c>
      <c r="BE742" s="58">
        <v>41039</v>
      </c>
      <c r="BF742" s="53">
        <v>18961</v>
      </c>
      <c r="BG742" s="58">
        <v>41039</v>
      </c>
      <c r="BH742" s="59" t="s">
        <v>7272</v>
      </c>
      <c r="BI742" s="60">
        <v>1909</v>
      </c>
      <c r="BJ742" s="61">
        <v>63.633333333333333</v>
      </c>
      <c r="BK742" s="27">
        <f t="shared" si="48"/>
        <v>62</v>
      </c>
      <c r="BL742" s="110">
        <f t="shared" si="49"/>
        <v>5.166666666666667</v>
      </c>
    </row>
    <row r="743" spans="1:64" s="77" customFormat="1" ht="18.75" customHeight="1" x14ac:dyDescent="0.25">
      <c r="A743" s="105" t="s">
        <v>7239</v>
      </c>
      <c r="B743" s="117" t="s">
        <v>7478</v>
      </c>
      <c r="C743" s="49">
        <v>93</v>
      </c>
      <c r="D743" s="63" t="s">
        <v>3333</v>
      </c>
      <c r="E743" s="51" t="s">
        <v>377</v>
      </c>
      <c r="F743" s="114">
        <v>5030</v>
      </c>
      <c r="G743" s="63" t="s">
        <v>46</v>
      </c>
      <c r="H743" s="24" t="str">
        <f>IFERROR(IF(F743*1=9999,VLOOKUP(99&amp;C743*1,[4]Depara_Prod_Oficial!$A$2:$F$1048576,6,FALSE),VLOOKUP(F743*1,[4]Depara_Prod_Oficial!$A$2:$F$1048576,6,FALSE)),E743)</f>
        <v>Vida Proteção Exclusiva</v>
      </c>
      <c r="I743" s="24" t="str">
        <f>IFERROR(VLOOKUP(H743,'[5]Principais Produtos'!$C$1:$D$42,2,0),"Não")</f>
        <v>Sim</v>
      </c>
      <c r="J743" s="51" t="s">
        <v>387</v>
      </c>
      <c r="K743" s="51" t="s">
        <v>47</v>
      </c>
      <c r="L743" s="51"/>
      <c r="M743" s="54" t="s">
        <v>369</v>
      </c>
      <c r="N743" s="55">
        <v>179835.31</v>
      </c>
      <c r="O743" s="55">
        <v>0</v>
      </c>
      <c r="P743" s="56">
        <v>179835.31</v>
      </c>
      <c r="Q743" s="64"/>
      <c r="R743" s="51"/>
      <c r="S743" s="62" t="s">
        <v>375</v>
      </c>
      <c r="T743" s="53">
        <v>1502979</v>
      </c>
      <c r="U743" s="53" t="s">
        <v>7474</v>
      </c>
      <c r="V743" s="53" t="s">
        <v>7475</v>
      </c>
      <c r="W743" s="53" t="s">
        <v>52</v>
      </c>
      <c r="X743" s="53" t="s">
        <v>7476</v>
      </c>
      <c r="Y743" s="53" t="s">
        <v>7477</v>
      </c>
      <c r="Z743" s="53" t="s">
        <v>3202</v>
      </c>
      <c r="AA743" s="53" t="s">
        <v>56</v>
      </c>
      <c r="AB743" s="53">
        <v>79956</v>
      </c>
      <c r="AC743" s="53">
        <v>79956</v>
      </c>
      <c r="AD743" s="53" t="s">
        <v>56</v>
      </c>
      <c r="AE743" s="53" t="s">
        <v>56</v>
      </c>
      <c r="AF743" s="53" t="s">
        <v>56</v>
      </c>
      <c r="AG743" s="53">
        <v>79956</v>
      </c>
      <c r="AH743" s="53" t="s">
        <v>57</v>
      </c>
      <c r="AI743" s="53">
        <v>79956</v>
      </c>
      <c r="AJ743" s="53">
        <v>0</v>
      </c>
      <c r="AK743" s="53" t="s">
        <v>58</v>
      </c>
      <c r="AL743" s="53">
        <v>0</v>
      </c>
      <c r="AM743" s="51" t="s">
        <v>59</v>
      </c>
      <c r="AN743" s="51" t="s">
        <v>60</v>
      </c>
      <c r="AO743" s="51"/>
      <c r="AP743" s="53" t="s">
        <v>61</v>
      </c>
      <c r="AQ743" s="53" t="s">
        <v>270</v>
      </c>
      <c r="AR743" s="53" t="s">
        <v>199</v>
      </c>
      <c r="AS743" s="53" t="s">
        <v>88</v>
      </c>
      <c r="AT743" s="53" t="s">
        <v>153</v>
      </c>
      <c r="AU743" s="53" t="s">
        <v>65</v>
      </c>
      <c r="AV743" s="53" t="s">
        <v>565</v>
      </c>
      <c r="AW743" s="53" t="s">
        <v>92</v>
      </c>
      <c r="AX743" s="53" t="s">
        <v>68</v>
      </c>
      <c r="AY743" s="53" t="s">
        <v>93</v>
      </c>
      <c r="AZ743" s="53" t="s">
        <v>7272</v>
      </c>
      <c r="BA743" s="53" t="s">
        <v>274</v>
      </c>
      <c r="BB743" s="53">
        <v>0</v>
      </c>
      <c r="BC743" s="53" t="s">
        <v>7478</v>
      </c>
      <c r="BD743" s="58">
        <v>41127</v>
      </c>
      <c r="BE743" s="58">
        <v>41135</v>
      </c>
      <c r="BF743" s="53">
        <v>79956</v>
      </c>
      <c r="BG743" s="58">
        <v>41135</v>
      </c>
      <c r="BH743" s="59" t="s">
        <v>7272</v>
      </c>
      <c r="BI743" s="60">
        <v>1813</v>
      </c>
      <c r="BJ743" s="61">
        <v>60.43333333333333</v>
      </c>
      <c r="BK743" s="27">
        <f t="shared" si="48"/>
        <v>59</v>
      </c>
      <c r="BL743" s="110">
        <f t="shared" si="49"/>
        <v>4.916666666666667</v>
      </c>
    </row>
    <row r="744" spans="1:64" s="77" customFormat="1" ht="18.75" customHeight="1" x14ac:dyDescent="0.25">
      <c r="A744" s="105" t="s">
        <v>7239</v>
      </c>
      <c r="B744" s="117" t="s">
        <v>7484</v>
      </c>
      <c r="C744" s="49">
        <v>93</v>
      </c>
      <c r="D744" s="63" t="s">
        <v>3333</v>
      </c>
      <c r="E744" s="51" t="s">
        <v>377</v>
      </c>
      <c r="F744" s="114">
        <v>5030</v>
      </c>
      <c r="G744" s="63" t="s">
        <v>46</v>
      </c>
      <c r="H744" s="24" t="str">
        <f>IFERROR(IF(F744*1=9999,VLOOKUP(99&amp;C744*1,[4]Depara_Prod_Oficial!$A$2:$F$1048576,6,FALSE),VLOOKUP(F744*1,[4]Depara_Prod_Oficial!$A$2:$F$1048576,6,FALSE)),E744)</f>
        <v>Vida Proteção Exclusiva</v>
      </c>
      <c r="I744" s="24" t="str">
        <f>IFERROR(VLOOKUP(H744,'[5]Principais Produtos'!$C$1:$D$42,2,0),"Não")</f>
        <v>Sim</v>
      </c>
      <c r="J744" s="51" t="s">
        <v>387</v>
      </c>
      <c r="K744" s="51" t="s">
        <v>47</v>
      </c>
      <c r="L744" s="51"/>
      <c r="M744" s="54" t="s">
        <v>903</v>
      </c>
      <c r="N744" s="55">
        <v>131916.49</v>
      </c>
      <c r="O744" s="55">
        <v>131916.49</v>
      </c>
      <c r="P744" s="56">
        <v>0</v>
      </c>
      <c r="Q744" s="64"/>
      <c r="R744" s="51"/>
      <c r="S744" s="57" t="s">
        <v>49</v>
      </c>
      <c r="T744" s="53">
        <v>1342789</v>
      </c>
      <c r="U744" s="53" t="s">
        <v>7479</v>
      </c>
      <c r="V744" s="53" t="s">
        <v>7480</v>
      </c>
      <c r="W744" s="53" t="s">
        <v>52</v>
      </c>
      <c r="X744" s="53" t="s">
        <v>7481</v>
      </c>
      <c r="Y744" s="53" t="s">
        <v>7482</v>
      </c>
      <c r="Z744" s="53" t="s">
        <v>7483</v>
      </c>
      <c r="AA744" s="53" t="s">
        <v>56</v>
      </c>
      <c r="AB744" s="53">
        <v>83044</v>
      </c>
      <c r="AC744" s="53">
        <v>83044</v>
      </c>
      <c r="AD744" s="53" t="s">
        <v>56</v>
      </c>
      <c r="AE744" s="53" t="s">
        <v>56</v>
      </c>
      <c r="AF744" s="53" t="s">
        <v>56</v>
      </c>
      <c r="AG744" s="53">
        <v>83044</v>
      </c>
      <c r="AH744" s="53" t="s">
        <v>102</v>
      </c>
      <c r="AI744" s="53">
        <v>41522</v>
      </c>
      <c r="AJ744" s="53">
        <v>0</v>
      </c>
      <c r="AK744" s="53" t="s">
        <v>58</v>
      </c>
      <c r="AL744" s="53">
        <v>0</v>
      </c>
      <c r="AM744" s="51" t="s">
        <v>59</v>
      </c>
      <c r="AN744" s="51" t="s">
        <v>60</v>
      </c>
      <c r="AO744" s="51"/>
      <c r="AP744" s="53" t="s">
        <v>61</v>
      </c>
      <c r="AQ744" s="53" t="s">
        <v>270</v>
      </c>
      <c r="AR744" s="53" t="s">
        <v>199</v>
      </c>
      <c r="AS744" s="53" t="s">
        <v>88</v>
      </c>
      <c r="AT744" s="53" t="s">
        <v>500</v>
      </c>
      <c r="AU744" s="53" t="s">
        <v>65</v>
      </c>
      <c r="AV744" s="53" t="s">
        <v>485</v>
      </c>
      <c r="AW744" s="53" t="s">
        <v>92</v>
      </c>
      <c r="AX744" s="53" t="s">
        <v>68</v>
      </c>
      <c r="AY744" s="53" t="s">
        <v>93</v>
      </c>
      <c r="AZ744" s="53" t="s">
        <v>7272</v>
      </c>
      <c r="BA744" s="53" t="s">
        <v>163</v>
      </c>
      <c r="BB744" s="53">
        <v>0</v>
      </c>
      <c r="BC744" s="53" t="s">
        <v>7484</v>
      </c>
      <c r="BD744" s="58">
        <v>40722</v>
      </c>
      <c r="BE744" s="58">
        <v>40738</v>
      </c>
      <c r="BF744" s="53">
        <v>83044</v>
      </c>
      <c r="BG744" s="58">
        <v>40738</v>
      </c>
      <c r="BH744" s="59" t="s">
        <v>7272</v>
      </c>
      <c r="BI744" s="60">
        <v>2210</v>
      </c>
      <c r="BJ744" s="61">
        <v>73.666666666666671</v>
      </c>
      <c r="BK744" s="27">
        <f t="shared" si="48"/>
        <v>72</v>
      </c>
      <c r="BL744" s="110">
        <f t="shared" si="49"/>
        <v>6</v>
      </c>
    </row>
    <row r="745" spans="1:64" s="77" customFormat="1" ht="18.75" customHeight="1" x14ac:dyDescent="0.25">
      <c r="A745" s="105" t="s">
        <v>7239</v>
      </c>
      <c r="B745" s="117" t="s">
        <v>7491</v>
      </c>
      <c r="C745" s="49">
        <v>93</v>
      </c>
      <c r="D745" s="63" t="s">
        <v>3333</v>
      </c>
      <c r="E745" s="51" t="s">
        <v>377</v>
      </c>
      <c r="F745" s="114">
        <v>5030</v>
      </c>
      <c r="G745" s="63" t="s">
        <v>46</v>
      </c>
      <c r="H745" s="24" t="str">
        <f>IFERROR(IF(F745*1=9999,VLOOKUP(99&amp;C745*1,[4]Depara_Prod_Oficial!$A$2:$F$1048576,6,FALSE),VLOOKUP(F745*1,[4]Depara_Prod_Oficial!$A$2:$F$1048576,6,FALSE)),E745)</f>
        <v>Vida Proteção Exclusiva</v>
      </c>
      <c r="I745" s="24" t="str">
        <f>IFERROR(VLOOKUP(H745,'[5]Principais Produtos'!$C$1:$D$42,2,0),"Não")</f>
        <v>Sim</v>
      </c>
      <c r="J745" s="51" t="s">
        <v>387</v>
      </c>
      <c r="K745" s="51" t="s">
        <v>47</v>
      </c>
      <c r="L745" s="51"/>
      <c r="M745" s="54" t="s">
        <v>369</v>
      </c>
      <c r="N745" s="55">
        <v>36318.1</v>
      </c>
      <c r="O745" s="55">
        <v>0</v>
      </c>
      <c r="P745" s="56">
        <v>36318.1</v>
      </c>
      <c r="Q745" s="64"/>
      <c r="R745" s="51"/>
      <c r="S745" s="57" t="s">
        <v>49</v>
      </c>
      <c r="T745" s="53">
        <v>1361197</v>
      </c>
      <c r="U745" s="53" t="s">
        <v>7485</v>
      </c>
      <c r="V745" s="53" t="s">
        <v>7486</v>
      </c>
      <c r="W745" s="53" t="s">
        <v>52</v>
      </c>
      <c r="X745" s="53" t="s">
        <v>7487</v>
      </c>
      <c r="Y745" s="53" t="s">
        <v>7488</v>
      </c>
      <c r="Z745" s="53" t="s">
        <v>7489</v>
      </c>
      <c r="AA745" s="53" t="s">
        <v>56</v>
      </c>
      <c r="AB745" s="53">
        <v>28170</v>
      </c>
      <c r="AC745" s="53">
        <v>28170</v>
      </c>
      <c r="AD745" s="53" t="s">
        <v>56</v>
      </c>
      <c r="AE745" s="53" t="s">
        <v>56</v>
      </c>
      <c r="AF745" s="53" t="s">
        <v>56</v>
      </c>
      <c r="AG745" s="53">
        <v>28170</v>
      </c>
      <c r="AH745" s="53" t="s">
        <v>102</v>
      </c>
      <c r="AI745" s="53">
        <v>14085</v>
      </c>
      <c r="AJ745" s="53">
        <v>0</v>
      </c>
      <c r="AK745" s="53" t="s">
        <v>58</v>
      </c>
      <c r="AL745" s="53">
        <v>0</v>
      </c>
      <c r="AM745" s="51" t="s">
        <v>59</v>
      </c>
      <c r="AN745" s="51" t="s">
        <v>60</v>
      </c>
      <c r="AO745" s="51"/>
      <c r="AP745" s="53" t="s">
        <v>61</v>
      </c>
      <c r="AQ745" s="53" t="s">
        <v>270</v>
      </c>
      <c r="AR745" s="53" t="s">
        <v>199</v>
      </c>
      <c r="AS745" s="53" t="s">
        <v>88</v>
      </c>
      <c r="AT745" s="53" t="s">
        <v>169</v>
      </c>
      <c r="AU745" s="53" t="s">
        <v>65</v>
      </c>
      <c r="AV745" s="53" t="s">
        <v>7490</v>
      </c>
      <c r="AW745" s="53" t="s">
        <v>92</v>
      </c>
      <c r="AX745" s="53" t="s">
        <v>68</v>
      </c>
      <c r="AY745" s="53" t="s">
        <v>93</v>
      </c>
      <c r="AZ745" s="53" t="s">
        <v>7360</v>
      </c>
      <c r="BA745" s="53" t="s">
        <v>274</v>
      </c>
      <c r="BB745" s="53">
        <v>0</v>
      </c>
      <c r="BC745" s="53" t="s">
        <v>7491</v>
      </c>
      <c r="BD745" s="58">
        <v>40770</v>
      </c>
      <c r="BE745" s="58">
        <v>40782</v>
      </c>
      <c r="BF745" s="53">
        <v>28170</v>
      </c>
      <c r="BG745" s="58">
        <v>40782</v>
      </c>
      <c r="BH745" s="59" t="s">
        <v>7360</v>
      </c>
      <c r="BI745" s="60">
        <v>2168</v>
      </c>
      <c r="BJ745" s="61">
        <v>72.266666666666666</v>
      </c>
      <c r="BK745" s="27">
        <f t="shared" si="48"/>
        <v>71</v>
      </c>
      <c r="BL745" s="110">
        <f t="shared" si="49"/>
        <v>5.916666666666667</v>
      </c>
    </row>
    <row r="746" spans="1:64" s="77" customFormat="1" ht="18.75" customHeight="1" x14ac:dyDescent="0.25">
      <c r="A746" s="105" t="s">
        <v>7239</v>
      </c>
      <c r="B746" s="117" t="s">
        <v>7497</v>
      </c>
      <c r="C746" s="49">
        <v>93</v>
      </c>
      <c r="D746" s="63" t="s">
        <v>3333</v>
      </c>
      <c r="E746" s="51" t="s">
        <v>3182</v>
      </c>
      <c r="F746" s="114">
        <v>1004</v>
      </c>
      <c r="G746" s="51" t="s">
        <v>386</v>
      </c>
      <c r="H746" s="24" t="str">
        <f>IFERROR(IF(F746*1=9999,VLOOKUP(99&amp;C746*1,[4]Depara_Prod_Oficial!$A$2:$F$1048576,6,FALSE),VLOOKUP(F746*1,[4]Depara_Prod_Oficial!$A$2:$F$1048576,6,FALSE)),E746)</f>
        <v>Vida Proteção Exclusiva</v>
      </c>
      <c r="I746" s="24" t="str">
        <f>IFERROR(VLOOKUP(H746,'[5]Principais Produtos'!$C$1:$D$42,2,0),"Não")</f>
        <v>Sim</v>
      </c>
      <c r="J746" s="51" t="s">
        <v>387</v>
      </c>
      <c r="K746" s="51" t="s">
        <v>953</v>
      </c>
      <c r="L746" s="51"/>
      <c r="M746" s="54" t="s">
        <v>369</v>
      </c>
      <c r="N746" s="55">
        <v>66810.009999999995</v>
      </c>
      <c r="O746" s="55">
        <v>0</v>
      </c>
      <c r="P746" s="56">
        <v>66810.009999999995</v>
      </c>
      <c r="Q746" s="64"/>
      <c r="R746" s="51"/>
      <c r="S746" s="57" t="s">
        <v>49</v>
      </c>
      <c r="T746" s="53">
        <v>1348131</v>
      </c>
      <c r="U746" s="53" t="s">
        <v>7492</v>
      </c>
      <c r="V746" s="53" t="s">
        <v>7493</v>
      </c>
      <c r="W746" s="53" t="s">
        <v>52</v>
      </c>
      <c r="X746" s="53" t="s">
        <v>7494</v>
      </c>
      <c r="Y746" s="53" t="s">
        <v>7495</v>
      </c>
      <c r="Z746" s="53" t="s">
        <v>7496</v>
      </c>
      <c r="AA746" s="53" t="s">
        <v>56</v>
      </c>
      <c r="AB746" s="53">
        <v>98941.28</v>
      </c>
      <c r="AC746" s="53">
        <v>98941.28</v>
      </c>
      <c r="AD746" s="53" t="s">
        <v>56</v>
      </c>
      <c r="AE746" s="53" t="s">
        <v>56</v>
      </c>
      <c r="AF746" s="53" t="s">
        <v>56</v>
      </c>
      <c r="AG746" s="53">
        <v>98941.28</v>
      </c>
      <c r="AH746" s="53" t="s">
        <v>102</v>
      </c>
      <c r="AI746" s="53">
        <v>49470.64</v>
      </c>
      <c r="AJ746" s="53">
        <v>0</v>
      </c>
      <c r="AK746" s="53" t="s">
        <v>58</v>
      </c>
      <c r="AL746" s="53">
        <v>0</v>
      </c>
      <c r="AM746" s="51" t="s">
        <v>59</v>
      </c>
      <c r="AN746" s="51" t="s">
        <v>60</v>
      </c>
      <c r="AO746" s="51"/>
      <c r="AP746" s="53" t="s">
        <v>61</v>
      </c>
      <c r="AQ746" s="53" t="s">
        <v>270</v>
      </c>
      <c r="AR746" s="53" t="s">
        <v>161</v>
      </c>
      <c r="AS746" s="53" t="s">
        <v>88</v>
      </c>
      <c r="AT746" s="53" t="s">
        <v>153</v>
      </c>
      <c r="AU746" s="53" t="s">
        <v>65</v>
      </c>
      <c r="AV746" s="53" t="s">
        <v>355</v>
      </c>
      <c r="AW746" s="53" t="s">
        <v>92</v>
      </c>
      <c r="AX746" s="53" t="s">
        <v>68</v>
      </c>
      <c r="AY746" s="53" t="s">
        <v>93</v>
      </c>
      <c r="AZ746" s="53" t="s">
        <v>7360</v>
      </c>
      <c r="BA746" s="53" t="s">
        <v>274</v>
      </c>
      <c r="BB746" s="53">
        <v>0</v>
      </c>
      <c r="BC746" s="53" t="s">
        <v>7497</v>
      </c>
      <c r="BD746" s="58">
        <v>40742</v>
      </c>
      <c r="BE746" s="58">
        <v>40751</v>
      </c>
      <c r="BF746" s="53">
        <v>98941.28</v>
      </c>
      <c r="BG746" s="58">
        <v>40751</v>
      </c>
      <c r="BH746" s="59" t="s">
        <v>7360</v>
      </c>
      <c r="BI746" s="60">
        <v>2199</v>
      </c>
      <c r="BJ746" s="61">
        <v>73.3</v>
      </c>
      <c r="BK746" s="27">
        <f t="shared" si="48"/>
        <v>72</v>
      </c>
      <c r="BL746" s="110">
        <f t="shared" si="49"/>
        <v>6</v>
      </c>
    </row>
    <row r="747" spans="1:64" s="77" customFormat="1" ht="18.75" customHeight="1" x14ac:dyDescent="0.25">
      <c r="A747" s="105" t="s">
        <v>7239</v>
      </c>
      <c r="B747" s="117" t="s">
        <v>7504</v>
      </c>
      <c r="C747" s="49">
        <v>93</v>
      </c>
      <c r="D747" s="63" t="s">
        <v>3333</v>
      </c>
      <c r="E747" s="51" t="s">
        <v>1636</v>
      </c>
      <c r="F747" s="114">
        <v>5081</v>
      </c>
      <c r="G747" s="77" t="s">
        <v>389</v>
      </c>
      <c r="H747" s="24" t="str">
        <f>IFERROR(IF(F747*1=9999,VLOOKUP(99&amp;C747*1,[4]Depara_Prod_Oficial!$A$2:$F$1048576,6,FALSE),VLOOKUP(F747*1,[4]Depara_Prod_Oficial!$A$2:$F$1048576,6,FALSE)),E747)</f>
        <v>Vida Master</v>
      </c>
      <c r="I747" s="24" t="str">
        <f>IFERROR(VLOOKUP(H747,'[5]Principais Produtos'!$C$1:$D$42,2,0),"Não")</f>
        <v>Sim</v>
      </c>
      <c r="J747" s="51" t="s">
        <v>387</v>
      </c>
      <c r="K747" s="115" t="s">
        <v>7728</v>
      </c>
      <c r="L747" s="77" t="s">
        <v>7727</v>
      </c>
      <c r="M747" s="54" t="s">
        <v>903</v>
      </c>
      <c r="N747" s="55">
        <v>42227.68</v>
      </c>
      <c r="O747" s="55">
        <v>42227.68</v>
      </c>
      <c r="P747" s="56">
        <v>0</v>
      </c>
      <c r="Q747" s="64"/>
      <c r="R747" s="51"/>
      <c r="S747" s="62" t="s">
        <v>375</v>
      </c>
      <c r="T747" s="53">
        <v>1597594</v>
      </c>
      <c r="U747" s="53" t="s">
        <v>7498</v>
      </c>
      <c r="V747" s="53" t="s">
        <v>7499</v>
      </c>
      <c r="W747" s="53" t="s">
        <v>52</v>
      </c>
      <c r="X747" s="53" t="s">
        <v>7500</v>
      </c>
      <c r="Y747" s="53" t="s">
        <v>7501</v>
      </c>
      <c r="Z747" s="53" t="s">
        <v>7502</v>
      </c>
      <c r="AA747" s="53" t="s">
        <v>56</v>
      </c>
      <c r="AB747" s="53">
        <v>20833.330000000002</v>
      </c>
      <c r="AC747" s="53">
        <v>20833.330000000002</v>
      </c>
      <c r="AD747" s="53" t="s">
        <v>56</v>
      </c>
      <c r="AE747" s="53" t="s">
        <v>56</v>
      </c>
      <c r="AF747" s="53" t="s">
        <v>56</v>
      </c>
      <c r="AG747" s="53">
        <v>20833.330000000002</v>
      </c>
      <c r="AH747" s="53" t="s">
        <v>58</v>
      </c>
      <c r="AI747" s="53">
        <v>0</v>
      </c>
      <c r="AJ747" s="53">
        <v>0</v>
      </c>
      <c r="AK747" s="53" t="s">
        <v>58</v>
      </c>
      <c r="AL747" s="53">
        <v>0</v>
      </c>
      <c r="AM747" s="51" t="s">
        <v>59</v>
      </c>
      <c r="AN747" s="51" t="s">
        <v>60</v>
      </c>
      <c r="AO747" s="51"/>
      <c r="AP747" s="53" t="s">
        <v>61</v>
      </c>
      <c r="AQ747" s="53" t="s">
        <v>270</v>
      </c>
      <c r="AR747" s="53" t="s">
        <v>199</v>
      </c>
      <c r="AS747" s="53" t="s">
        <v>88</v>
      </c>
      <c r="AT747" s="53" t="s">
        <v>169</v>
      </c>
      <c r="AU747" s="53" t="s">
        <v>65</v>
      </c>
      <c r="AV747" s="53" t="s">
        <v>7503</v>
      </c>
      <c r="AW747" s="53" t="s">
        <v>292</v>
      </c>
      <c r="AX747" s="53" t="s">
        <v>293</v>
      </c>
      <c r="AY747" s="53" t="s">
        <v>93</v>
      </c>
      <c r="AZ747" s="53" t="s">
        <v>7251</v>
      </c>
      <c r="BA747" s="53" t="s">
        <v>163</v>
      </c>
      <c r="BB747" s="53">
        <v>0</v>
      </c>
      <c r="BC747" s="53" t="s">
        <v>7504</v>
      </c>
      <c r="BD747" s="58">
        <v>41332</v>
      </c>
      <c r="BE747" s="58">
        <v>41341</v>
      </c>
      <c r="BF747" s="53">
        <v>20833.330000000002</v>
      </c>
      <c r="BG747" s="58">
        <v>41341</v>
      </c>
      <c r="BH747" s="59" t="s">
        <v>7251</v>
      </c>
      <c r="BI747" s="60">
        <v>1617</v>
      </c>
      <c r="BJ747" s="61">
        <v>53.9</v>
      </c>
      <c r="BK747" s="27">
        <f t="shared" si="48"/>
        <v>53</v>
      </c>
      <c r="BL747" s="110">
        <f t="shared" si="49"/>
        <v>4.416666666666667</v>
      </c>
    </row>
    <row r="748" spans="1:64" s="77" customFormat="1" ht="18.75" customHeight="1" x14ac:dyDescent="0.25">
      <c r="A748" s="105" t="s">
        <v>7239</v>
      </c>
      <c r="B748" s="117" t="s">
        <v>7510</v>
      </c>
      <c r="C748" s="49">
        <v>93</v>
      </c>
      <c r="D748" s="63" t="s">
        <v>3333</v>
      </c>
      <c r="E748" s="51" t="s">
        <v>377</v>
      </c>
      <c r="F748" s="114">
        <v>5030</v>
      </c>
      <c r="G748" s="51" t="s">
        <v>389</v>
      </c>
      <c r="H748" s="24" t="str">
        <f>IFERROR(IF(F748*1=9999,VLOOKUP(99&amp;C748*1,[4]Depara_Prod_Oficial!$A$2:$F$1048576,6,FALSE),VLOOKUP(F748*1,[4]Depara_Prod_Oficial!$A$2:$F$1048576,6,FALSE)),E748)</f>
        <v>Vida Proteção Exclusiva</v>
      </c>
      <c r="I748" s="24" t="str">
        <f>IFERROR(VLOOKUP(H748,'[5]Principais Produtos'!$C$1:$D$42,2,0),"Não")</f>
        <v>Sim</v>
      </c>
      <c r="J748" s="51" t="s">
        <v>400</v>
      </c>
      <c r="K748" s="51" t="s">
        <v>400</v>
      </c>
      <c r="L748" s="51"/>
      <c r="M748" s="54" t="s">
        <v>902</v>
      </c>
      <c r="N748" s="55">
        <v>38402.44</v>
      </c>
      <c r="O748" s="55">
        <v>38402.44</v>
      </c>
      <c r="P748" s="56">
        <v>0</v>
      </c>
      <c r="Q748" s="64"/>
      <c r="R748" s="51"/>
      <c r="S748" s="62" t="s">
        <v>375</v>
      </c>
      <c r="T748" s="53">
        <v>1834037</v>
      </c>
      <c r="U748" s="53" t="s">
        <v>7505</v>
      </c>
      <c r="V748" s="53" t="s">
        <v>7506</v>
      </c>
      <c r="W748" s="53" t="s">
        <v>52</v>
      </c>
      <c r="X748" s="53" t="s">
        <v>7507</v>
      </c>
      <c r="Y748" s="53" t="s">
        <v>7508</v>
      </c>
      <c r="Z748" s="53" t="s">
        <v>7509</v>
      </c>
      <c r="AA748" s="53" t="s">
        <v>56</v>
      </c>
      <c r="AB748" s="53">
        <v>34590</v>
      </c>
      <c r="AC748" s="53">
        <v>34590</v>
      </c>
      <c r="AD748" s="53" t="s">
        <v>56</v>
      </c>
      <c r="AE748" s="53" t="s">
        <v>56</v>
      </c>
      <c r="AF748" s="53" t="s">
        <v>56</v>
      </c>
      <c r="AG748" s="53">
        <v>34590</v>
      </c>
      <c r="AH748" s="53" t="s">
        <v>57</v>
      </c>
      <c r="AI748" s="53">
        <v>34590</v>
      </c>
      <c r="AJ748" s="53">
        <v>0</v>
      </c>
      <c r="AK748" s="53" t="s">
        <v>58</v>
      </c>
      <c r="AL748" s="53">
        <v>0</v>
      </c>
      <c r="AM748" s="51" t="s">
        <v>59</v>
      </c>
      <c r="AN748" s="51" t="s">
        <v>60</v>
      </c>
      <c r="AO748" s="51"/>
      <c r="AP748" s="53" t="s">
        <v>61</v>
      </c>
      <c r="AQ748" s="53" t="s">
        <v>270</v>
      </c>
      <c r="AR748" s="53" t="s">
        <v>451</v>
      </c>
      <c r="AS748" s="53" t="s">
        <v>88</v>
      </c>
      <c r="AT748" s="53" t="s">
        <v>187</v>
      </c>
      <c r="AU748" s="53" t="s">
        <v>65</v>
      </c>
      <c r="AV748" s="53" t="s">
        <v>314</v>
      </c>
      <c r="AW748" s="53" t="s">
        <v>92</v>
      </c>
      <c r="AX748" s="53" t="s">
        <v>68</v>
      </c>
      <c r="AY748" s="53" t="s">
        <v>93</v>
      </c>
      <c r="AZ748" s="53" t="s">
        <v>7303</v>
      </c>
      <c r="BA748" s="53" t="s">
        <v>191</v>
      </c>
      <c r="BB748" s="53">
        <v>0</v>
      </c>
      <c r="BC748" s="53" t="s">
        <v>7510</v>
      </c>
      <c r="BD748" s="58">
        <v>41703</v>
      </c>
      <c r="BE748" s="58">
        <v>41743</v>
      </c>
      <c r="BF748" s="53">
        <v>34590</v>
      </c>
      <c r="BG748" s="58">
        <v>41743</v>
      </c>
      <c r="BH748" s="59" t="s">
        <v>7303</v>
      </c>
      <c r="BI748" s="60">
        <v>1218</v>
      </c>
      <c r="BJ748" s="61">
        <v>40.6</v>
      </c>
      <c r="BK748" s="27">
        <f t="shared" si="48"/>
        <v>40</v>
      </c>
      <c r="BL748" s="110">
        <f t="shared" si="49"/>
        <v>3.3333333333333335</v>
      </c>
    </row>
    <row r="749" spans="1:64" s="77" customFormat="1" ht="18.75" customHeight="1" x14ac:dyDescent="0.25">
      <c r="A749" s="105" t="s">
        <v>7239</v>
      </c>
      <c r="B749" s="118" t="s">
        <v>7516</v>
      </c>
      <c r="C749" s="49">
        <v>82</v>
      </c>
      <c r="D749" s="63" t="s">
        <v>3333</v>
      </c>
      <c r="E749" s="51" t="s">
        <v>1625</v>
      </c>
      <c r="F749" s="114">
        <v>5071</v>
      </c>
      <c r="G749" s="51" t="s">
        <v>386</v>
      </c>
      <c r="H749" s="24" t="str">
        <f>IFERROR(IF(F749*1=9999,VLOOKUP(99&amp;C749*1,[4]Depara_Prod_Oficial!$A$2:$F$1048576,6,FALSE),VLOOKUP(F749*1,[4]Depara_Prod_Oficial!$A$2:$F$1048576,6,FALSE)),E749)</f>
        <v>AP STD</v>
      </c>
      <c r="I749" s="24" t="str">
        <f>IFERROR(VLOOKUP(H749,'[5]Principais Produtos'!$C$1:$D$42,2,0),"Não")</f>
        <v>Sim</v>
      </c>
      <c r="J749" s="51" t="s">
        <v>400</v>
      </c>
      <c r="K749" s="51" t="s">
        <v>400</v>
      </c>
      <c r="L749" s="51" t="s">
        <v>1643</v>
      </c>
      <c r="M749" s="54" t="s">
        <v>48</v>
      </c>
      <c r="N749" s="55">
        <v>73495.47</v>
      </c>
      <c r="O749" s="55">
        <v>60000</v>
      </c>
      <c r="P749" s="55">
        <v>13495.47</v>
      </c>
      <c r="Q749" s="64"/>
      <c r="R749" s="51"/>
      <c r="S749" s="57" t="s">
        <v>49</v>
      </c>
      <c r="T749" s="53">
        <v>1326442</v>
      </c>
      <c r="U749" s="53" t="s">
        <v>7511</v>
      </c>
      <c r="V749" s="53" t="s">
        <v>7512</v>
      </c>
      <c r="W749" s="53" t="s">
        <v>52</v>
      </c>
      <c r="X749" s="53" t="s">
        <v>7513</v>
      </c>
      <c r="Y749" s="53" t="s">
        <v>7514</v>
      </c>
      <c r="Z749" s="53" t="s">
        <v>7515</v>
      </c>
      <c r="AA749" s="53" t="s">
        <v>56</v>
      </c>
      <c r="AB749" s="53">
        <v>38000</v>
      </c>
      <c r="AC749" s="53">
        <v>38000</v>
      </c>
      <c r="AD749" s="53" t="s">
        <v>56</v>
      </c>
      <c r="AE749" s="53" t="s">
        <v>56</v>
      </c>
      <c r="AF749" s="53" t="s">
        <v>56</v>
      </c>
      <c r="AG749" s="53">
        <v>38000</v>
      </c>
      <c r="AH749" s="53" t="s">
        <v>57</v>
      </c>
      <c r="AI749" s="53">
        <v>38000</v>
      </c>
      <c r="AJ749" s="53">
        <v>0</v>
      </c>
      <c r="AK749" s="53" t="s">
        <v>58</v>
      </c>
      <c r="AL749" s="53">
        <v>0</v>
      </c>
      <c r="AM749" s="51" t="s">
        <v>59</v>
      </c>
      <c r="AN749" s="51" t="s">
        <v>60</v>
      </c>
      <c r="AO749" s="51"/>
      <c r="AP749" s="53" t="s">
        <v>61</v>
      </c>
      <c r="AQ749" s="53" t="s">
        <v>270</v>
      </c>
      <c r="AR749" s="53" t="s">
        <v>199</v>
      </c>
      <c r="AS749" s="53" t="s">
        <v>64</v>
      </c>
      <c r="AT749" s="53" t="s">
        <v>590</v>
      </c>
      <c r="AU749" s="53" t="s">
        <v>65</v>
      </c>
      <c r="AV749" s="53" t="s">
        <v>322</v>
      </c>
      <c r="AW749" s="53" t="s">
        <v>323</v>
      </c>
      <c r="AX749" s="53" t="s">
        <v>190</v>
      </c>
      <c r="AY749" s="53" t="s">
        <v>93</v>
      </c>
      <c r="AZ749" s="53" t="s">
        <v>7261</v>
      </c>
      <c r="BA749" s="53" t="s">
        <v>223</v>
      </c>
      <c r="BB749" s="53">
        <v>0</v>
      </c>
      <c r="BC749" s="53" t="s">
        <v>7516</v>
      </c>
      <c r="BD749" s="58">
        <v>40683</v>
      </c>
      <c r="BE749" s="58">
        <v>40688</v>
      </c>
      <c r="BF749" s="53">
        <v>38000</v>
      </c>
      <c r="BG749" s="58">
        <v>40688</v>
      </c>
      <c r="BH749" s="59" t="s">
        <v>7261</v>
      </c>
      <c r="BI749" s="60">
        <v>2267</v>
      </c>
      <c r="BJ749" s="61">
        <v>75.566666666666663</v>
      </c>
      <c r="BK749" s="27">
        <f t="shared" si="48"/>
        <v>74</v>
      </c>
      <c r="BL749" s="110">
        <f t="shared" si="49"/>
        <v>6.166666666666667</v>
      </c>
    </row>
    <row r="750" spans="1:64" s="77" customFormat="1" ht="18.75" customHeight="1" x14ac:dyDescent="0.25">
      <c r="A750" s="105" t="s">
        <v>7239</v>
      </c>
      <c r="B750" s="117" t="s">
        <v>7521</v>
      </c>
      <c r="C750" s="120">
        <v>93</v>
      </c>
      <c r="D750" s="63" t="s">
        <v>3333</v>
      </c>
      <c r="E750" s="51" t="s">
        <v>1638</v>
      </c>
      <c r="F750" s="114">
        <v>4001</v>
      </c>
      <c r="G750" s="51" t="s">
        <v>386</v>
      </c>
      <c r="H750" s="24" t="str">
        <f>IFERROR(IF(F750*1=9999,VLOOKUP(99&amp;C750*1,[4]Depara_Prod_Oficial!$A$2:$F$1048576,6,FALSE),VLOOKUP(F750*1,[4]Depara_Prod_Oficial!$A$2:$F$1048576,6,FALSE)),E750)</f>
        <v>Vida PF</v>
      </c>
      <c r="I750" s="24" t="str">
        <f>IFERROR(VLOOKUP(H750,'[5]Principais Produtos'!$C$1:$D$42,2,0),"Não")</f>
        <v>Não</v>
      </c>
      <c r="J750" s="51" t="s">
        <v>400</v>
      </c>
      <c r="K750" s="51" t="s">
        <v>400</v>
      </c>
      <c r="L750" s="51" t="s">
        <v>7725</v>
      </c>
      <c r="M750" s="54" t="s">
        <v>902</v>
      </c>
      <c r="N750" s="55">
        <v>76947.45</v>
      </c>
      <c r="O750" s="55">
        <v>76947.45</v>
      </c>
      <c r="P750" s="56">
        <v>0</v>
      </c>
      <c r="Q750" s="64"/>
      <c r="R750" s="51"/>
      <c r="S750" s="57" t="s">
        <v>49</v>
      </c>
      <c r="T750" s="53">
        <v>1277384</v>
      </c>
      <c r="U750" s="53" t="s">
        <v>7517</v>
      </c>
      <c r="V750" s="53" t="s">
        <v>7518</v>
      </c>
      <c r="W750" s="53" t="s">
        <v>52</v>
      </c>
      <c r="X750" s="53" t="s">
        <v>7519</v>
      </c>
      <c r="Y750" s="53"/>
      <c r="Z750" s="53" t="s">
        <v>7520</v>
      </c>
      <c r="AA750" s="53" t="s">
        <v>56</v>
      </c>
      <c r="AB750" s="53">
        <v>20000</v>
      </c>
      <c r="AC750" s="53">
        <v>20000</v>
      </c>
      <c r="AD750" s="53" t="s">
        <v>56</v>
      </c>
      <c r="AE750" s="53" t="s">
        <v>56</v>
      </c>
      <c r="AF750" s="53" t="s">
        <v>56</v>
      </c>
      <c r="AG750" s="53">
        <v>20000</v>
      </c>
      <c r="AH750" s="53" t="s">
        <v>57</v>
      </c>
      <c r="AI750" s="53">
        <v>20000</v>
      </c>
      <c r="AJ750" s="53">
        <v>0</v>
      </c>
      <c r="AK750" s="53" t="s">
        <v>58</v>
      </c>
      <c r="AL750" s="53">
        <v>0</v>
      </c>
      <c r="AM750" s="51" t="s">
        <v>59</v>
      </c>
      <c r="AN750" s="51" t="s">
        <v>60</v>
      </c>
      <c r="AO750" s="51"/>
      <c r="AP750" s="53" t="s">
        <v>61</v>
      </c>
      <c r="AQ750" s="53" t="s">
        <v>270</v>
      </c>
      <c r="AR750" s="53" t="s">
        <v>199</v>
      </c>
      <c r="AS750" s="53" t="s">
        <v>64</v>
      </c>
      <c r="AT750" s="53" t="s">
        <v>321</v>
      </c>
      <c r="AU750" s="53" t="s">
        <v>103</v>
      </c>
      <c r="AV750" s="53" t="s">
        <v>201</v>
      </c>
      <c r="AW750" s="53" t="s">
        <v>92</v>
      </c>
      <c r="AX750" s="53" t="s">
        <v>68</v>
      </c>
      <c r="AY750" s="53" t="s">
        <v>93</v>
      </c>
      <c r="AZ750" s="53" t="s">
        <v>7303</v>
      </c>
      <c r="BA750" s="53" t="s">
        <v>191</v>
      </c>
      <c r="BB750" s="53">
        <v>0</v>
      </c>
      <c r="BC750" s="53" t="s">
        <v>7521</v>
      </c>
      <c r="BD750" s="58">
        <v>40487</v>
      </c>
      <c r="BE750" s="58">
        <v>40525</v>
      </c>
      <c r="BF750" s="53">
        <v>20000</v>
      </c>
      <c r="BG750" s="58">
        <v>40525</v>
      </c>
      <c r="BH750" s="59" t="s">
        <v>7303</v>
      </c>
      <c r="BI750" s="60">
        <v>2436</v>
      </c>
      <c r="BJ750" s="61">
        <v>81.2</v>
      </c>
      <c r="BK750" s="27">
        <f t="shared" si="48"/>
        <v>80</v>
      </c>
      <c r="BL750" s="110">
        <f t="shared" si="49"/>
        <v>6.666666666666667</v>
      </c>
    </row>
    <row r="751" spans="1:64" s="77" customFormat="1" ht="18.75" customHeight="1" x14ac:dyDescent="0.25">
      <c r="A751" s="105" t="s">
        <v>7239</v>
      </c>
      <c r="B751" s="117" t="s">
        <v>7527</v>
      </c>
      <c r="C751" s="49">
        <v>93</v>
      </c>
      <c r="D751" s="63" t="s">
        <v>3333</v>
      </c>
      <c r="E751" s="51" t="s">
        <v>1630</v>
      </c>
      <c r="F751" s="114">
        <v>5055</v>
      </c>
      <c r="G751" s="77" t="s">
        <v>374</v>
      </c>
      <c r="H751" s="24" t="str">
        <f>IFERROR(IF(F751*1=9999,VLOOKUP(99&amp;C751*1,[4]Depara_Prod_Oficial!$A$2:$F$1048576,6,FALSE),VLOOKUP(F751*1,[4]Depara_Prod_Oficial!$A$2:$F$1048576,6,FALSE)),E751)</f>
        <v>Vida Master</v>
      </c>
      <c r="I751" s="24" t="str">
        <f>IFERROR(VLOOKUP(H751,'[5]Principais Produtos'!$C$1:$D$42,2,0),"Não")</f>
        <v>Sim</v>
      </c>
      <c r="J751" s="51" t="s">
        <v>925</v>
      </c>
      <c r="K751" s="51" t="s">
        <v>378</v>
      </c>
      <c r="M751" s="54" t="s">
        <v>369</v>
      </c>
      <c r="N751" s="55">
        <v>3738.11</v>
      </c>
      <c r="O751" s="55">
        <v>0</v>
      </c>
      <c r="P751" s="56">
        <v>3738.11</v>
      </c>
      <c r="Q751" s="64"/>
      <c r="R751" s="51"/>
      <c r="S751" s="62" t="s">
        <v>375</v>
      </c>
      <c r="T751" s="53">
        <v>1701872</v>
      </c>
      <c r="U751" s="53" t="s">
        <v>7522</v>
      </c>
      <c r="V751" s="53" t="s">
        <v>7523</v>
      </c>
      <c r="W751" s="53" t="s">
        <v>52</v>
      </c>
      <c r="X751" s="53" t="s">
        <v>7524</v>
      </c>
      <c r="Y751" s="53" t="s">
        <v>7525</v>
      </c>
      <c r="Z751" s="53" t="s">
        <v>6049</v>
      </c>
      <c r="AA751" s="53" t="s">
        <v>56</v>
      </c>
      <c r="AB751" s="53">
        <v>3830.22</v>
      </c>
      <c r="AC751" s="53">
        <v>4671</v>
      </c>
      <c r="AD751" s="53" t="s">
        <v>56</v>
      </c>
      <c r="AE751" s="53" t="s">
        <v>56</v>
      </c>
      <c r="AF751" s="53" t="s">
        <v>56</v>
      </c>
      <c r="AG751" s="53">
        <v>3830.22</v>
      </c>
      <c r="AH751" s="53" t="s">
        <v>102</v>
      </c>
      <c r="AI751" s="53">
        <v>1915.11</v>
      </c>
      <c r="AJ751" s="53">
        <v>0</v>
      </c>
      <c r="AK751" s="53" t="s">
        <v>58</v>
      </c>
      <c r="AL751" s="53">
        <v>0</v>
      </c>
      <c r="AM751" s="51" t="s">
        <v>59</v>
      </c>
      <c r="AN751" s="51" t="s">
        <v>60</v>
      </c>
      <c r="AO751" s="51"/>
      <c r="AP751" s="53" t="s">
        <v>61</v>
      </c>
      <c r="AQ751" s="53" t="s">
        <v>270</v>
      </c>
      <c r="AR751" s="53" t="s">
        <v>63</v>
      </c>
      <c r="AS751" s="53" t="s">
        <v>64</v>
      </c>
      <c r="AT751" s="53" t="s">
        <v>169</v>
      </c>
      <c r="AU751" s="53" t="s">
        <v>65</v>
      </c>
      <c r="AV751" s="53" t="s">
        <v>7526</v>
      </c>
      <c r="AW751" s="53" t="s">
        <v>92</v>
      </c>
      <c r="AX751" s="53" t="s">
        <v>68</v>
      </c>
      <c r="AY751" s="53" t="s">
        <v>93</v>
      </c>
      <c r="AZ751" s="53" t="s">
        <v>7261</v>
      </c>
      <c r="BA751" s="53" t="s">
        <v>202</v>
      </c>
      <c r="BB751" s="53">
        <v>0</v>
      </c>
      <c r="BC751" s="53" t="s">
        <v>7527</v>
      </c>
      <c r="BD751" s="58">
        <v>41499</v>
      </c>
      <c r="BE751" s="58">
        <v>41514</v>
      </c>
      <c r="BF751" s="53">
        <v>3830.22</v>
      </c>
      <c r="BG751" s="58">
        <v>41514</v>
      </c>
      <c r="BH751" s="59" t="s">
        <v>7261</v>
      </c>
      <c r="BI751" s="60">
        <v>1441</v>
      </c>
      <c r="BJ751" s="61">
        <v>48.033333333333331</v>
      </c>
      <c r="BK751" s="27">
        <f t="shared" si="48"/>
        <v>47</v>
      </c>
      <c r="BL751" s="110">
        <f t="shared" si="49"/>
        <v>3.9166666666666665</v>
      </c>
    </row>
    <row r="752" spans="1:64" s="77" customFormat="1" ht="18.75" customHeight="1" x14ac:dyDescent="0.25">
      <c r="A752" s="105" t="s">
        <v>7239</v>
      </c>
      <c r="B752" s="117" t="s">
        <v>7534</v>
      </c>
      <c r="C752" s="49">
        <v>93</v>
      </c>
      <c r="D752" s="63" t="s">
        <v>3333</v>
      </c>
      <c r="E752" s="51" t="s">
        <v>377</v>
      </c>
      <c r="F752" s="114">
        <v>5030</v>
      </c>
      <c r="G752" s="51" t="s">
        <v>46</v>
      </c>
      <c r="H752" s="24" t="str">
        <f>IFERROR(IF(F752*1=9999,VLOOKUP(99&amp;C752*1,[4]Depara_Prod_Oficial!$A$2:$F$1048576,6,FALSE),VLOOKUP(F752*1,[4]Depara_Prod_Oficial!$A$2:$F$1048576,6,FALSE)),E752)</f>
        <v>Vida Proteção Exclusiva</v>
      </c>
      <c r="I752" s="24" t="str">
        <f>IFERROR(VLOOKUP(H752,'[5]Principais Produtos'!$C$1:$D$42,2,0),"Não")</f>
        <v>Sim</v>
      </c>
      <c r="J752" s="51" t="s">
        <v>387</v>
      </c>
      <c r="K752" s="51" t="s">
        <v>47</v>
      </c>
      <c r="L752" s="51"/>
      <c r="M752" s="54" t="s">
        <v>369</v>
      </c>
      <c r="N752" s="55">
        <v>42581.56</v>
      </c>
      <c r="O752" s="55">
        <v>0</v>
      </c>
      <c r="P752" s="56">
        <v>42581.56</v>
      </c>
      <c r="Q752" s="64"/>
      <c r="R752" s="51"/>
      <c r="S752" s="62" t="s">
        <v>375</v>
      </c>
      <c r="T752" s="53">
        <v>2122176</v>
      </c>
      <c r="U752" s="53" t="s">
        <v>7528</v>
      </c>
      <c r="V752" s="53" t="s">
        <v>7529</v>
      </c>
      <c r="W752" s="53" t="s">
        <v>52</v>
      </c>
      <c r="X752" s="53" t="s">
        <v>7530</v>
      </c>
      <c r="Y752" s="53" t="s">
        <v>7531</v>
      </c>
      <c r="Z752" s="53" t="s">
        <v>7532</v>
      </c>
      <c r="AA752" s="53" t="s">
        <v>56</v>
      </c>
      <c r="AB752" s="53">
        <v>59123</v>
      </c>
      <c r="AC752" s="53">
        <v>59123</v>
      </c>
      <c r="AD752" s="53" t="s">
        <v>56</v>
      </c>
      <c r="AE752" s="53" t="s">
        <v>56</v>
      </c>
      <c r="AF752" s="53" t="s">
        <v>56</v>
      </c>
      <c r="AG752" s="53">
        <v>59123</v>
      </c>
      <c r="AH752" s="53" t="s">
        <v>102</v>
      </c>
      <c r="AI752" s="53">
        <v>29561.5</v>
      </c>
      <c r="AJ752" s="53">
        <v>0</v>
      </c>
      <c r="AK752" s="53" t="s">
        <v>58</v>
      </c>
      <c r="AL752" s="53">
        <v>0</v>
      </c>
      <c r="AM752" s="51" t="s">
        <v>59</v>
      </c>
      <c r="AN752" s="51" t="s">
        <v>60</v>
      </c>
      <c r="AO752" s="51"/>
      <c r="AP752" s="53" t="s">
        <v>61</v>
      </c>
      <c r="AQ752" s="53" t="s">
        <v>62</v>
      </c>
      <c r="AR752" s="53" t="s">
        <v>142</v>
      </c>
      <c r="AS752" s="53" t="s">
        <v>88</v>
      </c>
      <c r="AT752" s="53" t="s">
        <v>169</v>
      </c>
      <c r="AU752" s="53" t="s">
        <v>65</v>
      </c>
      <c r="AV752" s="53" t="s">
        <v>7533</v>
      </c>
      <c r="AW752" s="53" t="s">
        <v>92</v>
      </c>
      <c r="AX752" s="53" t="s">
        <v>68</v>
      </c>
      <c r="AY752" s="53" t="s">
        <v>93</v>
      </c>
      <c r="AZ752" s="53" t="s">
        <v>7261</v>
      </c>
      <c r="BA752" s="53" t="s">
        <v>202</v>
      </c>
      <c r="BB752" s="53">
        <v>5512</v>
      </c>
      <c r="BC752" s="53" t="s">
        <v>7534</v>
      </c>
      <c r="BD752" s="58">
        <v>42166</v>
      </c>
      <c r="BE752" s="58">
        <v>42201</v>
      </c>
      <c r="BF752" s="53">
        <v>59123</v>
      </c>
      <c r="BG752" s="58">
        <v>42201</v>
      </c>
      <c r="BH752" s="59" t="s">
        <v>7261</v>
      </c>
      <c r="BI752" s="60">
        <v>754</v>
      </c>
      <c r="BJ752" s="61">
        <v>25.133333333333333</v>
      </c>
      <c r="BK752" s="27">
        <f t="shared" si="48"/>
        <v>24</v>
      </c>
      <c r="BL752" s="110">
        <f t="shared" si="49"/>
        <v>2</v>
      </c>
    </row>
    <row r="753" spans="1:64" s="77" customFormat="1" ht="18.75" customHeight="1" x14ac:dyDescent="0.25">
      <c r="A753" s="105" t="s">
        <v>7239</v>
      </c>
      <c r="B753" s="117" t="s">
        <v>7540</v>
      </c>
      <c r="C753" s="49">
        <v>82</v>
      </c>
      <c r="D753" s="63" t="s">
        <v>3333</v>
      </c>
      <c r="E753" s="51" t="s">
        <v>917</v>
      </c>
      <c r="F753" s="114">
        <v>5012</v>
      </c>
      <c r="G753" s="51" t="s">
        <v>386</v>
      </c>
      <c r="H753" s="24" t="str">
        <f>IFERROR(IF(F753*1=9999,VLOOKUP(99&amp;C753*1,[4]Depara_Prod_Oficial!$A$2:$F$1048576,6,FALSE),VLOOKUP(F753*1,[4]Depara_Prod_Oficial!$A$2:$F$1048576,6,FALSE)),E753)</f>
        <v>AP STD</v>
      </c>
      <c r="I753" s="24" t="str">
        <f>IFERROR(VLOOKUP(H753,'[5]Principais Produtos'!$C$1:$D$42,2,0),"Não")</f>
        <v>Sim</v>
      </c>
      <c r="J753" s="51" t="s">
        <v>387</v>
      </c>
      <c r="K753" s="51" t="s">
        <v>6139</v>
      </c>
      <c r="L753" s="51"/>
      <c r="M753" s="54" t="s">
        <v>369</v>
      </c>
      <c r="N753" s="55">
        <v>76281.740000000005</v>
      </c>
      <c r="O753" s="55">
        <v>0</v>
      </c>
      <c r="P753" s="56">
        <v>76281.740000000005</v>
      </c>
      <c r="Q753" s="64"/>
      <c r="R753" s="51"/>
      <c r="S753" s="62" t="s">
        <v>375</v>
      </c>
      <c r="T753" s="53">
        <v>2438984</v>
      </c>
      <c r="U753" s="53" t="s">
        <v>7535</v>
      </c>
      <c r="V753" s="53" t="s">
        <v>7536</v>
      </c>
      <c r="W753" s="53" t="s">
        <v>52</v>
      </c>
      <c r="X753" s="53" t="s">
        <v>7537</v>
      </c>
      <c r="Y753" s="53" t="s">
        <v>7538</v>
      </c>
      <c r="Z753" s="53" t="s">
        <v>7539</v>
      </c>
      <c r="AA753" s="53" t="s">
        <v>56</v>
      </c>
      <c r="AB753" s="53">
        <v>126723</v>
      </c>
      <c r="AC753" s="53">
        <v>126723</v>
      </c>
      <c r="AD753" s="53" t="s">
        <v>56</v>
      </c>
      <c r="AE753" s="53" t="s">
        <v>56</v>
      </c>
      <c r="AF753" s="53" t="s">
        <v>56</v>
      </c>
      <c r="AG753" s="53">
        <v>126723</v>
      </c>
      <c r="AH753" s="53" t="s">
        <v>102</v>
      </c>
      <c r="AI753" s="53">
        <v>63361.5</v>
      </c>
      <c r="AJ753" s="53">
        <v>0</v>
      </c>
      <c r="AK753" s="53" t="s">
        <v>58</v>
      </c>
      <c r="AL753" s="53">
        <v>0</v>
      </c>
      <c r="AM753" s="51" t="s">
        <v>59</v>
      </c>
      <c r="AN753" s="51" t="s">
        <v>60</v>
      </c>
      <c r="AO753" s="51"/>
      <c r="AP753" s="53" t="s">
        <v>61</v>
      </c>
      <c r="AQ753" s="53" t="s">
        <v>62</v>
      </c>
      <c r="AR753" s="53" t="s">
        <v>168</v>
      </c>
      <c r="AS753" s="53" t="s">
        <v>88</v>
      </c>
      <c r="AT753" s="53" t="s">
        <v>347</v>
      </c>
      <c r="AU753" s="53" t="s">
        <v>65</v>
      </c>
      <c r="AV753" s="53" t="s">
        <v>1221</v>
      </c>
      <c r="AW753" s="53" t="s">
        <v>92</v>
      </c>
      <c r="AX753" s="53" t="s">
        <v>68</v>
      </c>
      <c r="AY753" s="53" t="s">
        <v>93</v>
      </c>
      <c r="AZ753" s="53" t="s">
        <v>7303</v>
      </c>
      <c r="BA753" s="53" t="s">
        <v>202</v>
      </c>
      <c r="BB753" s="53">
        <v>0</v>
      </c>
      <c r="BC753" s="53" t="s">
        <v>7540</v>
      </c>
      <c r="BD753" s="58">
        <v>42831</v>
      </c>
      <c r="BE753" s="58">
        <v>42844</v>
      </c>
      <c r="BF753" s="53">
        <v>126723</v>
      </c>
      <c r="BG753" s="58">
        <v>42844</v>
      </c>
      <c r="BH753" s="59" t="s">
        <v>7303</v>
      </c>
      <c r="BI753" s="60">
        <v>117</v>
      </c>
      <c r="BJ753" s="61">
        <v>3.9</v>
      </c>
      <c r="BK753" s="27">
        <f t="shared" si="48"/>
        <v>3</v>
      </c>
      <c r="BL753" s="110">
        <f t="shared" si="49"/>
        <v>0.25</v>
      </c>
    </row>
    <row r="754" spans="1:64" s="77" customFormat="1" ht="18.75" customHeight="1" x14ac:dyDescent="0.25">
      <c r="A754" s="105" t="s">
        <v>7239</v>
      </c>
      <c r="B754" s="51" t="s">
        <v>7545</v>
      </c>
      <c r="C754" s="49">
        <v>93</v>
      </c>
      <c r="D754" s="63" t="s">
        <v>3333</v>
      </c>
      <c r="E754" s="51" t="s">
        <v>1630</v>
      </c>
      <c r="F754" s="114">
        <v>5055</v>
      </c>
      <c r="G754" s="51" t="s">
        <v>389</v>
      </c>
      <c r="H754" s="24" t="str">
        <f>IFERROR(IF(F754*1=9999,VLOOKUP(99&amp;C754*1,[4]Depara_Prod_Oficial!$A$2:$F$1048576,6,FALSE),VLOOKUP(F754*1,[4]Depara_Prod_Oficial!$A$2:$F$1048576,6,FALSE)),E754)</f>
        <v>Vida Master</v>
      </c>
      <c r="I754" s="24" t="str">
        <f>IFERROR(VLOOKUP(H754,'[5]Principais Produtos'!$C$1:$D$42,2,0),"Não")</f>
        <v>Sim</v>
      </c>
      <c r="J754" s="51" t="s">
        <v>387</v>
      </c>
      <c r="K754" s="51" t="s">
        <v>958</v>
      </c>
      <c r="L754" s="51" t="s">
        <v>5507</v>
      </c>
      <c r="M754" s="54" t="s">
        <v>369</v>
      </c>
      <c r="N754" s="55">
        <v>97.43</v>
      </c>
      <c r="O754" s="55">
        <v>0</v>
      </c>
      <c r="P754" s="56">
        <v>97.43</v>
      </c>
      <c r="Q754" s="64"/>
      <c r="R754" s="51"/>
      <c r="S754" s="62" t="s">
        <v>375</v>
      </c>
      <c r="T754" s="53">
        <v>2036320</v>
      </c>
      <c r="U754" s="53" t="s">
        <v>7541</v>
      </c>
      <c r="V754" s="53" t="s">
        <v>7542</v>
      </c>
      <c r="W754" s="53" t="s">
        <v>52</v>
      </c>
      <c r="X754" s="53" t="s">
        <v>7543</v>
      </c>
      <c r="Y754" s="53" t="s">
        <v>7544</v>
      </c>
      <c r="Z754" s="53" t="s">
        <v>4534</v>
      </c>
      <c r="AA754" s="53" t="s">
        <v>56</v>
      </c>
      <c r="AB754" s="53">
        <v>6000</v>
      </c>
      <c r="AC754" s="53">
        <v>6000</v>
      </c>
      <c r="AD754" s="53" t="s">
        <v>56</v>
      </c>
      <c r="AE754" s="53" t="s">
        <v>56</v>
      </c>
      <c r="AF754" s="53" t="s">
        <v>56</v>
      </c>
      <c r="AG754" s="53">
        <v>6000</v>
      </c>
      <c r="AH754" s="53" t="s">
        <v>102</v>
      </c>
      <c r="AI754" s="53">
        <v>3000</v>
      </c>
      <c r="AJ754" s="53">
        <v>0</v>
      </c>
      <c r="AK754" s="53" t="s">
        <v>58</v>
      </c>
      <c r="AL754" s="53">
        <v>0</v>
      </c>
      <c r="AM754" s="51" t="s">
        <v>59</v>
      </c>
      <c r="AN754" s="51" t="s">
        <v>60</v>
      </c>
      <c r="AO754" s="51"/>
      <c r="AP754" s="53" t="s">
        <v>61</v>
      </c>
      <c r="AQ754" s="53" t="s">
        <v>62</v>
      </c>
      <c r="AR754" s="53" t="s">
        <v>87</v>
      </c>
      <c r="AS754" s="53" t="s">
        <v>64</v>
      </c>
      <c r="AT754" s="53" t="s">
        <v>169</v>
      </c>
      <c r="AU754" s="53" t="s">
        <v>65</v>
      </c>
      <c r="AV754" s="53" t="s">
        <v>3941</v>
      </c>
      <c r="AW754" s="53" t="s">
        <v>292</v>
      </c>
      <c r="AX754" s="53" t="s">
        <v>293</v>
      </c>
      <c r="AY754" s="53" t="s">
        <v>93</v>
      </c>
      <c r="AZ754" s="53" t="s">
        <v>7261</v>
      </c>
      <c r="BA754" s="53" t="s">
        <v>202</v>
      </c>
      <c r="BB754" s="53">
        <v>0</v>
      </c>
      <c r="BC754" s="53" t="s">
        <v>7545</v>
      </c>
      <c r="BD754" s="58">
        <v>42031</v>
      </c>
      <c r="BE754" s="58">
        <v>42054</v>
      </c>
      <c r="BF754" s="53">
        <v>6000</v>
      </c>
      <c r="BG754" s="58">
        <v>42054</v>
      </c>
      <c r="BH754" s="59" t="s">
        <v>7261</v>
      </c>
      <c r="BI754" s="60">
        <v>901</v>
      </c>
      <c r="BJ754" s="61">
        <v>30.033333333333335</v>
      </c>
      <c r="BK754" s="27">
        <f t="shared" si="48"/>
        <v>29</v>
      </c>
      <c r="BL754" s="110">
        <f t="shared" si="49"/>
        <v>2.4166666666666665</v>
      </c>
    </row>
    <row r="755" spans="1:64" s="77" customFormat="1" ht="18.75" customHeight="1" x14ac:dyDescent="0.25">
      <c r="A755" s="105" t="s">
        <v>7239</v>
      </c>
      <c r="B755" s="51" t="s">
        <v>7552</v>
      </c>
      <c r="C755" s="49">
        <v>93</v>
      </c>
      <c r="D755" s="63" t="s">
        <v>3333</v>
      </c>
      <c r="E755" s="51" t="s">
        <v>1630</v>
      </c>
      <c r="F755" s="114">
        <v>5055</v>
      </c>
      <c r="G755" s="51" t="s">
        <v>389</v>
      </c>
      <c r="H755" s="24" t="str">
        <f>IFERROR(IF(F755*1=9999,VLOOKUP(99&amp;C755*1,[4]Depara_Prod_Oficial!$A$2:$F$1048576,6,FALSE),VLOOKUP(F755*1,[4]Depara_Prod_Oficial!$A$2:$F$1048576,6,FALSE)),E755)</f>
        <v>Vida Master</v>
      </c>
      <c r="I755" s="24" t="str">
        <f>IFERROR(VLOOKUP(H755,'[5]Principais Produtos'!$C$1:$D$42,2,0),"Não")</f>
        <v>Sim</v>
      </c>
      <c r="J755" s="51" t="s">
        <v>925</v>
      </c>
      <c r="K755" s="51" t="s">
        <v>378</v>
      </c>
      <c r="L755" s="51" t="s">
        <v>378</v>
      </c>
      <c r="M755" s="54" t="s">
        <v>369</v>
      </c>
      <c r="N755" s="55">
        <v>89.865499999999997</v>
      </c>
      <c r="O755" s="55">
        <v>0</v>
      </c>
      <c r="P755" s="56">
        <v>89.865499999999997</v>
      </c>
      <c r="Q755" s="64"/>
      <c r="R755" s="51"/>
      <c r="S755" s="62" t="s">
        <v>375</v>
      </c>
      <c r="T755" s="53">
        <v>2332520</v>
      </c>
      <c r="U755" s="53" t="s">
        <v>7546</v>
      </c>
      <c r="V755" s="53" t="s">
        <v>7547</v>
      </c>
      <c r="W755" s="53" t="s">
        <v>52</v>
      </c>
      <c r="X755" s="53" t="s">
        <v>7548</v>
      </c>
      <c r="Y755" s="53" t="s">
        <v>7549</v>
      </c>
      <c r="Z755" s="53" t="s">
        <v>7550</v>
      </c>
      <c r="AA755" s="53" t="s">
        <v>56</v>
      </c>
      <c r="AB755" s="53">
        <v>7015.55</v>
      </c>
      <c r="AC755" s="53">
        <v>13729</v>
      </c>
      <c r="AD755" s="53" t="s">
        <v>56</v>
      </c>
      <c r="AE755" s="53" t="s">
        <v>56</v>
      </c>
      <c r="AF755" s="53" t="s">
        <v>56</v>
      </c>
      <c r="AG755" s="53">
        <v>7015.55</v>
      </c>
      <c r="AH755" s="53" t="s">
        <v>102</v>
      </c>
      <c r="AI755" s="53">
        <v>3507.78</v>
      </c>
      <c r="AJ755" s="53">
        <v>0</v>
      </c>
      <c r="AK755" s="53" t="s">
        <v>102</v>
      </c>
      <c r="AL755" s="53">
        <v>0</v>
      </c>
      <c r="AM755" s="51" t="s">
        <v>59</v>
      </c>
      <c r="AN755" s="51" t="s">
        <v>60</v>
      </c>
      <c r="AO755" s="51"/>
      <c r="AP755" s="53" t="s">
        <v>61</v>
      </c>
      <c r="AQ755" s="53" t="s">
        <v>62</v>
      </c>
      <c r="AR755" s="53" t="s">
        <v>199</v>
      </c>
      <c r="AS755" s="53" t="s">
        <v>88</v>
      </c>
      <c r="AT755" s="53" t="s">
        <v>89</v>
      </c>
      <c r="AU755" s="53" t="s">
        <v>90</v>
      </c>
      <c r="AV755" s="53" t="s">
        <v>7551</v>
      </c>
      <c r="AW755" s="53" t="s">
        <v>613</v>
      </c>
      <c r="AX755" s="53" t="s">
        <v>68</v>
      </c>
      <c r="AY755" s="53" t="s">
        <v>93</v>
      </c>
      <c r="AZ755" s="53" t="s">
        <v>7261</v>
      </c>
      <c r="BA755" s="53" t="s">
        <v>124</v>
      </c>
      <c r="BB755" s="53">
        <v>0</v>
      </c>
      <c r="BC755" s="53" t="s">
        <v>7552</v>
      </c>
      <c r="BD755" s="58">
        <v>42601</v>
      </c>
      <c r="BE755" s="58">
        <v>42648</v>
      </c>
      <c r="BF755" s="53">
        <v>7015.55</v>
      </c>
      <c r="BG755" s="58">
        <v>42648</v>
      </c>
      <c r="BH755" s="59" t="s">
        <v>7261</v>
      </c>
      <c r="BI755" s="60">
        <v>307</v>
      </c>
      <c r="BJ755" s="61">
        <v>10.233333333333333</v>
      </c>
      <c r="BK755" s="27">
        <f t="shared" si="48"/>
        <v>10</v>
      </c>
      <c r="BL755" s="110">
        <f t="shared" si="49"/>
        <v>0.83333333333333337</v>
      </c>
    </row>
    <row r="756" spans="1:64" s="77" customFormat="1" ht="18.75" customHeight="1" x14ac:dyDescent="0.25">
      <c r="A756" s="105" t="s">
        <v>7239</v>
      </c>
      <c r="B756" s="51" t="s">
        <v>7556</v>
      </c>
      <c r="C756" s="49">
        <v>93</v>
      </c>
      <c r="D756" s="63" t="s">
        <v>3333</v>
      </c>
      <c r="E756" s="51" t="s">
        <v>1622</v>
      </c>
      <c r="F756" s="114">
        <v>9999</v>
      </c>
      <c r="G756" s="51" t="s">
        <v>389</v>
      </c>
      <c r="H756" s="24" t="str">
        <f>IFERROR(IF(F756*1=9999,VLOOKUP(99&amp;C756*1,[4]Depara_Prod_Oficial!$A$2:$F$1048576,6,FALSE),VLOOKUP(F756*1,[4]Depara_Prod_Oficial!$A$2:$F$1048576,6,FALSE)),E756)</f>
        <v>Pessoas - Vida  (outros)</v>
      </c>
      <c r="I756" s="24" t="str">
        <f>IFERROR(VLOOKUP(H756,'[5]Principais Produtos'!$C$1:$D$42,2,0),"Não")</f>
        <v>Não</v>
      </c>
      <c r="J756" s="51" t="s">
        <v>925</v>
      </c>
      <c r="K756" s="51" t="s">
        <v>378</v>
      </c>
      <c r="L756" s="51" t="s">
        <v>378</v>
      </c>
      <c r="M756" s="54" t="s">
        <v>369</v>
      </c>
      <c r="N756" s="55">
        <v>303.93</v>
      </c>
      <c r="O756" s="55">
        <v>0</v>
      </c>
      <c r="P756" s="56">
        <v>303.93</v>
      </c>
      <c r="Q756" s="64"/>
      <c r="R756" s="51"/>
      <c r="S756" s="62" t="s">
        <v>375</v>
      </c>
      <c r="T756" s="53">
        <v>2431177</v>
      </c>
      <c r="U756" s="53" t="s">
        <v>7553</v>
      </c>
      <c r="V756" s="53" t="s">
        <v>7554</v>
      </c>
      <c r="W756" s="53" t="s">
        <v>52</v>
      </c>
      <c r="X756" s="53" t="s">
        <v>7555</v>
      </c>
      <c r="Y756" s="53"/>
      <c r="Z756" s="53"/>
      <c r="AA756" s="53" t="s">
        <v>56</v>
      </c>
      <c r="AB756" s="53">
        <v>0</v>
      </c>
      <c r="AC756" s="53">
        <v>0</v>
      </c>
      <c r="AD756" s="53" t="s">
        <v>56</v>
      </c>
      <c r="AE756" s="53" t="s">
        <v>56</v>
      </c>
      <c r="AF756" s="53" t="s">
        <v>56</v>
      </c>
      <c r="AG756" s="53">
        <v>0</v>
      </c>
      <c r="AH756" s="53"/>
      <c r="AI756" s="53">
        <v>0</v>
      </c>
      <c r="AJ756" s="53">
        <v>0</v>
      </c>
      <c r="AK756" s="53" t="s">
        <v>58</v>
      </c>
      <c r="AL756" s="53">
        <v>0</v>
      </c>
      <c r="AM756" s="51" t="s">
        <v>59</v>
      </c>
      <c r="AN756" s="51" t="s">
        <v>60</v>
      </c>
      <c r="AO756" s="51"/>
      <c r="AP756" s="53" t="s">
        <v>61</v>
      </c>
      <c r="AQ756" s="53" t="s">
        <v>62</v>
      </c>
      <c r="AR756" s="53" t="s">
        <v>63</v>
      </c>
      <c r="AS756" s="53" t="s">
        <v>88</v>
      </c>
      <c r="AT756" s="53" t="s">
        <v>347</v>
      </c>
      <c r="AU756" s="53" t="s">
        <v>65</v>
      </c>
      <c r="AV756" s="53" t="s">
        <v>222</v>
      </c>
      <c r="AW756" s="53" t="s">
        <v>92</v>
      </c>
      <c r="AX756" s="53" t="s">
        <v>68</v>
      </c>
      <c r="AY756" s="53" t="s">
        <v>93</v>
      </c>
      <c r="AZ756" s="53" t="s">
        <v>7244</v>
      </c>
      <c r="BA756" s="53" t="s">
        <v>124</v>
      </c>
      <c r="BB756" s="53">
        <v>0</v>
      </c>
      <c r="BC756" s="53" t="s">
        <v>7556</v>
      </c>
      <c r="BD756" s="58">
        <v>42816</v>
      </c>
      <c r="BE756" s="58">
        <v>42824</v>
      </c>
      <c r="BF756" s="53">
        <v>0</v>
      </c>
      <c r="BG756" s="58">
        <v>42824</v>
      </c>
      <c r="BH756" s="59" t="s">
        <v>7244</v>
      </c>
      <c r="BI756" s="60">
        <v>125</v>
      </c>
      <c r="BJ756" s="61">
        <v>4.166666666666667</v>
      </c>
      <c r="BK756" s="27">
        <f t="shared" si="48"/>
        <v>4</v>
      </c>
      <c r="BL756" s="110">
        <f t="shared" si="49"/>
        <v>0.33333333333333331</v>
      </c>
    </row>
    <row r="757" spans="1:64" s="77" customFormat="1" ht="18.75" customHeight="1" x14ac:dyDescent="0.25">
      <c r="A757" s="105" t="s">
        <v>7239</v>
      </c>
      <c r="B757" s="51" t="s">
        <v>7562</v>
      </c>
      <c r="C757" s="49">
        <v>93</v>
      </c>
      <c r="D757" s="63" t="s">
        <v>3333</v>
      </c>
      <c r="E757" s="51" t="s">
        <v>1632</v>
      </c>
      <c r="F757" s="114">
        <v>8061</v>
      </c>
      <c r="G757" s="51" t="s">
        <v>389</v>
      </c>
      <c r="H757" s="24" t="str">
        <f>IFERROR(IF(F757*1=9999,VLOOKUP(99&amp;C757*1,[4]Depara_Prod_Oficial!$A$2:$F$1048576,6,FALSE),VLOOKUP(F757*1,[4]Depara_Prod_Oficial!$A$2:$F$1048576,6,FALSE)),E757)</f>
        <v>Vida Homem</v>
      </c>
      <c r="I757" s="24" t="str">
        <f>IFERROR(VLOOKUP(H757,'[5]Principais Produtos'!$C$1:$D$42,2,0),"Não")</f>
        <v>Sim</v>
      </c>
      <c r="J757" s="51" t="s">
        <v>387</v>
      </c>
      <c r="K757" s="51" t="s">
        <v>7172</v>
      </c>
      <c r="L757" s="51"/>
      <c r="M757" s="54" t="s">
        <v>369</v>
      </c>
      <c r="N757" s="55">
        <v>9545.7999999999993</v>
      </c>
      <c r="O757" s="55">
        <v>0</v>
      </c>
      <c r="P757" s="56">
        <v>9545.7999999999993</v>
      </c>
      <c r="Q757" s="64"/>
      <c r="R757" s="51"/>
      <c r="S757" s="62" t="s">
        <v>375</v>
      </c>
      <c r="T757" s="53">
        <v>2417201</v>
      </c>
      <c r="U757" s="53" t="s">
        <v>7557</v>
      </c>
      <c r="V757" s="53" t="s">
        <v>7558</v>
      </c>
      <c r="W757" s="53" t="s">
        <v>52</v>
      </c>
      <c r="X757" s="53" t="s">
        <v>7559</v>
      </c>
      <c r="Y757" s="53" t="s">
        <v>7560</v>
      </c>
      <c r="Z757" s="53" t="s">
        <v>7561</v>
      </c>
      <c r="AA757" s="53" t="s">
        <v>56</v>
      </c>
      <c r="AB757" s="53">
        <v>70000</v>
      </c>
      <c r="AC757" s="53">
        <v>70000</v>
      </c>
      <c r="AD757" s="53" t="s">
        <v>56</v>
      </c>
      <c r="AE757" s="53" t="s">
        <v>56</v>
      </c>
      <c r="AF757" s="53" t="s">
        <v>56</v>
      </c>
      <c r="AG757" s="53">
        <v>70000</v>
      </c>
      <c r="AH757" s="53" t="s">
        <v>102</v>
      </c>
      <c r="AI757" s="53">
        <v>35000</v>
      </c>
      <c r="AJ757" s="53">
        <v>0</v>
      </c>
      <c r="AK757" s="53" t="s">
        <v>58</v>
      </c>
      <c r="AL757" s="53">
        <v>0</v>
      </c>
      <c r="AM757" s="51" t="s">
        <v>59</v>
      </c>
      <c r="AN757" s="51" t="s">
        <v>60</v>
      </c>
      <c r="AO757" s="51"/>
      <c r="AP757" s="53" t="s">
        <v>61</v>
      </c>
      <c r="AQ757" s="53" t="s">
        <v>62</v>
      </c>
      <c r="AR757" s="53" t="s">
        <v>87</v>
      </c>
      <c r="AS757" s="53" t="s">
        <v>88</v>
      </c>
      <c r="AT757" s="53" t="s">
        <v>169</v>
      </c>
      <c r="AU757" s="53" t="s">
        <v>65</v>
      </c>
      <c r="AV757" s="53" t="s">
        <v>134</v>
      </c>
      <c r="AW757" s="53" t="s">
        <v>92</v>
      </c>
      <c r="AX757" s="53" t="s">
        <v>68</v>
      </c>
      <c r="AY757" s="53" t="s">
        <v>93</v>
      </c>
      <c r="AZ757" s="53" t="s">
        <v>7244</v>
      </c>
      <c r="BA757" s="53" t="s">
        <v>124</v>
      </c>
      <c r="BB757" s="53">
        <v>0</v>
      </c>
      <c r="BC757" s="53" t="s">
        <v>7562</v>
      </c>
      <c r="BD757" s="58">
        <v>42775</v>
      </c>
      <c r="BE757" s="58">
        <v>42783</v>
      </c>
      <c r="BF757" s="53">
        <v>70000</v>
      </c>
      <c r="BG757" s="58">
        <v>42783</v>
      </c>
      <c r="BH757" s="59" t="s">
        <v>7244</v>
      </c>
      <c r="BI757" s="60">
        <v>166</v>
      </c>
      <c r="BJ757" s="61">
        <v>5.5333333333333332</v>
      </c>
      <c r="BK757" s="27">
        <f t="shared" si="48"/>
        <v>5</v>
      </c>
      <c r="BL757" s="110">
        <f t="shared" si="49"/>
        <v>0.41666666666666669</v>
      </c>
    </row>
    <row r="758" spans="1:64" s="77" customFormat="1" ht="18.75" customHeight="1" x14ac:dyDescent="0.25">
      <c r="A758" s="105" t="s">
        <v>7239</v>
      </c>
      <c r="B758" s="51" t="s">
        <v>7568</v>
      </c>
      <c r="C758" s="49">
        <v>93</v>
      </c>
      <c r="D758" s="63" t="s">
        <v>3333</v>
      </c>
      <c r="E758" s="51" t="s">
        <v>1630</v>
      </c>
      <c r="F758" s="114">
        <v>5055</v>
      </c>
      <c r="G758" s="51" t="s">
        <v>386</v>
      </c>
      <c r="H758" s="24" t="str">
        <f>IFERROR(IF(F758*1=9999,VLOOKUP(99&amp;C758*1,[4]Depara_Prod_Oficial!$A$2:$F$1048576,6,FALSE),VLOOKUP(F758*1,[4]Depara_Prod_Oficial!$A$2:$F$1048576,6,FALSE)),E758)</f>
        <v>Vida Master</v>
      </c>
      <c r="I758" s="24" t="str">
        <f>IFERROR(VLOOKUP(H758,'[5]Principais Produtos'!$C$1:$D$42,2,0),"Não")</f>
        <v>Sim</v>
      </c>
      <c r="J758" s="51" t="s">
        <v>925</v>
      </c>
      <c r="K758" s="51" t="s">
        <v>378</v>
      </c>
      <c r="L758" s="51" t="s">
        <v>378</v>
      </c>
      <c r="M758" s="54" t="s">
        <v>369</v>
      </c>
      <c r="N758" s="55">
        <v>16586.509999999998</v>
      </c>
      <c r="O758" s="55">
        <v>0</v>
      </c>
      <c r="P758" s="56">
        <v>16586.509999999998</v>
      </c>
      <c r="Q758" s="64"/>
      <c r="R758" s="51"/>
      <c r="S758" s="62" t="s">
        <v>375</v>
      </c>
      <c r="T758" s="53">
        <v>2468406</v>
      </c>
      <c r="U758" s="53" t="s">
        <v>7563</v>
      </c>
      <c r="V758" s="53" t="s">
        <v>7564</v>
      </c>
      <c r="W758" s="53" t="s">
        <v>52</v>
      </c>
      <c r="X758" s="53" t="s">
        <v>7565</v>
      </c>
      <c r="Y758" s="53" t="s">
        <v>7566</v>
      </c>
      <c r="Z758" s="53" t="s">
        <v>7567</v>
      </c>
      <c r="AA758" s="53" t="s">
        <v>56</v>
      </c>
      <c r="AB758" s="53">
        <v>16363.62</v>
      </c>
      <c r="AC758" s="53">
        <v>16363.62</v>
      </c>
      <c r="AD758" s="53" t="s">
        <v>56</v>
      </c>
      <c r="AE758" s="53" t="s">
        <v>56</v>
      </c>
      <c r="AF758" s="53" t="s">
        <v>56</v>
      </c>
      <c r="AG758" s="53">
        <v>16363.62</v>
      </c>
      <c r="AH758" s="53" t="s">
        <v>102</v>
      </c>
      <c r="AI758" s="53">
        <v>8181.81</v>
      </c>
      <c r="AJ758" s="53">
        <v>0</v>
      </c>
      <c r="AK758" s="53" t="s">
        <v>58</v>
      </c>
      <c r="AL758" s="53">
        <v>0</v>
      </c>
      <c r="AM758" s="51" t="s">
        <v>59</v>
      </c>
      <c r="AN758" s="51" t="s">
        <v>60</v>
      </c>
      <c r="AO758" s="51"/>
      <c r="AP758" s="53" t="s">
        <v>61</v>
      </c>
      <c r="AQ758" s="53" t="s">
        <v>62</v>
      </c>
      <c r="AR758" s="53" t="s">
        <v>151</v>
      </c>
      <c r="AS758" s="53" t="s">
        <v>88</v>
      </c>
      <c r="AT758" s="53" t="s">
        <v>89</v>
      </c>
      <c r="AU758" s="53" t="s">
        <v>103</v>
      </c>
      <c r="AV758" s="53" t="s">
        <v>210</v>
      </c>
      <c r="AW758" s="53" t="s">
        <v>92</v>
      </c>
      <c r="AX758" s="53" t="s">
        <v>68</v>
      </c>
      <c r="AY758" s="53" t="s">
        <v>93</v>
      </c>
      <c r="AZ758" s="53" t="s">
        <v>7284</v>
      </c>
      <c r="BA758" s="53" t="s">
        <v>124</v>
      </c>
      <c r="BB758" s="53">
        <v>0</v>
      </c>
      <c r="BC758" s="53" t="s">
        <v>7568</v>
      </c>
      <c r="BD758" s="58">
        <v>42923</v>
      </c>
      <c r="BE758" s="58">
        <v>42924</v>
      </c>
      <c r="BF758" s="53">
        <v>16363.62</v>
      </c>
      <c r="BG758" s="58">
        <v>42924</v>
      </c>
      <c r="BH758" s="59" t="s">
        <v>7284</v>
      </c>
      <c r="BI758" s="60">
        <v>27</v>
      </c>
      <c r="BJ758" s="61">
        <v>0.9</v>
      </c>
      <c r="BK758" s="27">
        <f t="shared" si="48"/>
        <v>0</v>
      </c>
      <c r="BL758" s="110">
        <f t="shared" si="49"/>
        <v>0</v>
      </c>
    </row>
    <row r="759" spans="1:64" s="77" customFormat="1" ht="18.75" customHeight="1" x14ac:dyDescent="0.25">
      <c r="A759" s="105" t="s">
        <v>7239</v>
      </c>
      <c r="B759" s="51" t="s">
        <v>7574</v>
      </c>
      <c r="C759" s="49">
        <v>93</v>
      </c>
      <c r="D759" s="63" t="s">
        <v>3333</v>
      </c>
      <c r="E759" s="51" t="s">
        <v>1630</v>
      </c>
      <c r="F759" s="114">
        <v>5055</v>
      </c>
      <c r="G759" s="51" t="s">
        <v>386</v>
      </c>
      <c r="H759" s="24" t="str">
        <f>IFERROR(IF(F759*1=9999,VLOOKUP(99&amp;C759*1,[4]Depara_Prod_Oficial!$A$2:$F$1048576,6,FALSE),VLOOKUP(F759*1,[4]Depara_Prod_Oficial!$A$2:$F$1048576,6,FALSE)),E759)</f>
        <v>Vida Master</v>
      </c>
      <c r="I759" s="24" t="str">
        <f>IFERROR(VLOOKUP(H759,'[5]Principais Produtos'!$C$1:$D$42,2,0),"Não")</f>
        <v>Sim</v>
      </c>
      <c r="J759" s="51" t="s">
        <v>387</v>
      </c>
      <c r="K759" s="51" t="s">
        <v>3664</v>
      </c>
      <c r="L759" s="51"/>
      <c r="M759" s="54" t="s">
        <v>369</v>
      </c>
      <c r="N759" s="55">
        <v>40104.339999999997</v>
      </c>
      <c r="O759" s="55">
        <v>0</v>
      </c>
      <c r="P759" s="56">
        <v>40104.339999999997</v>
      </c>
      <c r="Q759" s="64"/>
      <c r="R759" s="51"/>
      <c r="S759" s="62" t="s">
        <v>375</v>
      </c>
      <c r="T759" s="53">
        <v>2308736</v>
      </c>
      <c r="U759" s="53" t="s">
        <v>7569</v>
      </c>
      <c r="V759" s="53" t="s">
        <v>7570</v>
      </c>
      <c r="W759" s="53" t="s">
        <v>52</v>
      </c>
      <c r="X759" s="53" t="s">
        <v>7571</v>
      </c>
      <c r="Y759" s="53" t="s">
        <v>7572</v>
      </c>
      <c r="Z759" s="53" t="s">
        <v>7573</v>
      </c>
      <c r="AA759" s="53" t="s">
        <v>56</v>
      </c>
      <c r="AB759" s="53">
        <v>120000</v>
      </c>
      <c r="AC759" s="53">
        <v>120000</v>
      </c>
      <c r="AD759" s="53" t="s">
        <v>56</v>
      </c>
      <c r="AE759" s="53" t="s">
        <v>56</v>
      </c>
      <c r="AF759" s="53" t="s">
        <v>56</v>
      </c>
      <c r="AG759" s="53">
        <v>120000</v>
      </c>
      <c r="AH759" s="53" t="s">
        <v>102</v>
      </c>
      <c r="AI759" s="53">
        <v>60000</v>
      </c>
      <c r="AJ759" s="53">
        <v>0</v>
      </c>
      <c r="AK759" s="53" t="s">
        <v>58</v>
      </c>
      <c r="AL759" s="53">
        <v>0</v>
      </c>
      <c r="AM759" s="51" t="s">
        <v>59</v>
      </c>
      <c r="AN759" s="51" t="s">
        <v>60</v>
      </c>
      <c r="AO759" s="51"/>
      <c r="AP759" s="53" t="s">
        <v>61</v>
      </c>
      <c r="AQ759" s="53" t="s">
        <v>62</v>
      </c>
      <c r="AR759" s="53" t="s">
        <v>87</v>
      </c>
      <c r="AS759" s="53" t="s">
        <v>64</v>
      </c>
      <c r="AT759" s="53" t="s">
        <v>89</v>
      </c>
      <c r="AU759" s="53" t="s">
        <v>103</v>
      </c>
      <c r="AV759" s="53" t="s">
        <v>2327</v>
      </c>
      <c r="AW759" s="53" t="s">
        <v>2138</v>
      </c>
      <c r="AX759" s="53" t="s">
        <v>775</v>
      </c>
      <c r="AY759" s="53" t="s">
        <v>93</v>
      </c>
      <c r="AZ759" s="53" t="s">
        <v>7272</v>
      </c>
      <c r="BA759" s="53" t="s">
        <v>124</v>
      </c>
      <c r="BB759" s="53">
        <v>0</v>
      </c>
      <c r="BC759" s="53" t="s">
        <v>7574</v>
      </c>
      <c r="BD759" s="58">
        <v>42592</v>
      </c>
      <c r="BE759" s="58">
        <v>42612</v>
      </c>
      <c r="BF759" s="53">
        <v>120000</v>
      </c>
      <c r="BG759" s="58">
        <v>42612</v>
      </c>
      <c r="BH759" s="59" t="s">
        <v>7272</v>
      </c>
      <c r="BI759" s="60">
        <v>336</v>
      </c>
      <c r="BJ759" s="61">
        <v>11.2</v>
      </c>
      <c r="BK759" s="27">
        <f t="shared" si="48"/>
        <v>11</v>
      </c>
      <c r="BL759" s="110">
        <f t="shared" si="49"/>
        <v>0.91666666666666663</v>
      </c>
    </row>
    <row r="760" spans="1:64" s="77" customFormat="1" ht="18.75" customHeight="1" x14ac:dyDescent="0.25">
      <c r="A760" s="105" t="s">
        <v>7239</v>
      </c>
      <c r="B760" s="51" t="s">
        <v>7579</v>
      </c>
      <c r="C760" s="49">
        <v>93</v>
      </c>
      <c r="D760" s="63" t="s">
        <v>3333</v>
      </c>
      <c r="E760" s="51" t="s">
        <v>377</v>
      </c>
      <c r="F760" s="114">
        <v>5030</v>
      </c>
      <c r="G760" s="51" t="s">
        <v>386</v>
      </c>
      <c r="H760" s="24" t="str">
        <f>IFERROR(IF(F760*1=9999,VLOOKUP(99&amp;C760*1,[4]Depara_Prod_Oficial!$A$2:$F$1048576,6,FALSE),VLOOKUP(F760*1,[4]Depara_Prod_Oficial!$A$2:$F$1048576,6,FALSE)),E760)</f>
        <v>Vida Proteção Exclusiva</v>
      </c>
      <c r="I760" s="24" t="str">
        <f>IFERROR(VLOOKUP(H760,'[5]Principais Produtos'!$C$1:$D$42,2,0),"Não")</f>
        <v>Sim</v>
      </c>
      <c r="J760" s="51" t="s">
        <v>387</v>
      </c>
      <c r="K760" s="51" t="s">
        <v>958</v>
      </c>
      <c r="L760" s="51" t="s">
        <v>5507</v>
      </c>
      <c r="M760" s="54" t="s">
        <v>902</v>
      </c>
      <c r="N760" s="55">
        <v>9603.1299999999992</v>
      </c>
      <c r="O760" s="55">
        <v>9603.1299999999992</v>
      </c>
      <c r="P760" s="56">
        <v>0</v>
      </c>
      <c r="Q760" s="64"/>
      <c r="R760" s="51"/>
      <c r="S760" s="62" t="s">
        <v>375</v>
      </c>
      <c r="T760" s="53">
        <v>2284966</v>
      </c>
      <c r="U760" s="53" t="s">
        <v>7575</v>
      </c>
      <c r="V760" s="53" t="s">
        <v>7576</v>
      </c>
      <c r="W760" s="53" t="s">
        <v>52</v>
      </c>
      <c r="X760" s="53" t="s">
        <v>7577</v>
      </c>
      <c r="Y760" s="53" t="s">
        <v>7578</v>
      </c>
      <c r="Z760" s="53" t="s">
        <v>3723</v>
      </c>
      <c r="AA760" s="53" t="s">
        <v>56</v>
      </c>
      <c r="AB760" s="53">
        <v>3282</v>
      </c>
      <c r="AC760" s="53">
        <v>3282</v>
      </c>
      <c r="AD760" s="53" t="s">
        <v>56</v>
      </c>
      <c r="AE760" s="53" t="s">
        <v>56</v>
      </c>
      <c r="AF760" s="53" t="s">
        <v>56</v>
      </c>
      <c r="AG760" s="53">
        <v>3282</v>
      </c>
      <c r="AH760" s="53" t="s">
        <v>102</v>
      </c>
      <c r="AI760" s="53">
        <v>1641</v>
      </c>
      <c r="AJ760" s="53">
        <v>0</v>
      </c>
      <c r="AK760" s="53" t="s">
        <v>58</v>
      </c>
      <c r="AL760" s="53">
        <v>0</v>
      </c>
      <c r="AM760" s="51" t="s">
        <v>59</v>
      </c>
      <c r="AN760" s="51" t="s">
        <v>60</v>
      </c>
      <c r="AO760" s="51"/>
      <c r="AP760" s="53" t="s">
        <v>61</v>
      </c>
      <c r="AQ760" s="53" t="s">
        <v>62</v>
      </c>
      <c r="AR760" s="53" t="s">
        <v>168</v>
      </c>
      <c r="AS760" s="53" t="s">
        <v>64</v>
      </c>
      <c r="AT760" s="53" t="s">
        <v>89</v>
      </c>
      <c r="AU760" s="53" t="s">
        <v>103</v>
      </c>
      <c r="AV760" s="53" t="s">
        <v>2667</v>
      </c>
      <c r="AW760" s="53" t="s">
        <v>92</v>
      </c>
      <c r="AX760" s="53" t="s">
        <v>68</v>
      </c>
      <c r="AY760" s="53" t="s">
        <v>93</v>
      </c>
      <c r="AZ760" s="53" t="s">
        <v>7256</v>
      </c>
      <c r="BA760" s="53" t="s">
        <v>191</v>
      </c>
      <c r="BB760" s="53">
        <v>0</v>
      </c>
      <c r="BC760" s="53" t="s">
        <v>7579</v>
      </c>
      <c r="BD760" s="58">
        <v>42563</v>
      </c>
      <c r="BE760" s="58">
        <v>42572</v>
      </c>
      <c r="BF760" s="53">
        <v>3282</v>
      </c>
      <c r="BG760" s="58">
        <v>42572</v>
      </c>
      <c r="BH760" s="59" t="s">
        <v>7256</v>
      </c>
      <c r="BI760" s="60">
        <v>390</v>
      </c>
      <c r="BJ760" s="61">
        <v>13</v>
      </c>
      <c r="BK760" s="27">
        <f t="shared" si="48"/>
        <v>12</v>
      </c>
      <c r="BL760" s="110">
        <f t="shared" si="49"/>
        <v>1</v>
      </c>
    </row>
    <row r="761" spans="1:64" s="77" customFormat="1" ht="18.75" customHeight="1" x14ac:dyDescent="0.25">
      <c r="A761" s="105" t="s">
        <v>7239</v>
      </c>
      <c r="B761" s="51" t="s">
        <v>7585</v>
      </c>
      <c r="C761" s="49">
        <v>93</v>
      </c>
      <c r="D761" s="63" t="s">
        <v>3333</v>
      </c>
      <c r="E761" s="51" t="s">
        <v>377</v>
      </c>
      <c r="F761" s="114">
        <v>5030</v>
      </c>
      <c r="G761" s="51" t="s">
        <v>389</v>
      </c>
      <c r="H761" s="24" t="str">
        <f>IFERROR(IF(F761*1=9999,VLOOKUP(99&amp;C761*1,[4]Depara_Prod_Oficial!$A$2:$F$1048576,6,FALSE),VLOOKUP(F761*1,[4]Depara_Prod_Oficial!$A$2:$F$1048576,6,FALSE)),E761)</f>
        <v>Vida Proteção Exclusiva</v>
      </c>
      <c r="I761" s="24" t="str">
        <f>IFERROR(VLOOKUP(H761,'[5]Principais Produtos'!$C$1:$D$42,2,0),"Não")</f>
        <v>Sim</v>
      </c>
      <c r="J761" s="90" t="s">
        <v>387</v>
      </c>
      <c r="K761" s="115" t="s">
        <v>954</v>
      </c>
      <c r="L761" s="115" t="s">
        <v>397</v>
      </c>
      <c r="M761" s="54" t="s">
        <v>902</v>
      </c>
      <c r="N761" s="55">
        <v>68810.509999999995</v>
      </c>
      <c r="O761" s="55">
        <v>68810.509999999995</v>
      </c>
      <c r="P761" s="56">
        <v>0</v>
      </c>
      <c r="Q761" s="64"/>
      <c r="R761" s="51"/>
      <c r="S761" s="62" t="s">
        <v>375</v>
      </c>
      <c r="T761" s="53">
        <v>2114790</v>
      </c>
      <c r="U761" s="53" t="s">
        <v>7580</v>
      </c>
      <c r="V761" s="53" t="s">
        <v>7581</v>
      </c>
      <c r="W761" s="53" t="s">
        <v>52</v>
      </c>
      <c r="X761" s="53" t="s">
        <v>7582</v>
      </c>
      <c r="Y761" s="53" t="s">
        <v>7583</v>
      </c>
      <c r="Z761" s="53" t="s">
        <v>7584</v>
      </c>
      <c r="AA761" s="53" t="s">
        <v>56</v>
      </c>
      <c r="AB761" s="53">
        <v>44904</v>
      </c>
      <c r="AC761" s="53">
        <v>44904</v>
      </c>
      <c r="AD761" s="53" t="s">
        <v>56</v>
      </c>
      <c r="AE761" s="53" t="s">
        <v>56</v>
      </c>
      <c r="AF761" s="53" t="s">
        <v>56</v>
      </c>
      <c r="AG761" s="53">
        <v>44904</v>
      </c>
      <c r="AH761" s="53" t="s">
        <v>102</v>
      </c>
      <c r="AI761" s="53">
        <v>22452</v>
      </c>
      <c r="AJ761" s="53">
        <v>0</v>
      </c>
      <c r="AK761" s="53" t="s">
        <v>58</v>
      </c>
      <c r="AL761" s="53">
        <v>0</v>
      </c>
      <c r="AM761" s="51" t="s">
        <v>59</v>
      </c>
      <c r="AN761" s="51" t="s">
        <v>60</v>
      </c>
      <c r="AO761" s="51"/>
      <c r="AP761" s="53" t="s">
        <v>61</v>
      </c>
      <c r="AQ761" s="53" t="s">
        <v>62</v>
      </c>
      <c r="AR761" s="53" t="s">
        <v>87</v>
      </c>
      <c r="AS761" s="53" t="s">
        <v>64</v>
      </c>
      <c r="AT761" s="53" t="s">
        <v>494</v>
      </c>
      <c r="AU761" s="53" t="s">
        <v>65</v>
      </c>
      <c r="AV761" s="53" t="s">
        <v>466</v>
      </c>
      <c r="AW761" s="53" t="s">
        <v>272</v>
      </c>
      <c r="AX761" s="53" t="s">
        <v>273</v>
      </c>
      <c r="AY761" s="53" t="s">
        <v>93</v>
      </c>
      <c r="AZ761" s="53" t="s">
        <v>7303</v>
      </c>
      <c r="BA761" s="53" t="s">
        <v>191</v>
      </c>
      <c r="BB761" s="53">
        <v>0</v>
      </c>
      <c r="BC761" s="53" t="s">
        <v>7585</v>
      </c>
      <c r="BD761" s="58">
        <v>42164</v>
      </c>
      <c r="BE761" s="58">
        <v>42185</v>
      </c>
      <c r="BF761" s="53">
        <v>44904</v>
      </c>
      <c r="BG761" s="58">
        <v>42185</v>
      </c>
      <c r="BH761" s="59" t="s">
        <v>7303</v>
      </c>
      <c r="BI761" s="60">
        <v>776</v>
      </c>
      <c r="BJ761" s="61">
        <v>25.866666666666667</v>
      </c>
      <c r="BK761" s="27">
        <f t="shared" si="48"/>
        <v>25</v>
      </c>
      <c r="BL761" s="110">
        <f t="shared" si="49"/>
        <v>2.0833333333333335</v>
      </c>
    </row>
    <row r="762" spans="1:64" s="77" customFormat="1" ht="18.75" customHeight="1" x14ac:dyDescent="0.25">
      <c r="A762" s="105" t="s">
        <v>7239</v>
      </c>
      <c r="B762" s="51" t="s">
        <v>7592</v>
      </c>
      <c r="C762" s="49">
        <v>82</v>
      </c>
      <c r="D762" s="63" t="s">
        <v>3333</v>
      </c>
      <c r="E762" s="51" t="s">
        <v>1626</v>
      </c>
      <c r="F762" s="114">
        <v>8065</v>
      </c>
      <c r="G762" s="51" t="s">
        <v>374</v>
      </c>
      <c r="H762" s="24" t="str">
        <f>IFERROR(IF(F762*1=9999,VLOOKUP(99&amp;C762*1,[4]Depara_Prod_Oficial!$A$2:$F$1048576,6,FALSE),VLOOKUP(F762*1,[4]Depara_Prod_Oficial!$A$2:$F$1048576,6,FALSE)),E762)</f>
        <v>AP Proteção Sob Medida</v>
      </c>
      <c r="I762" s="24" t="str">
        <f>IFERROR(VLOOKUP(H762,'[5]Principais Produtos'!$C$1:$D$42,2,0),"Não")</f>
        <v>Sim</v>
      </c>
      <c r="J762" s="51" t="s">
        <v>387</v>
      </c>
      <c r="K762" s="51" t="s">
        <v>6139</v>
      </c>
      <c r="L762" s="51"/>
      <c r="M762" s="54" t="s">
        <v>48</v>
      </c>
      <c r="N762" s="55">
        <v>188492.51</v>
      </c>
      <c r="O762" s="55">
        <v>150000</v>
      </c>
      <c r="P762" s="56">
        <v>38492.510000000009</v>
      </c>
      <c r="Q762" s="64">
        <v>22500</v>
      </c>
      <c r="R762" s="51"/>
      <c r="S762" s="62" t="s">
        <v>375</v>
      </c>
      <c r="T762" s="53">
        <v>1970121</v>
      </c>
      <c r="U762" s="53" t="s">
        <v>7586</v>
      </c>
      <c r="V762" s="53" t="s">
        <v>7587</v>
      </c>
      <c r="W762" s="53" t="s">
        <v>52</v>
      </c>
      <c r="X762" s="53" t="s">
        <v>7588</v>
      </c>
      <c r="Y762" s="53" t="s">
        <v>7589</v>
      </c>
      <c r="Z762" s="53" t="s">
        <v>7590</v>
      </c>
      <c r="AA762" s="53" t="s">
        <v>56</v>
      </c>
      <c r="AB762" s="53">
        <v>100109</v>
      </c>
      <c r="AC762" s="53">
        <v>100109</v>
      </c>
      <c r="AD762" s="53" t="s">
        <v>56</v>
      </c>
      <c r="AE762" s="53" t="s">
        <v>56</v>
      </c>
      <c r="AF762" s="53" t="s">
        <v>56</v>
      </c>
      <c r="AG762" s="53">
        <v>100109</v>
      </c>
      <c r="AH762" s="53" t="s">
        <v>102</v>
      </c>
      <c r="AI762" s="53">
        <v>50054.5</v>
      </c>
      <c r="AJ762" s="53">
        <v>0</v>
      </c>
      <c r="AK762" s="53" t="s">
        <v>58</v>
      </c>
      <c r="AL762" s="53">
        <v>0</v>
      </c>
      <c r="AM762" s="51" t="s">
        <v>59</v>
      </c>
      <c r="AN762" s="51" t="s">
        <v>60</v>
      </c>
      <c r="AO762" s="51"/>
      <c r="AP762" s="53" t="s">
        <v>61</v>
      </c>
      <c r="AQ762" s="53" t="s">
        <v>62</v>
      </c>
      <c r="AR762" s="53" t="s">
        <v>161</v>
      </c>
      <c r="AS762" s="53" t="s">
        <v>64</v>
      </c>
      <c r="AT762" s="53" t="s">
        <v>169</v>
      </c>
      <c r="AU762" s="53" t="s">
        <v>65</v>
      </c>
      <c r="AV762" s="53" t="s">
        <v>7591</v>
      </c>
      <c r="AW762" s="53" t="s">
        <v>292</v>
      </c>
      <c r="AX762" s="53" t="s">
        <v>293</v>
      </c>
      <c r="AY762" s="53" t="s">
        <v>93</v>
      </c>
      <c r="AZ762" s="53" t="s">
        <v>7251</v>
      </c>
      <c r="BA762" s="53" t="s">
        <v>223</v>
      </c>
      <c r="BB762" s="53">
        <v>0</v>
      </c>
      <c r="BC762" s="53" t="s">
        <v>7592</v>
      </c>
      <c r="BD762" s="58">
        <v>41925</v>
      </c>
      <c r="BE762" s="58">
        <v>41949</v>
      </c>
      <c r="BF762" s="53">
        <v>100109</v>
      </c>
      <c r="BG762" s="58">
        <v>41949</v>
      </c>
      <c r="BH762" s="59" t="s">
        <v>7251</v>
      </c>
      <c r="BI762" s="60">
        <v>1009</v>
      </c>
      <c r="BJ762" s="61">
        <v>33.633333333333333</v>
      </c>
      <c r="BK762" s="27">
        <f t="shared" si="48"/>
        <v>33</v>
      </c>
      <c r="BL762" s="110">
        <f t="shared" si="49"/>
        <v>2.75</v>
      </c>
    </row>
    <row r="763" spans="1:64" s="77" customFormat="1" ht="18.75" customHeight="1" x14ac:dyDescent="0.25">
      <c r="A763" s="105" t="s">
        <v>7239</v>
      </c>
      <c r="B763" s="51" t="s">
        <v>7599</v>
      </c>
      <c r="C763" s="49">
        <v>93</v>
      </c>
      <c r="D763" s="63" t="s">
        <v>3333</v>
      </c>
      <c r="E763" s="51" t="s">
        <v>377</v>
      </c>
      <c r="F763" s="114">
        <v>1008</v>
      </c>
      <c r="G763" s="51" t="s">
        <v>374</v>
      </c>
      <c r="H763" s="24" t="str">
        <f>IFERROR(IF(F763*1=9999,VLOOKUP(99&amp;C763*1,[4]Depara_Prod_Oficial!$A$2:$F$1048576,6,FALSE),VLOOKUP(F763*1,[4]Depara_Prod_Oficial!$A$2:$F$1048576,6,FALSE)),E763)</f>
        <v>Vida Proteção Exclusiva</v>
      </c>
      <c r="I763" s="24" t="str">
        <f>IFERROR(VLOOKUP(H763,'[5]Principais Produtos'!$C$1:$D$42,2,0),"Não")</f>
        <v>Sim</v>
      </c>
      <c r="J763" s="51" t="s">
        <v>925</v>
      </c>
      <c r="K763" s="51" t="s">
        <v>378</v>
      </c>
      <c r="L763" s="51" t="s">
        <v>378</v>
      </c>
      <c r="M763" s="54" t="s">
        <v>902</v>
      </c>
      <c r="N763" s="55">
        <v>32274.87</v>
      </c>
      <c r="O763" s="55">
        <v>32274.87</v>
      </c>
      <c r="P763" s="56">
        <v>0</v>
      </c>
      <c r="Q763" s="64"/>
      <c r="R763" s="51"/>
      <c r="S763" s="57" t="s">
        <v>49</v>
      </c>
      <c r="T763" s="53">
        <v>1375730</v>
      </c>
      <c r="U763" s="53" t="s">
        <v>7593</v>
      </c>
      <c r="V763" s="53" t="s">
        <v>7594</v>
      </c>
      <c r="W763" s="53" t="s">
        <v>52</v>
      </c>
      <c r="X763" s="53" t="s">
        <v>7595</v>
      </c>
      <c r="Y763" s="53" t="s">
        <v>7596</v>
      </c>
      <c r="Z763" s="53" t="s">
        <v>7597</v>
      </c>
      <c r="AA763" s="53" t="s">
        <v>56</v>
      </c>
      <c r="AB763" s="53">
        <v>32438</v>
      </c>
      <c r="AC763" s="53">
        <v>41856</v>
      </c>
      <c r="AD763" s="53" t="s">
        <v>56</v>
      </c>
      <c r="AE763" s="53" t="s">
        <v>56</v>
      </c>
      <c r="AF763" s="53" t="s">
        <v>56</v>
      </c>
      <c r="AG763" s="53">
        <v>32438</v>
      </c>
      <c r="AH763" s="53" t="s">
        <v>102</v>
      </c>
      <c r="AI763" s="53">
        <v>16219</v>
      </c>
      <c r="AJ763" s="53">
        <v>0</v>
      </c>
      <c r="AK763" s="53" t="s">
        <v>58</v>
      </c>
      <c r="AL763" s="53">
        <v>0</v>
      </c>
      <c r="AM763" s="51" t="s">
        <v>59</v>
      </c>
      <c r="AN763" s="51" t="s">
        <v>60</v>
      </c>
      <c r="AO763" s="51"/>
      <c r="AP763" s="53" t="s">
        <v>61</v>
      </c>
      <c r="AQ763" s="53" t="s">
        <v>62</v>
      </c>
      <c r="AR763" s="53" t="s">
        <v>405</v>
      </c>
      <c r="AS763" s="53" t="s">
        <v>64</v>
      </c>
      <c r="AT763" s="53" t="s">
        <v>153</v>
      </c>
      <c r="AU763" s="53" t="s">
        <v>65</v>
      </c>
      <c r="AV763" s="53" t="s">
        <v>1558</v>
      </c>
      <c r="AW763" s="53" t="s">
        <v>92</v>
      </c>
      <c r="AX763" s="53" t="s">
        <v>68</v>
      </c>
      <c r="AY763" s="53" t="s">
        <v>93</v>
      </c>
      <c r="AZ763" s="53" t="s">
        <v>7598</v>
      </c>
      <c r="BA763" s="53" t="s">
        <v>191</v>
      </c>
      <c r="BB763" s="53">
        <v>0</v>
      </c>
      <c r="BC763" s="53" t="s">
        <v>7599</v>
      </c>
      <c r="BD763" s="58">
        <v>40801</v>
      </c>
      <c r="BE763" s="58">
        <v>40819</v>
      </c>
      <c r="BF763" s="53">
        <v>32438</v>
      </c>
      <c r="BG763" s="58">
        <v>40819</v>
      </c>
      <c r="BH763" s="59" t="s">
        <v>7598</v>
      </c>
      <c r="BI763" s="60">
        <v>2137</v>
      </c>
      <c r="BJ763" s="61">
        <v>71.233333333333334</v>
      </c>
      <c r="BK763" s="27">
        <f t="shared" si="48"/>
        <v>70</v>
      </c>
      <c r="BL763" s="110">
        <f t="shared" si="49"/>
        <v>5.833333333333333</v>
      </c>
    </row>
    <row r="764" spans="1:64" s="77" customFormat="1" ht="18.75" customHeight="1" x14ac:dyDescent="0.25">
      <c r="A764" s="105" t="s">
        <v>7239</v>
      </c>
      <c r="B764" s="51" t="s">
        <v>7605</v>
      </c>
      <c r="C764" s="49">
        <v>93</v>
      </c>
      <c r="D764" s="63" t="s">
        <v>3333</v>
      </c>
      <c r="E764" s="51" t="s">
        <v>1630</v>
      </c>
      <c r="F764" s="114">
        <v>5055</v>
      </c>
      <c r="G764" s="51" t="s">
        <v>386</v>
      </c>
      <c r="H764" s="24" t="str">
        <f>IFERROR(IF(F764*1=9999,VLOOKUP(99&amp;C764*1,[4]Depara_Prod_Oficial!$A$2:$F$1048576,6,FALSE),VLOOKUP(F764*1,[4]Depara_Prod_Oficial!$A$2:$F$1048576,6,FALSE)),E764)</f>
        <v>Vida Master</v>
      </c>
      <c r="I764" s="24" t="str">
        <f>IFERROR(VLOOKUP(H764,'[5]Principais Produtos'!$C$1:$D$42,2,0),"Não")</f>
        <v>Sim</v>
      </c>
      <c r="J764" s="51" t="s">
        <v>387</v>
      </c>
      <c r="K764" s="51" t="s">
        <v>958</v>
      </c>
      <c r="L764" s="51" t="s">
        <v>5507</v>
      </c>
      <c r="M764" s="54" t="s">
        <v>48</v>
      </c>
      <c r="N764" s="55">
        <v>141147.92000000001</v>
      </c>
      <c r="O764" s="55">
        <v>90000</v>
      </c>
      <c r="P764" s="56">
        <v>51147.920000000013</v>
      </c>
      <c r="Q764" s="64">
        <v>0</v>
      </c>
      <c r="R764" s="51"/>
      <c r="S764" s="62" t="s">
        <v>375</v>
      </c>
      <c r="T764" s="53">
        <v>2260881</v>
      </c>
      <c r="U764" s="53" t="s">
        <v>7600</v>
      </c>
      <c r="V764" s="53" t="s">
        <v>7601</v>
      </c>
      <c r="W764" s="53" t="s">
        <v>52</v>
      </c>
      <c r="X764" s="53" t="s">
        <v>7602</v>
      </c>
      <c r="Y764" s="53" t="s">
        <v>7603</v>
      </c>
      <c r="Z764" s="53" t="s">
        <v>7604</v>
      </c>
      <c r="AA764" s="53" t="s">
        <v>56</v>
      </c>
      <c r="AB764" s="53">
        <v>100294</v>
      </c>
      <c r="AC764" s="53">
        <v>100294</v>
      </c>
      <c r="AD764" s="53" t="s">
        <v>56</v>
      </c>
      <c r="AE764" s="53" t="s">
        <v>56</v>
      </c>
      <c r="AF764" s="53" t="s">
        <v>56</v>
      </c>
      <c r="AG764" s="53">
        <v>100294</v>
      </c>
      <c r="AH764" s="53" t="s">
        <v>102</v>
      </c>
      <c r="AI764" s="53">
        <v>50147</v>
      </c>
      <c r="AJ764" s="53">
        <v>0</v>
      </c>
      <c r="AK764" s="53" t="s">
        <v>58</v>
      </c>
      <c r="AL764" s="53">
        <v>0</v>
      </c>
      <c r="AM764" s="51" t="s">
        <v>59</v>
      </c>
      <c r="AN764" s="51" t="s">
        <v>60</v>
      </c>
      <c r="AO764" s="51"/>
      <c r="AP764" s="53" t="s">
        <v>61</v>
      </c>
      <c r="AQ764" s="53" t="s">
        <v>62</v>
      </c>
      <c r="AR764" s="53" t="s">
        <v>87</v>
      </c>
      <c r="AS764" s="53" t="s">
        <v>64</v>
      </c>
      <c r="AT764" s="53" t="s">
        <v>218</v>
      </c>
      <c r="AU764" s="53" t="s">
        <v>65</v>
      </c>
      <c r="AV764" s="53" t="s">
        <v>1155</v>
      </c>
      <c r="AW764" s="53" t="s">
        <v>92</v>
      </c>
      <c r="AX764" s="53" t="s">
        <v>68</v>
      </c>
      <c r="AY764" s="53" t="s">
        <v>93</v>
      </c>
      <c r="AZ764" s="53" t="s">
        <v>7244</v>
      </c>
      <c r="BA764" s="53" t="s">
        <v>106</v>
      </c>
      <c r="BB764" s="53">
        <v>0</v>
      </c>
      <c r="BC764" s="53" t="s">
        <v>7605</v>
      </c>
      <c r="BD764" s="58">
        <v>42513</v>
      </c>
      <c r="BE764" s="58">
        <v>42521</v>
      </c>
      <c r="BF764" s="53">
        <v>100294</v>
      </c>
      <c r="BG764" s="58">
        <v>42521</v>
      </c>
      <c r="BH764" s="59" t="s">
        <v>7244</v>
      </c>
      <c r="BI764" s="60">
        <v>428</v>
      </c>
      <c r="BJ764" s="61">
        <v>14.266666666666667</v>
      </c>
      <c r="BK764" s="27">
        <f t="shared" si="48"/>
        <v>14</v>
      </c>
      <c r="BL764" s="110">
        <f t="shared" si="49"/>
        <v>1.1666666666666667</v>
      </c>
    </row>
    <row r="765" spans="1:64" s="77" customFormat="1" ht="18.75" customHeight="1" x14ac:dyDescent="0.25">
      <c r="A765" s="105" t="s">
        <v>7239</v>
      </c>
      <c r="B765" s="51" t="s">
        <v>7611</v>
      </c>
      <c r="C765" s="49">
        <v>82</v>
      </c>
      <c r="D765" s="63" t="s">
        <v>3333</v>
      </c>
      <c r="E765" s="51" t="s">
        <v>1625</v>
      </c>
      <c r="F765" s="114">
        <v>5071</v>
      </c>
      <c r="G765" s="51" t="s">
        <v>386</v>
      </c>
      <c r="H765" s="24" t="str">
        <f>IFERROR(IF(F765*1=9999,VLOOKUP(99&amp;C765*1,[4]Depara_Prod_Oficial!$A$2:$F$1048576,6,FALSE),VLOOKUP(F765*1,[4]Depara_Prod_Oficial!$A$2:$F$1048576,6,FALSE)),E765)</f>
        <v>AP STD</v>
      </c>
      <c r="I765" s="24" t="str">
        <f>IFERROR(VLOOKUP(H765,'[5]Principais Produtos'!$C$1:$D$42,2,0),"Não")</f>
        <v>Sim</v>
      </c>
      <c r="J765" s="51" t="s">
        <v>387</v>
      </c>
      <c r="K765" s="51" t="s">
        <v>3664</v>
      </c>
      <c r="L765" s="51"/>
      <c r="M765" s="54" t="s">
        <v>48</v>
      </c>
      <c r="N765" s="55">
        <v>98663.08</v>
      </c>
      <c r="O765" s="55">
        <v>85000</v>
      </c>
      <c r="P765" s="56">
        <v>13663.080000000002</v>
      </c>
      <c r="Q765" s="64">
        <v>8500</v>
      </c>
      <c r="R765" s="51"/>
      <c r="S765" s="62" t="s">
        <v>375</v>
      </c>
      <c r="T765" s="53">
        <v>1944364</v>
      </c>
      <c r="U765" s="53" t="s">
        <v>7606</v>
      </c>
      <c r="V765" s="53" t="s">
        <v>7607</v>
      </c>
      <c r="W765" s="53" t="s">
        <v>52</v>
      </c>
      <c r="X765" s="53" t="s">
        <v>7608</v>
      </c>
      <c r="Y765" s="53" t="s">
        <v>7609</v>
      </c>
      <c r="Z765" s="53" t="s">
        <v>5820</v>
      </c>
      <c r="AA765" s="53" t="s">
        <v>56</v>
      </c>
      <c r="AB765" s="53">
        <v>38832</v>
      </c>
      <c r="AC765" s="53">
        <v>38832</v>
      </c>
      <c r="AD765" s="53" t="s">
        <v>56</v>
      </c>
      <c r="AE765" s="53" t="s">
        <v>56</v>
      </c>
      <c r="AF765" s="53" t="s">
        <v>56</v>
      </c>
      <c r="AG765" s="53">
        <v>38832</v>
      </c>
      <c r="AH765" s="53" t="s">
        <v>102</v>
      </c>
      <c r="AI765" s="53">
        <v>19416</v>
      </c>
      <c r="AJ765" s="53">
        <v>0</v>
      </c>
      <c r="AK765" s="53" t="s">
        <v>58</v>
      </c>
      <c r="AL765" s="53">
        <v>0</v>
      </c>
      <c r="AM765" s="51" t="s">
        <v>59</v>
      </c>
      <c r="AN765" s="51" t="s">
        <v>60</v>
      </c>
      <c r="AO765" s="51"/>
      <c r="AP765" s="53" t="s">
        <v>61</v>
      </c>
      <c r="AQ765" s="53" t="s">
        <v>62</v>
      </c>
      <c r="AR765" s="53" t="s">
        <v>142</v>
      </c>
      <c r="AS765" s="53" t="s">
        <v>64</v>
      </c>
      <c r="AT765" s="53" t="s">
        <v>7610</v>
      </c>
      <c r="AU765" s="53" t="s">
        <v>65</v>
      </c>
      <c r="AV765" s="53" t="s">
        <v>123</v>
      </c>
      <c r="AW765" s="53" t="s">
        <v>105</v>
      </c>
      <c r="AX765" s="53" t="s">
        <v>68</v>
      </c>
      <c r="AY765" s="53" t="s">
        <v>93</v>
      </c>
      <c r="AZ765" s="53" t="s">
        <v>7244</v>
      </c>
      <c r="BA765" s="53" t="s">
        <v>223</v>
      </c>
      <c r="BB765" s="53">
        <v>0</v>
      </c>
      <c r="BC765" s="53" t="s">
        <v>7611</v>
      </c>
      <c r="BD765" s="58">
        <v>41891</v>
      </c>
      <c r="BE765" s="58">
        <v>41912</v>
      </c>
      <c r="BF765" s="53">
        <v>38832</v>
      </c>
      <c r="BG765" s="58">
        <v>41912</v>
      </c>
      <c r="BH765" s="59" t="s">
        <v>7244</v>
      </c>
      <c r="BI765" s="60">
        <v>1037</v>
      </c>
      <c r="BJ765" s="61">
        <v>34.56666666666667</v>
      </c>
      <c r="BK765" s="27">
        <f t="shared" si="48"/>
        <v>34</v>
      </c>
      <c r="BL765" s="110">
        <f t="shared" si="49"/>
        <v>2.8333333333333335</v>
      </c>
    </row>
    <row r="766" spans="1:64" s="77" customFormat="1" ht="18.75" customHeight="1" x14ac:dyDescent="0.25">
      <c r="A766" s="105" t="s">
        <v>7239</v>
      </c>
      <c r="B766" s="51" t="s">
        <v>7617</v>
      </c>
      <c r="C766" s="49">
        <v>82</v>
      </c>
      <c r="D766" s="63" t="s">
        <v>3333</v>
      </c>
      <c r="E766" s="51" t="s">
        <v>917</v>
      </c>
      <c r="F766" s="114">
        <v>5012</v>
      </c>
      <c r="G766" s="51" t="s">
        <v>374</v>
      </c>
      <c r="H766" s="24" t="str">
        <f>IFERROR(IF(F766*1=9999,VLOOKUP(99&amp;C766*1,[4]Depara_Prod_Oficial!$A$2:$F$1048576,6,FALSE),VLOOKUP(F766*1,[4]Depara_Prod_Oficial!$A$2:$F$1048576,6,FALSE)),E766)</f>
        <v>AP STD</v>
      </c>
      <c r="I766" s="24" t="str">
        <f>IFERROR(VLOOKUP(H766,'[5]Principais Produtos'!$C$1:$D$42,2,0),"Não")</f>
        <v>Sim</v>
      </c>
      <c r="J766" s="51" t="s">
        <v>925</v>
      </c>
      <c r="K766" s="51" t="s">
        <v>378</v>
      </c>
      <c r="L766" s="51" t="s">
        <v>378</v>
      </c>
      <c r="M766" s="54" t="s">
        <v>48</v>
      </c>
      <c r="N766" s="55">
        <v>21747.24</v>
      </c>
      <c r="O766" s="55">
        <v>20000</v>
      </c>
      <c r="P766" s="56">
        <v>1747.2400000000016</v>
      </c>
      <c r="Q766" s="64">
        <v>2000</v>
      </c>
      <c r="R766" s="51"/>
      <c r="S766" s="62" t="s">
        <v>375</v>
      </c>
      <c r="T766" s="53">
        <v>1919520</v>
      </c>
      <c r="U766" s="53" t="s">
        <v>7612</v>
      </c>
      <c r="V766" s="53" t="s">
        <v>7613</v>
      </c>
      <c r="W766" s="53" t="s">
        <v>52</v>
      </c>
      <c r="X766" s="53" t="s">
        <v>7614</v>
      </c>
      <c r="Y766" s="53" t="s">
        <v>7615</v>
      </c>
      <c r="Z766" s="53" t="s">
        <v>7616</v>
      </c>
      <c r="AA766" s="53" t="s">
        <v>56</v>
      </c>
      <c r="AB766" s="53">
        <v>76000</v>
      </c>
      <c r="AC766" s="53">
        <v>76000</v>
      </c>
      <c r="AD766" s="53" t="s">
        <v>56</v>
      </c>
      <c r="AE766" s="53" t="s">
        <v>56</v>
      </c>
      <c r="AF766" s="53" t="s">
        <v>56</v>
      </c>
      <c r="AG766" s="53">
        <v>76000</v>
      </c>
      <c r="AH766" s="53" t="s">
        <v>102</v>
      </c>
      <c r="AI766" s="53">
        <v>38000</v>
      </c>
      <c r="AJ766" s="53">
        <v>0</v>
      </c>
      <c r="AK766" s="53" t="s">
        <v>58</v>
      </c>
      <c r="AL766" s="53">
        <v>0</v>
      </c>
      <c r="AM766" s="51" t="s">
        <v>59</v>
      </c>
      <c r="AN766" s="51" t="s">
        <v>60</v>
      </c>
      <c r="AO766" s="51"/>
      <c r="AP766" s="53" t="s">
        <v>61</v>
      </c>
      <c r="AQ766" s="53" t="s">
        <v>62</v>
      </c>
      <c r="AR766" s="53" t="s">
        <v>405</v>
      </c>
      <c r="AS766" s="53" t="s">
        <v>64</v>
      </c>
      <c r="AT766" s="53" t="s">
        <v>321</v>
      </c>
      <c r="AU766" s="53" t="s">
        <v>65</v>
      </c>
      <c r="AV766" s="53" t="s">
        <v>7422</v>
      </c>
      <c r="AW766" s="53" t="s">
        <v>7423</v>
      </c>
      <c r="AX766" s="53" t="s">
        <v>68</v>
      </c>
      <c r="AY766" s="53" t="s">
        <v>93</v>
      </c>
      <c r="AZ766" s="53" t="s">
        <v>7244</v>
      </c>
      <c r="BA766" s="53" t="s">
        <v>223</v>
      </c>
      <c r="BB766" s="53">
        <v>0</v>
      </c>
      <c r="BC766" s="53" t="s">
        <v>7617</v>
      </c>
      <c r="BD766" s="58">
        <v>41859</v>
      </c>
      <c r="BE766" s="58">
        <v>41879</v>
      </c>
      <c r="BF766" s="53">
        <v>76000</v>
      </c>
      <c r="BG766" s="58">
        <v>41879</v>
      </c>
      <c r="BH766" s="59" t="s">
        <v>7244</v>
      </c>
      <c r="BI766" s="60">
        <v>1070</v>
      </c>
      <c r="BJ766" s="61">
        <v>35.666666666666664</v>
      </c>
      <c r="BK766" s="27">
        <f t="shared" si="48"/>
        <v>35</v>
      </c>
      <c r="BL766" s="110">
        <f t="shared" si="49"/>
        <v>2.9166666666666665</v>
      </c>
    </row>
    <row r="767" spans="1:64" s="77" customFormat="1" ht="18.75" customHeight="1" x14ac:dyDescent="0.25">
      <c r="A767" s="105" t="s">
        <v>7239</v>
      </c>
      <c r="B767" s="51" t="s">
        <v>7624</v>
      </c>
      <c r="C767" s="49">
        <v>93</v>
      </c>
      <c r="D767" s="63" t="s">
        <v>3333</v>
      </c>
      <c r="E767" s="51" t="s">
        <v>1630</v>
      </c>
      <c r="F767" s="114">
        <v>5055</v>
      </c>
      <c r="G767" s="51" t="s">
        <v>389</v>
      </c>
      <c r="H767" s="24" t="str">
        <f>IFERROR(IF(F767*1=9999,VLOOKUP(99&amp;C767*1,[4]Depara_Prod_Oficial!$A$2:$F$1048576,6,FALSE),VLOOKUP(F767*1,[4]Depara_Prod_Oficial!$A$2:$F$1048576,6,FALSE)),E767)</f>
        <v>Vida Master</v>
      </c>
      <c r="I767" s="24" t="str">
        <f>IFERROR(VLOOKUP(H767,'[5]Principais Produtos'!$C$1:$D$42,2,0),"Não")</f>
        <v>Sim</v>
      </c>
      <c r="J767" s="51" t="s">
        <v>387</v>
      </c>
      <c r="K767" s="51" t="s">
        <v>958</v>
      </c>
      <c r="L767" s="51" t="s">
        <v>5507</v>
      </c>
      <c r="M767" s="54" t="s">
        <v>48</v>
      </c>
      <c r="N767" s="55">
        <v>166841.49</v>
      </c>
      <c r="O767" s="55">
        <v>147249.15</v>
      </c>
      <c r="P767" s="56">
        <v>19592.339999999997</v>
      </c>
      <c r="Q767" s="64">
        <v>0</v>
      </c>
      <c r="R767" s="51"/>
      <c r="S767" s="62" t="s">
        <v>375</v>
      </c>
      <c r="T767" s="53">
        <v>2127709</v>
      </c>
      <c r="U767" s="53" t="s">
        <v>7618</v>
      </c>
      <c r="V767" s="53" t="s">
        <v>7619</v>
      </c>
      <c r="W767" s="53" t="s">
        <v>52</v>
      </c>
      <c r="X767" s="53" t="s">
        <v>7620</v>
      </c>
      <c r="Y767" s="53" t="s">
        <v>7621</v>
      </c>
      <c r="Z767" s="53" t="s">
        <v>7622</v>
      </c>
      <c r="AA767" s="53" t="s">
        <v>56</v>
      </c>
      <c r="AB767" s="53">
        <v>106235</v>
      </c>
      <c r="AC767" s="53">
        <v>106235</v>
      </c>
      <c r="AD767" s="53" t="s">
        <v>56</v>
      </c>
      <c r="AE767" s="53" t="s">
        <v>56</v>
      </c>
      <c r="AF767" s="53" t="s">
        <v>56</v>
      </c>
      <c r="AG767" s="53">
        <v>106235</v>
      </c>
      <c r="AH767" s="53" t="s">
        <v>102</v>
      </c>
      <c r="AI767" s="53">
        <v>53117.5</v>
      </c>
      <c r="AJ767" s="53">
        <v>0</v>
      </c>
      <c r="AK767" s="53" t="s">
        <v>58</v>
      </c>
      <c r="AL767" s="53">
        <v>0</v>
      </c>
      <c r="AM767" s="51" t="s">
        <v>59</v>
      </c>
      <c r="AN767" s="51" t="s">
        <v>60</v>
      </c>
      <c r="AO767" s="51"/>
      <c r="AP767" s="53" t="s">
        <v>61</v>
      </c>
      <c r="AQ767" s="53" t="s">
        <v>62</v>
      </c>
      <c r="AR767" s="53" t="s">
        <v>161</v>
      </c>
      <c r="AS767" s="53" t="s">
        <v>88</v>
      </c>
      <c r="AT767" s="53" t="s">
        <v>153</v>
      </c>
      <c r="AU767" s="53" t="s">
        <v>65</v>
      </c>
      <c r="AV767" s="53" t="s">
        <v>7623</v>
      </c>
      <c r="AW767" s="53" t="s">
        <v>92</v>
      </c>
      <c r="AX767" s="53" t="s">
        <v>68</v>
      </c>
      <c r="AY767" s="53" t="s">
        <v>93</v>
      </c>
      <c r="AZ767" s="53" t="s">
        <v>7261</v>
      </c>
      <c r="BA767" s="53" t="s">
        <v>223</v>
      </c>
      <c r="BB767" s="53">
        <v>0</v>
      </c>
      <c r="BC767" s="53" t="s">
        <v>7624</v>
      </c>
      <c r="BD767" s="58">
        <v>42202</v>
      </c>
      <c r="BE767" s="58">
        <v>42214</v>
      </c>
      <c r="BF767" s="53">
        <v>106235</v>
      </c>
      <c r="BG767" s="58">
        <v>42214</v>
      </c>
      <c r="BH767" s="59" t="s">
        <v>7261</v>
      </c>
      <c r="BI767" s="60">
        <v>741</v>
      </c>
      <c r="BJ767" s="61">
        <v>24.7</v>
      </c>
      <c r="BK767" s="27">
        <f t="shared" si="48"/>
        <v>24</v>
      </c>
      <c r="BL767" s="110">
        <f t="shared" si="49"/>
        <v>2</v>
      </c>
    </row>
    <row r="768" spans="1:64" s="77" customFormat="1" ht="18.75" customHeight="1" x14ac:dyDescent="0.25">
      <c r="A768" s="105" t="s">
        <v>7239</v>
      </c>
      <c r="B768" s="51" t="s">
        <v>7631</v>
      </c>
      <c r="C768" s="49">
        <v>93</v>
      </c>
      <c r="D768" s="63" t="s">
        <v>3333</v>
      </c>
      <c r="E768" s="51" t="s">
        <v>1630</v>
      </c>
      <c r="F768" s="114">
        <v>5055</v>
      </c>
      <c r="G768" s="51" t="s">
        <v>386</v>
      </c>
      <c r="H768" s="24" t="str">
        <f>IFERROR(IF(F768*1=9999,VLOOKUP(99&amp;C768*1,[4]Depara_Prod_Oficial!$A$2:$F$1048576,6,FALSE),VLOOKUP(F768*1,[4]Depara_Prod_Oficial!$A$2:$F$1048576,6,FALSE)),E768)</f>
        <v>Vida Master</v>
      </c>
      <c r="I768" s="24" t="str">
        <f>IFERROR(VLOOKUP(H768,'[5]Principais Produtos'!$C$1:$D$42,2,0),"Não")</f>
        <v>Sim</v>
      </c>
      <c r="J768" s="51" t="s">
        <v>387</v>
      </c>
      <c r="K768" s="51" t="s">
        <v>3664</v>
      </c>
      <c r="L768" s="51"/>
      <c r="M768" s="54" t="s">
        <v>48</v>
      </c>
      <c r="N768" s="55">
        <v>18271.099999999999</v>
      </c>
      <c r="O768" s="55">
        <v>14000</v>
      </c>
      <c r="P768" s="56">
        <v>4271.0999999999985</v>
      </c>
      <c r="Q768" s="64">
        <v>0</v>
      </c>
      <c r="R768" s="51"/>
      <c r="S768" s="62" t="s">
        <v>375</v>
      </c>
      <c r="T768" s="53">
        <v>2338988</v>
      </c>
      <c r="U768" s="53" t="s">
        <v>7625</v>
      </c>
      <c r="V768" s="53" t="s">
        <v>7626</v>
      </c>
      <c r="W768" s="53" t="s">
        <v>52</v>
      </c>
      <c r="X768" s="53" t="s">
        <v>7627</v>
      </c>
      <c r="Y768" s="53" t="s">
        <v>7628</v>
      </c>
      <c r="Z768" s="53" t="s">
        <v>7629</v>
      </c>
      <c r="AA768" s="53" t="s">
        <v>56</v>
      </c>
      <c r="AB768" s="53">
        <v>60000</v>
      </c>
      <c r="AC768" s="53">
        <v>60000</v>
      </c>
      <c r="AD768" s="53" t="s">
        <v>56</v>
      </c>
      <c r="AE768" s="53" t="s">
        <v>56</v>
      </c>
      <c r="AF768" s="53" t="s">
        <v>56</v>
      </c>
      <c r="AG768" s="53">
        <v>60000</v>
      </c>
      <c r="AH768" s="53" t="s">
        <v>102</v>
      </c>
      <c r="AI768" s="53">
        <v>30000</v>
      </c>
      <c r="AJ768" s="53">
        <v>0</v>
      </c>
      <c r="AK768" s="53" t="s">
        <v>58</v>
      </c>
      <c r="AL768" s="53">
        <v>0</v>
      </c>
      <c r="AM768" s="51" t="s">
        <v>59</v>
      </c>
      <c r="AN768" s="51" t="s">
        <v>60</v>
      </c>
      <c r="AO768" s="51"/>
      <c r="AP768" s="53" t="s">
        <v>61</v>
      </c>
      <c r="AQ768" s="53" t="s">
        <v>62</v>
      </c>
      <c r="AR768" s="53" t="s">
        <v>87</v>
      </c>
      <c r="AS768" s="53" t="s">
        <v>88</v>
      </c>
      <c r="AT768" s="53" t="s">
        <v>153</v>
      </c>
      <c r="AU768" s="53" t="s">
        <v>65</v>
      </c>
      <c r="AV768" s="53" t="s">
        <v>7630</v>
      </c>
      <c r="AW768" s="53" t="s">
        <v>92</v>
      </c>
      <c r="AX768" s="53" t="s">
        <v>68</v>
      </c>
      <c r="AY768" s="53" t="s">
        <v>93</v>
      </c>
      <c r="AZ768" s="53" t="s">
        <v>7360</v>
      </c>
      <c r="BA768" s="53" t="s">
        <v>106</v>
      </c>
      <c r="BB768" s="53">
        <v>0</v>
      </c>
      <c r="BC768" s="53" t="s">
        <v>7631</v>
      </c>
      <c r="BD768" s="58">
        <v>42647</v>
      </c>
      <c r="BE768" s="58">
        <v>42658</v>
      </c>
      <c r="BF768" s="53">
        <v>60000</v>
      </c>
      <c r="BG768" s="58">
        <v>42658</v>
      </c>
      <c r="BH768" s="59" t="s">
        <v>7360</v>
      </c>
      <c r="BI768" s="60">
        <v>292</v>
      </c>
      <c r="BJ768" s="61">
        <v>9.7333333333333325</v>
      </c>
      <c r="BK768" s="27">
        <f t="shared" si="48"/>
        <v>9</v>
      </c>
      <c r="BL768" s="110">
        <f t="shared" si="49"/>
        <v>0.75</v>
      </c>
    </row>
    <row r="769" spans="1:64" s="77" customFormat="1" ht="18.75" customHeight="1" x14ac:dyDescent="0.25">
      <c r="A769" s="105" t="s">
        <v>7239</v>
      </c>
      <c r="B769" s="51" t="s">
        <v>7637</v>
      </c>
      <c r="C769" s="49">
        <v>93</v>
      </c>
      <c r="D769" s="63" t="s">
        <v>3333</v>
      </c>
      <c r="E769" s="51" t="s">
        <v>3187</v>
      </c>
      <c r="F769" s="114">
        <v>8062</v>
      </c>
      <c r="G769" s="51" t="s">
        <v>399</v>
      </c>
      <c r="H769" s="24" t="str">
        <f>IFERROR(IF(F769*1=9999,VLOOKUP(99&amp;C769*1,[4]Depara_Prod_Oficial!$A$2:$F$1048576,6,FALSE),VLOOKUP(F769*1,[4]Depara_Prod_Oficial!$A$2:$F$1048576,6,FALSE)),E769)</f>
        <v>Vida Mulher</v>
      </c>
      <c r="I769" s="24" t="str">
        <f>IFERROR(VLOOKUP(H769,'[5]Principais Produtos'!$C$1:$D$42,2,0),"Não")</f>
        <v>Não</v>
      </c>
      <c r="J769" s="51" t="s">
        <v>387</v>
      </c>
      <c r="K769" s="51" t="s">
        <v>6139</v>
      </c>
      <c r="L769" s="51"/>
      <c r="M769" s="54" t="s">
        <v>48</v>
      </c>
      <c r="N769" s="55">
        <v>4552.46</v>
      </c>
      <c r="O769" s="55">
        <v>4000</v>
      </c>
      <c r="P769" s="56">
        <v>552.46</v>
      </c>
      <c r="Q769" s="64">
        <v>0</v>
      </c>
      <c r="R769" s="51"/>
      <c r="S769" s="62" t="s">
        <v>375</v>
      </c>
      <c r="T769" s="53">
        <v>2428320</v>
      </c>
      <c r="U769" s="53" t="s">
        <v>7632</v>
      </c>
      <c r="V769" s="53" t="s">
        <v>7633</v>
      </c>
      <c r="W769" s="53" t="s">
        <v>52</v>
      </c>
      <c r="X769" s="53" t="s">
        <v>7634</v>
      </c>
      <c r="Y769" s="53" t="s">
        <v>7635</v>
      </c>
      <c r="Z769" s="53" t="s">
        <v>1287</v>
      </c>
      <c r="AA769" s="53" t="s">
        <v>56</v>
      </c>
      <c r="AB769" s="53">
        <v>4000</v>
      </c>
      <c r="AC769" s="53">
        <v>4000</v>
      </c>
      <c r="AD769" s="53" t="s">
        <v>56</v>
      </c>
      <c r="AE769" s="53" t="s">
        <v>56</v>
      </c>
      <c r="AF769" s="53" t="s">
        <v>56</v>
      </c>
      <c r="AG769" s="53">
        <v>4000</v>
      </c>
      <c r="AH769" s="53" t="s">
        <v>102</v>
      </c>
      <c r="AI769" s="53">
        <v>2000</v>
      </c>
      <c r="AJ769" s="53">
        <v>0</v>
      </c>
      <c r="AK769" s="53" t="s">
        <v>58</v>
      </c>
      <c r="AL769" s="53">
        <v>0</v>
      </c>
      <c r="AM769" s="51" t="s">
        <v>59</v>
      </c>
      <c r="AN769" s="51" t="s">
        <v>60</v>
      </c>
      <c r="AO769" s="51"/>
      <c r="AP769" s="53" t="s">
        <v>61</v>
      </c>
      <c r="AQ769" s="53" t="s">
        <v>62</v>
      </c>
      <c r="AR769" s="53" t="s">
        <v>87</v>
      </c>
      <c r="AS769" s="53" t="s">
        <v>88</v>
      </c>
      <c r="AT769" s="53" t="s">
        <v>347</v>
      </c>
      <c r="AU769" s="53" t="s">
        <v>65</v>
      </c>
      <c r="AV769" s="53" t="s">
        <v>7636</v>
      </c>
      <c r="AW769" s="53" t="s">
        <v>92</v>
      </c>
      <c r="AX769" s="53" t="s">
        <v>68</v>
      </c>
      <c r="AY769" s="53" t="s">
        <v>93</v>
      </c>
      <c r="AZ769" s="53" t="s">
        <v>7244</v>
      </c>
      <c r="BA769" s="53" t="s">
        <v>106</v>
      </c>
      <c r="BB769" s="53">
        <v>0</v>
      </c>
      <c r="BC769" s="53" t="s">
        <v>7637</v>
      </c>
      <c r="BD769" s="58">
        <v>42811</v>
      </c>
      <c r="BE769" s="58">
        <v>42817</v>
      </c>
      <c r="BF769" s="53">
        <v>4000</v>
      </c>
      <c r="BG769" s="58">
        <v>42817</v>
      </c>
      <c r="BH769" s="59" t="s">
        <v>7244</v>
      </c>
      <c r="BI769" s="60">
        <v>132</v>
      </c>
      <c r="BJ769" s="61">
        <v>4.4000000000000004</v>
      </c>
      <c r="BK769" s="27">
        <f t="shared" si="48"/>
        <v>4</v>
      </c>
      <c r="BL769" s="110">
        <f t="shared" si="49"/>
        <v>0.33333333333333331</v>
      </c>
    </row>
    <row r="770" spans="1:64" s="77" customFormat="1" ht="18.75" customHeight="1" x14ac:dyDescent="0.25">
      <c r="A770" s="105" t="s">
        <v>7239</v>
      </c>
      <c r="B770" s="51" t="s">
        <v>7643</v>
      </c>
      <c r="C770" s="49">
        <v>93</v>
      </c>
      <c r="D770" s="63" t="s">
        <v>3333</v>
      </c>
      <c r="E770" s="51" t="s">
        <v>1632</v>
      </c>
      <c r="F770" s="114">
        <v>8061</v>
      </c>
      <c r="G770" s="51" t="s">
        <v>386</v>
      </c>
      <c r="H770" s="24" t="str">
        <f>IFERROR(IF(F770*1=9999,VLOOKUP(99&amp;C770*1,[4]Depara_Prod_Oficial!$A$2:$F$1048576,6,FALSE),VLOOKUP(F770*1,[4]Depara_Prod_Oficial!$A$2:$F$1048576,6,FALSE)),E770)</f>
        <v>Vida Homem</v>
      </c>
      <c r="I770" s="24" t="str">
        <f>IFERROR(VLOOKUP(H770,'[5]Principais Produtos'!$C$1:$D$42,2,0),"Não")</f>
        <v>Sim</v>
      </c>
      <c r="J770" s="51" t="s">
        <v>387</v>
      </c>
      <c r="K770" s="51" t="s">
        <v>921</v>
      </c>
      <c r="L770" s="51"/>
      <c r="M770" s="54" t="s">
        <v>48</v>
      </c>
      <c r="N770" s="55">
        <v>34499.870000000003</v>
      </c>
      <c r="O770" s="55">
        <v>32000</v>
      </c>
      <c r="P770" s="56">
        <v>2499.8700000000026</v>
      </c>
      <c r="Q770" s="64">
        <v>0</v>
      </c>
      <c r="R770" s="51"/>
      <c r="S770" s="62" t="s">
        <v>375</v>
      </c>
      <c r="T770" s="53">
        <v>2426352</v>
      </c>
      <c r="U770" s="53" t="s">
        <v>7638</v>
      </c>
      <c r="V770" s="53" t="s">
        <v>7639</v>
      </c>
      <c r="W770" s="53" t="s">
        <v>52</v>
      </c>
      <c r="X770" s="53" t="s">
        <v>7640</v>
      </c>
      <c r="Y770" s="53" t="s">
        <v>7641</v>
      </c>
      <c r="Z770" s="53" t="s">
        <v>7642</v>
      </c>
      <c r="AA770" s="53" t="s">
        <v>56</v>
      </c>
      <c r="AB770" s="53">
        <v>30000</v>
      </c>
      <c r="AC770" s="53">
        <v>30000</v>
      </c>
      <c r="AD770" s="53" t="s">
        <v>56</v>
      </c>
      <c r="AE770" s="53" t="s">
        <v>56</v>
      </c>
      <c r="AF770" s="53" t="s">
        <v>56</v>
      </c>
      <c r="AG770" s="53">
        <v>30000</v>
      </c>
      <c r="AH770" s="53" t="s">
        <v>102</v>
      </c>
      <c r="AI770" s="53">
        <v>15000</v>
      </c>
      <c r="AJ770" s="53">
        <v>0</v>
      </c>
      <c r="AK770" s="53" t="s">
        <v>58</v>
      </c>
      <c r="AL770" s="53">
        <v>0</v>
      </c>
      <c r="AM770" s="51" t="s">
        <v>59</v>
      </c>
      <c r="AN770" s="51" t="s">
        <v>60</v>
      </c>
      <c r="AO770" s="51"/>
      <c r="AP770" s="53" t="s">
        <v>61</v>
      </c>
      <c r="AQ770" s="53" t="s">
        <v>62</v>
      </c>
      <c r="AR770" s="53" t="s">
        <v>87</v>
      </c>
      <c r="AS770" s="53" t="s">
        <v>88</v>
      </c>
      <c r="AT770" s="53" t="s">
        <v>347</v>
      </c>
      <c r="AU770" s="53" t="s">
        <v>65</v>
      </c>
      <c r="AV770" s="53" t="s">
        <v>441</v>
      </c>
      <c r="AW770" s="53" t="s">
        <v>92</v>
      </c>
      <c r="AX770" s="53" t="s">
        <v>68</v>
      </c>
      <c r="AY770" s="53" t="s">
        <v>93</v>
      </c>
      <c r="AZ770" s="53" t="s">
        <v>7244</v>
      </c>
      <c r="BA770" s="53" t="s">
        <v>106</v>
      </c>
      <c r="BB770" s="53">
        <v>0</v>
      </c>
      <c r="BC770" s="53" t="s">
        <v>7643</v>
      </c>
      <c r="BD770" s="58">
        <v>42805</v>
      </c>
      <c r="BE770" s="58">
        <v>42811</v>
      </c>
      <c r="BF770" s="53">
        <v>30000</v>
      </c>
      <c r="BG770" s="58">
        <v>42811</v>
      </c>
      <c r="BH770" s="59" t="s">
        <v>7244</v>
      </c>
      <c r="BI770" s="60">
        <v>138</v>
      </c>
      <c r="BJ770" s="61">
        <v>4.5999999999999996</v>
      </c>
      <c r="BK770" s="27">
        <f t="shared" si="48"/>
        <v>4</v>
      </c>
      <c r="BL770" s="110">
        <f t="shared" si="49"/>
        <v>0.33333333333333331</v>
      </c>
    </row>
    <row r="771" spans="1:64" s="77" customFormat="1" ht="18.75" customHeight="1" x14ac:dyDescent="0.25">
      <c r="A771" s="105" t="s">
        <v>7239</v>
      </c>
      <c r="B771" s="51" t="s">
        <v>7648</v>
      </c>
      <c r="C771" s="49">
        <v>93</v>
      </c>
      <c r="D771" s="63" t="s">
        <v>3333</v>
      </c>
      <c r="E771" s="51" t="s">
        <v>1630</v>
      </c>
      <c r="F771" s="114">
        <v>5055</v>
      </c>
      <c r="G771" s="51" t="s">
        <v>386</v>
      </c>
      <c r="H771" s="24" t="str">
        <f>IFERROR(IF(F771*1=9999,VLOOKUP(99&amp;C771*1,[4]Depara_Prod_Oficial!$A$2:$F$1048576,6,FALSE),VLOOKUP(F771*1,[4]Depara_Prod_Oficial!$A$2:$F$1048576,6,FALSE)),E771)</f>
        <v>Vida Master</v>
      </c>
      <c r="I771" s="24" t="str">
        <f>IFERROR(VLOOKUP(H771,'[5]Principais Produtos'!$C$1:$D$42,2,0),"Não")</f>
        <v>Sim</v>
      </c>
      <c r="J771" s="51" t="s">
        <v>387</v>
      </c>
      <c r="K771" s="51" t="s">
        <v>921</v>
      </c>
      <c r="L771" s="51"/>
      <c r="M771" s="54" t="s">
        <v>48</v>
      </c>
      <c r="N771" s="55">
        <v>28000</v>
      </c>
      <c r="O771" s="55">
        <v>14000</v>
      </c>
      <c r="P771" s="56">
        <v>14000</v>
      </c>
      <c r="Q771" s="64">
        <v>0</v>
      </c>
      <c r="R771" s="51"/>
      <c r="S771" s="62" t="s">
        <v>375</v>
      </c>
      <c r="T771" s="53">
        <v>2420541</v>
      </c>
      <c r="U771" s="53" t="s">
        <v>7644</v>
      </c>
      <c r="V771" s="53" t="s">
        <v>7645</v>
      </c>
      <c r="W771" s="53" t="s">
        <v>52</v>
      </c>
      <c r="X771" s="53" t="s">
        <v>7646</v>
      </c>
      <c r="Y771" s="53" t="s">
        <v>7647</v>
      </c>
      <c r="Z771" s="53" t="s">
        <v>669</v>
      </c>
      <c r="AA771" s="53" t="s">
        <v>56</v>
      </c>
      <c r="AB771" s="53">
        <v>28000</v>
      </c>
      <c r="AC771" s="53">
        <v>28000</v>
      </c>
      <c r="AD771" s="53" t="s">
        <v>56</v>
      </c>
      <c r="AE771" s="53" t="s">
        <v>56</v>
      </c>
      <c r="AF771" s="53" t="s">
        <v>56</v>
      </c>
      <c r="AG771" s="53">
        <v>28000</v>
      </c>
      <c r="AH771" s="53" t="s">
        <v>102</v>
      </c>
      <c r="AI771" s="53">
        <v>14000</v>
      </c>
      <c r="AJ771" s="53">
        <v>0</v>
      </c>
      <c r="AK771" s="53" t="s">
        <v>58</v>
      </c>
      <c r="AL771" s="53">
        <v>0</v>
      </c>
      <c r="AM771" s="51" t="s">
        <v>59</v>
      </c>
      <c r="AN771" s="51" t="s">
        <v>60</v>
      </c>
      <c r="AO771" s="51"/>
      <c r="AP771" s="53" t="s">
        <v>61</v>
      </c>
      <c r="AQ771" s="53" t="s">
        <v>62</v>
      </c>
      <c r="AR771" s="53" t="s">
        <v>737</v>
      </c>
      <c r="AS771" s="53" t="s">
        <v>88</v>
      </c>
      <c r="AT771" s="53" t="s">
        <v>89</v>
      </c>
      <c r="AU771" s="53" t="s">
        <v>103</v>
      </c>
      <c r="AV771" s="53" t="s">
        <v>2168</v>
      </c>
      <c r="AW771" s="53" t="s">
        <v>92</v>
      </c>
      <c r="AX771" s="53" t="s">
        <v>68</v>
      </c>
      <c r="AY771" s="53" t="s">
        <v>93</v>
      </c>
      <c r="AZ771" s="53" t="s">
        <v>7244</v>
      </c>
      <c r="BA771" s="53" t="s">
        <v>106</v>
      </c>
      <c r="BB771" s="53">
        <v>0</v>
      </c>
      <c r="BC771" s="53" t="s">
        <v>7648</v>
      </c>
      <c r="BD771" s="58">
        <v>42786</v>
      </c>
      <c r="BE771" s="58">
        <v>42796</v>
      </c>
      <c r="BF771" s="53">
        <v>28000</v>
      </c>
      <c r="BG771" s="58">
        <v>42796</v>
      </c>
      <c r="BH771" s="59" t="s">
        <v>7244</v>
      </c>
      <c r="BI771" s="60">
        <v>153</v>
      </c>
      <c r="BJ771" s="61">
        <v>5.0999999999999996</v>
      </c>
      <c r="BK771" s="27">
        <f t="shared" si="48"/>
        <v>5</v>
      </c>
      <c r="BL771" s="110">
        <f t="shared" si="49"/>
        <v>0.41666666666666669</v>
      </c>
    </row>
    <row r="772" spans="1:64" s="77" customFormat="1" ht="18.75" customHeight="1" x14ac:dyDescent="0.25">
      <c r="A772" s="105" t="s">
        <v>7239</v>
      </c>
      <c r="B772" s="51" t="s">
        <v>7653</v>
      </c>
      <c r="C772" s="49">
        <v>93</v>
      </c>
      <c r="D772" s="63" t="s">
        <v>3333</v>
      </c>
      <c r="E772" s="51" t="s">
        <v>3186</v>
      </c>
      <c r="F772" s="114">
        <v>7001</v>
      </c>
      <c r="G772" s="51" t="s">
        <v>46</v>
      </c>
      <c r="H772" s="24" t="str">
        <f>IFERROR(IF(F772*1=9999,VLOOKUP(99&amp;C772*1,[4]Depara_Prod_Oficial!$A$2:$F$1048576,6,FALSE),VLOOKUP(F772*1,[4]Depara_Prod_Oficial!$A$2:$F$1048576,6,FALSE)),E772)</f>
        <v>Vida Funcionários</v>
      </c>
      <c r="I772" s="24" t="str">
        <f>IFERROR(VLOOKUP(H772,'[5]Principais Produtos'!$C$1:$D$42,2,0),"Não")</f>
        <v>Não</v>
      </c>
      <c r="J772" s="51" t="s">
        <v>387</v>
      </c>
      <c r="K772" s="51" t="s">
        <v>6139</v>
      </c>
      <c r="L772" s="51"/>
      <c r="M772" s="54" t="s">
        <v>369</v>
      </c>
      <c r="N772" s="55">
        <v>32055.119999999999</v>
      </c>
      <c r="O772" s="55">
        <v>0</v>
      </c>
      <c r="P772" s="56">
        <v>32055.119999999999</v>
      </c>
      <c r="Q772" s="64"/>
      <c r="R772" s="51"/>
      <c r="S772" s="62" t="s">
        <v>375</v>
      </c>
      <c r="T772" s="53">
        <v>2223576</v>
      </c>
      <c r="U772" s="53" t="s">
        <v>7649</v>
      </c>
      <c r="V772" s="53" t="s">
        <v>7650</v>
      </c>
      <c r="W772" s="53" t="s">
        <v>52</v>
      </c>
      <c r="X772" s="53" t="s">
        <v>7651</v>
      </c>
      <c r="Y772" s="53" t="s">
        <v>7652</v>
      </c>
      <c r="Z772" s="53" t="s">
        <v>2578</v>
      </c>
      <c r="AA772" s="53" t="s">
        <v>56</v>
      </c>
      <c r="AB772" s="53">
        <v>50121</v>
      </c>
      <c r="AC772" s="53">
        <v>50121</v>
      </c>
      <c r="AD772" s="53" t="s">
        <v>56</v>
      </c>
      <c r="AE772" s="53" t="s">
        <v>56</v>
      </c>
      <c r="AF772" s="53" t="s">
        <v>56</v>
      </c>
      <c r="AG772" s="53">
        <v>50121</v>
      </c>
      <c r="AH772" s="53" t="s">
        <v>102</v>
      </c>
      <c r="AI772" s="53">
        <v>25060.5</v>
      </c>
      <c r="AJ772" s="53">
        <v>0</v>
      </c>
      <c r="AK772" s="53" t="s">
        <v>58</v>
      </c>
      <c r="AL772" s="53">
        <v>0</v>
      </c>
      <c r="AM772" s="51" t="s">
        <v>59</v>
      </c>
      <c r="AN772" s="51" t="s">
        <v>60</v>
      </c>
      <c r="AO772" s="51"/>
      <c r="AP772" s="53" t="s">
        <v>61</v>
      </c>
      <c r="AQ772" s="53" t="s">
        <v>62</v>
      </c>
      <c r="AR772" s="53" t="s">
        <v>405</v>
      </c>
      <c r="AS772" s="53" t="s">
        <v>64</v>
      </c>
      <c r="AT772" s="53" t="s">
        <v>169</v>
      </c>
      <c r="AU772" s="53" t="s">
        <v>65</v>
      </c>
      <c r="AV772" s="53" t="s">
        <v>876</v>
      </c>
      <c r="AW772" s="53" t="s">
        <v>774</v>
      </c>
      <c r="AX772" s="53" t="s">
        <v>775</v>
      </c>
      <c r="AY772" s="53" t="s">
        <v>93</v>
      </c>
      <c r="AZ772" s="53" t="s">
        <v>7261</v>
      </c>
      <c r="BA772" s="53" t="s">
        <v>115</v>
      </c>
      <c r="BB772" s="53">
        <v>0</v>
      </c>
      <c r="BC772" s="53" t="s">
        <v>7653</v>
      </c>
      <c r="BD772" s="58">
        <v>42433</v>
      </c>
      <c r="BE772" s="58">
        <v>42447</v>
      </c>
      <c r="BF772" s="53">
        <v>50121</v>
      </c>
      <c r="BG772" s="58">
        <v>42447</v>
      </c>
      <c r="BH772" s="59" t="s">
        <v>7261</v>
      </c>
      <c r="BI772" s="60">
        <v>508</v>
      </c>
      <c r="BJ772" s="61">
        <v>16.933333333333334</v>
      </c>
      <c r="BK772" s="27">
        <f t="shared" si="48"/>
        <v>16</v>
      </c>
      <c r="BL772" s="110">
        <f t="shared" si="49"/>
        <v>1.3333333333333333</v>
      </c>
    </row>
    <row r="773" spans="1:64" s="77" customFormat="1" ht="18.75" customHeight="1" x14ac:dyDescent="0.25">
      <c r="A773" s="105" t="s">
        <v>7239</v>
      </c>
      <c r="B773" s="51" t="s">
        <v>7658</v>
      </c>
      <c r="C773" s="49">
        <v>93</v>
      </c>
      <c r="D773" s="63" t="s">
        <v>3333</v>
      </c>
      <c r="E773" s="51" t="s">
        <v>1630</v>
      </c>
      <c r="F773" s="114">
        <v>5055</v>
      </c>
      <c r="G773" s="51" t="s">
        <v>386</v>
      </c>
      <c r="H773" s="24" t="str">
        <f>IFERROR(IF(F773*1=9999,VLOOKUP(99&amp;C773*1,[4]Depara_Prod_Oficial!$A$2:$F$1048576,6,FALSE),VLOOKUP(F773*1,[4]Depara_Prod_Oficial!$A$2:$F$1048576,6,FALSE)),E773)</f>
        <v>Vida Master</v>
      </c>
      <c r="I773" s="24" t="str">
        <f>IFERROR(VLOOKUP(H773,'[5]Principais Produtos'!$C$1:$D$42,2,0),"Não")</f>
        <v>Sim</v>
      </c>
      <c r="J773" s="51" t="s">
        <v>925</v>
      </c>
      <c r="K773" s="51" t="s">
        <v>378</v>
      </c>
      <c r="L773" s="51" t="s">
        <v>378</v>
      </c>
      <c r="M773" s="54" t="s">
        <v>369</v>
      </c>
      <c r="N773" s="55">
        <v>1974.33</v>
      </c>
      <c r="O773" s="55">
        <v>0</v>
      </c>
      <c r="P773" s="56">
        <v>1974.33</v>
      </c>
      <c r="Q773" s="64"/>
      <c r="R773" s="51"/>
      <c r="S773" s="62" t="s">
        <v>375</v>
      </c>
      <c r="T773" s="53">
        <v>2422573</v>
      </c>
      <c r="U773" s="53" t="s">
        <v>7654</v>
      </c>
      <c r="V773" s="53" t="s">
        <v>7655</v>
      </c>
      <c r="W773" s="53" t="s">
        <v>52</v>
      </c>
      <c r="X773" s="53" t="s">
        <v>7656</v>
      </c>
      <c r="Y773" s="53" t="s">
        <v>7657</v>
      </c>
      <c r="Z773" s="53" t="s">
        <v>6086</v>
      </c>
      <c r="AA773" s="53" t="s">
        <v>56</v>
      </c>
      <c r="AB773" s="53">
        <v>3541.62</v>
      </c>
      <c r="AC773" s="53">
        <v>4891.62</v>
      </c>
      <c r="AD773" s="53" t="s">
        <v>56</v>
      </c>
      <c r="AE773" s="53" t="s">
        <v>56</v>
      </c>
      <c r="AF773" s="53" t="s">
        <v>56</v>
      </c>
      <c r="AG773" s="53">
        <v>3541.62</v>
      </c>
      <c r="AH773" s="53" t="s">
        <v>102</v>
      </c>
      <c r="AI773" s="53">
        <v>1770.81</v>
      </c>
      <c r="AJ773" s="53">
        <v>0</v>
      </c>
      <c r="AK773" s="53" t="s">
        <v>58</v>
      </c>
      <c r="AL773" s="53">
        <v>0</v>
      </c>
      <c r="AM773" s="51" t="s">
        <v>59</v>
      </c>
      <c r="AN773" s="51" t="s">
        <v>60</v>
      </c>
      <c r="AO773" s="51"/>
      <c r="AP773" s="53" t="s">
        <v>61</v>
      </c>
      <c r="AQ773" s="53" t="s">
        <v>62</v>
      </c>
      <c r="AR773" s="53" t="s">
        <v>87</v>
      </c>
      <c r="AS773" s="53" t="s">
        <v>88</v>
      </c>
      <c r="AT773" s="53" t="s">
        <v>89</v>
      </c>
      <c r="AU773" s="53" t="s">
        <v>103</v>
      </c>
      <c r="AV773" s="53" t="s">
        <v>406</v>
      </c>
      <c r="AW773" s="53" t="s">
        <v>283</v>
      </c>
      <c r="AX773" s="53" t="s">
        <v>293</v>
      </c>
      <c r="AY773" s="53" t="s">
        <v>93</v>
      </c>
      <c r="AZ773" s="53" t="s">
        <v>7598</v>
      </c>
      <c r="BA773" s="53" t="s">
        <v>115</v>
      </c>
      <c r="BB773" s="53">
        <v>0</v>
      </c>
      <c r="BC773" s="53" t="s">
        <v>7658</v>
      </c>
      <c r="BD773" s="58">
        <v>42787</v>
      </c>
      <c r="BE773" s="58">
        <v>42802</v>
      </c>
      <c r="BF773" s="53">
        <v>3541.62</v>
      </c>
      <c r="BG773" s="58">
        <v>42802</v>
      </c>
      <c r="BH773" s="59" t="s">
        <v>7598</v>
      </c>
      <c r="BI773" s="60">
        <v>154</v>
      </c>
      <c r="BJ773" s="61">
        <v>5.1333333333333337</v>
      </c>
      <c r="BK773" s="27">
        <f t="shared" si="48"/>
        <v>5</v>
      </c>
      <c r="BL773" s="110">
        <f t="shared" si="49"/>
        <v>0.41666666666666669</v>
      </c>
    </row>
    <row r="774" spans="1:64" s="77" customFormat="1" ht="18.75" customHeight="1" x14ac:dyDescent="0.25">
      <c r="A774" s="105" t="s">
        <v>7239</v>
      </c>
      <c r="B774" s="51" t="s">
        <v>7664</v>
      </c>
      <c r="C774" s="49">
        <v>93</v>
      </c>
      <c r="D774" s="63" t="s">
        <v>3333</v>
      </c>
      <c r="E774" s="51" t="s">
        <v>377</v>
      </c>
      <c r="F774" s="114">
        <v>1008</v>
      </c>
      <c r="G774" s="51" t="s">
        <v>46</v>
      </c>
      <c r="H774" s="24" t="str">
        <f>IFERROR(IF(F774*1=9999,VLOOKUP(99&amp;C774*1,[4]Depara_Prod_Oficial!$A$2:$F$1048576,6,FALSE),VLOOKUP(F774*1,[4]Depara_Prod_Oficial!$A$2:$F$1048576,6,FALSE)),E774)</f>
        <v>Vida Proteção Exclusiva</v>
      </c>
      <c r="I774" s="24" t="str">
        <f>IFERROR(VLOOKUP(H774,'[5]Principais Produtos'!$C$1:$D$42,2,0),"Não")</f>
        <v>Sim</v>
      </c>
      <c r="J774" s="51" t="s">
        <v>387</v>
      </c>
      <c r="K774" s="51" t="s">
        <v>6139</v>
      </c>
      <c r="L774" s="51"/>
      <c r="M774" s="54" t="s">
        <v>902</v>
      </c>
      <c r="N774" s="55">
        <v>75812.899999999994</v>
      </c>
      <c r="O774" s="55">
        <v>75812.899999999994</v>
      </c>
      <c r="P774" s="56">
        <v>0</v>
      </c>
      <c r="Q774" s="64"/>
      <c r="R774" s="51"/>
      <c r="S774" s="57" t="s">
        <v>49</v>
      </c>
      <c r="T774" s="53">
        <v>1945690</v>
      </c>
      <c r="U774" s="53" t="s">
        <v>7659</v>
      </c>
      <c r="V774" s="53" t="s">
        <v>7660</v>
      </c>
      <c r="W774" s="53" t="s">
        <v>52</v>
      </c>
      <c r="X774" s="53" t="s">
        <v>7661</v>
      </c>
      <c r="Y774" s="53" t="s">
        <v>7662</v>
      </c>
      <c r="Z774" s="53" t="s">
        <v>7663</v>
      </c>
      <c r="AA774" s="53" t="s">
        <v>56</v>
      </c>
      <c r="AB774" s="53">
        <v>29711</v>
      </c>
      <c r="AC774" s="53">
        <v>29711</v>
      </c>
      <c r="AD774" s="53" t="s">
        <v>56</v>
      </c>
      <c r="AE774" s="53" t="s">
        <v>56</v>
      </c>
      <c r="AF774" s="53" t="s">
        <v>56</v>
      </c>
      <c r="AG774" s="53">
        <v>29711</v>
      </c>
      <c r="AH774" s="53" t="s">
        <v>57</v>
      </c>
      <c r="AI774" s="53">
        <v>29711</v>
      </c>
      <c r="AJ774" s="53">
        <v>0</v>
      </c>
      <c r="AK774" s="53" t="s">
        <v>102</v>
      </c>
      <c r="AL774" s="53">
        <v>0</v>
      </c>
      <c r="AM774" s="51" t="s">
        <v>59</v>
      </c>
      <c r="AN774" s="51" t="s">
        <v>60</v>
      </c>
      <c r="AO774" s="51"/>
      <c r="AP774" s="53" t="s">
        <v>61</v>
      </c>
      <c r="AQ774" s="53" t="s">
        <v>62</v>
      </c>
      <c r="AR774" s="53"/>
      <c r="AS774" s="53" t="s">
        <v>88</v>
      </c>
      <c r="AT774" s="53" t="s">
        <v>169</v>
      </c>
      <c r="AU774" s="53" t="s">
        <v>65</v>
      </c>
      <c r="AV774" s="53" t="s">
        <v>2990</v>
      </c>
      <c r="AW774" s="53" t="s">
        <v>92</v>
      </c>
      <c r="AX774" s="53" t="s">
        <v>68</v>
      </c>
      <c r="AY774" s="53" t="s">
        <v>93</v>
      </c>
      <c r="AZ774" s="53" t="s">
        <v>7303</v>
      </c>
      <c r="BA774" s="53" t="s">
        <v>262</v>
      </c>
      <c r="BB774" s="53">
        <v>0</v>
      </c>
      <c r="BC774" s="53" t="s">
        <v>7664</v>
      </c>
      <c r="BD774" s="58">
        <v>40203</v>
      </c>
      <c r="BE774" s="58">
        <v>41914</v>
      </c>
      <c r="BF774" s="53">
        <v>29711</v>
      </c>
      <c r="BG774" s="58">
        <v>41914</v>
      </c>
      <c r="BH774" s="59" t="s">
        <v>7303</v>
      </c>
      <c r="BI774" s="60">
        <v>1047</v>
      </c>
      <c r="BJ774" s="61">
        <v>34.9</v>
      </c>
      <c r="BK774" s="27">
        <f t="shared" si="48"/>
        <v>34</v>
      </c>
      <c r="BL774" s="110">
        <f t="shared" si="49"/>
        <v>2.8333333333333335</v>
      </c>
    </row>
    <row r="775" spans="1:64" s="77" customFormat="1" ht="18.75" customHeight="1" x14ac:dyDescent="0.25">
      <c r="A775" s="105" t="s">
        <v>7239</v>
      </c>
      <c r="B775" s="51" t="s">
        <v>7670</v>
      </c>
      <c r="C775" s="49">
        <v>82</v>
      </c>
      <c r="D775" s="63" t="s">
        <v>3333</v>
      </c>
      <c r="E775" s="51" t="s">
        <v>917</v>
      </c>
      <c r="F775" s="114">
        <v>5012</v>
      </c>
      <c r="G775" s="51" t="s">
        <v>374</v>
      </c>
      <c r="H775" s="24" t="str">
        <f>IFERROR(IF(F775*1=9999,VLOOKUP(99&amp;C775*1,[4]Depara_Prod_Oficial!$A$2:$F$1048576,6,FALSE),VLOOKUP(F775*1,[4]Depara_Prod_Oficial!$A$2:$F$1048576,6,FALSE)),E775)</f>
        <v>AP STD</v>
      </c>
      <c r="I775" s="24" t="str">
        <f>IFERROR(VLOOKUP(H775,'[5]Principais Produtos'!$C$1:$D$42,2,0),"Não")</f>
        <v>Sim</v>
      </c>
      <c r="J775" s="51" t="s">
        <v>387</v>
      </c>
      <c r="K775" s="51" t="s">
        <v>6139</v>
      </c>
      <c r="L775" s="51"/>
      <c r="M775" s="54" t="s">
        <v>369</v>
      </c>
      <c r="N775" s="55">
        <v>1243.55</v>
      </c>
      <c r="O775" s="55">
        <v>0</v>
      </c>
      <c r="P775" s="56">
        <v>1243.55</v>
      </c>
      <c r="Q775" s="64"/>
      <c r="R775" s="51"/>
      <c r="S775" s="62" t="s">
        <v>375</v>
      </c>
      <c r="T775" s="53">
        <v>2224876</v>
      </c>
      <c r="U775" s="53" t="s">
        <v>7665</v>
      </c>
      <c r="V775" s="53" t="s">
        <v>7666</v>
      </c>
      <c r="W775" s="53" t="s">
        <v>52</v>
      </c>
      <c r="X775" s="53" t="s">
        <v>7667</v>
      </c>
      <c r="Y775" s="53" t="s">
        <v>7668</v>
      </c>
      <c r="Z775" s="53" t="s">
        <v>7669</v>
      </c>
      <c r="AA775" s="53" t="s">
        <v>56</v>
      </c>
      <c r="AB775" s="53">
        <v>600000</v>
      </c>
      <c r="AC775" s="53">
        <v>600000</v>
      </c>
      <c r="AD775" s="53" t="s">
        <v>56</v>
      </c>
      <c r="AE775" s="53" t="s">
        <v>56</v>
      </c>
      <c r="AF775" s="53" t="s">
        <v>56</v>
      </c>
      <c r="AG775" s="53">
        <v>600000</v>
      </c>
      <c r="AH775" s="53" t="s">
        <v>58</v>
      </c>
      <c r="AI775" s="53">
        <v>0</v>
      </c>
      <c r="AJ775" s="53">
        <v>600000</v>
      </c>
      <c r="AK775" s="53" t="s">
        <v>58</v>
      </c>
      <c r="AL775" s="53">
        <v>0</v>
      </c>
      <c r="AM775" s="51" t="s">
        <v>59</v>
      </c>
      <c r="AN775" s="51" t="s">
        <v>60</v>
      </c>
      <c r="AO775" s="51"/>
      <c r="AP775" s="53" t="s">
        <v>61</v>
      </c>
      <c r="AQ775" s="53" t="s">
        <v>62</v>
      </c>
      <c r="AR775" s="53" t="s">
        <v>405</v>
      </c>
      <c r="AS775" s="53" t="s">
        <v>64</v>
      </c>
      <c r="AT775" s="53" t="s">
        <v>347</v>
      </c>
      <c r="AU775" s="53" t="s">
        <v>65</v>
      </c>
      <c r="AV775" s="53" t="s">
        <v>261</v>
      </c>
      <c r="AW775" s="53" t="s">
        <v>92</v>
      </c>
      <c r="AX775" s="53" t="s">
        <v>4835</v>
      </c>
      <c r="AY775" s="53" t="s">
        <v>434</v>
      </c>
      <c r="AZ775" s="53" t="s">
        <v>7303</v>
      </c>
      <c r="BA775" s="53" t="s">
        <v>155</v>
      </c>
      <c r="BB775" s="53">
        <v>0</v>
      </c>
      <c r="BC775" s="53" t="s">
        <v>7670</v>
      </c>
      <c r="BD775" s="58">
        <v>42446</v>
      </c>
      <c r="BE775" s="58">
        <v>42451</v>
      </c>
      <c r="BF775" s="53">
        <v>600000</v>
      </c>
      <c r="BG775" s="58">
        <v>42451</v>
      </c>
      <c r="BH775" s="59" t="s">
        <v>7303</v>
      </c>
      <c r="BI775" s="60">
        <v>510</v>
      </c>
      <c r="BJ775" s="61">
        <v>17</v>
      </c>
      <c r="BK775" s="27">
        <f t="shared" si="48"/>
        <v>16</v>
      </c>
      <c r="BL775" s="110">
        <f t="shared" si="49"/>
        <v>1.3333333333333333</v>
      </c>
    </row>
    <row r="776" spans="1:64" s="77" customFormat="1" ht="18.75" customHeight="1" x14ac:dyDescent="0.25">
      <c r="A776" s="105" t="s">
        <v>7239</v>
      </c>
      <c r="B776" s="51" t="s">
        <v>7675</v>
      </c>
      <c r="C776" s="49">
        <v>82</v>
      </c>
      <c r="D776" s="63" t="s">
        <v>3333</v>
      </c>
      <c r="E776" s="51" t="s">
        <v>917</v>
      </c>
      <c r="F776" s="114">
        <v>5012</v>
      </c>
      <c r="G776" s="51" t="s">
        <v>386</v>
      </c>
      <c r="H776" s="24" t="str">
        <f>IFERROR(IF(F776*1=9999,VLOOKUP(99&amp;C776*1,[4]Depara_Prod_Oficial!$A$2:$F$1048576,6,FALSE),VLOOKUP(F776*1,[4]Depara_Prod_Oficial!$A$2:$F$1048576,6,FALSE)),E776)</f>
        <v>AP STD</v>
      </c>
      <c r="I776" s="24" t="str">
        <f>IFERROR(VLOOKUP(H776,'[5]Principais Produtos'!$C$1:$D$42,2,0),"Não")</f>
        <v>Sim</v>
      </c>
      <c r="J776" s="51" t="s">
        <v>387</v>
      </c>
      <c r="K776" s="51" t="s">
        <v>6139</v>
      </c>
      <c r="L776" s="51"/>
      <c r="M776" s="54" t="s">
        <v>369</v>
      </c>
      <c r="N776" s="55">
        <v>296493.89</v>
      </c>
      <c r="O776" s="55">
        <v>0</v>
      </c>
      <c r="P776" s="56">
        <v>296493.89</v>
      </c>
      <c r="Q776" s="64"/>
      <c r="R776" s="51"/>
      <c r="S776" s="62" t="s">
        <v>375</v>
      </c>
      <c r="T776" s="53">
        <v>2184855</v>
      </c>
      <c r="U776" s="53" t="s">
        <v>7671</v>
      </c>
      <c r="V776" s="53" t="s">
        <v>7672</v>
      </c>
      <c r="W776" s="53" t="s">
        <v>52</v>
      </c>
      <c r="X776" s="53" t="s">
        <v>7673</v>
      </c>
      <c r="Y776" s="53" t="s">
        <v>7674</v>
      </c>
      <c r="Z776" s="53" t="s">
        <v>4960</v>
      </c>
      <c r="AA776" s="53" t="s">
        <v>56</v>
      </c>
      <c r="AB776" s="53">
        <v>400000</v>
      </c>
      <c r="AC776" s="53">
        <v>400000</v>
      </c>
      <c r="AD776" s="53" t="s">
        <v>56</v>
      </c>
      <c r="AE776" s="53" t="s">
        <v>56</v>
      </c>
      <c r="AF776" s="53" t="s">
        <v>56</v>
      </c>
      <c r="AG776" s="53">
        <v>400000</v>
      </c>
      <c r="AH776" s="53" t="s">
        <v>102</v>
      </c>
      <c r="AI776" s="53">
        <v>200000</v>
      </c>
      <c r="AJ776" s="53">
        <v>0</v>
      </c>
      <c r="AK776" s="53" t="s">
        <v>58</v>
      </c>
      <c r="AL776" s="53">
        <v>0</v>
      </c>
      <c r="AM776" s="51" t="s">
        <v>59</v>
      </c>
      <c r="AN776" s="51" t="s">
        <v>60</v>
      </c>
      <c r="AO776" s="51"/>
      <c r="AP776" s="53" t="s">
        <v>61</v>
      </c>
      <c r="AQ776" s="53" t="s">
        <v>62</v>
      </c>
      <c r="AR776" s="53" t="s">
        <v>737</v>
      </c>
      <c r="AS776" s="53" t="s">
        <v>64</v>
      </c>
      <c r="AT776" s="53" t="s">
        <v>3777</v>
      </c>
      <c r="AU776" s="53" t="s">
        <v>65</v>
      </c>
      <c r="AV776" s="53" t="s">
        <v>201</v>
      </c>
      <c r="AW776" s="53" t="s">
        <v>92</v>
      </c>
      <c r="AX776" s="53" t="s">
        <v>68</v>
      </c>
      <c r="AY776" s="53" t="s">
        <v>93</v>
      </c>
      <c r="AZ776" s="53" t="s">
        <v>7272</v>
      </c>
      <c r="BA776" s="53" t="s">
        <v>155</v>
      </c>
      <c r="BB776" s="53">
        <v>0</v>
      </c>
      <c r="BC776" s="53" t="s">
        <v>7675</v>
      </c>
      <c r="BD776" s="58">
        <v>42346</v>
      </c>
      <c r="BE776" s="58">
        <v>42353</v>
      </c>
      <c r="BF776" s="53">
        <v>400000</v>
      </c>
      <c r="BG776" s="58">
        <v>42353</v>
      </c>
      <c r="BH776" s="59" t="s">
        <v>7272</v>
      </c>
      <c r="BI776" s="60">
        <v>595</v>
      </c>
      <c r="BJ776" s="61">
        <v>19.833333333333332</v>
      </c>
      <c r="BK776" s="27">
        <f t="shared" si="48"/>
        <v>19</v>
      </c>
      <c r="BL776" s="110">
        <f t="shared" si="49"/>
        <v>1.5833333333333333</v>
      </c>
    </row>
    <row r="777" spans="1:64" s="77" customFormat="1" ht="18.75" customHeight="1" x14ac:dyDescent="0.25">
      <c r="A777" s="105" t="s">
        <v>7239</v>
      </c>
      <c r="B777" s="51" t="s">
        <v>7681</v>
      </c>
      <c r="C777" s="49">
        <v>82</v>
      </c>
      <c r="D777" s="63" t="s">
        <v>3333</v>
      </c>
      <c r="E777" s="51" t="s">
        <v>1625</v>
      </c>
      <c r="F777" s="114">
        <v>5071</v>
      </c>
      <c r="G777" s="51" t="s">
        <v>374</v>
      </c>
      <c r="H777" s="24" t="str">
        <f>IFERROR(IF(F777*1=9999,VLOOKUP(99&amp;C777*1,[4]Depara_Prod_Oficial!$A$2:$F$1048576,6,FALSE),VLOOKUP(F777*1,[4]Depara_Prod_Oficial!$A$2:$F$1048576,6,FALSE)),E777)</f>
        <v>AP STD</v>
      </c>
      <c r="I777" s="24" t="str">
        <f>IFERROR(VLOOKUP(H777,'[5]Principais Produtos'!$C$1:$D$42,2,0),"Não")</f>
        <v>Sim</v>
      </c>
      <c r="J777" s="51" t="s">
        <v>925</v>
      </c>
      <c r="K777" s="51" t="s">
        <v>378</v>
      </c>
      <c r="L777" s="51" t="s">
        <v>378</v>
      </c>
      <c r="M777" s="54" t="s">
        <v>369</v>
      </c>
      <c r="N777" s="55">
        <v>23431.095000000001</v>
      </c>
      <c r="O777" s="55">
        <v>0</v>
      </c>
      <c r="P777" s="56">
        <v>23431.095000000001</v>
      </c>
      <c r="Q777" s="64"/>
      <c r="R777" s="51"/>
      <c r="S777" s="62" t="s">
        <v>375</v>
      </c>
      <c r="T777" s="53">
        <v>1949105</v>
      </c>
      <c r="U777" s="53" t="s">
        <v>7676</v>
      </c>
      <c r="V777" s="53" t="s">
        <v>7677</v>
      </c>
      <c r="W777" s="53" t="s">
        <v>52</v>
      </c>
      <c r="X777" s="53" t="s">
        <v>7678</v>
      </c>
      <c r="Y777" s="53" t="s">
        <v>7679</v>
      </c>
      <c r="Z777" s="53" t="s">
        <v>7680</v>
      </c>
      <c r="AA777" s="53" t="s">
        <v>56</v>
      </c>
      <c r="AB777" s="53">
        <v>27724.61</v>
      </c>
      <c r="AC777" s="53">
        <v>31239</v>
      </c>
      <c r="AD777" s="53" t="s">
        <v>56</v>
      </c>
      <c r="AE777" s="53" t="s">
        <v>56</v>
      </c>
      <c r="AF777" s="53" t="s">
        <v>56</v>
      </c>
      <c r="AG777" s="53">
        <v>27724.61</v>
      </c>
      <c r="AH777" s="53" t="s">
        <v>102</v>
      </c>
      <c r="AI777" s="53">
        <v>13862.31</v>
      </c>
      <c r="AJ777" s="53">
        <v>0</v>
      </c>
      <c r="AK777" s="53" t="s">
        <v>58</v>
      </c>
      <c r="AL777" s="53">
        <v>0</v>
      </c>
      <c r="AM777" s="51" t="s">
        <v>59</v>
      </c>
      <c r="AN777" s="51" t="s">
        <v>60</v>
      </c>
      <c r="AO777" s="51"/>
      <c r="AP777" s="53" t="s">
        <v>61</v>
      </c>
      <c r="AQ777" s="53" t="s">
        <v>62</v>
      </c>
      <c r="AR777" s="53" t="s">
        <v>142</v>
      </c>
      <c r="AS777" s="53" t="s">
        <v>64</v>
      </c>
      <c r="AT777" s="53" t="s">
        <v>3079</v>
      </c>
      <c r="AU777" s="53" t="s">
        <v>65</v>
      </c>
      <c r="AV777" s="53" t="s">
        <v>623</v>
      </c>
      <c r="AW777" s="53" t="s">
        <v>67</v>
      </c>
      <c r="AX777" s="53" t="s">
        <v>68</v>
      </c>
      <c r="AY777" s="53" t="s">
        <v>93</v>
      </c>
      <c r="AZ777" s="53" t="s">
        <v>7272</v>
      </c>
      <c r="BA777" s="53" t="s">
        <v>155</v>
      </c>
      <c r="BB777" s="53">
        <v>0</v>
      </c>
      <c r="BC777" s="53" t="s">
        <v>7681</v>
      </c>
      <c r="BD777" s="58">
        <v>41876</v>
      </c>
      <c r="BE777" s="58">
        <v>41919</v>
      </c>
      <c r="BF777" s="53">
        <v>27724.61</v>
      </c>
      <c r="BG777" s="58">
        <v>41919</v>
      </c>
      <c r="BH777" s="59" t="s">
        <v>7272</v>
      </c>
      <c r="BI777" s="60">
        <v>1029</v>
      </c>
      <c r="BJ777" s="61">
        <v>34.299999999999997</v>
      </c>
      <c r="BK777" s="27">
        <f t="shared" si="48"/>
        <v>33</v>
      </c>
      <c r="BL777" s="110">
        <f t="shared" si="49"/>
        <v>2.75</v>
      </c>
    </row>
    <row r="778" spans="1:64" s="77" customFormat="1" ht="18.75" customHeight="1" x14ac:dyDescent="0.25">
      <c r="A778" s="105" t="s">
        <v>7239</v>
      </c>
      <c r="B778" s="51" t="s">
        <v>7688</v>
      </c>
      <c r="C778" s="49">
        <v>93</v>
      </c>
      <c r="D778" s="63" t="s">
        <v>3333</v>
      </c>
      <c r="E778" s="51" t="s">
        <v>1630</v>
      </c>
      <c r="F778" s="114">
        <v>5055</v>
      </c>
      <c r="G778" s="51" t="s">
        <v>386</v>
      </c>
      <c r="H778" s="24" t="str">
        <f>IFERROR(IF(F778*1=9999,VLOOKUP(99&amp;C778*1,[4]Depara_Prod_Oficial!$A$2:$F$1048576,6,FALSE),VLOOKUP(F778*1,[4]Depara_Prod_Oficial!$A$2:$F$1048576,6,FALSE)),E778)</f>
        <v>Vida Master</v>
      </c>
      <c r="I778" s="24" t="str">
        <f>IFERROR(VLOOKUP(H778,'[5]Principais Produtos'!$C$1:$D$42,2,0),"Não")</f>
        <v>Sim</v>
      </c>
      <c r="J778" s="51" t="s">
        <v>925</v>
      </c>
      <c r="K778" s="51" t="s">
        <v>378</v>
      </c>
      <c r="L778" s="51" t="s">
        <v>378</v>
      </c>
      <c r="M778" s="54" t="s">
        <v>369</v>
      </c>
      <c r="N778" s="55">
        <v>62459.05</v>
      </c>
      <c r="O778" s="55">
        <v>0</v>
      </c>
      <c r="P778" s="56">
        <v>62459.05</v>
      </c>
      <c r="Q778" s="64"/>
      <c r="R778" s="51"/>
      <c r="S778" s="62" t="s">
        <v>375</v>
      </c>
      <c r="T778" s="53">
        <v>1733812</v>
      </c>
      <c r="U778" s="53" t="s">
        <v>7682</v>
      </c>
      <c r="V778" s="53" t="s">
        <v>7683</v>
      </c>
      <c r="W778" s="53" t="s">
        <v>52</v>
      </c>
      <c r="X778" s="53" t="s">
        <v>7684</v>
      </c>
      <c r="Y778" s="53" t="s">
        <v>7685</v>
      </c>
      <c r="Z778" s="53" t="s">
        <v>7686</v>
      </c>
      <c r="AA778" s="53" t="s">
        <v>56</v>
      </c>
      <c r="AB778" s="53">
        <v>137892</v>
      </c>
      <c r="AC778" s="53">
        <v>137892</v>
      </c>
      <c r="AD778" s="53" t="s">
        <v>56</v>
      </c>
      <c r="AE778" s="53" t="s">
        <v>56</v>
      </c>
      <c r="AF778" s="53" t="s">
        <v>56</v>
      </c>
      <c r="AG778" s="53">
        <v>137892</v>
      </c>
      <c r="AH778" s="53" t="s">
        <v>102</v>
      </c>
      <c r="AI778" s="53">
        <v>68946</v>
      </c>
      <c r="AJ778" s="53">
        <v>0</v>
      </c>
      <c r="AK778" s="53" t="s">
        <v>58</v>
      </c>
      <c r="AL778" s="53">
        <v>0</v>
      </c>
      <c r="AM778" s="51" t="s">
        <v>59</v>
      </c>
      <c r="AN778" s="51" t="s">
        <v>60</v>
      </c>
      <c r="AO778" s="51"/>
      <c r="AP778" s="53" t="s">
        <v>61</v>
      </c>
      <c r="AQ778" s="53" t="s">
        <v>62</v>
      </c>
      <c r="AR778" s="53" t="s">
        <v>63</v>
      </c>
      <c r="AS778" s="53" t="s">
        <v>64</v>
      </c>
      <c r="AT778" s="53" t="s">
        <v>347</v>
      </c>
      <c r="AU778" s="53" t="s">
        <v>65</v>
      </c>
      <c r="AV778" s="53" t="s">
        <v>7687</v>
      </c>
      <c r="AW778" s="53" t="s">
        <v>67</v>
      </c>
      <c r="AX778" s="53" t="s">
        <v>68</v>
      </c>
      <c r="AY778" s="53" t="s">
        <v>93</v>
      </c>
      <c r="AZ778" s="53" t="s">
        <v>7272</v>
      </c>
      <c r="BA778" s="53" t="s">
        <v>155</v>
      </c>
      <c r="BB778" s="53">
        <v>0</v>
      </c>
      <c r="BC778" s="53" t="s">
        <v>7688</v>
      </c>
      <c r="BD778" s="58">
        <v>41557</v>
      </c>
      <c r="BE778" s="58">
        <v>41571</v>
      </c>
      <c r="BF778" s="53">
        <v>137892</v>
      </c>
      <c r="BG778" s="58">
        <v>41571</v>
      </c>
      <c r="BH778" s="59" t="s">
        <v>7272</v>
      </c>
      <c r="BI778" s="60">
        <v>1377</v>
      </c>
      <c r="BJ778" s="61">
        <v>45.9</v>
      </c>
      <c r="BK778" s="27">
        <f t="shared" si="48"/>
        <v>45</v>
      </c>
      <c r="BL778" s="110">
        <f t="shared" si="49"/>
        <v>3.75</v>
      </c>
    </row>
    <row r="779" spans="1:64" s="77" customFormat="1" ht="18.75" customHeight="1" x14ac:dyDescent="0.25">
      <c r="A779" s="105" t="s">
        <v>7239</v>
      </c>
      <c r="B779" s="51" t="s">
        <v>7694</v>
      </c>
      <c r="C779" s="49">
        <v>93</v>
      </c>
      <c r="D779" s="63" t="s">
        <v>3333</v>
      </c>
      <c r="E779" s="51" t="s">
        <v>377</v>
      </c>
      <c r="F779" s="114">
        <v>5030</v>
      </c>
      <c r="G779" s="51" t="s">
        <v>46</v>
      </c>
      <c r="H779" s="24" t="str">
        <f>IFERROR(IF(F779*1=9999,VLOOKUP(99&amp;C779*1,[4]Depara_Prod_Oficial!$A$2:$F$1048576,6,FALSE),VLOOKUP(F779*1,[4]Depara_Prod_Oficial!$A$2:$F$1048576,6,FALSE)),E779)</f>
        <v>Vida Proteção Exclusiva</v>
      </c>
      <c r="I779" s="24" t="str">
        <f>IFERROR(VLOOKUP(H779,'[5]Principais Produtos'!$C$1:$D$42,2,0),"Não")</f>
        <v>Sim</v>
      </c>
      <c r="J779" s="51" t="s">
        <v>387</v>
      </c>
      <c r="K779" s="51" t="s">
        <v>47</v>
      </c>
      <c r="L779" s="51"/>
      <c r="M779" s="54" t="s">
        <v>369</v>
      </c>
      <c r="N779" s="55">
        <v>119625.77</v>
      </c>
      <c r="O779" s="55">
        <v>0</v>
      </c>
      <c r="P779" s="56">
        <v>119625.77</v>
      </c>
      <c r="Q779" s="64"/>
      <c r="R779" s="51"/>
      <c r="S779" s="62" t="s">
        <v>375</v>
      </c>
      <c r="T779" s="53">
        <v>1875915</v>
      </c>
      <c r="U779" s="53" t="s">
        <v>7689</v>
      </c>
      <c r="V779" s="53" t="s">
        <v>7690</v>
      </c>
      <c r="W779" s="53" t="s">
        <v>52</v>
      </c>
      <c r="X779" s="53" t="s">
        <v>7691</v>
      </c>
      <c r="Y779" s="53" t="s">
        <v>7692</v>
      </c>
      <c r="Z779" s="53" t="s">
        <v>7693</v>
      </c>
      <c r="AA779" s="53" t="s">
        <v>56</v>
      </c>
      <c r="AB779" s="53">
        <v>110920</v>
      </c>
      <c r="AC779" s="53">
        <v>110920</v>
      </c>
      <c r="AD779" s="53" t="s">
        <v>56</v>
      </c>
      <c r="AE779" s="53" t="s">
        <v>56</v>
      </c>
      <c r="AF779" s="53" t="s">
        <v>56</v>
      </c>
      <c r="AG779" s="53">
        <v>110920</v>
      </c>
      <c r="AH779" s="53" t="s">
        <v>102</v>
      </c>
      <c r="AI779" s="53">
        <v>55460</v>
      </c>
      <c r="AJ779" s="53">
        <v>0</v>
      </c>
      <c r="AK779" s="53" t="s">
        <v>58</v>
      </c>
      <c r="AL779" s="53">
        <v>0</v>
      </c>
      <c r="AM779" s="51" t="s">
        <v>59</v>
      </c>
      <c r="AN779" s="51" t="s">
        <v>60</v>
      </c>
      <c r="AO779" s="51"/>
      <c r="AP779" s="53" t="s">
        <v>61</v>
      </c>
      <c r="AQ779" s="53" t="s">
        <v>62</v>
      </c>
      <c r="AR779" s="53" t="s">
        <v>737</v>
      </c>
      <c r="AS779" s="53" t="s">
        <v>88</v>
      </c>
      <c r="AT779" s="53" t="s">
        <v>153</v>
      </c>
      <c r="AU779" s="53" t="s">
        <v>65</v>
      </c>
      <c r="AV779" s="53" t="s">
        <v>7636</v>
      </c>
      <c r="AW779" s="53" t="s">
        <v>92</v>
      </c>
      <c r="AX779" s="53" t="s">
        <v>68</v>
      </c>
      <c r="AY779" s="53" t="s">
        <v>93</v>
      </c>
      <c r="AZ779" s="53" t="s">
        <v>7261</v>
      </c>
      <c r="BA779" s="53" t="s">
        <v>155</v>
      </c>
      <c r="BB779" s="53">
        <v>0</v>
      </c>
      <c r="BC779" s="53" t="s">
        <v>7694</v>
      </c>
      <c r="BD779" s="58">
        <v>41799</v>
      </c>
      <c r="BE779" s="58">
        <v>41816</v>
      </c>
      <c r="BF779" s="53">
        <v>110920</v>
      </c>
      <c r="BG779" s="58">
        <v>41816</v>
      </c>
      <c r="BH779" s="59" t="s">
        <v>7261</v>
      </c>
      <c r="BI779" s="60">
        <v>1139</v>
      </c>
      <c r="BJ779" s="61">
        <v>37.966666666666669</v>
      </c>
      <c r="BK779" s="27">
        <f t="shared" si="48"/>
        <v>37</v>
      </c>
      <c r="BL779" s="110">
        <f t="shared" si="49"/>
        <v>3.0833333333333335</v>
      </c>
    </row>
    <row r="780" spans="1:64" s="77" customFormat="1" ht="18.75" customHeight="1" x14ac:dyDescent="0.25">
      <c r="A780" s="105" t="s">
        <v>7239</v>
      </c>
      <c r="B780" s="51" t="s">
        <v>7700</v>
      </c>
      <c r="C780" s="49">
        <v>93</v>
      </c>
      <c r="D780" s="63" t="s">
        <v>3333</v>
      </c>
      <c r="E780" s="51" t="s">
        <v>1632</v>
      </c>
      <c r="F780" s="114">
        <v>8061</v>
      </c>
      <c r="G780" s="51" t="s">
        <v>374</v>
      </c>
      <c r="H780" s="24" t="str">
        <f>IFERROR(IF(F780*1=9999,VLOOKUP(99&amp;C780*1,[4]Depara_Prod_Oficial!$A$2:$F$1048576,6,FALSE),VLOOKUP(F780*1,[4]Depara_Prod_Oficial!$A$2:$F$1048576,6,FALSE)),E780)</f>
        <v>Vida Homem</v>
      </c>
      <c r="I780" s="24" t="str">
        <f>IFERROR(VLOOKUP(H780,'[5]Principais Produtos'!$C$1:$D$42,2,0),"Não")</f>
        <v>Sim</v>
      </c>
      <c r="J780" s="51" t="s">
        <v>925</v>
      </c>
      <c r="K780" s="51" t="s">
        <v>378</v>
      </c>
      <c r="L780" s="51" t="s">
        <v>378</v>
      </c>
      <c r="M780" s="54" t="s">
        <v>369</v>
      </c>
      <c r="N780" s="55">
        <v>1848.11</v>
      </c>
      <c r="O780" s="55">
        <v>0</v>
      </c>
      <c r="P780" s="56">
        <v>1848.11</v>
      </c>
      <c r="Q780" s="64"/>
      <c r="R780" s="51"/>
      <c r="S780" s="62" t="s">
        <v>375</v>
      </c>
      <c r="T780" s="53">
        <v>1720693</v>
      </c>
      <c r="U780" s="53" t="s">
        <v>7695</v>
      </c>
      <c r="V780" s="53" t="s">
        <v>7696</v>
      </c>
      <c r="W780" s="53" t="s">
        <v>52</v>
      </c>
      <c r="X780" s="53" t="s">
        <v>7697</v>
      </c>
      <c r="Y780" s="53" t="s">
        <v>7698</v>
      </c>
      <c r="Z780" s="53" t="s">
        <v>7699</v>
      </c>
      <c r="AA780" s="53" t="s">
        <v>56</v>
      </c>
      <c r="AB780" s="53">
        <v>92500</v>
      </c>
      <c r="AC780" s="53">
        <v>100000</v>
      </c>
      <c r="AD780" s="53" t="s">
        <v>56</v>
      </c>
      <c r="AE780" s="53" t="s">
        <v>56</v>
      </c>
      <c r="AF780" s="53" t="s">
        <v>56</v>
      </c>
      <c r="AG780" s="53">
        <v>92500</v>
      </c>
      <c r="AH780" s="53" t="s">
        <v>102</v>
      </c>
      <c r="AI780" s="53">
        <v>46250</v>
      </c>
      <c r="AJ780" s="53">
        <v>0</v>
      </c>
      <c r="AK780" s="53" t="s">
        <v>58</v>
      </c>
      <c r="AL780" s="53">
        <v>0</v>
      </c>
      <c r="AM780" s="51" t="s">
        <v>59</v>
      </c>
      <c r="AN780" s="51" t="s">
        <v>60</v>
      </c>
      <c r="AO780" s="51"/>
      <c r="AP780" s="53" t="s">
        <v>61</v>
      </c>
      <c r="AQ780" s="53" t="s">
        <v>62</v>
      </c>
      <c r="AR780" s="53" t="s">
        <v>63</v>
      </c>
      <c r="AS780" s="53" t="s">
        <v>88</v>
      </c>
      <c r="AT780" s="53" t="s">
        <v>347</v>
      </c>
      <c r="AU780" s="53" t="s">
        <v>65</v>
      </c>
      <c r="AV780" s="53" t="s">
        <v>1086</v>
      </c>
      <c r="AW780" s="53" t="s">
        <v>292</v>
      </c>
      <c r="AX780" s="53" t="s">
        <v>293</v>
      </c>
      <c r="AY780" s="53" t="s">
        <v>93</v>
      </c>
      <c r="AZ780" s="53" t="s">
        <v>7261</v>
      </c>
      <c r="BA780" s="53" t="s">
        <v>155</v>
      </c>
      <c r="BB780" s="53">
        <v>0</v>
      </c>
      <c r="BC780" s="53" t="s">
        <v>7700</v>
      </c>
      <c r="BD780" s="58">
        <v>41535</v>
      </c>
      <c r="BE780" s="58">
        <v>41547</v>
      </c>
      <c r="BF780" s="53">
        <v>92500</v>
      </c>
      <c r="BG780" s="58">
        <v>41547</v>
      </c>
      <c r="BH780" s="59" t="s">
        <v>7261</v>
      </c>
      <c r="BI780" s="60">
        <v>1408</v>
      </c>
      <c r="BJ780" s="61">
        <v>46.93333333333333</v>
      </c>
      <c r="BK780" s="27">
        <f t="shared" si="48"/>
        <v>46</v>
      </c>
      <c r="BL780" s="110">
        <f t="shared" si="49"/>
        <v>3.8333333333333335</v>
      </c>
    </row>
    <row r="781" spans="1:64" s="77" customFormat="1" ht="18.75" customHeight="1" x14ac:dyDescent="0.25">
      <c r="A781" s="105" t="s">
        <v>7239</v>
      </c>
      <c r="B781" s="51" t="s">
        <v>7707</v>
      </c>
      <c r="C781" s="49">
        <v>93</v>
      </c>
      <c r="D781" s="63" t="s">
        <v>3333</v>
      </c>
      <c r="E781" s="51" t="s">
        <v>1632</v>
      </c>
      <c r="F781" s="114">
        <v>8061</v>
      </c>
      <c r="G781" s="51" t="s">
        <v>386</v>
      </c>
      <c r="H781" s="24" t="str">
        <f>IFERROR(IF(F781*1=9999,VLOOKUP(99&amp;C781*1,[4]Depara_Prod_Oficial!$A$2:$F$1048576,6,FALSE),VLOOKUP(F781*1,[4]Depara_Prod_Oficial!$A$2:$F$1048576,6,FALSE)),E781)</f>
        <v>Vida Homem</v>
      </c>
      <c r="I781" s="24" t="str">
        <f>IFERROR(VLOOKUP(H781,'[5]Principais Produtos'!$C$1:$D$42,2,0),"Não")</f>
        <v>Sim</v>
      </c>
      <c r="J781" s="51" t="s">
        <v>387</v>
      </c>
      <c r="K781" s="51" t="s">
        <v>1652</v>
      </c>
      <c r="L781" s="51"/>
      <c r="M781" s="54" t="s">
        <v>369</v>
      </c>
      <c r="N781" s="55">
        <v>1575.03</v>
      </c>
      <c r="O781" s="55">
        <v>0</v>
      </c>
      <c r="P781" s="56">
        <v>1575.03</v>
      </c>
      <c r="Q781" s="64"/>
      <c r="R781" s="51"/>
      <c r="S781" s="62" t="s">
        <v>375</v>
      </c>
      <c r="T781" s="53">
        <v>2015717</v>
      </c>
      <c r="U781" s="53" t="s">
        <v>7701</v>
      </c>
      <c r="V781" s="53" t="s">
        <v>7702</v>
      </c>
      <c r="W781" s="53" t="s">
        <v>52</v>
      </c>
      <c r="X781" s="53" t="s">
        <v>7703</v>
      </c>
      <c r="Y781" s="53" t="s">
        <v>7704</v>
      </c>
      <c r="Z781" s="53" t="s">
        <v>7705</v>
      </c>
      <c r="AA781" s="53" t="s">
        <v>56</v>
      </c>
      <c r="AB781" s="53">
        <v>420000</v>
      </c>
      <c r="AC781" s="53">
        <v>420000</v>
      </c>
      <c r="AD781" s="53" t="s">
        <v>56</v>
      </c>
      <c r="AE781" s="53" t="s">
        <v>56</v>
      </c>
      <c r="AF781" s="53" t="s">
        <v>56</v>
      </c>
      <c r="AG781" s="53">
        <v>420000</v>
      </c>
      <c r="AH781" s="53" t="s">
        <v>102</v>
      </c>
      <c r="AI781" s="53">
        <v>210000</v>
      </c>
      <c r="AJ781" s="53">
        <v>0</v>
      </c>
      <c r="AK781" s="53" t="s">
        <v>58</v>
      </c>
      <c r="AL781" s="53">
        <v>0</v>
      </c>
      <c r="AM781" s="51" t="s">
        <v>59</v>
      </c>
      <c r="AN781" s="51" t="s">
        <v>60</v>
      </c>
      <c r="AO781" s="51"/>
      <c r="AP781" s="53" t="s">
        <v>61</v>
      </c>
      <c r="AQ781" s="53" t="s">
        <v>62</v>
      </c>
      <c r="AR781" s="53" t="s">
        <v>87</v>
      </c>
      <c r="AS781" s="53" t="s">
        <v>88</v>
      </c>
      <c r="AT781" s="53" t="s">
        <v>169</v>
      </c>
      <c r="AU781" s="53" t="s">
        <v>65</v>
      </c>
      <c r="AV781" s="53" t="s">
        <v>7706</v>
      </c>
      <c r="AW781" s="53" t="s">
        <v>92</v>
      </c>
      <c r="AX781" s="53" t="s">
        <v>68</v>
      </c>
      <c r="AY781" s="53" t="s">
        <v>93</v>
      </c>
      <c r="AZ781" s="53" t="s">
        <v>7261</v>
      </c>
      <c r="BA781" s="53" t="s">
        <v>155</v>
      </c>
      <c r="BB781" s="53">
        <v>0</v>
      </c>
      <c r="BC781" s="53" t="s">
        <v>7707</v>
      </c>
      <c r="BD781" s="58">
        <v>42011</v>
      </c>
      <c r="BE781" s="58">
        <v>42020</v>
      </c>
      <c r="BF781" s="53">
        <v>420000</v>
      </c>
      <c r="BG781" s="58">
        <v>42020</v>
      </c>
      <c r="BH781" s="59" t="s">
        <v>7261</v>
      </c>
      <c r="BI781" s="60">
        <v>935</v>
      </c>
      <c r="BJ781" s="61">
        <v>31.166666666666668</v>
      </c>
      <c r="BK781" s="27">
        <f t="shared" si="48"/>
        <v>30</v>
      </c>
      <c r="BL781" s="110">
        <f t="shared" si="49"/>
        <v>2.5</v>
      </c>
    </row>
    <row r="782" spans="1:64" s="77" customFormat="1" ht="18.75" customHeight="1" x14ac:dyDescent="0.25">
      <c r="A782" s="105" t="s">
        <v>7239</v>
      </c>
      <c r="B782" s="51" t="s">
        <v>7713</v>
      </c>
      <c r="C782" s="49">
        <v>93</v>
      </c>
      <c r="D782" s="63" t="s">
        <v>3333</v>
      </c>
      <c r="E782" s="51" t="s">
        <v>1636</v>
      </c>
      <c r="F782" s="114">
        <v>5081</v>
      </c>
      <c r="G782" s="51" t="s">
        <v>386</v>
      </c>
      <c r="H782" s="24" t="str">
        <f>IFERROR(IF(F782*1=9999,VLOOKUP(99&amp;C782*1,[4]Depara_Prod_Oficial!$A$2:$F$1048576,6,FALSE),VLOOKUP(F782*1,[4]Depara_Prod_Oficial!$A$2:$F$1048576,6,FALSE)),E782)</f>
        <v>Vida Master</v>
      </c>
      <c r="I782" s="24" t="str">
        <f>IFERROR(VLOOKUP(H782,'[5]Principais Produtos'!$C$1:$D$42,2,0),"Não")</f>
        <v>Sim</v>
      </c>
      <c r="J782" s="51" t="s">
        <v>387</v>
      </c>
      <c r="K782" s="51" t="s">
        <v>7172</v>
      </c>
      <c r="L782" s="51"/>
      <c r="M782" s="54" t="s">
        <v>369</v>
      </c>
      <c r="N782" s="55">
        <v>52188.91</v>
      </c>
      <c r="O782" s="55">
        <v>0</v>
      </c>
      <c r="P782" s="56">
        <v>52188.91</v>
      </c>
      <c r="Q782" s="64"/>
      <c r="R782" s="51"/>
      <c r="S782" s="62" t="s">
        <v>375</v>
      </c>
      <c r="T782" s="53">
        <v>1884743</v>
      </c>
      <c r="U782" s="53" t="s">
        <v>7708</v>
      </c>
      <c r="V782" s="53" t="s">
        <v>7709</v>
      </c>
      <c r="W782" s="53" t="s">
        <v>52</v>
      </c>
      <c r="X782" s="53" t="s">
        <v>7710</v>
      </c>
      <c r="Y782" s="53" t="s">
        <v>7711</v>
      </c>
      <c r="Z782" s="53" t="s">
        <v>7712</v>
      </c>
      <c r="AA782" s="53" t="s">
        <v>56</v>
      </c>
      <c r="AB782" s="53">
        <v>120000</v>
      </c>
      <c r="AC782" s="53">
        <v>120000</v>
      </c>
      <c r="AD782" s="53" t="s">
        <v>56</v>
      </c>
      <c r="AE782" s="53" t="s">
        <v>56</v>
      </c>
      <c r="AF782" s="53" t="s">
        <v>56</v>
      </c>
      <c r="AG782" s="53">
        <v>120000</v>
      </c>
      <c r="AH782" s="53" t="s">
        <v>102</v>
      </c>
      <c r="AI782" s="53">
        <v>60000</v>
      </c>
      <c r="AJ782" s="53">
        <v>0</v>
      </c>
      <c r="AK782" s="53" t="s">
        <v>58</v>
      </c>
      <c r="AL782" s="53">
        <v>0</v>
      </c>
      <c r="AM782" s="51" t="s">
        <v>59</v>
      </c>
      <c r="AN782" s="51" t="s">
        <v>60</v>
      </c>
      <c r="AO782" s="51"/>
      <c r="AP782" s="53" t="s">
        <v>61</v>
      </c>
      <c r="AQ782" s="53" t="s">
        <v>62</v>
      </c>
      <c r="AR782" s="53" t="s">
        <v>142</v>
      </c>
      <c r="AS782" s="53" t="s">
        <v>88</v>
      </c>
      <c r="AT782" s="53" t="s">
        <v>187</v>
      </c>
      <c r="AU782" s="53" t="s">
        <v>65</v>
      </c>
      <c r="AV782" s="53" t="s">
        <v>3403</v>
      </c>
      <c r="AW782" s="53" t="s">
        <v>92</v>
      </c>
      <c r="AX782" s="53" t="s">
        <v>68</v>
      </c>
      <c r="AY782" s="53" t="s">
        <v>93</v>
      </c>
      <c r="AZ782" s="53" t="s">
        <v>7272</v>
      </c>
      <c r="BA782" s="53" t="s">
        <v>155</v>
      </c>
      <c r="BB782" s="53">
        <v>0</v>
      </c>
      <c r="BC782" s="53" t="s">
        <v>7713</v>
      </c>
      <c r="BD782" s="58">
        <v>41781</v>
      </c>
      <c r="BE782" s="58">
        <v>41833</v>
      </c>
      <c r="BF782" s="53">
        <v>120000</v>
      </c>
      <c r="BG782" s="58">
        <v>41833</v>
      </c>
      <c r="BH782" s="59" t="s">
        <v>7272</v>
      </c>
      <c r="BI782" s="60">
        <v>1115</v>
      </c>
      <c r="BJ782" s="61">
        <v>37.166666666666664</v>
      </c>
      <c r="BK782" s="27">
        <f t="shared" si="48"/>
        <v>36</v>
      </c>
      <c r="BL782" s="110">
        <f t="shared" si="49"/>
        <v>3</v>
      </c>
    </row>
    <row r="783" spans="1:64" s="77" customFormat="1" ht="18.75" customHeight="1" x14ac:dyDescent="0.25">
      <c r="A783" s="105" t="s">
        <v>7239</v>
      </c>
      <c r="B783" s="51" t="s">
        <v>7718</v>
      </c>
      <c r="C783" s="49">
        <v>93</v>
      </c>
      <c r="D783" s="63" t="s">
        <v>3333</v>
      </c>
      <c r="E783" s="51" t="s">
        <v>1630</v>
      </c>
      <c r="F783" s="114">
        <v>5055</v>
      </c>
      <c r="G783" s="51" t="s">
        <v>389</v>
      </c>
      <c r="H783" s="24" t="str">
        <f>IFERROR(IF(F783*1=9999,VLOOKUP(99&amp;C783*1,[4]Depara_Prod_Oficial!$A$2:$F$1048576,6,FALSE),VLOOKUP(F783*1,[4]Depara_Prod_Oficial!$A$2:$F$1048576,6,FALSE)),E783)</f>
        <v>Vida Master</v>
      </c>
      <c r="I783" s="24" t="str">
        <f>IFERROR(VLOOKUP(H783,'[5]Principais Produtos'!$C$1:$D$42,2,0),"Não")</f>
        <v>Sim</v>
      </c>
      <c r="J783" s="51" t="s">
        <v>387</v>
      </c>
      <c r="K783" s="51" t="s">
        <v>3664</v>
      </c>
      <c r="L783" s="51"/>
      <c r="M783" s="54" t="s">
        <v>903</v>
      </c>
      <c r="N783" s="55">
        <v>17609.099999999999</v>
      </c>
      <c r="O783" s="55">
        <v>17609.099999999999</v>
      </c>
      <c r="P783" s="56">
        <v>0</v>
      </c>
      <c r="Q783" s="64"/>
      <c r="R783" s="51"/>
      <c r="S783" s="62" t="s">
        <v>375</v>
      </c>
      <c r="T783" s="53">
        <v>2089908</v>
      </c>
      <c r="U783" s="53" t="s">
        <v>7714</v>
      </c>
      <c r="V783" s="53" t="s">
        <v>7715</v>
      </c>
      <c r="W783" s="53" t="s">
        <v>52</v>
      </c>
      <c r="X783" s="53" t="s">
        <v>7716</v>
      </c>
      <c r="Y783" s="53" t="s">
        <v>7717</v>
      </c>
      <c r="Z783" s="53" t="s">
        <v>5019</v>
      </c>
      <c r="AA783" s="53" t="s">
        <v>56</v>
      </c>
      <c r="AB783" s="53">
        <v>13000</v>
      </c>
      <c r="AC783" s="53">
        <v>13000</v>
      </c>
      <c r="AD783" s="53" t="s">
        <v>56</v>
      </c>
      <c r="AE783" s="53" t="s">
        <v>56</v>
      </c>
      <c r="AF783" s="53" t="s">
        <v>56</v>
      </c>
      <c r="AG783" s="53">
        <v>13000</v>
      </c>
      <c r="AH783" s="53" t="s">
        <v>57</v>
      </c>
      <c r="AI783" s="53">
        <v>13000</v>
      </c>
      <c r="AJ783" s="53">
        <v>0</v>
      </c>
      <c r="AK783" s="53" t="s">
        <v>58</v>
      </c>
      <c r="AL783" s="53">
        <v>0</v>
      </c>
      <c r="AM783" s="51" t="s">
        <v>59</v>
      </c>
      <c r="AN783" s="51" t="s">
        <v>60</v>
      </c>
      <c r="AO783" s="51"/>
      <c r="AP783" s="53" t="s">
        <v>61</v>
      </c>
      <c r="AQ783" s="53" t="s">
        <v>62</v>
      </c>
      <c r="AR783" s="53" t="s">
        <v>142</v>
      </c>
      <c r="AS783" s="53" t="s">
        <v>64</v>
      </c>
      <c r="AT783" s="53" t="s">
        <v>169</v>
      </c>
      <c r="AU783" s="53" t="s">
        <v>65</v>
      </c>
      <c r="AV783" s="53" t="s">
        <v>1765</v>
      </c>
      <c r="AW783" s="53" t="s">
        <v>92</v>
      </c>
      <c r="AX783" s="53" t="s">
        <v>68</v>
      </c>
      <c r="AY783" s="53" t="s">
        <v>93</v>
      </c>
      <c r="AZ783" s="53" t="s">
        <v>7303</v>
      </c>
      <c r="BA783" s="53" t="s">
        <v>332</v>
      </c>
      <c r="BB783" s="53">
        <v>0</v>
      </c>
      <c r="BC783" s="53" t="s">
        <v>7718</v>
      </c>
      <c r="BD783" s="58">
        <v>42086</v>
      </c>
      <c r="BE783" s="58">
        <v>42140</v>
      </c>
      <c r="BF783" s="53">
        <v>13000</v>
      </c>
      <c r="BG783" s="58">
        <v>42140</v>
      </c>
      <c r="BH783" s="59" t="s">
        <v>7303</v>
      </c>
      <c r="BI783" s="60">
        <v>821</v>
      </c>
      <c r="BJ783" s="61">
        <v>27.366666666666667</v>
      </c>
      <c r="BK783" s="27">
        <f t="shared" si="48"/>
        <v>26</v>
      </c>
      <c r="BL783" s="110">
        <f t="shared" si="49"/>
        <v>2.1666666666666665</v>
      </c>
    </row>
    <row r="784" spans="1:64" s="77" customFormat="1" ht="18.75" customHeight="1" x14ac:dyDescent="0.25">
      <c r="A784" s="105" t="s">
        <v>7239</v>
      </c>
      <c r="B784" s="51" t="s">
        <v>7724</v>
      </c>
      <c r="C784" s="49">
        <v>93</v>
      </c>
      <c r="D784" s="63" t="s">
        <v>3333</v>
      </c>
      <c r="E784" s="51" t="s">
        <v>377</v>
      </c>
      <c r="F784" s="114">
        <v>5030</v>
      </c>
      <c r="G784" s="51" t="s">
        <v>386</v>
      </c>
      <c r="H784" s="24" t="str">
        <f>IFERROR(IF(F784*1=9999,VLOOKUP(99&amp;C784*1,[4]Depara_Prod_Oficial!$A$2:$F$1048576,6,FALSE),VLOOKUP(F784*1,[4]Depara_Prod_Oficial!$A$2:$F$1048576,6,FALSE)),E784)</f>
        <v>Vida Proteção Exclusiva</v>
      </c>
      <c r="I784" s="24" t="str">
        <f>IFERROR(VLOOKUP(H784,'[5]Principais Produtos'!$C$1:$D$42,2,0),"Não")</f>
        <v>Sim</v>
      </c>
      <c r="J784" s="51" t="s">
        <v>925</v>
      </c>
      <c r="K784" s="51" t="s">
        <v>378</v>
      </c>
      <c r="L784" s="51" t="s">
        <v>378</v>
      </c>
      <c r="M784" s="54" t="s">
        <v>48</v>
      </c>
      <c r="N784" s="55">
        <v>6820</v>
      </c>
      <c r="O784" s="55">
        <v>6200</v>
      </c>
      <c r="P784" s="56">
        <v>620</v>
      </c>
      <c r="Q784" s="64">
        <v>0</v>
      </c>
      <c r="R784" s="51"/>
      <c r="S784" s="62" t="s">
        <v>375</v>
      </c>
      <c r="T784" s="53">
        <v>2421181</v>
      </c>
      <c r="U784" s="53" t="s">
        <v>7719</v>
      </c>
      <c r="V784" s="53" t="s">
        <v>7720</v>
      </c>
      <c r="W784" s="53" t="s">
        <v>52</v>
      </c>
      <c r="X784" s="53" t="s">
        <v>7721</v>
      </c>
      <c r="Y784" s="53" t="s">
        <v>7722</v>
      </c>
      <c r="Z784" s="53" t="s">
        <v>7723</v>
      </c>
      <c r="AA784" s="53" t="s">
        <v>56</v>
      </c>
      <c r="AB784" s="53">
        <v>6197.8</v>
      </c>
      <c r="AC784" s="53">
        <v>30989</v>
      </c>
      <c r="AD784" s="53" t="s">
        <v>56</v>
      </c>
      <c r="AE784" s="53" t="s">
        <v>56</v>
      </c>
      <c r="AF784" s="53" t="s">
        <v>56</v>
      </c>
      <c r="AG784" s="53">
        <v>6197.8</v>
      </c>
      <c r="AH784" s="53" t="s">
        <v>57</v>
      </c>
      <c r="AI784" s="53">
        <v>6197.8</v>
      </c>
      <c r="AJ784" s="53">
        <v>0</v>
      </c>
      <c r="AK784" s="53" t="s">
        <v>58</v>
      </c>
      <c r="AL784" s="53">
        <v>0</v>
      </c>
      <c r="AM784" s="51" t="s">
        <v>59</v>
      </c>
      <c r="AN784" s="51" t="s">
        <v>60</v>
      </c>
      <c r="AO784" s="51"/>
      <c r="AP784" s="53" t="s">
        <v>61</v>
      </c>
      <c r="AQ784" s="53" t="s">
        <v>62</v>
      </c>
      <c r="AR784" s="53" t="s">
        <v>87</v>
      </c>
      <c r="AS784" s="53" t="s">
        <v>88</v>
      </c>
      <c r="AT784" s="53" t="s">
        <v>187</v>
      </c>
      <c r="AU784" s="53" t="s">
        <v>65</v>
      </c>
      <c r="AV784" s="53" t="s">
        <v>472</v>
      </c>
      <c r="AW784" s="53" t="s">
        <v>92</v>
      </c>
      <c r="AX784" s="53" t="s">
        <v>68</v>
      </c>
      <c r="AY784" s="53" t="s">
        <v>93</v>
      </c>
      <c r="AZ784" s="53" t="s">
        <v>7244</v>
      </c>
      <c r="BA784" s="53" t="s">
        <v>70</v>
      </c>
      <c r="BB784" s="53">
        <v>0</v>
      </c>
      <c r="BC784" s="53" t="s">
        <v>7724</v>
      </c>
      <c r="BD784" s="58">
        <v>42783</v>
      </c>
      <c r="BE784" s="58">
        <v>42797</v>
      </c>
      <c r="BF784" s="53">
        <v>6197.8</v>
      </c>
      <c r="BG784" s="58">
        <v>42797</v>
      </c>
      <c r="BH784" s="59" t="s">
        <v>7244</v>
      </c>
      <c r="BI784" s="60">
        <v>152</v>
      </c>
      <c r="BJ784" s="61">
        <v>5.0666666666666664</v>
      </c>
      <c r="BK784" s="27">
        <f t="shared" si="48"/>
        <v>4</v>
      </c>
      <c r="BL784" s="110">
        <f t="shared" si="49"/>
        <v>0.33333333333333331</v>
      </c>
    </row>
    <row r="785" spans="1:64" ht="16.5" customHeight="1" x14ac:dyDescent="0.25">
      <c r="A785" s="105" t="s">
        <v>7239</v>
      </c>
      <c r="B785" s="51" t="s">
        <v>7838</v>
      </c>
      <c r="C785" s="49">
        <v>93</v>
      </c>
      <c r="D785" s="63" t="s">
        <v>3333</v>
      </c>
      <c r="E785" s="51" t="s">
        <v>1622</v>
      </c>
      <c r="F785" s="114">
        <v>9999</v>
      </c>
      <c r="G785" s="51" t="s">
        <v>374</v>
      </c>
      <c r="H785" s="24" t="str">
        <f>IFERROR(IF(F785*1=9999,VLOOKUP(99&amp;C785*1,[4]Depara_Prod_Oficial!$A$2:$F$1048576,6,FALSE),VLOOKUP(F785*1,[4]Depara_Prod_Oficial!$A$2:$F$1048576,6,FALSE)),E785)</f>
        <v>Pessoas - Vida  (outros)</v>
      </c>
      <c r="I785" s="24" t="str">
        <f>IFERROR(VLOOKUP(H785,'[5]Principais Produtos'!$C$1:$D$42,2,0),"Não")</f>
        <v>Não</v>
      </c>
      <c r="J785" s="51" t="s">
        <v>387</v>
      </c>
      <c r="K785" s="51" t="s">
        <v>47</v>
      </c>
      <c r="L785" s="77"/>
      <c r="M785" s="54" t="s">
        <v>48</v>
      </c>
      <c r="N785" s="121">
        <v>28138.639999999999</v>
      </c>
      <c r="O785" s="121">
        <v>26000</v>
      </c>
      <c r="P785" s="56">
        <v>2138.6399999999994</v>
      </c>
      <c r="Q785" s="122"/>
      <c r="R785" s="123"/>
      <c r="S785" s="57" t="s">
        <v>49</v>
      </c>
      <c r="T785" s="53">
        <v>475634</v>
      </c>
      <c r="U785" s="53" t="s">
        <v>7834</v>
      </c>
      <c r="V785" s="53" t="s">
        <v>7835</v>
      </c>
      <c r="W785" s="53" t="s">
        <v>52</v>
      </c>
      <c r="X785" s="53">
        <v>2051</v>
      </c>
      <c r="Y785" s="53" t="s">
        <v>7836</v>
      </c>
      <c r="Z785" s="53" t="s">
        <v>7837</v>
      </c>
      <c r="AA785" s="53" t="s">
        <v>56</v>
      </c>
      <c r="AB785" s="53">
        <v>5000</v>
      </c>
      <c r="AC785" s="53">
        <v>5000</v>
      </c>
      <c r="AD785" s="53" t="s">
        <v>56</v>
      </c>
      <c r="AE785" s="53" t="s">
        <v>56</v>
      </c>
      <c r="AF785" s="53" t="s">
        <v>56</v>
      </c>
      <c r="AG785" s="53">
        <v>5000</v>
      </c>
      <c r="AH785" s="53" t="s">
        <v>102</v>
      </c>
      <c r="AI785" s="53">
        <v>2500</v>
      </c>
      <c r="AJ785" s="53">
        <v>8000</v>
      </c>
      <c r="AK785" s="53" t="s">
        <v>58</v>
      </c>
      <c r="AL785" s="53">
        <v>0</v>
      </c>
      <c r="AM785" s="51" t="s">
        <v>150</v>
      </c>
      <c r="AN785" s="51" t="s">
        <v>60</v>
      </c>
      <c r="AO785" s="51"/>
      <c r="AP785" s="53" t="s">
        <v>61</v>
      </c>
      <c r="AQ785" s="53" t="s">
        <v>270</v>
      </c>
      <c r="AR785" s="53" t="s">
        <v>2674</v>
      </c>
      <c r="AS785" s="53" t="s">
        <v>64</v>
      </c>
      <c r="AT785" s="53" t="s">
        <v>2078</v>
      </c>
      <c r="AU785" s="53" t="s">
        <v>65</v>
      </c>
      <c r="AV785" s="53" t="s">
        <v>623</v>
      </c>
      <c r="AW785" s="53" t="s">
        <v>67</v>
      </c>
      <c r="AX785" s="53" t="s">
        <v>68</v>
      </c>
      <c r="AY785" s="53" t="s">
        <v>93</v>
      </c>
      <c r="AZ785" s="53" t="s">
        <v>7750</v>
      </c>
      <c r="BA785" s="53" t="s">
        <v>223</v>
      </c>
      <c r="BB785" s="53">
        <v>0</v>
      </c>
      <c r="BC785" s="53" t="s">
        <v>7838</v>
      </c>
      <c r="BD785" s="58">
        <v>38642</v>
      </c>
      <c r="BE785" s="58">
        <v>38650</v>
      </c>
      <c r="BF785" s="53">
        <v>5000</v>
      </c>
      <c r="BG785" s="58">
        <v>38650</v>
      </c>
      <c r="BH785" s="59" t="s">
        <v>7750</v>
      </c>
      <c r="BI785" s="60">
        <v>4314</v>
      </c>
      <c r="BJ785" s="61">
        <v>143.80000000000001</v>
      </c>
      <c r="BK785" s="27">
        <f t="shared" si="48"/>
        <v>141</v>
      </c>
      <c r="BL785" s="110">
        <f t="shared" si="49"/>
        <v>11.75</v>
      </c>
    </row>
    <row r="786" spans="1:64" ht="16.5" customHeight="1" x14ac:dyDescent="0.25">
      <c r="A786" s="105" t="s">
        <v>7239</v>
      </c>
      <c r="B786" s="51" t="s">
        <v>7843</v>
      </c>
      <c r="C786" s="49">
        <v>77</v>
      </c>
      <c r="D786" s="63" t="s">
        <v>3333</v>
      </c>
      <c r="E786" s="51" t="s">
        <v>6302</v>
      </c>
      <c r="F786" s="114">
        <v>8022</v>
      </c>
      <c r="G786" s="51" t="s">
        <v>389</v>
      </c>
      <c r="H786" s="24" t="str">
        <f>IFERROR(IF(F786*1=9999,VLOOKUP(99&amp;C786*1,[4]Depara_Prod_Oficial!$A$2:$F$1048576,6,FALSE),VLOOKUP(F786*1,[4]Depara_Prod_Oficial!$A$2:$F$1048576,6,FALSE)),E786)</f>
        <v>Prestamista CP</v>
      </c>
      <c r="I786" s="24" t="str">
        <f>IFERROR(VLOOKUP(H786,'[5]Principais Produtos'!$C$1:$D$42,2,0),"Não")</f>
        <v>Não</v>
      </c>
      <c r="J786" s="51" t="s">
        <v>387</v>
      </c>
      <c r="K786" s="51" t="s">
        <v>921</v>
      </c>
      <c r="L786" s="77"/>
      <c r="M786" s="124" t="s">
        <v>902</v>
      </c>
      <c r="N786" s="125">
        <v>10631.49</v>
      </c>
      <c r="O786" s="125">
        <v>10631.49</v>
      </c>
      <c r="P786" s="126">
        <v>0</v>
      </c>
      <c r="Q786" s="122"/>
      <c r="R786" s="77"/>
      <c r="S786" s="57" t="s">
        <v>49</v>
      </c>
      <c r="T786" s="53">
        <v>1336631</v>
      </c>
      <c r="U786" s="53" t="s">
        <v>7839</v>
      </c>
      <c r="V786" s="53" t="s">
        <v>7840</v>
      </c>
      <c r="W786" s="53" t="s">
        <v>420</v>
      </c>
      <c r="X786" s="53">
        <v>2040</v>
      </c>
      <c r="Y786" s="53" t="s">
        <v>7841</v>
      </c>
      <c r="Z786" s="53" t="s">
        <v>7842</v>
      </c>
      <c r="AA786" s="53" t="s">
        <v>56</v>
      </c>
      <c r="AB786" s="53">
        <v>19739.52</v>
      </c>
      <c r="AC786" s="53">
        <v>19739.52</v>
      </c>
      <c r="AD786" s="53" t="s">
        <v>56</v>
      </c>
      <c r="AE786" s="53" t="s">
        <v>56</v>
      </c>
      <c r="AF786" s="53" t="s">
        <v>56</v>
      </c>
      <c r="AG786" s="53">
        <v>19739.52</v>
      </c>
      <c r="AH786" s="53" t="s">
        <v>102</v>
      </c>
      <c r="AI786" s="53">
        <v>9869.76</v>
      </c>
      <c r="AJ786" s="53">
        <v>0</v>
      </c>
      <c r="AK786" s="53" t="s">
        <v>58</v>
      </c>
      <c r="AL786" s="53">
        <v>0</v>
      </c>
      <c r="AM786" s="51" t="s">
        <v>59</v>
      </c>
      <c r="AN786" s="51" t="s">
        <v>60</v>
      </c>
      <c r="AO786" s="51"/>
      <c r="AP786" s="53" t="s">
        <v>61</v>
      </c>
      <c r="AQ786" s="53" t="s">
        <v>431</v>
      </c>
      <c r="AR786" s="53" t="s">
        <v>538</v>
      </c>
      <c r="AS786" s="53" t="s">
        <v>88</v>
      </c>
      <c r="AT786" s="53" t="s">
        <v>218</v>
      </c>
      <c r="AU786" s="53" t="s">
        <v>65</v>
      </c>
      <c r="AV786" s="53" t="s">
        <v>3691</v>
      </c>
      <c r="AW786" s="53" t="s">
        <v>283</v>
      </c>
      <c r="AX786" s="53" t="s">
        <v>2839</v>
      </c>
      <c r="AY786" s="53" t="s">
        <v>424</v>
      </c>
      <c r="AZ786" s="53" t="s">
        <v>7785</v>
      </c>
      <c r="BA786" s="53" t="s">
        <v>262</v>
      </c>
      <c r="BB786" s="53">
        <v>0</v>
      </c>
      <c r="BC786" s="53" t="s">
        <v>7843</v>
      </c>
      <c r="BD786" s="58">
        <v>40694</v>
      </c>
      <c r="BE786" s="58">
        <v>40718</v>
      </c>
      <c r="BF786" s="53">
        <v>19739.52</v>
      </c>
      <c r="BG786" s="58">
        <v>40718</v>
      </c>
      <c r="BH786" s="59" t="s">
        <v>7785</v>
      </c>
      <c r="BI786" s="60">
        <v>2250</v>
      </c>
      <c r="BJ786" s="61">
        <v>75</v>
      </c>
      <c r="BK786" s="27">
        <f t="shared" ref="BK786:BK849" si="50">DATEDIF(BG786,BH786,"m")</f>
        <v>73</v>
      </c>
      <c r="BL786" s="110">
        <f t="shared" ref="BL786:BL849" si="51">BK786/12</f>
        <v>6.083333333333333</v>
      </c>
    </row>
    <row r="787" spans="1:64" ht="16.5" customHeight="1" x14ac:dyDescent="0.25">
      <c r="A787" s="105" t="s">
        <v>7239</v>
      </c>
      <c r="B787" s="51" t="s">
        <v>7849</v>
      </c>
      <c r="C787" s="49">
        <v>82</v>
      </c>
      <c r="D787" s="63" t="s">
        <v>3333</v>
      </c>
      <c r="E787" s="51" t="s">
        <v>1626</v>
      </c>
      <c r="F787" s="114">
        <v>8065</v>
      </c>
      <c r="G787" s="51" t="s">
        <v>386</v>
      </c>
      <c r="H787" s="24" t="str">
        <f>IFERROR(IF(F787*1=9999,VLOOKUP(99&amp;C787*1,[4]Depara_Prod_Oficial!$A$2:$F$1048576,6,FALSE),VLOOKUP(F787*1,[4]Depara_Prod_Oficial!$A$2:$F$1048576,6,FALSE)),E787)</f>
        <v>AP Proteção Sob Medida</v>
      </c>
      <c r="I787" s="24" t="str">
        <f>IFERROR(VLOOKUP(H787,'[5]Principais Produtos'!$C$1:$D$42,2,0),"Não")</f>
        <v>Sim</v>
      </c>
      <c r="J787" s="51" t="s">
        <v>7178</v>
      </c>
      <c r="K787" s="51" t="s">
        <v>6139</v>
      </c>
      <c r="L787" s="51"/>
      <c r="M787" s="124" t="s">
        <v>369</v>
      </c>
      <c r="N787" s="125">
        <v>35000</v>
      </c>
      <c r="O787" s="125">
        <v>0</v>
      </c>
      <c r="P787" s="56">
        <v>35000</v>
      </c>
      <c r="Q787" s="122"/>
      <c r="R787" s="77"/>
      <c r="S787" s="62" t="s">
        <v>375</v>
      </c>
      <c r="T787" s="53">
        <v>2371784</v>
      </c>
      <c r="U787" s="53" t="s">
        <v>7844</v>
      </c>
      <c r="V787" s="53" t="s">
        <v>7845</v>
      </c>
      <c r="W787" s="53" t="s">
        <v>52</v>
      </c>
      <c r="X787" s="53" t="s">
        <v>7846</v>
      </c>
      <c r="Y787" s="53" t="s">
        <v>7847</v>
      </c>
      <c r="Z787" s="53" t="s">
        <v>7848</v>
      </c>
      <c r="AA787" s="53" t="s">
        <v>56</v>
      </c>
      <c r="AB787" s="53">
        <v>30000</v>
      </c>
      <c r="AC787" s="53">
        <v>30000</v>
      </c>
      <c r="AD787" s="53" t="s">
        <v>56</v>
      </c>
      <c r="AE787" s="53" t="s">
        <v>56</v>
      </c>
      <c r="AF787" s="53" t="s">
        <v>56</v>
      </c>
      <c r="AG787" s="53">
        <v>30000</v>
      </c>
      <c r="AH787" s="53" t="s">
        <v>102</v>
      </c>
      <c r="AI787" s="53">
        <v>15000</v>
      </c>
      <c r="AJ787" s="53">
        <v>0</v>
      </c>
      <c r="AK787" s="53" t="s">
        <v>58</v>
      </c>
      <c r="AL787" s="53">
        <v>0</v>
      </c>
      <c r="AM787" s="51" t="s">
        <v>59</v>
      </c>
      <c r="AN787" s="51" t="s">
        <v>60</v>
      </c>
      <c r="AO787" s="51"/>
      <c r="AP787" s="53" t="s">
        <v>61</v>
      </c>
      <c r="AQ787" s="53" t="s">
        <v>86</v>
      </c>
      <c r="AR787" s="53" t="s">
        <v>87</v>
      </c>
      <c r="AS787" s="53" t="s">
        <v>88</v>
      </c>
      <c r="AT787" s="53" t="s">
        <v>89</v>
      </c>
      <c r="AU787" s="53" t="s">
        <v>103</v>
      </c>
      <c r="AV787" s="53" t="s">
        <v>123</v>
      </c>
      <c r="AW787" s="53" t="s">
        <v>105</v>
      </c>
      <c r="AX787" s="53" t="s">
        <v>68</v>
      </c>
      <c r="AY787" s="53" t="s">
        <v>93</v>
      </c>
      <c r="AZ787" s="53" t="s">
        <v>7801</v>
      </c>
      <c r="BA787" s="53" t="s">
        <v>155</v>
      </c>
      <c r="BB787" s="53">
        <v>0</v>
      </c>
      <c r="BC787" s="53" t="s">
        <v>7849</v>
      </c>
      <c r="BD787" s="58">
        <v>42636</v>
      </c>
      <c r="BE787" s="58">
        <v>42679</v>
      </c>
      <c r="BF787" s="53">
        <v>30000</v>
      </c>
      <c r="BG787" s="58">
        <v>42679</v>
      </c>
      <c r="BH787" s="59" t="s">
        <v>7801</v>
      </c>
      <c r="BI787" s="60">
        <v>297</v>
      </c>
      <c r="BJ787" s="61">
        <v>9.9</v>
      </c>
      <c r="BK787" s="27">
        <f t="shared" si="50"/>
        <v>9</v>
      </c>
      <c r="BL787" s="110">
        <f t="shared" si="51"/>
        <v>0.75</v>
      </c>
    </row>
    <row r="788" spans="1:64" ht="16.5" customHeight="1" x14ac:dyDescent="0.25">
      <c r="A788" s="105" t="s">
        <v>7239</v>
      </c>
      <c r="B788" s="51" t="s">
        <v>7854</v>
      </c>
      <c r="C788" s="49">
        <v>93</v>
      </c>
      <c r="D788" s="63" t="s">
        <v>3333</v>
      </c>
      <c r="E788" s="51" t="s">
        <v>1630</v>
      </c>
      <c r="F788" s="114">
        <v>5055</v>
      </c>
      <c r="G788" s="51" t="s">
        <v>46</v>
      </c>
      <c r="H788" s="24" t="str">
        <f>IFERROR(IF(F788*1=9999,VLOOKUP(99&amp;C788*1,[4]Depara_Prod_Oficial!$A$2:$F$1048576,6,FALSE),VLOOKUP(F788*1,[4]Depara_Prod_Oficial!$A$2:$F$1048576,6,FALSE)),E788)</f>
        <v>Vida Master</v>
      </c>
      <c r="I788" s="24" t="str">
        <f>IFERROR(VLOOKUP(H788,'[5]Principais Produtos'!$C$1:$D$42,2,0),"Não")</f>
        <v>Sim</v>
      </c>
      <c r="J788" s="51" t="s">
        <v>387</v>
      </c>
      <c r="K788" s="51" t="s">
        <v>958</v>
      </c>
      <c r="L788" s="51" t="s">
        <v>4725</v>
      </c>
      <c r="M788" s="124" t="s">
        <v>369</v>
      </c>
      <c r="N788" s="125">
        <v>134627.38</v>
      </c>
      <c r="O788" s="125">
        <v>0</v>
      </c>
      <c r="P788" s="56">
        <v>134627.38</v>
      </c>
      <c r="Q788" s="122"/>
      <c r="R788" s="77"/>
      <c r="S788" s="62" t="s">
        <v>375</v>
      </c>
      <c r="T788" s="53">
        <v>2216956</v>
      </c>
      <c r="U788" s="53" t="s">
        <v>7850</v>
      </c>
      <c r="V788" s="53" t="s">
        <v>7851</v>
      </c>
      <c r="W788" s="53" t="s">
        <v>52</v>
      </c>
      <c r="X788" s="53" t="s">
        <v>7852</v>
      </c>
      <c r="Y788" s="53" t="s">
        <v>7853</v>
      </c>
      <c r="Z788" s="53" t="s">
        <v>4527</v>
      </c>
      <c r="AA788" s="53" t="s">
        <v>56</v>
      </c>
      <c r="AB788" s="53">
        <v>103544</v>
      </c>
      <c r="AC788" s="53">
        <v>103544</v>
      </c>
      <c r="AD788" s="53" t="s">
        <v>56</v>
      </c>
      <c r="AE788" s="53" t="s">
        <v>56</v>
      </c>
      <c r="AF788" s="53" t="s">
        <v>56</v>
      </c>
      <c r="AG788" s="53">
        <v>103544</v>
      </c>
      <c r="AH788" s="53" t="s">
        <v>102</v>
      </c>
      <c r="AI788" s="53">
        <v>51772</v>
      </c>
      <c r="AJ788" s="53">
        <v>0</v>
      </c>
      <c r="AK788" s="53" t="s">
        <v>58</v>
      </c>
      <c r="AL788" s="53">
        <v>0</v>
      </c>
      <c r="AM788" s="51" t="s">
        <v>59</v>
      </c>
      <c r="AN788" s="51" t="s">
        <v>60</v>
      </c>
      <c r="AO788" s="51"/>
      <c r="AP788" s="53" t="s">
        <v>61</v>
      </c>
      <c r="AQ788" s="53" t="s">
        <v>86</v>
      </c>
      <c r="AR788" s="53" t="s">
        <v>87</v>
      </c>
      <c r="AS788" s="53" t="s">
        <v>88</v>
      </c>
      <c r="AT788" s="53" t="s">
        <v>313</v>
      </c>
      <c r="AU788" s="53" t="s">
        <v>65</v>
      </c>
      <c r="AV788" s="53" t="s">
        <v>201</v>
      </c>
      <c r="AW788" s="53" t="s">
        <v>92</v>
      </c>
      <c r="AX788" s="53" t="s">
        <v>68</v>
      </c>
      <c r="AY788" s="53" t="s">
        <v>93</v>
      </c>
      <c r="AZ788" s="53" t="s">
        <v>7801</v>
      </c>
      <c r="BA788" s="53" t="s">
        <v>155</v>
      </c>
      <c r="BB788" s="53">
        <v>0</v>
      </c>
      <c r="BC788" s="53" t="s">
        <v>7854</v>
      </c>
      <c r="BD788" s="58">
        <v>42416</v>
      </c>
      <c r="BE788" s="58">
        <v>42434</v>
      </c>
      <c r="BF788" s="53">
        <v>103544</v>
      </c>
      <c r="BG788" s="58">
        <v>42434</v>
      </c>
      <c r="BH788" s="59" t="s">
        <v>7801</v>
      </c>
      <c r="BI788" s="60">
        <v>542</v>
      </c>
      <c r="BJ788" s="61">
        <v>18.066666666666666</v>
      </c>
      <c r="BK788" s="27">
        <f t="shared" si="50"/>
        <v>17</v>
      </c>
      <c r="BL788" s="110">
        <f t="shared" si="51"/>
        <v>1.4166666666666667</v>
      </c>
    </row>
    <row r="789" spans="1:64" ht="16.5" customHeight="1" x14ac:dyDescent="0.25">
      <c r="A789" s="105" t="s">
        <v>7239</v>
      </c>
      <c r="B789" s="51" t="s">
        <v>7860</v>
      </c>
      <c r="C789" s="49">
        <v>82</v>
      </c>
      <c r="D789" s="63" t="s">
        <v>3333</v>
      </c>
      <c r="E789" s="51" t="s">
        <v>8170</v>
      </c>
      <c r="F789" s="114">
        <v>7003</v>
      </c>
      <c r="G789" s="51" t="s">
        <v>374</v>
      </c>
      <c r="H789" s="24" t="str">
        <f>IFERROR(IF(F789*1=9999,VLOOKUP(99&amp;C789*1,[4]Depara_Prod_Oficial!$A$2:$F$1048576,6,FALSE),VLOOKUP(F789*1,[4]Depara_Prod_Oficial!$A$2:$F$1048576,6,FALSE)),E789)</f>
        <v>AP Específica</v>
      </c>
      <c r="I789" s="24" t="str">
        <f>IFERROR(VLOOKUP(H789,'[5]Principais Produtos'!$C$1:$D$42,2,0),"Não")</f>
        <v>Não</v>
      </c>
      <c r="J789" s="51" t="s">
        <v>387</v>
      </c>
      <c r="K789" s="51" t="s">
        <v>6139</v>
      </c>
      <c r="L789" s="51"/>
      <c r="M789" s="124" t="s">
        <v>369</v>
      </c>
      <c r="N789" s="125">
        <v>339686.9</v>
      </c>
      <c r="O789" s="125">
        <v>0</v>
      </c>
      <c r="P789" s="56">
        <v>339686.9</v>
      </c>
      <c r="Q789" s="122"/>
      <c r="R789" s="77"/>
      <c r="S789" s="62" t="s">
        <v>375</v>
      </c>
      <c r="T789" s="53">
        <v>2108578</v>
      </c>
      <c r="U789" s="53" t="s">
        <v>7855</v>
      </c>
      <c r="V789" s="53" t="s">
        <v>7856</v>
      </c>
      <c r="W789" s="53" t="s">
        <v>52</v>
      </c>
      <c r="X789" s="53" t="s">
        <v>7857</v>
      </c>
      <c r="Y789" s="53" t="s">
        <v>7858</v>
      </c>
      <c r="Z789" s="53" t="s">
        <v>7859</v>
      </c>
      <c r="AA789" s="53" t="s">
        <v>56</v>
      </c>
      <c r="AB789" s="53">
        <v>210364</v>
      </c>
      <c r="AC789" s="53">
        <v>210364</v>
      </c>
      <c r="AD789" s="53" t="s">
        <v>56</v>
      </c>
      <c r="AE789" s="53" t="s">
        <v>56</v>
      </c>
      <c r="AF789" s="53" t="s">
        <v>56</v>
      </c>
      <c r="AG789" s="53">
        <v>210364</v>
      </c>
      <c r="AH789" s="53" t="s">
        <v>102</v>
      </c>
      <c r="AI789" s="53">
        <v>105182</v>
      </c>
      <c r="AJ789" s="53">
        <v>0</v>
      </c>
      <c r="AK789" s="53" t="s">
        <v>58</v>
      </c>
      <c r="AL789" s="53">
        <v>0</v>
      </c>
      <c r="AM789" s="51" t="s">
        <v>59</v>
      </c>
      <c r="AN789" s="51" t="s">
        <v>60</v>
      </c>
      <c r="AO789" s="51"/>
      <c r="AP789" s="53" t="s">
        <v>61</v>
      </c>
      <c r="AQ789" s="53" t="s">
        <v>86</v>
      </c>
      <c r="AR789" s="53" t="s">
        <v>87</v>
      </c>
      <c r="AS789" s="53" t="s">
        <v>64</v>
      </c>
      <c r="AT789" s="53" t="s">
        <v>169</v>
      </c>
      <c r="AU789" s="53" t="s">
        <v>65</v>
      </c>
      <c r="AV789" s="53" t="s">
        <v>677</v>
      </c>
      <c r="AW789" s="53" t="s">
        <v>92</v>
      </c>
      <c r="AX789" s="53" t="s">
        <v>68</v>
      </c>
      <c r="AY789" s="53" t="s">
        <v>93</v>
      </c>
      <c r="AZ789" s="53" t="s">
        <v>7735</v>
      </c>
      <c r="BA789" s="53" t="s">
        <v>115</v>
      </c>
      <c r="BB789" s="53">
        <v>0</v>
      </c>
      <c r="BC789" s="53" t="s">
        <v>7860</v>
      </c>
      <c r="BD789" s="58">
        <v>42153</v>
      </c>
      <c r="BE789" s="58">
        <v>42170</v>
      </c>
      <c r="BF789" s="53">
        <v>210364</v>
      </c>
      <c r="BG789" s="58">
        <v>42170</v>
      </c>
      <c r="BH789" s="59" t="s">
        <v>7735</v>
      </c>
      <c r="BI789" s="60">
        <v>802</v>
      </c>
      <c r="BJ789" s="61">
        <v>26.733333333333334</v>
      </c>
      <c r="BK789" s="27">
        <f t="shared" si="50"/>
        <v>26</v>
      </c>
      <c r="BL789" s="110">
        <f t="shared" si="51"/>
        <v>2.1666666666666665</v>
      </c>
    </row>
    <row r="790" spans="1:64" ht="16.5" customHeight="1" x14ac:dyDescent="0.25">
      <c r="A790" s="105" t="s">
        <v>7239</v>
      </c>
      <c r="B790" s="51" t="s">
        <v>7867</v>
      </c>
      <c r="C790" s="49">
        <v>93</v>
      </c>
      <c r="D790" s="63" t="s">
        <v>3333</v>
      </c>
      <c r="E790" s="51" t="s">
        <v>943</v>
      </c>
      <c r="F790" s="114">
        <v>5050</v>
      </c>
      <c r="G790" s="51" t="s">
        <v>374</v>
      </c>
      <c r="H790" s="24" t="str">
        <f>IFERROR(IF(F790*1=9999,VLOOKUP(99&amp;C790*1,[4]Depara_Prod_Oficial!$A$2:$F$1048576,6,FALSE),VLOOKUP(F790*1,[4]Depara_Prod_Oficial!$A$2:$F$1048576,6,FALSE)),E790)</f>
        <v>Vida Proteção Exclusiva</v>
      </c>
      <c r="I790" s="24" t="str">
        <f>IFERROR(VLOOKUP(H790,'[5]Principais Produtos'!$C$1:$D$42,2,0),"Não")</f>
        <v>Sim</v>
      </c>
      <c r="J790" s="51" t="s">
        <v>387</v>
      </c>
      <c r="K790" s="51" t="s">
        <v>47</v>
      </c>
      <c r="L790" s="51"/>
      <c r="M790" s="124" t="s">
        <v>48</v>
      </c>
      <c r="N790" s="125">
        <v>486425.1</v>
      </c>
      <c r="O790" s="125">
        <v>395239.94</v>
      </c>
      <c r="P790" s="126">
        <v>91185.159999999974</v>
      </c>
      <c r="Q790" s="122"/>
      <c r="R790" s="123"/>
      <c r="S790" s="62" t="s">
        <v>375</v>
      </c>
      <c r="T790" s="53">
        <v>1680834</v>
      </c>
      <c r="U790" s="53" t="s">
        <v>7861</v>
      </c>
      <c r="V790" s="53" t="s">
        <v>7862</v>
      </c>
      <c r="W790" s="53" t="s">
        <v>52</v>
      </c>
      <c r="X790" s="53" t="s">
        <v>7863</v>
      </c>
      <c r="Y790" s="53" t="s">
        <v>7864</v>
      </c>
      <c r="Z790" s="53" t="s">
        <v>7865</v>
      </c>
      <c r="AA790" s="53" t="s">
        <v>56</v>
      </c>
      <c r="AB790" s="53">
        <v>390505</v>
      </c>
      <c r="AC790" s="53">
        <v>390505</v>
      </c>
      <c r="AD790" s="53" t="s">
        <v>56</v>
      </c>
      <c r="AE790" s="53" t="s">
        <v>56</v>
      </c>
      <c r="AF790" s="53" t="s">
        <v>56</v>
      </c>
      <c r="AG790" s="53">
        <v>390505</v>
      </c>
      <c r="AH790" s="53" t="s">
        <v>102</v>
      </c>
      <c r="AI790" s="53">
        <v>195252.5</v>
      </c>
      <c r="AJ790" s="53">
        <v>0</v>
      </c>
      <c r="AK790" s="53" t="s">
        <v>58</v>
      </c>
      <c r="AL790" s="53">
        <v>0</v>
      </c>
      <c r="AM790" s="51" t="s">
        <v>59</v>
      </c>
      <c r="AN790" s="51" t="s">
        <v>60</v>
      </c>
      <c r="AO790" s="51"/>
      <c r="AP790" s="53" t="s">
        <v>61</v>
      </c>
      <c r="AQ790" s="53" t="s">
        <v>86</v>
      </c>
      <c r="AR790" s="53" t="s">
        <v>199</v>
      </c>
      <c r="AS790" s="53" t="s">
        <v>88</v>
      </c>
      <c r="AT790" s="53" t="s">
        <v>169</v>
      </c>
      <c r="AU790" s="53" t="s">
        <v>65</v>
      </c>
      <c r="AV790" s="53" t="s">
        <v>7866</v>
      </c>
      <c r="AW790" s="53" t="s">
        <v>272</v>
      </c>
      <c r="AX790" s="53" t="s">
        <v>273</v>
      </c>
      <c r="AY790" s="53" t="s">
        <v>93</v>
      </c>
      <c r="AZ790" s="53" t="s">
        <v>7745</v>
      </c>
      <c r="BA790" s="53" t="s">
        <v>223</v>
      </c>
      <c r="BB790" s="53">
        <v>0</v>
      </c>
      <c r="BC790" s="53" t="s">
        <v>7867</v>
      </c>
      <c r="BD790" s="58">
        <v>41463</v>
      </c>
      <c r="BE790" s="58">
        <v>41479</v>
      </c>
      <c r="BF790" s="53">
        <v>390505</v>
      </c>
      <c r="BG790" s="58">
        <v>41479</v>
      </c>
      <c r="BH790" s="59" t="s">
        <v>7745</v>
      </c>
      <c r="BI790" s="60">
        <v>1498</v>
      </c>
      <c r="BJ790" s="61">
        <v>49.93333333333333</v>
      </c>
      <c r="BK790" s="27">
        <f t="shared" si="50"/>
        <v>49</v>
      </c>
      <c r="BL790" s="110">
        <f t="shared" si="51"/>
        <v>4.083333333333333</v>
      </c>
    </row>
    <row r="791" spans="1:64" ht="16.5" customHeight="1" x14ac:dyDescent="0.25">
      <c r="A791" s="105" t="s">
        <v>7239</v>
      </c>
      <c r="B791" s="51" t="s">
        <v>7873</v>
      </c>
      <c r="C791" s="49">
        <v>93</v>
      </c>
      <c r="D791" s="63" t="s">
        <v>3333</v>
      </c>
      <c r="E791" s="51" t="s">
        <v>377</v>
      </c>
      <c r="F791" s="114">
        <v>5030</v>
      </c>
      <c r="G791" s="51" t="s">
        <v>46</v>
      </c>
      <c r="H791" s="24" t="str">
        <f>IFERROR(IF(F791*1=9999,VLOOKUP(99&amp;C791*1,[4]Depara_Prod_Oficial!$A$2:$F$1048576,6,FALSE),VLOOKUP(F791*1,[4]Depara_Prod_Oficial!$A$2:$F$1048576,6,FALSE)),E791)</f>
        <v>Vida Proteção Exclusiva</v>
      </c>
      <c r="I791" s="24" t="str">
        <f>IFERROR(VLOOKUP(H791,'[5]Principais Produtos'!$C$1:$D$42,2,0),"Não")</f>
        <v>Sim</v>
      </c>
      <c r="J791" s="51" t="s">
        <v>387</v>
      </c>
      <c r="K791" s="51" t="s">
        <v>47</v>
      </c>
      <c r="L791" s="51"/>
      <c r="M791" s="124" t="s">
        <v>902</v>
      </c>
      <c r="N791" s="125">
        <v>184996.18</v>
      </c>
      <c r="O791" s="125">
        <v>184996.18</v>
      </c>
      <c r="P791" s="126">
        <v>0</v>
      </c>
      <c r="Q791" s="122"/>
      <c r="R791" s="123"/>
      <c r="S791" s="62" t="s">
        <v>375</v>
      </c>
      <c r="T791" s="53">
        <v>1692380</v>
      </c>
      <c r="U791" s="53" t="s">
        <v>7868</v>
      </c>
      <c r="V791" s="53" t="s">
        <v>7869</v>
      </c>
      <c r="W791" s="53" t="s">
        <v>52</v>
      </c>
      <c r="X791" s="53" t="s">
        <v>7870</v>
      </c>
      <c r="Y791" s="53" t="s">
        <v>7871</v>
      </c>
      <c r="Z791" s="53" t="s">
        <v>7872</v>
      </c>
      <c r="AA791" s="53" t="s">
        <v>56</v>
      </c>
      <c r="AB791" s="53">
        <v>71245</v>
      </c>
      <c r="AC791" s="53">
        <v>71245</v>
      </c>
      <c r="AD791" s="53" t="s">
        <v>56</v>
      </c>
      <c r="AE791" s="53" t="s">
        <v>56</v>
      </c>
      <c r="AF791" s="53" t="s">
        <v>56</v>
      </c>
      <c r="AG791" s="53">
        <v>71245</v>
      </c>
      <c r="AH791" s="53" t="s">
        <v>102</v>
      </c>
      <c r="AI791" s="53">
        <v>35622.5</v>
      </c>
      <c r="AJ791" s="53">
        <v>0</v>
      </c>
      <c r="AK791" s="53" t="s">
        <v>58</v>
      </c>
      <c r="AL791" s="53">
        <v>0</v>
      </c>
      <c r="AM791" s="51" t="s">
        <v>59</v>
      </c>
      <c r="AN791" s="51" t="s">
        <v>60</v>
      </c>
      <c r="AO791" s="51"/>
      <c r="AP791" s="53" t="s">
        <v>61</v>
      </c>
      <c r="AQ791" s="53" t="s">
        <v>86</v>
      </c>
      <c r="AR791" s="53" t="s">
        <v>199</v>
      </c>
      <c r="AS791" s="53" t="s">
        <v>88</v>
      </c>
      <c r="AT791" s="53" t="s">
        <v>218</v>
      </c>
      <c r="AU791" s="53" t="s">
        <v>65</v>
      </c>
      <c r="AV791" s="53" t="s">
        <v>479</v>
      </c>
      <c r="AW791" s="53" t="s">
        <v>92</v>
      </c>
      <c r="AX791" s="53" t="s">
        <v>68</v>
      </c>
      <c r="AY791" s="53" t="s">
        <v>93</v>
      </c>
      <c r="AZ791" s="53" t="s">
        <v>7735</v>
      </c>
      <c r="BA791" s="53" t="s">
        <v>191</v>
      </c>
      <c r="BB791" s="53">
        <v>0</v>
      </c>
      <c r="BC791" s="53" t="s">
        <v>7873</v>
      </c>
      <c r="BD791" s="58">
        <v>41487</v>
      </c>
      <c r="BE791" s="58">
        <v>41499</v>
      </c>
      <c r="BF791" s="53">
        <v>71245</v>
      </c>
      <c r="BG791" s="58">
        <v>41499</v>
      </c>
      <c r="BH791" s="59" t="s">
        <v>7735</v>
      </c>
      <c r="BI791" s="60">
        <v>1473</v>
      </c>
      <c r="BJ791" s="61">
        <v>49.1</v>
      </c>
      <c r="BK791" s="27">
        <f t="shared" si="50"/>
        <v>48</v>
      </c>
      <c r="BL791" s="110">
        <f t="shared" si="51"/>
        <v>4</v>
      </c>
    </row>
    <row r="792" spans="1:64" ht="16.5" customHeight="1" x14ac:dyDescent="0.25">
      <c r="A792" s="105" t="s">
        <v>7239</v>
      </c>
      <c r="B792" s="51" t="s">
        <v>7878</v>
      </c>
      <c r="C792" s="49">
        <v>93</v>
      </c>
      <c r="D792" s="63" t="s">
        <v>3333</v>
      </c>
      <c r="E792" s="51" t="s">
        <v>3186</v>
      </c>
      <c r="F792" s="114">
        <v>7001</v>
      </c>
      <c r="G792" s="51" t="s">
        <v>46</v>
      </c>
      <c r="H792" s="24" t="str">
        <f>IFERROR(IF(F792*1=9999,VLOOKUP(99&amp;C792*1,[4]Depara_Prod_Oficial!$A$2:$F$1048576,6,FALSE),VLOOKUP(F792*1,[4]Depara_Prod_Oficial!$A$2:$F$1048576,6,FALSE)),E792)</f>
        <v>Vida Funcionários</v>
      </c>
      <c r="I792" s="24" t="str">
        <f>IFERROR(VLOOKUP(H792,'[5]Principais Produtos'!$C$1:$D$42,2,0),"Não")</f>
        <v>Não</v>
      </c>
      <c r="J792" s="51" t="s">
        <v>387</v>
      </c>
      <c r="K792" s="51" t="s">
        <v>47</v>
      </c>
      <c r="L792" s="51"/>
      <c r="M792" s="124" t="s">
        <v>48</v>
      </c>
      <c r="N792" s="125">
        <v>237837.12</v>
      </c>
      <c r="O792" s="125">
        <v>185000</v>
      </c>
      <c r="P792" s="126">
        <v>52837.119999999995</v>
      </c>
      <c r="Q792" s="122">
        <v>18500</v>
      </c>
      <c r="R792" s="123"/>
      <c r="S792" s="62" t="s">
        <v>375</v>
      </c>
      <c r="T792" s="53">
        <v>1791087</v>
      </c>
      <c r="U792" s="53" t="s">
        <v>7874</v>
      </c>
      <c r="V792" s="53" t="s">
        <v>7875</v>
      </c>
      <c r="W792" s="53" t="s">
        <v>52</v>
      </c>
      <c r="X792" s="53" t="s">
        <v>2554</v>
      </c>
      <c r="Y792" s="53" t="s">
        <v>7876</v>
      </c>
      <c r="Z792" s="53" t="s">
        <v>7877</v>
      </c>
      <c r="AA792" s="53" t="s">
        <v>56</v>
      </c>
      <c r="AB792" s="53">
        <v>62950.2</v>
      </c>
      <c r="AC792" s="53">
        <v>62950.2</v>
      </c>
      <c r="AD792" s="53" t="s">
        <v>56</v>
      </c>
      <c r="AE792" s="53" t="s">
        <v>56</v>
      </c>
      <c r="AF792" s="53" t="s">
        <v>56</v>
      </c>
      <c r="AG792" s="53">
        <v>62950.2</v>
      </c>
      <c r="AH792" s="53" t="s">
        <v>58</v>
      </c>
      <c r="AI792" s="53">
        <v>0</v>
      </c>
      <c r="AJ792" s="53">
        <v>0</v>
      </c>
      <c r="AK792" s="53" t="s">
        <v>58</v>
      </c>
      <c r="AL792" s="53">
        <v>0</v>
      </c>
      <c r="AM792" s="51" t="s">
        <v>59</v>
      </c>
      <c r="AN792" s="51" t="s">
        <v>60</v>
      </c>
      <c r="AO792" s="51"/>
      <c r="AP792" s="53" t="s">
        <v>61</v>
      </c>
      <c r="AQ792" s="53" t="s">
        <v>86</v>
      </c>
      <c r="AR792" s="53" t="s">
        <v>151</v>
      </c>
      <c r="AS792" s="53" t="s">
        <v>64</v>
      </c>
      <c r="AT792" s="53" t="s">
        <v>313</v>
      </c>
      <c r="AU792" s="53" t="s">
        <v>65</v>
      </c>
      <c r="AV792" s="53" t="s">
        <v>3227</v>
      </c>
      <c r="AW792" s="53" t="s">
        <v>1806</v>
      </c>
      <c r="AX792" s="53" t="s">
        <v>775</v>
      </c>
      <c r="AY792" s="53" t="s">
        <v>93</v>
      </c>
      <c r="AZ792" s="53" t="s">
        <v>7750</v>
      </c>
      <c r="BA792" s="53" t="s">
        <v>223</v>
      </c>
      <c r="BB792" s="53">
        <v>0</v>
      </c>
      <c r="BC792" s="53" t="s">
        <v>7878</v>
      </c>
      <c r="BD792" s="58">
        <v>41610</v>
      </c>
      <c r="BE792" s="58">
        <v>41683</v>
      </c>
      <c r="BF792" s="53">
        <v>62950.2</v>
      </c>
      <c r="BG792" s="58">
        <v>41683</v>
      </c>
      <c r="BH792" s="59" t="s">
        <v>7750</v>
      </c>
      <c r="BI792" s="60">
        <v>1281</v>
      </c>
      <c r="BJ792" s="61">
        <v>42.7</v>
      </c>
      <c r="BK792" s="27">
        <f t="shared" si="50"/>
        <v>42</v>
      </c>
      <c r="BL792" s="110">
        <f t="shared" si="51"/>
        <v>3.5</v>
      </c>
    </row>
    <row r="793" spans="1:64" ht="16.5" customHeight="1" x14ac:dyDescent="0.25">
      <c r="A793" s="105" t="s">
        <v>7239</v>
      </c>
      <c r="B793" s="51" t="s">
        <v>7883</v>
      </c>
      <c r="C793" s="49">
        <v>14</v>
      </c>
      <c r="D793" s="63" t="s">
        <v>3274</v>
      </c>
      <c r="E793" s="51" t="s">
        <v>931</v>
      </c>
      <c r="F793" s="114">
        <v>5000</v>
      </c>
      <c r="G793" s="51" t="s">
        <v>381</v>
      </c>
      <c r="H793" s="24" t="str">
        <f>IFERROR(IF(F793*1=9999,VLOOKUP(99&amp;C793*1,[4]Depara_Prod_Oficial!$A$2:$F$1048576,6,FALSE),VLOOKUP(F793*1,[4]Depara_Prod_Oficial!$A$2:$F$1048576,6,FALSE)),E793)</f>
        <v>Residencial STD</v>
      </c>
      <c r="I793" s="24" t="str">
        <f>IFERROR(VLOOKUP(H793,'[5]Principais Produtos'!$C$1:$D$42,2,0),"Não")</f>
        <v>Não</v>
      </c>
      <c r="J793" s="51" t="s">
        <v>387</v>
      </c>
      <c r="K793" s="51" t="s">
        <v>956</v>
      </c>
      <c r="L793" s="51" t="s">
        <v>8173</v>
      </c>
      <c r="M793" s="124" t="s">
        <v>903</v>
      </c>
      <c r="N793" s="125">
        <v>6754.47</v>
      </c>
      <c r="O793" s="125">
        <v>6754.47</v>
      </c>
      <c r="P793" s="126">
        <v>0</v>
      </c>
      <c r="Q793" s="122"/>
      <c r="R793" s="123"/>
      <c r="S793" s="62" t="s">
        <v>375</v>
      </c>
      <c r="T793" s="53">
        <v>2228323</v>
      </c>
      <c r="U793" s="53" t="s">
        <v>7879</v>
      </c>
      <c r="V793" s="53" t="s">
        <v>7880</v>
      </c>
      <c r="W793" s="53" t="s">
        <v>129</v>
      </c>
      <c r="X793" s="53" t="s">
        <v>7881</v>
      </c>
      <c r="Y793" s="53" t="s">
        <v>7882</v>
      </c>
      <c r="Z793" s="53" t="s">
        <v>772</v>
      </c>
      <c r="AA793" s="53" t="s">
        <v>56</v>
      </c>
      <c r="AB793" s="53">
        <v>3888</v>
      </c>
      <c r="AC793" s="53">
        <v>3888</v>
      </c>
      <c r="AD793" s="53" t="s">
        <v>56</v>
      </c>
      <c r="AE793" s="53" t="s">
        <v>56</v>
      </c>
      <c r="AF793" s="53" t="s">
        <v>56</v>
      </c>
      <c r="AG793" s="53">
        <v>3888</v>
      </c>
      <c r="AH793" s="53" t="s">
        <v>102</v>
      </c>
      <c r="AI793" s="53">
        <v>1944</v>
      </c>
      <c r="AJ793" s="53">
        <v>0</v>
      </c>
      <c r="AK793" s="53" t="s">
        <v>58</v>
      </c>
      <c r="AL793" s="53">
        <v>0</v>
      </c>
      <c r="AM793" s="51" t="s">
        <v>59</v>
      </c>
      <c r="AN793" s="51" t="s">
        <v>60</v>
      </c>
      <c r="AO793" s="51"/>
      <c r="AP793" s="53" t="s">
        <v>61</v>
      </c>
      <c r="AQ793" s="53" t="s">
        <v>133</v>
      </c>
      <c r="AR793" s="53" t="s">
        <v>87</v>
      </c>
      <c r="AS793" s="53" t="s">
        <v>88</v>
      </c>
      <c r="AT793" s="53" t="s">
        <v>89</v>
      </c>
      <c r="AU793" s="53" t="s">
        <v>103</v>
      </c>
      <c r="AV793" s="53" t="s">
        <v>466</v>
      </c>
      <c r="AW793" s="53" t="s">
        <v>272</v>
      </c>
      <c r="AX793" s="53" t="s">
        <v>273</v>
      </c>
      <c r="AY793" s="53" t="s">
        <v>93</v>
      </c>
      <c r="AZ793" s="53" t="s">
        <v>7766</v>
      </c>
      <c r="BA793" s="53" t="s">
        <v>332</v>
      </c>
      <c r="BB793" s="53">
        <v>0</v>
      </c>
      <c r="BC793" s="53" t="s">
        <v>7883</v>
      </c>
      <c r="BD793" s="58">
        <v>42453</v>
      </c>
      <c r="BE793" s="58">
        <v>42460</v>
      </c>
      <c r="BF793" s="53">
        <v>3888</v>
      </c>
      <c r="BG793" s="58">
        <v>42460</v>
      </c>
      <c r="BH793" s="59" t="s">
        <v>7766</v>
      </c>
      <c r="BI793" s="60">
        <v>505</v>
      </c>
      <c r="BJ793" s="61">
        <v>16.833333333333332</v>
      </c>
      <c r="BK793" s="27">
        <f t="shared" si="50"/>
        <v>16</v>
      </c>
      <c r="BL793" s="110">
        <f t="shared" si="51"/>
        <v>1.3333333333333333</v>
      </c>
    </row>
    <row r="794" spans="1:64" ht="16.5" customHeight="1" x14ac:dyDescent="0.25">
      <c r="A794" s="105" t="s">
        <v>7239</v>
      </c>
      <c r="B794" s="51" t="s">
        <v>7889</v>
      </c>
      <c r="C794" s="49">
        <v>14</v>
      </c>
      <c r="D794" s="63" t="s">
        <v>3274</v>
      </c>
      <c r="E794" s="51" t="s">
        <v>380</v>
      </c>
      <c r="F794" s="114">
        <v>8100</v>
      </c>
      <c r="G794" s="51" t="s">
        <v>381</v>
      </c>
      <c r="H794" s="24" t="str">
        <f>IFERROR(IF(F794*1=9999,VLOOKUP(99&amp;C794*1,[4]Depara_Prod_Oficial!$A$2:$F$1048576,6,FALSE),VLOOKUP(F794*1,[4]Depara_Prod_Oficial!$A$2:$F$1048576,6,FALSE)),E794)</f>
        <v>Residencial Van Gogh</v>
      </c>
      <c r="I794" s="24" t="str">
        <f>IFERROR(VLOOKUP(H794,'[5]Principais Produtos'!$C$1:$D$42,2,0),"Não")</f>
        <v>Não</v>
      </c>
      <c r="J794" s="51" t="s">
        <v>387</v>
      </c>
      <c r="K794" s="51" t="s">
        <v>956</v>
      </c>
      <c r="L794" s="51" t="s">
        <v>8173</v>
      </c>
      <c r="M794" s="124" t="s">
        <v>369</v>
      </c>
      <c r="N794" s="125">
        <v>15288</v>
      </c>
      <c r="O794" s="125">
        <v>0</v>
      </c>
      <c r="P794" s="56">
        <v>15288</v>
      </c>
      <c r="Q794" s="122"/>
      <c r="R794" s="123"/>
      <c r="S794" s="62" t="s">
        <v>375</v>
      </c>
      <c r="T794" s="53">
        <v>2361516</v>
      </c>
      <c r="U794" s="53" t="s">
        <v>7884</v>
      </c>
      <c r="V794" s="53" t="s">
        <v>7885</v>
      </c>
      <c r="W794" s="53" t="s">
        <v>129</v>
      </c>
      <c r="X794" s="53" t="s">
        <v>7886</v>
      </c>
      <c r="Y794" s="53" t="s">
        <v>7887</v>
      </c>
      <c r="Z794" s="53" t="s">
        <v>7888</v>
      </c>
      <c r="AA794" s="53" t="s">
        <v>56</v>
      </c>
      <c r="AB794" s="53">
        <v>12000</v>
      </c>
      <c r="AC794" s="53">
        <v>12000</v>
      </c>
      <c r="AD794" s="53" t="s">
        <v>56</v>
      </c>
      <c r="AE794" s="53" t="s">
        <v>56</v>
      </c>
      <c r="AF794" s="53" t="s">
        <v>56</v>
      </c>
      <c r="AG794" s="53">
        <v>12000</v>
      </c>
      <c r="AH794" s="53" t="s">
        <v>102</v>
      </c>
      <c r="AI794" s="53">
        <v>6000</v>
      </c>
      <c r="AJ794" s="53">
        <v>0</v>
      </c>
      <c r="AK794" s="53" t="s">
        <v>58</v>
      </c>
      <c r="AL794" s="53">
        <v>0</v>
      </c>
      <c r="AM794" s="51" t="s">
        <v>59</v>
      </c>
      <c r="AN794" s="51" t="s">
        <v>60</v>
      </c>
      <c r="AO794" s="51"/>
      <c r="AP794" s="53" t="s">
        <v>61</v>
      </c>
      <c r="AQ794" s="53" t="s">
        <v>133</v>
      </c>
      <c r="AR794" s="53" t="s">
        <v>538</v>
      </c>
      <c r="AS794" s="53" t="s">
        <v>88</v>
      </c>
      <c r="AT794" s="53" t="s">
        <v>89</v>
      </c>
      <c r="AU794" s="53" t="s">
        <v>90</v>
      </c>
      <c r="AV794" s="53" t="s">
        <v>5127</v>
      </c>
      <c r="AW794" s="53" t="s">
        <v>92</v>
      </c>
      <c r="AX794" s="53" t="s">
        <v>68</v>
      </c>
      <c r="AY794" s="53" t="s">
        <v>93</v>
      </c>
      <c r="AZ794" s="53" t="s">
        <v>7801</v>
      </c>
      <c r="BA794" s="53" t="s">
        <v>155</v>
      </c>
      <c r="BB794" s="53">
        <v>0</v>
      </c>
      <c r="BC794" s="53" t="s">
        <v>7889</v>
      </c>
      <c r="BD794" s="58">
        <v>42647</v>
      </c>
      <c r="BE794" s="58">
        <v>42662</v>
      </c>
      <c r="BF794" s="53">
        <v>12000</v>
      </c>
      <c r="BG794" s="58">
        <v>42662</v>
      </c>
      <c r="BH794" s="59" t="s">
        <v>7801</v>
      </c>
      <c r="BI794" s="60">
        <v>314</v>
      </c>
      <c r="BJ794" s="61">
        <v>10.466666666666667</v>
      </c>
      <c r="BK794" s="27">
        <f t="shared" si="50"/>
        <v>10</v>
      </c>
      <c r="BL794" s="110">
        <f t="shared" si="51"/>
        <v>0.83333333333333337</v>
      </c>
    </row>
    <row r="795" spans="1:64" ht="16.5" customHeight="1" x14ac:dyDescent="0.25">
      <c r="A795" s="105" t="s">
        <v>7239</v>
      </c>
      <c r="B795" s="51" t="s">
        <v>7895</v>
      </c>
      <c r="C795" s="49">
        <v>14</v>
      </c>
      <c r="D795" s="63" t="s">
        <v>3274</v>
      </c>
      <c r="E795" s="51" t="s">
        <v>1629</v>
      </c>
      <c r="F795" s="114">
        <v>5002</v>
      </c>
      <c r="G795" s="51" t="s">
        <v>381</v>
      </c>
      <c r="H795" s="24" t="str">
        <f>IFERROR(IF(F795*1=9999,VLOOKUP(99&amp;C795*1,[4]Depara_Prod_Oficial!$A$2:$F$1048576,6,FALSE),VLOOKUP(F795*1,[4]Depara_Prod_Oficial!$A$2:$F$1048576,6,FALSE)),E795)</f>
        <v>Residencial Dose Dupla</v>
      </c>
      <c r="I795" s="24" t="str">
        <f>IFERROR(VLOOKUP(H795,'[5]Principais Produtos'!$C$1:$D$42,2,0),"Não")</f>
        <v>Sim</v>
      </c>
      <c r="J795" s="51" t="s">
        <v>387</v>
      </c>
      <c r="K795" s="51" t="s">
        <v>3664</v>
      </c>
      <c r="L795" s="51"/>
      <c r="M795" s="124" t="s">
        <v>369</v>
      </c>
      <c r="N795" s="125">
        <v>35671.660000000003</v>
      </c>
      <c r="O795" s="125">
        <v>0</v>
      </c>
      <c r="P795" s="56">
        <v>35671.660000000003</v>
      </c>
      <c r="Q795" s="122"/>
      <c r="R795" s="123"/>
      <c r="S795" s="62" t="s">
        <v>375</v>
      </c>
      <c r="T795" s="53">
        <v>2413539</v>
      </c>
      <c r="U795" s="53" t="s">
        <v>7890</v>
      </c>
      <c r="V795" s="53" t="s">
        <v>7891</v>
      </c>
      <c r="W795" s="53" t="s">
        <v>129</v>
      </c>
      <c r="X795" s="53" t="s">
        <v>7892</v>
      </c>
      <c r="Y795" s="53" t="s">
        <v>7893</v>
      </c>
      <c r="Z795" s="53" t="s">
        <v>7894</v>
      </c>
      <c r="AA795" s="53" t="s">
        <v>56</v>
      </c>
      <c r="AB795" s="53">
        <v>34303</v>
      </c>
      <c r="AC795" s="53">
        <v>34303</v>
      </c>
      <c r="AD795" s="53" t="s">
        <v>56</v>
      </c>
      <c r="AE795" s="53" t="s">
        <v>56</v>
      </c>
      <c r="AF795" s="53" t="s">
        <v>56</v>
      </c>
      <c r="AG795" s="53">
        <v>34303</v>
      </c>
      <c r="AH795" s="53" t="s">
        <v>102</v>
      </c>
      <c r="AI795" s="53">
        <v>17151.5</v>
      </c>
      <c r="AJ795" s="53">
        <v>0</v>
      </c>
      <c r="AK795" s="53" t="s">
        <v>58</v>
      </c>
      <c r="AL795" s="53">
        <v>0</v>
      </c>
      <c r="AM795" s="51" t="s">
        <v>59</v>
      </c>
      <c r="AN795" s="51" t="s">
        <v>60</v>
      </c>
      <c r="AO795" s="51"/>
      <c r="AP795" s="53" t="s">
        <v>61</v>
      </c>
      <c r="AQ795" s="53" t="s">
        <v>133</v>
      </c>
      <c r="AR795" s="53" t="s">
        <v>538</v>
      </c>
      <c r="AS795" s="53" t="s">
        <v>88</v>
      </c>
      <c r="AT795" s="53" t="s">
        <v>89</v>
      </c>
      <c r="AU795" s="53" t="s">
        <v>103</v>
      </c>
      <c r="AV795" s="53" t="s">
        <v>1382</v>
      </c>
      <c r="AW795" s="53" t="s">
        <v>92</v>
      </c>
      <c r="AX795" s="53" t="s">
        <v>68</v>
      </c>
      <c r="AY795" s="53" t="s">
        <v>93</v>
      </c>
      <c r="AZ795" s="53" t="s">
        <v>7793</v>
      </c>
      <c r="BA795" s="53" t="s">
        <v>554</v>
      </c>
      <c r="BB795" s="53">
        <v>0</v>
      </c>
      <c r="BC795" s="53" t="s">
        <v>7895</v>
      </c>
      <c r="BD795" s="58">
        <v>42747</v>
      </c>
      <c r="BE795" s="58">
        <v>42774</v>
      </c>
      <c r="BF795" s="53">
        <v>34303</v>
      </c>
      <c r="BG795" s="58">
        <v>42774</v>
      </c>
      <c r="BH795" s="59" t="s">
        <v>7793</v>
      </c>
      <c r="BI795" s="60">
        <v>201</v>
      </c>
      <c r="BJ795" s="61">
        <v>6.7</v>
      </c>
      <c r="BK795" s="27">
        <f t="shared" si="50"/>
        <v>6</v>
      </c>
      <c r="BL795" s="110">
        <f t="shared" si="51"/>
        <v>0.5</v>
      </c>
    </row>
    <row r="796" spans="1:64" ht="16.5" customHeight="1" x14ac:dyDescent="0.25">
      <c r="A796" s="105" t="s">
        <v>7239</v>
      </c>
      <c r="B796" s="51" t="s">
        <v>7900</v>
      </c>
      <c r="C796" s="49">
        <v>14</v>
      </c>
      <c r="D796" s="63" t="s">
        <v>3274</v>
      </c>
      <c r="E796" s="51" t="s">
        <v>4720</v>
      </c>
      <c r="F796" s="114">
        <v>383</v>
      </c>
      <c r="G796" s="51" t="s">
        <v>8172</v>
      </c>
      <c r="H796" s="24" t="str">
        <f>IFERROR(IF(F796*1=9999,VLOOKUP(99&amp;C796*1,[4]Depara_Prod_Oficial!$A$2:$F$1048576,6,FALSE),VLOOKUP(F796*1,[4]Depara_Prod_Oficial!$A$2:$F$1048576,6,FALSE)),E796)</f>
        <v>Residencial STD</v>
      </c>
      <c r="I796" s="24" t="str">
        <f>IFERROR(VLOOKUP(H796,'[5]Principais Produtos'!$C$1:$D$42,2,0),"Não")</f>
        <v>Não</v>
      </c>
      <c r="J796" s="51" t="s">
        <v>387</v>
      </c>
      <c r="K796" s="51" t="s">
        <v>5509</v>
      </c>
      <c r="L796" s="17" t="s">
        <v>961</v>
      </c>
      <c r="M796" s="124" t="s">
        <v>903</v>
      </c>
      <c r="N796" s="125">
        <v>68263.570000000007</v>
      </c>
      <c r="O796" s="125">
        <v>68263.570000000007</v>
      </c>
      <c r="P796" s="126">
        <v>0</v>
      </c>
      <c r="Q796" s="122"/>
      <c r="R796" s="123"/>
      <c r="S796" s="62" t="s">
        <v>375</v>
      </c>
      <c r="T796" s="53">
        <v>2081166</v>
      </c>
      <c r="U796" s="53" t="s">
        <v>7896</v>
      </c>
      <c r="V796" s="53" t="s">
        <v>7897</v>
      </c>
      <c r="W796" s="53" t="s">
        <v>129</v>
      </c>
      <c r="X796" s="53" t="s">
        <v>7898</v>
      </c>
      <c r="Y796" s="53" t="s">
        <v>7899</v>
      </c>
      <c r="Z796" s="53" t="s">
        <v>1367</v>
      </c>
      <c r="AA796" s="53" t="s">
        <v>56</v>
      </c>
      <c r="AB796" s="53">
        <v>103332</v>
      </c>
      <c r="AC796" s="53">
        <v>103332</v>
      </c>
      <c r="AD796" s="53" t="s">
        <v>56</v>
      </c>
      <c r="AE796" s="53" t="s">
        <v>56</v>
      </c>
      <c r="AF796" s="53" t="s">
        <v>56</v>
      </c>
      <c r="AG796" s="53">
        <v>103332</v>
      </c>
      <c r="AH796" s="53" t="s">
        <v>102</v>
      </c>
      <c r="AI796" s="53">
        <v>51666</v>
      </c>
      <c r="AJ796" s="53">
        <v>0</v>
      </c>
      <c r="AK796" s="53" t="s">
        <v>58</v>
      </c>
      <c r="AL796" s="53">
        <v>0</v>
      </c>
      <c r="AM796" s="51" t="s">
        <v>59</v>
      </c>
      <c r="AN796" s="51" t="s">
        <v>60</v>
      </c>
      <c r="AO796" s="51"/>
      <c r="AP796" s="53" t="s">
        <v>61</v>
      </c>
      <c r="AQ796" s="53" t="s">
        <v>133</v>
      </c>
      <c r="AR796" s="53" t="s">
        <v>538</v>
      </c>
      <c r="AS796" s="53" t="s">
        <v>88</v>
      </c>
      <c r="AT796" s="53" t="s">
        <v>187</v>
      </c>
      <c r="AU796" s="53" t="s">
        <v>65</v>
      </c>
      <c r="AV796" s="53" t="s">
        <v>3691</v>
      </c>
      <c r="AW796" s="53" t="s">
        <v>283</v>
      </c>
      <c r="AX796" s="53" t="s">
        <v>284</v>
      </c>
      <c r="AY796" s="53" t="s">
        <v>93</v>
      </c>
      <c r="AZ796" s="53" t="s">
        <v>7825</v>
      </c>
      <c r="BA796" s="53" t="s">
        <v>94</v>
      </c>
      <c r="BB796" s="53">
        <v>0</v>
      </c>
      <c r="BC796" s="53" t="s">
        <v>7900</v>
      </c>
      <c r="BD796" s="58">
        <v>42045</v>
      </c>
      <c r="BE796" s="58">
        <v>42125</v>
      </c>
      <c r="BF796" s="53">
        <v>103332</v>
      </c>
      <c r="BG796" s="58">
        <v>42125</v>
      </c>
      <c r="BH796" s="59" t="s">
        <v>7825</v>
      </c>
      <c r="BI796" s="60">
        <v>853</v>
      </c>
      <c r="BJ796" s="61">
        <v>28.433333333333334</v>
      </c>
      <c r="BK796" s="27">
        <f t="shared" si="50"/>
        <v>27</v>
      </c>
      <c r="BL796" s="110">
        <f t="shared" si="51"/>
        <v>2.25</v>
      </c>
    </row>
    <row r="797" spans="1:64" ht="16.5" customHeight="1" x14ac:dyDescent="0.25">
      <c r="A797" s="105" t="s">
        <v>7239</v>
      </c>
      <c r="B797" s="51" t="s">
        <v>7905</v>
      </c>
      <c r="C797" s="49">
        <v>14</v>
      </c>
      <c r="D797" s="63" t="s">
        <v>3274</v>
      </c>
      <c r="E797" s="51" t="s">
        <v>380</v>
      </c>
      <c r="F797" s="114">
        <v>8100</v>
      </c>
      <c r="G797" s="51" t="s">
        <v>951</v>
      </c>
      <c r="H797" s="24" t="str">
        <f>IFERROR(IF(F797*1=9999,VLOOKUP(99&amp;C797*1,[4]Depara_Prod_Oficial!$A$2:$F$1048576,6,FALSE),VLOOKUP(F797*1,[4]Depara_Prod_Oficial!$A$2:$F$1048576,6,FALSE)),E797)</f>
        <v>Residencial Van Gogh</v>
      </c>
      <c r="I797" s="24" t="str">
        <f>IFERROR(VLOOKUP(H797,'[5]Principais Produtos'!$C$1:$D$42,2,0),"Não")</f>
        <v>Não</v>
      </c>
      <c r="J797" s="51" t="s">
        <v>387</v>
      </c>
      <c r="K797" s="51" t="s">
        <v>5509</v>
      </c>
      <c r="L797" s="17" t="s">
        <v>961</v>
      </c>
      <c r="M797" s="124" t="s">
        <v>369</v>
      </c>
      <c r="N797" s="125">
        <v>21722.639999999999</v>
      </c>
      <c r="O797" s="125">
        <v>0</v>
      </c>
      <c r="P797" s="56">
        <v>21722.639999999999</v>
      </c>
      <c r="Q797" s="122"/>
      <c r="R797" s="123"/>
      <c r="S797" s="62" t="s">
        <v>375</v>
      </c>
      <c r="T797" s="53">
        <v>2433617</v>
      </c>
      <c r="U797" s="53" t="s">
        <v>7901</v>
      </c>
      <c r="V797" s="53" t="s">
        <v>7902</v>
      </c>
      <c r="W797" s="53" t="s">
        <v>129</v>
      </c>
      <c r="X797" s="53" t="s">
        <v>7903</v>
      </c>
      <c r="Y797" s="53" t="s">
        <v>7904</v>
      </c>
      <c r="Z797" s="53" t="s">
        <v>1927</v>
      </c>
      <c r="AA797" s="53" t="s">
        <v>56</v>
      </c>
      <c r="AB797" s="53">
        <v>18155.2</v>
      </c>
      <c r="AC797" s="53">
        <v>70000</v>
      </c>
      <c r="AD797" s="53" t="s">
        <v>56</v>
      </c>
      <c r="AE797" s="53" t="s">
        <v>56</v>
      </c>
      <c r="AF797" s="53" t="s">
        <v>56</v>
      </c>
      <c r="AG797" s="53">
        <v>18155.2</v>
      </c>
      <c r="AH797" s="53" t="s">
        <v>102</v>
      </c>
      <c r="AI797" s="53">
        <v>9077.6</v>
      </c>
      <c r="AJ797" s="53">
        <v>0</v>
      </c>
      <c r="AK797" s="53" t="s">
        <v>58</v>
      </c>
      <c r="AL797" s="53">
        <v>0</v>
      </c>
      <c r="AM797" s="51" t="s">
        <v>59</v>
      </c>
      <c r="AN797" s="51" t="s">
        <v>60</v>
      </c>
      <c r="AO797" s="51"/>
      <c r="AP797" s="53" t="s">
        <v>61</v>
      </c>
      <c r="AQ797" s="53" t="s">
        <v>133</v>
      </c>
      <c r="AR797" s="53" t="s">
        <v>538</v>
      </c>
      <c r="AS797" s="53" t="s">
        <v>88</v>
      </c>
      <c r="AT797" s="53" t="s">
        <v>590</v>
      </c>
      <c r="AU797" s="53" t="s">
        <v>65</v>
      </c>
      <c r="AV797" s="53" t="s">
        <v>1464</v>
      </c>
      <c r="AW797" s="53" t="s">
        <v>92</v>
      </c>
      <c r="AX797" s="53" t="s">
        <v>68</v>
      </c>
      <c r="AY797" s="53" t="s">
        <v>93</v>
      </c>
      <c r="AZ797" s="53" t="s">
        <v>7793</v>
      </c>
      <c r="BA797" s="53" t="s">
        <v>202</v>
      </c>
      <c r="BB797" s="53">
        <v>0</v>
      </c>
      <c r="BC797" s="53" t="s">
        <v>7905</v>
      </c>
      <c r="BD797" s="58">
        <v>42823</v>
      </c>
      <c r="BE797" s="58">
        <v>42830</v>
      </c>
      <c r="BF797" s="53">
        <v>18155.2</v>
      </c>
      <c r="BG797" s="58">
        <v>42830</v>
      </c>
      <c r="BH797" s="59" t="s">
        <v>7793</v>
      </c>
      <c r="BI797" s="60">
        <v>145</v>
      </c>
      <c r="BJ797" s="61">
        <v>4.833333333333333</v>
      </c>
      <c r="BK797" s="27">
        <f t="shared" si="50"/>
        <v>4</v>
      </c>
      <c r="BL797" s="110">
        <f t="shared" si="51"/>
        <v>0.33333333333333331</v>
      </c>
    </row>
    <row r="798" spans="1:64" ht="16.5" customHeight="1" x14ac:dyDescent="0.25">
      <c r="A798" s="105" t="s">
        <v>7239</v>
      </c>
      <c r="B798" s="51" t="s">
        <v>7911</v>
      </c>
      <c r="C798" s="49">
        <v>14</v>
      </c>
      <c r="D798" s="63" t="s">
        <v>3274</v>
      </c>
      <c r="E798" s="51" t="s">
        <v>3556</v>
      </c>
      <c r="F798" s="114">
        <v>8114</v>
      </c>
      <c r="G798" s="51" t="s">
        <v>381</v>
      </c>
      <c r="H798" s="24" t="str">
        <f>IFERROR(IF(F798*1=9999,VLOOKUP(99&amp;C798*1,[4]Depara_Prod_Oficial!$A$2:$F$1048576,6,FALSE),VLOOKUP(F798*1,[4]Depara_Prod_Oficial!$A$2:$F$1048576,6,FALSE)),E798)</f>
        <v>Empresarial</v>
      </c>
      <c r="I798" s="24" t="str">
        <f>IFERROR(VLOOKUP(H798,'[5]Principais Produtos'!$C$1:$D$42,2,0),"Não")</f>
        <v>Sim</v>
      </c>
      <c r="J798" s="51" t="s">
        <v>387</v>
      </c>
      <c r="K798" s="51" t="s">
        <v>6139</v>
      </c>
      <c r="L798" s="51"/>
      <c r="M798" s="124" t="s">
        <v>369</v>
      </c>
      <c r="N798" s="125">
        <v>2389.1799999999998</v>
      </c>
      <c r="O798" s="125">
        <v>0</v>
      </c>
      <c r="P798" s="56">
        <v>2389.1799999999998</v>
      </c>
      <c r="Q798" s="122"/>
      <c r="R798" s="123"/>
      <c r="S798" s="62" t="s">
        <v>375</v>
      </c>
      <c r="T798" s="53">
        <v>2461112</v>
      </c>
      <c r="U798" s="53" t="s">
        <v>7906</v>
      </c>
      <c r="V798" s="53" t="s">
        <v>7907</v>
      </c>
      <c r="W798" s="53" t="s">
        <v>129</v>
      </c>
      <c r="X798" s="53" t="s">
        <v>7908</v>
      </c>
      <c r="Y798" s="53" t="s">
        <v>7909</v>
      </c>
      <c r="Z798" s="53" t="s">
        <v>7910</v>
      </c>
      <c r="AA798" s="53" t="s">
        <v>56</v>
      </c>
      <c r="AB798" s="53">
        <v>2400</v>
      </c>
      <c r="AC798" s="53">
        <v>2400</v>
      </c>
      <c r="AD798" s="53" t="s">
        <v>56</v>
      </c>
      <c r="AE798" s="53" t="s">
        <v>56</v>
      </c>
      <c r="AF798" s="53" t="s">
        <v>56</v>
      </c>
      <c r="AG798" s="53">
        <v>2400</v>
      </c>
      <c r="AH798" s="53" t="s">
        <v>102</v>
      </c>
      <c r="AI798" s="53">
        <v>1200</v>
      </c>
      <c r="AJ798" s="53">
        <v>0</v>
      </c>
      <c r="AK798" s="53" t="s">
        <v>58</v>
      </c>
      <c r="AL798" s="53">
        <v>0</v>
      </c>
      <c r="AM798" s="51" t="s">
        <v>59</v>
      </c>
      <c r="AN798" s="51" t="s">
        <v>60</v>
      </c>
      <c r="AO798" s="51"/>
      <c r="AP798" s="53" t="s">
        <v>61</v>
      </c>
      <c r="AQ798" s="53" t="s">
        <v>133</v>
      </c>
      <c r="AR798" s="53" t="s">
        <v>87</v>
      </c>
      <c r="AS798" s="53" t="s">
        <v>88</v>
      </c>
      <c r="AT798" s="53" t="s">
        <v>347</v>
      </c>
      <c r="AU798" s="53" t="s">
        <v>90</v>
      </c>
      <c r="AV798" s="53" t="s">
        <v>406</v>
      </c>
      <c r="AW798" s="53" t="s">
        <v>283</v>
      </c>
      <c r="AX798" s="53" t="s">
        <v>284</v>
      </c>
      <c r="AY798" s="53" t="s">
        <v>93</v>
      </c>
      <c r="AZ798" s="53" t="s">
        <v>7793</v>
      </c>
      <c r="BA798" s="53" t="s">
        <v>202</v>
      </c>
      <c r="BB798" s="53">
        <v>0</v>
      </c>
      <c r="BC798" s="53" t="s">
        <v>7911</v>
      </c>
      <c r="BD798" s="58">
        <v>42877</v>
      </c>
      <c r="BE798" s="58">
        <v>42906</v>
      </c>
      <c r="BF798" s="53">
        <v>2400</v>
      </c>
      <c r="BG798" s="58">
        <v>42906</v>
      </c>
      <c r="BH798" s="59" t="s">
        <v>7793</v>
      </c>
      <c r="BI798" s="60">
        <v>69</v>
      </c>
      <c r="BJ798" s="61">
        <v>2.2999999999999998</v>
      </c>
      <c r="BK798" s="27">
        <f t="shared" si="50"/>
        <v>2</v>
      </c>
      <c r="BL798" s="110">
        <f t="shared" si="51"/>
        <v>0.16666666666666666</v>
      </c>
    </row>
    <row r="799" spans="1:64" ht="16.5" customHeight="1" x14ac:dyDescent="0.25">
      <c r="A799" s="105" t="s">
        <v>7239</v>
      </c>
      <c r="B799" s="51" t="s">
        <v>7916</v>
      </c>
      <c r="C799" s="49">
        <v>14</v>
      </c>
      <c r="D799" s="63" t="s">
        <v>3274</v>
      </c>
      <c r="E799" s="51" t="s">
        <v>1629</v>
      </c>
      <c r="F799" s="114">
        <v>5002</v>
      </c>
      <c r="G799" s="51" t="s">
        <v>951</v>
      </c>
      <c r="H799" s="24" t="str">
        <f>IFERROR(IF(F799*1=9999,VLOOKUP(99&amp;C799*1,[4]Depara_Prod_Oficial!$A$2:$F$1048576,6,FALSE),VLOOKUP(F799*1,[4]Depara_Prod_Oficial!$A$2:$F$1048576,6,FALSE)),E799)</f>
        <v>Residencial Dose Dupla</v>
      </c>
      <c r="I799" s="24" t="str">
        <f>IFERROR(VLOOKUP(H799,'[5]Principais Produtos'!$C$1:$D$42,2,0),"Não")</f>
        <v>Sim</v>
      </c>
      <c r="J799" s="51" t="s">
        <v>387</v>
      </c>
      <c r="K799" s="51" t="s">
        <v>7174</v>
      </c>
      <c r="L799" s="51"/>
      <c r="M799" s="124" t="s">
        <v>369</v>
      </c>
      <c r="N799" s="125">
        <v>15979.16</v>
      </c>
      <c r="O799" s="125">
        <v>0</v>
      </c>
      <c r="P799" s="56">
        <v>15979.16</v>
      </c>
      <c r="Q799" s="122"/>
      <c r="R799" s="123"/>
      <c r="S799" s="62" t="s">
        <v>375</v>
      </c>
      <c r="T799" s="53">
        <v>2462463</v>
      </c>
      <c r="U799" s="53" t="s">
        <v>7912</v>
      </c>
      <c r="V799" s="53" t="s">
        <v>7913</v>
      </c>
      <c r="W799" s="53" t="s">
        <v>129</v>
      </c>
      <c r="X799" s="53" t="s">
        <v>7914</v>
      </c>
      <c r="Y799" s="53" t="s">
        <v>7915</v>
      </c>
      <c r="Z799" s="53" t="s">
        <v>2029</v>
      </c>
      <c r="AA799" s="53" t="s">
        <v>56</v>
      </c>
      <c r="AB799" s="53">
        <v>16241.4</v>
      </c>
      <c r="AC799" s="53">
        <v>16241.4</v>
      </c>
      <c r="AD799" s="53" t="s">
        <v>56</v>
      </c>
      <c r="AE799" s="53" t="s">
        <v>56</v>
      </c>
      <c r="AF799" s="53" t="s">
        <v>56</v>
      </c>
      <c r="AG799" s="53">
        <v>16241.4</v>
      </c>
      <c r="AH799" s="53" t="s">
        <v>102</v>
      </c>
      <c r="AI799" s="53">
        <v>8120.7</v>
      </c>
      <c r="AJ799" s="53">
        <v>0</v>
      </c>
      <c r="AK799" s="53" t="s">
        <v>58</v>
      </c>
      <c r="AL799" s="53">
        <v>0</v>
      </c>
      <c r="AM799" s="51" t="s">
        <v>59</v>
      </c>
      <c r="AN799" s="51" t="s">
        <v>60</v>
      </c>
      <c r="AO799" s="51"/>
      <c r="AP799" s="53" t="s">
        <v>61</v>
      </c>
      <c r="AQ799" s="53" t="s">
        <v>133</v>
      </c>
      <c r="AR799" s="53" t="s">
        <v>87</v>
      </c>
      <c r="AS799" s="53" t="s">
        <v>88</v>
      </c>
      <c r="AT799" s="53" t="s">
        <v>169</v>
      </c>
      <c r="AU799" s="53" t="s">
        <v>90</v>
      </c>
      <c r="AV799" s="53" t="s">
        <v>1464</v>
      </c>
      <c r="AW799" s="53" t="s">
        <v>92</v>
      </c>
      <c r="AX799" s="53" t="s">
        <v>68</v>
      </c>
      <c r="AY799" s="53" t="s">
        <v>93</v>
      </c>
      <c r="AZ799" s="53" t="s">
        <v>7793</v>
      </c>
      <c r="BA799" s="53" t="s">
        <v>202</v>
      </c>
      <c r="BB799" s="53">
        <v>0</v>
      </c>
      <c r="BC799" s="53" t="s">
        <v>7916</v>
      </c>
      <c r="BD799" s="58">
        <v>42899</v>
      </c>
      <c r="BE799" s="58">
        <v>42908</v>
      </c>
      <c r="BF799" s="53">
        <v>16241.4</v>
      </c>
      <c r="BG799" s="58">
        <v>42908</v>
      </c>
      <c r="BH799" s="59" t="s">
        <v>7793</v>
      </c>
      <c r="BI799" s="60">
        <v>67</v>
      </c>
      <c r="BJ799" s="61">
        <v>2.2333333333333334</v>
      </c>
      <c r="BK799" s="27">
        <f t="shared" si="50"/>
        <v>2</v>
      </c>
      <c r="BL799" s="110">
        <f t="shared" si="51"/>
        <v>0.16666666666666666</v>
      </c>
    </row>
    <row r="800" spans="1:64" ht="16.5" customHeight="1" x14ac:dyDescent="0.25">
      <c r="A800" s="105" t="s">
        <v>7239</v>
      </c>
      <c r="B800" s="51" t="s">
        <v>7925</v>
      </c>
      <c r="C800" s="49">
        <v>14</v>
      </c>
      <c r="D800" s="63" t="s">
        <v>3274</v>
      </c>
      <c r="E800" s="51" t="s">
        <v>2319</v>
      </c>
      <c r="F800" s="114">
        <v>5003</v>
      </c>
      <c r="G800" s="51" t="s">
        <v>381</v>
      </c>
      <c r="H800" s="24" t="str">
        <f>IFERROR(IF(F800*1=9999,VLOOKUP(99&amp;C800*1,[4]Depara_Prod_Oficial!$A$2:$F$1048576,6,FALSE),VLOOKUP(F800*1,[4]Depara_Prod_Oficial!$A$2:$F$1048576,6,FALSE)),E800)</f>
        <v>Residencial Plus</v>
      </c>
      <c r="I800" s="24" t="str">
        <f>IFERROR(VLOOKUP(H800,'[5]Principais Produtos'!$C$1:$D$42,2,0),"Não")</f>
        <v>Não</v>
      </c>
      <c r="J800" s="51" t="s">
        <v>387</v>
      </c>
      <c r="K800" s="51" t="s">
        <v>3664</v>
      </c>
      <c r="L800" s="51"/>
      <c r="M800" s="124" t="s">
        <v>903</v>
      </c>
      <c r="N800" s="125">
        <v>1254.3900000000001</v>
      </c>
      <c r="O800" s="125">
        <v>1254.3900000000001</v>
      </c>
      <c r="P800" s="126">
        <v>0</v>
      </c>
      <c r="Q800" s="122"/>
      <c r="R800" s="123"/>
      <c r="S800" s="62" t="s">
        <v>375</v>
      </c>
      <c r="T800" s="53">
        <v>2302735</v>
      </c>
      <c r="U800" s="53" t="s">
        <v>7917</v>
      </c>
      <c r="V800" s="53" t="s">
        <v>7918</v>
      </c>
      <c r="W800" s="53" t="s">
        <v>129</v>
      </c>
      <c r="X800" s="53" t="s">
        <v>7919</v>
      </c>
      <c r="Y800" s="53" t="s">
        <v>7920</v>
      </c>
      <c r="Z800" s="53" t="s">
        <v>7921</v>
      </c>
      <c r="AA800" s="53" t="s">
        <v>56</v>
      </c>
      <c r="AB800" s="53">
        <v>3911</v>
      </c>
      <c r="AC800" s="53">
        <v>3911</v>
      </c>
      <c r="AD800" s="53" t="s">
        <v>56</v>
      </c>
      <c r="AE800" s="53" t="s">
        <v>56</v>
      </c>
      <c r="AF800" s="53" t="s">
        <v>56</v>
      </c>
      <c r="AG800" s="53">
        <v>3911</v>
      </c>
      <c r="AH800" s="53" t="s">
        <v>102</v>
      </c>
      <c r="AI800" s="53">
        <v>1955.5</v>
      </c>
      <c r="AJ800" s="53">
        <v>0</v>
      </c>
      <c r="AK800" s="53" t="s">
        <v>58</v>
      </c>
      <c r="AL800" s="53">
        <v>0</v>
      </c>
      <c r="AM800" s="51" t="s">
        <v>59</v>
      </c>
      <c r="AN800" s="51" t="s">
        <v>60</v>
      </c>
      <c r="AO800" s="51"/>
      <c r="AP800" s="53" t="s">
        <v>61</v>
      </c>
      <c r="AQ800" s="53" t="s">
        <v>133</v>
      </c>
      <c r="AR800" s="53" t="s">
        <v>7922</v>
      </c>
      <c r="AS800" s="53" t="s">
        <v>88</v>
      </c>
      <c r="AT800" s="53" t="s">
        <v>89</v>
      </c>
      <c r="AU800" s="53" t="s">
        <v>90</v>
      </c>
      <c r="AV800" s="53" t="s">
        <v>7923</v>
      </c>
      <c r="AW800" s="53" t="s">
        <v>7924</v>
      </c>
      <c r="AX800" s="53" t="s">
        <v>190</v>
      </c>
      <c r="AY800" s="53" t="s">
        <v>93</v>
      </c>
      <c r="AZ800" s="53" t="s">
        <v>7810</v>
      </c>
      <c r="BA800" s="53" t="s">
        <v>94</v>
      </c>
      <c r="BB800" s="53">
        <v>0</v>
      </c>
      <c r="BC800" s="53" t="s">
        <v>7925</v>
      </c>
      <c r="BD800" s="58">
        <v>42565</v>
      </c>
      <c r="BE800" s="58">
        <v>42598</v>
      </c>
      <c r="BF800" s="53">
        <v>3911</v>
      </c>
      <c r="BG800" s="58">
        <v>42598</v>
      </c>
      <c r="BH800" s="59" t="s">
        <v>7810</v>
      </c>
      <c r="BI800" s="60">
        <v>368</v>
      </c>
      <c r="BJ800" s="61">
        <v>12.266666666666667</v>
      </c>
      <c r="BK800" s="27">
        <f t="shared" si="50"/>
        <v>12</v>
      </c>
      <c r="BL800" s="110">
        <f t="shared" si="51"/>
        <v>1</v>
      </c>
    </row>
    <row r="801" spans="1:64" ht="16.5" customHeight="1" x14ac:dyDescent="0.25">
      <c r="A801" s="105" t="s">
        <v>7239</v>
      </c>
      <c r="B801" s="51" t="s">
        <v>7931</v>
      </c>
      <c r="C801" s="49">
        <v>14</v>
      </c>
      <c r="D801" s="63" t="s">
        <v>3274</v>
      </c>
      <c r="E801" s="51" t="s">
        <v>380</v>
      </c>
      <c r="F801" s="114">
        <v>8100</v>
      </c>
      <c r="G801" s="51" t="s">
        <v>381</v>
      </c>
      <c r="H801" s="24" t="str">
        <f>IFERROR(IF(F801*1=9999,VLOOKUP(99&amp;C801*1,[4]Depara_Prod_Oficial!$A$2:$F$1048576,6,FALSE),VLOOKUP(F801*1,[4]Depara_Prod_Oficial!$A$2:$F$1048576,6,FALSE)),E801)</f>
        <v>Residencial Van Gogh</v>
      </c>
      <c r="I801" s="24" t="str">
        <f>IFERROR(VLOOKUP(H801,'[5]Principais Produtos'!$C$1:$D$42,2,0),"Não")</f>
        <v>Não</v>
      </c>
      <c r="J801" s="51" t="s">
        <v>387</v>
      </c>
      <c r="K801" s="51" t="s">
        <v>5509</v>
      </c>
      <c r="L801" s="51" t="s">
        <v>8174</v>
      </c>
      <c r="M801" s="124" t="s">
        <v>903</v>
      </c>
      <c r="N801" s="125">
        <v>4385.72</v>
      </c>
      <c r="O801" s="125">
        <v>4385.72</v>
      </c>
      <c r="P801" s="126">
        <v>0</v>
      </c>
      <c r="Q801" s="122"/>
      <c r="R801" s="123"/>
      <c r="S801" s="62" t="s">
        <v>375</v>
      </c>
      <c r="T801" s="53">
        <v>2434987</v>
      </c>
      <c r="U801" s="53" t="s">
        <v>7926</v>
      </c>
      <c r="V801" s="53" t="s">
        <v>7927</v>
      </c>
      <c r="W801" s="53" t="s">
        <v>129</v>
      </c>
      <c r="X801" s="53" t="s">
        <v>7928</v>
      </c>
      <c r="Y801" s="53" t="s">
        <v>7929</v>
      </c>
      <c r="Z801" s="53" t="s">
        <v>7930</v>
      </c>
      <c r="AA801" s="53" t="s">
        <v>56</v>
      </c>
      <c r="AB801" s="53">
        <v>6453</v>
      </c>
      <c r="AC801" s="53">
        <v>6453</v>
      </c>
      <c r="AD801" s="53" t="s">
        <v>56</v>
      </c>
      <c r="AE801" s="53" t="s">
        <v>56</v>
      </c>
      <c r="AF801" s="53" t="s">
        <v>56</v>
      </c>
      <c r="AG801" s="53">
        <v>6453</v>
      </c>
      <c r="AH801" s="53" t="s">
        <v>102</v>
      </c>
      <c r="AI801" s="53">
        <v>3226.5</v>
      </c>
      <c r="AJ801" s="53">
        <v>0</v>
      </c>
      <c r="AK801" s="53" t="s">
        <v>58</v>
      </c>
      <c r="AL801" s="53">
        <v>0</v>
      </c>
      <c r="AM801" s="51" t="s">
        <v>59</v>
      </c>
      <c r="AN801" s="51" t="s">
        <v>60</v>
      </c>
      <c r="AO801" s="51"/>
      <c r="AP801" s="53" t="s">
        <v>61</v>
      </c>
      <c r="AQ801" s="53" t="s">
        <v>133</v>
      </c>
      <c r="AR801" s="53" t="s">
        <v>538</v>
      </c>
      <c r="AS801" s="53" t="s">
        <v>88</v>
      </c>
      <c r="AT801" s="53" t="s">
        <v>89</v>
      </c>
      <c r="AU801" s="53" t="s">
        <v>90</v>
      </c>
      <c r="AV801" s="53" t="s">
        <v>1841</v>
      </c>
      <c r="AW801" s="53" t="s">
        <v>92</v>
      </c>
      <c r="AX801" s="53" t="s">
        <v>68</v>
      </c>
      <c r="AY801" s="53" t="s">
        <v>93</v>
      </c>
      <c r="AZ801" s="53" t="s">
        <v>7750</v>
      </c>
      <c r="BA801" s="53" t="s">
        <v>94</v>
      </c>
      <c r="BB801" s="53">
        <v>0</v>
      </c>
      <c r="BC801" s="53" t="s">
        <v>7931</v>
      </c>
      <c r="BD801" s="58">
        <v>42824</v>
      </c>
      <c r="BE801" s="58">
        <v>42833</v>
      </c>
      <c r="BF801" s="53">
        <v>6453</v>
      </c>
      <c r="BG801" s="58">
        <v>42833</v>
      </c>
      <c r="BH801" s="59" t="s">
        <v>7750</v>
      </c>
      <c r="BI801" s="60">
        <v>131</v>
      </c>
      <c r="BJ801" s="61">
        <v>4.3666666666666663</v>
      </c>
      <c r="BK801" s="27">
        <f t="shared" si="50"/>
        <v>4</v>
      </c>
      <c r="BL801" s="110">
        <f t="shared" si="51"/>
        <v>0.33333333333333331</v>
      </c>
    </row>
    <row r="802" spans="1:64" ht="16.5" customHeight="1" x14ac:dyDescent="0.25">
      <c r="A802" s="105" t="s">
        <v>7239</v>
      </c>
      <c r="B802" s="51" t="s">
        <v>7937</v>
      </c>
      <c r="C802" s="49">
        <v>14</v>
      </c>
      <c r="D802" s="63" t="s">
        <v>3274</v>
      </c>
      <c r="E802" s="51" t="s">
        <v>2320</v>
      </c>
      <c r="F802" s="114">
        <v>8106</v>
      </c>
      <c r="G802" s="51" t="s">
        <v>381</v>
      </c>
      <c r="H802" s="24" t="str">
        <f>IFERROR(IF(F802*1=9999,VLOOKUP(99&amp;C802*1,[4]Depara_Prod_Oficial!$A$2:$F$1048576,6,FALSE),VLOOKUP(F802*1,[4]Depara_Prod_Oficial!$A$2:$F$1048576,6,FALSE)),E802)</f>
        <v>Residencial Habitual</v>
      </c>
      <c r="I802" s="24" t="str">
        <f>IFERROR(VLOOKUP(H802,'[5]Principais Produtos'!$C$1:$D$42,2,0),"Não")</f>
        <v>Sim</v>
      </c>
      <c r="J802" s="51" t="s">
        <v>387</v>
      </c>
      <c r="K802" s="51" t="s">
        <v>7172</v>
      </c>
      <c r="L802" s="51"/>
      <c r="M802" s="124" t="s">
        <v>48</v>
      </c>
      <c r="N802" s="125">
        <v>2784.94</v>
      </c>
      <c r="O802" s="125">
        <v>2730</v>
      </c>
      <c r="P802" s="126">
        <v>54.940000000000055</v>
      </c>
      <c r="Q802" s="122"/>
      <c r="R802" s="123"/>
      <c r="S802" s="62" t="s">
        <v>375</v>
      </c>
      <c r="T802" s="53">
        <v>2451706</v>
      </c>
      <c r="U802" s="53" t="s">
        <v>7932</v>
      </c>
      <c r="V802" s="53" t="s">
        <v>7933</v>
      </c>
      <c r="W802" s="53" t="s">
        <v>129</v>
      </c>
      <c r="X802" s="53" t="s">
        <v>7934</v>
      </c>
      <c r="Y802" s="53" t="s">
        <v>7935</v>
      </c>
      <c r="Z802" s="53" t="s">
        <v>7936</v>
      </c>
      <c r="AA802" s="53" t="s">
        <v>56</v>
      </c>
      <c r="AB802" s="53">
        <v>3000</v>
      </c>
      <c r="AC802" s="53">
        <v>3000</v>
      </c>
      <c r="AD802" s="53" t="s">
        <v>56</v>
      </c>
      <c r="AE802" s="53" t="s">
        <v>56</v>
      </c>
      <c r="AF802" s="53" t="s">
        <v>56</v>
      </c>
      <c r="AG802" s="53">
        <v>3000</v>
      </c>
      <c r="AH802" s="53" t="s">
        <v>102</v>
      </c>
      <c r="AI802" s="53">
        <v>1500</v>
      </c>
      <c r="AJ802" s="53">
        <v>0</v>
      </c>
      <c r="AK802" s="53" t="s">
        <v>58</v>
      </c>
      <c r="AL802" s="53">
        <v>0</v>
      </c>
      <c r="AM802" s="51" t="s">
        <v>59</v>
      </c>
      <c r="AN802" s="51" t="s">
        <v>60</v>
      </c>
      <c r="AO802" s="51"/>
      <c r="AP802" s="53" t="s">
        <v>61</v>
      </c>
      <c r="AQ802" s="53" t="s">
        <v>133</v>
      </c>
      <c r="AR802" s="53" t="s">
        <v>538</v>
      </c>
      <c r="AS802" s="53" t="s">
        <v>88</v>
      </c>
      <c r="AT802" s="53" t="s">
        <v>89</v>
      </c>
      <c r="AU802" s="53" t="s">
        <v>90</v>
      </c>
      <c r="AV802" s="53" t="s">
        <v>3808</v>
      </c>
      <c r="AW802" s="53" t="s">
        <v>92</v>
      </c>
      <c r="AX802" s="53" t="s">
        <v>68</v>
      </c>
      <c r="AY802" s="53" t="s">
        <v>93</v>
      </c>
      <c r="AZ802" s="53" t="s">
        <v>7735</v>
      </c>
      <c r="BA802" s="53" t="s">
        <v>106</v>
      </c>
      <c r="BB802" s="53">
        <v>0</v>
      </c>
      <c r="BC802" s="53" t="s">
        <v>7937</v>
      </c>
      <c r="BD802" s="58">
        <v>42873</v>
      </c>
      <c r="BE802" s="58">
        <v>42879</v>
      </c>
      <c r="BF802" s="53">
        <v>3000</v>
      </c>
      <c r="BG802" s="58">
        <v>42879</v>
      </c>
      <c r="BH802" s="59" t="s">
        <v>7735</v>
      </c>
      <c r="BI802" s="60">
        <v>93</v>
      </c>
      <c r="BJ802" s="61">
        <v>3.1</v>
      </c>
      <c r="BK802" s="27">
        <f t="shared" si="50"/>
        <v>3</v>
      </c>
      <c r="BL802" s="110">
        <f t="shared" si="51"/>
        <v>0.25</v>
      </c>
    </row>
    <row r="803" spans="1:64" ht="16.5" customHeight="1" x14ac:dyDescent="0.25">
      <c r="A803" s="105" t="s">
        <v>7239</v>
      </c>
      <c r="B803" s="51" t="s">
        <v>7943</v>
      </c>
      <c r="C803" s="49">
        <v>14</v>
      </c>
      <c r="D803" s="63" t="s">
        <v>3274</v>
      </c>
      <c r="E803" s="51" t="s">
        <v>931</v>
      </c>
      <c r="F803" s="114">
        <v>5000</v>
      </c>
      <c r="G803" s="51" t="s">
        <v>951</v>
      </c>
      <c r="H803" s="24" t="str">
        <f>IFERROR(IF(F803*1=9999,VLOOKUP(99&amp;C803*1,[4]Depara_Prod_Oficial!$A$2:$F$1048576,6,FALSE),VLOOKUP(F803*1,[4]Depara_Prod_Oficial!$A$2:$F$1048576,6,FALSE)),E803)</f>
        <v>Residencial STD</v>
      </c>
      <c r="I803" s="24" t="str">
        <f>IFERROR(VLOOKUP(H803,'[5]Principais Produtos'!$C$1:$D$42,2,0),"Não")</f>
        <v>Não</v>
      </c>
      <c r="J803" s="51" t="s">
        <v>925</v>
      </c>
      <c r="K803" s="51" t="s">
        <v>378</v>
      </c>
      <c r="L803" s="51"/>
      <c r="M803" s="124" t="s">
        <v>48</v>
      </c>
      <c r="N803" s="125">
        <v>2350.7600000000002</v>
      </c>
      <c r="O803" s="125">
        <v>1800</v>
      </c>
      <c r="P803" s="126">
        <v>550.76000000000022</v>
      </c>
      <c r="Q803" s="122"/>
      <c r="R803" s="123"/>
      <c r="S803" s="62" t="s">
        <v>375</v>
      </c>
      <c r="T803" s="53">
        <v>2210319</v>
      </c>
      <c r="U803" s="53" t="s">
        <v>7938</v>
      </c>
      <c r="V803" s="53" t="s">
        <v>7939</v>
      </c>
      <c r="W803" s="53" t="s">
        <v>129</v>
      </c>
      <c r="X803" s="53" t="s">
        <v>7940</v>
      </c>
      <c r="Y803" s="53" t="s">
        <v>7941</v>
      </c>
      <c r="Z803" s="53" t="s">
        <v>7942</v>
      </c>
      <c r="AA803" s="53" t="s">
        <v>56</v>
      </c>
      <c r="AB803" s="53">
        <v>2131</v>
      </c>
      <c r="AC803" s="53">
        <v>3251</v>
      </c>
      <c r="AD803" s="53" t="s">
        <v>56</v>
      </c>
      <c r="AE803" s="53" t="s">
        <v>56</v>
      </c>
      <c r="AF803" s="53" t="s">
        <v>56</v>
      </c>
      <c r="AG803" s="53">
        <v>2131</v>
      </c>
      <c r="AH803" s="53" t="s">
        <v>102</v>
      </c>
      <c r="AI803" s="53">
        <v>1065.5</v>
      </c>
      <c r="AJ803" s="53">
        <v>0</v>
      </c>
      <c r="AK803" s="53" t="s">
        <v>58</v>
      </c>
      <c r="AL803" s="53">
        <v>0</v>
      </c>
      <c r="AM803" s="51" t="s">
        <v>59</v>
      </c>
      <c r="AN803" s="51" t="s">
        <v>60</v>
      </c>
      <c r="AO803" s="51"/>
      <c r="AP803" s="53" t="s">
        <v>61</v>
      </c>
      <c r="AQ803" s="53" t="s">
        <v>133</v>
      </c>
      <c r="AR803" s="53" t="s">
        <v>87</v>
      </c>
      <c r="AS803" s="53" t="s">
        <v>88</v>
      </c>
      <c r="AT803" s="53" t="s">
        <v>169</v>
      </c>
      <c r="AU803" s="53" t="s">
        <v>65</v>
      </c>
      <c r="AV803" s="53" t="s">
        <v>1870</v>
      </c>
      <c r="AW803" s="53" t="s">
        <v>92</v>
      </c>
      <c r="AX803" s="53" t="s">
        <v>68</v>
      </c>
      <c r="AY803" s="53" t="s">
        <v>93</v>
      </c>
      <c r="AZ803" s="53" t="s">
        <v>7735</v>
      </c>
      <c r="BA803" s="53" t="s">
        <v>106</v>
      </c>
      <c r="BB803" s="53">
        <v>0</v>
      </c>
      <c r="BC803" s="53" t="s">
        <v>7943</v>
      </c>
      <c r="BD803" s="58">
        <v>42416</v>
      </c>
      <c r="BE803" s="58">
        <v>42426</v>
      </c>
      <c r="BF803" s="53">
        <v>2131</v>
      </c>
      <c r="BG803" s="58">
        <v>42426</v>
      </c>
      <c r="BH803" s="59" t="s">
        <v>7735</v>
      </c>
      <c r="BI803" s="60">
        <v>546</v>
      </c>
      <c r="BJ803" s="61">
        <v>18.2</v>
      </c>
      <c r="BK803" s="27">
        <f t="shared" si="50"/>
        <v>17</v>
      </c>
      <c r="BL803" s="110">
        <f t="shared" si="51"/>
        <v>1.4166666666666667</v>
      </c>
    </row>
    <row r="804" spans="1:64" ht="16.5" customHeight="1" x14ac:dyDescent="0.25">
      <c r="A804" s="105" t="s">
        <v>7239</v>
      </c>
      <c r="B804" s="51" t="s">
        <v>7949</v>
      </c>
      <c r="C804" s="49">
        <v>93</v>
      </c>
      <c r="D804" s="63" t="s">
        <v>3333</v>
      </c>
      <c r="E804" s="51" t="s">
        <v>1630</v>
      </c>
      <c r="F804" s="114">
        <v>5055</v>
      </c>
      <c r="G804" s="51" t="s">
        <v>374</v>
      </c>
      <c r="H804" s="24" t="str">
        <f>IFERROR(IF(F804*1=9999,VLOOKUP(99&amp;C804*1,[4]Depara_Prod_Oficial!$A$2:$F$1048576,6,FALSE),VLOOKUP(F804*1,[4]Depara_Prod_Oficial!$A$2:$F$1048576,6,FALSE)),E804)</f>
        <v>Vida Master</v>
      </c>
      <c r="I804" s="24" t="str">
        <f>IFERROR(VLOOKUP(H804,'[5]Principais Produtos'!$C$1:$D$42,2,0),"Não")</f>
        <v>Sim</v>
      </c>
      <c r="J804" s="51" t="s">
        <v>925</v>
      </c>
      <c r="K804" s="51" t="s">
        <v>378</v>
      </c>
      <c r="L804" s="51"/>
      <c r="M804" s="124" t="s">
        <v>48</v>
      </c>
      <c r="N804" s="125">
        <v>11057.97</v>
      </c>
      <c r="O804" s="125">
        <v>10000</v>
      </c>
      <c r="P804" s="126">
        <v>1057.9699999999993</v>
      </c>
      <c r="Q804" s="122"/>
      <c r="R804" s="123"/>
      <c r="S804" s="62" t="s">
        <v>375</v>
      </c>
      <c r="T804" s="53">
        <v>2037821</v>
      </c>
      <c r="U804" s="53" t="s">
        <v>7944</v>
      </c>
      <c r="V804" s="53" t="s">
        <v>7945</v>
      </c>
      <c r="W804" s="53" t="s">
        <v>52</v>
      </c>
      <c r="X804" s="53" t="s">
        <v>7946</v>
      </c>
      <c r="Y804" s="53" t="s">
        <v>7947</v>
      </c>
      <c r="Z804" s="53" t="s">
        <v>7948</v>
      </c>
      <c r="AA804" s="53" t="s">
        <v>56</v>
      </c>
      <c r="AB804" s="53">
        <v>48500</v>
      </c>
      <c r="AC804" s="53">
        <v>50000</v>
      </c>
      <c r="AD804" s="53" t="s">
        <v>56</v>
      </c>
      <c r="AE804" s="53" t="s">
        <v>56</v>
      </c>
      <c r="AF804" s="53" t="s">
        <v>56</v>
      </c>
      <c r="AG804" s="53">
        <v>48500</v>
      </c>
      <c r="AH804" s="53" t="s">
        <v>102</v>
      </c>
      <c r="AI804" s="53">
        <v>24250</v>
      </c>
      <c r="AJ804" s="53">
        <v>0</v>
      </c>
      <c r="AK804" s="53" t="s">
        <v>58</v>
      </c>
      <c r="AL804" s="53">
        <v>0</v>
      </c>
      <c r="AM804" s="51" t="s">
        <v>59</v>
      </c>
      <c r="AN804" s="51" t="s">
        <v>60</v>
      </c>
      <c r="AO804" s="51"/>
      <c r="AP804" s="53" t="s">
        <v>61</v>
      </c>
      <c r="AQ804" s="53" t="s">
        <v>62</v>
      </c>
      <c r="AR804" s="53" t="s">
        <v>142</v>
      </c>
      <c r="AS804" s="53" t="s">
        <v>88</v>
      </c>
      <c r="AT804" s="53" t="s">
        <v>187</v>
      </c>
      <c r="AU804" s="53" t="s">
        <v>65</v>
      </c>
      <c r="AV804" s="53" t="s">
        <v>6615</v>
      </c>
      <c r="AW804" s="53" t="s">
        <v>2138</v>
      </c>
      <c r="AX804" s="53" t="s">
        <v>775</v>
      </c>
      <c r="AY804" s="53" t="s">
        <v>93</v>
      </c>
      <c r="AZ804" s="53" t="s">
        <v>7762</v>
      </c>
      <c r="BA804" s="53" t="s">
        <v>106</v>
      </c>
      <c r="BB804" s="53">
        <v>0</v>
      </c>
      <c r="BC804" s="53" t="s">
        <v>7949</v>
      </c>
      <c r="BD804" s="58">
        <v>42038</v>
      </c>
      <c r="BE804" s="58">
        <v>42056</v>
      </c>
      <c r="BF804" s="53">
        <v>48500</v>
      </c>
      <c r="BG804" s="58">
        <v>42056</v>
      </c>
      <c r="BH804" s="59" t="s">
        <v>7762</v>
      </c>
      <c r="BI804" s="60">
        <v>907</v>
      </c>
      <c r="BJ804" s="61">
        <v>30.233333333333334</v>
      </c>
      <c r="BK804" s="27">
        <f t="shared" si="50"/>
        <v>29</v>
      </c>
      <c r="BL804" s="110">
        <f t="shared" si="51"/>
        <v>2.4166666666666665</v>
      </c>
    </row>
    <row r="805" spans="1:64" ht="16.5" customHeight="1" x14ac:dyDescent="0.25">
      <c r="A805" s="105" t="s">
        <v>7239</v>
      </c>
      <c r="B805" s="51" t="s">
        <v>7955</v>
      </c>
      <c r="C805" s="49">
        <v>93</v>
      </c>
      <c r="D805" s="63" t="s">
        <v>3333</v>
      </c>
      <c r="E805" s="51" t="s">
        <v>1630</v>
      </c>
      <c r="F805" s="114">
        <v>5055</v>
      </c>
      <c r="G805" s="51" t="s">
        <v>46</v>
      </c>
      <c r="H805" s="24" t="str">
        <f>IFERROR(IF(F805*1=9999,VLOOKUP(99&amp;C805*1,[4]Depara_Prod_Oficial!$A$2:$F$1048576,6,FALSE),VLOOKUP(F805*1,[4]Depara_Prod_Oficial!$A$2:$F$1048576,6,FALSE)),E805)</f>
        <v>Vida Master</v>
      </c>
      <c r="I805" s="24" t="str">
        <f>IFERROR(VLOOKUP(H805,'[5]Principais Produtos'!$C$1:$D$42,2,0),"Não")</f>
        <v>Sim</v>
      </c>
      <c r="J805" s="51" t="s">
        <v>387</v>
      </c>
      <c r="K805" s="51" t="s">
        <v>3664</v>
      </c>
      <c r="L805" s="51"/>
      <c r="M805" s="124" t="s">
        <v>48</v>
      </c>
      <c r="N805" s="125">
        <v>317537.62</v>
      </c>
      <c r="O805" s="125">
        <v>308000</v>
      </c>
      <c r="P805" s="126">
        <v>9537.6199999999953</v>
      </c>
      <c r="Q805" s="122"/>
      <c r="R805" s="123"/>
      <c r="S805" s="62" t="s">
        <v>375</v>
      </c>
      <c r="T805" s="53">
        <v>2138254</v>
      </c>
      <c r="U805" s="53" t="s">
        <v>7950</v>
      </c>
      <c r="V805" s="53" t="s">
        <v>7951</v>
      </c>
      <c r="W805" s="53" t="s">
        <v>52</v>
      </c>
      <c r="X805" s="53" t="s">
        <v>7952</v>
      </c>
      <c r="Y805" s="53" t="s">
        <v>7953</v>
      </c>
      <c r="Z805" s="53" t="s">
        <v>7954</v>
      </c>
      <c r="AA805" s="53" t="s">
        <v>56</v>
      </c>
      <c r="AB805" s="53">
        <v>100000</v>
      </c>
      <c r="AC805" s="53">
        <v>100000</v>
      </c>
      <c r="AD805" s="53" t="s">
        <v>56</v>
      </c>
      <c r="AE805" s="53" t="s">
        <v>56</v>
      </c>
      <c r="AF805" s="53" t="s">
        <v>56</v>
      </c>
      <c r="AG805" s="53">
        <v>100000</v>
      </c>
      <c r="AH805" s="53" t="s">
        <v>57</v>
      </c>
      <c r="AI805" s="53">
        <v>100000</v>
      </c>
      <c r="AJ805" s="53">
        <v>0</v>
      </c>
      <c r="AK805" s="53" t="s">
        <v>58</v>
      </c>
      <c r="AL805" s="53">
        <v>0</v>
      </c>
      <c r="AM805" s="51" t="s">
        <v>59</v>
      </c>
      <c r="AN805" s="51" t="s">
        <v>60</v>
      </c>
      <c r="AO805" s="51"/>
      <c r="AP805" s="53" t="s">
        <v>61</v>
      </c>
      <c r="AQ805" s="53" t="s">
        <v>62</v>
      </c>
      <c r="AR805" s="53" t="s">
        <v>142</v>
      </c>
      <c r="AS805" s="53" t="s">
        <v>88</v>
      </c>
      <c r="AT805" s="53" t="s">
        <v>2557</v>
      </c>
      <c r="AU805" s="53" t="s">
        <v>65</v>
      </c>
      <c r="AV805" s="53" t="s">
        <v>876</v>
      </c>
      <c r="AW805" s="53" t="s">
        <v>774</v>
      </c>
      <c r="AX805" s="53" t="s">
        <v>775</v>
      </c>
      <c r="AY805" s="53" t="s">
        <v>93</v>
      </c>
      <c r="AZ805" s="53" t="s">
        <v>7762</v>
      </c>
      <c r="BA805" s="53" t="s">
        <v>106</v>
      </c>
      <c r="BB805" s="53">
        <v>30000</v>
      </c>
      <c r="BC805" s="53" t="s">
        <v>7955</v>
      </c>
      <c r="BD805" s="58">
        <v>42229</v>
      </c>
      <c r="BE805" s="58">
        <v>42237</v>
      </c>
      <c r="BF805" s="53">
        <v>100000</v>
      </c>
      <c r="BG805" s="58">
        <v>42237</v>
      </c>
      <c r="BH805" s="59" t="s">
        <v>7762</v>
      </c>
      <c r="BI805" s="60">
        <v>726</v>
      </c>
      <c r="BJ805" s="61">
        <v>24.2</v>
      </c>
      <c r="BK805" s="27">
        <f t="shared" si="50"/>
        <v>23</v>
      </c>
      <c r="BL805" s="110">
        <f t="shared" si="51"/>
        <v>1.9166666666666667</v>
      </c>
    </row>
    <row r="806" spans="1:64" ht="16.5" customHeight="1" x14ac:dyDescent="0.25">
      <c r="A806" s="105" t="s">
        <v>7239</v>
      </c>
      <c r="B806" s="51" t="s">
        <v>7962</v>
      </c>
      <c r="C806" s="49">
        <v>82</v>
      </c>
      <c r="D806" s="63" t="s">
        <v>3333</v>
      </c>
      <c r="E806" s="51" t="s">
        <v>1633</v>
      </c>
      <c r="F806" s="114">
        <v>5043</v>
      </c>
      <c r="G806" s="51" t="s">
        <v>399</v>
      </c>
      <c r="H806" s="24" t="str">
        <f>IFERROR(IF(F806*1=9999,VLOOKUP(99&amp;C806*1,[4]Depara_Prod_Oficial!$A$2:$F$1048576,6,FALSE),VLOOKUP(F806*1,[4]Depara_Prod_Oficial!$A$2:$F$1048576,6,FALSE)),E806)</f>
        <v>AP Mulher</v>
      </c>
      <c r="I806" s="24" t="str">
        <f>IFERROR(VLOOKUP(H806,'[5]Principais Produtos'!$C$1:$D$42,2,0),"Não")</f>
        <v>Sim</v>
      </c>
      <c r="J806" s="51" t="s">
        <v>387</v>
      </c>
      <c r="K806" s="51" t="s">
        <v>954</v>
      </c>
      <c r="L806" s="51" t="s">
        <v>1933</v>
      </c>
      <c r="M806" s="124" t="s">
        <v>902</v>
      </c>
      <c r="N806" s="125">
        <v>43629.43</v>
      </c>
      <c r="O806" s="125">
        <v>43629.43</v>
      </c>
      <c r="P806" s="126">
        <v>0</v>
      </c>
      <c r="Q806" s="122"/>
      <c r="R806" s="123"/>
      <c r="S806" s="62" t="s">
        <v>375</v>
      </c>
      <c r="T806" s="53">
        <v>2129519</v>
      </c>
      <c r="U806" s="53" t="s">
        <v>7956</v>
      </c>
      <c r="V806" s="53" t="s">
        <v>7957</v>
      </c>
      <c r="W806" s="53" t="s">
        <v>52</v>
      </c>
      <c r="X806" s="53" t="s">
        <v>7958</v>
      </c>
      <c r="Y806" s="53" t="s">
        <v>7959</v>
      </c>
      <c r="Z806" s="53" t="s">
        <v>7960</v>
      </c>
      <c r="AA806" s="53" t="s">
        <v>56</v>
      </c>
      <c r="AB806" s="53">
        <v>30000</v>
      </c>
      <c r="AC806" s="53">
        <v>30000</v>
      </c>
      <c r="AD806" s="53" t="s">
        <v>56</v>
      </c>
      <c r="AE806" s="53" t="s">
        <v>56</v>
      </c>
      <c r="AF806" s="53" t="s">
        <v>56</v>
      </c>
      <c r="AG806" s="53">
        <v>30000</v>
      </c>
      <c r="AH806" s="53" t="s">
        <v>102</v>
      </c>
      <c r="AI806" s="53">
        <v>15000</v>
      </c>
      <c r="AJ806" s="53">
        <v>0</v>
      </c>
      <c r="AK806" s="53" t="s">
        <v>58</v>
      </c>
      <c r="AL806" s="53">
        <v>0</v>
      </c>
      <c r="AM806" s="51" t="s">
        <v>59</v>
      </c>
      <c r="AN806" s="51" t="s">
        <v>60</v>
      </c>
      <c r="AO806" s="51"/>
      <c r="AP806" s="53" t="s">
        <v>61</v>
      </c>
      <c r="AQ806" s="53" t="s">
        <v>62</v>
      </c>
      <c r="AR806" s="53" t="s">
        <v>168</v>
      </c>
      <c r="AS806" s="53" t="s">
        <v>88</v>
      </c>
      <c r="AT806" s="53" t="s">
        <v>89</v>
      </c>
      <c r="AU806" s="53" t="s">
        <v>103</v>
      </c>
      <c r="AV806" s="53" t="s">
        <v>7961</v>
      </c>
      <c r="AW806" s="53" t="s">
        <v>92</v>
      </c>
      <c r="AX806" s="53" t="s">
        <v>68</v>
      </c>
      <c r="AY806" s="53" t="s">
        <v>93</v>
      </c>
      <c r="AZ806" s="53" t="s">
        <v>7750</v>
      </c>
      <c r="BA806" s="53" t="s">
        <v>191</v>
      </c>
      <c r="BB806" s="53">
        <v>0</v>
      </c>
      <c r="BC806" s="53" t="s">
        <v>7962</v>
      </c>
      <c r="BD806" s="58">
        <v>42185</v>
      </c>
      <c r="BE806" s="58">
        <v>42219</v>
      </c>
      <c r="BF806" s="53">
        <v>30000</v>
      </c>
      <c r="BG806" s="58">
        <v>42219</v>
      </c>
      <c r="BH806" s="59" t="s">
        <v>7750</v>
      </c>
      <c r="BI806" s="60">
        <v>745</v>
      </c>
      <c r="BJ806" s="61">
        <v>24.833333333333332</v>
      </c>
      <c r="BK806" s="27">
        <f t="shared" si="50"/>
        <v>24</v>
      </c>
      <c r="BL806" s="110">
        <f t="shared" si="51"/>
        <v>2</v>
      </c>
    </row>
    <row r="807" spans="1:64" ht="16.5" customHeight="1" x14ac:dyDescent="0.25">
      <c r="A807" s="105" t="s">
        <v>7239</v>
      </c>
      <c r="B807" s="51" t="s">
        <v>7967</v>
      </c>
      <c r="C807" s="49">
        <v>93</v>
      </c>
      <c r="D807" s="63" t="s">
        <v>3333</v>
      </c>
      <c r="E807" s="51" t="s">
        <v>3186</v>
      </c>
      <c r="F807" s="114">
        <v>7001</v>
      </c>
      <c r="G807" s="51" t="s">
        <v>374</v>
      </c>
      <c r="H807" s="24" t="str">
        <f>IFERROR(IF(F807*1=9999,VLOOKUP(99&amp;C807*1,[4]Depara_Prod_Oficial!$A$2:$F$1048576,6,FALSE),VLOOKUP(F807*1,[4]Depara_Prod_Oficial!$A$2:$F$1048576,6,FALSE)),E807)</f>
        <v>Vida Funcionários</v>
      </c>
      <c r="I807" s="24" t="str">
        <f>IFERROR(VLOOKUP(H807,'[5]Principais Produtos'!$C$1:$D$42,2,0),"Não")</f>
        <v>Não</v>
      </c>
      <c r="J807" s="51" t="s">
        <v>387</v>
      </c>
      <c r="K807" s="51" t="s">
        <v>47</v>
      </c>
      <c r="L807" s="51"/>
      <c r="M807" s="124" t="s">
        <v>48</v>
      </c>
      <c r="N807" s="125">
        <v>672960.88</v>
      </c>
      <c r="O807" s="125">
        <v>660000</v>
      </c>
      <c r="P807" s="126">
        <v>12960.880000000005</v>
      </c>
      <c r="Q807" s="122">
        <v>180000</v>
      </c>
      <c r="R807" s="123"/>
      <c r="S807" s="62" t="s">
        <v>375</v>
      </c>
      <c r="T807" s="53">
        <v>2111011</v>
      </c>
      <c r="U807" s="53" t="s">
        <v>7963</v>
      </c>
      <c r="V807" s="53" t="s">
        <v>7964</v>
      </c>
      <c r="W807" s="53" t="s">
        <v>52</v>
      </c>
      <c r="X807" s="53" t="s">
        <v>2554</v>
      </c>
      <c r="Y807" s="53" t="s">
        <v>7965</v>
      </c>
      <c r="Z807" s="53" t="s">
        <v>7966</v>
      </c>
      <c r="AA807" s="53" t="s">
        <v>56</v>
      </c>
      <c r="AB807" s="53">
        <v>34473.78</v>
      </c>
      <c r="AC807" s="53">
        <v>34473.78</v>
      </c>
      <c r="AD807" s="53" t="s">
        <v>56</v>
      </c>
      <c r="AE807" s="53" t="s">
        <v>56</v>
      </c>
      <c r="AF807" s="53" t="s">
        <v>56</v>
      </c>
      <c r="AG807" s="53">
        <v>34473.78</v>
      </c>
      <c r="AH807" s="53" t="s">
        <v>102</v>
      </c>
      <c r="AI807" s="53">
        <v>17236.89</v>
      </c>
      <c r="AJ807" s="53">
        <v>0</v>
      </c>
      <c r="AK807" s="53" t="s">
        <v>58</v>
      </c>
      <c r="AL807" s="53">
        <v>0</v>
      </c>
      <c r="AM807" s="51" t="s">
        <v>59</v>
      </c>
      <c r="AN807" s="51" t="s">
        <v>60</v>
      </c>
      <c r="AO807" s="51"/>
      <c r="AP807" s="53" t="s">
        <v>61</v>
      </c>
      <c r="AQ807" s="53" t="s">
        <v>62</v>
      </c>
      <c r="AR807" s="53" t="s">
        <v>142</v>
      </c>
      <c r="AS807" s="53" t="s">
        <v>64</v>
      </c>
      <c r="AT807" s="53" t="s">
        <v>3115</v>
      </c>
      <c r="AU807" s="53" t="s">
        <v>65</v>
      </c>
      <c r="AV807" s="53" t="s">
        <v>3227</v>
      </c>
      <c r="AW807" s="53" t="s">
        <v>1806</v>
      </c>
      <c r="AX807" s="53" t="s">
        <v>775</v>
      </c>
      <c r="AY807" s="53" t="s">
        <v>93</v>
      </c>
      <c r="AZ807" s="53" t="s">
        <v>7750</v>
      </c>
      <c r="BA807" s="53" t="s">
        <v>223</v>
      </c>
      <c r="BB807" s="53">
        <v>0</v>
      </c>
      <c r="BC807" s="53" t="s">
        <v>7967</v>
      </c>
      <c r="BD807" s="58">
        <v>42132</v>
      </c>
      <c r="BE807" s="58">
        <v>42174</v>
      </c>
      <c r="BF807" s="53">
        <v>34473.78</v>
      </c>
      <c r="BG807" s="58">
        <v>42174</v>
      </c>
      <c r="BH807" s="59" t="s">
        <v>7750</v>
      </c>
      <c r="BI807" s="60">
        <v>790</v>
      </c>
      <c r="BJ807" s="61">
        <v>26.333333333333332</v>
      </c>
      <c r="BK807" s="27">
        <f t="shared" si="50"/>
        <v>25</v>
      </c>
      <c r="BL807" s="110">
        <f t="shared" si="51"/>
        <v>2.0833333333333335</v>
      </c>
    </row>
    <row r="808" spans="1:64" ht="16.5" customHeight="1" x14ac:dyDescent="0.25">
      <c r="A808" s="105" t="s">
        <v>7239</v>
      </c>
      <c r="B808" s="51" t="s">
        <v>7973</v>
      </c>
      <c r="C808" s="49">
        <v>82</v>
      </c>
      <c r="D808" s="63" t="s">
        <v>3333</v>
      </c>
      <c r="E808" s="51" t="s">
        <v>917</v>
      </c>
      <c r="F808" s="114">
        <v>5012</v>
      </c>
      <c r="G808" s="51" t="s">
        <v>386</v>
      </c>
      <c r="H808" s="24" t="str">
        <f>IFERROR(IF(F808*1=9999,VLOOKUP(99&amp;C808*1,[4]Depara_Prod_Oficial!$A$2:$F$1048576,6,FALSE),VLOOKUP(F808*1,[4]Depara_Prod_Oficial!$A$2:$F$1048576,6,FALSE)),E808)</f>
        <v>AP STD</v>
      </c>
      <c r="I808" s="24" t="str">
        <f>IFERROR(VLOOKUP(H808,'[5]Principais Produtos'!$C$1:$D$42,2,0),"Não")</f>
        <v>Sim</v>
      </c>
      <c r="J808" s="51" t="s">
        <v>387</v>
      </c>
      <c r="K808" s="51" t="s">
        <v>6139</v>
      </c>
      <c r="L808" s="51"/>
      <c r="M808" s="124" t="s">
        <v>48</v>
      </c>
      <c r="N808" s="125">
        <v>72876.399999999994</v>
      </c>
      <c r="O808" s="125">
        <v>72000</v>
      </c>
      <c r="P808" s="126">
        <v>876.39999999999418</v>
      </c>
      <c r="Q808" s="122">
        <v>22997.08</v>
      </c>
      <c r="R808" s="123"/>
      <c r="S808" s="62" t="s">
        <v>375</v>
      </c>
      <c r="T808" s="53">
        <v>2097141</v>
      </c>
      <c r="U808" s="53" t="s">
        <v>7968</v>
      </c>
      <c r="V808" s="53" t="s">
        <v>7969</v>
      </c>
      <c r="W808" s="53" t="s">
        <v>52</v>
      </c>
      <c r="X808" s="53" t="s">
        <v>7970</v>
      </c>
      <c r="Y808" s="53" t="s">
        <v>7971</v>
      </c>
      <c r="Z808" s="53" t="s">
        <v>7972</v>
      </c>
      <c r="AA808" s="53" t="s">
        <v>56</v>
      </c>
      <c r="AB808" s="53">
        <v>38539</v>
      </c>
      <c r="AC808" s="53">
        <v>38539</v>
      </c>
      <c r="AD808" s="53" t="s">
        <v>56</v>
      </c>
      <c r="AE808" s="53" t="s">
        <v>56</v>
      </c>
      <c r="AF808" s="53" t="s">
        <v>56</v>
      </c>
      <c r="AG808" s="53">
        <v>38539</v>
      </c>
      <c r="AH808" s="53" t="s">
        <v>102</v>
      </c>
      <c r="AI808" s="53">
        <v>19269.5</v>
      </c>
      <c r="AJ808" s="53">
        <v>0</v>
      </c>
      <c r="AK808" s="53" t="s">
        <v>58</v>
      </c>
      <c r="AL808" s="53">
        <v>0</v>
      </c>
      <c r="AM808" s="51" t="s">
        <v>59</v>
      </c>
      <c r="AN808" s="51" t="s">
        <v>60</v>
      </c>
      <c r="AO808" s="51"/>
      <c r="AP808" s="53" t="s">
        <v>61</v>
      </c>
      <c r="AQ808" s="53" t="s">
        <v>62</v>
      </c>
      <c r="AR808" s="53" t="s">
        <v>142</v>
      </c>
      <c r="AS808" s="53" t="s">
        <v>88</v>
      </c>
      <c r="AT808" s="53" t="s">
        <v>187</v>
      </c>
      <c r="AU808" s="53" t="s">
        <v>65</v>
      </c>
      <c r="AV808" s="53" t="s">
        <v>3316</v>
      </c>
      <c r="AW808" s="53" t="s">
        <v>292</v>
      </c>
      <c r="AX808" s="53" t="s">
        <v>293</v>
      </c>
      <c r="AY808" s="53" t="s">
        <v>93</v>
      </c>
      <c r="AZ808" s="53" t="s">
        <v>7766</v>
      </c>
      <c r="BA808" s="53" t="s">
        <v>106</v>
      </c>
      <c r="BB808" s="53">
        <v>0</v>
      </c>
      <c r="BC808" s="53" t="s">
        <v>7973</v>
      </c>
      <c r="BD808" s="58">
        <v>42094</v>
      </c>
      <c r="BE808" s="58">
        <v>42151</v>
      </c>
      <c r="BF808" s="53">
        <v>38539</v>
      </c>
      <c r="BG808" s="58">
        <v>42151</v>
      </c>
      <c r="BH808" s="59" t="s">
        <v>7766</v>
      </c>
      <c r="BI808" s="60">
        <v>814</v>
      </c>
      <c r="BJ808" s="61">
        <v>27.133333333333333</v>
      </c>
      <c r="BK808" s="27">
        <f t="shared" si="50"/>
        <v>26</v>
      </c>
      <c r="BL808" s="110">
        <f t="shared" si="51"/>
        <v>2.1666666666666665</v>
      </c>
    </row>
    <row r="809" spans="1:64" ht="16.5" customHeight="1" x14ac:dyDescent="0.25">
      <c r="A809" s="105" t="s">
        <v>7239</v>
      </c>
      <c r="B809" s="51" t="s">
        <v>7977</v>
      </c>
      <c r="C809" s="49">
        <v>93</v>
      </c>
      <c r="D809" s="63" t="s">
        <v>3333</v>
      </c>
      <c r="E809" s="51" t="s">
        <v>947</v>
      </c>
      <c r="F809" s="114">
        <v>7000</v>
      </c>
      <c r="G809" s="51" t="s">
        <v>389</v>
      </c>
      <c r="H809" s="24" t="str">
        <f>IFERROR(IF(F809*1=9999,VLOOKUP(99&amp;C809*1,[4]Depara_Prod_Oficial!$A$2:$F$1048576,6,FALSE),VLOOKUP(F809*1,[4]Depara_Prod_Oficial!$A$2:$F$1048576,6,FALSE)),E809)</f>
        <v>Vida Específica</v>
      </c>
      <c r="I809" s="24" t="str">
        <f>IFERROR(VLOOKUP(H809,'[5]Principais Produtos'!$C$1:$D$42,2,0),"Não")</f>
        <v>Não</v>
      </c>
      <c r="J809" s="51" t="s">
        <v>925</v>
      </c>
      <c r="K809" s="51"/>
      <c r="L809" s="51"/>
      <c r="M809" s="124" t="s">
        <v>48</v>
      </c>
      <c r="N809" s="125">
        <v>204630.28</v>
      </c>
      <c r="O809" s="125">
        <v>174000</v>
      </c>
      <c r="P809" s="126">
        <v>30630.28</v>
      </c>
      <c r="Q809" s="122">
        <v>17400</v>
      </c>
      <c r="R809" s="123"/>
      <c r="S809" s="62" t="s">
        <v>375</v>
      </c>
      <c r="T809" s="53">
        <v>2461074</v>
      </c>
      <c r="U809" s="53" t="s">
        <v>7974</v>
      </c>
      <c r="V809" s="53" t="s">
        <v>7975</v>
      </c>
      <c r="W809" s="53" t="s">
        <v>52</v>
      </c>
      <c r="X809" s="53"/>
      <c r="Y809" s="53" t="s">
        <v>7976</v>
      </c>
      <c r="Z809" s="53" t="s">
        <v>2659</v>
      </c>
      <c r="AA809" s="53" t="s">
        <v>56</v>
      </c>
      <c r="AB809" s="53">
        <v>0</v>
      </c>
      <c r="AC809" s="53">
        <v>0</v>
      </c>
      <c r="AD809" s="53" t="s">
        <v>56</v>
      </c>
      <c r="AE809" s="53" t="s">
        <v>56</v>
      </c>
      <c r="AF809" s="53" t="s">
        <v>56</v>
      </c>
      <c r="AG809" s="53">
        <v>0</v>
      </c>
      <c r="AH809" s="53"/>
      <c r="AI809" s="53">
        <v>0</v>
      </c>
      <c r="AJ809" s="53">
        <v>0</v>
      </c>
      <c r="AK809" s="53" t="s">
        <v>58</v>
      </c>
      <c r="AL809" s="53">
        <v>0</v>
      </c>
      <c r="AM809" s="51" t="s">
        <v>59</v>
      </c>
      <c r="AN809" s="51" t="s">
        <v>60</v>
      </c>
      <c r="AO809" s="51"/>
      <c r="AP809" s="53" t="s">
        <v>61</v>
      </c>
      <c r="AQ809" s="53" t="s">
        <v>62</v>
      </c>
      <c r="AR809" s="53" t="s">
        <v>142</v>
      </c>
      <c r="AS809" s="53" t="s">
        <v>88</v>
      </c>
      <c r="AT809" s="53" t="s">
        <v>2557</v>
      </c>
      <c r="AU809" s="53" t="s">
        <v>65</v>
      </c>
      <c r="AV809" s="53" t="s">
        <v>406</v>
      </c>
      <c r="AW809" s="53" t="s">
        <v>283</v>
      </c>
      <c r="AX809" s="53" t="s">
        <v>284</v>
      </c>
      <c r="AY809" s="53" t="s">
        <v>93</v>
      </c>
      <c r="AZ809" s="53" t="s">
        <v>7766</v>
      </c>
      <c r="BA809" s="53" t="s">
        <v>106</v>
      </c>
      <c r="BB809" s="53">
        <v>0</v>
      </c>
      <c r="BC809" s="53" t="s">
        <v>7977</v>
      </c>
      <c r="BD809" s="58">
        <v>42885</v>
      </c>
      <c r="BE809" s="58">
        <v>42906</v>
      </c>
      <c r="BF809" s="53">
        <v>0</v>
      </c>
      <c r="BG809" s="58">
        <v>42906</v>
      </c>
      <c r="BH809" s="59" t="s">
        <v>7766</v>
      </c>
      <c r="BI809" s="60">
        <v>59</v>
      </c>
      <c r="BJ809" s="61">
        <v>1.9666666666666666</v>
      </c>
      <c r="BK809" s="27">
        <f t="shared" si="50"/>
        <v>1</v>
      </c>
      <c r="BL809" s="110">
        <f t="shared" si="51"/>
        <v>8.3333333333333329E-2</v>
      </c>
    </row>
    <row r="810" spans="1:64" ht="16.5" customHeight="1" x14ac:dyDescent="0.25">
      <c r="A810" s="105" t="s">
        <v>7239</v>
      </c>
      <c r="B810" s="51" t="s">
        <v>7982</v>
      </c>
      <c r="C810" s="49">
        <v>93</v>
      </c>
      <c r="D810" s="63" t="s">
        <v>3333</v>
      </c>
      <c r="E810" s="51" t="s">
        <v>947</v>
      </c>
      <c r="F810" s="114">
        <v>7000</v>
      </c>
      <c r="G810" s="51" t="s">
        <v>389</v>
      </c>
      <c r="H810" s="24" t="str">
        <f>IFERROR(IF(F810*1=9999,VLOOKUP(99&amp;C810*1,[4]Depara_Prod_Oficial!$A$2:$F$1048576,6,FALSE),VLOOKUP(F810*1,[4]Depara_Prod_Oficial!$A$2:$F$1048576,6,FALSE)),E810)</f>
        <v>Vida Específica</v>
      </c>
      <c r="I810" s="24" t="str">
        <f>IFERROR(VLOOKUP(H810,'[5]Principais Produtos'!$C$1:$D$42,2,0),"Não")</f>
        <v>Não</v>
      </c>
      <c r="J810" s="51" t="s">
        <v>925</v>
      </c>
      <c r="K810" s="51"/>
      <c r="L810" s="51"/>
      <c r="M810" s="124" t="s">
        <v>48</v>
      </c>
      <c r="N810" s="125">
        <v>320386.15999999997</v>
      </c>
      <c r="O810" s="125">
        <v>265000</v>
      </c>
      <c r="P810" s="126">
        <v>55386.159999999974</v>
      </c>
      <c r="Q810" s="122">
        <v>26500</v>
      </c>
      <c r="R810" s="123"/>
      <c r="S810" s="62" t="s">
        <v>375</v>
      </c>
      <c r="T810" s="53">
        <v>2426739</v>
      </c>
      <c r="U810" s="53" t="s">
        <v>7978</v>
      </c>
      <c r="V810" s="53" t="s">
        <v>7979</v>
      </c>
      <c r="W810" s="53" t="s">
        <v>52</v>
      </c>
      <c r="X810" s="53" t="s">
        <v>1569</v>
      </c>
      <c r="Y810" s="53" t="s">
        <v>7980</v>
      </c>
      <c r="Z810" s="53" t="s">
        <v>7981</v>
      </c>
      <c r="AA810" s="53" t="s">
        <v>56</v>
      </c>
      <c r="AB810" s="53">
        <v>79800</v>
      </c>
      <c r="AC810" s="53">
        <v>79800</v>
      </c>
      <c r="AD810" s="53" t="s">
        <v>56</v>
      </c>
      <c r="AE810" s="53" t="s">
        <v>56</v>
      </c>
      <c r="AF810" s="53" t="s">
        <v>56</v>
      </c>
      <c r="AG810" s="53">
        <v>79800</v>
      </c>
      <c r="AH810" s="53" t="s">
        <v>102</v>
      </c>
      <c r="AI810" s="53">
        <v>39900</v>
      </c>
      <c r="AJ810" s="53">
        <v>0</v>
      </c>
      <c r="AK810" s="53" t="s">
        <v>58</v>
      </c>
      <c r="AL810" s="53">
        <v>0</v>
      </c>
      <c r="AM810" s="51" t="s">
        <v>59</v>
      </c>
      <c r="AN810" s="51" t="s">
        <v>60</v>
      </c>
      <c r="AO810" s="51"/>
      <c r="AP810" s="53" t="s">
        <v>61</v>
      </c>
      <c r="AQ810" s="53" t="s">
        <v>62</v>
      </c>
      <c r="AR810" s="53" t="s">
        <v>142</v>
      </c>
      <c r="AS810" s="53" t="s">
        <v>88</v>
      </c>
      <c r="AT810" s="53" t="s">
        <v>2557</v>
      </c>
      <c r="AU810" s="53" t="s">
        <v>65</v>
      </c>
      <c r="AV810" s="53" t="s">
        <v>406</v>
      </c>
      <c r="AW810" s="53" t="s">
        <v>283</v>
      </c>
      <c r="AX810" s="53" t="s">
        <v>284</v>
      </c>
      <c r="AY810" s="53" t="s">
        <v>93</v>
      </c>
      <c r="AZ810" s="53" t="s">
        <v>7766</v>
      </c>
      <c r="BA810" s="53" t="s">
        <v>106</v>
      </c>
      <c r="BB810" s="53">
        <v>0</v>
      </c>
      <c r="BC810" s="53" t="s">
        <v>7982</v>
      </c>
      <c r="BD810" s="58">
        <v>42803</v>
      </c>
      <c r="BE810" s="58">
        <v>42812</v>
      </c>
      <c r="BF810" s="53">
        <v>79800</v>
      </c>
      <c r="BG810" s="58">
        <v>42812</v>
      </c>
      <c r="BH810" s="59" t="s">
        <v>7766</v>
      </c>
      <c r="BI810" s="60">
        <v>153</v>
      </c>
      <c r="BJ810" s="61">
        <v>5.0999999999999996</v>
      </c>
      <c r="BK810" s="27">
        <f t="shared" si="50"/>
        <v>5</v>
      </c>
      <c r="BL810" s="110">
        <f t="shared" si="51"/>
        <v>0.41666666666666669</v>
      </c>
    </row>
    <row r="811" spans="1:64" ht="16.5" customHeight="1" x14ac:dyDescent="0.25">
      <c r="A811" s="105" t="s">
        <v>7239</v>
      </c>
      <c r="B811" s="51" t="s">
        <v>7988</v>
      </c>
      <c r="C811" s="49">
        <v>82</v>
      </c>
      <c r="D811" s="63" t="s">
        <v>3333</v>
      </c>
      <c r="E811" s="51" t="s">
        <v>917</v>
      </c>
      <c r="F811" s="114">
        <v>5012</v>
      </c>
      <c r="G811" s="51" t="s">
        <v>386</v>
      </c>
      <c r="H811" s="24" t="str">
        <f>IFERROR(IF(F811*1=9999,VLOOKUP(99&amp;C811*1,[4]Depara_Prod_Oficial!$A$2:$F$1048576,6,FALSE),VLOOKUP(F811*1,[4]Depara_Prod_Oficial!$A$2:$F$1048576,6,FALSE)),E811)</f>
        <v>AP STD</v>
      </c>
      <c r="I811" s="24" t="str">
        <f>IFERROR(VLOOKUP(H811,'[5]Principais Produtos'!$C$1:$D$42,2,0),"Não")</f>
        <v>Sim</v>
      </c>
      <c r="J811" s="51" t="s">
        <v>387</v>
      </c>
      <c r="K811" s="51" t="s">
        <v>3664</v>
      </c>
      <c r="L811" s="51"/>
      <c r="M811" s="124" t="s">
        <v>48</v>
      </c>
      <c r="N811" s="125">
        <v>81271.61</v>
      </c>
      <c r="O811" s="125">
        <v>77000</v>
      </c>
      <c r="P811" s="126">
        <v>4271.6100000000006</v>
      </c>
      <c r="Q811" s="122"/>
      <c r="R811" s="123"/>
      <c r="S811" s="62" t="s">
        <v>375</v>
      </c>
      <c r="T811" s="53">
        <v>1996629</v>
      </c>
      <c r="U811" s="53" t="s">
        <v>7983</v>
      </c>
      <c r="V811" s="53" t="s">
        <v>7984</v>
      </c>
      <c r="W811" s="53" t="s">
        <v>52</v>
      </c>
      <c r="X811" s="53" t="s">
        <v>7985</v>
      </c>
      <c r="Y811" s="53" t="s">
        <v>7986</v>
      </c>
      <c r="Z811" s="53" t="s">
        <v>4655</v>
      </c>
      <c r="AA811" s="53" t="s">
        <v>56</v>
      </c>
      <c r="AB811" s="53">
        <v>50000</v>
      </c>
      <c r="AC811" s="53">
        <v>50000</v>
      </c>
      <c r="AD811" s="53" t="s">
        <v>56</v>
      </c>
      <c r="AE811" s="53" t="s">
        <v>56</v>
      </c>
      <c r="AF811" s="53" t="s">
        <v>56</v>
      </c>
      <c r="AG811" s="53">
        <v>50000</v>
      </c>
      <c r="AH811" s="53" t="s">
        <v>102</v>
      </c>
      <c r="AI811" s="53">
        <v>25000</v>
      </c>
      <c r="AJ811" s="53">
        <v>0</v>
      </c>
      <c r="AK811" s="53" t="s">
        <v>58</v>
      </c>
      <c r="AL811" s="53">
        <v>0</v>
      </c>
      <c r="AM811" s="51" t="s">
        <v>59</v>
      </c>
      <c r="AN811" s="51" t="s">
        <v>60</v>
      </c>
      <c r="AO811" s="51"/>
      <c r="AP811" s="53" t="s">
        <v>61</v>
      </c>
      <c r="AQ811" s="53" t="s">
        <v>62</v>
      </c>
      <c r="AR811" s="53" t="s">
        <v>199</v>
      </c>
      <c r="AS811" s="53" t="s">
        <v>88</v>
      </c>
      <c r="AT811" s="53" t="s">
        <v>218</v>
      </c>
      <c r="AU811" s="53" t="s">
        <v>65</v>
      </c>
      <c r="AV811" s="53" t="s">
        <v>7987</v>
      </c>
      <c r="AW811" s="53" t="s">
        <v>323</v>
      </c>
      <c r="AX811" s="53" t="s">
        <v>190</v>
      </c>
      <c r="AY811" s="53" t="s">
        <v>93</v>
      </c>
      <c r="AZ811" s="53" t="s">
        <v>7810</v>
      </c>
      <c r="BA811" s="53" t="s">
        <v>223</v>
      </c>
      <c r="BB811" s="53">
        <v>0</v>
      </c>
      <c r="BC811" s="53" t="s">
        <v>7988</v>
      </c>
      <c r="BD811" s="58">
        <v>41773</v>
      </c>
      <c r="BE811" s="58">
        <v>41983</v>
      </c>
      <c r="BF811" s="53">
        <v>50000</v>
      </c>
      <c r="BG811" s="58">
        <v>41983</v>
      </c>
      <c r="BH811" s="59" t="s">
        <v>7810</v>
      </c>
      <c r="BI811" s="60">
        <v>983</v>
      </c>
      <c r="BJ811" s="61">
        <v>32.766666666666666</v>
      </c>
      <c r="BK811" s="27">
        <f t="shared" si="50"/>
        <v>32</v>
      </c>
      <c r="BL811" s="110">
        <f t="shared" si="51"/>
        <v>2.6666666666666665</v>
      </c>
    </row>
    <row r="812" spans="1:64" ht="16.5" customHeight="1" x14ac:dyDescent="0.25">
      <c r="A812" s="105" t="s">
        <v>7239</v>
      </c>
      <c r="B812" s="51" t="s">
        <v>7993</v>
      </c>
      <c r="C812" s="49">
        <v>93</v>
      </c>
      <c r="D812" s="63" t="s">
        <v>3333</v>
      </c>
      <c r="E812" s="51" t="s">
        <v>1630</v>
      </c>
      <c r="F812" s="114">
        <v>5055</v>
      </c>
      <c r="G812" s="51" t="s">
        <v>46</v>
      </c>
      <c r="H812" s="24" t="str">
        <f>IFERROR(IF(F812*1=9999,VLOOKUP(99&amp;C812*1,[4]Depara_Prod_Oficial!$A$2:$F$1048576,6,FALSE),VLOOKUP(F812*1,[4]Depara_Prod_Oficial!$A$2:$F$1048576,6,FALSE)),E812)</f>
        <v>Vida Master</v>
      </c>
      <c r="I812" s="24" t="str">
        <f>IFERROR(VLOOKUP(H812,'[5]Principais Produtos'!$C$1:$D$42,2,0),"Não")</f>
        <v>Sim</v>
      </c>
      <c r="J812" s="51" t="s">
        <v>387</v>
      </c>
      <c r="K812" s="51" t="s">
        <v>47</v>
      </c>
      <c r="L812" s="51"/>
      <c r="M812" s="124" t="s">
        <v>48</v>
      </c>
      <c r="N812" s="125">
        <v>184998.94</v>
      </c>
      <c r="O812" s="125">
        <v>160000</v>
      </c>
      <c r="P812" s="126">
        <v>24998.940000000002</v>
      </c>
      <c r="Q812" s="122">
        <v>15000</v>
      </c>
      <c r="R812" s="123"/>
      <c r="S812" s="62" t="s">
        <v>375</v>
      </c>
      <c r="T812" s="53">
        <v>1985160</v>
      </c>
      <c r="U812" s="53" t="s">
        <v>7989</v>
      </c>
      <c r="V812" s="53" t="s">
        <v>7990</v>
      </c>
      <c r="W812" s="53" t="s">
        <v>52</v>
      </c>
      <c r="X812" s="53" t="s">
        <v>7991</v>
      </c>
      <c r="Y812" s="53" t="s">
        <v>7992</v>
      </c>
      <c r="Z812" s="53" t="s">
        <v>7121</v>
      </c>
      <c r="AA812" s="53" t="s">
        <v>56</v>
      </c>
      <c r="AB812" s="53">
        <v>60000</v>
      </c>
      <c r="AC812" s="53">
        <v>60000</v>
      </c>
      <c r="AD812" s="53" t="s">
        <v>56</v>
      </c>
      <c r="AE812" s="53" t="s">
        <v>56</v>
      </c>
      <c r="AF812" s="53" t="s">
        <v>56</v>
      </c>
      <c r="AG812" s="53">
        <v>60000</v>
      </c>
      <c r="AH812" s="53" t="s">
        <v>102</v>
      </c>
      <c r="AI812" s="53">
        <v>30000</v>
      </c>
      <c r="AJ812" s="53">
        <v>0</v>
      </c>
      <c r="AK812" s="53" t="s">
        <v>58</v>
      </c>
      <c r="AL812" s="53">
        <v>0</v>
      </c>
      <c r="AM812" s="51" t="s">
        <v>59</v>
      </c>
      <c r="AN812" s="51" t="s">
        <v>60</v>
      </c>
      <c r="AO812" s="51"/>
      <c r="AP812" s="53" t="s">
        <v>61</v>
      </c>
      <c r="AQ812" s="53" t="s">
        <v>62</v>
      </c>
      <c r="AR812" s="53" t="s">
        <v>1563</v>
      </c>
      <c r="AS812" s="53" t="s">
        <v>88</v>
      </c>
      <c r="AT812" s="53" t="s">
        <v>3115</v>
      </c>
      <c r="AU812" s="53" t="s">
        <v>65</v>
      </c>
      <c r="AV812" s="53" t="s">
        <v>201</v>
      </c>
      <c r="AW812" s="53" t="s">
        <v>92</v>
      </c>
      <c r="AX812" s="53" t="s">
        <v>68</v>
      </c>
      <c r="AY812" s="53" t="s">
        <v>93</v>
      </c>
      <c r="AZ812" s="53" t="s">
        <v>7735</v>
      </c>
      <c r="BA812" s="53" t="s">
        <v>223</v>
      </c>
      <c r="BB812" s="53">
        <v>0</v>
      </c>
      <c r="BC812" s="53" t="s">
        <v>7993</v>
      </c>
      <c r="BD812" s="58">
        <v>41952</v>
      </c>
      <c r="BE812" s="58">
        <v>41969</v>
      </c>
      <c r="BF812" s="53">
        <v>60000</v>
      </c>
      <c r="BG812" s="58">
        <v>41969</v>
      </c>
      <c r="BH812" s="59" t="s">
        <v>7735</v>
      </c>
      <c r="BI812" s="60">
        <v>1003</v>
      </c>
      <c r="BJ812" s="61">
        <v>33.43333333333333</v>
      </c>
      <c r="BK812" s="27">
        <f t="shared" si="50"/>
        <v>32</v>
      </c>
      <c r="BL812" s="110">
        <f t="shared" si="51"/>
        <v>2.6666666666666665</v>
      </c>
    </row>
    <row r="813" spans="1:64" ht="16.5" customHeight="1" x14ac:dyDescent="0.25">
      <c r="A813" s="105" t="s">
        <v>7239</v>
      </c>
      <c r="B813" s="51" t="s">
        <v>8000</v>
      </c>
      <c r="C813" s="49">
        <v>93</v>
      </c>
      <c r="D813" s="63" t="s">
        <v>3333</v>
      </c>
      <c r="E813" s="51" t="s">
        <v>1630</v>
      </c>
      <c r="F813" s="114">
        <v>5055</v>
      </c>
      <c r="G813" s="51" t="s">
        <v>389</v>
      </c>
      <c r="H813" s="24" t="str">
        <f>IFERROR(IF(F813*1=9999,VLOOKUP(99&amp;C813*1,[4]Depara_Prod_Oficial!$A$2:$F$1048576,6,FALSE),VLOOKUP(F813*1,[4]Depara_Prod_Oficial!$A$2:$F$1048576,6,FALSE)),E813)</f>
        <v>Vida Master</v>
      </c>
      <c r="I813" s="24" t="str">
        <f>IFERROR(VLOOKUP(H813,'[5]Principais Produtos'!$C$1:$D$42,2,0),"Não")</f>
        <v>Sim</v>
      </c>
      <c r="J813" s="51" t="s">
        <v>387</v>
      </c>
      <c r="K813" s="51" t="s">
        <v>3664</v>
      </c>
      <c r="L813" s="51"/>
      <c r="M813" s="124" t="s">
        <v>48</v>
      </c>
      <c r="N813" s="125">
        <v>51337.22</v>
      </c>
      <c r="O813" s="125">
        <v>45000</v>
      </c>
      <c r="P813" s="126">
        <v>6337.2200000000012</v>
      </c>
      <c r="Q813" s="122"/>
      <c r="R813" s="123"/>
      <c r="S813" s="62" t="s">
        <v>375</v>
      </c>
      <c r="T813" s="53">
        <v>2157252</v>
      </c>
      <c r="U813" s="53" t="s">
        <v>7994</v>
      </c>
      <c r="V813" s="53" t="s">
        <v>7995</v>
      </c>
      <c r="W813" s="53" t="s">
        <v>52</v>
      </c>
      <c r="X813" s="53" t="s">
        <v>7996</v>
      </c>
      <c r="Y813" s="53" t="s">
        <v>7997</v>
      </c>
      <c r="Z813" s="53" t="s">
        <v>7998</v>
      </c>
      <c r="AA813" s="53" t="s">
        <v>56</v>
      </c>
      <c r="AB813" s="53">
        <v>120000</v>
      </c>
      <c r="AC813" s="53">
        <v>120000</v>
      </c>
      <c r="AD813" s="53" t="s">
        <v>56</v>
      </c>
      <c r="AE813" s="53" t="s">
        <v>56</v>
      </c>
      <c r="AF813" s="53" t="s">
        <v>56</v>
      </c>
      <c r="AG813" s="53">
        <v>120000</v>
      </c>
      <c r="AH813" s="53" t="s">
        <v>102</v>
      </c>
      <c r="AI813" s="53">
        <v>60000</v>
      </c>
      <c r="AJ813" s="53">
        <v>0</v>
      </c>
      <c r="AK813" s="53" t="s">
        <v>58</v>
      </c>
      <c r="AL813" s="53">
        <v>0</v>
      </c>
      <c r="AM813" s="51" t="s">
        <v>59</v>
      </c>
      <c r="AN813" s="51" t="s">
        <v>60</v>
      </c>
      <c r="AO813" s="51"/>
      <c r="AP813" s="53" t="s">
        <v>61</v>
      </c>
      <c r="AQ813" s="53" t="s">
        <v>62</v>
      </c>
      <c r="AR813" s="53" t="s">
        <v>142</v>
      </c>
      <c r="AS813" s="53" t="s">
        <v>88</v>
      </c>
      <c r="AT813" s="53" t="s">
        <v>169</v>
      </c>
      <c r="AU813" s="53" t="s">
        <v>65</v>
      </c>
      <c r="AV813" s="53" t="s">
        <v>7999</v>
      </c>
      <c r="AW813" s="53" t="s">
        <v>105</v>
      </c>
      <c r="AX813" s="53" t="s">
        <v>68</v>
      </c>
      <c r="AY813" s="53" t="s">
        <v>93</v>
      </c>
      <c r="AZ813" s="53" t="s">
        <v>7735</v>
      </c>
      <c r="BA813" s="53" t="s">
        <v>106</v>
      </c>
      <c r="BB813" s="53">
        <v>0</v>
      </c>
      <c r="BC813" s="53" t="s">
        <v>8000</v>
      </c>
      <c r="BD813" s="58">
        <v>42244</v>
      </c>
      <c r="BE813" s="58">
        <v>42280</v>
      </c>
      <c r="BF813" s="53">
        <v>120000</v>
      </c>
      <c r="BG813" s="58">
        <v>42280</v>
      </c>
      <c r="BH813" s="59" t="s">
        <v>7735</v>
      </c>
      <c r="BI813" s="60">
        <v>692</v>
      </c>
      <c r="BJ813" s="61">
        <v>23.066666666666666</v>
      </c>
      <c r="BK813" s="27">
        <f t="shared" si="50"/>
        <v>22</v>
      </c>
      <c r="BL813" s="110">
        <f t="shared" si="51"/>
        <v>1.8333333333333333</v>
      </c>
    </row>
    <row r="814" spans="1:64" ht="16.5" customHeight="1" x14ac:dyDescent="0.25">
      <c r="A814" s="105" t="s">
        <v>7239</v>
      </c>
      <c r="B814" s="51" t="s">
        <v>8005</v>
      </c>
      <c r="C814" s="49">
        <v>93</v>
      </c>
      <c r="D814" s="63" t="s">
        <v>3333</v>
      </c>
      <c r="E814" s="51" t="s">
        <v>1630</v>
      </c>
      <c r="F814" s="114">
        <v>5055</v>
      </c>
      <c r="G814" s="51" t="s">
        <v>389</v>
      </c>
      <c r="H814" s="24" t="str">
        <f>IFERROR(IF(F814*1=9999,VLOOKUP(99&amp;C814*1,[4]Depara_Prod_Oficial!$A$2:$F$1048576,6,FALSE),VLOOKUP(F814*1,[4]Depara_Prod_Oficial!$A$2:$F$1048576,6,FALSE)),E814)</f>
        <v>Vida Master</v>
      </c>
      <c r="I814" s="24" t="str">
        <f>IFERROR(VLOOKUP(H814,'[5]Principais Produtos'!$C$1:$D$42,2,0),"Não")</f>
        <v>Sim</v>
      </c>
      <c r="J814" s="51" t="s">
        <v>387</v>
      </c>
      <c r="K814" s="51" t="s">
        <v>958</v>
      </c>
      <c r="L814" s="51" t="s">
        <v>5507</v>
      </c>
      <c r="M814" s="124" t="s">
        <v>48</v>
      </c>
      <c r="N814" s="125">
        <v>139982.03</v>
      </c>
      <c r="O814" s="125">
        <v>120000</v>
      </c>
      <c r="P814" s="126">
        <v>19982.03</v>
      </c>
      <c r="Q814" s="122">
        <v>5000</v>
      </c>
      <c r="R814" s="123"/>
      <c r="S814" s="62" t="s">
        <v>375</v>
      </c>
      <c r="T814" s="53">
        <v>2190859</v>
      </c>
      <c r="U814" s="53" t="s">
        <v>8001</v>
      </c>
      <c r="V814" s="53" t="s">
        <v>8002</v>
      </c>
      <c r="W814" s="53" t="s">
        <v>52</v>
      </c>
      <c r="X814" s="53" t="s">
        <v>8003</v>
      </c>
      <c r="Y814" s="53" t="s">
        <v>8004</v>
      </c>
      <c r="Z814" s="53" t="s">
        <v>7089</v>
      </c>
      <c r="AA814" s="53" t="s">
        <v>56</v>
      </c>
      <c r="AB814" s="53">
        <v>105610</v>
      </c>
      <c r="AC814" s="53">
        <v>105610</v>
      </c>
      <c r="AD814" s="53" t="s">
        <v>56</v>
      </c>
      <c r="AE814" s="53" t="s">
        <v>56</v>
      </c>
      <c r="AF814" s="53" t="s">
        <v>56</v>
      </c>
      <c r="AG814" s="53">
        <v>105610</v>
      </c>
      <c r="AH814" s="53" t="s">
        <v>102</v>
      </c>
      <c r="AI814" s="53">
        <v>52805</v>
      </c>
      <c r="AJ814" s="53">
        <v>0</v>
      </c>
      <c r="AK814" s="53" t="s">
        <v>58</v>
      </c>
      <c r="AL814" s="53">
        <v>0</v>
      </c>
      <c r="AM814" s="51" t="s">
        <v>59</v>
      </c>
      <c r="AN814" s="51" t="s">
        <v>60</v>
      </c>
      <c r="AO814" s="51"/>
      <c r="AP814" s="53" t="s">
        <v>61</v>
      </c>
      <c r="AQ814" s="53" t="s">
        <v>62</v>
      </c>
      <c r="AR814" s="53" t="s">
        <v>168</v>
      </c>
      <c r="AS814" s="53" t="s">
        <v>88</v>
      </c>
      <c r="AT814" s="53" t="s">
        <v>153</v>
      </c>
      <c r="AU814" s="53" t="s">
        <v>65</v>
      </c>
      <c r="AV814" s="53" t="s">
        <v>3948</v>
      </c>
      <c r="AW814" s="53" t="s">
        <v>92</v>
      </c>
      <c r="AX814" s="53" t="s">
        <v>68</v>
      </c>
      <c r="AY814" s="53" t="s">
        <v>93</v>
      </c>
      <c r="AZ814" s="53" t="s">
        <v>7735</v>
      </c>
      <c r="BA814" s="53" t="s">
        <v>223</v>
      </c>
      <c r="BB814" s="53">
        <v>0</v>
      </c>
      <c r="BC814" s="53" t="s">
        <v>8005</v>
      </c>
      <c r="BD814" s="58">
        <v>42354</v>
      </c>
      <c r="BE814" s="58">
        <v>42374</v>
      </c>
      <c r="BF814" s="53">
        <v>105610</v>
      </c>
      <c r="BG814" s="58">
        <v>42374</v>
      </c>
      <c r="BH814" s="59" t="s">
        <v>7735</v>
      </c>
      <c r="BI814" s="60">
        <v>598</v>
      </c>
      <c r="BJ814" s="61">
        <v>19.933333333333334</v>
      </c>
      <c r="BK814" s="27">
        <f t="shared" si="50"/>
        <v>19</v>
      </c>
      <c r="BL814" s="110">
        <f t="shared" si="51"/>
        <v>1.5833333333333333</v>
      </c>
    </row>
    <row r="815" spans="1:64" ht="16.5" customHeight="1" x14ac:dyDescent="0.25">
      <c r="A815" s="105" t="s">
        <v>7239</v>
      </c>
      <c r="B815" s="51" t="s">
        <v>8011</v>
      </c>
      <c r="C815" s="49">
        <v>82</v>
      </c>
      <c r="D815" s="63" t="s">
        <v>3333</v>
      </c>
      <c r="E815" s="51" t="s">
        <v>1635</v>
      </c>
      <c r="F815" s="114">
        <v>8064</v>
      </c>
      <c r="G815" s="51" t="s">
        <v>914</v>
      </c>
      <c r="H815" s="24" t="str">
        <f>IFERROR(IF(F815*1=9999,VLOOKUP(99&amp;C815*1,[4]Depara_Prod_Oficial!$A$2:$F$1048576,6,FALSE),VLOOKUP(F815*1,[4]Depara_Prod_Oficial!$A$2:$F$1048576,6,FALSE)),E815)</f>
        <v>Vida Van Gogh</v>
      </c>
      <c r="I815" s="24" t="str">
        <f>IFERROR(VLOOKUP(H815,'[5]Principais Produtos'!$C$1:$D$42,2,0),"Não")</f>
        <v>Sim</v>
      </c>
      <c r="J815" s="51" t="s">
        <v>387</v>
      </c>
      <c r="K815" s="51" t="s">
        <v>7172</v>
      </c>
      <c r="L815" s="51"/>
      <c r="M815" s="124" t="s">
        <v>48</v>
      </c>
      <c r="N815" s="125">
        <v>35112.89</v>
      </c>
      <c r="O815" s="125">
        <v>34000</v>
      </c>
      <c r="P815" s="126">
        <v>1112.8899999999994</v>
      </c>
      <c r="Q815" s="122"/>
      <c r="R815" s="123"/>
      <c r="S815" s="62" t="s">
        <v>375</v>
      </c>
      <c r="T815" s="53">
        <v>2414127</v>
      </c>
      <c r="U815" s="53" t="s">
        <v>8006</v>
      </c>
      <c r="V815" s="53" t="s">
        <v>8007</v>
      </c>
      <c r="W815" s="53" t="s">
        <v>52</v>
      </c>
      <c r="X815" s="53" t="s">
        <v>8008</v>
      </c>
      <c r="Y815" s="53" t="s">
        <v>8009</v>
      </c>
      <c r="Z815" s="53" t="s">
        <v>8010</v>
      </c>
      <c r="AA815" s="53" t="s">
        <v>56</v>
      </c>
      <c r="AB815" s="53">
        <v>36883.42</v>
      </c>
      <c r="AC815" s="53">
        <v>36883.42</v>
      </c>
      <c r="AD815" s="53" t="s">
        <v>56</v>
      </c>
      <c r="AE815" s="53" t="s">
        <v>56</v>
      </c>
      <c r="AF815" s="53" t="s">
        <v>56</v>
      </c>
      <c r="AG815" s="53">
        <v>36883.42</v>
      </c>
      <c r="AH815" s="53" t="s">
        <v>102</v>
      </c>
      <c r="AI815" s="53">
        <v>18441.71</v>
      </c>
      <c r="AJ815" s="53">
        <v>0</v>
      </c>
      <c r="AK815" s="53" t="s">
        <v>58</v>
      </c>
      <c r="AL815" s="53">
        <v>0</v>
      </c>
      <c r="AM815" s="51" t="s">
        <v>59</v>
      </c>
      <c r="AN815" s="51" t="s">
        <v>60</v>
      </c>
      <c r="AO815" s="51"/>
      <c r="AP815" s="53" t="s">
        <v>61</v>
      </c>
      <c r="AQ815" s="53" t="s">
        <v>62</v>
      </c>
      <c r="AR815" s="53" t="s">
        <v>87</v>
      </c>
      <c r="AS815" s="53" t="s">
        <v>88</v>
      </c>
      <c r="AT815" s="53" t="s">
        <v>89</v>
      </c>
      <c r="AU815" s="53" t="s">
        <v>103</v>
      </c>
      <c r="AV815" s="53" t="s">
        <v>738</v>
      </c>
      <c r="AW815" s="53" t="s">
        <v>92</v>
      </c>
      <c r="AX815" s="53" t="s">
        <v>68</v>
      </c>
      <c r="AY815" s="53" t="s">
        <v>93</v>
      </c>
      <c r="AZ815" s="53" t="s">
        <v>7735</v>
      </c>
      <c r="BA815" s="53" t="s">
        <v>223</v>
      </c>
      <c r="BB815" s="53">
        <v>0</v>
      </c>
      <c r="BC815" s="53" t="s">
        <v>8011</v>
      </c>
      <c r="BD815" s="58">
        <v>42767</v>
      </c>
      <c r="BE815" s="58">
        <v>42775</v>
      </c>
      <c r="BF815" s="53">
        <v>36883.42</v>
      </c>
      <c r="BG815" s="58">
        <v>42775</v>
      </c>
      <c r="BH815" s="59" t="s">
        <v>7735</v>
      </c>
      <c r="BI815" s="60">
        <v>197</v>
      </c>
      <c r="BJ815" s="61">
        <v>6.5666666666666664</v>
      </c>
      <c r="BK815" s="27">
        <f t="shared" si="50"/>
        <v>6</v>
      </c>
      <c r="BL815" s="110">
        <f t="shared" si="51"/>
        <v>0.5</v>
      </c>
    </row>
    <row r="816" spans="1:64" ht="16.5" customHeight="1" x14ac:dyDescent="0.25">
      <c r="A816" s="105" t="s">
        <v>7239</v>
      </c>
      <c r="B816" s="51" t="s">
        <v>8017</v>
      </c>
      <c r="C816" s="49">
        <v>93</v>
      </c>
      <c r="D816" s="63" t="s">
        <v>3333</v>
      </c>
      <c r="E816" s="51" t="s">
        <v>1630</v>
      </c>
      <c r="F816" s="114">
        <v>5055</v>
      </c>
      <c r="G816" s="51" t="s">
        <v>386</v>
      </c>
      <c r="H816" s="24" t="str">
        <f>IFERROR(IF(F816*1=9999,VLOOKUP(99&amp;C816*1,[4]Depara_Prod_Oficial!$A$2:$F$1048576,6,FALSE),VLOOKUP(F816*1,[4]Depara_Prod_Oficial!$A$2:$F$1048576,6,FALSE)),E816)</f>
        <v>Vida Master</v>
      </c>
      <c r="I816" s="24" t="str">
        <f>IFERROR(VLOOKUP(H816,'[5]Principais Produtos'!$C$1:$D$42,2,0),"Não")</f>
        <v>Sim</v>
      </c>
      <c r="J816" s="51" t="s">
        <v>387</v>
      </c>
      <c r="K816" s="51" t="s">
        <v>958</v>
      </c>
      <c r="L816" s="51" t="s">
        <v>4725</v>
      </c>
      <c r="M816" s="124" t="s">
        <v>48</v>
      </c>
      <c r="N816" s="125">
        <v>243861.47</v>
      </c>
      <c r="O816" s="125">
        <v>195500</v>
      </c>
      <c r="P816" s="126">
        <v>48361.47</v>
      </c>
      <c r="Q816" s="122">
        <v>25500</v>
      </c>
      <c r="R816" s="123"/>
      <c r="S816" s="62" t="s">
        <v>375</v>
      </c>
      <c r="T816" s="53">
        <v>2073428</v>
      </c>
      <c r="U816" s="53" t="s">
        <v>8012</v>
      </c>
      <c r="V816" s="53" t="s">
        <v>8013</v>
      </c>
      <c r="W816" s="53" t="s">
        <v>52</v>
      </c>
      <c r="X816" s="53" t="s">
        <v>8014</v>
      </c>
      <c r="Y816" s="53" t="s">
        <v>8015</v>
      </c>
      <c r="Z816" s="53" t="s">
        <v>8016</v>
      </c>
      <c r="AA816" s="53" t="s">
        <v>56</v>
      </c>
      <c r="AB816" s="53">
        <v>123234</v>
      </c>
      <c r="AC816" s="53">
        <v>123234</v>
      </c>
      <c r="AD816" s="53" t="s">
        <v>56</v>
      </c>
      <c r="AE816" s="53" t="s">
        <v>56</v>
      </c>
      <c r="AF816" s="53" t="s">
        <v>56</v>
      </c>
      <c r="AG816" s="53">
        <v>123234</v>
      </c>
      <c r="AH816" s="53" t="s">
        <v>102</v>
      </c>
      <c r="AI816" s="53">
        <v>61617</v>
      </c>
      <c r="AJ816" s="53">
        <v>0</v>
      </c>
      <c r="AK816" s="53" t="s">
        <v>58</v>
      </c>
      <c r="AL816" s="53">
        <v>0</v>
      </c>
      <c r="AM816" s="51" t="s">
        <v>59</v>
      </c>
      <c r="AN816" s="51" t="s">
        <v>60</v>
      </c>
      <c r="AO816" s="51"/>
      <c r="AP816" s="53" t="s">
        <v>61</v>
      </c>
      <c r="AQ816" s="53" t="s">
        <v>62</v>
      </c>
      <c r="AR816" s="53" t="s">
        <v>142</v>
      </c>
      <c r="AS816" s="53" t="s">
        <v>88</v>
      </c>
      <c r="AT816" s="53" t="s">
        <v>153</v>
      </c>
      <c r="AU816" s="53" t="s">
        <v>65</v>
      </c>
      <c r="AV816" s="53" t="s">
        <v>2086</v>
      </c>
      <c r="AW816" s="53" t="s">
        <v>283</v>
      </c>
      <c r="AX816" s="53" t="s">
        <v>284</v>
      </c>
      <c r="AY816" s="53" t="s">
        <v>93</v>
      </c>
      <c r="AZ816" s="53" t="s">
        <v>7745</v>
      </c>
      <c r="BA816" s="53" t="s">
        <v>223</v>
      </c>
      <c r="BB816" s="53">
        <v>0</v>
      </c>
      <c r="BC816" s="53" t="s">
        <v>8017</v>
      </c>
      <c r="BD816" s="58">
        <v>41962</v>
      </c>
      <c r="BE816" s="58">
        <v>42110</v>
      </c>
      <c r="BF816" s="53">
        <v>123234</v>
      </c>
      <c r="BG816" s="58">
        <v>42110</v>
      </c>
      <c r="BH816" s="59" t="s">
        <v>7745</v>
      </c>
      <c r="BI816" s="60">
        <v>867</v>
      </c>
      <c r="BJ816" s="61">
        <v>28.9</v>
      </c>
      <c r="BK816" s="27">
        <f t="shared" si="50"/>
        <v>28</v>
      </c>
      <c r="BL816" s="110">
        <f t="shared" si="51"/>
        <v>2.3333333333333335</v>
      </c>
    </row>
    <row r="817" spans="1:64" ht="16.5" customHeight="1" x14ac:dyDescent="0.25">
      <c r="A817" s="105" t="s">
        <v>7239</v>
      </c>
      <c r="B817" s="51" t="s">
        <v>8022</v>
      </c>
      <c r="C817" s="49">
        <v>93</v>
      </c>
      <c r="D817" s="63" t="s">
        <v>3333</v>
      </c>
      <c r="E817" s="51" t="s">
        <v>947</v>
      </c>
      <c r="F817" s="114">
        <v>7000</v>
      </c>
      <c r="G817" s="51" t="s">
        <v>389</v>
      </c>
      <c r="H817" s="24" t="str">
        <f>IFERROR(IF(F817*1=9999,VLOOKUP(99&amp;C817*1,[4]Depara_Prod_Oficial!$A$2:$F$1048576,6,FALSE),VLOOKUP(F817*1,[4]Depara_Prod_Oficial!$A$2:$F$1048576,6,FALSE)),E817)</f>
        <v>Vida Específica</v>
      </c>
      <c r="I817" s="24" t="str">
        <f>IFERROR(VLOOKUP(H817,'[5]Principais Produtos'!$C$1:$D$42,2,0),"Não")</f>
        <v>Não</v>
      </c>
      <c r="J817" s="51" t="s">
        <v>925</v>
      </c>
      <c r="K817" s="51"/>
      <c r="L817" s="51"/>
      <c r="M817" s="124" t="s">
        <v>48</v>
      </c>
      <c r="N817" s="125">
        <v>100786.22</v>
      </c>
      <c r="O817" s="125">
        <v>85000</v>
      </c>
      <c r="P817" s="126">
        <v>15786.220000000001</v>
      </c>
      <c r="Q817" s="122">
        <v>8500</v>
      </c>
      <c r="R817" s="123"/>
      <c r="S817" s="62" t="s">
        <v>375</v>
      </c>
      <c r="T817" s="53">
        <v>2459578</v>
      </c>
      <c r="U817" s="53" t="s">
        <v>8018</v>
      </c>
      <c r="V817" s="53" t="s">
        <v>8019</v>
      </c>
      <c r="W817" s="53" t="s">
        <v>52</v>
      </c>
      <c r="X817" s="53"/>
      <c r="Y817" s="53" t="s">
        <v>8020</v>
      </c>
      <c r="Z817" s="53" t="s">
        <v>8021</v>
      </c>
      <c r="AA817" s="53" t="s">
        <v>56</v>
      </c>
      <c r="AB817" s="53">
        <v>0</v>
      </c>
      <c r="AC817" s="53">
        <v>0</v>
      </c>
      <c r="AD817" s="53" t="s">
        <v>56</v>
      </c>
      <c r="AE817" s="53" t="s">
        <v>56</v>
      </c>
      <c r="AF817" s="53" t="s">
        <v>56</v>
      </c>
      <c r="AG817" s="53">
        <v>0</v>
      </c>
      <c r="AH817" s="53"/>
      <c r="AI817" s="53">
        <v>0</v>
      </c>
      <c r="AJ817" s="53">
        <v>0</v>
      </c>
      <c r="AK817" s="53" t="s">
        <v>58</v>
      </c>
      <c r="AL817" s="53">
        <v>0</v>
      </c>
      <c r="AM817" s="51" t="s">
        <v>59</v>
      </c>
      <c r="AN817" s="51" t="s">
        <v>60</v>
      </c>
      <c r="AO817" s="51"/>
      <c r="AP817" s="53" t="s">
        <v>61</v>
      </c>
      <c r="AQ817" s="53" t="s">
        <v>62</v>
      </c>
      <c r="AR817" s="53" t="s">
        <v>142</v>
      </c>
      <c r="AS817" s="53" t="s">
        <v>64</v>
      </c>
      <c r="AT817" s="53" t="s">
        <v>899</v>
      </c>
      <c r="AU817" s="53" t="s">
        <v>65</v>
      </c>
      <c r="AV817" s="53" t="s">
        <v>406</v>
      </c>
      <c r="AW817" s="53" t="s">
        <v>283</v>
      </c>
      <c r="AX817" s="53" t="s">
        <v>284</v>
      </c>
      <c r="AY817" s="53" t="s">
        <v>93</v>
      </c>
      <c r="AZ817" s="53" t="s">
        <v>7745</v>
      </c>
      <c r="BA817" s="53" t="s">
        <v>106</v>
      </c>
      <c r="BB817" s="53">
        <v>0</v>
      </c>
      <c r="BC817" s="53" t="s">
        <v>8022</v>
      </c>
      <c r="BD817" s="58">
        <v>42809</v>
      </c>
      <c r="BE817" s="58">
        <v>42900</v>
      </c>
      <c r="BF817" s="53">
        <v>0</v>
      </c>
      <c r="BG817" s="58">
        <v>42900</v>
      </c>
      <c r="BH817" s="59" t="s">
        <v>7745</v>
      </c>
      <c r="BI817" s="60">
        <v>77</v>
      </c>
      <c r="BJ817" s="61">
        <v>2.5666666666666669</v>
      </c>
      <c r="BK817" s="27">
        <f t="shared" si="50"/>
        <v>2</v>
      </c>
      <c r="BL817" s="110">
        <f t="shared" si="51"/>
        <v>0.16666666666666666</v>
      </c>
    </row>
    <row r="818" spans="1:64" ht="16.5" customHeight="1" x14ac:dyDescent="0.25">
      <c r="A818" s="105" t="s">
        <v>7239</v>
      </c>
      <c r="B818" s="51" t="s">
        <v>8028</v>
      </c>
      <c r="C818" s="49">
        <v>82</v>
      </c>
      <c r="D818" s="63" t="s">
        <v>3333</v>
      </c>
      <c r="E818" s="51" t="s">
        <v>917</v>
      </c>
      <c r="F818" s="114">
        <v>5012</v>
      </c>
      <c r="G818" s="51" t="s">
        <v>374</v>
      </c>
      <c r="H818" s="24" t="str">
        <f>IFERROR(IF(F818*1=9999,VLOOKUP(99&amp;C818*1,[4]Depara_Prod_Oficial!$A$2:$F$1048576,6,FALSE),VLOOKUP(F818*1,[4]Depara_Prod_Oficial!$A$2:$F$1048576,6,FALSE)),E818)</f>
        <v>AP STD</v>
      </c>
      <c r="I818" s="24" t="str">
        <f>IFERROR(VLOOKUP(H818,'[5]Principais Produtos'!$C$1:$D$42,2,0),"Não")</f>
        <v>Sim</v>
      </c>
      <c r="J818" s="51" t="s">
        <v>387</v>
      </c>
      <c r="K818" s="51" t="s">
        <v>7728</v>
      </c>
      <c r="L818" s="51" t="s">
        <v>8175</v>
      </c>
      <c r="M818" s="124" t="s">
        <v>369</v>
      </c>
      <c r="N818" s="125">
        <v>115109.34</v>
      </c>
      <c r="O818" s="125">
        <v>0</v>
      </c>
      <c r="P818" s="56">
        <v>115109.34</v>
      </c>
      <c r="Q818" s="122"/>
      <c r="R818" s="123"/>
      <c r="S818" s="62" t="s">
        <v>375</v>
      </c>
      <c r="T818" s="53">
        <v>1981394</v>
      </c>
      <c r="U818" s="53" t="s">
        <v>8023</v>
      </c>
      <c r="V818" s="53" t="s">
        <v>8024</v>
      </c>
      <c r="W818" s="53" t="s">
        <v>52</v>
      </c>
      <c r="X818" s="53" t="s">
        <v>8025</v>
      </c>
      <c r="Y818" s="53" t="s">
        <v>8026</v>
      </c>
      <c r="Z818" s="53" t="s">
        <v>8027</v>
      </c>
      <c r="AA818" s="53" t="s">
        <v>56</v>
      </c>
      <c r="AB818" s="53">
        <v>325121</v>
      </c>
      <c r="AC818" s="53">
        <v>325121</v>
      </c>
      <c r="AD818" s="53" t="s">
        <v>56</v>
      </c>
      <c r="AE818" s="53" t="s">
        <v>56</v>
      </c>
      <c r="AF818" s="53" t="s">
        <v>56</v>
      </c>
      <c r="AG818" s="53">
        <v>325121</v>
      </c>
      <c r="AH818" s="53" t="s">
        <v>102</v>
      </c>
      <c r="AI818" s="53">
        <v>162560.5</v>
      </c>
      <c r="AJ818" s="53">
        <v>0</v>
      </c>
      <c r="AK818" s="53" t="s">
        <v>58</v>
      </c>
      <c r="AL818" s="53">
        <v>0</v>
      </c>
      <c r="AM818" s="51" t="s">
        <v>59</v>
      </c>
      <c r="AN818" s="51" t="s">
        <v>60</v>
      </c>
      <c r="AO818" s="51"/>
      <c r="AP818" s="53" t="s">
        <v>61</v>
      </c>
      <c r="AQ818" s="53" t="s">
        <v>62</v>
      </c>
      <c r="AR818" s="53" t="s">
        <v>151</v>
      </c>
      <c r="AS818" s="53" t="s">
        <v>88</v>
      </c>
      <c r="AT818" s="53" t="s">
        <v>7610</v>
      </c>
      <c r="AU818" s="53" t="s">
        <v>65</v>
      </c>
      <c r="AV818" s="53" t="s">
        <v>123</v>
      </c>
      <c r="AW818" s="53" t="s">
        <v>105</v>
      </c>
      <c r="AX818" s="53" t="s">
        <v>68</v>
      </c>
      <c r="AY818" s="53" t="s">
        <v>93</v>
      </c>
      <c r="AZ818" s="53" t="s">
        <v>7750</v>
      </c>
      <c r="BA818" s="53" t="s">
        <v>202</v>
      </c>
      <c r="BB818" s="53">
        <v>0</v>
      </c>
      <c r="BC818" s="53" t="s">
        <v>8028</v>
      </c>
      <c r="BD818" s="58">
        <v>41939</v>
      </c>
      <c r="BE818" s="58">
        <v>41963</v>
      </c>
      <c r="BF818" s="53">
        <v>325121</v>
      </c>
      <c r="BG818" s="58">
        <v>41963</v>
      </c>
      <c r="BH818" s="59" t="s">
        <v>7750</v>
      </c>
      <c r="BI818" s="60">
        <v>1001</v>
      </c>
      <c r="BJ818" s="61">
        <v>33.366666666666667</v>
      </c>
      <c r="BK818" s="27">
        <f t="shared" si="50"/>
        <v>32</v>
      </c>
      <c r="BL818" s="110">
        <f t="shared" si="51"/>
        <v>2.6666666666666665</v>
      </c>
    </row>
    <row r="819" spans="1:64" ht="16.5" customHeight="1" x14ac:dyDescent="0.25">
      <c r="A819" s="105" t="s">
        <v>7239</v>
      </c>
      <c r="B819" s="51" t="s">
        <v>8035</v>
      </c>
      <c r="C819" s="49">
        <v>93</v>
      </c>
      <c r="D819" s="63" t="s">
        <v>3333</v>
      </c>
      <c r="E819" s="51" t="s">
        <v>1630</v>
      </c>
      <c r="F819" s="114">
        <v>5055</v>
      </c>
      <c r="G819" s="51" t="s">
        <v>389</v>
      </c>
      <c r="H819" s="24" t="str">
        <f>IFERROR(IF(F819*1=9999,VLOOKUP(99&amp;C819*1,[4]Depara_Prod_Oficial!$A$2:$F$1048576,6,FALSE),VLOOKUP(F819*1,[4]Depara_Prod_Oficial!$A$2:$F$1048576,6,FALSE)),E819)</f>
        <v>Vida Master</v>
      </c>
      <c r="I819" s="24" t="str">
        <f>IFERROR(VLOOKUP(H819,'[5]Principais Produtos'!$C$1:$D$42,2,0),"Não")</f>
        <v>Sim</v>
      </c>
      <c r="J819" s="51" t="s">
        <v>387</v>
      </c>
      <c r="K819" s="51" t="s">
        <v>958</v>
      </c>
      <c r="L819" s="51" t="s">
        <v>4725</v>
      </c>
      <c r="M819" s="124" t="s">
        <v>369</v>
      </c>
      <c r="N819" s="125">
        <v>8995.7000000000007</v>
      </c>
      <c r="O819" s="125">
        <v>0</v>
      </c>
      <c r="P819" s="56">
        <v>8995.7000000000007</v>
      </c>
      <c r="Q819" s="122"/>
      <c r="R819" s="123"/>
      <c r="S819" s="62" t="s">
        <v>375</v>
      </c>
      <c r="T819" s="53">
        <v>2426959</v>
      </c>
      <c r="U819" s="53" t="s">
        <v>8029</v>
      </c>
      <c r="V819" s="53" t="s">
        <v>8030</v>
      </c>
      <c r="W819" s="53" t="s">
        <v>52</v>
      </c>
      <c r="X819" s="53" t="s">
        <v>8031</v>
      </c>
      <c r="Y819" s="53" t="s">
        <v>8032</v>
      </c>
      <c r="Z819" s="53" t="s">
        <v>8033</v>
      </c>
      <c r="AA819" s="53" t="s">
        <v>56</v>
      </c>
      <c r="AB819" s="53">
        <v>8432.5</v>
      </c>
      <c r="AC819" s="53">
        <v>8432.5</v>
      </c>
      <c r="AD819" s="53" t="s">
        <v>56</v>
      </c>
      <c r="AE819" s="53" t="s">
        <v>56</v>
      </c>
      <c r="AF819" s="53" t="s">
        <v>56</v>
      </c>
      <c r="AG819" s="53">
        <v>8432.5</v>
      </c>
      <c r="AH819" s="53" t="s">
        <v>102</v>
      </c>
      <c r="AI819" s="53">
        <v>4216.25</v>
      </c>
      <c r="AJ819" s="53">
        <v>0</v>
      </c>
      <c r="AK819" s="53" t="s">
        <v>58</v>
      </c>
      <c r="AL819" s="53">
        <v>0</v>
      </c>
      <c r="AM819" s="51" t="s">
        <v>59</v>
      </c>
      <c r="AN819" s="51" t="s">
        <v>60</v>
      </c>
      <c r="AO819" s="51"/>
      <c r="AP819" s="53" t="s">
        <v>61</v>
      </c>
      <c r="AQ819" s="53" t="s">
        <v>62</v>
      </c>
      <c r="AR819" s="53" t="s">
        <v>405</v>
      </c>
      <c r="AS819" s="53" t="s">
        <v>88</v>
      </c>
      <c r="AT819" s="53" t="s">
        <v>89</v>
      </c>
      <c r="AU819" s="53" t="s">
        <v>103</v>
      </c>
      <c r="AV819" s="53" t="s">
        <v>8034</v>
      </c>
      <c r="AW819" s="53" t="s">
        <v>272</v>
      </c>
      <c r="AX819" s="53" t="s">
        <v>273</v>
      </c>
      <c r="AY819" s="53" t="s">
        <v>93</v>
      </c>
      <c r="AZ819" s="53" t="s">
        <v>7750</v>
      </c>
      <c r="BA819" s="53" t="s">
        <v>124</v>
      </c>
      <c r="BB819" s="53">
        <v>0</v>
      </c>
      <c r="BC819" s="53" t="s">
        <v>8035</v>
      </c>
      <c r="BD819" s="58">
        <v>42807</v>
      </c>
      <c r="BE819" s="58">
        <v>42812</v>
      </c>
      <c r="BF819" s="53">
        <v>8432.5</v>
      </c>
      <c r="BG819" s="58">
        <v>42812</v>
      </c>
      <c r="BH819" s="59" t="s">
        <v>7750</v>
      </c>
      <c r="BI819" s="60">
        <v>152</v>
      </c>
      <c r="BJ819" s="61">
        <v>5.0666666666666664</v>
      </c>
      <c r="BK819" s="27">
        <f t="shared" si="50"/>
        <v>4</v>
      </c>
      <c r="BL819" s="110">
        <f t="shared" si="51"/>
        <v>0.33333333333333331</v>
      </c>
    </row>
    <row r="820" spans="1:64" ht="16.5" customHeight="1" x14ac:dyDescent="0.25">
      <c r="A820" s="105" t="s">
        <v>7239</v>
      </c>
      <c r="B820" s="51" t="s">
        <v>8041</v>
      </c>
      <c r="C820" s="49">
        <v>93</v>
      </c>
      <c r="D820" s="63" t="s">
        <v>3333</v>
      </c>
      <c r="E820" s="51" t="s">
        <v>377</v>
      </c>
      <c r="F820" s="114">
        <v>5030</v>
      </c>
      <c r="G820" s="51" t="s">
        <v>389</v>
      </c>
      <c r="H820" s="24" t="str">
        <f>IFERROR(IF(F820*1=9999,VLOOKUP(99&amp;C820*1,[4]Depara_Prod_Oficial!$A$2:$F$1048576,6,FALSE),VLOOKUP(F820*1,[4]Depara_Prod_Oficial!$A$2:$F$1048576,6,FALSE)),E820)</f>
        <v>Vida Proteção Exclusiva</v>
      </c>
      <c r="I820" s="24" t="str">
        <f>IFERROR(VLOOKUP(H820,'[5]Principais Produtos'!$C$1:$D$42,2,0),"Não")</f>
        <v>Sim</v>
      </c>
      <c r="J820" s="51" t="s">
        <v>925</v>
      </c>
      <c r="K820" s="51"/>
      <c r="L820" s="51"/>
      <c r="M820" s="124" t="s">
        <v>369</v>
      </c>
      <c r="N820" s="125">
        <v>18855.5</v>
      </c>
      <c r="O820" s="125">
        <v>0</v>
      </c>
      <c r="P820" s="56">
        <v>18855.5</v>
      </c>
      <c r="Q820" s="122"/>
      <c r="R820" s="123"/>
      <c r="S820" s="62" t="s">
        <v>375</v>
      </c>
      <c r="T820" s="53">
        <v>2468455</v>
      </c>
      <c r="U820" s="53" t="s">
        <v>8036</v>
      </c>
      <c r="V820" s="53" t="s">
        <v>8037</v>
      </c>
      <c r="W820" s="53" t="s">
        <v>52</v>
      </c>
      <c r="X820" s="53" t="s">
        <v>8038</v>
      </c>
      <c r="Y820" s="53" t="s">
        <v>8039</v>
      </c>
      <c r="Z820" s="53" t="s">
        <v>8040</v>
      </c>
      <c r="AA820" s="53" t="s">
        <v>56</v>
      </c>
      <c r="AB820" s="53">
        <v>0</v>
      </c>
      <c r="AC820" s="53">
        <v>0</v>
      </c>
      <c r="AD820" s="53" t="s">
        <v>56</v>
      </c>
      <c r="AE820" s="53" t="s">
        <v>56</v>
      </c>
      <c r="AF820" s="53" t="s">
        <v>56</v>
      </c>
      <c r="AG820" s="53">
        <v>0</v>
      </c>
      <c r="AH820" s="53"/>
      <c r="AI820" s="53">
        <v>0</v>
      </c>
      <c r="AJ820" s="53">
        <v>0</v>
      </c>
      <c r="AK820" s="53" t="s">
        <v>58</v>
      </c>
      <c r="AL820" s="53">
        <v>0</v>
      </c>
      <c r="AM820" s="51" t="s">
        <v>59</v>
      </c>
      <c r="AN820" s="51" t="s">
        <v>60</v>
      </c>
      <c r="AO820" s="51"/>
      <c r="AP820" s="53" t="s">
        <v>61</v>
      </c>
      <c r="AQ820" s="53" t="s">
        <v>62</v>
      </c>
      <c r="AR820" s="53" t="s">
        <v>63</v>
      </c>
      <c r="AS820" s="53" t="s">
        <v>88</v>
      </c>
      <c r="AT820" s="53" t="s">
        <v>89</v>
      </c>
      <c r="AU820" s="53" t="s">
        <v>103</v>
      </c>
      <c r="AV820" s="53" t="s">
        <v>7636</v>
      </c>
      <c r="AW820" s="53" t="s">
        <v>92</v>
      </c>
      <c r="AX820" s="53" t="s">
        <v>68</v>
      </c>
      <c r="AY820" s="53" t="s">
        <v>93</v>
      </c>
      <c r="AZ820" s="53" t="s">
        <v>7785</v>
      </c>
      <c r="BA820" s="53" t="s">
        <v>124</v>
      </c>
      <c r="BB820" s="53">
        <v>0</v>
      </c>
      <c r="BC820" s="53" t="s">
        <v>8041</v>
      </c>
      <c r="BD820" s="58">
        <v>42878</v>
      </c>
      <c r="BE820" s="58">
        <v>42924</v>
      </c>
      <c r="BF820" s="53">
        <v>0</v>
      </c>
      <c r="BG820" s="58">
        <v>42924</v>
      </c>
      <c r="BH820" s="59" t="s">
        <v>7785</v>
      </c>
      <c r="BI820" s="60">
        <v>44</v>
      </c>
      <c r="BJ820" s="61">
        <v>1.4666666666666666</v>
      </c>
      <c r="BK820" s="27">
        <f t="shared" si="50"/>
        <v>1</v>
      </c>
      <c r="BL820" s="110">
        <f t="shared" si="51"/>
        <v>8.3333333333333329E-2</v>
      </c>
    </row>
    <row r="821" spans="1:64" ht="16.5" customHeight="1" x14ac:dyDescent="0.25">
      <c r="A821" s="105" t="s">
        <v>7239</v>
      </c>
      <c r="B821" s="51" t="s">
        <v>8048</v>
      </c>
      <c r="C821" s="49">
        <v>93</v>
      </c>
      <c r="D821" s="63" t="s">
        <v>3333</v>
      </c>
      <c r="E821" s="51" t="s">
        <v>1630</v>
      </c>
      <c r="F821" s="114">
        <v>5055</v>
      </c>
      <c r="G821" s="51" t="s">
        <v>389</v>
      </c>
      <c r="H821" s="24" t="str">
        <f>IFERROR(IF(F821*1=9999,VLOOKUP(99&amp;C821*1,[4]Depara_Prod_Oficial!$A$2:$F$1048576,6,FALSE),VLOOKUP(F821*1,[4]Depara_Prod_Oficial!$A$2:$F$1048576,6,FALSE)),E821)</f>
        <v>Vida Master</v>
      </c>
      <c r="I821" s="24" t="str">
        <f>IFERROR(VLOOKUP(H821,'[5]Principais Produtos'!$C$1:$D$42,2,0),"Não")</f>
        <v>Sim</v>
      </c>
      <c r="J821" s="51" t="s">
        <v>387</v>
      </c>
      <c r="K821" s="51" t="s">
        <v>958</v>
      </c>
      <c r="L821" s="51" t="s">
        <v>5507</v>
      </c>
      <c r="M821" s="124" t="s">
        <v>903</v>
      </c>
      <c r="N821" s="125">
        <v>160375.19</v>
      </c>
      <c r="O821" s="125">
        <v>160375.19</v>
      </c>
      <c r="P821" s="126">
        <v>0</v>
      </c>
      <c r="Q821" s="122"/>
      <c r="R821" s="123"/>
      <c r="S821" s="62" t="s">
        <v>375</v>
      </c>
      <c r="T821" s="53">
        <v>1999770</v>
      </c>
      <c r="U821" s="53" t="s">
        <v>8042</v>
      </c>
      <c r="V821" s="53" t="s">
        <v>8043</v>
      </c>
      <c r="W821" s="53" t="s">
        <v>52</v>
      </c>
      <c r="X821" s="53" t="s">
        <v>8044</v>
      </c>
      <c r="Y821" s="53" t="s">
        <v>8045</v>
      </c>
      <c r="Z821" s="53" t="s">
        <v>8046</v>
      </c>
      <c r="AA821" s="53" t="s">
        <v>56</v>
      </c>
      <c r="AB821" s="53">
        <v>107309</v>
      </c>
      <c r="AC821" s="53">
        <v>107309</v>
      </c>
      <c r="AD821" s="53" t="s">
        <v>56</v>
      </c>
      <c r="AE821" s="53" t="s">
        <v>56</v>
      </c>
      <c r="AF821" s="53" t="s">
        <v>56</v>
      </c>
      <c r="AG821" s="53">
        <v>107309</v>
      </c>
      <c r="AH821" s="53" t="s">
        <v>57</v>
      </c>
      <c r="AI821" s="53">
        <v>107309</v>
      </c>
      <c r="AJ821" s="53">
        <v>0</v>
      </c>
      <c r="AK821" s="53" t="s">
        <v>58</v>
      </c>
      <c r="AL821" s="53">
        <v>0</v>
      </c>
      <c r="AM821" s="51" t="s">
        <v>59</v>
      </c>
      <c r="AN821" s="51" t="s">
        <v>60</v>
      </c>
      <c r="AO821" s="51"/>
      <c r="AP821" s="53" t="s">
        <v>61</v>
      </c>
      <c r="AQ821" s="53" t="s">
        <v>62</v>
      </c>
      <c r="AR821" s="53" t="s">
        <v>151</v>
      </c>
      <c r="AS821" s="53" t="s">
        <v>88</v>
      </c>
      <c r="AT821" s="53" t="s">
        <v>169</v>
      </c>
      <c r="AU821" s="53" t="s">
        <v>65</v>
      </c>
      <c r="AV821" s="53" t="s">
        <v>239</v>
      </c>
      <c r="AW821" s="53" t="s">
        <v>92</v>
      </c>
      <c r="AX821" s="53" t="s">
        <v>68</v>
      </c>
      <c r="AY821" s="53" t="s">
        <v>93</v>
      </c>
      <c r="AZ821" s="53" t="s">
        <v>8047</v>
      </c>
      <c r="BA821" s="53" t="s">
        <v>94</v>
      </c>
      <c r="BB821" s="53">
        <v>0</v>
      </c>
      <c r="BC821" s="53" t="s">
        <v>8048</v>
      </c>
      <c r="BD821" s="58">
        <v>41971</v>
      </c>
      <c r="BE821" s="58">
        <v>41986</v>
      </c>
      <c r="BF821" s="53">
        <v>107309</v>
      </c>
      <c r="BG821" s="58">
        <v>41986</v>
      </c>
      <c r="BH821" s="59" t="s">
        <v>8047</v>
      </c>
      <c r="BI821" s="60">
        <v>983</v>
      </c>
      <c r="BJ821" s="61">
        <v>32.766666666666666</v>
      </c>
      <c r="BK821" s="27">
        <f t="shared" si="50"/>
        <v>32</v>
      </c>
      <c r="BL821" s="110">
        <f t="shared" si="51"/>
        <v>2.6666666666666665</v>
      </c>
    </row>
    <row r="822" spans="1:64" ht="16.5" customHeight="1" x14ac:dyDescent="0.25">
      <c r="A822" s="105" t="s">
        <v>7239</v>
      </c>
      <c r="B822" s="51" t="s">
        <v>8053</v>
      </c>
      <c r="C822" s="49">
        <v>82</v>
      </c>
      <c r="D822" s="63" t="s">
        <v>3333</v>
      </c>
      <c r="E822" s="51" t="s">
        <v>1626</v>
      </c>
      <c r="F822" s="114">
        <v>8065</v>
      </c>
      <c r="G822" s="51" t="s">
        <v>374</v>
      </c>
      <c r="H822" s="24" t="str">
        <f>IFERROR(IF(F822*1=9999,VLOOKUP(99&amp;C822*1,[4]Depara_Prod_Oficial!$A$2:$F$1048576,6,FALSE),VLOOKUP(F822*1,[4]Depara_Prod_Oficial!$A$2:$F$1048576,6,FALSE)),E822)</f>
        <v>AP Proteção Sob Medida</v>
      </c>
      <c r="I822" s="24" t="str">
        <f>IFERROR(VLOOKUP(H822,'[5]Principais Produtos'!$C$1:$D$42,2,0),"Não")</f>
        <v>Sim</v>
      </c>
      <c r="J822" s="51" t="s">
        <v>925</v>
      </c>
      <c r="K822" s="51" t="s">
        <v>378</v>
      </c>
      <c r="L822" s="51"/>
      <c r="M822" s="124" t="s">
        <v>369</v>
      </c>
      <c r="N822" s="125">
        <v>9016.1200000000008</v>
      </c>
      <c r="O822" s="125">
        <v>0</v>
      </c>
      <c r="P822" s="56">
        <v>9016.1200000000008</v>
      </c>
      <c r="Q822" s="122"/>
      <c r="R822" s="123"/>
      <c r="S822" s="62" t="s">
        <v>375</v>
      </c>
      <c r="T822" s="53">
        <v>2432021</v>
      </c>
      <c r="U822" s="53" t="s">
        <v>8049</v>
      </c>
      <c r="V822" s="53" t="s">
        <v>8050</v>
      </c>
      <c r="W822" s="53" t="s">
        <v>52</v>
      </c>
      <c r="X822" s="53" t="s">
        <v>8051</v>
      </c>
      <c r="Y822" s="53" t="s">
        <v>8052</v>
      </c>
      <c r="Z822" s="53" t="s">
        <v>2705</v>
      </c>
      <c r="AA822" s="53" t="s">
        <v>56</v>
      </c>
      <c r="AB822" s="53">
        <v>7540</v>
      </c>
      <c r="AC822" s="53">
        <v>13000</v>
      </c>
      <c r="AD822" s="53" t="s">
        <v>56</v>
      </c>
      <c r="AE822" s="53" t="s">
        <v>56</v>
      </c>
      <c r="AF822" s="53" t="s">
        <v>56</v>
      </c>
      <c r="AG822" s="53">
        <v>7540</v>
      </c>
      <c r="AH822" s="53" t="s">
        <v>102</v>
      </c>
      <c r="AI822" s="53">
        <v>3770</v>
      </c>
      <c r="AJ822" s="53">
        <v>0</v>
      </c>
      <c r="AK822" s="53" t="s">
        <v>58</v>
      </c>
      <c r="AL822" s="53">
        <v>0</v>
      </c>
      <c r="AM822" s="51" t="s">
        <v>59</v>
      </c>
      <c r="AN822" s="51" t="s">
        <v>60</v>
      </c>
      <c r="AO822" s="51"/>
      <c r="AP822" s="53" t="s">
        <v>61</v>
      </c>
      <c r="AQ822" s="53" t="s">
        <v>62</v>
      </c>
      <c r="AR822" s="53" t="s">
        <v>142</v>
      </c>
      <c r="AS822" s="53" t="s">
        <v>88</v>
      </c>
      <c r="AT822" s="53" t="s">
        <v>89</v>
      </c>
      <c r="AU822" s="53" t="s">
        <v>90</v>
      </c>
      <c r="AV822" s="53" t="s">
        <v>5329</v>
      </c>
      <c r="AW822" s="53" t="s">
        <v>105</v>
      </c>
      <c r="AX822" s="53" t="s">
        <v>68</v>
      </c>
      <c r="AY822" s="53" t="s">
        <v>93</v>
      </c>
      <c r="AZ822" s="53" t="s">
        <v>7735</v>
      </c>
      <c r="BA822" s="53" t="s">
        <v>124</v>
      </c>
      <c r="BB822" s="53">
        <v>0</v>
      </c>
      <c r="BC822" s="53" t="s">
        <v>8053</v>
      </c>
      <c r="BD822" s="58">
        <v>42797</v>
      </c>
      <c r="BE822" s="58">
        <v>42825</v>
      </c>
      <c r="BF822" s="53">
        <v>7540</v>
      </c>
      <c r="BG822" s="58">
        <v>42825</v>
      </c>
      <c r="BH822" s="59" t="s">
        <v>7735</v>
      </c>
      <c r="BI822" s="60">
        <v>147</v>
      </c>
      <c r="BJ822" s="61">
        <v>4.9000000000000004</v>
      </c>
      <c r="BK822" s="27">
        <f t="shared" si="50"/>
        <v>4</v>
      </c>
      <c r="BL822" s="110">
        <f t="shared" si="51"/>
        <v>0.33333333333333331</v>
      </c>
    </row>
    <row r="823" spans="1:64" ht="16.5" customHeight="1" x14ac:dyDescent="0.25">
      <c r="A823" s="105" t="s">
        <v>7239</v>
      </c>
      <c r="B823" s="51" t="s">
        <v>8059</v>
      </c>
      <c r="C823" s="49">
        <v>93</v>
      </c>
      <c r="D823" s="63" t="s">
        <v>3333</v>
      </c>
      <c r="E823" s="51" t="s">
        <v>1630</v>
      </c>
      <c r="F823" s="114">
        <v>5055</v>
      </c>
      <c r="G823" s="51" t="s">
        <v>389</v>
      </c>
      <c r="H823" s="24" t="str">
        <f>IFERROR(IF(F823*1=9999,VLOOKUP(99&amp;C823*1,[4]Depara_Prod_Oficial!$A$2:$F$1048576,6,FALSE),VLOOKUP(F823*1,[4]Depara_Prod_Oficial!$A$2:$F$1048576,6,FALSE)),E823)</f>
        <v>Vida Master</v>
      </c>
      <c r="I823" s="24" t="str">
        <f>IFERROR(VLOOKUP(H823,'[5]Principais Produtos'!$C$1:$D$42,2,0),"Não")</f>
        <v>Sim</v>
      </c>
      <c r="J823" s="51" t="s">
        <v>387</v>
      </c>
      <c r="K823" s="51" t="s">
        <v>3664</v>
      </c>
      <c r="L823" s="51"/>
      <c r="M823" s="124" t="s">
        <v>369</v>
      </c>
      <c r="N823" s="125">
        <v>51538.26</v>
      </c>
      <c r="O823" s="125">
        <v>0</v>
      </c>
      <c r="P823" s="56">
        <v>51538.26</v>
      </c>
      <c r="Q823" s="122"/>
      <c r="R823" s="123"/>
      <c r="S823" s="62" t="s">
        <v>375</v>
      </c>
      <c r="T823" s="53">
        <v>2460585</v>
      </c>
      <c r="U823" s="53" t="s">
        <v>8054</v>
      </c>
      <c r="V823" s="53" t="s">
        <v>8055</v>
      </c>
      <c r="W823" s="53" t="s">
        <v>52</v>
      </c>
      <c r="X823" s="53" t="s">
        <v>8056</v>
      </c>
      <c r="Y823" s="53" t="s">
        <v>8057</v>
      </c>
      <c r="Z823" s="53" t="s">
        <v>8058</v>
      </c>
      <c r="AA823" s="53" t="s">
        <v>56</v>
      </c>
      <c r="AB823" s="53">
        <v>50000</v>
      </c>
      <c r="AC823" s="53">
        <v>50000</v>
      </c>
      <c r="AD823" s="53" t="s">
        <v>56</v>
      </c>
      <c r="AE823" s="53" t="s">
        <v>56</v>
      </c>
      <c r="AF823" s="53" t="s">
        <v>56</v>
      </c>
      <c r="AG823" s="53">
        <v>50000</v>
      </c>
      <c r="AH823" s="53" t="s">
        <v>102</v>
      </c>
      <c r="AI823" s="53">
        <v>25000</v>
      </c>
      <c r="AJ823" s="53">
        <v>0</v>
      </c>
      <c r="AK823" s="53" t="s">
        <v>58</v>
      </c>
      <c r="AL823" s="53">
        <v>0</v>
      </c>
      <c r="AM823" s="51" t="s">
        <v>59</v>
      </c>
      <c r="AN823" s="51" t="s">
        <v>60</v>
      </c>
      <c r="AO823" s="51"/>
      <c r="AP823" s="53" t="s">
        <v>61</v>
      </c>
      <c r="AQ823" s="53" t="s">
        <v>62</v>
      </c>
      <c r="AR823" s="53" t="s">
        <v>87</v>
      </c>
      <c r="AS823" s="53" t="s">
        <v>88</v>
      </c>
      <c r="AT823" s="53" t="s">
        <v>4188</v>
      </c>
      <c r="AU823" s="53" t="s">
        <v>65</v>
      </c>
      <c r="AV823" s="53" t="s">
        <v>201</v>
      </c>
      <c r="AW823" s="53" t="s">
        <v>92</v>
      </c>
      <c r="AX823" s="53" t="s">
        <v>68</v>
      </c>
      <c r="AY823" s="53" t="s">
        <v>93</v>
      </c>
      <c r="AZ823" s="53" t="s">
        <v>7793</v>
      </c>
      <c r="BA823" s="53" t="s">
        <v>124</v>
      </c>
      <c r="BB823" s="53">
        <v>0</v>
      </c>
      <c r="BC823" s="53" t="s">
        <v>8059</v>
      </c>
      <c r="BD823" s="58">
        <v>42892</v>
      </c>
      <c r="BE823" s="58">
        <v>42903</v>
      </c>
      <c r="BF823" s="53">
        <v>50000</v>
      </c>
      <c r="BG823" s="58">
        <v>42903</v>
      </c>
      <c r="BH823" s="59" t="s">
        <v>7793</v>
      </c>
      <c r="BI823" s="60">
        <v>72</v>
      </c>
      <c r="BJ823" s="61">
        <v>2.4</v>
      </c>
      <c r="BK823" s="27">
        <f t="shared" si="50"/>
        <v>2</v>
      </c>
      <c r="BL823" s="110">
        <f t="shared" si="51"/>
        <v>0.16666666666666666</v>
      </c>
    </row>
    <row r="824" spans="1:64" ht="16.5" customHeight="1" x14ac:dyDescent="0.25">
      <c r="A824" s="105" t="s">
        <v>7239</v>
      </c>
      <c r="B824" s="51" t="s">
        <v>8064</v>
      </c>
      <c r="C824" s="49">
        <v>93</v>
      </c>
      <c r="D824" s="63" t="s">
        <v>3333</v>
      </c>
      <c r="E824" s="51" t="s">
        <v>1626</v>
      </c>
      <c r="F824" s="114">
        <v>8065</v>
      </c>
      <c r="G824" s="51" t="s">
        <v>389</v>
      </c>
      <c r="H824" s="24" t="str">
        <f>IFERROR(IF(F824*1=9999,VLOOKUP(99&amp;C824*1,[4]Depara_Prod_Oficial!$A$2:$F$1048576,6,FALSE),VLOOKUP(F824*1,[4]Depara_Prod_Oficial!$A$2:$F$1048576,6,FALSE)),E824)</f>
        <v>AP Proteção Sob Medida</v>
      </c>
      <c r="I824" s="24" t="str">
        <f>IFERROR(VLOOKUP(H824,'[5]Principais Produtos'!$C$1:$D$42,2,0),"Não")</f>
        <v>Sim</v>
      </c>
      <c r="J824" s="51" t="s">
        <v>7178</v>
      </c>
      <c r="K824" s="51" t="s">
        <v>954</v>
      </c>
      <c r="L824" s="51" t="s">
        <v>1933</v>
      </c>
      <c r="M824" s="124" t="s">
        <v>369</v>
      </c>
      <c r="N824" s="125">
        <v>32147.66</v>
      </c>
      <c r="O824" s="125">
        <v>0</v>
      </c>
      <c r="P824" s="56">
        <v>32147.66</v>
      </c>
      <c r="Q824" s="122"/>
      <c r="R824" s="123"/>
      <c r="S824" s="62" t="s">
        <v>375</v>
      </c>
      <c r="T824" s="53">
        <v>2419840</v>
      </c>
      <c r="U824" s="53" t="s">
        <v>8060</v>
      </c>
      <c r="V824" s="53" t="s">
        <v>8061</v>
      </c>
      <c r="W824" s="53" t="s">
        <v>52</v>
      </c>
      <c r="X824" s="53" t="s">
        <v>8062</v>
      </c>
      <c r="Y824" s="53" t="s">
        <v>8063</v>
      </c>
      <c r="Z824" s="53" t="s">
        <v>6201</v>
      </c>
      <c r="AA824" s="53" t="s">
        <v>56</v>
      </c>
      <c r="AB824" s="53">
        <v>58840</v>
      </c>
      <c r="AC824" s="53">
        <v>58840</v>
      </c>
      <c r="AD824" s="53" t="s">
        <v>56</v>
      </c>
      <c r="AE824" s="53" t="s">
        <v>56</v>
      </c>
      <c r="AF824" s="53" t="s">
        <v>56</v>
      </c>
      <c r="AG824" s="53">
        <v>58840</v>
      </c>
      <c r="AH824" s="53" t="s">
        <v>102</v>
      </c>
      <c r="AI824" s="53">
        <v>29420</v>
      </c>
      <c r="AJ824" s="53">
        <v>0</v>
      </c>
      <c r="AK824" s="53" t="s">
        <v>58</v>
      </c>
      <c r="AL824" s="53">
        <v>0</v>
      </c>
      <c r="AM824" s="51" t="s">
        <v>59</v>
      </c>
      <c r="AN824" s="51" t="s">
        <v>60</v>
      </c>
      <c r="AO824" s="51"/>
      <c r="AP824" s="53" t="s">
        <v>61</v>
      </c>
      <c r="AQ824" s="53" t="s">
        <v>62</v>
      </c>
      <c r="AR824" s="53" t="s">
        <v>87</v>
      </c>
      <c r="AS824" s="53" t="s">
        <v>88</v>
      </c>
      <c r="AT824" s="53" t="s">
        <v>89</v>
      </c>
      <c r="AU824" s="53" t="s">
        <v>103</v>
      </c>
      <c r="AV824" s="53" t="s">
        <v>123</v>
      </c>
      <c r="AW824" s="53" t="s">
        <v>105</v>
      </c>
      <c r="AX824" s="53" t="s">
        <v>68</v>
      </c>
      <c r="AY824" s="53" t="s">
        <v>93</v>
      </c>
      <c r="AZ824" s="53" t="s">
        <v>7793</v>
      </c>
      <c r="BA824" s="53" t="s">
        <v>124</v>
      </c>
      <c r="BB824" s="53">
        <v>0</v>
      </c>
      <c r="BC824" s="53" t="s">
        <v>8064</v>
      </c>
      <c r="BD824" s="58">
        <v>42786</v>
      </c>
      <c r="BE824" s="58">
        <v>42790</v>
      </c>
      <c r="BF824" s="53">
        <v>58840</v>
      </c>
      <c r="BG824" s="58">
        <v>42790</v>
      </c>
      <c r="BH824" s="59" t="s">
        <v>7793</v>
      </c>
      <c r="BI824" s="60">
        <v>185</v>
      </c>
      <c r="BJ824" s="61">
        <v>6.166666666666667</v>
      </c>
      <c r="BK824" s="27">
        <f t="shared" si="50"/>
        <v>6</v>
      </c>
      <c r="BL824" s="110">
        <f t="shared" si="51"/>
        <v>0.5</v>
      </c>
    </row>
    <row r="825" spans="1:64" ht="16.5" customHeight="1" x14ac:dyDescent="0.25">
      <c r="A825" s="105" t="s">
        <v>7239</v>
      </c>
      <c r="B825" s="51" t="s">
        <v>8070</v>
      </c>
      <c r="C825" s="49">
        <v>93</v>
      </c>
      <c r="D825" s="63" t="s">
        <v>3333</v>
      </c>
      <c r="E825" s="51" t="s">
        <v>1630</v>
      </c>
      <c r="F825" s="114">
        <v>5055</v>
      </c>
      <c r="G825" s="51" t="s">
        <v>389</v>
      </c>
      <c r="H825" s="24" t="str">
        <f>IFERROR(IF(F825*1=9999,VLOOKUP(99&amp;C825*1,[4]Depara_Prod_Oficial!$A$2:$F$1048576,6,FALSE),VLOOKUP(F825*1,[4]Depara_Prod_Oficial!$A$2:$F$1048576,6,FALSE)),E825)</f>
        <v>Vida Master</v>
      </c>
      <c r="I825" s="24" t="str">
        <f>IFERROR(VLOOKUP(H825,'[5]Principais Produtos'!$C$1:$D$42,2,0),"Não")</f>
        <v>Sim</v>
      </c>
      <c r="J825" s="51" t="s">
        <v>925</v>
      </c>
      <c r="K825" s="51" t="s">
        <v>378</v>
      </c>
      <c r="L825" s="51" t="s">
        <v>8176</v>
      </c>
      <c r="M825" s="124" t="s">
        <v>369</v>
      </c>
      <c r="N825" s="125">
        <v>3604.62</v>
      </c>
      <c r="O825" s="125">
        <v>0</v>
      </c>
      <c r="P825" s="56">
        <v>3604.62</v>
      </c>
      <c r="Q825" s="122"/>
      <c r="R825" s="123"/>
      <c r="S825" s="62" t="s">
        <v>375</v>
      </c>
      <c r="T825" s="53">
        <v>2329255</v>
      </c>
      <c r="U825" s="53" t="s">
        <v>8065</v>
      </c>
      <c r="V825" s="53" t="s">
        <v>8066</v>
      </c>
      <c r="W825" s="53" t="s">
        <v>52</v>
      </c>
      <c r="X825" s="53" t="s">
        <v>8067</v>
      </c>
      <c r="Y825" s="53" t="s">
        <v>8068</v>
      </c>
      <c r="Z825" s="53" t="s">
        <v>8069</v>
      </c>
      <c r="AA825" s="53" t="s">
        <v>56</v>
      </c>
      <c r="AB825" s="53">
        <v>3000</v>
      </c>
      <c r="AC825" s="53">
        <v>3000</v>
      </c>
      <c r="AD825" s="53" t="s">
        <v>56</v>
      </c>
      <c r="AE825" s="53" t="s">
        <v>56</v>
      </c>
      <c r="AF825" s="53" t="s">
        <v>56</v>
      </c>
      <c r="AG825" s="53">
        <v>3000</v>
      </c>
      <c r="AH825" s="53" t="s">
        <v>102</v>
      </c>
      <c r="AI825" s="53">
        <v>1500</v>
      </c>
      <c r="AJ825" s="53">
        <v>0</v>
      </c>
      <c r="AK825" s="53" t="s">
        <v>58</v>
      </c>
      <c r="AL825" s="53">
        <v>0</v>
      </c>
      <c r="AM825" s="51" t="s">
        <v>150</v>
      </c>
      <c r="AN825" s="51" t="s">
        <v>60</v>
      </c>
      <c r="AO825" s="51"/>
      <c r="AP825" s="53" t="s">
        <v>61</v>
      </c>
      <c r="AQ825" s="53" t="s">
        <v>62</v>
      </c>
      <c r="AR825" s="53" t="s">
        <v>168</v>
      </c>
      <c r="AS825" s="53" t="s">
        <v>88</v>
      </c>
      <c r="AT825" s="53" t="s">
        <v>153</v>
      </c>
      <c r="AU825" s="53" t="s">
        <v>65</v>
      </c>
      <c r="AV825" s="53" t="s">
        <v>422</v>
      </c>
      <c r="AW825" s="53" t="s">
        <v>67</v>
      </c>
      <c r="AX825" s="53" t="s">
        <v>68</v>
      </c>
      <c r="AY825" s="53" t="s">
        <v>93</v>
      </c>
      <c r="AZ825" s="53" t="s">
        <v>7801</v>
      </c>
      <c r="BA825" s="53" t="s">
        <v>124</v>
      </c>
      <c r="BB825" s="53">
        <v>0</v>
      </c>
      <c r="BC825" s="53" t="s">
        <v>8070</v>
      </c>
      <c r="BD825" s="58">
        <v>42535</v>
      </c>
      <c r="BE825" s="58">
        <v>42640</v>
      </c>
      <c r="BF825" s="53">
        <v>3000</v>
      </c>
      <c r="BG825" s="58">
        <v>42640</v>
      </c>
      <c r="BH825" s="59" t="s">
        <v>7801</v>
      </c>
      <c r="BI825" s="60">
        <v>336</v>
      </c>
      <c r="BJ825" s="61">
        <v>11.2</v>
      </c>
      <c r="BK825" s="27">
        <f t="shared" si="50"/>
        <v>11</v>
      </c>
      <c r="BL825" s="110">
        <f t="shared" si="51"/>
        <v>0.91666666666666663</v>
      </c>
    </row>
    <row r="826" spans="1:64" ht="16.5" customHeight="1" x14ac:dyDescent="0.25">
      <c r="A826" s="105" t="s">
        <v>7239</v>
      </c>
      <c r="B826" s="51" t="s">
        <v>8076</v>
      </c>
      <c r="C826" s="49">
        <v>93</v>
      </c>
      <c r="D826" s="63" t="s">
        <v>3333</v>
      </c>
      <c r="E826" s="51" t="s">
        <v>1632</v>
      </c>
      <c r="F826" s="114">
        <v>8061</v>
      </c>
      <c r="G826" s="51" t="s">
        <v>374</v>
      </c>
      <c r="H826" s="24" t="str">
        <f>IFERROR(IF(F826*1=9999,VLOOKUP(99&amp;C826*1,[4]Depara_Prod_Oficial!$A$2:$F$1048576,6,FALSE),VLOOKUP(F826*1,[4]Depara_Prod_Oficial!$A$2:$F$1048576,6,FALSE)),E826)</f>
        <v>Vida Homem</v>
      </c>
      <c r="I826" s="24" t="str">
        <f>IFERROR(VLOOKUP(H826,'[5]Principais Produtos'!$C$1:$D$42,2,0),"Não")</f>
        <v>Sim</v>
      </c>
      <c r="J826" s="51" t="s">
        <v>925</v>
      </c>
      <c r="K826" s="51" t="s">
        <v>378</v>
      </c>
      <c r="L826" s="51"/>
      <c r="M826" s="124" t="s">
        <v>369</v>
      </c>
      <c r="N826" s="125">
        <v>75578.28</v>
      </c>
      <c r="O826" s="125">
        <v>0</v>
      </c>
      <c r="P826" s="56">
        <v>75578.28</v>
      </c>
      <c r="Q826" s="122"/>
      <c r="R826" s="123"/>
      <c r="S826" s="62" t="s">
        <v>375</v>
      </c>
      <c r="T826" s="53">
        <v>1982454</v>
      </c>
      <c r="U826" s="53" t="s">
        <v>8071</v>
      </c>
      <c r="V826" s="53" t="s">
        <v>8072</v>
      </c>
      <c r="W826" s="53" t="s">
        <v>52</v>
      </c>
      <c r="X826" s="53" t="s">
        <v>8073</v>
      </c>
      <c r="Y826" s="53" t="s">
        <v>8074</v>
      </c>
      <c r="Z826" s="53" t="s">
        <v>5322</v>
      </c>
      <c r="AA826" s="53" t="s">
        <v>56</v>
      </c>
      <c r="AB826" s="53">
        <v>45500</v>
      </c>
      <c r="AC826" s="53">
        <v>70000</v>
      </c>
      <c r="AD826" s="53" t="s">
        <v>56</v>
      </c>
      <c r="AE826" s="53" t="s">
        <v>56</v>
      </c>
      <c r="AF826" s="53" t="s">
        <v>56</v>
      </c>
      <c r="AG826" s="53">
        <v>45500</v>
      </c>
      <c r="AH826" s="53" t="s">
        <v>102</v>
      </c>
      <c r="AI826" s="53">
        <v>22750</v>
      </c>
      <c r="AJ826" s="53">
        <v>0</v>
      </c>
      <c r="AK826" s="53" t="s">
        <v>58</v>
      </c>
      <c r="AL826" s="53">
        <v>0</v>
      </c>
      <c r="AM826" s="51" t="s">
        <v>59</v>
      </c>
      <c r="AN826" s="51" t="s">
        <v>60</v>
      </c>
      <c r="AO826" s="51"/>
      <c r="AP826" s="53" t="s">
        <v>61</v>
      </c>
      <c r="AQ826" s="53" t="s">
        <v>62</v>
      </c>
      <c r="AR826" s="53" t="s">
        <v>161</v>
      </c>
      <c r="AS826" s="53" t="s">
        <v>88</v>
      </c>
      <c r="AT826" s="53" t="s">
        <v>153</v>
      </c>
      <c r="AU826" s="53" t="s">
        <v>65</v>
      </c>
      <c r="AV826" s="53" t="s">
        <v>8075</v>
      </c>
      <c r="AW826" s="53" t="s">
        <v>292</v>
      </c>
      <c r="AX826" s="53" t="s">
        <v>293</v>
      </c>
      <c r="AY826" s="53" t="s">
        <v>93</v>
      </c>
      <c r="AZ826" s="53" t="s">
        <v>7745</v>
      </c>
      <c r="BA826" s="53" t="s">
        <v>202</v>
      </c>
      <c r="BB826" s="53">
        <v>0</v>
      </c>
      <c r="BC826" s="53" t="s">
        <v>8076</v>
      </c>
      <c r="BD826" s="58">
        <v>41947</v>
      </c>
      <c r="BE826" s="58">
        <v>41964</v>
      </c>
      <c r="BF826" s="53">
        <v>45500</v>
      </c>
      <c r="BG826" s="58">
        <v>41964</v>
      </c>
      <c r="BH826" s="59" t="s">
        <v>7745</v>
      </c>
      <c r="BI826" s="60">
        <v>1013</v>
      </c>
      <c r="BJ826" s="61">
        <v>33.766666666666666</v>
      </c>
      <c r="BK826" s="27">
        <f t="shared" si="50"/>
        <v>33</v>
      </c>
      <c r="BL826" s="110">
        <f t="shared" si="51"/>
        <v>2.75</v>
      </c>
    </row>
    <row r="827" spans="1:64" ht="16.5" customHeight="1" x14ac:dyDescent="0.25">
      <c r="A827" s="105" t="s">
        <v>7239</v>
      </c>
      <c r="B827" s="51" t="s">
        <v>8082</v>
      </c>
      <c r="C827" s="49">
        <v>93</v>
      </c>
      <c r="D827" s="63" t="s">
        <v>3333</v>
      </c>
      <c r="E827" s="51" t="s">
        <v>1630</v>
      </c>
      <c r="F827" s="114">
        <v>5055</v>
      </c>
      <c r="G827" s="51" t="s">
        <v>46</v>
      </c>
      <c r="H827" s="24" t="str">
        <f>IFERROR(IF(F827*1=9999,VLOOKUP(99&amp;C827*1,[4]Depara_Prod_Oficial!$A$2:$F$1048576,6,FALSE),VLOOKUP(F827*1,[4]Depara_Prod_Oficial!$A$2:$F$1048576,6,FALSE)),E827)</f>
        <v>Vida Master</v>
      </c>
      <c r="I827" s="24" t="str">
        <f>IFERROR(VLOOKUP(H827,'[5]Principais Produtos'!$C$1:$D$42,2,0),"Não")</f>
        <v>Sim</v>
      </c>
      <c r="J827" s="51" t="s">
        <v>387</v>
      </c>
      <c r="K827" s="51" t="s">
        <v>47</v>
      </c>
      <c r="L827" s="51"/>
      <c r="M827" s="124" t="s">
        <v>369</v>
      </c>
      <c r="N827" s="125">
        <v>70038.02</v>
      </c>
      <c r="O827" s="125">
        <v>0</v>
      </c>
      <c r="P827" s="56">
        <v>70038.02</v>
      </c>
      <c r="Q827" s="122"/>
      <c r="R827" s="123"/>
      <c r="S827" s="62" t="s">
        <v>375</v>
      </c>
      <c r="T827" s="53">
        <v>2005582</v>
      </c>
      <c r="U827" s="53" t="s">
        <v>8077</v>
      </c>
      <c r="V827" s="53" t="s">
        <v>8078</v>
      </c>
      <c r="W827" s="53" t="s">
        <v>52</v>
      </c>
      <c r="X827" s="53" t="s">
        <v>8079</v>
      </c>
      <c r="Y827" s="53" t="s">
        <v>8080</v>
      </c>
      <c r="Z827" s="53" t="s">
        <v>8081</v>
      </c>
      <c r="AA827" s="53" t="s">
        <v>56</v>
      </c>
      <c r="AB827" s="53">
        <v>40000</v>
      </c>
      <c r="AC827" s="53">
        <v>40000</v>
      </c>
      <c r="AD827" s="53" t="s">
        <v>56</v>
      </c>
      <c r="AE827" s="53" t="s">
        <v>56</v>
      </c>
      <c r="AF827" s="53" t="s">
        <v>56</v>
      </c>
      <c r="AG827" s="53">
        <v>40000</v>
      </c>
      <c r="AH827" s="53" t="s">
        <v>102</v>
      </c>
      <c r="AI827" s="53">
        <v>20000</v>
      </c>
      <c r="AJ827" s="53">
        <v>0</v>
      </c>
      <c r="AK827" s="53" t="s">
        <v>58</v>
      </c>
      <c r="AL827" s="53">
        <v>0</v>
      </c>
      <c r="AM827" s="51" t="s">
        <v>59</v>
      </c>
      <c r="AN827" s="51" t="s">
        <v>60</v>
      </c>
      <c r="AO827" s="51"/>
      <c r="AP827" s="53" t="s">
        <v>61</v>
      </c>
      <c r="AQ827" s="53" t="s">
        <v>62</v>
      </c>
      <c r="AR827" s="53" t="s">
        <v>405</v>
      </c>
      <c r="AS827" s="53" t="s">
        <v>88</v>
      </c>
      <c r="AT827" s="53" t="s">
        <v>169</v>
      </c>
      <c r="AU827" s="53" t="s">
        <v>65</v>
      </c>
      <c r="AV827" s="53" t="s">
        <v>1213</v>
      </c>
      <c r="AW827" s="53" t="s">
        <v>272</v>
      </c>
      <c r="AX827" s="53" t="s">
        <v>273</v>
      </c>
      <c r="AY827" s="53" t="s">
        <v>93</v>
      </c>
      <c r="AZ827" s="53" t="s">
        <v>7745</v>
      </c>
      <c r="BA827" s="53" t="s">
        <v>202</v>
      </c>
      <c r="BB827" s="53">
        <v>0</v>
      </c>
      <c r="BC827" s="53" t="s">
        <v>8082</v>
      </c>
      <c r="BD827" s="58">
        <v>41792</v>
      </c>
      <c r="BE827" s="58">
        <v>41996</v>
      </c>
      <c r="BF827" s="53">
        <v>40000</v>
      </c>
      <c r="BG827" s="58">
        <v>41996</v>
      </c>
      <c r="BH827" s="59" t="s">
        <v>7745</v>
      </c>
      <c r="BI827" s="60">
        <v>981</v>
      </c>
      <c r="BJ827" s="61">
        <v>32.700000000000003</v>
      </c>
      <c r="BK827" s="27">
        <f t="shared" si="50"/>
        <v>32</v>
      </c>
      <c r="BL827" s="110">
        <f t="shared" si="51"/>
        <v>2.6666666666666665</v>
      </c>
    </row>
    <row r="828" spans="1:64" ht="16.5" customHeight="1" x14ac:dyDescent="0.25">
      <c r="A828" s="105" t="s">
        <v>7239</v>
      </c>
      <c r="B828" s="51" t="s">
        <v>8088</v>
      </c>
      <c r="C828" s="49">
        <v>93</v>
      </c>
      <c r="D828" s="63" t="s">
        <v>3333</v>
      </c>
      <c r="E828" s="51" t="s">
        <v>377</v>
      </c>
      <c r="F828" s="114">
        <v>1008</v>
      </c>
      <c r="G828" s="51" t="s">
        <v>46</v>
      </c>
      <c r="H828" s="24" t="str">
        <f>IFERROR(IF(F828*1=9999,VLOOKUP(99&amp;C828*1,[4]Depara_Prod_Oficial!$A$2:$F$1048576,6,FALSE),VLOOKUP(F828*1,[4]Depara_Prod_Oficial!$A$2:$F$1048576,6,FALSE)),E828)</f>
        <v>Vida Proteção Exclusiva</v>
      </c>
      <c r="I828" s="24" t="str">
        <f>IFERROR(VLOOKUP(H828,'[5]Principais Produtos'!$C$1:$D$42,2,0),"Não")</f>
        <v>Sim</v>
      </c>
      <c r="J828" s="51" t="s">
        <v>387</v>
      </c>
      <c r="K828" s="51" t="s">
        <v>47</v>
      </c>
      <c r="L828" s="51"/>
      <c r="M828" s="124" t="s">
        <v>369</v>
      </c>
      <c r="N828" s="125">
        <v>92381.22</v>
      </c>
      <c r="O828" s="125">
        <v>0</v>
      </c>
      <c r="P828" s="56">
        <v>92381.22</v>
      </c>
      <c r="Q828" s="122"/>
      <c r="R828" s="123"/>
      <c r="S828" s="62" t="s">
        <v>375</v>
      </c>
      <c r="T828" s="53">
        <v>1884293</v>
      </c>
      <c r="U828" s="53" t="s">
        <v>8083</v>
      </c>
      <c r="V828" s="53" t="s">
        <v>8084</v>
      </c>
      <c r="W828" s="53" t="s">
        <v>52</v>
      </c>
      <c r="X828" s="53" t="s">
        <v>8085</v>
      </c>
      <c r="Y828" s="53" t="s">
        <v>8086</v>
      </c>
      <c r="Z828" s="53" t="s">
        <v>8087</v>
      </c>
      <c r="AA828" s="53" t="s">
        <v>56</v>
      </c>
      <c r="AB828" s="53">
        <v>42579</v>
      </c>
      <c r="AC828" s="53">
        <v>42579</v>
      </c>
      <c r="AD828" s="53" t="s">
        <v>56</v>
      </c>
      <c r="AE828" s="53" t="s">
        <v>56</v>
      </c>
      <c r="AF828" s="53" t="s">
        <v>56</v>
      </c>
      <c r="AG828" s="53">
        <v>42579</v>
      </c>
      <c r="AH828" s="53" t="s">
        <v>102</v>
      </c>
      <c r="AI828" s="53">
        <v>21289.5</v>
      </c>
      <c r="AJ828" s="53">
        <v>0</v>
      </c>
      <c r="AK828" s="53" t="s">
        <v>58</v>
      </c>
      <c r="AL828" s="53">
        <v>0</v>
      </c>
      <c r="AM828" s="51" t="s">
        <v>59</v>
      </c>
      <c r="AN828" s="51" t="s">
        <v>60</v>
      </c>
      <c r="AO828" s="51"/>
      <c r="AP828" s="53" t="s">
        <v>61</v>
      </c>
      <c r="AQ828" s="53" t="s">
        <v>62</v>
      </c>
      <c r="AR828" s="53" t="s">
        <v>168</v>
      </c>
      <c r="AS828" s="53" t="s">
        <v>88</v>
      </c>
      <c r="AT828" s="53" t="s">
        <v>590</v>
      </c>
      <c r="AU828" s="53" t="s">
        <v>65</v>
      </c>
      <c r="AV828" s="53" t="s">
        <v>201</v>
      </c>
      <c r="AW828" s="53" t="s">
        <v>92</v>
      </c>
      <c r="AX828" s="53" t="s">
        <v>68</v>
      </c>
      <c r="AY828" s="53" t="s">
        <v>93</v>
      </c>
      <c r="AZ828" s="53" t="s">
        <v>7825</v>
      </c>
      <c r="BA828" s="53" t="s">
        <v>3579</v>
      </c>
      <c r="BB828" s="53">
        <v>0</v>
      </c>
      <c r="BC828" s="53" t="s">
        <v>8088</v>
      </c>
      <c r="BD828" s="58">
        <v>41792</v>
      </c>
      <c r="BE828" s="58">
        <v>41831</v>
      </c>
      <c r="BF828" s="53">
        <v>42579</v>
      </c>
      <c r="BG828" s="58">
        <v>41831</v>
      </c>
      <c r="BH828" s="59" t="s">
        <v>7825</v>
      </c>
      <c r="BI828" s="60">
        <v>1147</v>
      </c>
      <c r="BJ828" s="61">
        <v>38.233333333333334</v>
      </c>
      <c r="BK828" s="27">
        <f t="shared" si="50"/>
        <v>37</v>
      </c>
      <c r="BL828" s="110">
        <f t="shared" si="51"/>
        <v>3.0833333333333335</v>
      </c>
    </row>
    <row r="829" spans="1:64" ht="16.5" customHeight="1" x14ac:dyDescent="0.25">
      <c r="A829" s="105" t="s">
        <v>7239</v>
      </c>
      <c r="B829" s="51" t="s">
        <v>8094</v>
      </c>
      <c r="C829" s="49">
        <v>82</v>
      </c>
      <c r="D829" s="63" t="s">
        <v>3333</v>
      </c>
      <c r="E829" s="51" t="s">
        <v>1633</v>
      </c>
      <c r="F829" s="114">
        <v>5043</v>
      </c>
      <c r="G829" s="51" t="s">
        <v>399</v>
      </c>
      <c r="H829" s="24" t="str">
        <f>IFERROR(IF(F829*1=9999,VLOOKUP(99&amp;C829*1,[4]Depara_Prod_Oficial!$A$2:$F$1048576,6,FALSE),VLOOKUP(F829*1,[4]Depara_Prod_Oficial!$A$2:$F$1048576,6,FALSE)),E829)</f>
        <v>AP Mulher</v>
      </c>
      <c r="I829" s="24" t="str">
        <f>IFERROR(VLOOKUP(H829,'[5]Principais Produtos'!$C$1:$D$42,2,0),"Não")</f>
        <v>Sim</v>
      </c>
      <c r="J829" s="51" t="s">
        <v>387</v>
      </c>
      <c r="K829" s="51" t="s">
        <v>7172</v>
      </c>
      <c r="L829" s="51"/>
      <c r="M829" s="124" t="s">
        <v>369</v>
      </c>
      <c r="N829" s="125">
        <v>20315.68</v>
      </c>
      <c r="O829" s="125">
        <v>0</v>
      </c>
      <c r="P829" s="56">
        <v>20315.68</v>
      </c>
      <c r="Q829" s="122"/>
      <c r="R829" s="123"/>
      <c r="S829" s="62" t="s">
        <v>375</v>
      </c>
      <c r="T829" s="53">
        <v>2453627</v>
      </c>
      <c r="U829" s="53" t="s">
        <v>8089</v>
      </c>
      <c r="V829" s="53" t="s">
        <v>8090</v>
      </c>
      <c r="W829" s="53" t="s">
        <v>52</v>
      </c>
      <c r="X829" s="53" t="s">
        <v>8091</v>
      </c>
      <c r="Y829" s="53" t="s">
        <v>8092</v>
      </c>
      <c r="Z829" s="53" t="s">
        <v>8093</v>
      </c>
      <c r="AA829" s="53" t="s">
        <v>56</v>
      </c>
      <c r="AB829" s="53">
        <v>15771</v>
      </c>
      <c r="AC829" s="53">
        <v>15771</v>
      </c>
      <c r="AD829" s="53" t="s">
        <v>56</v>
      </c>
      <c r="AE829" s="53" t="s">
        <v>56</v>
      </c>
      <c r="AF829" s="53" t="s">
        <v>56</v>
      </c>
      <c r="AG829" s="53">
        <v>15771</v>
      </c>
      <c r="AH829" s="53" t="s">
        <v>102</v>
      </c>
      <c r="AI829" s="53">
        <v>7885.5</v>
      </c>
      <c r="AJ829" s="53">
        <v>0</v>
      </c>
      <c r="AK829" s="53" t="s">
        <v>58</v>
      </c>
      <c r="AL829" s="53">
        <v>0</v>
      </c>
      <c r="AM829" s="51" t="s">
        <v>59</v>
      </c>
      <c r="AN829" s="51" t="s">
        <v>60</v>
      </c>
      <c r="AO829" s="51"/>
      <c r="AP829" s="53" t="s">
        <v>61</v>
      </c>
      <c r="AQ829" s="53" t="s">
        <v>62</v>
      </c>
      <c r="AR829" s="53" t="s">
        <v>87</v>
      </c>
      <c r="AS829" s="53" t="s">
        <v>88</v>
      </c>
      <c r="AT829" s="53" t="s">
        <v>89</v>
      </c>
      <c r="AU829" s="53" t="s">
        <v>103</v>
      </c>
      <c r="AV829" s="53" t="s">
        <v>3500</v>
      </c>
      <c r="AW829" s="53" t="s">
        <v>92</v>
      </c>
      <c r="AX829" s="53" t="s">
        <v>68</v>
      </c>
      <c r="AY829" s="53" t="s">
        <v>93</v>
      </c>
      <c r="AZ829" s="53" t="s">
        <v>7793</v>
      </c>
      <c r="BA829" s="53" t="s">
        <v>554</v>
      </c>
      <c r="BB829" s="53">
        <v>0</v>
      </c>
      <c r="BC829" s="53" t="s">
        <v>8094</v>
      </c>
      <c r="BD829" s="58">
        <v>42870</v>
      </c>
      <c r="BE829" s="58">
        <v>42882</v>
      </c>
      <c r="BF829" s="53">
        <v>15771</v>
      </c>
      <c r="BG829" s="58">
        <v>42882</v>
      </c>
      <c r="BH829" s="59" t="s">
        <v>7793</v>
      </c>
      <c r="BI829" s="60">
        <v>93</v>
      </c>
      <c r="BJ829" s="61">
        <v>3.1</v>
      </c>
      <c r="BK829" s="27">
        <f t="shared" si="50"/>
        <v>3</v>
      </c>
      <c r="BL829" s="110">
        <f t="shared" si="51"/>
        <v>0.25</v>
      </c>
    </row>
    <row r="830" spans="1:64" ht="16.5" customHeight="1" x14ac:dyDescent="0.25">
      <c r="A830" s="105" t="s">
        <v>7239</v>
      </c>
      <c r="B830" s="51" t="s">
        <v>8100</v>
      </c>
      <c r="C830" s="49">
        <v>93</v>
      </c>
      <c r="D830" s="63" t="s">
        <v>3333</v>
      </c>
      <c r="E830" s="51" t="s">
        <v>8171</v>
      </c>
      <c r="F830" s="114">
        <v>5032</v>
      </c>
      <c r="G830" s="51" t="s">
        <v>389</v>
      </c>
      <c r="H830" s="24" t="str">
        <f>IFERROR(IF(F830*1=9999,VLOOKUP(99&amp;C830*1,[4]Depara_Prod_Oficial!$A$2:$F$1048576,6,FALSE),VLOOKUP(F830*1,[4]Depara_Prod_Oficial!$A$2:$F$1048576,6,FALSE)),E830)</f>
        <v>Vida Proteção Total</v>
      </c>
      <c r="I830" s="24" t="str">
        <f>IFERROR(VLOOKUP(H830,'[5]Principais Produtos'!$C$1:$D$42,2,0),"Não")</f>
        <v>Não</v>
      </c>
      <c r="J830" s="51" t="s">
        <v>387</v>
      </c>
      <c r="K830" s="51" t="s">
        <v>6139</v>
      </c>
      <c r="L830" s="51"/>
      <c r="M830" s="124" t="s">
        <v>903</v>
      </c>
      <c r="N830" s="125">
        <v>125989.75999999999</v>
      </c>
      <c r="O830" s="125">
        <v>125989.75999999999</v>
      </c>
      <c r="P830" s="56">
        <v>0</v>
      </c>
      <c r="Q830" s="122"/>
      <c r="R830" s="123"/>
      <c r="S830" s="62" t="s">
        <v>375</v>
      </c>
      <c r="T830" s="53">
        <v>2374132</v>
      </c>
      <c r="U830" s="53" t="s">
        <v>8095</v>
      </c>
      <c r="V830" s="53" t="s">
        <v>8096</v>
      </c>
      <c r="W830" s="53" t="s">
        <v>52</v>
      </c>
      <c r="X830" s="53" t="s">
        <v>8097</v>
      </c>
      <c r="Y830" s="53" t="s">
        <v>8098</v>
      </c>
      <c r="Z830" s="53" t="s">
        <v>8099</v>
      </c>
      <c r="AA830" s="53" t="s">
        <v>56</v>
      </c>
      <c r="AB830" s="53">
        <v>119377</v>
      </c>
      <c r="AC830" s="53">
        <v>119377</v>
      </c>
      <c r="AD830" s="53" t="s">
        <v>56</v>
      </c>
      <c r="AE830" s="53" t="s">
        <v>56</v>
      </c>
      <c r="AF830" s="53" t="s">
        <v>56</v>
      </c>
      <c r="AG830" s="53">
        <v>119377</v>
      </c>
      <c r="AH830" s="53" t="s">
        <v>102</v>
      </c>
      <c r="AI830" s="53">
        <v>59688.5</v>
      </c>
      <c r="AJ830" s="53">
        <v>0</v>
      </c>
      <c r="AK830" s="53" t="s">
        <v>58</v>
      </c>
      <c r="AL830" s="53">
        <v>0</v>
      </c>
      <c r="AM830" s="51" t="s">
        <v>59</v>
      </c>
      <c r="AN830" s="51" t="s">
        <v>60</v>
      </c>
      <c r="AO830" s="51"/>
      <c r="AP830" s="53" t="s">
        <v>61</v>
      </c>
      <c r="AQ830" s="53" t="s">
        <v>62</v>
      </c>
      <c r="AR830" s="53" t="s">
        <v>1563</v>
      </c>
      <c r="AS830" s="53" t="s">
        <v>88</v>
      </c>
      <c r="AT830" s="53" t="s">
        <v>169</v>
      </c>
      <c r="AU830" s="53" t="s">
        <v>65</v>
      </c>
      <c r="AV830" s="53" t="s">
        <v>2650</v>
      </c>
      <c r="AW830" s="53" t="s">
        <v>92</v>
      </c>
      <c r="AX830" s="53" t="s">
        <v>68</v>
      </c>
      <c r="AY830" s="53" t="s">
        <v>93</v>
      </c>
      <c r="AZ830" s="53" t="s">
        <v>7750</v>
      </c>
      <c r="BA830" s="53" t="s">
        <v>163</v>
      </c>
      <c r="BB830" s="53">
        <v>0</v>
      </c>
      <c r="BC830" s="53" t="s">
        <v>8100</v>
      </c>
      <c r="BD830" s="58">
        <v>42671</v>
      </c>
      <c r="BE830" s="58">
        <v>42685</v>
      </c>
      <c r="BF830" s="53">
        <v>119377</v>
      </c>
      <c r="BG830" s="58">
        <v>42685</v>
      </c>
      <c r="BH830" s="59" t="s">
        <v>7750</v>
      </c>
      <c r="BI830" s="60">
        <v>279</v>
      </c>
      <c r="BJ830" s="61">
        <v>9.3000000000000007</v>
      </c>
      <c r="BK830" s="27">
        <f t="shared" si="50"/>
        <v>9</v>
      </c>
      <c r="BL830" s="110">
        <f t="shared" si="51"/>
        <v>0.75</v>
      </c>
    </row>
    <row r="831" spans="1:64" ht="16.5" customHeight="1" x14ac:dyDescent="0.25">
      <c r="A831" s="105" t="s">
        <v>7239</v>
      </c>
      <c r="B831" s="51" t="s">
        <v>8107</v>
      </c>
      <c r="C831" s="49">
        <v>93</v>
      </c>
      <c r="D831" s="63" t="s">
        <v>3333</v>
      </c>
      <c r="E831" s="51" t="s">
        <v>1630</v>
      </c>
      <c r="F831" s="114">
        <v>5055</v>
      </c>
      <c r="G831" s="51" t="s">
        <v>386</v>
      </c>
      <c r="H831" s="24" t="str">
        <f>IFERROR(IF(F831*1=9999,VLOOKUP(99&amp;C831*1,[4]Depara_Prod_Oficial!$A$2:$F$1048576,6,FALSE),VLOOKUP(F831*1,[4]Depara_Prod_Oficial!$A$2:$F$1048576,6,FALSE)),E831)</f>
        <v>Vida Master</v>
      </c>
      <c r="I831" s="24" t="str">
        <f>IFERROR(VLOOKUP(H831,'[5]Principais Produtos'!$C$1:$D$42,2,0),"Não")</f>
        <v>Sim</v>
      </c>
      <c r="J831" s="51" t="s">
        <v>387</v>
      </c>
      <c r="K831" s="51" t="s">
        <v>958</v>
      </c>
      <c r="L831" s="51" t="s">
        <v>5507</v>
      </c>
      <c r="M831" s="124" t="s">
        <v>903</v>
      </c>
      <c r="N831" s="125">
        <v>180291.05</v>
      </c>
      <c r="O831" s="125">
        <v>180291.05</v>
      </c>
      <c r="P831" s="56">
        <v>0</v>
      </c>
      <c r="Q831" s="122"/>
      <c r="R831" s="123"/>
      <c r="S831" s="62" t="s">
        <v>375</v>
      </c>
      <c r="T831" s="53">
        <v>1993505</v>
      </c>
      <c r="U831" s="53" t="s">
        <v>8101</v>
      </c>
      <c r="V831" s="53" t="s">
        <v>8102</v>
      </c>
      <c r="W831" s="53" t="s">
        <v>52</v>
      </c>
      <c r="X831" s="53" t="s">
        <v>8103</v>
      </c>
      <c r="Y831" s="53" t="s">
        <v>8104</v>
      </c>
      <c r="Z831" s="53" t="s">
        <v>8105</v>
      </c>
      <c r="AA831" s="53" t="s">
        <v>56</v>
      </c>
      <c r="AB831" s="53">
        <v>123000</v>
      </c>
      <c r="AC831" s="53">
        <v>123000</v>
      </c>
      <c r="AD831" s="53" t="s">
        <v>56</v>
      </c>
      <c r="AE831" s="53" t="s">
        <v>56</v>
      </c>
      <c r="AF831" s="53" t="s">
        <v>56</v>
      </c>
      <c r="AG831" s="53">
        <v>123000</v>
      </c>
      <c r="AH831" s="53" t="s">
        <v>102</v>
      </c>
      <c r="AI831" s="53">
        <v>61500</v>
      </c>
      <c r="AJ831" s="53">
        <v>0</v>
      </c>
      <c r="AK831" s="53" t="s">
        <v>102</v>
      </c>
      <c r="AL831" s="53">
        <v>0</v>
      </c>
      <c r="AM831" s="51" t="s">
        <v>59</v>
      </c>
      <c r="AN831" s="51" t="s">
        <v>60</v>
      </c>
      <c r="AO831" s="51"/>
      <c r="AP831" s="53" t="s">
        <v>61</v>
      </c>
      <c r="AQ831" s="53" t="s">
        <v>62</v>
      </c>
      <c r="AR831" s="53" t="s">
        <v>168</v>
      </c>
      <c r="AS831" s="53" t="s">
        <v>88</v>
      </c>
      <c r="AT831" s="53" t="s">
        <v>169</v>
      </c>
      <c r="AU831" s="53" t="s">
        <v>65</v>
      </c>
      <c r="AV831" s="53" t="s">
        <v>201</v>
      </c>
      <c r="AW831" s="53" t="s">
        <v>92</v>
      </c>
      <c r="AX831" s="53" t="s">
        <v>68</v>
      </c>
      <c r="AY831" s="53" t="s">
        <v>93</v>
      </c>
      <c r="AZ831" s="53" t="s">
        <v>8106</v>
      </c>
      <c r="BA831" s="53" t="s">
        <v>163</v>
      </c>
      <c r="BB831" s="53">
        <v>0</v>
      </c>
      <c r="BC831" s="53" t="s">
        <v>8107</v>
      </c>
      <c r="BD831" s="58">
        <v>41945</v>
      </c>
      <c r="BE831" s="58">
        <v>41978</v>
      </c>
      <c r="BF831" s="53">
        <v>123000</v>
      </c>
      <c r="BG831" s="58">
        <v>41978</v>
      </c>
      <c r="BH831" s="59" t="s">
        <v>8106</v>
      </c>
      <c r="BI831" s="60">
        <v>992</v>
      </c>
      <c r="BJ831" s="61">
        <v>33.06666666666667</v>
      </c>
      <c r="BK831" s="27">
        <f t="shared" si="50"/>
        <v>32</v>
      </c>
      <c r="BL831" s="110">
        <f t="shared" si="51"/>
        <v>2.6666666666666665</v>
      </c>
    </row>
    <row r="832" spans="1:64" ht="16.5" customHeight="1" x14ac:dyDescent="0.25">
      <c r="A832" s="105" t="s">
        <v>7239</v>
      </c>
      <c r="B832" s="51" t="s">
        <v>8113</v>
      </c>
      <c r="C832" s="49">
        <v>93</v>
      </c>
      <c r="D832" s="63" t="s">
        <v>3333</v>
      </c>
      <c r="E832" s="51" t="s">
        <v>1630</v>
      </c>
      <c r="F832" s="114">
        <v>5055</v>
      </c>
      <c r="G832" s="51" t="s">
        <v>389</v>
      </c>
      <c r="H832" s="24" t="str">
        <f>IFERROR(IF(F832*1=9999,VLOOKUP(99&amp;C832*1,[4]Depara_Prod_Oficial!$A$2:$F$1048576,6,FALSE),VLOOKUP(F832*1,[4]Depara_Prod_Oficial!$A$2:$F$1048576,6,FALSE)),E832)</f>
        <v>Vida Master</v>
      </c>
      <c r="I832" s="24" t="str">
        <f>IFERROR(VLOOKUP(H832,'[5]Principais Produtos'!$C$1:$D$42,2,0),"Não")</f>
        <v>Sim</v>
      </c>
      <c r="J832" s="51" t="s">
        <v>925</v>
      </c>
      <c r="K832" s="51" t="s">
        <v>378</v>
      </c>
      <c r="L832" s="51"/>
      <c r="M832" s="124" t="s">
        <v>369</v>
      </c>
      <c r="N832" s="125">
        <v>24017.96</v>
      </c>
      <c r="O832" s="125">
        <v>0</v>
      </c>
      <c r="P832" s="56">
        <v>24017.96</v>
      </c>
      <c r="Q832" s="122"/>
      <c r="R832" s="123"/>
      <c r="S832" s="62" t="s">
        <v>375</v>
      </c>
      <c r="T832" s="53">
        <v>2191635</v>
      </c>
      <c r="U832" s="53" t="s">
        <v>8108</v>
      </c>
      <c r="V832" s="53" t="s">
        <v>8109</v>
      </c>
      <c r="W832" s="53" t="s">
        <v>52</v>
      </c>
      <c r="X832" s="53" t="s">
        <v>8110</v>
      </c>
      <c r="Y832" s="53" t="s">
        <v>8111</v>
      </c>
      <c r="Z832" s="53" t="s">
        <v>8112</v>
      </c>
      <c r="AA832" s="53" t="s">
        <v>56</v>
      </c>
      <c r="AB832" s="53">
        <v>16800</v>
      </c>
      <c r="AC832" s="53">
        <v>33600</v>
      </c>
      <c r="AD832" s="53" t="s">
        <v>56</v>
      </c>
      <c r="AE832" s="53" t="s">
        <v>56</v>
      </c>
      <c r="AF832" s="53" t="s">
        <v>56</v>
      </c>
      <c r="AG832" s="53">
        <v>16800</v>
      </c>
      <c r="AH832" s="53" t="s">
        <v>102</v>
      </c>
      <c r="AI832" s="53">
        <v>8400</v>
      </c>
      <c r="AJ832" s="53">
        <v>0</v>
      </c>
      <c r="AK832" s="53" t="s">
        <v>58</v>
      </c>
      <c r="AL832" s="53">
        <v>0</v>
      </c>
      <c r="AM832" s="51" t="s">
        <v>59</v>
      </c>
      <c r="AN832" s="51" t="s">
        <v>60</v>
      </c>
      <c r="AO832" s="51"/>
      <c r="AP832" s="53" t="s">
        <v>61</v>
      </c>
      <c r="AQ832" s="53" t="s">
        <v>62</v>
      </c>
      <c r="AR832" s="53" t="s">
        <v>405</v>
      </c>
      <c r="AS832" s="53" t="s">
        <v>88</v>
      </c>
      <c r="AT832" s="53" t="s">
        <v>169</v>
      </c>
      <c r="AU832" s="53" t="s">
        <v>65</v>
      </c>
      <c r="AV832" s="53" t="s">
        <v>3272</v>
      </c>
      <c r="AW832" s="53" t="s">
        <v>92</v>
      </c>
      <c r="AX832" s="53" t="s">
        <v>68</v>
      </c>
      <c r="AY832" s="53" t="s">
        <v>93</v>
      </c>
      <c r="AZ832" s="53" t="s">
        <v>7735</v>
      </c>
      <c r="BA832" s="53" t="s">
        <v>155</v>
      </c>
      <c r="BB832" s="53">
        <v>0</v>
      </c>
      <c r="BC832" s="53" t="s">
        <v>8113</v>
      </c>
      <c r="BD832" s="58">
        <v>42318</v>
      </c>
      <c r="BE832" s="58">
        <v>42376</v>
      </c>
      <c r="BF832" s="53">
        <v>16800</v>
      </c>
      <c r="BG832" s="58">
        <v>42376</v>
      </c>
      <c r="BH832" s="59" t="s">
        <v>7735</v>
      </c>
      <c r="BI832" s="60">
        <v>596</v>
      </c>
      <c r="BJ832" s="61">
        <v>19.866666666666667</v>
      </c>
      <c r="BK832" s="27">
        <f t="shared" si="50"/>
        <v>19</v>
      </c>
      <c r="BL832" s="110">
        <f t="shared" si="51"/>
        <v>1.5833333333333333</v>
      </c>
    </row>
    <row r="833" spans="1:64" ht="16.5" customHeight="1" x14ac:dyDescent="0.25">
      <c r="A833" s="105" t="s">
        <v>7239</v>
      </c>
      <c r="B833" s="51" t="s">
        <v>8120</v>
      </c>
      <c r="C833" s="49">
        <v>93</v>
      </c>
      <c r="D833" s="63" t="s">
        <v>3333</v>
      </c>
      <c r="E833" s="51" t="s">
        <v>1632</v>
      </c>
      <c r="F833" s="114">
        <v>8061</v>
      </c>
      <c r="G833" s="51" t="s">
        <v>386</v>
      </c>
      <c r="H833" s="24" t="str">
        <f>IFERROR(IF(F833*1=9999,VLOOKUP(99&amp;C833*1,[4]Depara_Prod_Oficial!$A$2:$F$1048576,6,FALSE),VLOOKUP(F833*1,[4]Depara_Prod_Oficial!$A$2:$F$1048576,6,FALSE)),E833)</f>
        <v>Vida Homem</v>
      </c>
      <c r="I833" s="24" t="str">
        <f>IFERROR(VLOOKUP(H833,'[5]Principais Produtos'!$C$1:$D$42,2,0),"Não")</f>
        <v>Sim</v>
      </c>
      <c r="J833" s="51" t="s">
        <v>387</v>
      </c>
      <c r="K833" s="115" t="s">
        <v>953</v>
      </c>
      <c r="L833" s="51"/>
      <c r="M833" s="124" t="s">
        <v>902</v>
      </c>
      <c r="N833" s="125">
        <v>68616.92</v>
      </c>
      <c r="O833" s="125">
        <v>68616.92</v>
      </c>
      <c r="P833" s="56">
        <v>0</v>
      </c>
      <c r="Q833" s="122"/>
      <c r="R833" s="123"/>
      <c r="S833" s="62" t="s">
        <v>375</v>
      </c>
      <c r="T833" s="53">
        <v>2137668</v>
      </c>
      <c r="U833" s="53" t="s">
        <v>8114</v>
      </c>
      <c r="V833" s="53" t="s">
        <v>8115</v>
      </c>
      <c r="W833" s="53" t="s">
        <v>52</v>
      </c>
      <c r="X833" s="53" t="s">
        <v>8116</v>
      </c>
      <c r="Y833" s="53" t="s">
        <v>8117</v>
      </c>
      <c r="Z833" s="53" t="s">
        <v>8118</v>
      </c>
      <c r="AA833" s="53" t="s">
        <v>56</v>
      </c>
      <c r="AB833" s="53">
        <v>40000</v>
      </c>
      <c r="AC833" s="53">
        <v>40000</v>
      </c>
      <c r="AD833" s="53" t="s">
        <v>56</v>
      </c>
      <c r="AE833" s="53" t="s">
        <v>56</v>
      </c>
      <c r="AF833" s="53" t="s">
        <v>56</v>
      </c>
      <c r="AG833" s="53">
        <v>40000</v>
      </c>
      <c r="AH833" s="53" t="s">
        <v>102</v>
      </c>
      <c r="AI833" s="53">
        <v>20000</v>
      </c>
      <c r="AJ833" s="53">
        <v>0</v>
      </c>
      <c r="AK833" s="53" t="s">
        <v>58</v>
      </c>
      <c r="AL833" s="53">
        <v>0</v>
      </c>
      <c r="AM833" s="51" t="s">
        <v>59</v>
      </c>
      <c r="AN833" s="51" t="s">
        <v>60</v>
      </c>
      <c r="AO833" s="51"/>
      <c r="AP833" s="53" t="s">
        <v>61</v>
      </c>
      <c r="AQ833" s="53" t="s">
        <v>62</v>
      </c>
      <c r="AR833" s="53" t="s">
        <v>142</v>
      </c>
      <c r="AS833" s="53" t="s">
        <v>64</v>
      </c>
      <c r="AT833" s="53" t="s">
        <v>169</v>
      </c>
      <c r="AU833" s="53" t="s">
        <v>65</v>
      </c>
      <c r="AV833" s="53" t="s">
        <v>8119</v>
      </c>
      <c r="AW833" s="53" t="s">
        <v>292</v>
      </c>
      <c r="AX833" s="53" t="s">
        <v>293</v>
      </c>
      <c r="AY833" s="53" t="s">
        <v>93</v>
      </c>
      <c r="AZ833" s="53" t="s">
        <v>7793</v>
      </c>
      <c r="BA833" s="53" t="s">
        <v>231</v>
      </c>
      <c r="BB833" s="53">
        <v>0</v>
      </c>
      <c r="BC833" s="53" t="s">
        <v>8120</v>
      </c>
      <c r="BD833" s="58">
        <v>42184</v>
      </c>
      <c r="BE833" s="58">
        <v>42236</v>
      </c>
      <c r="BF833" s="53">
        <v>40000</v>
      </c>
      <c r="BG833" s="58">
        <v>42236</v>
      </c>
      <c r="BH833" s="59" t="s">
        <v>7793</v>
      </c>
      <c r="BI833" s="60">
        <v>739</v>
      </c>
      <c r="BJ833" s="61">
        <v>24.633333333333333</v>
      </c>
      <c r="BK833" s="27">
        <f t="shared" si="50"/>
        <v>24</v>
      </c>
      <c r="BL833" s="110">
        <f t="shared" si="51"/>
        <v>2</v>
      </c>
    </row>
    <row r="834" spans="1:64" ht="16.5" customHeight="1" x14ac:dyDescent="0.25">
      <c r="A834" s="105" t="s">
        <v>7239</v>
      </c>
      <c r="B834" s="51" t="s">
        <v>8126</v>
      </c>
      <c r="C834" s="49">
        <v>93</v>
      </c>
      <c r="D834" s="63" t="s">
        <v>3333</v>
      </c>
      <c r="E834" s="51" t="s">
        <v>3187</v>
      </c>
      <c r="F834" s="114">
        <v>8062</v>
      </c>
      <c r="G834" s="51" t="s">
        <v>389</v>
      </c>
      <c r="H834" s="24" t="str">
        <f>IFERROR(IF(F834*1=9999,VLOOKUP(99&amp;C834*1,[4]Depara_Prod_Oficial!$A$2:$F$1048576,6,FALSE),VLOOKUP(F834*1,[4]Depara_Prod_Oficial!$A$2:$F$1048576,6,FALSE)),E834)</f>
        <v>Vida Mulher</v>
      </c>
      <c r="I834" s="24" t="str">
        <f>IFERROR(VLOOKUP(H834,'[5]Principais Produtos'!$C$1:$D$42,2,0),"Não")</f>
        <v>Não</v>
      </c>
      <c r="J834" s="51" t="s">
        <v>387</v>
      </c>
      <c r="K834" s="51" t="s">
        <v>921</v>
      </c>
      <c r="L834" s="51"/>
      <c r="M834" s="124" t="s">
        <v>48</v>
      </c>
      <c r="N834" s="125">
        <v>180000</v>
      </c>
      <c r="O834" s="125">
        <v>170000</v>
      </c>
      <c r="P834" s="56">
        <v>10000</v>
      </c>
      <c r="Q834" s="122"/>
      <c r="R834" s="123"/>
      <c r="S834" s="62" t="s">
        <v>375</v>
      </c>
      <c r="T834" s="53">
        <v>2465480</v>
      </c>
      <c r="U834" s="53" t="s">
        <v>8121</v>
      </c>
      <c r="V834" s="53" t="s">
        <v>8122</v>
      </c>
      <c r="W834" s="53" t="s">
        <v>52</v>
      </c>
      <c r="X834" s="53" t="s">
        <v>8123</v>
      </c>
      <c r="Y834" s="53" t="s">
        <v>8124</v>
      </c>
      <c r="Z834" s="53" t="s">
        <v>8125</v>
      </c>
      <c r="AA834" s="53" t="s">
        <v>56</v>
      </c>
      <c r="AB834" s="53">
        <v>191762</v>
      </c>
      <c r="AC834" s="53">
        <v>191762</v>
      </c>
      <c r="AD834" s="53" t="s">
        <v>56</v>
      </c>
      <c r="AE834" s="53" t="s">
        <v>56</v>
      </c>
      <c r="AF834" s="53" t="s">
        <v>56</v>
      </c>
      <c r="AG834" s="53">
        <v>191762</v>
      </c>
      <c r="AH834" s="53" t="s">
        <v>102</v>
      </c>
      <c r="AI834" s="53">
        <v>95881</v>
      </c>
      <c r="AJ834" s="53">
        <v>0</v>
      </c>
      <c r="AK834" s="53" t="s">
        <v>58</v>
      </c>
      <c r="AL834" s="53">
        <v>0</v>
      </c>
      <c r="AM834" s="51" t="s">
        <v>59</v>
      </c>
      <c r="AN834" s="51" t="s">
        <v>60</v>
      </c>
      <c r="AO834" s="51"/>
      <c r="AP834" s="53" t="s">
        <v>61</v>
      </c>
      <c r="AQ834" s="53" t="s">
        <v>62</v>
      </c>
      <c r="AR834" s="53" t="s">
        <v>1563</v>
      </c>
      <c r="AS834" s="53" t="s">
        <v>88</v>
      </c>
      <c r="AT834" s="53" t="s">
        <v>200</v>
      </c>
      <c r="AU834" s="53" t="s">
        <v>65</v>
      </c>
      <c r="AV834" s="53" t="s">
        <v>201</v>
      </c>
      <c r="AW834" s="53" t="s">
        <v>92</v>
      </c>
      <c r="AX834" s="53" t="s">
        <v>68</v>
      </c>
      <c r="AY834" s="53" t="s">
        <v>93</v>
      </c>
      <c r="AZ834" s="53" t="s">
        <v>7825</v>
      </c>
      <c r="BA834" s="53" t="s">
        <v>70</v>
      </c>
      <c r="BB834" s="53">
        <v>0</v>
      </c>
      <c r="BC834" s="53" t="s">
        <v>8126</v>
      </c>
      <c r="BD834" s="58">
        <v>42907</v>
      </c>
      <c r="BE834" s="58">
        <v>42916</v>
      </c>
      <c r="BF834" s="53">
        <v>191762</v>
      </c>
      <c r="BG834" s="58">
        <v>42916</v>
      </c>
      <c r="BH834" s="59" t="s">
        <v>7825</v>
      </c>
      <c r="BI834" s="60">
        <v>62</v>
      </c>
      <c r="BJ834" s="61">
        <v>2.0666666666666669</v>
      </c>
      <c r="BK834" s="27">
        <f t="shared" si="50"/>
        <v>2</v>
      </c>
      <c r="BL834" s="110">
        <f t="shared" si="51"/>
        <v>0.16666666666666666</v>
      </c>
    </row>
    <row r="835" spans="1:64" ht="16.5" customHeight="1" x14ac:dyDescent="0.25">
      <c r="A835" s="105" t="s">
        <v>7239</v>
      </c>
      <c r="B835" s="51" t="s">
        <v>8132</v>
      </c>
      <c r="C835" s="49">
        <v>93</v>
      </c>
      <c r="D835" s="63" t="s">
        <v>3333</v>
      </c>
      <c r="E835" s="51" t="s">
        <v>1631</v>
      </c>
      <c r="F835" s="114">
        <v>8063</v>
      </c>
      <c r="G835" s="51" t="s">
        <v>389</v>
      </c>
      <c r="H835" s="24" t="str">
        <f>IFERROR(IF(F835*1=9999,VLOOKUP(99&amp;C835*1,[4]Depara_Prod_Oficial!$A$2:$F$1048576,6,FALSE),VLOOKUP(F835*1,[4]Depara_Prod_Oficial!$A$2:$F$1048576,6,FALSE)),E835)</f>
        <v>Vida Premiada</v>
      </c>
      <c r="I835" s="24" t="str">
        <f>IFERROR(VLOOKUP(H835,'[5]Principais Produtos'!$C$1:$D$42,2,0),"Não")</f>
        <v>Não</v>
      </c>
      <c r="J835" s="51" t="s">
        <v>387</v>
      </c>
      <c r="K835" s="51" t="s">
        <v>3664</v>
      </c>
      <c r="L835" s="51"/>
      <c r="M835" s="124" t="s">
        <v>48</v>
      </c>
      <c r="N835" s="125">
        <v>28138.639999999999</v>
      </c>
      <c r="O835" s="125">
        <v>26000</v>
      </c>
      <c r="P835" s="56">
        <v>2138.6399999999994</v>
      </c>
      <c r="Q835" s="122"/>
      <c r="R835" s="123"/>
      <c r="S835" s="62" t="s">
        <v>375</v>
      </c>
      <c r="T835" s="53">
        <v>1763784</v>
      </c>
      <c r="U835" s="53" t="s">
        <v>8127</v>
      </c>
      <c r="V835" s="53" t="s">
        <v>8128</v>
      </c>
      <c r="W835" s="53" t="s">
        <v>52</v>
      </c>
      <c r="X835" s="53" t="s">
        <v>8129</v>
      </c>
      <c r="Y835" s="53" t="s">
        <v>8130</v>
      </c>
      <c r="Z835" s="53" t="s">
        <v>8131</v>
      </c>
      <c r="AA835" s="53" t="s">
        <v>56</v>
      </c>
      <c r="AB835" s="53">
        <v>30000</v>
      </c>
      <c r="AC835" s="53">
        <v>30000</v>
      </c>
      <c r="AD835" s="53" t="s">
        <v>56</v>
      </c>
      <c r="AE835" s="53" t="s">
        <v>56</v>
      </c>
      <c r="AF835" s="53" t="s">
        <v>56</v>
      </c>
      <c r="AG835" s="53">
        <v>30000</v>
      </c>
      <c r="AH835" s="53" t="s">
        <v>102</v>
      </c>
      <c r="AI835" s="53">
        <v>15000</v>
      </c>
      <c r="AJ835" s="53">
        <v>0</v>
      </c>
      <c r="AK835" s="53" t="s">
        <v>58</v>
      </c>
      <c r="AL835" s="53">
        <v>0</v>
      </c>
      <c r="AM835" s="51" t="s">
        <v>59</v>
      </c>
      <c r="AN835" s="51" t="s">
        <v>60</v>
      </c>
      <c r="AO835" s="51"/>
      <c r="AP835" s="53" t="s">
        <v>61</v>
      </c>
      <c r="AQ835" s="53" t="s">
        <v>270</v>
      </c>
      <c r="AR835" s="53" t="s">
        <v>161</v>
      </c>
      <c r="AS835" s="53" t="s">
        <v>88</v>
      </c>
      <c r="AT835" s="53" t="s">
        <v>187</v>
      </c>
      <c r="AU835" s="53" t="s">
        <v>65</v>
      </c>
      <c r="AV835" s="53" t="s">
        <v>868</v>
      </c>
      <c r="AW835" s="53" t="s">
        <v>92</v>
      </c>
      <c r="AX835" s="53" t="s">
        <v>68</v>
      </c>
      <c r="AY835" s="53" t="s">
        <v>93</v>
      </c>
      <c r="AZ835" s="53" t="s">
        <v>8047</v>
      </c>
      <c r="BA835" s="53" t="s">
        <v>223</v>
      </c>
      <c r="BB835" s="53">
        <v>0</v>
      </c>
      <c r="BC835" s="53" t="s">
        <v>8132</v>
      </c>
      <c r="BD835" s="58">
        <v>41611</v>
      </c>
      <c r="BE835" s="58">
        <v>41626</v>
      </c>
      <c r="BF835" s="53">
        <v>30000</v>
      </c>
      <c r="BG835" s="58">
        <v>41626</v>
      </c>
      <c r="BH835" s="59" t="s">
        <v>8047</v>
      </c>
      <c r="BI835" s="60">
        <v>1343</v>
      </c>
      <c r="BJ835" s="61">
        <v>44.766666666666666</v>
      </c>
      <c r="BK835" s="27">
        <f t="shared" si="50"/>
        <v>44</v>
      </c>
      <c r="BL835" s="110">
        <f t="shared" si="51"/>
        <v>3.6666666666666665</v>
      </c>
    </row>
    <row r="836" spans="1:64" ht="16.5" customHeight="1" x14ac:dyDescent="0.25">
      <c r="A836" s="105" t="s">
        <v>7239</v>
      </c>
      <c r="B836" s="51" t="s">
        <v>8138</v>
      </c>
      <c r="C836" s="49">
        <v>93</v>
      </c>
      <c r="D836" s="63" t="s">
        <v>3333</v>
      </c>
      <c r="E836" s="51" t="s">
        <v>947</v>
      </c>
      <c r="F836" s="114">
        <v>7000</v>
      </c>
      <c r="G836" s="51" t="s">
        <v>374</v>
      </c>
      <c r="H836" s="24" t="str">
        <f>IFERROR(IF(F836*1=9999,VLOOKUP(99&amp;C836*1,[4]Depara_Prod_Oficial!$A$2:$F$1048576,6,FALSE),VLOOKUP(F836*1,[4]Depara_Prod_Oficial!$A$2:$F$1048576,6,FALSE)),E836)</f>
        <v>Vida Específica</v>
      </c>
      <c r="I836" s="24" t="str">
        <f>IFERROR(VLOOKUP(H836,'[5]Principais Produtos'!$C$1:$D$42,2,0),"Não")</f>
        <v>Não</v>
      </c>
      <c r="J836" s="51" t="s">
        <v>387</v>
      </c>
      <c r="K836" s="51" t="s">
        <v>47</v>
      </c>
      <c r="L836" s="51"/>
      <c r="M836" s="124" t="s">
        <v>48</v>
      </c>
      <c r="N836" s="125">
        <v>131564.57999999999</v>
      </c>
      <c r="O836" s="125">
        <v>100000</v>
      </c>
      <c r="P836" s="56">
        <v>31564.579999999987</v>
      </c>
      <c r="Q836" s="122"/>
      <c r="R836" s="123"/>
      <c r="S836" s="62" t="s">
        <v>375</v>
      </c>
      <c r="T836" s="53">
        <v>1524162</v>
      </c>
      <c r="U836" s="53" t="s">
        <v>8133</v>
      </c>
      <c r="V836" s="53" t="s">
        <v>8134</v>
      </c>
      <c r="W836" s="53" t="s">
        <v>52</v>
      </c>
      <c r="X836" s="53" t="s">
        <v>8135</v>
      </c>
      <c r="Y836" s="53" t="s">
        <v>8136</v>
      </c>
      <c r="Z836" s="53" t="s">
        <v>8137</v>
      </c>
      <c r="AA836" s="53" t="s">
        <v>56</v>
      </c>
      <c r="AB836" s="53">
        <v>53400</v>
      </c>
      <c r="AC836" s="53">
        <v>53400</v>
      </c>
      <c r="AD836" s="53" t="s">
        <v>56</v>
      </c>
      <c r="AE836" s="53" t="s">
        <v>56</v>
      </c>
      <c r="AF836" s="53" t="s">
        <v>56</v>
      </c>
      <c r="AG836" s="53">
        <v>53400</v>
      </c>
      <c r="AH836" s="53" t="s">
        <v>102</v>
      </c>
      <c r="AI836" s="53">
        <v>26700</v>
      </c>
      <c r="AJ836" s="53">
        <v>0</v>
      </c>
      <c r="AK836" s="53" t="s">
        <v>58</v>
      </c>
      <c r="AL836" s="53">
        <v>0</v>
      </c>
      <c r="AM836" s="51" t="s">
        <v>59</v>
      </c>
      <c r="AN836" s="51" t="s">
        <v>60</v>
      </c>
      <c r="AO836" s="51"/>
      <c r="AP836" s="53" t="s">
        <v>61</v>
      </c>
      <c r="AQ836" s="53" t="s">
        <v>270</v>
      </c>
      <c r="AR836" s="53" t="s">
        <v>63</v>
      </c>
      <c r="AS836" s="53" t="s">
        <v>64</v>
      </c>
      <c r="AT836" s="53" t="s">
        <v>590</v>
      </c>
      <c r="AU836" s="53" t="s">
        <v>65</v>
      </c>
      <c r="AV836" s="53" t="s">
        <v>1078</v>
      </c>
      <c r="AW836" s="53" t="s">
        <v>67</v>
      </c>
      <c r="AX836" s="53" t="s">
        <v>68</v>
      </c>
      <c r="AY836" s="53" t="s">
        <v>93</v>
      </c>
      <c r="AZ836" s="53" t="s">
        <v>7735</v>
      </c>
      <c r="BA836" s="53" t="s">
        <v>106</v>
      </c>
      <c r="BB836" s="53">
        <v>0</v>
      </c>
      <c r="BC836" s="53" t="s">
        <v>8138</v>
      </c>
      <c r="BD836" s="58">
        <v>41137</v>
      </c>
      <c r="BE836" s="58">
        <v>41179</v>
      </c>
      <c r="BF836" s="53">
        <v>53400</v>
      </c>
      <c r="BG836" s="58">
        <v>41179</v>
      </c>
      <c r="BH836" s="59" t="s">
        <v>7735</v>
      </c>
      <c r="BI836" s="60">
        <v>1793</v>
      </c>
      <c r="BJ836" s="61">
        <v>59.766666666666666</v>
      </c>
      <c r="BK836" s="27">
        <f t="shared" si="50"/>
        <v>58</v>
      </c>
      <c r="BL836" s="110">
        <f t="shared" si="51"/>
        <v>4.833333333333333</v>
      </c>
    </row>
    <row r="837" spans="1:64" ht="16.5" customHeight="1" x14ac:dyDescent="0.25">
      <c r="A837" s="105" t="s">
        <v>7239</v>
      </c>
      <c r="B837" s="51" t="s">
        <v>8144</v>
      </c>
      <c r="C837" s="49">
        <v>93</v>
      </c>
      <c r="D837" s="63" t="s">
        <v>3333</v>
      </c>
      <c r="E837" s="51" t="s">
        <v>1630</v>
      </c>
      <c r="F837" s="114">
        <v>5055</v>
      </c>
      <c r="G837" s="51" t="s">
        <v>386</v>
      </c>
      <c r="H837" s="24" t="str">
        <f>IFERROR(IF(F837*1=9999,VLOOKUP(99&amp;C837*1,[4]Depara_Prod_Oficial!$A$2:$F$1048576,6,FALSE),VLOOKUP(F837*1,[4]Depara_Prod_Oficial!$A$2:$F$1048576,6,FALSE)),E837)</f>
        <v>Vida Master</v>
      </c>
      <c r="I837" s="24" t="str">
        <f>IFERROR(VLOOKUP(H837,'[5]Principais Produtos'!$C$1:$D$42,2,0),"Não")</f>
        <v>Sim</v>
      </c>
      <c r="J837" s="51" t="s">
        <v>387</v>
      </c>
      <c r="K837" s="51" t="s">
        <v>3664</v>
      </c>
      <c r="L837" s="51"/>
      <c r="M837" s="124" t="s">
        <v>48</v>
      </c>
      <c r="N837" s="125">
        <v>629949.51</v>
      </c>
      <c r="O837" s="125">
        <v>580000</v>
      </c>
      <c r="P837" s="56">
        <v>49949.510000000009</v>
      </c>
      <c r="Q837" s="122">
        <v>80000</v>
      </c>
      <c r="R837" s="123"/>
      <c r="S837" s="62" t="s">
        <v>375</v>
      </c>
      <c r="T837" s="53">
        <v>1488140</v>
      </c>
      <c r="U837" s="53" t="s">
        <v>8139</v>
      </c>
      <c r="V837" s="53" t="s">
        <v>8140</v>
      </c>
      <c r="W837" s="53" t="s">
        <v>52</v>
      </c>
      <c r="X837" s="53" t="s">
        <v>8141</v>
      </c>
      <c r="Y837" s="53" t="s">
        <v>8142</v>
      </c>
      <c r="Z837" s="53" t="s">
        <v>8143</v>
      </c>
      <c r="AA837" s="53" t="s">
        <v>56</v>
      </c>
      <c r="AB837" s="53">
        <v>29000</v>
      </c>
      <c r="AC837" s="53">
        <v>29000</v>
      </c>
      <c r="AD837" s="53" t="s">
        <v>56</v>
      </c>
      <c r="AE837" s="53" t="s">
        <v>56</v>
      </c>
      <c r="AF837" s="53" t="s">
        <v>56</v>
      </c>
      <c r="AG837" s="53">
        <v>29000</v>
      </c>
      <c r="AH837" s="53" t="s">
        <v>102</v>
      </c>
      <c r="AI837" s="53">
        <v>14500</v>
      </c>
      <c r="AJ837" s="53">
        <v>0</v>
      </c>
      <c r="AK837" s="53" t="s">
        <v>58</v>
      </c>
      <c r="AL837" s="53">
        <v>0</v>
      </c>
      <c r="AM837" s="51" t="s">
        <v>59</v>
      </c>
      <c r="AN837" s="51" t="s">
        <v>60</v>
      </c>
      <c r="AO837" s="51"/>
      <c r="AP837" s="53" t="s">
        <v>61</v>
      </c>
      <c r="AQ837" s="53" t="s">
        <v>270</v>
      </c>
      <c r="AR837" s="53" t="s">
        <v>63</v>
      </c>
      <c r="AS837" s="53" t="s">
        <v>320</v>
      </c>
      <c r="AT837" s="53" t="s">
        <v>153</v>
      </c>
      <c r="AU837" s="53" t="s">
        <v>65</v>
      </c>
      <c r="AV837" s="53" t="s">
        <v>422</v>
      </c>
      <c r="AW837" s="53" t="s">
        <v>67</v>
      </c>
      <c r="AX837" s="53" t="s">
        <v>68</v>
      </c>
      <c r="AY837" s="53" t="s">
        <v>93</v>
      </c>
      <c r="AZ837" s="53" t="s">
        <v>7735</v>
      </c>
      <c r="BA837" s="53" t="s">
        <v>223</v>
      </c>
      <c r="BB837" s="53">
        <v>0</v>
      </c>
      <c r="BC837" s="53" t="s">
        <v>8144</v>
      </c>
      <c r="BD837" s="58">
        <v>41081</v>
      </c>
      <c r="BE837" s="58">
        <v>41107</v>
      </c>
      <c r="BF837" s="53">
        <v>29000</v>
      </c>
      <c r="BG837" s="58">
        <v>41107</v>
      </c>
      <c r="BH837" s="59" t="s">
        <v>7735</v>
      </c>
      <c r="BI837" s="60">
        <v>1865</v>
      </c>
      <c r="BJ837" s="61">
        <v>62.166666666666664</v>
      </c>
      <c r="BK837" s="27">
        <f t="shared" si="50"/>
        <v>61</v>
      </c>
      <c r="BL837" s="110">
        <f t="shared" si="51"/>
        <v>5.083333333333333</v>
      </c>
    </row>
    <row r="838" spans="1:64" ht="16.5" customHeight="1" x14ac:dyDescent="0.25">
      <c r="A838" s="105" t="s">
        <v>7239</v>
      </c>
      <c r="B838" s="51" t="s">
        <v>8149</v>
      </c>
      <c r="C838" s="49">
        <v>93</v>
      </c>
      <c r="D838" s="63" t="s">
        <v>3333</v>
      </c>
      <c r="E838" s="51" t="s">
        <v>1630</v>
      </c>
      <c r="F838" s="114">
        <v>5055</v>
      </c>
      <c r="G838" s="51" t="s">
        <v>386</v>
      </c>
      <c r="H838" s="24" t="str">
        <f>IFERROR(IF(F838*1=9999,VLOOKUP(99&amp;C838*1,[4]Depara_Prod_Oficial!$A$2:$F$1048576,6,FALSE),VLOOKUP(F838*1,[4]Depara_Prod_Oficial!$A$2:$F$1048576,6,FALSE)),E838)</f>
        <v>Vida Master</v>
      </c>
      <c r="I838" s="24" t="str">
        <f>IFERROR(VLOOKUP(H838,'[5]Principais Produtos'!$C$1:$D$42,2,0),"Não")</f>
        <v>Sim</v>
      </c>
      <c r="J838" s="51" t="s">
        <v>387</v>
      </c>
      <c r="K838" s="115" t="s">
        <v>953</v>
      </c>
      <c r="L838" s="51"/>
      <c r="M838" s="124" t="s">
        <v>369</v>
      </c>
      <c r="N838" s="125">
        <v>113879.98</v>
      </c>
      <c r="O838" s="125">
        <v>0</v>
      </c>
      <c r="P838" s="56">
        <v>113879.98</v>
      </c>
      <c r="Q838" s="122"/>
      <c r="R838" s="123"/>
      <c r="S838" s="62" t="s">
        <v>375</v>
      </c>
      <c r="T838" s="53">
        <v>1845821</v>
      </c>
      <c r="U838" s="53" t="s">
        <v>8145</v>
      </c>
      <c r="V838" s="53" t="s">
        <v>8146</v>
      </c>
      <c r="W838" s="53" t="s">
        <v>52</v>
      </c>
      <c r="X838" s="53" t="s">
        <v>8147</v>
      </c>
      <c r="Y838" s="53" t="s">
        <v>8148</v>
      </c>
      <c r="Z838" s="53" t="s">
        <v>3613</v>
      </c>
      <c r="AA838" s="53" t="s">
        <v>56</v>
      </c>
      <c r="AB838" s="53">
        <v>120000</v>
      </c>
      <c r="AC838" s="53">
        <v>120000</v>
      </c>
      <c r="AD838" s="53" t="s">
        <v>56</v>
      </c>
      <c r="AE838" s="53" t="s">
        <v>56</v>
      </c>
      <c r="AF838" s="53" t="s">
        <v>56</v>
      </c>
      <c r="AG838" s="53">
        <v>120000</v>
      </c>
      <c r="AH838" s="53" t="s">
        <v>102</v>
      </c>
      <c r="AI838" s="53">
        <v>60000</v>
      </c>
      <c r="AJ838" s="53">
        <v>0</v>
      </c>
      <c r="AK838" s="53" t="s">
        <v>102</v>
      </c>
      <c r="AL838" s="53">
        <v>0</v>
      </c>
      <c r="AM838" s="51" t="s">
        <v>59</v>
      </c>
      <c r="AN838" s="51" t="s">
        <v>60</v>
      </c>
      <c r="AO838" s="51"/>
      <c r="AP838" s="53" t="s">
        <v>61</v>
      </c>
      <c r="AQ838" s="53" t="s">
        <v>270</v>
      </c>
      <c r="AR838" s="53" t="s">
        <v>199</v>
      </c>
      <c r="AS838" s="53" t="s">
        <v>64</v>
      </c>
      <c r="AT838" s="53" t="s">
        <v>313</v>
      </c>
      <c r="AU838" s="53" t="s">
        <v>65</v>
      </c>
      <c r="AV838" s="53" t="s">
        <v>3195</v>
      </c>
      <c r="AW838" s="53" t="s">
        <v>613</v>
      </c>
      <c r="AX838" s="53" t="s">
        <v>68</v>
      </c>
      <c r="AY838" s="53" t="s">
        <v>93</v>
      </c>
      <c r="AZ838" s="53" t="s">
        <v>7793</v>
      </c>
      <c r="BA838" s="53" t="s">
        <v>3360</v>
      </c>
      <c r="BB838" s="53">
        <v>0</v>
      </c>
      <c r="BC838" s="53" t="s">
        <v>8149</v>
      </c>
      <c r="BD838" s="58">
        <v>41744</v>
      </c>
      <c r="BE838" s="58">
        <v>41765</v>
      </c>
      <c r="BF838" s="53">
        <v>120000</v>
      </c>
      <c r="BG838" s="58">
        <v>41765</v>
      </c>
      <c r="BH838" s="59" t="s">
        <v>7793</v>
      </c>
      <c r="BI838" s="60">
        <v>1210</v>
      </c>
      <c r="BJ838" s="61">
        <v>40.333333333333336</v>
      </c>
      <c r="BK838" s="27">
        <f t="shared" si="50"/>
        <v>39</v>
      </c>
      <c r="BL838" s="110">
        <f t="shared" si="51"/>
        <v>3.25</v>
      </c>
    </row>
    <row r="839" spans="1:64" ht="16.5" customHeight="1" x14ac:dyDescent="0.25">
      <c r="A839" s="105" t="s">
        <v>7239</v>
      </c>
      <c r="B839" s="51" t="s">
        <v>8153</v>
      </c>
      <c r="C839" s="49" t="s">
        <v>1618</v>
      </c>
      <c r="D839" s="63" t="s">
        <v>3333</v>
      </c>
      <c r="E839" s="51" t="s">
        <v>1622</v>
      </c>
      <c r="F839" s="114">
        <v>9999</v>
      </c>
      <c r="G839" s="51" t="s">
        <v>389</v>
      </c>
      <c r="H839" s="24" t="str">
        <f>IFERROR(IF(F839*1=9999,VLOOKUP(99&amp;C839*1,[4]Depara_Prod_Oficial!$A$2:$F$1048576,6,FALSE),VLOOKUP(F839*1,[4]Depara_Prod_Oficial!$A$2:$F$1048576,6,FALSE)),E839)</f>
        <v>PRODUTO GENÉRICO</v>
      </c>
      <c r="I839" s="24" t="str">
        <f>IFERROR(VLOOKUP(H839,'[5]Principais Produtos'!$C$1:$D$42,2,0),"Não")</f>
        <v>Não</v>
      </c>
      <c r="J839" s="51" t="s">
        <v>387</v>
      </c>
      <c r="K839" s="115" t="s">
        <v>921</v>
      </c>
      <c r="L839" s="51"/>
      <c r="M839" s="124" t="s">
        <v>903</v>
      </c>
      <c r="N839" s="125">
        <v>125989.75999999999</v>
      </c>
      <c r="O839" s="125">
        <v>125989.75999999999</v>
      </c>
      <c r="P839" s="56">
        <v>0</v>
      </c>
      <c r="Q839" s="122"/>
      <c r="R839" s="123"/>
      <c r="S839" s="62" t="s">
        <v>375</v>
      </c>
      <c r="T839" s="53">
        <v>1560267</v>
      </c>
      <c r="U839" s="53" t="s">
        <v>8150</v>
      </c>
      <c r="V839" s="53" t="s">
        <v>8151</v>
      </c>
      <c r="W839" s="53" t="s">
        <v>52</v>
      </c>
      <c r="X839" s="53">
        <v>1027863</v>
      </c>
      <c r="Y839" s="53">
        <v>89001297</v>
      </c>
      <c r="Z839" s="53" t="s">
        <v>8152</v>
      </c>
      <c r="AA839" s="53" t="s">
        <v>56</v>
      </c>
      <c r="AB839" s="53">
        <v>150000</v>
      </c>
      <c r="AC839" s="53">
        <v>150000</v>
      </c>
      <c r="AD839" s="53" t="s">
        <v>56</v>
      </c>
      <c r="AE839" s="53" t="s">
        <v>56</v>
      </c>
      <c r="AF839" s="53" t="s">
        <v>56</v>
      </c>
      <c r="AG839" s="53">
        <v>150000</v>
      </c>
      <c r="AH839" s="53" t="s">
        <v>57</v>
      </c>
      <c r="AI839" s="53">
        <v>150000</v>
      </c>
      <c r="AJ839" s="53">
        <v>0</v>
      </c>
      <c r="AK839" s="53" t="s">
        <v>58</v>
      </c>
      <c r="AL839" s="53">
        <v>0</v>
      </c>
      <c r="AM839" s="51" t="s">
        <v>59</v>
      </c>
      <c r="AN839" s="51" t="s">
        <v>60</v>
      </c>
      <c r="AO839" s="51"/>
      <c r="AP839" s="53" t="s">
        <v>61</v>
      </c>
      <c r="AQ839" s="53" t="s">
        <v>270</v>
      </c>
      <c r="AR839" s="53" t="s">
        <v>199</v>
      </c>
      <c r="AS839" s="53" t="s">
        <v>64</v>
      </c>
      <c r="AT839" s="53" t="s">
        <v>153</v>
      </c>
      <c r="AU839" s="53" t="s">
        <v>65</v>
      </c>
      <c r="AV839" s="53" t="s">
        <v>3323</v>
      </c>
      <c r="AW839" s="53" t="s">
        <v>272</v>
      </c>
      <c r="AX839" s="53" t="s">
        <v>273</v>
      </c>
      <c r="AY839" s="53" t="s">
        <v>93</v>
      </c>
      <c r="AZ839" s="53" t="s">
        <v>7750</v>
      </c>
      <c r="BA839" s="53" t="s">
        <v>163</v>
      </c>
      <c r="BB839" s="53">
        <v>0</v>
      </c>
      <c r="BC839" s="53" t="s">
        <v>8153</v>
      </c>
      <c r="BD839" s="58">
        <v>41249</v>
      </c>
      <c r="BE839" s="58">
        <v>41261</v>
      </c>
      <c r="BF839" s="53">
        <v>150000</v>
      </c>
      <c r="BG839" s="58">
        <v>41261</v>
      </c>
      <c r="BH839" s="59" t="s">
        <v>7750</v>
      </c>
      <c r="BI839" s="60">
        <v>1703</v>
      </c>
      <c r="BJ839" s="61">
        <v>56.766666666666666</v>
      </c>
      <c r="BK839" s="27">
        <f t="shared" si="50"/>
        <v>55</v>
      </c>
      <c r="BL839" s="110">
        <f t="shared" si="51"/>
        <v>4.583333333333333</v>
      </c>
    </row>
    <row r="840" spans="1:64" ht="16.5" customHeight="1" x14ac:dyDescent="0.25">
      <c r="A840" s="105" t="s">
        <v>7239</v>
      </c>
      <c r="B840" s="51" t="s">
        <v>8159</v>
      </c>
      <c r="C840" s="49">
        <v>82</v>
      </c>
      <c r="D840" s="63" t="s">
        <v>3333</v>
      </c>
      <c r="E840" s="51" t="s">
        <v>1628</v>
      </c>
      <c r="F840" s="114">
        <v>1101</v>
      </c>
      <c r="G840" s="51" t="s">
        <v>374</v>
      </c>
      <c r="H840" s="24" t="str">
        <f>IFERROR(IF(F840*1=9999,VLOOKUP(99&amp;C840*1,[4]Depara_Prod_Oficial!$A$2:$F$1048576,6,FALSE),VLOOKUP(F840*1,[4]Depara_Prod_Oficial!$A$2:$F$1048576,6,FALSE)),E840)</f>
        <v>AP STD</v>
      </c>
      <c r="I840" s="24" t="str">
        <f>IFERROR(VLOOKUP(H840,'[5]Principais Produtos'!$C$1:$D$42,2,0),"Não")</f>
        <v>Sim</v>
      </c>
      <c r="J840" s="51" t="s">
        <v>925</v>
      </c>
      <c r="K840" s="51" t="s">
        <v>378</v>
      </c>
      <c r="L840" s="51"/>
      <c r="M840" s="124" t="s">
        <v>369</v>
      </c>
      <c r="N840" s="125">
        <v>264835</v>
      </c>
      <c r="O840" s="125">
        <v>0</v>
      </c>
      <c r="P840" s="56">
        <v>264835</v>
      </c>
      <c r="Q840" s="122"/>
      <c r="R840" s="123"/>
      <c r="S840" s="62" t="s">
        <v>375</v>
      </c>
      <c r="T840" s="53">
        <v>1387799</v>
      </c>
      <c r="U840" s="53" t="s">
        <v>8154</v>
      </c>
      <c r="V840" s="53" t="s">
        <v>8155</v>
      </c>
      <c r="W840" s="53" t="s">
        <v>52</v>
      </c>
      <c r="X840" s="53" t="s">
        <v>8156</v>
      </c>
      <c r="Y840" s="53" t="s">
        <v>8157</v>
      </c>
      <c r="Z840" s="53" t="s">
        <v>8158</v>
      </c>
      <c r="AA840" s="53" t="s">
        <v>56</v>
      </c>
      <c r="AB840" s="53">
        <v>88000</v>
      </c>
      <c r="AC840" s="53">
        <v>100000</v>
      </c>
      <c r="AD840" s="53" t="s">
        <v>56</v>
      </c>
      <c r="AE840" s="53" t="s">
        <v>56</v>
      </c>
      <c r="AF840" s="53" t="s">
        <v>56</v>
      </c>
      <c r="AG840" s="53">
        <v>88000</v>
      </c>
      <c r="AH840" s="53" t="s">
        <v>102</v>
      </c>
      <c r="AI840" s="53">
        <v>44000</v>
      </c>
      <c r="AJ840" s="53">
        <v>0</v>
      </c>
      <c r="AK840" s="53" t="s">
        <v>58</v>
      </c>
      <c r="AL840" s="53">
        <v>0</v>
      </c>
      <c r="AM840" s="51" t="s">
        <v>59</v>
      </c>
      <c r="AN840" s="51" t="s">
        <v>60</v>
      </c>
      <c r="AO840" s="51"/>
      <c r="AP840" s="53" t="s">
        <v>61</v>
      </c>
      <c r="AQ840" s="53" t="s">
        <v>270</v>
      </c>
      <c r="AR840" s="53" t="s">
        <v>63</v>
      </c>
      <c r="AS840" s="53" t="s">
        <v>64</v>
      </c>
      <c r="AT840" s="53" t="s">
        <v>347</v>
      </c>
      <c r="AU840" s="53" t="s">
        <v>65</v>
      </c>
      <c r="AV840" s="53" t="s">
        <v>2698</v>
      </c>
      <c r="AW840" s="53" t="s">
        <v>283</v>
      </c>
      <c r="AX840" s="53" t="s">
        <v>284</v>
      </c>
      <c r="AY840" s="53" t="s">
        <v>93</v>
      </c>
      <c r="AZ840" s="53" t="s">
        <v>7745</v>
      </c>
      <c r="BA840" s="53" t="s">
        <v>155</v>
      </c>
      <c r="BB840" s="53">
        <v>0</v>
      </c>
      <c r="BC840" s="53" t="s">
        <v>8159</v>
      </c>
      <c r="BD840" s="58">
        <v>40833</v>
      </c>
      <c r="BE840" s="58">
        <v>40857</v>
      </c>
      <c r="BF840" s="53">
        <v>88000</v>
      </c>
      <c r="BG840" s="58">
        <v>40857</v>
      </c>
      <c r="BH840" s="59" t="s">
        <v>7745</v>
      </c>
      <c r="BI840" s="60">
        <v>2120</v>
      </c>
      <c r="BJ840" s="61">
        <v>70.666666666666671</v>
      </c>
      <c r="BK840" s="27">
        <f t="shared" si="50"/>
        <v>69</v>
      </c>
      <c r="BL840" s="110">
        <f t="shared" si="51"/>
        <v>5.75</v>
      </c>
    </row>
    <row r="841" spans="1:64" ht="16.5" customHeight="1" x14ac:dyDescent="0.25">
      <c r="A841" s="105" t="s">
        <v>7239</v>
      </c>
      <c r="B841" s="51" t="s">
        <v>8164</v>
      </c>
      <c r="C841" s="49" t="s">
        <v>1618</v>
      </c>
      <c r="D841" s="63" t="s">
        <v>3333</v>
      </c>
      <c r="E841" s="51" t="s">
        <v>1639</v>
      </c>
      <c r="F841" s="114">
        <v>4002</v>
      </c>
      <c r="G841" s="51" t="s">
        <v>389</v>
      </c>
      <c r="H841" s="24" t="str">
        <f>IFERROR(IF(F841*1=9999,VLOOKUP(99&amp;C841*1,[4]Depara_Prod_Oficial!$A$2:$F$1048576,6,FALSE),VLOOKUP(F841*1,[4]Depara_Prod_Oficial!$A$2:$F$1048576,6,FALSE)),E841)</f>
        <v>VIDA HOMEM STYLE</v>
      </c>
      <c r="I841" s="24" t="str">
        <f>IFERROR(VLOOKUP(H841,'[5]Principais Produtos'!$C$1:$D$42,2,0),"Não")</f>
        <v>Não</v>
      </c>
      <c r="J841" s="51" t="s">
        <v>387</v>
      </c>
      <c r="K841" s="115" t="s">
        <v>955</v>
      </c>
      <c r="L841" s="51"/>
      <c r="M841" s="124" t="s">
        <v>48</v>
      </c>
      <c r="N841" s="125">
        <v>94812.58</v>
      </c>
      <c r="O841" s="125">
        <v>15000</v>
      </c>
      <c r="P841" s="56">
        <v>79812.58</v>
      </c>
      <c r="Q841" s="122"/>
      <c r="R841" s="123"/>
      <c r="S841" s="57" t="s">
        <v>49</v>
      </c>
      <c r="T841" s="53">
        <v>1385074</v>
      </c>
      <c r="U841" s="53" t="s">
        <v>8160</v>
      </c>
      <c r="V841" s="53" t="s">
        <v>8161</v>
      </c>
      <c r="W841" s="53" t="s">
        <v>52</v>
      </c>
      <c r="X841" s="53" t="s">
        <v>8162</v>
      </c>
      <c r="Y841" s="53">
        <v>89000849</v>
      </c>
      <c r="Z841" s="53" t="s">
        <v>8163</v>
      </c>
      <c r="AA841" s="53" t="s">
        <v>56</v>
      </c>
      <c r="AB841" s="53">
        <v>35401.21</v>
      </c>
      <c r="AC841" s="53">
        <v>35401.21</v>
      </c>
      <c r="AD841" s="53" t="s">
        <v>56</v>
      </c>
      <c r="AE841" s="53" t="s">
        <v>56</v>
      </c>
      <c r="AF841" s="53" t="s">
        <v>56</v>
      </c>
      <c r="AG841" s="53">
        <v>35401.21</v>
      </c>
      <c r="AH841" s="53" t="s">
        <v>102</v>
      </c>
      <c r="AI841" s="53">
        <v>17700.61</v>
      </c>
      <c r="AJ841" s="53">
        <v>0</v>
      </c>
      <c r="AK841" s="53" t="s">
        <v>58</v>
      </c>
      <c r="AL841" s="53">
        <v>0</v>
      </c>
      <c r="AM841" s="51" t="s">
        <v>59</v>
      </c>
      <c r="AN841" s="51" t="s">
        <v>60</v>
      </c>
      <c r="AO841" s="51"/>
      <c r="AP841" s="53" t="s">
        <v>61</v>
      </c>
      <c r="AQ841" s="53" t="s">
        <v>270</v>
      </c>
      <c r="AR841" s="53" t="s">
        <v>199</v>
      </c>
      <c r="AS841" s="53" t="s">
        <v>88</v>
      </c>
      <c r="AT841" s="53" t="s">
        <v>2557</v>
      </c>
      <c r="AU841" s="53" t="s">
        <v>65</v>
      </c>
      <c r="AV841" s="53" t="s">
        <v>5059</v>
      </c>
      <c r="AW841" s="53" t="s">
        <v>5060</v>
      </c>
      <c r="AX841" s="53" t="s">
        <v>68</v>
      </c>
      <c r="AY841" s="53" t="s">
        <v>93</v>
      </c>
      <c r="AZ841" s="53" t="s">
        <v>7735</v>
      </c>
      <c r="BA841" s="53" t="s">
        <v>70</v>
      </c>
      <c r="BB841" s="53">
        <v>0</v>
      </c>
      <c r="BC841" s="53" t="s">
        <v>8164</v>
      </c>
      <c r="BD841" s="58">
        <v>40808</v>
      </c>
      <c r="BE841" s="58">
        <v>40847</v>
      </c>
      <c r="BF841" s="53">
        <v>35401.21</v>
      </c>
      <c r="BG841" s="58">
        <v>40847</v>
      </c>
      <c r="BH841" s="59" t="s">
        <v>7735</v>
      </c>
      <c r="BI841" s="60">
        <v>2125</v>
      </c>
      <c r="BJ841" s="61">
        <v>70.833333333333329</v>
      </c>
      <c r="BK841" s="27">
        <f t="shared" si="50"/>
        <v>69</v>
      </c>
      <c r="BL841" s="110">
        <f t="shared" si="51"/>
        <v>5.75</v>
      </c>
    </row>
    <row r="842" spans="1:64" ht="16.5" customHeight="1" x14ac:dyDescent="0.25">
      <c r="A842" s="105" t="s">
        <v>7239</v>
      </c>
      <c r="B842" s="51" t="s">
        <v>8169</v>
      </c>
      <c r="C842" s="49">
        <v>82</v>
      </c>
      <c r="D842" s="63" t="s">
        <v>3333</v>
      </c>
      <c r="E842" s="51" t="s">
        <v>1930</v>
      </c>
      <c r="F842" s="114">
        <v>3003</v>
      </c>
      <c r="G842" s="51" t="s">
        <v>389</v>
      </c>
      <c r="H842" s="24" t="str">
        <f>IFERROR(IF(F842*1=9999,VLOOKUP(99&amp;C842*1,[4]Depara_Prod_Oficial!$A$2:$F$1048576,6,FALSE),VLOOKUP(F842*1,[4]Depara_Prod_Oficial!$A$2:$F$1048576,6,FALSE)),E842)</f>
        <v>AP Cartões</v>
      </c>
      <c r="I842" s="24" t="str">
        <f>IFERROR(VLOOKUP(H842,'[5]Principais Produtos'!$C$1:$D$42,2,0),"Não")</f>
        <v>Não</v>
      </c>
      <c r="J842" s="51" t="s">
        <v>387</v>
      </c>
      <c r="K842" s="51" t="s">
        <v>6139</v>
      </c>
      <c r="L842" s="51"/>
      <c r="M842" s="124" t="s">
        <v>903</v>
      </c>
      <c r="N842" s="125">
        <v>1082.47</v>
      </c>
      <c r="O842" s="125">
        <v>1082.47</v>
      </c>
      <c r="P842" s="56">
        <v>0</v>
      </c>
      <c r="Q842" s="122"/>
      <c r="R842" s="123"/>
      <c r="S842" s="62" t="s">
        <v>375</v>
      </c>
      <c r="T842" s="53">
        <v>1756328</v>
      </c>
      <c r="U842" s="53" t="s">
        <v>8165</v>
      </c>
      <c r="V842" s="53" t="s">
        <v>8166</v>
      </c>
      <c r="W842" s="53" t="s">
        <v>52</v>
      </c>
      <c r="X842" s="53" t="s">
        <v>762</v>
      </c>
      <c r="Y842" s="53" t="s">
        <v>8167</v>
      </c>
      <c r="Z842" s="53" t="s">
        <v>8168</v>
      </c>
      <c r="AA842" s="53" t="s">
        <v>56</v>
      </c>
      <c r="AB842" s="53">
        <v>340686.82</v>
      </c>
      <c r="AC842" s="53">
        <v>340686.82</v>
      </c>
      <c r="AD842" s="53" t="s">
        <v>56</v>
      </c>
      <c r="AE842" s="53" t="s">
        <v>56</v>
      </c>
      <c r="AF842" s="53" t="s">
        <v>56</v>
      </c>
      <c r="AG842" s="53">
        <v>1000</v>
      </c>
      <c r="AH842" s="53" t="s">
        <v>57</v>
      </c>
      <c r="AI842" s="53">
        <v>1000</v>
      </c>
      <c r="AJ842" s="53">
        <v>0</v>
      </c>
      <c r="AK842" s="53" t="s">
        <v>58</v>
      </c>
      <c r="AL842" s="53">
        <v>0</v>
      </c>
      <c r="AM842" s="51" t="s">
        <v>59</v>
      </c>
      <c r="AN842" s="51" t="s">
        <v>60</v>
      </c>
      <c r="AO842" s="51"/>
      <c r="AP842" s="53" t="s">
        <v>61</v>
      </c>
      <c r="AQ842" s="53" t="s">
        <v>270</v>
      </c>
      <c r="AR842" s="53" t="s">
        <v>63</v>
      </c>
      <c r="AS842" s="53" t="s">
        <v>88</v>
      </c>
      <c r="AT842" s="53" t="s">
        <v>6346</v>
      </c>
      <c r="AU842" s="53" t="s">
        <v>65</v>
      </c>
      <c r="AV842" s="53" t="s">
        <v>201</v>
      </c>
      <c r="AW842" s="53" t="s">
        <v>92</v>
      </c>
      <c r="AX842" s="53" t="s">
        <v>68</v>
      </c>
      <c r="AY842" s="53" t="s">
        <v>93</v>
      </c>
      <c r="AZ842" s="53" t="s">
        <v>7825</v>
      </c>
      <c r="BA842" s="53" t="s">
        <v>332</v>
      </c>
      <c r="BB842" s="53">
        <v>0</v>
      </c>
      <c r="BC842" s="53" t="s">
        <v>8169</v>
      </c>
      <c r="BD842" s="58">
        <v>41596</v>
      </c>
      <c r="BE842" s="58">
        <v>41612</v>
      </c>
      <c r="BF842" s="53">
        <v>340686.82</v>
      </c>
      <c r="BG842" s="58">
        <v>41612</v>
      </c>
      <c r="BH842" s="59" t="s">
        <v>7825</v>
      </c>
      <c r="BI842" s="60">
        <v>1366</v>
      </c>
      <c r="BJ842" s="61">
        <v>45.533333333333331</v>
      </c>
      <c r="BK842" s="27">
        <f t="shared" si="50"/>
        <v>44</v>
      </c>
      <c r="BL842" s="110">
        <f t="shared" si="51"/>
        <v>3.6666666666666665</v>
      </c>
    </row>
    <row r="843" spans="1:64" s="77" customFormat="1" ht="18.75" customHeight="1" x14ac:dyDescent="0.25">
      <c r="A843" s="105" t="s">
        <v>8177</v>
      </c>
      <c r="B843" s="51" t="s">
        <v>8246</v>
      </c>
      <c r="C843" s="49">
        <v>93</v>
      </c>
      <c r="D843" s="63" t="s">
        <v>3333</v>
      </c>
      <c r="E843" s="51" t="s">
        <v>1623</v>
      </c>
      <c r="F843" s="114">
        <v>6004</v>
      </c>
      <c r="G843" s="51" t="s">
        <v>389</v>
      </c>
      <c r="H843" s="24" t="str">
        <f>IFERROR(IF(F843*1=9999,VLOOKUP(99&amp;C843*1,[4]Depara_Prod_Oficial!$A$2:$F$1048576,6,FALSE),VLOOKUP(F843*1,[4]Depara_Prod_Oficial!$A$2:$F$1048576,6,FALSE)),E843)</f>
        <v>Vida Master</v>
      </c>
      <c r="I843" s="24" t="str">
        <f>IFERROR(VLOOKUP(H843,'[5]Principais Produtos'!$C$1:$D$42,2,0),"Não")</f>
        <v>Sim</v>
      </c>
      <c r="J843" s="51" t="s">
        <v>387</v>
      </c>
      <c r="K843" s="51" t="s">
        <v>958</v>
      </c>
      <c r="L843" s="51" t="s">
        <v>5507</v>
      </c>
      <c r="M843" s="124" t="s">
        <v>48</v>
      </c>
      <c r="N843" s="125">
        <v>157324.51</v>
      </c>
      <c r="O843" s="125">
        <v>110000</v>
      </c>
      <c r="P843" s="56">
        <v>47324.510000000009</v>
      </c>
      <c r="Q843" s="122"/>
      <c r="R843" s="123"/>
      <c r="S843" s="57" t="s">
        <v>49</v>
      </c>
      <c r="T843" s="53">
        <v>1265844</v>
      </c>
      <c r="U843" s="53" t="s">
        <v>8241</v>
      </c>
      <c r="V843" s="53" t="s">
        <v>8242</v>
      </c>
      <c r="W843" s="53" t="s">
        <v>52</v>
      </c>
      <c r="X843" s="53" t="s">
        <v>8243</v>
      </c>
      <c r="Y843" s="53" t="s">
        <v>8244</v>
      </c>
      <c r="Z843" s="53" t="s">
        <v>8245</v>
      </c>
      <c r="AA843" s="53" t="s">
        <v>56</v>
      </c>
      <c r="AB843" s="53">
        <v>60000</v>
      </c>
      <c r="AC843" s="53">
        <v>60000</v>
      </c>
      <c r="AD843" s="53" t="s">
        <v>56</v>
      </c>
      <c r="AE843" s="53" t="s">
        <v>56</v>
      </c>
      <c r="AF843" s="53" t="s">
        <v>56</v>
      </c>
      <c r="AG843" s="53">
        <v>60000</v>
      </c>
      <c r="AH843" s="53" t="s">
        <v>102</v>
      </c>
      <c r="AI843" s="53">
        <v>30000</v>
      </c>
      <c r="AJ843" s="53">
        <v>0</v>
      </c>
      <c r="AK843" s="53" t="s">
        <v>58</v>
      </c>
      <c r="AL843" s="53">
        <v>0</v>
      </c>
      <c r="AM843" s="51" t="s">
        <v>59</v>
      </c>
      <c r="AN843" s="51" t="s">
        <v>60</v>
      </c>
      <c r="AO843" s="51"/>
      <c r="AP843" s="53" t="s">
        <v>61</v>
      </c>
      <c r="AQ843" s="53" t="s">
        <v>270</v>
      </c>
      <c r="AR843" s="53" t="s">
        <v>199</v>
      </c>
      <c r="AS843" s="53" t="s">
        <v>320</v>
      </c>
      <c r="AT843" s="53"/>
      <c r="AU843" s="53" t="s">
        <v>65</v>
      </c>
      <c r="AV843" s="53" t="s">
        <v>3258</v>
      </c>
      <c r="AW843" s="53" t="s">
        <v>283</v>
      </c>
      <c r="AX843" s="53" t="s">
        <v>284</v>
      </c>
      <c r="AY843" s="53" t="s">
        <v>93</v>
      </c>
      <c r="AZ843" s="53" t="s">
        <v>8189</v>
      </c>
      <c r="BA843" s="53" t="s">
        <v>223</v>
      </c>
      <c r="BB843" s="53">
        <v>0</v>
      </c>
      <c r="BC843" s="53" t="s">
        <v>8246</v>
      </c>
      <c r="BD843" s="58">
        <v>40465</v>
      </c>
      <c r="BE843" s="58">
        <v>40483</v>
      </c>
      <c r="BF843" s="53">
        <v>60000</v>
      </c>
      <c r="BG843" s="58">
        <v>40483</v>
      </c>
      <c r="BH843" s="59" t="s">
        <v>8189</v>
      </c>
      <c r="BI843" s="60">
        <v>2506</v>
      </c>
      <c r="BJ843" s="61">
        <v>83.533333333333331</v>
      </c>
      <c r="BK843" s="27">
        <f t="shared" si="50"/>
        <v>82</v>
      </c>
      <c r="BL843" s="110">
        <f t="shared" si="51"/>
        <v>6.833333333333333</v>
      </c>
    </row>
    <row r="844" spans="1:64" s="77" customFormat="1" ht="18.75" customHeight="1" x14ac:dyDescent="0.25">
      <c r="A844" s="105" t="s">
        <v>8177</v>
      </c>
      <c r="B844" s="51" t="s">
        <v>8252</v>
      </c>
      <c r="C844" s="49">
        <v>93</v>
      </c>
      <c r="D844" s="63" t="s">
        <v>3333</v>
      </c>
      <c r="E844" s="51" t="s">
        <v>396</v>
      </c>
      <c r="F844" s="114">
        <v>6000</v>
      </c>
      <c r="G844" s="51" t="s">
        <v>389</v>
      </c>
      <c r="H844" s="24" t="str">
        <f>IFERROR(IF(F844*1=9999,VLOOKUP(99&amp;C844*1,[4]Depara_Prod_Oficial!$A$2:$F$1048576,6,FALSE),VLOOKUP(F844*1,[4]Depara_Prod_Oficial!$A$2:$F$1048576,6,FALSE)),E844)</f>
        <v>Vida Master</v>
      </c>
      <c r="I844" s="24" t="str">
        <f>IFERROR(VLOOKUP(H844,'[5]Principais Produtos'!$C$1:$D$42,2,0),"Não")</f>
        <v>Sim</v>
      </c>
      <c r="J844" s="51" t="s">
        <v>387</v>
      </c>
      <c r="K844" s="51" t="s">
        <v>3664</v>
      </c>
      <c r="L844" s="51"/>
      <c r="M844" s="124" t="s">
        <v>902</v>
      </c>
      <c r="N844" s="125">
        <v>60198.400000000001</v>
      </c>
      <c r="O844" s="125">
        <v>60198.400000000001</v>
      </c>
      <c r="P844" s="56">
        <v>0</v>
      </c>
      <c r="Q844" s="122"/>
      <c r="R844" s="123"/>
      <c r="S844" s="57" t="s">
        <v>49</v>
      </c>
      <c r="T844" s="53">
        <v>419974</v>
      </c>
      <c r="U844" s="53" t="s">
        <v>8247</v>
      </c>
      <c r="V844" s="53" t="s">
        <v>8248</v>
      </c>
      <c r="W844" s="53" t="s">
        <v>52</v>
      </c>
      <c r="X844" s="53" t="s">
        <v>8249</v>
      </c>
      <c r="Y844" s="53" t="s">
        <v>8250</v>
      </c>
      <c r="Z844" s="53" t="s">
        <v>8251</v>
      </c>
      <c r="AA844" s="53" t="s">
        <v>56</v>
      </c>
      <c r="AB844" s="53">
        <v>17000</v>
      </c>
      <c r="AC844" s="53">
        <v>17000</v>
      </c>
      <c r="AD844" s="53" t="s">
        <v>56</v>
      </c>
      <c r="AE844" s="53" t="s">
        <v>56</v>
      </c>
      <c r="AF844" s="53" t="s">
        <v>56</v>
      </c>
      <c r="AG844" s="53">
        <v>17000</v>
      </c>
      <c r="AH844" s="53" t="s">
        <v>57</v>
      </c>
      <c r="AI844" s="53">
        <v>17000</v>
      </c>
      <c r="AJ844" s="53">
        <v>59148.09</v>
      </c>
      <c r="AK844" s="53" t="s">
        <v>58</v>
      </c>
      <c r="AL844" s="53">
        <v>0</v>
      </c>
      <c r="AM844" s="51" t="s">
        <v>150</v>
      </c>
      <c r="AN844" s="51" t="s">
        <v>1030</v>
      </c>
      <c r="AO844" s="51" t="s">
        <v>6740</v>
      </c>
      <c r="AP844" s="53" t="s">
        <v>61</v>
      </c>
      <c r="AQ844" s="53" t="s">
        <v>62</v>
      </c>
      <c r="AR844" s="53" t="s">
        <v>63</v>
      </c>
      <c r="AS844" s="53" t="s">
        <v>64</v>
      </c>
      <c r="AT844" s="53" t="s">
        <v>2408</v>
      </c>
      <c r="AU844" s="53" t="s">
        <v>65</v>
      </c>
      <c r="AV844" s="53" t="s">
        <v>201</v>
      </c>
      <c r="AW844" s="53" t="s">
        <v>92</v>
      </c>
      <c r="AX844" s="53" t="s">
        <v>4835</v>
      </c>
      <c r="AY844" s="53" t="s">
        <v>434</v>
      </c>
      <c r="AZ844" s="53" t="s">
        <v>8184</v>
      </c>
      <c r="BA844" s="53" t="s">
        <v>191</v>
      </c>
      <c r="BB844" s="53">
        <v>0</v>
      </c>
      <c r="BC844" s="53" t="s">
        <v>8252</v>
      </c>
      <c r="BD844" s="58">
        <v>38245</v>
      </c>
      <c r="BE844" s="58">
        <v>38274</v>
      </c>
      <c r="BF844" s="53">
        <v>17000</v>
      </c>
      <c r="BG844" s="58">
        <v>38274</v>
      </c>
      <c r="BH844" s="59" t="s">
        <v>8184</v>
      </c>
      <c r="BI844" s="60">
        <v>4716</v>
      </c>
      <c r="BJ844" s="61">
        <v>157.19999999999999</v>
      </c>
      <c r="BK844" s="27">
        <f t="shared" si="50"/>
        <v>154</v>
      </c>
      <c r="BL844" s="110">
        <f t="shared" si="51"/>
        <v>12.833333333333334</v>
      </c>
    </row>
    <row r="845" spans="1:64" s="77" customFormat="1" ht="18.75" customHeight="1" x14ac:dyDescent="0.25">
      <c r="A845" s="105" t="s">
        <v>8177</v>
      </c>
      <c r="B845" s="51" t="s">
        <v>8258</v>
      </c>
      <c r="C845" s="49" t="s">
        <v>1618</v>
      </c>
      <c r="D845" s="63" t="s">
        <v>3333</v>
      </c>
      <c r="E845" s="51" t="s">
        <v>1622</v>
      </c>
      <c r="F845" s="114">
        <v>9999</v>
      </c>
      <c r="G845" s="51" t="s">
        <v>389</v>
      </c>
      <c r="H845" s="24" t="str">
        <f>IFERROR(IF(F845*1=9999,VLOOKUP(99&amp;C845*1,[4]Depara_Prod_Oficial!$A$2:$F$1048576,6,FALSE),VLOOKUP(F845*1,[4]Depara_Prod_Oficial!$A$2:$F$1048576,6,FALSE)),E845)</f>
        <v>PRODUTO GENÉRICO</v>
      </c>
      <c r="I845" s="24" t="str">
        <f>IFERROR(VLOOKUP(H845,'[5]Principais Produtos'!$C$1:$D$42,2,0),"Não")</f>
        <v>Não</v>
      </c>
      <c r="J845" s="51" t="s">
        <v>387</v>
      </c>
      <c r="K845" s="51" t="s">
        <v>3664</v>
      </c>
      <c r="L845" s="51"/>
      <c r="M845" s="124" t="s">
        <v>48</v>
      </c>
      <c r="N845" s="125">
        <v>165428.1</v>
      </c>
      <c r="O845" s="125">
        <v>150000</v>
      </c>
      <c r="P845" s="56">
        <v>15428.100000000006</v>
      </c>
      <c r="Q845" s="122">
        <v>22500</v>
      </c>
      <c r="R845" s="123"/>
      <c r="S845" s="57" t="s">
        <v>49</v>
      </c>
      <c r="T845" s="53">
        <v>1291533</v>
      </c>
      <c r="U845" s="53" t="s">
        <v>8253</v>
      </c>
      <c r="V845" s="53" t="s">
        <v>8254</v>
      </c>
      <c r="W845" s="53" t="s">
        <v>52</v>
      </c>
      <c r="X845" s="53" t="s">
        <v>8255</v>
      </c>
      <c r="Y845" s="53" t="s">
        <v>8256</v>
      </c>
      <c r="Z845" s="53" t="s">
        <v>8257</v>
      </c>
      <c r="AA845" s="53" t="s">
        <v>56</v>
      </c>
      <c r="AB845" s="53">
        <v>168350.89</v>
      </c>
      <c r="AC845" s="53">
        <v>168350.89</v>
      </c>
      <c r="AD845" s="53" t="s">
        <v>56</v>
      </c>
      <c r="AE845" s="53" t="s">
        <v>56</v>
      </c>
      <c r="AF845" s="53" t="s">
        <v>56</v>
      </c>
      <c r="AG845" s="53">
        <v>168350.89</v>
      </c>
      <c r="AH845" s="53" t="s">
        <v>57</v>
      </c>
      <c r="AI845" s="53">
        <v>168350.89</v>
      </c>
      <c r="AJ845" s="53">
        <v>0</v>
      </c>
      <c r="AK845" s="53" t="s">
        <v>58</v>
      </c>
      <c r="AL845" s="53">
        <v>0</v>
      </c>
      <c r="AM845" s="51" t="s">
        <v>59</v>
      </c>
      <c r="AN845" s="51" t="s">
        <v>60</v>
      </c>
      <c r="AO845" s="51"/>
      <c r="AP845" s="53" t="s">
        <v>61</v>
      </c>
      <c r="AQ845" s="53" t="s">
        <v>270</v>
      </c>
      <c r="AR845" s="53" t="s">
        <v>63</v>
      </c>
      <c r="AS845" s="53" t="s">
        <v>64</v>
      </c>
      <c r="AT845" s="53" t="s">
        <v>153</v>
      </c>
      <c r="AU845" s="53" t="s">
        <v>65</v>
      </c>
      <c r="AV845" s="53" t="s">
        <v>3459</v>
      </c>
      <c r="AW845" s="53" t="s">
        <v>272</v>
      </c>
      <c r="AX845" s="53" t="s">
        <v>273</v>
      </c>
      <c r="AY845" s="53" t="s">
        <v>93</v>
      </c>
      <c r="AZ845" s="53" t="s">
        <v>8189</v>
      </c>
      <c r="BA845" s="53" t="s">
        <v>223</v>
      </c>
      <c r="BB845" s="53">
        <v>0</v>
      </c>
      <c r="BC845" s="53" t="s">
        <v>8258</v>
      </c>
      <c r="BD845" s="58">
        <v>40492</v>
      </c>
      <c r="BE845" s="58">
        <v>40588</v>
      </c>
      <c r="BF845" s="53">
        <v>168350.89</v>
      </c>
      <c r="BG845" s="58">
        <v>40588</v>
      </c>
      <c r="BH845" s="59" t="s">
        <v>8189</v>
      </c>
      <c r="BI845" s="60">
        <v>2401</v>
      </c>
      <c r="BJ845" s="61">
        <v>80.033333333333331</v>
      </c>
      <c r="BK845" s="27">
        <f t="shared" si="50"/>
        <v>78</v>
      </c>
      <c r="BL845" s="110">
        <f t="shared" si="51"/>
        <v>6.5</v>
      </c>
    </row>
    <row r="846" spans="1:64" s="77" customFormat="1" ht="18.75" customHeight="1" x14ac:dyDescent="0.25">
      <c r="A846" s="105" t="s">
        <v>8177</v>
      </c>
      <c r="B846" s="51" t="s">
        <v>8265</v>
      </c>
      <c r="C846" s="49">
        <v>93</v>
      </c>
      <c r="D846" s="63" t="s">
        <v>3333</v>
      </c>
      <c r="E846" s="51" t="s">
        <v>3951</v>
      </c>
      <c r="F846" s="114">
        <v>7012</v>
      </c>
      <c r="G846" s="51" t="s">
        <v>46</v>
      </c>
      <c r="H846" s="24" t="str">
        <f>IFERROR(IF(F846*1=9999,VLOOKUP(99&amp;C846*1,[4]Depara_Prod_Oficial!$A$2:$F$1048576,6,FALSE),VLOOKUP(F846*1,[4]Depara_Prod_Oficial!$A$2:$F$1048576,6,FALSE)),E846)</f>
        <v>Vida Específica</v>
      </c>
      <c r="I846" s="24" t="str">
        <f>IFERROR(VLOOKUP(H846,'[5]Principais Produtos'!$C$1:$D$42,2,0),"Não")</f>
        <v>Não</v>
      </c>
      <c r="J846" s="51" t="s">
        <v>387</v>
      </c>
      <c r="K846" s="51" t="s">
        <v>47</v>
      </c>
      <c r="L846" s="51"/>
      <c r="M846" s="124" t="s">
        <v>369</v>
      </c>
      <c r="N846" s="125">
        <v>182596.06</v>
      </c>
      <c r="O846" s="125">
        <v>0</v>
      </c>
      <c r="P846" s="56">
        <v>182596.06</v>
      </c>
      <c r="Q846" s="122"/>
      <c r="R846" s="123"/>
      <c r="S846" s="57" t="s">
        <v>49</v>
      </c>
      <c r="T846" s="53">
        <v>1433288</v>
      </c>
      <c r="U846" s="53" t="s">
        <v>8259</v>
      </c>
      <c r="V846" s="53" t="s">
        <v>8260</v>
      </c>
      <c r="W846" s="53" t="s">
        <v>52</v>
      </c>
      <c r="X846" s="53" t="s">
        <v>8261</v>
      </c>
      <c r="Y846" s="53" t="s">
        <v>8262</v>
      </c>
      <c r="Z846" s="53" t="s">
        <v>8263</v>
      </c>
      <c r="AA846" s="53" t="s">
        <v>56</v>
      </c>
      <c r="AB846" s="53">
        <v>67705.5</v>
      </c>
      <c r="AC846" s="53">
        <v>67705.5</v>
      </c>
      <c r="AD846" s="53" t="s">
        <v>56</v>
      </c>
      <c r="AE846" s="53" t="s">
        <v>56</v>
      </c>
      <c r="AF846" s="53" t="s">
        <v>56</v>
      </c>
      <c r="AG846" s="53">
        <v>67705.5</v>
      </c>
      <c r="AH846" s="53" t="s">
        <v>102</v>
      </c>
      <c r="AI846" s="53">
        <v>33852.75</v>
      </c>
      <c r="AJ846" s="53">
        <v>0</v>
      </c>
      <c r="AK846" s="53" t="s">
        <v>58</v>
      </c>
      <c r="AL846" s="53">
        <v>0</v>
      </c>
      <c r="AM846" s="51" t="s">
        <v>59</v>
      </c>
      <c r="AN846" s="51" t="s">
        <v>60</v>
      </c>
      <c r="AO846" s="51"/>
      <c r="AP846" s="53" t="s">
        <v>61</v>
      </c>
      <c r="AQ846" s="53" t="s">
        <v>270</v>
      </c>
      <c r="AR846" s="53" t="s">
        <v>63</v>
      </c>
      <c r="AS846" s="53" t="s">
        <v>88</v>
      </c>
      <c r="AT846" s="53" t="s">
        <v>187</v>
      </c>
      <c r="AU846" s="53" t="s">
        <v>65</v>
      </c>
      <c r="AV846" s="53" t="s">
        <v>6902</v>
      </c>
      <c r="AW846" s="53" t="s">
        <v>105</v>
      </c>
      <c r="AX846" s="53" t="s">
        <v>68</v>
      </c>
      <c r="AY846" s="53" t="s">
        <v>93</v>
      </c>
      <c r="AZ846" s="53" t="s">
        <v>8264</v>
      </c>
      <c r="BA846" s="53" t="s">
        <v>202</v>
      </c>
      <c r="BB846" s="53">
        <v>0</v>
      </c>
      <c r="BC846" s="53" t="s">
        <v>8265</v>
      </c>
      <c r="BD846" s="58">
        <v>40786</v>
      </c>
      <c r="BE846" s="58">
        <v>40984</v>
      </c>
      <c r="BF846" s="53">
        <v>67705.5</v>
      </c>
      <c r="BG846" s="58">
        <v>40984</v>
      </c>
      <c r="BH846" s="59" t="s">
        <v>8264</v>
      </c>
      <c r="BI846" s="60">
        <v>1998</v>
      </c>
      <c r="BJ846" s="61">
        <v>66.599999999999994</v>
      </c>
      <c r="BK846" s="27">
        <f t="shared" si="50"/>
        <v>65</v>
      </c>
      <c r="BL846" s="110">
        <f t="shared" si="51"/>
        <v>5.416666666666667</v>
      </c>
    </row>
    <row r="847" spans="1:64" s="77" customFormat="1" ht="18.75" customHeight="1" x14ac:dyDescent="0.25">
      <c r="A847" s="105" t="s">
        <v>8177</v>
      </c>
      <c r="B847" s="51" t="s">
        <v>8272</v>
      </c>
      <c r="C847" s="49">
        <v>93</v>
      </c>
      <c r="D847" s="63" t="s">
        <v>3333</v>
      </c>
      <c r="E847" s="51" t="s">
        <v>1623</v>
      </c>
      <c r="F847" s="114">
        <v>6004</v>
      </c>
      <c r="G847" s="51" t="s">
        <v>389</v>
      </c>
      <c r="H847" s="24" t="str">
        <f>IFERROR(IF(F847*1=9999,VLOOKUP(99&amp;C847*1,[4]Depara_Prod_Oficial!$A$2:$F$1048576,6,FALSE),VLOOKUP(F847*1,[4]Depara_Prod_Oficial!$A$2:$F$1048576,6,FALSE)),E847)</f>
        <v>Vida Master</v>
      </c>
      <c r="I847" s="24" t="str">
        <f>IFERROR(VLOOKUP(H847,'[5]Principais Produtos'!$C$1:$D$42,2,0),"Não")</f>
        <v>Sim</v>
      </c>
      <c r="J847" s="51" t="s">
        <v>387</v>
      </c>
      <c r="K847" s="51" t="s">
        <v>958</v>
      </c>
      <c r="L847" s="51" t="s">
        <v>4725</v>
      </c>
      <c r="M847" s="124" t="s">
        <v>903</v>
      </c>
      <c r="N847" s="125">
        <v>111126.02</v>
      </c>
      <c r="O847" s="125">
        <v>111126.02</v>
      </c>
      <c r="P847" s="56">
        <v>0</v>
      </c>
      <c r="Q847" s="122"/>
      <c r="R847" s="123"/>
      <c r="S847" s="57" t="s">
        <v>49</v>
      </c>
      <c r="T847" s="53">
        <v>1150544</v>
      </c>
      <c r="U847" s="53" t="s">
        <v>8266</v>
      </c>
      <c r="V847" s="53" t="s">
        <v>8267</v>
      </c>
      <c r="W847" s="53" t="s">
        <v>52</v>
      </c>
      <c r="X847" s="53" t="s">
        <v>8268</v>
      </c>
      <c r="Y847" s="53" t="s">
        <v>8269</v>
      </c>
      <c r="Z847" s="53" t="s">
        <v>8270</v>
      </c>
      <c r="AA847" s="53" t="s">
        <v>56</v>
      </c>
      <c r="AB847" s="53">
        <v>60000</v>
      </c>
      <c r="AC847" s="53">
        <v>60000</v>
      </c>
      <c r="AD847" s="53" t="s">
        <v>56</v>
      </c>
      <c r="AE847" s="53" t="s">
        <v>56</v>
      </c>
      <c r="AF847" s="53" t="s">
        <v>56</v>
      </c>
      <c r="AG847" s="53">
        <v>60000</v>
      </c>
      <c r="AH847" s="53" t="s">
        <v>102</v>
      </c>
      <c r="AI847" s="53">
        <v>30000</v>
      </c>
      <c r="AJ847" s="53">
        <v>0</v>
      </c>
      <c r="AK847" s="53" t="s">
        <v>58</v>
      </c>
      <c r="AL847" s="53">
        <v>0</v>
      </c>
      <c r="AM847" s="51" t="s">
        <v>59</v>
      </c>
      <c r="AN847" s="51" t="s">
        <v>60</v>
      </c>
      <c r="AO847" s="51"/>
      <c r="AP847" s="53" t="s">
        <v>61</v>
      </c>
      <c r="AQ847" s="53" t="s">
        <v>270</v>
      </c>
      <c r="AR847" s="53" t="s">
        <v>199</v>
      </c>
      <c r="AS847" s="53" t="s">
        <v>88</v>
      </c>
      <c r="AT847" s="53" t="s">
        <v>187</v>
      </c>
      <c r="AU847" s="53" t="s">
        <v>65</v>
      </c>
      <c r="AV847" s="53" t="s">
        <v>8271</v>
      </c>
      <c r="AW847" s="53" t="s">
        <v>283</v>
      </c>
      <c r="AX847" s="53" t="s">
        <v>284</v>
      </c>
      <c r="AY847" s="53" t="s">
        <v>93</v>
      </c>
      <c r="AZ847" s="53" t="s">
        <v>8264</v>
      </c>
      <c r="BA847" s="53" t="s">
        <v>332</v>
      </c>
      <c r="BB847" s="53">
        <v>0</v>
      </c>
      <c r="BC847" s="53" t="s">
        <v>8272</v>
      </c>
      <c r="BD847" s="58">
        <v>40151</v>
      </c>
      <c r="BE847" s="58">
        <v>40165</v>
      </c>
      <c r="BF847" s="53">
        <v>60000</v>
      </c>
      <c r="BG847" s="58">
        <v>40165</v>
      </c>
      <c r="BH847" s="59" t="s">
        <v>8264</v>
      </c>
      <c r="BI847" s="60">
        <v>2817</v>
      </c>
      <c r="BJ847" s="61">
        <v>93.9</v>
      </c>
      <c r="BK847" s="27">
        <f t="shared" si="50"/>
        <v>92</v>
      </c>
      <c r="BL847" s="110">
        <f t="shared" si="51"/>
        <v>7.666666666666667</v>
      </c>
    </row>
    <row r="848" spans="1:64" s="77" customFormat="1" ht="18.75" customHeight="1" x14ac:dyDescent="0.25">
      <c r="A848" s="105" t="s">
        <v>8177</v>
      </c>
      <c r="B848" s="51" t="s">
        <v>8278</v>
      </c>
      <c r="C848" s="49">
        <v>82</v>
      </c>
      <c r="D848" s="63" t="s">
        <v>3333</v>
      </c>
      <c r="E848" s="51" t="s">
        <v>1633</v>
      </c>
      <c r="F848" s="114">
        <v>5043</v>
      </c>
      <c r="G848" s="51" t="s">
        <v>374</v>
      </c>
      <c r="H848" s="24" t="str">
        <f>IFERROR(IF(F848*1=9999,VLOOKUP(99&amp;C848*1,[4]Depara_Prod_Oficial!$A$2:$F$1048576,6,FALSE),VLOOKUP(F848*1,[4]Depara_Prod_Oficial!$A$2:$F$1048576,6,FALSE)),E848)</f>
        <v>AP Mulher</v>
      </c>
      <c r="I848" s="24" t="str">
        <f>IFERROR(VLOOKUP(H848,'[5]Principais Produtos'!$C$1:$D$42,2,0),"Não")</f>
        <v>Sim</v>
      </c>
      <c r="J848" s="51" t="s">
        <v>925</v>
      </c>
      <c r="K848" s="51" t="s">
        <v>378</v>
      </c>
      <c r="L848" s="51"/>
      <c r="M848" s="124" t="s">
        <v>369</v>
      </c>
      <c r="N848" s="125">
        <v>17028</v>
      </c>
      <c r="O848" s="125">
        <v>0</v>
      </c>
      <c r="P848" s="56">
        <v>17028</v>
      </c>
      <c r="Q848" s="122"/>
      <c r="R848" s="123"/>
      <c r="S848" s="62" t="s">
        <v>375</v>
      </c>
      <c r="T848" s="53">
        <v>2171898</v>
      </c>
      <c r="U848" s="53" t="s">
        <v>8273</v>
      </c>
      <c r="V848" s="53" t="s">
        <v>8274</v>
      </c>
      <c r="W848" s="53" t="s">
        <v>52</v>
      </c>
      <c r="X848" s="53" t="s">
        <v>8275</v>
      </c>
      <c r="Y848" s="53" t="s">
        <v>8276</v>
      </c>
      <c r="Z848" s="53" t="s">
        <v>3265</v>
      </c>
      <c r="AA848" s="53" t="s">
        <v>56</v>
      </c>
      <c r="AB848" s="53">
        <v>11975.88</v>
      </c>
      <c r="AC848" s="53">
        <v>14257</v>
      </c>
      <c r="AD848" s="53" t="s">
        <v>56</v>
      </c>
      <c r="AE848" s="53" t="s">
        <v>56</v>
      </c>
      <c r="AF848" s="53" t="s">
        <v>56</v>
      </c>
      <c r="AG848" s="53">
        <v>11975.88</v>
      </c>
      <c r="AH848" s="53" t="s">
        <v>102</v>
      </c>
      <c r="AI848" s="53">
        <v>5987.94</v>
      </c>
      <c r="AJ848" s="53">
        <v>0</v>
      </c>
      <c r="AK848" s="53" t="s">
        <v>58</v>
      </c>
      <c r="AL848" s="53">
        <v>0</v>
      </c>
      <c r="AM848" s="51" t="s">
        <v>59</v>
      </c>
      <c r="AN848" s="51" t="s">
        <v>60</v>
      </c>
      <c r="AO848" s="51"/>
      <c r="AP848" s="53" t="s">
        <v>61</v>
      </c>
      <c r="AQ848" s="53" t="s">
        <v>86</v>
      </c>
      <c r="AR848" s="53" t="s">
        <v>87</v>
      </c>
      <c r="AS848" s="53" t="s">
        <v>3752</v>
      </c>
      <c r="AT848" s="53" t="s">
        <v>153</v>
      </c>
      <c r="AU848" s="53" t="s">
        <v>65</v>
      </c>
      <c r="AV848" s="53" t="s">
        <v>123</v>
      </c>
      <c r="AW848" s="53" t="s">
        <v>105</v>
      </c>
      <c r="AX848" s="53" t="s">
        <v>68</v>
      </c>
      <c r="AY848" s="53" t="s">
        <v>93</v>
      </c>
      <c r="AZ848" s="53" t="s">
        <v>8277</v>
      </c>
      <c r="BA848" s="53" t="s">
        <v>155</v>
      </c>
      <c r="BB848" s="53">
        <v>0</v>
      </c>
      <c r="BC848" s="53" t="s">
        <v>8278</v>
      </c>
      <c r="BD848" s="58">
        <v>42282</v>
      </c>
      <c r="BE848" s="58">
        <v>42322</v>
      </c>
      <c r="BF848" s="53">
        <v>11975.88</v>
      </c>
      <c r="BG848" s="58">
        <v>42322</v>
      </c>
      <c r="BH848" s="59" t="s">
        <v>8277</v>
      </c>
      <c r="BI848" s="60">
        <v>671</v>
      </c>
      <c r="BJ848" s="61">
        <v>22.366666666666667</v>
      </c>
      <c r="BK848" s="27">
        <f t="shared" si="50"/>
        <v>22</v>
      </c>
      <c r="BL848" s="110">
        <f t="shared" si="51"/>
        <v>1.8333333333333333</v>
      </c>
    </row>
    <row r="849" spans="1:64" s="77" customFormat="1" ht="18.75" customHeight="1" x14ac:dyDescent="0.25">
      <c r="A849" s="105" t="s">
        <v>8177</v>
      </c>
      <c r="B849" s="51" t="s">
        <v>8284</v>
      </c>
      <c r="C849" s="49">
        <v>82</v>
      </c>
      <c r="D849" s="63" t="s">
        <v>3333</v>
      </c>
      <c r="E849" s="51" t="s">
        <v>3555</v>
      </c>
      <c r="F849" s="114">
        <v>8030</v>
      </c>
      <c r="G849" s="51" t="s">
        <v>374</v>
      </c>
      <c r="H849" s="24" t="str">
        <f>IFERROR(IF(F849*1=9999,VLOOKUP(99&amp;C849*1,[4]Depara_Prod_Oficial!$A$2:$F$1048576,6,FALSE),VLOOKUP(F849*1,[4]Depara_Prod_Oficial!$A$2:$F$1048576,6,FALSE)),E849)</f>
        <v>AP STD</v>
      </c>
      <c r="I849" s="24" t="str">
        <f>IFERROR(VLOOKUP(H849,'[5]Principais Produtos'!$C$1:$D$42,2,0),"Não")</f>
        <v>Sim</v>
      </c>
      <c r="J849" s="51" t="s">
        <v>387</v>
      </c>
      <c r="K849" s="51" t="s">
        <v>47</v>
      </c>
      <c r="L849" s="51"/>
      <c r="M849" s="124" t="s">
        <v>369</v>
      </c>
      <c r="N849" s="125">
        <v>152923.60999999999</v>
      </c>
      <c r="O849" s="125">
        <v>0</v>
      </c>
      <c r="P849" s="56">
        <v>152923.60999999999</v>
      </c>
      <c r="Q849" s="122"/>
      <c r="R849" s="123"/>
      <c r="S849" s="62" t="s">
        <v>375</v>
      </c>
      <c r="T849" s="53">
        <v>1540249</v>
      </c>
      <c r="U849" s="53" t="s">
        <v>8279</v>
      </c>
      <c r="V849" s="53" t="s">
        <v>8280</v>
      </c>
      <c r="W849" s="53" t="s">
        <v>52</v>
      </c>
      <c r="X849" s="53" t="s">
        <v>8281</v>
      </c>
      <c r="Y849" s="53" t="s">
        <v>8282</v>
      </c>
      <c r="Z849" s="53" t="s">
        <v>8283</v>
      </c>
      <c r="AA849" s="53" t="s">
        <v>56</v>
      </c>
      <c r="AB849" s="53">
        <v>54104.51</v>
      </c>
      <c r="AC849" s="53">
        <v>54104.51</v>
      </c>
      <c r="AD849" s="53" t="s">
        <v>56</v>
      </c>
      <c r="AE849" s="53" t="s">
        <v>56</v>
      </c>
      <c r="AF849" s="53" t="s">
        <v>56</v>
      </c>
      <c r="AG849" s="53">
        <v>54104.51</v>
      </c>
      <c r="AH849" s="53" t="s">
        <v>102</v>
      </c>
      <c r="AI849" s="53">
        <v>27052.26</v>
      </c>
      <c r="AJ849" s="53">
        <v>0</v>
      </c>
      <c r="AK849" s="53" t="s">
        <v>58</v>
      </c>
      <c r="AL849" s="53">
        <v>0</v>
      </c>
      <c r="AM849" s="51" t="s">
        <v>59</v>
      </c>
      <c r="AN849" s="51" t="s">
        <v>60</v>
      </c>
      <c r="AO849" s="51"/>
      <c r="AP849" s="53" t="s">
        <v>61</v>
      </c>
      <c r="AQ849" s="53" t="s">
        <v>86</v>
      </c>
      <c r="AR849" s="53" t="s">
        <v>199</v>
      </c>
      <c r="AS849" s="53" t="s">
        <v>88</v>
      </c>
      <c r="AT849" s="53" t="s">
        <v>169</v>
      </c>
      <c r="AU849" s="53" t="s">
        <v>65</v>
      </c>
      <c r="AV849" s="53" t="s">
        <v>123</v>
      </c>
      <c r="AW849" s="53" t="s">
        <v>105</v>
      </c>
      <c r="AX849" s="53" t="s">
        <v>68</v>
      </c>
      <c r="AY849" s="53" t="s">
        <v>93</v>
      </c>
      <c r="AZ849" s="53" t="s">
        <v>8231</v>
      </c>
      <c r="BA849" s="53" t="s">
        <v>155</v>
      </c>
      <c r="BB849" s="53">
        <v>0</v>
      </c>
      <c r="BC849" s="53" t="s">
        <v>8284</v>
      </c>
      <c r="BD849" s="58">
        <v>41176</v>
      </c>
      <c r="BE849" s="58">
        <v>41213</v>
      </c>
      <c r="BF849" s="53">
        <v>54104.51</v>
      </c>
      <c r="BG849" s="58">
        <v>41213</v>
      </c>
      <c r="BH849" s="59" t="s">
        <v>8231</v>
      </c>
      <c r="BI849" s="60">
        <v>1766</v>
      </c>
      <c r="BJ849" s="61">
        <v>58.866666666666667</v>
      </c>
      <c r="BK849" s="27">
        <f t="shared" si="50"/>
        <v>58</v>
      </c>
      <c r="BL849" s="110">
        <f t="shared" si="51"/>
        <v>4.833333333333333</v>
      </c>
    </row>
    <row r="850" spans="1:64" s="77" customFormat="1" ht="18.75" customHeight="1" x14ac:dyDescent="0.25">
      <c r="A850" s="105" t="s">
        <v>8177</v>
      </c>
      <c r="B850" s="51" t="s">
        <v>8290</v>
      </c>
      <c r="C850" s="49">
        <v>93</v>
      </c>
      <c r="D850" s="63" t="s">
        <v>3333</v>
      </c>
      <c r="E850" s="51" t="s">
        <v>1630</v>
      </c>
      <c r="F850" s="114">
        <v>5055</v>
      </c>
      <c r="G850" s="51" t="s">
        <v>386</v>
      </c>
      <c r="H850" s="24" t="str">
        <f>IFERROR(IF(F850*1=9999,VLOOKUP(99&amp;C850*1,[4]Depara_Prod_Oficial!$A$2:$F$1048576,6,FALSE),VLOOKUP(F850*1,[4]Depara_Prod_Oficial!$A$2:$F$1048576,6,FALSE)),E850)</f>
        <v>Vida Master</v>
      </c>
      <c r="I850" s="24" t="str">
        <f>IFERROR(VLOOKUP(H850,'[5]Principais Produtos'!$C$1:$D$42,2,0),"Não")</f>
        <v>Sim</v>
      </c>
      <c r="J850" s="51" t="s">
        <v>387</v>
      </c>
      <c r="K850" s="51" t="s">
        <v>3664</v>
      </c>
      <c r="L850" s="51"/>
      <c r="M850" s="124" t="s">
        <v>369</v>
      </c>
      <c r="N850" s="125"/>
      <c r="O850" s="125">
        <v>0</v>
      </c>
      <c r="P850" s="56">
        <v>0</v>
      </c>
      <c r="Q850" s="122"/>
      <c r="R850" s="123"/>
      <c r="S850" s="62" t="s">
        <v>375</v>
      </c>
      <c r="T850" s="53">
        <v>2434870</v>
      </c>
      <c r="U850" s="53" t="s">
        <v>8285</v>
      </c>
      <c r="V850" s="53" t="s">
        <v>8286</v>
      </c>
      <c r="W850" s="53" t="s">
        <v>52</v>
      </c>
      <c r="X850" s="53" t="s">
        <v>8287</v>
      </c>
      <c r="Y850" s="53" t="s">
        <v>8288</v>
      </c>
      <c r="Z850" s="53" t="s">
        <v>8289</v>
      </c>
      <c r="AA850" s="53" t="s">
        <v>56</v>
      </c>
      <c r="AB850" s="53">
        <v>41666.660000000003</v>
      </c>
      <c r="AC850" s="53">
        <v>41666.660000000003</v>
      </c>
      <c r="AD850" s="53" t="s">
        <v>56</v>
      </c>
      <c r="AE850" s="53" t="s">
        <v>56</v>
      </c>
      <c r="AF850" s="53" t="s">
        <v>56</v>
      </c>
      <c r="AG850" s="53">
        <v>41666.660000000003</v>
      </c>
      <c r="AH850" s="53" t="s">
        <v>102</v>
      </c>
      <c r="AI850" s="53">
        <v>20833.330000000002</v>
      </c>
      <c r="AJ850" s="53">
        <v>0</v>
      </c>
      <c r="AK850" s="53" t="s">
        <v>58</v>
      </c>
      <c r="AL850" s="53">
        <v>0</v>
      </c>
      <c r="AM850" s="51" t="s">
        <v>59</v>
      </c>
      <c r="AN850" s="51" t="s">
        <v>60</v>
      </c>
      <c r="AO850" s="51"/>
      <c r="AP850" s="53" t="s">
        <v>61</v>
      </c>
      <c r="AQ850" s="53" t="s">
        <v>86</v>
      </c>
      <c r="AR850" s="53" t="s">
        <v>87</v>
      </c>
      <c r="AS850" s="53" t="s">
        <v>88</v>
      </c>
      <c r="AT850" s="53" t="s">
        <v>89</v>
      </c>
      <c r="AU850" s="53" t="s">
        <v>103</v>
      </c>
      <c r="AV850" s="53" t="s">
        <v>623</v>
      </c>
      <c r="AW850" s="53" t="s">
        <v>67</v>
      </c>
      <c r="AX850" s="53" t="s">
        <v>68</v>
      </c>
      <c r="AY850" s="53" t="s">
        <v>93</v>
      </c>
      <c r="AZ850" s="53" t="s">
        <v>8184</v>
      </c>
      <c r="BA850" s="53" t="s">
        <v>124</v>
      </c>
      <c r="BB850" s="53">
        <v>0</v>
      </c>
      <c r="BC850" s="53" t="s">
        <v>8290</v>
      </c>
      <c r="BD850" s="58">
        <v>42825</v>
      </c>
      <c r="BE850" s="58">
        <v>42833</v>
      </c>
      <c r="BF850" s="53">
        <v>41666.660000000003</v>
      </c>
      <c r="BG850" s="58">
        <v>42833</v>
      </c>
      <c r="BH850" s="59" t="s">
        <v>8184</v>
      </c>
      <c r="BI850" s="60">
        <v>157</v>
      </c>
      <c r="BJ850" s="61">
        <v>5.2333333333333334</v>
      </c>
      <c r="BK850" s="27">
        <f t="shared" ref="BK850:BK913" si="52">DATEDIF(BG850,BH850,"m")</f>
        <v>5</v>
      </c>
      <c r="BL850" s="110">
        <f t="shared" ref="BL850:BL913" si="53">BK850/12</f>
        <v>0.41666666666666669</v>
      </c>
    </row>
    <row r="851" spans="1:64" s="77" customFormat="1" ht="18.75" customHeight="1" x14ac:dyDescent="0.25">
      <c r="A851" s="105" t="s">
        <v>8177</v>
      </c>
      <c r="B851" s="51" t="s">
        <v>8296</v>
      </c>
      <c r="C851" s="49">
        <v>82</v>
      </c>
      <c r="D851" s="63" t="s">
        <v>3333</v>
      </c>
      <c r="E851" s="51" t="s">
        <v>1626</v>
      </c>
      <c r="F851" s="114">
        <v>8065</v>
      </c>
      <c r="G851" s="51" t="s">
        <v>374</v>
      </c>
      <c r="H851" s="24" t="str">
        <f>IFERROR(IF(F851*1=9999,VLOOKUP(99&amp;C851*1,[4]Depara_Prod_Oficial!$A$2:$F$1048576,6,FALSE),VLOOKUP(F851*1,[4]Depara_Prod_Oficial!$A$2:$F$1048576,6,FALSE)),E851)</f>
        <v>AP Proteção Sob Medida</v>
      </c>
      <c r="I851" s="24" t="str">
        <f>IFERROR(VLOOKUP(H851,'[5]Principais Produtos'!$C$1:$D$42,2,0),"Não")</f>
        <v>Sim</v>
      </c>
      <c r="J851" s="51" t="s">
        <v>925</v>
      </c>
      <c r="K851" s="51" t="s">
        <v>378</v>
      </c>
      <c r="L851" s="51"/>
      <c r="M851" s="124" t="s">
        <v>369</v>
      </c>
      <c r="N851" s="125">
        <v>13035.68</v>
      </c>
      <c r="O851" s="125">
        <v>0</v>
      </c>
      <c r="P851" s="56">
        <v>13035.68</v>
      </c>
      <c r="Q851" s="122"/>
      <c r="R851" s="123"/>
      <c r="S851" s="62" t="s">
        <v>375</v>
      </c>
      <c r="T851" s="53">
        <v>2458359</v>
      </c>
      <c r="U851" s="53" t="s">
        <v>8291</v>
      </c>
      <c r="V851" s="53" t="s">
        <v>8292</v>
      </c>
      <c r="W851" s="53" t="s">
        <v>52</v>
      </c>
      <c r="X851" s="53" t="s">
        <v>8293</v>
      </c>
      <c r="Y851" s="53" t="s">
        <v>8294</v>
      </c>
      <c r="Z851" s="53" t="s">
        <v>743</v>
      </c>
      <c r="AA851" s="53" t="s">
        <v>56</v>
      </c>
      <c r="AB851" s="53">
        <v>12997.8</v>
      </c>
      <c r="AC851" s="53">
        <v>12997.8</v>
      </c>
      <c r="AD851" s="53" t="s">
        <v>56</v>
      </c>
      <c r="AE851" s="53" t="s">
        <v>56</v>
      </c>
      <c r="AF851" s="53" t="s">
        <v>56</v>
      </c>
      <c r="AG851" s="53">
        <v>12997.8</v>
      </c>
      <c r="AH851" s="53" t="s">
        <v>102</v>
      </c>
      <c r="AI851" s="53">
        <v>6498.9</v>
      </c>
      <c r="AJ851" s="53">
        <v>0</v>
      </c>
      <c r="AK851" s="53" t="s">
        <v>58</v>
      </c>
      <c r="AL851" s="53">
        <v>0</v>
      </c>
      <c r="AM851" s="51" t="s">
        <v>59</v>
      </c>
      <c r="AN851" s="51" t="s">
        <v>60</v>
      </c>
      <c r="AO851" s="51"/>
      <c r="AP851" s="53" t="s">
        <v>61</v>
      </c>
      <c r="AQ851" s="53" t="s">
        <v>86</v>
      </c>
      <c r="AR851" s="53" t="s">
        <v>221</v>
      </c>
      <c r="AS851" s="53" t="s">
        <v>88</v>
      </c>
      <c r="AT851" s="53" t="s">
        <v>169</v>
      </c>
      <c r="AU851" s="53" t="s">
        <v>103</v>
      </c>
      <c r="AV851" s="53" t="s">
        <v>8295</v>
      </c>
      <c r="AW851" s="53" t="s">
        <v>105</v>
      </c>
      <c r="AX851" s="53" t="s">
        <v>68</v>
      </c>
      <c r="AY851" s="53" t="s">
        <v>93</v>
      </c>
      <c r="AZ851" s="53" t="s">
        <v>8184</v>
      </c>
      <c r="BA851" s="53" t="s">
        <v>124</v>
      </c>
      <c r="BB851" s="53">
        <v>0</v>
      </c>
      <c r="BC851" s="53" t="s">
        <v>8296</v>
      </c>
      <c r="BD851" s="58">
        <v>42891</v>
      </c>
      <c r="BE851" s="58">
        <v>42896</v>
      </c>
      <c r="BF851" s="53">
        <v>12997.8</v>
      </c>
      <c r="BG851" s="58">
        <v>42896</v>
      </c>
      <c r="BH851" s="59" t="s">
        <v>8184</v>
      </c>
      <c r="BI851" s="60">
        <v>94</v>
      </c>
      <c r="BJ851" s="61">
        <v>3.1333333333333333</v>
      </c>
      <c r="BK851" s="27">
        <f t="shared" si="52"/>
        <v>3</v>
      </c>
      <c r="BL851" s="110">
        <f t="shared" si="53"/>
        <v>0.25</v>
      </c>
    </row>
    <row r="852" spans="1:64" s="77" customFormat="1" ht="18.75" customHeight="1" x14ac:dyDescent="0.25">
      <c r="A852" s="105" t="s">
        <v>8177</v>
      </c>
      <c r="B852" s="51" t="s">
        <v>8303</v>
      </c>
      <c r="C852" s="49">
        <v>82</v>
      </c>
      <c r="D852" s="63" t="s">
        <v>3333</v>
      </c>
      <c r="E852" s="51" t="s">
        <v>8535</v>
      </c>
      <c r="F852" s="114">
        <v>7003</v>
      </c>
      <c r="G852" s="51" t="s">
        <v>374</v>
      </c>
      <c r="H852" s="24" t="str">
        <f>IFERROR(IF(F852*1=9999,VLOOKUP(99&amp;C852*1,[4]Depara_Prod_Oficial!$A$2:$F$1048576,6,FALSE),VLOOKUP(F852*1,[4]Depara_Prod_Oficial!$A$2:$F$1048576,6,FALSE)),E852)</f>
        <v>AP Específica</v>
      </c>
      <c r="I852" s="24" t="str">
        <f>IFERROR(VLOOKUP(H852,'[5]Principais Produtos'!$C$1:$D$42,2,0),"Não")</f>
        <v>Não</v>
      </c>
      <c r="J852" s="51" t="s">
        <v>400</v>
      </c>
      <c r="K852" s="51" t="s">
        <v>400</v>
      </c>
      <c r="L852" s="51"/>
      <c r="M852" s="124" t="s">
        <v>902</v>
      </c>
      <c r="N852" s="125">
        <v>34296.04</v>
      </c>
      <c r="O852" s="125">
        <v>34296.04</v>
      </c>
      <c r="P852" s="56">
        <v>0</v>
      </c>
      <c r="Q852" s="122"/>
      <c r="R852" s="123"/>
      <c r="S852" s="62" t="s">
        <v>375</v>
      </c>
      <c r="T852" s="53">
        <v>1981726</v>
      </c>
      <c r="U852" s="53" t="s">
        <v>8297</v>
      </c>
      <c r="V852" s="53" t="s">
        <v>8298</v>
      </c>
      <c r="W852" s="53" t="s">
        <v>52</v>
      </c>
      <c r="X852" s="53" t="s">
        <v>8299</v>
      </c>
      <c r="Y852" s="53" t="s">
        <v>8300</v>
      </c>
      <c r="Z852" s="53" t="s">
        <v>8301</v>
      </c>
      <c r="AA852" s="53" t="s">
        <v>56</v>
      </c>
      <c r="AB852" s="53">
        <v>20000</v>
      </c>
      <c r="AC852" s="53">
        <v>20000</v>
      </c>
      <c r="AD852" s="53" t="s">
        <v>56</v>
      </c>
      <c r="AE852" s="53" t="s">
        <v>56</v>
      </c>
      <c r="AF852" s="53" t="s">
        <v>56</v>
      </c>
      <c r="AG852" s="53">
        <v>20000</v>
      </c>
      <c r="AH852" s="53" t="s">
        <v>102</v>
      </c>
      <c r="AI852" s="53">
        <v>10000</v>
      </c>
      <c r="AJ852" s="53">
        <v>0</v>
      </c>
      <c r="AK852" s="53" t="s">
        <v>58</v>
      </c>
      <c r="AL852" s="53">
        <v>0</v>
      </c>
      <c r="AM852" s="51" t="s">
        <v>59</v>
      </c>
      <c r="AN852" s="51" t="s">
        <v>60</v>
      </c>
      <c r="AO852" s="51"/>
      <c r="AP852" s="53" t="s">
        <v>61</v>
      </c>
      <c r="AQ852" s="53" t="s">
        <v>86</v>
      </c>
      <c r="AR852" s="53" t="s">
        <v>199</v>
      </c>
      <c r="AS852" s="53" t="s">
        <v>64</v>
      </c>
      <c r="AT852" s="53" t="s">
        <v>2557</v>
      </c>
      <c r="AU852" s="53" t="s">
        <v>65</v>
      </c>
      <c r="AV852" s="53" t="s">
        <v>876</v>
      </c>
      <c r="AW852" s="53" t="s">
        <v>774</v>
      </c>
      <c r="AX852" s="53" t="s">
        <v>775</v>
      </c>
      <c r="AY852" s="53" t="s">
        <v>93</v>
      </c>
      <c r="AZ852" s="53" t="s">
        <v>8302</v>
      </c>
      <c r="BA852" s="53" t="s">
        <v>191</v>
      </c>
      <c r="BB852" s="53">
        <v>0</v>
      </c>
      <c r="BC852" s="53" t="s">
        <v>8303</v>
      </c>
      <c r="BD852" s="58">
        <v>41936</v>
      </c>
      <c r="BE852" s="58">
        <v>41963</v>
      </c>
      <c r="BF852" s="53">
        <v>20000</v>
      </c>
      <c r="BG852" s="58">
        <v>41963</v>
      </c>
      <c r="BH852" s="59" t="s">
        <v>8302</v>
      </c>
      <c r="BI852" s="60">
        <v>1031</v>
      </c>
      <c r="BJ852" s="61">
        <v>34.366666666666667</v>
      </c>
      <c r="BK852" s="27">
        <f t="shared" si="52"/>
        <v>33</v>
      </c>
      <c r="BL852" s="110">
        <f t="shared" si="53"/>
        <v>2.75</v>
      </c>
    </row>
    <row r="853" spans="1:64" s="77" customFormat="1" ht="18.75" customHeight="1" x14ac:dyDescent="0.25">
      <c r="A853" s="105" t="s">
        <v>8177</v>
      </c>
      <c r="B853" s="51" t="s">
        <v>8309</v>
      </c>
      <c r="C853" s="49">
        <v>82</v>
      </c>
      <c r="D853" s="63" t="s">
        <v>3333</v>
      </c>
      <c r="E853" s="51" t="s">
        <v>1633</v>
      </c>
      <c r="F853" s="114">
        <v>5043</v>
      </c>
      <c r="G853" s="51" t="s">
        <v>374</v>
      </c>
      <c r="H853" s="24" t="str">
        <f>IFERROR(IF(F853*1=9999,VLOOKUP(99&amp;C853*1,[4]Depara_Prod_Oficial!$A$2:$F$1048576,6,FALSE),VLOOKUP(F853*1,[4]Depara_Prod_Oficial!$A$2:$F$1048576,6,FALSE)),E853)</f>
        <v>AP Mulher</v>
      </c>
      <c r="I853" s="24" t="str">
        <f>IFERROR(VLOOKUP(H853,'[5]Principais Produtos'!$C$1:$D$42,2,0),"Não")</f>
        <v>Sim</v>
      </c>
      <c r="J853" s="51" t="s">
        <v>925</v>
      </c>
      <c r="K853" s="51" t="s">
        <v>378</v>
      </c>
      <c r="L853" s="51"/>
      <c r="M853" s="124" t="s">
        <v>369</v>
      </c>
      <c r="N853" s="125">
        <v>160084.72</v>
      </c>
      <c r="O853" s="125">
        <v>0</v>
      </c>
      <c r="P853" s="56">
        <v>160084.72</v>
      </c>
      <c r="Q853" s="122"/>
      <c r="R853" s="123"/>
      <c r="S853" s="62" t="s">
        <v>375</v>
      </c>
      <c r="T853" s="53">
        <v>1611788</v>
      </c>
      <c r="U853" s="53" t="s">
        <v>8304</v>
      </c>
      <c r="V853" s="53" t="s">
        <v>8305</v>
      </c>
      <c r="W853" s="53" t="s">
        <v>52</v>
      </c>
      <c r="X853" s="53" t="s">
        <v>8306</v>
      </c>
      <c r="Y853" s="53" t="s">
        <v>8307</v>
      </c>
      <c r="Z853" s="53" t="s">
        <v>8308</v>
      </c>
      <c r="AA853" s="53" t="s">
        <v>56</v>
      </c>
      <c r="AB853" s="53">
        <v>74250</v>
      </c>
      <c r="AC853" s="53">
        <v>90000</v>
      </c>
      <c r="AD853" s="53" t="s">
        <v>56</v>
      </c>
      <c r="AE853" s="53" t="s">
        <v>56</v>
      </c>
      <c r="AF853" s="53" t="s">
        <v>56</v>
      </c>
      <c r="AG853" s="53">
        <v>74250</v>
      </c>
      <c r="AH853" s="53" t="s">
        <v>102</v>
      </c>
      <c r="AI853" s="53">
        <v>37125</v>
      </c>
      <c r="AJ853" s="53">
        <v>0</v>
      </c>
      <c r="AK853" s="53" t="s">
        <v>58</v>
      </c>
      <c r="AL853" s="53">
        <v>0</v>
      </c>
      <c r="AM853" s="51" t="s">
        <v>59</v>
      </c>
      <c r="AN853" s="51" t="s">
        <v>60</v>
      </c>
      <c r="AO853" s="51"/>
      <c r="AP853" s="53" t="s">
        <v>61</v>
      </c>
      <c r="AQ853" s="53" t="s">
        <v>2955</v>
      </c>
      <c r="AR853" s="53" t="s">
        <v>538</v>
      </c>
      <c r="AS853" s="53" t="s">
        <v>88</v>
      </c>
      <c r="AT853" s="53" t="s">
        <v>590</v>
      </c>
      <c r="AU853" s="53" t="s">
        <v>65</v>
      </c>
      <c r="AV853" s="53" t="s">
        <v>1078</v>
      </c>
      <c r="AW853" s="53" t="s">
        <v>67</v>
      </c>
      <c r="AX853" s="53" t="s">
        <v>68</v>
      </c>
      <c r="AY853" s="53" t="s">
        <v>93</v>
      </c>
      <c r="AZ853" s="53" t="s">
        <v>8231</v>
      </c>
      <c r="BA853" s="53" t="s">
        <v>202</v>
      </c>
      <c r="BB853" s="53">
        <v>0</v>
      </c>
      <c r="BC853" s="53" t="s">
        <v>8309</v>
      </c>
      <c r="BD853" s="58">
        <v>41246</v>
      </c>
      <c r="BE853" s="58">
        <v>41366</v>
      </c>
      <c r="BF853" s="53">
        <v>74250</v>
      </c>
      <c r="BG853" s="58">
        <v>41366</v>
      </c>
      <c r="BH853" s="59" t="s">
        <v>8231</v>
      </c>
      <c r="BI853" s="60">
        <v>1613</v>
      </c>
      <c r="BJ853" s="61">
        <v>53.766666666666666</v>
      </c>
      <c r="BK853" s="27">
        <f t="shared" si="52"/>
        <v>52</v>
      </c>
      <c r="BL853" s="110">
        <f t="shared" si="53"/>
        <v>4.333333333333333</v>
      </c>
    </row>
    <row r="854" spans="1:64" s="77" customFormat="1" ht="18.75" customHeight="1" x14ac:dyDescent="0.25">
      <c r="A854" s="105" t="s">
        <v>8177</v>
      </c>
      <c r="B854" s="51" t="s">
        <v>8315</v>
      </c>
      <c r="C854" s="49">
        <v>93</v>
      </c>
      <c r="D854" s="63" t="s">
        <v>3333</v>
      </c>
      <c r="E854" s="51" t="s">
        <v>377</v>
      </c>
      <c r="F854" s="114">
        <v>1008</v>
      </c>
      <c r="G854" s="51" t="s">
        <v>46</v>
      </c>
      <c r="H854" s="24" t="str">
        <f>IFERROR(IF(F854*1=9999,VLOOKUP(99&amp;C854*1,[4]Depara_Prod_Oficial!$A$2:$F$1048576,6,FALSE),VLOOKUP(F854*1,[4]Depara_Prod_Oficial!$A$2:$F$1048576,6,FALSE)),E854)</f>
        <v>Vida Proteção Exclusiva</v>
      </c>
      <c r="I854" s="24" t="str">
        <f>IFERROR(VLOOKUP(H854,'[5]Principais Produtos'!$C$1:$D$42,2,0),"Não")</f>
        <v>Sim</v>
      </c>
      <c r="J854" s="51" t="s">
        <v>387</v>
      </c>
      <c r="K854" s="51" t="s">
        <v>47</v>
      </c>
      <c r="L854" s="51"/>
      <c r="M854" s="124" t="s">
        <v>369</v>
      </c>
      <c r="N854" s="125">
        <v>58702.55</v>
      </c>
      <c r="O854" s="125">
        <v>0</v>
      </c>
      <c r="P854" s="56">
        <v>58702.55</v>
      </c>
      <c r="Q854" s="122"/>
      <c r="R854" s="123"/>
      <c r="S854" s="62" t="s">
        <v>375</v>
      </c>
      <c r="T854" s="53">
        <v>2421720</v>
      </c>
      <c r="U854" s="53" t="s">
        <v>8310</v>
      </c>
      <c r="V854" s="53" t="s">
        <v>8311</v>
      </c>
      <c r="W854" s="53" t="s">
        <v>52</v>
      </c>
      <c r="X854" s="53" t="s">
        <v>8312</v>
      </c>
      <c r="Y854" s="53" t="s">
        <v>8313</v>
      </c>
      <c r="Z854" s="53" t="s">
        <v>8314</v>
      </c>
      <c r="AA854" s="53" t="s">
        <v>56</v>
      </c>
      <c r="AB854" s="53">
        <v>33552.79</v>
      </c>
      <c r="AC854" s="53">
        <v>33552.79</v>
      </c>
      <c r="AD854" s="53" t="s">
        <v>56</v>
      </c>
      <c r="AE854" s="53" t="s">
        <v>56</v>
      </c>
      <c r="AF854" s="53" t="s">
        <v>56</v>
      </c>
      <c r="AG854" s="53">
        <v>33552.79</v>
      </c>
      <c r="AH854" s="53" t="s">
        <v>102</v>
      </c>
      <c r="AI854" s="53">
        <v>16776.400000000001</v>
      </c>
      <c r="AJ854" s="53">
        <v>0</v>
      </c>
      <c r="AK854" s="53" t="s">
        <v>58</v>
      </c>
      <c r="AL854" s="53">
        <v>0</v>
      </c>
      <c r="AM854" s="51" t="s">
        <v>59</v>
      </c>
      <c r="AN854" s="51" t="s">
        <v>60</v>
      </c>
      <c r="AO854" s="51"/>
      <c r="AP854" s="53" t="s">
        <v>61</v>
      </c>
      <c r="AQ854" s="53" t="s">
        <v>62</v>
      </c>
      <c r="AR854" s="53" t="s">
        <v>1563</v>
      </c>
      <c r="AS854" s="53" t="s">
        <v>88</v>
      </c>
      <c r="AT854" s="53" t="s">
        <v>169</v>
      </c>
      <c r="AU854" s="53" t="s">
        <v>65</v>
      </c>
      <c r="AV854" s="53" t="s">
        <v>210</v>
      </c>
      <c r="AW854" s="53" t="s">
        <v>92</v>
      </c>
      <c r="AX854" s="53" t="s">
        <v>68</v>
      </c>
      <c r="AY854" s="53" t="s">
        <v>93</v>
      </c>
      <c r="AZ854" s="53" t="s">
        <v>8197</v>
      </c>
      <c r="BA854" s="53" t="s">
        <v>444</v>
      </c>
      <c r="BB854" s="53">
        <v>0</v>
      </c>
      <c r="BC854" s="53" t="s">
        <v>8315</v>
      </c>
      <c r="BD854" s="58">
        <v>42776</v>
      </c>
      <c r="BE854" s="58">
        <v>42798</v>
      </c>
      <c r="BF854" s="53">
        <v>33552.79</v>
      </c>
      <c r="BG854" s="58">
        <v>42798</v>
      </c>
      <c r="BH854" s="59" t="s">
        <v>8197</v>
      </c>
      <c r="BI854" s="60">
        <v>193</v>
      </c>
      <c r="BJ854" s="61">
        <v>6.4333333333333336</v>
      </c>
      <c r="BK854" s="27">
        <f t="shared" si="52"/>
        <v>6</v>
      </c>
      <c r="BL854" s="110">
        <f t="shared" si="53"/>
        <v>0.5</v>
      </c>
    </row>
    <row r="855" spans="1:64" s="77" customFormat="1" ht="18.75" customHeight="1" x14ac:dyDescent="0.25">
      <c r="A855" s="105" t="s">
        <v>8177</v>
      </c>
      <c r="B855" s="51" t="s">
        <v>8321</v>
      </c>
      <c r="C855" s="49">
        <v>93</v>
      </c>
      <c r="D855" s="63" t="s">
        <v>3333</v>
      </c>
      <c r="E855" s="51" t="s">
        <v>377</v>
      </c>
      <c r="F855" s="114">
        <v>5030</v>
      </c>
      <c r="G855" s="51" t="s">
        <v>46</v>
      </c>
      <c r="H855" s="24" t="str">
        <f>IFERROR(IF(F855*1=9999,VLOOKUP(99&amp;C855*1,[4]Depara_Prod_Oficial!$A$2:$F$1048576,6,FALSE),VLOOKUP(F855*1,[4]Depara_Prod_Oficial!$A$2:$F$1048576,6,FALSE)),E855)</f>
        <v>Vida Proteção Exclusiva</v>
      </c>
      <c r="I855" s="24" t="str">
        <f>IFERROR(VLOOKUP(H855,'[5]Principais Produtos'!$C$1:$D$42,2,0),"Não")</f>
        <v>Sim</v>
      </c>
      <c r="J855" s="51" t="s">
        <v>387</v>
      </c>
      <c r="K855" s="51" t="s">
        <v>47</v>
      </c>
      <c r="L855" s="51"/>
      <c r="M855" s="124" t="s">
        <v>369</v>
      </c>
      <c r="N855" s="125">
        <v>33628.06</v>
      </c>
      <c r="O855" s="125">
        <v>0</v>
      </c>
      <c r="P855" s="56">
        <v>33628.06</v>
      </c>
      <c r="Q855" s="122"/>
      <c r="R855" s="123"/>
      <c r="S855" s="62" t="s">
        <v>375</v>
      </c>
      <c r="T855" s="53">
        <v>2407933</v>
      </c>
      <c r="U855" s="53" t="s">
        <v>8316</v>
      </c>
      <c r="V855" s="53" t="s">
        <v>8317</v>
      </c>
      <c r="W855" s="53" t="s">
        <v>52</v>
      </c>
      <c r="X855" s="53" t="s">
        <v>8318</v>
      </c>
      <c r="Y855" s="53" t="s">
        <v>8319</v>
      </c>
      <c r="Z855" s="53" t="s">
        <v>8320</v>
      </c>
      <c r="AA855" s="53" t="s">
        <v>56</v>
      </c>
      <c r="AB855" s="53">
        <v>20695</v>
      </c>
      <c r="AC855" s="53">
        <v>20695</v>
      </c>
      <c r="AD855" s="53" t="s">
        <v>56</v>
      </c>
      <c r="AE855" s="53" t="s">
        <v>56</v>
      </c>
      <c r="AF855" s="53" t="s">
        <v>56</v>
      </c>
      <c r="AG855" s="53">
        <v>20695</v>
      </c>
      <c r="AH855" s="53" t="s">
        <v>102</v>
      </c>
      <c r="AI855" s="53">
        <v>10347.5</v>
      </c>
      <c r="AJ855" s="53">
        <v>0</v>
      </c>
      <c r="AK855" s="53" t="s">
        <v>58</v>
      </c>
      <c r="AL855" s="53">
        <v>0</v>
      </c>
      <c r="AM855" s="51" t="s">
        <v>59</v>
      </c>
      <c r="AN855" s="51" t="s">
        <v>60</v>
      </c>
      <c r="AO855" s="51"/>
      <c r="AP855" s="53" t="s">
        <v>61</v>
      </c>
      <c r="AQ855" s="53" t="s">
        <v>62</v>
      </c>
      <c r="AR855" s="53" t="s">
        <v>199</v>
      </c>
      <c r="AS855" s="53" t="s">
        <v>88</v>
      </c>
      <c r="AT855" s="53" t="s">
        <v>169</v>
      </c>
      <c r="AU855" s="53" t="s">
        <v>65</v>
      </c>
      <c r="AV855" s="53" t="s">
        <v>1148</v>
      </c>
      <c r="AW855" s="53" t="s">
        <v>92</v>
      </c>
      <c r="AX855" s="53" t="s">
        <v>68</v>
      </c>
      <c r="AY855" s="53" t="s">
        <v>93</v>
      </c>
      <c r="AZ855" s="53" t="s">
        <v>8184</v>
      </c>
      <c r="BA855" s="53" t="s">
        <v>444</v>
      </c>
      <c r="BB855" s="53">
        <v>0</v>
      </c>
      <c r="BC855" s="53" t="s">
        <v>8321</v>
      </c>
      <c r="BD855" s="58">
        <v>42752</v>
      </c>
      <c r="BE855" s="58">
        <v>42759</v>
      </c>
      <c r="BF855" s="53">
        <v>20695</v>
      </c>
      <c r="BG855" s="58">
        <v>42759</v>
      </c>
      <c r="BH855" s="59" t="s">
        <v>8184</v>
      </c>
      <c r="BI855" s="60">
        <v>231</v>
      </c>
      <c r="BJ855" s="61">
        <v>7.7</v>
      </c>
      <c r="BK855" s="27">
        <f t="shared" si="52"/>
        <v>7</v>
      </c>
      <c r="BL855" s="110">
        <f t="shared" si="53"/>
        <v>0.58333333333333337</v>
      </c>
    </row>
    <row r="856" spans="1:64" s="77" customFormat="1" ht="18.75" customHeight="1" x14ac:dyDescent="0.25">
      <c r="A856" s="105" t="s">
        <v>8177</v>
      </c>
      <c r="B856" s="51" t="s">
        <v>8327</v>
      </c>
      <c r="C856" s="49">
        <v>93</v>
      </c>
      <c r="D856" s="63" t="s">
        <v>3333</v>
      </c>
      <c r="E856" s="51" t="s">
        <v>377</v>
      </c>
      <c r="F856" s="114">
        <v>5030</v>
      </c>
      <c r="G856" s="51" t="s">
        <v>389</v>
      </c>
      <c r="H856" s="24" t="str">
        <f>IFERROR(IF(F856*1=9999,VLOOKUP(99&amp;C856*1,[4]Depara_Prod_Oficial!$A$2:$F$1048576,6,FALSE),VLOOKUP(F856*1,[4]Depara_Prod_Oficial!$A$2:$F$1048576,6,FALSE)),E856)</f>
        <v>Vida Proteção Exclusiva</v>
      </c>
      <c r="I856" s="24" t="str">
        <f>IFERROR(VLOOKUP(H856,'[5]Principais Produtos'!$C$1:$D$42,2,0),"Não")</f>
        <v>Sim</v>
      </c>
      <c r="J856" s="51" t="s">
        <v>925</v>
      </c>
      <c r="K856" s="51" t="s">
        <v>378</v>
      </c>
      <c r="L856" s="51" t="s">
        <v>9093</v>
      </c>
      <c r="M856" s="124" t="s">
        <v>48</v>
      </c>
      <c r="N856" s="125">
        <v>35000</v>
      </c>
      <c r="O856" s="125">
        <v>29955</v>
      </c>
      <c r="P856" s="56">
        <v>5045</v>
      </c>
      <c r="Q856" s="122">
        <v>20000</v>
      </c>
      <c r="R856" s="123"/>
      <c r="S856" s="62" t="s">
        <v>375</v>
      </c>
      <c r="T856" s="53">
        <v>2412345</v>
      </c>
      <c r="U856" s="53" t="s">
        <v>8322</v>
      </c>
      <c r="V856" s="53" t="s">
        <v>8323</v>
      </c>
      <c r="W856" s="53" t="s">
        <v>52</v>
      </c>
      <c r="X856" s="53" t="s">
        <v>8324</v>
      </c>
      <c r="Y856" s="53" t="s">
        <v>8325</v>
      </c>
      <c r="Z856" s="53" t="s">
        <v>8326</v>
      </c>
      <c r="AA856" s="53" t="s">
        <v>56</v>
      </c>
      <c r="AB856" s="53">
        <v>0</v>
      </c>
      <c r="AC856" s="53">
        <v>29955</v>
      </c>
      <c r="AD856" s="53" t="s">
        <v>56</v>
      </c>
      <c r="AE856" s="53" t="s">
        <v>56</v>
      </c>
      <c r="AF856" s="53" t="s">
        <v>56</v>
      </c>
      <c r="AG856" s="53">
        <v>29955</v>
      </c>
      <c r="AH856" s="53" t="s">
        <v>102</v>
      </c>
      <c r="AI856" s="53">
        <v>14977.5</v>
      </c>
      <c r="AJ856" s="53">
        <v>0</v>
      </c>
      <c r="AK856" s="53" t="s">
        <v>58</v>
      </c>
      <c r="AL856" s="53">
        <v>0</v>
      </c>
      <c r="AM856" s="51" t="s">
        <v>59</v>
      </c>
      <c r="AN856" s="51" t="s">
        <v>60</v>
      </c>
      <c r="AO856" s="51"/>
      <c r="AP856" s="53" t="s">
        <v>61</v>
      </c>
      <c r="AQ856" s="53" t="s">
        <v>62</v>
      </c>
      <c r="AR856" s="53" t="s">
        <v>63</v>
      </c>
      <c r="AS856" s="53" t="s">
        <v>88</v>
      </c>
      <c r="AT856" s="53" t="s">
        <v>169</v>
      </c>
      <c r="AU856" s="53" t="s">
        <v>65</v>
      </c>
      <c r="AV856" s="53" t="s">
        <v>2990</v>
      </c>
      <c r="AW856" s="53" t="s">
        <v>92</v>
      </c>
      <c r="AX856" s="53" t="s">
        <v>68</v>
      </c>
      <c r="AY856" s="53" t="s">
        <v>93</v>
      </c>
      <c r="AZ856" s="53" t="s">
        <v>8277</v>
      </c>
      <c r="BA856" s="53" t="s">
        <v>70</v>
      </c>
      <c r="BB856" s="53">
        <v>0</v>
      </c>
      <c r="BC856" s="53" t="s">
        <v>8327</v>
      </c>
      <c r="BD856" s="58">
        <v>42753</v>
      </c>
      <c r="BE856" s="58">
        <v>42770</v>
      </c>
      <c r="BF856" s="53">
        <v>0</v>
      </c>
      <c r="BG856" s="58">
        <v>42770</v>
      </c>
      <c r="BH856" s="59" t="s">
        <v>8277</v>
      </c>
      <c r="BI856" s="60">
        <v>223</v>
      </c>
      <c r="BJ856" s="61">
        <v>7.4333333333333336</v>
      </c>
      <c r="BK856" s="27">
        <f t="shared" si="52"/>
        <v>7</v>
      </c>
      <c r="BL856" s="110">
        <f t="shared" si="53"/>
        <v>0.58333333333333337</v>
      </c>
    </row>
    <row r="857" spans="1:64" s="77" customFormat="1" ht="18.75" customHeight="1" x14ac:dyDescent="0.25">
      <c r="A857" s="105" t="s">
        <v>8177</v>
      </c>
      <c r="B857" s="51" t="s">
        <v>8334</v>
      </c>
      <c r="C857" s="49">
        <v>93</v>
      </c>
      <c r="D857" s="63" t="s">
        <v>3333</v>
      </c>
      <c r="E857" s="51" t="s">
        <v>1630</v>
      </c>
      <c r="F857" s="114">
        <v>5055</v>
      </c>
      <c r="G857" s="51" t="s">
        <v>386</v>
      </c>
      <c r="H857" s="24" t="str">
        <f>IFERROR(IF(F857*1=9999,VLOOKUP(99&amp;C857*1,[4]Depara_Prod_Oficial!$A$2:$F$1048576,6,FALSE),VLOOKUP(F857*1,[4]Depara_Prod_Oficial!$A$2:$F$1048576,6,FALSE)),E857)</f>
        <v>Vida Master</v>
      </c>
      <c r="I857" s="24" t="str">
        <f>IFERROR(VLOOKUP(H857,'[5]Principais Produtos'!$C$1:$D$42,2,0),"Não")</f>
        <v>Sim</v>
      </c>
      <c r="J857" s="51" t="s">
        <v>387</v>
      </c>
      <c r="K857" s="51" t="s">
        <v>3664</v>
      </c>
      <c r="L857" s="51"/>
      <c r="M857" s="124" t="s">
        <v>48</v>
      </c>
      <c r="N857" s="125">
        <v>19419.189999999999</v>
      </c>
      <c r="O857" s="125">
        <v>17000</v>
      </c>
      <c r="P857" s="56">
        <v>2419.1899999999987</v>
      </c>
      <c r="Q857" s="122"/>
      <c r="R857" s="123"/>
      <c r="S857" s="62" t="s">
        <v>375</v>
      </c>
      <c r="T857" s="53">
        <v>1882823</v>
      </c>
      <c r="U857" s="53" t="s">
        <v>8328</v>
      </c>
      <c r="V857" s="53" t="s">
        <v>8329</v>
      </c>
      <c r="W857" s="53" t="s">
        <v>52</v>
      </c>
      <c r="X857" s="53" t="s">
        <v>8330</v>
      </c>
      <c r="Y857" s="53" t="s">
        <v>8331</v>
      </c>
      <c r="Z857" s="53" t="s">
        <v>8332</v>
      </c>
      <c r="AA857" s="53" t="s">
        <v>56</v>
      </c>
      <c r="AB857" s="53">
        <v>38983</v>
      </c>
      <c r="AC857" s="53">
        <v>38983</v>
      </c>
      <c r="AD857" s="53" t="s">
        <v>56</v>
      </c>
      <c r="AE857" s="53" t="s">
        <v>56</v>
      </c>
      <c r="AF857" s="53" t="s">
        <v>56</v>
      </c>
      <c r="AG857" s="53">
        <v>38983</v>
      </c>
      <c r="AH857" s="53" t="s">
        <v>102</v>
      </c>
      <c r="AI857" s="53">
        <v>19491.5</v>
      </c>
      <c r="AJ857" s="53">
        <v>0</v>
      </c>
      <c r="AK857" s="53" t="s">
        <v>58</v>
      </c>
      <c r="AL857" s="53">
        <v>0</v>
      </c>
      <c r="AM857" s="51" t="s">
        <v>59</v>
      </c>
      <c r="AN857" s="51" t="s">
        <v>60</v>
      </c>
      <c r="AO857" s="51"/>
      <c r="AP857" s="53" t="s">
        <v>61</v>
      </c>
      <c r="AQ857" s="53" t="s">
        <v>62</v>
      </c>
      <c r="AR857" s="53" t="s">
        <v>151</v>
      </c>
      <c r="AS857" s="53" t="s">
        <v>88</v>
      </c>
      <c r="AT857" s="53" t="s">
        <v>169</v>
      </c>
      <c r="AU857" s="53" t="s">
        <v>65</v>
      </c>
      <c r="AV857" s="53" t="s">
        <v>8333</v>
      </c>
      <c r="AW857" s="53" t="s">
        <v>7924</v>
      </c>
      <c r="AX857" s="53" t="s">
        <v>190</v>
      </c>
      <c r="AY857" s="53" t="s">
        <v>93</v>
      </c>
      <c r="AZ857" s="53" t="s">
        <v>8226</v>
      </c>
      <c r="BA857" s="53" t="s">
        <v>70</v>
      </c>
      <c r="BB857" s="53">
        <v>0</v>
      </c>
      <c r="BC857" s="53" t="s">
        <v>8334</v>
      </c>
      <c r="BD857" s="58">
        <v>41816</v>
      </c>
      <c r="BE857" s="58">
        <v>41830</v>
      </c>
      <c r="BF857" s="53">
        <v>38983</v>
      </c>
      <c r="BG857" s="58">
        <v>41830</v>
      </c>
      <c r="BH857" s="59" t="s">
        <v>8226</v>
      </c>
      <c r="BI857" s="60">
        <v>1162</v>
      </c>
      <c r="BJ857" s="61">
        <v>38.733333333333334</v>
      </c>
      <c r="BK857" s="27">
        <f t="shared" si="52"/>
        <v>38</v>
      </c>
      <c r="BL857" s="110">
        <f t="shared" si="53"/>
        <v>3.1666666666666665</v>
      </c>
    </row>
    <row r="858" spans="1:64" s="77" customFormat="1" ht="18.75" customHeight="1" x14ac:dyDescent="0.25">
      <c r="A858" s="105" t="s">
        <v>8177</v>
      </c>
      <c r="B858" s="51" t="s">
        <v>8341</v>
      </c>
      <c r="C858" s="49">
        <v>93</v>
      </c>
      <c r="D858" s="63" t="s">
        <v>3333</v>
      </c>
      <c r="E858" s="51" t="s">
        <v>377</v>
      </c>
      <c r="F858" s="114">
        <v>5030</v>
      </c>
      <c r="G858" s="51" t="s">
        <v>46</v>
      </c>
      <c r="H858" s="24" t="str">
        <f>IFERROR(IF(F858*1=9999,VLOOKUP(99&amp;C858*1,[4]Depara_Prod_Oficial!$A$2:$F$1048576,6,FALSE),VLOOKUP(F858*1,[4]Depara_Prod_Oficial!$A$2:$F$1048576,6,FALSE)),E858)</f>
        <v>Vida Proteção Exclusiva</v>
      </c>
      <c r="I858" s="24" t="str">
        <f>IFERROR(VLOOKUP(H858,'[5]Principais Produtos'!$C$1:$D$42,2,0),"Não")</f>
        <v>Sim</v>
      </c>
      <c r="J858" s="51" t="s">
        <v>387</v>
      </c>
      <c r="K858" s="51" t="s">
        <v>47</v>
      </c>
      <c r="L858" s="51"/>
      <c r="M858" s="124" t="s">
        <v>48</v>
      </c>
      <c r="N858" s="125">
        <v>127658.08</v>
      </c>
      <c r="O858" s="125">
        <v>120000</v>
      </c>
      <c r="P858" s="56">
        <v>7658.0800000000017</v>
      </c>
      <c r="Q858" s="122"/>
      <c r="R858" s="123"/>
      <c r="S858" s="62" t="s">
        <v>375</v>
      </c>
      <c r="T858" s="53">
        <v>2422050</v>
      </c>
      <c r="U858" s="53" t="s">
        <v>8335</v>
      </c>
      <c r="V858" s="53" t="s">
        <v>8336</v>
      </c>
      <c r="W858" s="53" t="s">
        <v>52</v>
      </c>
      <c r="X858" s="53" t="s">
        <v>8337</v>
      </c>
      <c r="Y858" s="53" t="s">
        <v>8338</v>
      </c>
      <c r="Z858" s="53" t="s">
        <v>8339</v>
      </c>
      <c r="AA858" s="53" t="s">
        <v>56</v>
      </c>
      <c r="AB858" s="53">
        <v>59591.89</v>
      </c>
      <c r="AC858" s="53">
        <v>59591.89</v>
      </c>
      <c r="AD858" s="53" t="s">
        <v>56</v>
      </c>
      <c r="AE858" s="53" t="s">
        <v>56</v>
      </c>
      <c r="AF858" s="53" t="s">
        <v>56</v>
      </c>
      <c r="AG858" s="53">
        <v>59591.89</v>
      </c>
      <c r="AH858" s="53" t="s">
        <v>102</v>
      </c>
      <c r="AI858" s="53">
        <v>29795.95</v>
      </c>
      <c r="AJ858" s="53">
        <v>0</v>
      </c>
      <c r="AK858" s="53" t="s">
        <v>58</v>
      </c>
      <c r="AL858" s="53">
        <v>0</v>
      </c>
      <c r="AM858" s="51" t="s">
        <v>59</v>
      </c>
      <c r="AN858" s="51" t="s">
        <v>60</v>
      </c>
      <c r="AO858" s="51"/>
      <c r="AP858" s="53" t="s">
        <v>61</v>
      </c>
      <c r="AQ858" s="53" t="s">
        <v>62</v>
      </c>
      <c r="AR858" s="53" t="s">
        <v>168</v>
      </c>
      <c r="AS858" s="53" t="s">
        <v>88</v>
      </c>
      <c r="AT858" s="53" t="s">
        <v>169</v>
      </c>
      <c r="AU858" s="53" t="s">
        <v>65</v>
      </c>
      <c r="AV858" s="53" t="s">
        <v>8340</v>
      </c>
      <c r="AW858" s="53" t="s">
        <v>92</v>
      </c>
      <c r="AX858" s="53" t="s">
        <v>68</v>
      </c>
      <c r="AY858" s="53" t="s">
        <v>93</v>
      </c>
      <c r="AZ858" s="53" t="s">
        <v>8197</v>
      </c>
      <c r="BA858" s="53" t="s">
        <v>70</v>
      </c>
      <c r="BB858" s="53">
        <v>0</v>
      </c>
      <c r="BC858" s="53" t="s">
        <v>8341</v>
      </c>
      <c r="BD858" s="58">
        <v>42788</v>
      </c>
      <c r="BE858" s="58">
        <v>42801</v>
      </c>
      <c r="BF858" s="53">
        <v>59591.89</v>
      </c>
      <c r="BG858" s="58">
        <v>42801</v>
      </c>
      <c r="BH858" s="59" t="s">
        <v>8197</v>
      </c>
      <c r="BI858" s="60">
        <v>190</v>
      </c>
      <c r="BJ858" s="61">
        <v>6.333333333333333</v>
      </c>
      <c r="BK858" s="27">
        <f t="shared" si="52"/>
        <v>6</v>
      </c>
      <c r="BL858" s="110">
        <f t="shared" si="53"/>
        <v>0.5</v>
      </c>
    </row>
    <row r="859" spans="1:64" s="77" customFormat="1" ht="18.75" customHeight="1" x14ac:dyDescent="0.25">
      <c r="A859" s="105" t="s">
        <v>8177</v>
      </c>
      <c r="B859" s="51" t="s">
        <v>8347</v>
      </c>
      <c r="C859" s="49">
        <v>82</v>
      </c>
      <c r="D859" s="63" t="s">
        <v>3333</v>
      </c>
      <c r="E859" s="51" t="s">
        <v>1626</v>
      </c>
      <c r="F859" s="114">
        <v>8065</v>
      </c>
      <c r="G859" s="51" t="s">
        <v>1641</v>
      </c>
      <c r="H859" s="24" t="str">
        <f>IFERROR(IF(F859*1=9999,VLOOKUP(99&amp;C859*1,[4]Depara_Prod_Oficial!$A$2:$F$1048576,6,FALSE),VLOOKUP(F859*1,[4]Depara_Prod_Oficial!$A$2:$F$1048576,6,FALSE)),E859)</f>
        <v>AP Proteção Sob Medida</v>
      </c>
      <c r="I859" s="24" t="str">
        <f>IFERROR(VLOOKUP(H859,'[5]Principais Produtos'!$C$1:$D$42,2,0),"Não")</f>
        <v>Sim</v>
      </c>
      <c r="J859" s="51" t="s">
        <v>387</v>
      </c>
      <c r="K859" s="51" t="s">
        <v>3664</v>
      </c>
      <c r="L859" s="51"/>
      <c r="M859" s="124" t="s">
        <v>48</v>
      </c>
      <c r="N859" s="125">
        <v>2135.86</v>
      </c>
      <c r="O859" s="125">
        <v>2135.86</v>
      </c>
      <c r="P859" s="56">
        <v>0</v>
      </c>
      <c r="Q859" s="122"/>
      <c r="R859" s="123"/>
      <c r="S859" s="62" t="s">
        <v>375</v>
      </c>
      <c r="T859" s="53">
        <v>2460528</v>
      </c>
      <c r="U859" s="53" t="s">
        <v>8342</v>
      </c>
      <c r="V859" s="53" t="s">
        <v>8343</v>
      </c>
      <c r="W859" s="53" t="s">
        <v>52</v>
      </c>
      <c r="X859" s="53" t="s">
        <v>8344</v>
      </c>
      <c r="Y859" s="53" t="s">
        <v>8345</v>
      </c>
      <c r="Z859" s="53" t="s">
        <v>8346</v>
      </c>
      <c r="AA859" s="53" t="s">
        <v>56</v>
      </c>
      <c r="AB859" s="53">
        <v>2291</v>
      </c>
      <c r="AC859" s="53">
        <v>2291</v>
      </c>
      <c r="AD859" s="53" t="s">
        <v>56</v>
      </c>
      <c r="AE859" s="53" t="s">
        <v>56</v>
      </c>
      <c r="AF859" s="53" t="s">
        <v>56</v>
      </c>
      <c r="AG859" s="53">
        <v>2291</v>
      </c>
      <c r="AH859" s="53" t="s">
        <v>102</v>
      </c>
      <c r="AI859" s="53">
        <v>1145.5</v>
      </c>
      <c r="AJ859" s="53">
        <v>0</v>
      </c>
      <c r="AK859" s="53" t="s">
        <v>58</v>
      </c>
      <c r="AL859" s="53">
        <v>0</v>
      </c>
      <c r="AM859" s="51" t="s">
        <v>59</v>
      </c>
      <c r="AN859" s="51" t="s">
        <v>60</v>
      </c>
      <c r="AO859" s="51"/>
      <c r="AP859" s="53" t="s">
        <v>61</v>
      </c>
      <c r="AQ859" s="53" t="s">
        <v>62</v>
      </c>
      <c r="AR859" s="53" t="s">
        <v>142</v>
      </c>
      <c r="AS859" s="53" t="s">
        <v>88</v>
      </c>
      <c r="AT859" s="53" t="s">
        <v>218</v>
      </c>
      <c r="AU859" s="53" t="s">
        <v>65</v>
      </c>
      <c r="AV859" s="53" t="s">
        <v>3849</v>
      </c>
      <c r="AW859" s="53" t="s">
        <v>283</v>
      </c>
      <c r="AX859" s="53" t="s">
        <v>284</v>
      </c>
      <c r="AY859" s="53" t="s">
        <v>93</v>
      </c>
      <c r="AZ859" s="53" t="s">
        <v>8184</v>
      </c>
      <c r="BA859" s="53" t="s">
        <v>70</v>
      </c>
      <c r="BB859" s="53">
        <v>0</v>
      </c>
      <c r="BC859" s="53" t="s">
        <v>8347</v>
      </c>
      <c r="BD859" s="58">
        <v>42884</v>
      </c>
      <c r="BE859" s="58">
        <v>42903</v>
      </c>
      <c r="BF859" s="53">
        <v>2291</v>
      </c>
      <c r="BG859" s="58">
        <v>42903</v>
      </c>
      <c r="BH859" s="59" t="s">
        <v>8184</v>
      </c>
      <c r="BI859" s="60">
        <v>87</v>
      </c>
      <c r="BJ859" s="61">
        <v>2.9</v>
      </c>
      <c r="BK859" s="27">
        <f t="shared" si="52"/>
        <v>2</v>
      </c>
      <c r="BL859" s="110">
        <f t="shared" si="53"/>
        <v>0.16666666666666666</v>
      </c>
    </row>
    <row r="860" spans="1:64" s="77" customFormat="1" ht="18.75" customHeight="1" x14ac:dyDescent="0.25">
      <c r="A860" s="105" t="s">
        <v>8177</v>
      </c>
      <c r="B860" s="51" t="s">
        <v>8353</v>
      </c>
      <c r="C860" s="49">
        <v>93</v>
      </c>
      <c r="D860" s="63" t="s">
        <v>3333</v>
      </c>
      <c r="E860" s="51" t="s">
        <v>1630</v>
      </c>
      <c r="F860" s="114">
        <v>5055</v>
      </c>
      <c r="G860" s="51" t="s">
        <v>389</v>
      </c>
      <c r="H860" s="24" t="str">
        <f>IFERROR(IF(F860*1=9999,VLOOKUP(99&amp;C860*1,[4]Depara_Prod_Oficial!$A$2:$F$1048576,6,FALSE),VLOOKUP(F860*1,[4]Depara_Prod_Oficial!$A$2:$F$1048576,6,FALSE)),E860)</f>
        <v>Vida Master</v>
      </c>
      <c r="I860" s="24" t="str">
        <f>IFERROR(VLOOKUP(H860,'[5]Principais Produtos'!$C$1:$D$42,2,0),"Não")</f>
        <v>Sim</v>
      </c>
      <c r="J860" s="51" t="s">
        <v>387</v>
      </c>
      <c r="K860" s="51" t="s">
        <v>921</v>
      </c>
      <c r="L860" s="51"/>
      <c r="M860" s="124" t="s">
        <v>48</v>
      </c>
      <c r="N860" s="125">
        <v>27778.81</v>
      </c>
      <c r="O860" s="125">
        <v>25000</v>
      </c>
      <c r="P860" s="56">
        <v>2778.8100000000013</v>
      </c>
      <c r="Q860" s="122"/>
      <c r="R860" s="123"/>
      <c r="S860" s="62" t="s">
        <v>375</v>
      </c>
      <c r="T860" s="53">
        <v>2393048</v>
      </c>
      <c r="U860" s="53" t="s">
        <v>8348</v>
      </c>
      <c r="V860" s="53" t="s">
        <v>8349</v>
      </c>
      <c r="W860" s="53" t="s">
        <v>52</v>
      </c>
      <c r="X860" s="53" t="s">
        <v>8350</v>
      </c>
      <c r="Y860" s="53" t="s">
        <v>8351</v>
      </c>
      <c r="Z860" s="53" t="s">
        <v>4483</v>
      </c>
      <c r="AA860" s="53" t="s">
        <v>56</v>
      </c>
      <c r="AB860" s="53">
        <v>126000</v>
      </c>
      <c r="AC860" s="53">
        <v>126000</v>
      </c>
      <c r="AD860" s="53" t="s">
        <v>56</v>
      </c>
      <c r="AE860" s="53" t="s">
        <v>56</v>
      </c>
      <c r="AF860" s="53" t="s">
        <v>56</v>
      </c>
      <c r="AG860" s="53">
        <v>126000</v>
      </c>
      <c r="AH860" s="53" t="s">
        <v>102</v>
      </c>
      <c r="AI860" s="53">
        <v>63000</v>
      </c>
      <c r="AJ860" s="53">
        <v>0</v>
      </c>
      <c r="AK860" s="53" t="s">
        <v>58</v>
      </c>
      <c r="AL860" s="53">
        <v>0</v>
      </c>
      <c r="AM860" s="51" t="s">
        <v>59</v>
      </c>
      <c r="AN860" s="51" t="s">
        <v>60</v>
      </c>
      <c r="AO860" s="51"/>
      <c r="AP860" s="53" t="s">
        <v>61</v>
      </c>
      <c r="AQ860" s="53" t="s">
        <v>62</v>
      </c>
      <c r="AR860" s="53" t="s">
        <v>737</v>
      </c>
      <c r="AS860" s="53" t="s">
        <v>88</v>
      </c>
      <c r="AT860" s="53" t="s">
        <v>153</v>
      </c>
      <c r="AU860" s="53" t="s">
        <v>65</v>
      </c>
      <c r="AV860" s="53" t="s">
        <v>8352</v>
      </c>
      <c r="AW860" s="53" t="s">
        <v>283</v>
      </c>
      <c r="AX860" s="53" t="s">
        <v>284</v>
      </c>
      <c r="AY860" s="53" t="s">
        <v>93</v>
      </c>
      <c r="AZ860" s="53" t="s">
        <v>8184</v>
      </c>
      <c r="BA860" s="53" t="s">
        <v>70</v>
      </c>
      <c r="BB860" s="53">
        <v>0</v>
      </c>
      <c r="BC860" s="53" t="s">
        <v>8353</v>
      </c>
      <c r="BD860" s="58">
        <v>42677</v>
      </c>
      <c r="BE860" s="58">
        <v>42706</v>
      </c>
      <c r="BF860" s="53">
        <v>126000</v>
      </c>
      <c r="BG860" s="58">
        <v>42706</v>
      </c>
      <c r="BH860" s="59" t="s">
        <v>8184</v>
      </c>
      <c r="BI860" s="60">
        <v>284</v>
      </c>
      <c r="BJ860" s="61">
        <v>9.4666666666666668</v>
      </c>
      <c r="BK860" s="27">
        <f t="shared" si="52"/>
        <v>9</v>
      </c>
      <c r="BL860" s="110">
        <f t="shared" si="53"/>
        <v>0.75</v>
      </c>
    </row>
    <row r="861" spans="1:64" s="77" customFormat="1" ht="18.75" customHeight="1" x14ac:dyDescent="0.25">
      <c r="A861" s="105" t="s">
        <v>8177</v>
      </c>
      <c r="B861" s="51" t="s">
        <v>8359</v>
      </c>
      <c r="C861" s="49">
        <v>82</v>
      </c>
      <c r="D861" s="63" t="s">
        <v>3333</v>
      </c>
      <c r="E861" s="51" t="s">
        <v>1639</v>
      </c>
      <c r="F861" s="114">
        <v>4002</v>
      </c>
      <c r="G861" s="51" t="s">
        <v>389</v>
      </c>
      <c r="H861" s="24" t="str">
        <f>IFERROR(IF(F861*1=9999,VLOOKUP(99&amp;C861*1,[4]Depara_Prod_Oficial!$A$2:$F$1048576,6,FALSE),VLOOKUP(F861*1,[4]Depara_Prod_Oficial!$A$2:$F$1048576,6,FALSE)),E861)</f>
        <v>VIDA HOMEM STYLE</v>
      </c>
      <c r="I861" s="24" t="str">
        <f>IFERROR(VLOOKUP(H861,'[5]Principais Produtos'!$C$1:$D$42,2,0),"Não")</f>
        <v>Não</v>
      </c>
      <c r="J861" s="51" t="s">
        <v>387</v>
      </c>
      <c r="K861" s="51" t="s">
        <v>9094</v>
      </c>
      <c r="L861" s="51" t="s">
        <v>9095</v>
      </c>
      <c r="M861" s="124" t="s">
        <v>48</v>
      </c>
      <c r="N861" s="125">
        <v>103820.39</v>
      </c>
      <c r="O861" s="125">
        <v>95000</v>
      </c>
      <c r="P861" s="56">
        <v>8820.39</v>
      </c>
      <c r="Q861" s="122">
        <v>9500</v>
      </c>
      <c r="R861" s="123"/>
      <c r="S861" s="62" t="s">
        <v>375</v>
      </c>
      <c r="T861" s="53">
        <v>2438077</v>
      </c>
      <c r="U861" s="53" t="s">
        <v>8354</v>
      </c>
      <c r="V861" s="53" t="s">
        <v>8355</v>
      </c>
      <c r="W861" s="53" t="s">
        <v>52</v>
      </c>
      <c r="X861" s="53" t="s">
        <v>8356</v>
      </c>
      <c r="Y861" s="53" t="s">
        <v>8357</v>
      </c>
      <c r="Z861" s="53" t="s">
        <v>8358</v>
      </c>
      <c r="AA861" s="53" t="s">
        <v>56</v>
      </c>
      <c r="AB861" s="53">
        <v>92820.18</v>
      </c>
      <c r="AC861" s="53">
        <v>92820.18</v>
      </c>
      <c r="AD861" s="53" t="s">
        <v>56</v>
      </c>
      <c r="AE861" s="53" t="s">
        <v>56</v>
      </c>
      <c r="AF861" s="53" t="s">
        <v>56</v>
      </c>
      <c r="AG861" s="53">
        <v>92820.18</v>
      </c>
      <c r="AH861" s="53" t="s">
        <v>102</v>
      </c>
      <c r="AI861" s="53">
        <v>46410.09</v>
      </c>
      <c r="AJ861" s="53">
        <v>0</v>
      </c>
      <c r="AK861" s="53" t="s">
        <v>58</v>
      </c>
      <c r="AL861" s="53">
        <v>0</v>
      </c>
      <c r="AM861" s="51" t="s">
        <v>59</v>
      </c>
      <c r="AN861" s="51" t="s">
        <v>60</v>
      </c>
      <c r="AO861" s="51"/>
      <c r="AP861" s="53" t="s">
        <v>61</v>
      </c>
      <c r="AQ861" s="53" t="s">
        <v>62</v>
      </c>
      <c r="AR861" s="53" t="s">
        <v>168</v>
      </c>
      <c r="AS861" s="53" t="s">
        <v>88</v>
      </c>
      <c r="AT861" s="53" t="s">
        <v>169</v>
      </c>
      <c r="AU861" s="53" t="s">
        <v>65</v>
      </c>
      <c r="AV861" s="53" t="s">
        <v>5223</v>
      </c>
      <c r="AW861" s="53" t="s">
        <v>283</v>
      </c>
      <c r="AX861" s="53" t="s">
        <v>284</v>
      </c>
      <c r="AY861" s="53" t="s">
        <v>93</v>
      </c>
      <c r="AZ861" s="53" t="s">
        <v>8189</v>
      </c>
      <c r="BA861" s="53" t="s">
        <v>70</v>
      </c>
      <c r="BB861" s="53">
        <v>0</v>
      </c>
      <c r="BC861" s="53" t="s">
        <v>8359</v>
      </c>
      <c r="BD861" s="58">
        <v>42821</v>
      </c>
      <c r="BE861" s="58">
        <v>42843</v>
      </c>
      <c r="BF861" s="53">
        <v>92820.18</v>
      </c>
      <c r="BG861" s="58">
        <v>42843</v>
      </c>
      <c r="BH861" s="59" t="s">
        <v>8189</v>
      </c>
      <c r="BI861" s="60">
        <v>146</v>
      </c>
      <c r="BJ861" s="61">
        <v>4.8666666666666663</v>
      </c>
      <c r="BK861" s="27">
        <f t="shared" si="52"/>
        <v>4</v>
      </c>
      <c r="BL861" s="110">
        <f t="shared" si="53"/>
        <v>0.33333333333333331</v>
      </c>
    </row>
    <row r="862" spans="1:64" s="77" customFormat="1" ht="18.75" customHeight="1" x14ac:dyDescent="0.25">
      <c r="A862" s="105" t="s">
        <v>8177</v>
      </c>
      <c r="B862" s="51" t="s">
        <v>8365</v>
      </c>
      <c r="C862" s="49">
        <v>93</v>
      </c>
      <c r="D862" s="63" t="s">
        <v>3333</v>
      </c>
      <c r="E862" s="51" t="s">
        <v>3187</v>
      </c>
      <c r="F862" s="114">
        <v>8062</v>
      </c>
      <c r="G862" s="51" t="s">
        <v>389</v>
      </c>
      <c r="H862" s="24" t="str">
        <f>IFERROR(IF(F862*1=9999,VLOOKUP(99&amp;C862*1,[4]Depara_Prod_Oficial!$A$2:$F$1048576,6,FALSE),VLOOKUP(F862*1,[4]Depara_Prod_Oficial!$A$2:$F$1048576,6,FALSE)),E862)</f>
        <v>Vida Mulher</v>
      </c>
      <c r="I862" s="24" t="str">
        <f>IFERROR(VLOOKUP(H862,'[5]Principais Produtos'!$C$1:$D$42,2,0),"Não")</f>
        <v>Não</v>
      </c>
      <c r="J862" s="51" t="s">
        <v>387</v>
      </c>
      <c r="K862" s="51" t="s">
        <v>3664</v>
      </c>
      <c r="L862" s="51"/>
      <c r="M862" s="124" t="s">
        <v>48</v>
      </c>
      <c r="N862" s="125">
        <v>81442.44</v>
      </c>
      <c r="O862" s="125">
        <v>81038.58</v>
      </c>
      <c r="P862" s="56">
        <v>403.86000000000058</v>
      </c>
      <c r="Q862" s="122">
        <v>7000</v>
      </c>
      <c r="R862" s="123"/>
      <c r="S862" s="62" t="s">
        <v>375</v>
      </c>
      <c r="T862" s="53">
        <v>2315997</v>
      </c>
      <c r="U862" s="53" t="s">
        <v>8360</v>
      </c>
      <c r="V862" s="53" t="s">
        <v>8361</v>
      </c>
      <c r="W862" s="53" t="s">
        <v>52</v>
      </c>
      <c r="X862" s="53" t="s">
        <v>8362</v>
      </c>
      <c r="Y862" s="53" t="s">
        <v>8363</v>
      </c>
      <c r="Z862" s="53" t="s">
        <v>8364</v>
      </c>
      <c r="AA862" s="53" t="s">
        <v>56</v>
      </c>
      <c r="AB862" s="53">
        <v>67254</v>
      </c>
      <c r="AC862" s="53">
        <v>67254</v>
      </c>
      <c r="AD862" s="53" t="s">
        <v>56</v>
      </c>
      <c r="AE862" s="53" t="s">
        <v>56</v>
      </c>
      <c r="AF862" s="53" t="s">
        <v>56</v>
      </c>
      <c r="AG862" s="53">
        <v>67254</v>
      </c>
      <c r="AH862" s="53" t="s">
        <v>102</v>
      </c>
      <c r="AI862" s="53">
        <v>33627</v>
      </c>
      <c r="AJ862" s="53">
        <v>0</v>
      </c>
      <c r="AK862" s="53" t="s">
        <v>58</v>
      </c>
      <c r="AL862" s="53">
        <v>0</v>
      </c>
      <c r="AM862" s="51" t="s">
        <v>59</v>
      </c>
      <c r="AN862" s="51" t="s">
        <v>60</v>
      </c>
      <c r="AO862" s="51"/>
      <c r="AP862" s="53" t="s">
        <v>61</v>
      </c>
      <c r="AQ862" s="53" t="s">
        <v>62</v>
      </c>
      <c r="AR862" s="53" t="s">
        <v>87</v>
      </c>
      <c r="AS862" s="53" t="s">
        <v>88</v>
      </c>
      <c r="AT862" s="53" t="s">
        <v>1789</v>
      </c>
      <c r="AU862" s="53" t="s">
        <v>65</v>
      </c>
      <c r="AV862" s="53" t="s">
        <v>201</v>
      </c>
      <c r="AW862" s="53" t="s">
        <v>92</v>
      </c>
      <c r="AX862" s="53" t="s">
        <v>68</v>
      </c>
      <c r="AY862" s="53" t="s">
        <v>93</v>
      </c>
      <c r="AZ862" s="53" t="s">
        <v>8226</v>
      </c>
      <c r="BA862" s="53" t="s">
        <v>106</v>
      </c>
      <c r="BB862" s="53">
        <v>0</v>
      </c>
      <c r="BC862" s="53" t="s">
        <v>8365</v>
      </c>
      <c r="BD862" s="58">
        <v>42618</v>
      </c>
      <c r="BE862" s="58">
        <v>42622</v>
      </c>
      <c r="BF862" s="53">
        <v>67254</v>
      </c>
      <c r="BG862" s="58">
        <v>42622</v>
      </c>
      <c r="BH862" s="59" t="s">
        <v>8226</v>
      </c>
      <c r="BI862" s="60">
        <v>370</v>
      </c>
      <c r="BJ862" s="61">
        <v>12.333333333333334</v>
      </c>
      <c r="BK862" s="27">
        <f t="shared" si="52"/>
        <v>12</v>
      </c>
      <c r="BL862" s="110">
        <f t="shared" si="53"/>
        <v>1</v>
      </c>
    </row>
    <row r="863" spans="1:64" s="77" customFormat="1" ht="18.75" customHeight="1" x14ac:dyDescent="0.25">
      <c r="A863" s="105" t="s">
        <v>8177</v>
      </c>
      <c r="B863" s="51" t="s">
        <v>8370</v>
      </c>
      <c r="C863" s="49">
        <v>82</v>
      </c>
      <c r="D863" s="63" t="s">
        <v>3333</v>
      </c>
      <c r="E863" s="51" t="s">
        <v>2317</v>
      </c>
      <c r="F863" s="114">
        <v>5009</v>
      </c>
      <c r="G863" s="51" t="s">
        <v>386</v>
      </c>
      <c r="H863" s="24" t="str">
        <f>IFERROR(IF(F863*1=9999,VLOOKUP(99&amp;C863*1,[4]Depara_Prod_Oficial!$A$2:$F$1048576,6,FALSE),VLOOKUP(F863*1,[4]Depara_Prod_Oficial!$A$2:$F$1048576,6,FALSE)),E863)</f>
        <v>AP STD</v>
      </c>
      <c r="I863" s="24" t="str">
        <f>IFERROR(VLOOKUP(H863,'[5]Principais Produtos'!$C$1:$D$42,2,0),"Não")</f>
        <v>Sim</v>
      </c>
      <c r="J863" s="51" t="s">
        <v>387</v>
      </c>
      <c r="K863" s="51" t="s">
        <v>6139</v>
      </c>
      <c r="L863" s="51"/>
      <c r="M863" s="124" t="s">
        <v>369</v>
      </c>
      <c r="N863" s="125">
        <v>44625</v>
      </c>
      <c r="O863" s="125">
        <v>0</v>
      </c>
      <c r="P863" s="56">
        <v>44625</v>
      </c>
      <c r="Q863" s="122"/>
      <c r="R863" s="123"/>
      <c r="S863" s="62" t="s">
        <v>375</v>
      </c>
      <c r="T863" s="53">
        <v>1997168</v>
      </c>
      <c r="U863" s="53" t="s">
        <v>8366</v>
      </c>
      <c r="V863" s="53" t="s">
        <v>8367</v>
      </c>
      <c r="W863" s="53" t="s">
        <v>52</v>
      </c>
      <c r="X863" s="53" t="s">
        <v>8368</v>
      </c>
      <c r="Y863" s="53" t="s">
        <v>8369</v>
      </c>
      <c r="Z863" s="53" t="s">
        <v>5668</v>
      </c>
      <c r="AA863" s="53" t="s">
        <v>56</v>
      </c>
      <c r="AB863" s="53">
        <v>29221</v>
      </c>
      <c r="AC863" s="53">
        <v>29221</v>
      </c>
      <c r="AD863" s="53" t="s">
        <v>56</v>
      </c>
      <c r="AE863" s="53" t="s">
        <v>56</v>
      </c>
      <c r="AF863" s="53" t="s">
        <v>56</v>
      </c>
      <c r="AG863" s="53">
        <v>29221</v>
      </c>
      <c r="AH863" s="53" t="s">
        <v>102</v>
      </c>
      <c r="AI863" s="53">
        <v>14610.5</v>
      </c>
      <c r="AJ863" s="53">
        <v>0</v>
      </c>
      <c r="AK863" s="53" t="s">
        <v>58</v>
      </c>
      <c r="AL863" s="53">
        <v>0</v>
      </c>
      <c r="AM863" s="51" t="s">
        <v>59</v>
      </c>
      <c r="AN863" s="51" t="s">
        <v>60</v>
      </c>
      <c r="AO863" s="51"/>
      <c r="AP863" s="53" t="s">
        <v>61</v>
      </c>
      <c r="AQ863" s="53" t="s">
        <v>62</v>
      </c>
      <c r="AR863" s="53" t="s">
        <v>2674</v>
      </c>
      <c r="AS863" s="53" t="s">
        <v>88</v>
      </c>
      <c r="AT863" s="53" t="s">
        <v>187</v>
      </c>
      <c r="AU863" s="53" t="s">
        <v>65</v>
      </c>
      <c r="AV863" s="53" t="s">
        <v>2145</v>
      </c>
      <c r="AW863" s="53" t="s">
        <v>292</v>
      </c>
      <c r="AX863" s="53" t="s">
        <v>293</v>
      </c>
      <c r="AY863" s="53" t="s">
        <v>93</v>
      </c>
      <c r="AZ863" s="53" t="s">
        <v>8189</v>
      </c>
      <c r="BA863" s="53" t="s">
        <v>202</v>
      </c>
      <c r="BB863" s="53">
        <v>0</v>
      </c>
      <c r="BC863" s="53" t="s">
        <v>8370</v>
      </c>
      <c r="BD863" s="58">
        <v>41969</v>
      </c>
      <c r="BE863" s="58">
        <v>41983</v>
      </c>
      <c r="BF863" s="53">
        <v>29221</v>
      </c>
      <c r="BG863" s="58">
        <v>41983</v>
      </c>
      <c r="BH863" s="59" t="s">
        <v>8189</v>
      </c>
      <c r="BI863" s="60">
        <v>1006</v>
      </c>
      <c r="BJ863" s="61">
        <v>33.533333333333331</v>
      </c>
      <c r="BK863" s="27">
        <f t="shared" si="52"/>
        <v>33</v>
      </c>
      <c r="BL863" s="110">
        <f t="shared" si="53"/>
        <v>2.75</v>
      </c>
    </row>
    <row r="864" spans="1:64" s="77" customFormat="1" ht="18.75" customHeight="1" x14ac:dyDescent="0.25">
      <c r="A864" s="105" t="s">
        <v>8177</v>
      </c>
      <c r="B864" s="51" t="s">
        <v>8376</v>
      </c>
      <c r="C864" s="49">
        <v>93</v>
      </c>
      <c r="D864" s="63" t="s">
        <v>3333</v>
      </c>
      <c r="E864" s="51" t="s">
        <v>377</v>
      </c>
      <c r="F864" s="114">
        <v>5030</v>
      </c>
      <c r="G864" s="51" t="s">
        <v>389</v>
      </c>
      <c r="H864" s="24" t="str">
        <f>IFERROR(IF(F864*1=9999,VLOOKUP(99&amp;C864*1,[4]Depara_Prod_Oficial!$A$2:$F$1048576,6,FALSE),VLOOKUP(F864*1,[4]Depara_Prod_Oficial!$A$2:$F$1048576,6,FALSE)),E864)</f>
        <v>Vida Proteção Exclusiva</v>
      </c>
      <c r="I864" s="24" t="str">
        <f>IFERROR(VLOOKUP(H864,'[5]Principais Produtos'!$C$1:$D$42,2,0),"Não")</f>
        <v>Sim</v>
      </c>
      <c r="J864" s="51" t="s">
        <v>400</v>
      </c>
      <c r="K864" s="51" t="s">
        <v>400</v>
      </c>
      <c r="L864" s="51"/>
      <c r="M864" s="124" t="s">
        <v>369</v>
      </c>
      <c r="N864" s="125">
        <v>15136.06</v>
      </c>
      <c r="O864" s="125">
        <v>0</v>
      </c>
      <c r="P864" s="56">
        <v>15136.06</v>
      </c>
      <c r="Q864" s="122"/>
      <c r="R864" s="123"/>
      <c r="S864" s="62" t="s">
        <v>375</v>
      </c>
      <c r="T864" s="53">
        <v>2331580</v>
      </c>
      <c r="U864" s="53" t="s">
        <v>8371</v>
      </c>
      <c r="V864" s="53" t="s">
        <v>8372</v>
      </c>
      <c r="W864" s="53" t="s">
        <v>52</v>
      </c>
      <c r="X864" s="53" t="s">
        <v>8373</v>
      </c>
      <c r="Y864" s="53" t="s">
        <v>8374</v>
      </c>
      <c r="Z864" s="53" t="s">
        <v>8375</v>
      </c>
      <c r="AA864" s="53" t="s">
        <v>56</v>
      </c>
      <c r="AB864" s="53">
        <v>9222</v>
      </c>
      <c r="AC864" s="53">
        <v>9222</v>
      </c>
      <c r="AD864" s="53" t="s">
        <v>56</v>
      </c>
      <c r="AE864" s="53" t="s">
        <v>56</v>
      </c>
      <c r="AF864" s="53" t="s">
        <v>56</v>
      </c>
      <c r="AG864" s="53">
        <v>9222</v>
      </c>
      <c r="AH864" s="53" t="s">
        <v>102</v>
      </c>
      <c r="AI864" s="53">
        <v>4611</v>
      </c>
      <c r="AJ864" s="53">
        <v>0</v>
      </c>
      <c r="AK864" s="53" t="s">
        <v>58</v>
      </c>
      <c r="AL864" s="53">
        <v>0</v>
      </c>
      <c r="AM864" s="51" t="s">
        <v>59</v>
      </c>
      <c r="AN864" s="51" t="s">
        <v>60</v>
      </c>
      <c r="AO864" s="51"/>
      <c r="AP864" s="53" t="s">
        <v>61</v>
      </c>
      <c r="AQ864" s="53" t="s">
        <v>62</v>
      </c>
      <c r="AR864" s="53" t="s">
        <v>168</v>
      </c>
      <c r="AS864" s="53" t="s">
        <v>88</v>
      </c>
      <c r="AT864" s="53" t="s">
        <v>169</v>
      </c>
      <c r="AU864" s="53" t="s">
        <v>65</v>
      </c>
      <c r="AV864" s="53" t="s">
        <v>2095</v>
      </c>
      <c r="AW864" s="53" t="s">
        <v>92</v>
      </c>
      <c r="AX864" s="53" t="s">
        <v>68</v>
      </c>
      <c r="AY864" s="53" t="s">
        <v>93</v>
      </c>
      <c r="AZ864" s="53" t="s">
        <v>8201</v>
      </c>
      <c r="BA864" s="53" t="s">
        <v>202</v>
      </c>
      <c r="BB864" s="53">
        <v>0</v>
      </c>
      <c r="BC864" s="53" t="s">
        <v>8376</v>
      </c>
      <c r="BD864" s="58">
        <v>42614</v>
      </c>
      <c r="BE864" s="58">
        <v>42644</v>
      </c>
      <c r="BF864" s="53">
        <v>9222</v>
      </c>
      <c r="BG864" s="58">
        <v>42644</v>
      </c>
      <c r="BH864" s="59" t="s">
        <v>8201</v>
      </c>
      <c r="BI864" s="60">
        <v>340</v>
      </c>
      <c r="BJ864" s="61">
        <v>11.333333333333334</v>
      </c>
      <c r="BK864" s="27">
        <f t="shared" si="52"/>
        <v>11</v>
      </c>
      <c r="BL864" s="110">
        <f t="shared" si="53"/>
        <v>0.91666666666666663</v>
      </c>
    </row>
    <row r="865" spans="1:64" s="77" customFormat="1" ht="18.75" customHeight="1" x14ac:dyDescent="0.25">
      <c r="A865" s="105" t="s">
        <v>8177</v>
      </c>
      <c r="B865" s="51" t="s">
        <v>8382</v>
      </c>
      <c r="C865" s="49">
        <v>93</v>
      </c>
      <c r="D865" s="63" t="s">
        <v>3333</v>
      </c>
      <c r="E865" s="51" t="s">
        <v>3187</v>
      </c>
      <c r="F865" s="114">
        <v>8062</v>
      </c>
      <c r="G865" s="51" t="s">
        <v>399</v>
      </c>
      <c r="H865" s="24" t="str">
        <f>IFERROR(IF(F865*1=9999,VLOOKUP(99&amp;C865*1,[4]Depara_Prod_Oficial!$A$2:$F$1048576,6,FALSE),VLOOKUP(F865*1,[4]Depara_Prod_Oficial!$A$2:$F$1048576,6,FALSE)),E865)</f>
        <v>Vida Mulher</v>
      </c>
      <c r="I865" s="24" t="str">
        <f>IFERROR(VLOOKUP(H865,'[5]Principais Produtos'!$C$1:$D$42,2,0),"Não")</f>
        <v>Não</v>
      </c>
      <c r="J865" s="51" t="s">
        <v>387</v>
      </c>
      <c r="K865" s="51" t="s">
        <v>6139</v>
      </c>
      <c r="L865" s="51"/>
      <c r="M865" s="124" t="s">
        <v>369</v>
      </c>
      <c r="N865" s="125">
        <v>32995.519999999997</v>
      </c>
      <c r="O865" s="125">
        <v>0</v>
      </c>
      <c r="P865" s="56">
        <v>32995.519999999997</v>
      </c>
      <c r="Q865" s="122"/>
      <c r="R865" s="123"/>
      <c r="S865" s="62" t="s">
        <v>375</v>
      </c>
      <c r="T865" s="53">
        <v>2395238</v>
      </c>
      <c r="U865" s="53" t="s">
        <v>8377</v>
      </c>
      <c r="V865" s="53" t="s">
        <v>8378</v>
      </c>
      <c r="W865" s="53" t="s">
        <v>52</v>
      </c>
      <c r="X865" s="53" t="s">
        <v>8379</v>
      </c>
      <c r="Y865" s="53" t="s">
        <v>8380</v>
      </c>
      <c r="Z865" s="53" t="s">
        <v>8381</v>
      </c>
      <c r="AA865" s="53" t="s">
        <v>56</v>
      </c>
      <c r="AB865" s="53">
        <v>30000</v>
      </c>
      <c r="AC865" s="53">
        <v>30000</v>
      </c>
      <c r="AD865" s="53" t="s">
        <v>56</v>
      </c>
      <c r="AE865" s="53" t="s">
        <v>56</v>
      </c>
      <c r="AF865" s="53" t="s">
        <v>56</v>
      </c>
      <c r="AG865" s="53">
        <v>30000</v>
      </c>
      <c r="AH865" s="53" t="s">
        <v>102</v>
      </c>
      <c r="AI865" s="53">
        <v>15000</v>
      </c>
      <c r="AJ865" s="53">
        <v>0</v>
      </c>
      <c r="AK865" s="53" t="s">
        <v>58</v>
      </c>
      <c r="AL865" s="53">
        <v>0</v>
      </c>
      <c r="AM865" s="51" t="s">
        <v>59</v>
      </c>
      <c r="AN865" s="51" t="s">
        <v>60</v>
      </c>
      <c r="AO865" s="51"/>
      <c r="AP865" s="53" t="s">
        <v>61</v>
      </c>
      <c r="AQ865" s="53" t="s">
        <v>62</v>
      </c>
      <c r="AR865" s="53" t="s">
        <v>737</v>
      </c>
      <c r="AS865" s="53" t="s">
        <v>88</v>
      </c>
      <c r="AT865" s="53" t="s">
        <v>89</v>
      </c>
      <c r="AU865" s="53" t="s">
        <v>103</v>
      </c>
      <c r="AV865" s="53" t="s">
        <v>201</v>
      </c>
      <c r="AW865" s="53" t="s">
        <v>92</v>
      </c>
      <c r="AX865" s="53" t="s">
        <v>68</v>
      </c>
      <c r="AY865" s="53" t="s">
        <v>93</v>
      </c>
      <c r="AZ865" s="53" t="s">
        <v>8201</v>
      </c>
      <c r="BA865" s="53" t="s">
        <v>202</v>
      </c>
      <c r="BB865" s="53">
        <v>0</v>
      </c>
      <c r="BC865" s="53" t="s">
        <v>8382</v>
      </c>
      <c r="BD865" s="58">
        <v>42703</v>
      </c>
      <c r="BE865" s="58">
        <v>42712</v>
      </c>
      <c r="BF865" s="53">
        <v>30000</v>
      </c>
      <c r="BG865" s="58">
        <v>42712</v>
      </c>
      <c r="BH865" s="59" t="s">
        <v>8201</v>
      </c>
      <c r="BI865" s="60">
        <v>272</v>
      </c>
      <c r="BJ865" s="61">
        <v>9.0666666666666664</v>
      </c>
      <c r="BK865" s="27">
        <f t="shared" si="52"/>
        <v>8</v>
      </c>
      <c r="BL865" s="110">
        <f t="shared" si="53"/>
        <v>0.66666666666666663</v>
      </c>
    </row>
    <row r="866" spans="1:64" s="77" customFormat="1" ht="18.75" customHeight="1" x14ac:dyDescent="0.25">
      <c r="A866" s="105" t="s">
        <v>8177</v>
      </c>
      <c r="B866" s="51" t="s">
        <v>8388</v>
      </c>
      <c r="C866" s="49">
        <v>82</v>
      </c>
      <c r="D866" s="63" t="s">
        <v>3333</v>
      </c>
      <c r="E866" s="51" t="s">
        <v>917</v>
      </c>
      <c r="F866" s="114">
        <v>5012</v>
      </c>
      <c r="G866" s="51" t="s">
        <v>389</v>
      </c>
      <c r="H866" s="24" t="str">
        <f>IFERROR(IF(F866*1=9999,VLOOKUP(99&amp;C866*1,[4]Depara_Prod_Oficial!$A$2:$F$1048576,6,FALSE),VLOOKUP(F866*1,[4]Depara_Prod_Oficial!$A$2:$F$1048576,6,FALSE)),E866)</f>
        <v>AP STD</v>
      </c>
      <c r="I866" s="24" t="str">
        <f>IFERROR(VLOOKUP(H866,'[5]Principais Produtos'!$C$1:$D$42,2,0),"Não")</f>
        <v>Sim</v>
      </c>
      <c r="J866" s="51" t="s">
        <v>387</v>
      </c>
      <c r="K866" s="51" t="s">
        <v>6139</v>
      </c>
      <c r="L866" s="51"/>
      <c r="M866" s="124" t="s">
        <v>369</v>
      </c>
      <c r="N866" s="125">
        <v>447649.38</v>
      </c>
      <c r="O866" s="125">
        <v>0</v>
      </c>
      <c r="P866" s="56">
        <v>447649.38</v>
      </c>
      <c r="Q866" s="122"/>
      <c r="R866" s="123"/>
      <c r="S866" s="62" t="s">
        <v>375</v>
      </c>
      <c r="T866" s="53">
        <v>2021232</v>
      </c>
      <c r="U866" s="53" t="s">
        <v>8383</v>
      </c>
      <c r="V866" s="53" t="s">
        <v>8384</v>
      </c>
      <c r="W866" s="53" t="s">
        <v>52</v>
      </c>
      <c r="X866" s="53" t="s">
        <v>8385</v>
      </c>
      <c r="Y866" s="53" t="s">
        <v>8386</v>
      </c>
      <c r="Z866" s="53" t="s">
        <v>8387</v>
      </c>
      <c r="AA866" s="53" t="s">
        <v>56</v>
      </c>
      <c r="AB866" s="53">
        <v>283271</v>
      </c>
      <c r="AC866" s="53">
        <v>283271</v>
      </c>
      <c r="AD866" s="53" t="s">
        <v>56</v>
      </c>
      <c r="AE866" s="53" t="s">
        <v>56</v>
      </c>
      <c r="AF866" s="53" t="s">
        <v>56</v>
      </c>
      <c r="AG866" s="53">
        <v>283271</v>
      </c>
      <c r="AH866" s="53" t="s">
        <v>102</v>
      </c>
      <c r="AI866" s="53">
        <v>141635.5</v>
      </c>
      <c r="AJ866" s="53">
        <v>0</v>
      </c>
      <c r="AK866" s="53" t="s">
        <v>58</v>
      </c>
      <c r="AL866" s="53">
        <v>0</v>
      </c>
      <c r="AM866" s="51" t="s">
        <v>59</v>
      </c>
      <c r="AN866" s="51" t="s">
        <v>60</v>
      </c>
      <c r="AO866" s="51"/>
      <c r="AP866" s="53" t="s">
        <v>61</v>
      </c>
      <c r="AQ866" s="53" t="s">
        <v>62</v>
      </c>
      <c r="AR866" s="53" t="s">
        <v>142</v>
      </c>
      <c r="AS866" s="53" t="s">
        <v>88</v>
      </c>
      <c r="AT866" s="53" t="s">
        <v>169</v>
      </c>
      <c r="AU866" s="53" t="s">
        <v>65</v>
      </c>
      <c r="AV866" s="53" t="s">
        <v>3062</v>
      </c>
      <c r="AW866" s="53" t="s">
        <v>92</v>
      </c>
      <c r="AX866" s="53" t="s">
        <v>68</v>
      </c>
      <c r="AY866" s="53" t="s">
        <v>93</v>
      </c>
      <c r="AZ866" s="53" t="s">
        <v>8201</v>
      </c>
      <c r="BA866" s="53" t="s">
        <v>202</v>
      </c>
      <c r="BB866" s="53">
        <v>0</v>
      </c>
      <c r="BC866" s="53" t="s">
        <v>8388</v>
      </c>
      <c r="BD866" s="58">
        <v>41984</v>
      </c>
      <c r="BE866" s="58">
        <v>42028</v>
      </c>
      <c r="BF866" s="53">
        <v>283271</v>
      </c>
      <c r="BG866" s="58">
        <v>42028</v>
      </c>
      <c r="BH866" s="59" t="s">
        <v>8201</v>
      </c>
      <c r="BI866" s="60">
        <v>956</v>
      </c>
      <c r="BJ866" s="61">
        <v>31.866666666666667</v>
      </c>
      <c r="BK866" s="27">
        <f t="shared" si="52"/>
        <v>31</v>
      </c>
      <c r="BL866" s="110">
        <f t="shared" si="53"/>
        <v>2.5833333333333335</v>
      </c>
    </row>
    <row r="867" spans="1:64" s="77" customFormat="1" ht="18.75" customHeight="1" x14ac:dyDescent="0.25">
      <c r="A867" s="105" t="s">
        <v>8177</v>
      </c>
      <c r="B867" s="51" t="s">
        <v>8394</v>
      </c>
      <c r="C867" s="49">
        <v>93</v>
      </c>
      <c r="D867" s="63" t="s">
        <v>3333</v>
      </c>
      <c r="E867" s="51" t="s">
        <v>1630</v>
      </c>
      <c r="F867" s="114">
        <v>5055</v>
      </c>
      <c r="G867" s="51" t="s">
        <v>1641</v>
      </c>
      <c r="H867" s="24" t="str">
        <f>IFERROR(IF(F867*1=9999,VLOOKUP(99&amp;C867*1,[4]Depara_Prod_Oficial!$A$2:$F$1048576,6,FALSE),VLOOKUP(F867*1,[4]Depara_Prod_Oficial!$A$2:$F$1048576,6,FALSE)),E867)</f>
        <v>Vida Master</v>
      </c>
      <c r="I867" s="24" t="str">
        <f>IFERROR(VLOOKUP(H867,'[5]Principais Produtos'!$C$1:$D$42,2,0),"Não")</f>
        <v>Sim</v>
      </c>
      <c r="J867" s="51" t="s">
        <v>387</v>
      </c>
      <c r="K867" s="51" t="s">
        <v>3664</v>
      </c>
      <c r="L867" s="51"/>
      <c r="M867" s="124" t="s">
        <v>369</v>
      </c>
      <c r="N867" s="125">
        <v>4237</v>
      </c>
      <c r="O867" s="125">
        <v>0</v>
      </c>
      <c r="P867" s="56">
        <v>4237</v>
      </c>
      <c r="Q867" s="122"/>
      <c r="R867" s="123"/>
      <c r="S867" s="62" t="s">
        <v>375</v>
      </c>
      <c r="T867" s="53">
        <v>2219112</v>
      </c>
      <c r="U867" s="53" t="s">
        <v>8389</v>
      </c>
      <c r="V867" s="53" t="s">
        <v>8390</v>
      </c>
      <c r="W867" s="53" t="s">
        <v>52</v>
      </c>
      <c r="X867" s="53" t="s">
        <v>8391</v>
      </c>
      <c r="Y867" s="53" t="s">
        <v>8392</v>
      </c>
      <c r="Z867" s="53" t="s">
        <v>8393</v>
      </c>
      <c r="AA867" s="53" t="s">
        <v>56</v>
      </c>
      <c r="AB867" s="53">
        <v>3000</v>
      </c>
      <c r="AC867" s="53">
        <v>3000</v>
      </c>
      <c r="AD867" s="53" t="s">
        <v>56</v>
      </c>
      <c r="AE867" s="53" t="s">
        <v>56</v>
      </c>
      <c r="AF867" s="53" t="s">
        <v>56</v>
      </c>
      <c r="AG867" s="53">
        <v>3000</v>
      </c>
      <c r="AH867" s="53" t="s">
        <v>102</v>
      </c>
      <c r="AI867" s="53">
        <v>1500</v>
      </c>
      <c r="AJ867" s="53">
        <v>0</v>
      </c>
      <c r="AK867" s="53" t="s">
        <v>58</v>
      </c>
      <c r="AL867" s="53">
        <v>0</v>
      </c>
      <c r="AM867" s="51" t="s">
        <v>59</v>
      </c>
      <c r="AN867" s="51" t="s">
        <v>60</v>
      </c>
      <c r="AO867" s="51"/>
      <c r="AP867" s="53" t="s">
        <v>61</v>
      </c>
      <c r="AQ867" s="53" t="s">
        <v>62</v>
      </c>
      <c r="AR867" s="53" t="s">
        <v>142</v>
      </c>
      <c r="AS867" s="53" t="s">
        <v>88</v>
      </c>
      <c r="AT867" s="53" t="s">
        <v>2557</v>
      </c>
      <c r="AU867" s="53" t="s">
        <v>65</v>
      </c>
      <c r="AV867" s="53" t="s">
        <v>837</v>
      </c>
      <c r="AW867" s="53" t="s">
        <v>340</v>
      </c>
      <c r="AX867" s="53" t="s">
        <v>190</v>
      </c>
      <c r="AY867" s="53" t="s">
        <v>93</v>
      </c>
      <c r="AZ867" s="53" t="s">
        <v>8231</v>
      </c>
      <c r="BA867" s="53" t="s">
        <v>155</v>
      </c>
      <c r="BB867" s="53">
        <v>0</v>
      </c>
      <c r="BC867" s="53" t="s">
        <v>8394</v>
      </c>
      <c r="BD867" s="58">
        <v>42413</v>
      </c>
      <c r="BE867" s="58">
        <v>42439</v>
      </c>
      <c r="BF867" s="53">
        <v>3000</v>
      </c>
      <c r="BG867" s="58">
        <v>42439</v>
      </c>
      <c r="BH867" s="59" t="s">
        <v>8231</v>
      </c>
      <c r="BI867" s="60">
        <v>540</v>
      </c>
      <c r="BJ867" s="61">
        <v>18</v>
      </c>
      <c r="BK867" s="27">
        <f t="shared" si="52"/>
        <v>17</v>
      </c>
      <c r="BL867" s="110">
        <f t="shared" si="53"/>
        <v>1.4166666666666667</v>
      </c>
    </row>
    <row r="868" spans="1:64" s="77" customFormat="1" ht="18.75" customHeight="1" x14ac:dyDescent="0.25">
      <c r="A868" s="105" t="s">
        <v>8177</v>
      </c>
      <c r="B868" s="51" t="s">
        <v>8400</v>
      </c>
      <c r="C868" s="49">
        <v>93</v>
      </c>
      <c r="D868" s="63" t="s">
        <v>3333</v>
      </c>
      <c r="E868" s="51" t="s">
        <v>1630</v>
      </c>
      <c r="F868" s="114">
        <v>5055</v>
      </c>
      <c r="G868" s="51" t="s">
        <v>389</v>
      </c>
      <c r="H868" s="24" t="str">
        <f>IFERROR(IF(F868*1=9999,VLOOKUP(99&amp;C868*1,[4]Depara_Prod_Oficial!$A$2:$F$1048576,6,FALSE),VLOOKUP(F868*1,[4]Depara_Prod_Oficial!$A$2:$F$1048576,6,FALSE)),E868)</f>
        <v>Vida Master</v>
      </c>
      <c r="I868" s="24" t="str">
        <f>IFERROR(VLOOKUP(H868,'[5]Principais Produtos'!$C$1:$D$42,2,0),"Não")</f>
        <v>Sim</v>
      </c>
      <c r="J868" s="51" t="s">
        <v>387</v>
      </c>
      <c r="K868" s="51" t="s">
        <v>958</v>
      </c>
      <c r="L868" s="51" t="s">
        <v>5507</v>
      </c>
      <c r="M868" s="124" t="s">
        <v>369</v>
      </c>
      <c r="N868" s="125">
        <v>86771.42</v>
      </c>
      <c r="O868" s="125">
        <v>0</v>
      </c>
      <c r="P868" s="56">
        <v>86771.42</v>
      </c>
      <c r="Q868" s="122"/>
      <c r="R868" s="123"/>
      <c r="S868" s="62" t="s">
        <v>375</v>
      </c>
      <c r="T868" s="53">
        <v>2117905</v>
      </c>
      <c r="U868" s="53" t="s">
        <v>8395</v>
      </c>
      <c r="V868" s="53" t="s">
        <v>8396</v>
      </c>
      <c r="W868" s="53" t="s">
        <v>52</v>
      </c>
      <c r="X868" s="53" t="s">
        <v>8397</v>
      </c>
      <c r="Y868" s="53" t="s">
        <v>8398</v>
      </c>
      <c r="Z868" s="53" t="s">
        <v>8399</v>
      </c>
      <c r="AA868" s="53" t="s">
        <v>56</v>
      </c>
      <c r="AB868" s="53">
        <v>60000</v>
      </c>
      <c r="AC868" s="53">
        <v>60000</v>
      </c>
      <c r="AD868" s="53" t="s">
        <v>56</v>
      </c>
      <c r="AE868" s="53" t="s">
        <v>56</v>
      </c>
      <c r="AF868" s="53" t="s">
        <v>56</v>
      </c>
      <c r="AG868" s="53">
        <v>60000</v>
      </c>
      <c r="AH868" s="53" t="s">
        <v>102</v>
      </c>
      <c r="AI868" s="53">
        <v>30000</v>
      </c>
      <c r="AJ868" s="53">
        <v>0</v>
      </c>
      <c r="AK868" s="53" t="s">
        <v>58</v>
      </c>
      <c r="AL868" s="53">
        <v>0</v>
      </c>
      <c r="AM868" s="51" t="s">
        <v>59</v>
      </c>
      <c r="AN868" s="51" t="s">
        <v>60</v>
      </c>
      <c r="AO868" s="51"/>
      <c r="AP868" s="53" t="s">
        <v>61</v>
      </c>
      <c r="AQ868" s="53" t="s">
        <v>62</v>
      </c>
      <c r="AR868" s="53" t="s">
        <v>142</v>
      </c>
      <c r="AS868" s="53" t="s">
        <v>88</v>
      </c>
      <c r="AT868" s="53" t="s">
        <v>187</v>
      </c>
      <c r="AU868" s="53" t="s">
        <v>65</v>
      </c>
      <c r="AV868" s="53" t="s">
        <v>472</v>
      </c>
      <c r="AW868" s="53" t="s">
        <v>92</v>
      </c>
      <c r="AX868" s="53" t="s">
        <v>68</v>
      </c>
      <c r="AY868" s="53" t="s">
        <v>93</v>
      </c>
      <c r="AZ868" s="53" t="s">
        <v>8189</v>
      </c>
      <c r="BA868" s="53" t="s">
        <v>554</v>
      </c>
      <c r="BB868" s="53">
        <v>0</v>
      </c>
      <c r="BC868" s="53" t="s">
        <v>8400</v>
      </c>
      <c r="BD868" s="58">
        <v>42174</v>
      </c>
      <c r="BE868" s="58">
        <v>42192</v>
      </c>
      <c r="BF868" s="53">
        <v>60000</v>
      </c>
      <c r="BG868" s="58">
        <v>42192</v>
      </c>
      <c r="BH868" s="59" t="s">
        <v>8189</v>
      </c>
      <c r="BI868" s="60">
        <v>797</v>
      </c>
      <c r="BJ868" s="61">
        <v>26.566666666666666</v>
      </c>
      <c r="BK868" s="27">
        <f t="shared" si="52"/>
        <v>26</v>
      </c>
      <c r="BL868" s="110">
        <f t="shared" si="53"/>
        <v>2.1666666666666665</v>
      </c>
    </row>
    <row r="869" spans="1:64" s="77" customFormat="1" ht="18.75" customHeight="1" x14ac:dyDescent="0.25">
      <c r="A869" s="105" t="s">
        <v>8177</v>
      </c>
      <c r="B869" s="51" t="s">
        <v>8405</v>
      </c>
      <c r="C869" s="49">
        <v>93</v>
      </c>
      <c r="D869" s="63" t="s">
        <v>3333</v>
      </c>
      <c r="E869" s="51" t="s">
        <v>377</v>
      </c>
      <c r="F869" s="114">
        <v>5030</v>
      </c>
      <c r="G869" s="51" t="s">
        <v>46</v>
      </c>
      <c r="H869" s="24" t="str">
        <f>IFERROR(IF(F869*1=9999,VLOOKUP(99&amp;C869*1,[4]Depara_Prod_Oficial!$A$2:$F$1048576,6,FALSE),VLOOKUP(F869*1,[4]Depara_Prod_Oficial!$A$2:$F$1048576,6,FALSE)),E869)</f>
        <v>Vida Proteção Exclusiva</v>
      </c>
      <c r="I869" s="24" t="str">
        <f>IFERROR(VLOOKUP(H869,'[5]Principais Produtos'!$C$1:$D$42,2,0),"Não")</f>
        <v>Sim</v>
      </c>
      <c r="J869" s="51" t="s">
        <v>387</v>
      </c>
      <c r="K869" s="51" t="s">
        <v>3664</v>
      </c>
      <c r="L869" s="51"/>
      <c r="M869" s="124" t="s">
        <v>369</v>
      </c>
      <c r="N869" s="125">
        <v>82703.13</v>
      </c>
      <c r="O869" s="125">
        <v>0</v>
      </c>
      <c r="P869" s="56">
        <v>82703.13</v>
      </c>
      <c r="Q869" s="122"/>
      <c r="R869" s="123"/>
      <c r="S869" s="62" t="s">
        <v>375</v>
      </c>
      <c r="T869" s="53">
        <v>2460429</v>
      </c>
      <c r="U869" s="53" t="s">
        <v>8401</v>
      </c>
      <c r="V869" s="53" t="s">
        <v>8402</v>
      </c>
      <c r="W869" s="53" t="s">
        <v>52</v>
      </c>
      <c r="X869" s="53" t="s">
        <v>8403</v>
      </c>
      <c r="Y869" s="53" t="s">
        <v>8404</v>
      </c>
      <c r="Z869" s="53" t="s">
        <v>1013</v>
      </c>
      <c r="AA869" s="53" t="s">
        <v>56</v>
      </c>
      <c r="AB869" s="53">
        <v>83306.63</v>
      </c>
      <c r="AC869" s="53">
        <v>83306.63</v>
      </c>
      <c r="AD869" s="53" t="s">
        <v>56</v>
      </c>
      <c r="AE869" s="53" t="s">
        <v>56</v>
      </c>
      <c r="AF869" s="53" t="s">
        <v>56</v>
      </c>
      <c r="AG869" s="53">
        <v>83306.63</v>
      </c>
      <c r="AH869" s="53" t="s">
        <v>102</v>
      </c>
      <c r="AI869" s="53">
        <v>41653.32</v>
      </c>
      <c r="AJ869" s="53">
        <v>0</v>
      </c>
      <c r="AK869" s="53" t="s">
        <v>58</v>
      </c>
      <c r="AL869" s="53">
        <v>0</v>
      </c>
      <c r="AM869" s="51" t="s">
        <v>59</v>
      </c>
      <c r="AN869" s="51" t="s">
        <v>60</v>
      </c>
      <c r="AO869" s="51"/>
      <c r="AP869" s="53" t="s">
        <v>61</v>
      </c>
      <c r="AQ869" s="53" t="s">
        <v>62</v>
      </c>
      <c r="AR869" s="53" t="s">
        <v>142</v>
      </c>
      <c r="AS869" s="53" t="s">
        <v>88</v>
      </c>
      <c r="AT869" s="53" t="s">
        <v>347</v>
      </c>
      <c r="AU869" s="53" t="s">
        <v>65</v>
      </c>
      <c r="AV869" s="53" t="s">
        <v>7623</v>
      </c>
      <c r="AW869" s="53" t="s">
        <v>92</v>
      </c>
      <c r="AX869" s="53" t="s">
        <v>68</v>
      </c>
      <c r="AY869" s="53" t="s">
        <v>93</v>
      </c>
      <c r="AZ869" s="53" t="s">
        <v>8302</v>
      </c>
      <c r="BA869" s="53" t="s">
        <v>124</v>
      </c>
      <c r="BB869" s="53">
        <v>0</v>
      </c>
      <c r="BC869" s="53" t="s">
        <v>8405</v>
      </c>
      <c r="BD869" s="58">
        <v>42898</v>
      </c>
      <c r="BE869" s="58">
        <v>42903</v>
      </c>
      <c r="BF869" s="53">
        <v>83306.63</v>
      </c>
      <c r="BG869" s="58">
        <v>42903</v>
      </c>
      <c r="BH869" s="59" t="s">
        <v>8302</v>
      </c>
      <c r="BI869" s="60">
        <v>91</v>
      </c>
      <c r="BJ869" s="61">
        <v>3.0333333333333332</v>
      </c>
      <c r="BK869" s="27">
        <f t="shared" si="52"/>
        <v>2</v>
      </c>
      <c r="BL869" s="110">
        <f t="shared" si="53"/>
        <v>0.16666666666666666</v>
      </c>
    </row>
    <row r="870" spans="1:64" s="77" customFormat="1" ht="18.75" customHeight="1" x14ac:dyDescent="0.25">
      <c r="A870" s="105" t="s">
        <v>8177</v>
      </c>
      <c r="B870" s="51" t="s">
        <v>8410</v>
      </c>
      <c r="C870" s="49">
        <v>82</v>
      </c>
      <c r="D870" s="63" t="s">
        <v>3333</v>
      </c>
      <c r="E870" s="51" t="s">
        <v>1626</v>
      </c>
      <c r="F870" s="114">
        <v>8065</v>
      </c>
      <c r="G870" s="51" t="s">
        <v>386</v>
      </c>
      <c r="H870" s="24" t="str">
        <f>IFERROR(IF(F870*1=9999,VLOOKUP(99&amp;C870*1,[4]Depara_Prod_Oficial!$A$2:$F$1048576,6,FALSE),VLOOKUP(F870*1,[4]Depara_Prod_Oficial!$A$2:$F$1048576,6,FALSE)),E870)</f>
        <v>AP Proteção Sob Medida</v>
      </c>
      <c r="I870" s="24" t="str">
        <f>IFERROR(VLOOKUP(H870,'[5]Principais Produtos'!$C$1:$D$42,2,0),"Não")</f>
        <v>Sim</v>
      </c>
      <c r="J870" s="51" t="s">
        <v>387</v>
      </c>
      <c r="K870" s="51" t="s">
        <v>3664</v>
      </c>
      <c r="L870" s="51"/>
      <c r="M870" s="124" t="s">
        <v>369</v>
      </c>
      <c r="N870" s="125">
        <v>31202.06</v>
      </c>
      <c r="O870" s="125">
        <v>0</v>
      </c>
      <c r="P870" s="56">
        <v>31202.06</v>
      </c>
      <c r="Q870" s="122"/>
      <c r="R870" s="123"/>
      <c r="S870" s="62" t="s">
        <v>375</v>
      </c>
      <c r="T870" s="53">
        <v>2418866</v>
      </c>
      <c r="U870" s="53" t="s">
        <v>8406</v>
      </c>
      <c r="V870" s="53" t="s">
        <v>8407</v>
      </c>
      <c r="W870" s="53" t="s">
        <v>52</v>
      </c>
      <c r="X870" s="53" t="s">
        <v>8408</v>
      </c>
      <c r="Y870" s="53" t="s">
        <v>8409</v>
      </c>
      <c r="Z870" s="53" t="s">
        <v>6797</v>
      </c>
      <c r="AA870" s="53" t="s">
        <v>56</v>
      </c>
      <c r="AB870" s="53">
        <v>27000</v>
      </c>
      <c r="AC870" s="53">
        <v>27000</v>
      </c>
      <c r="AD870" s="53" t="s">
        <v>56</v>
      </c>
      <c r="AE870" s="53" t="s">
        <v>56</v>
      </c>
      <c r="AF870" s="53" t="s">
        <v>56</v>
      </c>
      <c r="AG870" s="53">
        <v>27000</v>
      </c>
      <c r="AH870" s="53" t="s">
        <v>102</v>
      </c>
      <c r="AI870" s="53">
        <v>13500</v>
      </c>
      <c r="AJ870" s="53">
        <v>0</v>
      </c>
      <c r="AK870" s="53" t="s">
        <v>58</v>
      </c>
      <c r="AL870" s="53">
        <v>0</v>
      </c>
      <c r="AM870" s="51" t="s">
        <v>59</v>
      </c>
      <c r="AN870" s="51" t="s">
        <v>60</v>
      </c>
      <c r="AO870" s="51"/>
      <c r="AP870" s="53" t="s">
        <v>61</v>
      </c>
      <c r="AQ870" s="53" t="s">
        <v>62</v>
      </c>
      <c r="AR870" s="53" t="s">
        <v>87</v>
      </c>
      <c r="AS870" s="53" t="s">
        <v>88</v>
      </c>
      <c r="AT870" s="53" t="s">
        <v>500</v>
      </c>
      <c r="AU870" s="53" t="s">
        <v>65</v>
      </c>
      <c r="AV870" s="53" t="s">
        <v>123</v>
      </c>
      <c r="AW870" s="53" t="s">
        <v>105</v>
      </c>
      <c r="AX870" s="53" t="s">
        <v>68</v>
      </c>
      <c r="AY870" s="53" t="s">
        <v>93</v>
      </c>
      <c r="AZ870" s="53" t="s">
        <v>8184</v>
      </c>
      <c r="BA870" s="53" t="s">
        <v>124</v>
      </c>
      <c r="BB870" s="53">
        <v>0</v>
      </c>
      <c r="BC870" s="53" t="s">
        <v>8410</v>
      </c>
      <c r="BD870" s="58">
        <v>42781</v>
      </c>
      <c r="BE870" s="58">
        <v>42788</v>
      </c>
      <c r="BF870" s="53">
        <v>27000</v>
      </c>
      <c r="BG870" s="58">
        <v>42788</v>
      </c>
      <c r="BH870" s="59" t="s">
        <v>8184</v>
      </c>
      <c r="BI870" s="60">
        <v>202</v>
      </c>
      <c r="BJ870" s="61">
        <v>6.7333333333333334</v>
      </c>
      <c r="BK870" s="27">
        <f t="shared" si="52"/>
        <v>6</v>
      </c>
      <c r="BL870" s="110">
        <f t="shared" si="53"/>
        <v>0.5</v>
      </c>
    </row>
    <row r="871" spans="1:64" s="77" customFormat="1" ht="18.75" customHeight="1" x14ac:dyDescent="0.25">
      <c r="A871" s="105" t="s">
        <v>8177</v>
      </c>
      <c r="B871" s="51" t="s">
        <v>8416</v>
      </c>
      <c r="C871" s="49">
        <v>82</v>
      </c>
      <c r="D871" s="63" t="s">
        <v>3333</v>
      </c>
      <c r="E871" s="51" t="s">
        <v>917</v>
      </c>
      <c r="F871" s="114">
        <v>5012</v>
      </c>
      <c r="G871" s="51" t="s">
        <v>374</v>
      </c>
      <c r="H871" s="24" t="str">
        <f>IFERROR(IF(F871*1=9999,VLOOKUP(99&amp;C871*1,[4]Depara_Prod_Oficial!$A$2:$F$1048576,6,FALSE),VLOOKUP(F871*1,[4]Depara_Prod_Oficial!$A$2:$F$1048576,6,FALSE)),E871)</f>
        <v>AP STD</v>
      </c>
      <c r="I871" s="24" t="str">
        <f>IFERROR(VLOOKUP(H871,'[5]Principais Produtos'!$C$1:$D$42,2,0),"Não")</f>
        <v>Sim</v>
      </c>
      <c r="J871" s="51" t="s">
        <v>387</v>
      </c>
      <c r="K871" s="51" t="s">
        <v>3664</v>
      </c>
      <c r="L871" s="51"/>
      <c r="M871" s="124" t="s">
        <v>369</v>
      </c>
      <c r="N871" s="125">
        <v>112803.6</v>
      </c>
      <c r="O871" s="125">
        <v>0</v>
      </c>
      <c r="P871" s="56">
        <v>112803.6</v>
      </c>
      <c r="Q871" s="122"/>
      <c r="R871" s="123"/>
      <c r="S871" s="62" t="s">
        <v>375</v>
      </c>
      <c r="T871" s="53">
        <v>2323870</v>
      </c>
      <c r="U871" s="53" t="s">
        <v>8411</v>
      </c>
      <c r="V871" s="53" t="s">
        <v>8412</v>
      </c>
      <c r="W871" s="53" t="s">
        <v>52</v>
      </c>
      <c r="X871" s="53" t="s">
        <v>8413</v>
      </c>
      <c r="Y871" s="53" t="s">
        <v>8414</v>
      </c>
      <c r="Z871" s="53" t="s">
        <v>8415</v>
      </c>
      <c r="AA871" s="53" t="s">
        <v>56</v>
      </c>
      <c r="AB871" s="53">
        <v>80000</v>
      </c>
      <c r="AC871" s="53">
        <v>80000</v>
      </c>
      <c r="AD871" s="53" t="s">
        <v>56</v>
      </c>
      <c r="AE871" s="53" t="s">
        <v>56</v>
      </c>
      <c r="AF871" s="53" t="s">
        <v>56</v>
      </c>
      <c r="AG871" s="53">
        <v>80000</v>
      </c>
      <c r="AH871" s="53" t="s">
        <v>102</v>
      </c>
      <c r="AI871" s="53">
        <v>40000</v>
      </c>
      <c r="AJ871" s="53">
        <v>0</v>
      </c>
      <c r="AK871" s="53" t="s">
        <v>58</v>
      </c>
      <c r="AL871" s="53">
        <v>0</v>
      </c>
      <c r="AM871" s="51" t="s">
        <v>59</v>
      </c>
      <c r="AN871" s="51" t="s">
        <v>60</v>
      </c>
      <c r="AO871" s="51"/>
      <c r="AP871" s="53" t="s">
        <v>61</v>
      </c>
      <c r="AQ871" s="53" t="s">
        <v>62</v>
      </c>
      <c r="AR871" s="53" t="s">
        <v>199</v>
      </c>
      <c r="AS871" s="53" t="s">
        <v>88</v>
      </c>
      <c r="AT871" s="53" t="s">
        <v>218</v>
      </c>
      <c r="AU871" s="53" t="s">
        <v>65</v>
      </c>
      <c r="AV871" s="53" t="s">
        <v>201</v>
      </c>
      <c r="AW871" s="53" t="s">
        <v>92</v>
      </c>
      <c r="AX871" s="53" t="s">
        <v>68</v>
      </c>
      <c r="AY871" s="53" t="s">
        <v>93</v>
      </c>
      <c r="AZ871" s="53" t="s">
        <v>8201</v>
      </c>
      <c r="BA871" s="53" t="s">
        <v>124</v>
      </c>
      <c r="BB871" s="53">
        <v>0</v>
      </c>
      <c r="BC871" s="53" t="s">
        <v>8416</v>
      </c>
      <c r="BD871" s="58">
        <v>42621</v>
      </c>
      <c r="BE871" s="58">
        <v>42627</v>
      </c>
      <c r="BF871" s="53">
        <v>80000</v>
      </c>
      <c r="BG871" s="58">
        <v>42627</v>
      </c>
      <c r="BH871" s="59" t="s">
        <v>8201</v>
      </c>
      <c r="BI871" s="60">
        <v>357</v>
      </c>
      <c r="BJ871" s="61">
        <v>11.9</v>
      </c>
      <c r="BK871" s="27">
        <f t="shared" si="52"/>
        <v>11</v>
      </c>
      <c r="BL871" s="110">
        <f t="shared" si="53"/>
        <v>0.91666666666666663</v>
      </c>
    </row>
    <row r="872" spans="1:64" s="77" customFormat="1" ht="18.75" customHeight="1" x14ac:dyDescent="0.25">
      <c r="A872" s="105" t="s">
        <v>8177</v>
      </c>
      <c r="B872" s="51" t="s">
        <v>8423</v>
      </c>
      <c r="C872" s="49">
        <v>93</v>
      </c>
      <c r="D872" s="63" t="s">
        <v>3333</v>
      </c>
      <c r="E872" s="51" t="s">
        <v>377</v>
      </c>
      <c r="F872" s="114">
        <v>1008</v>
      </c>
      <c r="G872" s="51" t="s">
        <v>46</v>
      </c>
      <c r="H872" s="24" t="str">
        <f>IFERROR(IF(F872*1=9999,VLOOKUP(99&amp;C872*1,[4]Depara_Prod_Oficial!$A$2:$F$1048576,6,FALSE),VLOOKUP(F872*1,[4]Depara_Prod_Oficial!$A$2:$F$1048576,6,FALSE)),E872)</f>
        <v>Vida Proteção Exclusiva</v>
      </c>
      <c r="I872" s="24" t="str">
        <f>IFERROR(VLOOKUP(H872,'[5]Principais Produtos'!$C$1:$D$42,2,0),"Não")</f>
        <v>Sim</v>
      </c>
      <c r="J872" s="51" t="s">
        <v>387</v>
      </c>
      <c r="K872" s="51" t="s">
        <v>47</v>
      </c>
      <c r="L872" s="51"/>
      <c r="M872" s="124" t="s">
        <v>369</v>
      </c>
      <c r="N872" s="125">
        <v>62644.32</v>
      </c>
      <c r="O872" s="125">
        <v>0</v>
      </c>
      <c r="P872" s="56">
        <v>62644.32</v>
      </c>
      <c r="Q872" s="122"/>
      <c r="R872" s="123"/>
      <c r="S872" s="62" t="s">
        <v>375</v>
      </c>
      <c r="T872" s="53">
        <v>2117979</v>
      </c>
      <c r="U872" s="53" t="s">
        <v>8417</v>
      </c>
      <c r="V872" s="53" t="s">
        <v>8418</v>
      </c>
      <c r="W872" s="53" t="s">
        <v>52</v>
      </c>
      <c r="X872" s="53" t="s">
        <v>8419</v>
      </c>
      <c r="Y872" s="53" t="s">
        <v>8420</v>
      </c>
      <c r="Z872" s="53" t="s">
        <v>8421</v>
      </c>
      <c r="AA872" s="53" t="s">
        <v>56</v>
      </c>
      <c r="AB872" s="53">
        <v>31524</v>
      </c>
      <c r="AC872" s="53">
        <v>31524</v>
      </c>
      <c r="AD872" s="53" t="s">
        <v>56</v>
      </c>
      <c r="AE872" s="53" t="s">
        <v>56</v>
      </c>
      <c r="AF872" s="53" t="s">
        <v>56</v>
      </c>
      <c r="AG872" s="53">
        <v>31524</v>
      </c>
      <c r="AH872" s="53" t="s">
        <v>102</v>
      </c>
      <c r="AI872" s="53">
        <v>15762</v>
      </c>
      <c r="AJ872" s="53">
        <v>0</v>
      </c>
      <c r="AK872" s="53" t="s">
        <v>58</v>
      </c>
      <c r="AL872" s="53">
        <v>0</v>
      </c>
      <c r="AM872" s="51" t="s">
        <v>59</v>
      </c>
      <c r="AN872" s="51" t="s">
        <v>60</v>
      </c>
      <c r="AO872" s="51"/>
      <c r="AP872" s="53" t="s">
        <v>61</v>
      </c>
      <c r="AQ872" s="53" t="s">
        <v>62</v>
      </c>
      <c r="AR872" s="53" t="s">
        <v>405</v>
      </c>
      <c r="AS872" s="53" t="s">
        <v>88</v>
      </c>
      <c r="AT872" s="53" t="s">
        <v>153</v>
      </c>
      <c r="AU872" s="53" t="s">
        <v>65</v>
      </c>
      <c r="AV872" s="53" t="s">
        <v>8422</v>
      </c>
      <c r="AW872" s="53" t="s">
        <v>92</v>
      </c>
      <c r="AX872" s="53" t="s">
        <v>68</v>
      </c>
      <c r="AY872" s="53" t="s">
        <v>93</v>
      </c>
      <c r="AZ872" s="53" t="s">
        <v>8201</v>
      </c>
      <c r="BA872" s="53" t="s">
        <v>115</v>
      </c>
      <c r="BB872" s="53">
        <v>0</v>
      </c>
      <c r="BC872" s="53" t="s">
        <v>8423</v>
      </c>
      <c r="BD872" s="58">
        <v>41879</v>
      </c>
      <c r="BE872" s="58">
        <v>42192</v>
      </c>
      <c r="BF872" s="53">
        <v>31524</v>
      </c>
      <c r="BG872" s="58">
        <v>42192</v>
      </c>
      <c r="BH872" s="59" t="s">
        <v>8201</v>
      </c>
      <c r="BI872" s="60">
        <v>792</v>
      </c>
      <c r="BJ872" s="61">
        <v>26.4</v>
      </c>
      <c r="BK872" s="27">
        <f t="shared" si="52"/>
        <v>25</v>
      </c>
      <c r="BL872" s="110">
        <f t="shared" si="53"/>
        <v>2.0833333333333335</v>
      </c>
    </row>
    <row r="873" spans="1:64" s="77" customFormat="1" ht="18.75" customHeight="1" x14ac:dyDescent="0.25">
      <c r="A873" s="105" t="s">
        <v>8177</v>
      </c>
      <c r="B873" s="51" t="s">
        <v>8429</v>
      </c>
      <c r="C873" s="49">
        <v>93</v>
      </c>
      <c r="D873" s="63" t="s">
        <v>3333</v>
      </c>
      <c r="E873" s="51" t="s">
        <v>947</v>
      </c>
      <c r="F873" s="114">
        <v>7000</v>
      </c>
      <c r="G873" s="51" t="s">
        <v>1641</v>
      </c>
      <c r="H873" s="24" t="str">
        <f>IFERROR(IF(F873*1=9999,VLOOKUP(99&amp;C873*1,[4]Depara_Prod_Oficial!$A$2:$F$1048576,6,FALSE),VLOOKUP(F873*1,[4]Depara_Prod_Oficial!$A$2:$F$1048576,6,FALSE)),E873)</f>
        <v>Vida Específica</v>
      </c>
      <c r="I873" s="24" t="str">
        <f>IFERROR(VLOOKUP(H873,'[5]Principais Produtos'!$C$1:$D$42,2,0),"Não")</f>
        <v>Não</v>
      </c>
      <c r="J873" s="51" t="s">
        <v>387</v>
      </c>
      <c r="K873" s="51" t="s">
        <v>6139</v>
      </c>
      <c r="L873" s="51"/>
      <c r="M873" s="124" t="s">
        <v>903</v>
      </c>
      <c r="N873" s="125">
        <v>3245.13</v>
      </c>
      <c r="O873" s="125">
        <v>3245.13</v>
      </c>
      <c r="P873" s="56">
        <v>0</v>
      </c>
      <c r="Q873" s="122"/>
      <c r="R873" s="123"/>
      <c r="S873" s="62" t="s">
        <v>375</v>
      </c>
      <c r="T873" s="53">
        <v>2421218</v>
      </c>
      <c r="U873" s="53" t="s">
        <v>8424</v>
      </c>
      <c r="V873" s="53" t="s">
        <v>8425</v>
      </c>
      <c r="W873" s="53" t="s">
        <v>52</v>
      </c>
      <c r="X873" s="53" t="s">
        <v>8426</v>
      </c>
      <c r="Y873" s="53" t="s">
        <v>8427</v>
      </c>
      <c r="Z873" s="53"/>
      <c r="AA873" s="53" t="s">
        <v>56</v>
      </c>
      <c r="AB873" s="53">
        <v>3000</v>
      </c>
      <c r="AC873" s="53">
        <v>3000</v>
      </c>
      <c r="AD873" s="53" t="s">
        <v>56</v>
      </c>
      <c r="AE873" s="53" t="s">
        <v>56</v>
      </c>
      <c r="AF873" s="53" t="s">
        <v>56</v>
      </c>
      <c r="AG873" s="53">
        <v>3000</v>
      </c>
      <c r="AH873" s="53" t="s">
        <v>102</v>
      </c>
      <c r="AI873" s="53">
        <v>1500</v>
      </c>
      <c r="AJ873" s="53">
        <v>0</v>
      </c>
      <c r="AK873" s="53" t="s">
        <v>58</v>
      </c>
      <c r="AL873" s="53">
        <v>0</v>
      </c>
      <c r="AM873" s="51" t="s">
        <v>59</v>
      </c>
      <c r="AN873" s="51" t="s">
        <v>60</v>
      </c>
      <c r="AO873" s="51"/>
      <c r="AP873" s="53" t="s">
        <v>61</v>
      </c>
      <c r="AQ873" s="53" t="s">
        <v>62</v>
      </c>
      <c r="AR873" s="53" t="s">
        <v>168</v>
      </c>
      <c r="AS873" s="53" t="s">
        <v>88</v>
      </c>
      <c r="AT873" s="53" t="s">
        <v>89</v>
      </c>
      <c r="AU873" s="53" t="s">
        <v>103</v>
      </c>
      <c r="AV873" s="53" t="s">
        <v>8428</v>
      </c>
      <c r="AW873" s="53" t="s">
        <v>283</v>
      </c>
      <c r="AX873" s="53" t="s">
        <v>284</v>
      </c>
      <c r="AY873" s="53" t="s">
        <v>93</v>
      </c>
      <c r="AZ873" s="53" t="s">
        <v>8277</v>
      </c>
      <c r="BA873" s="53" t="s">
        <v>94</v>
      </c>
      <c r="BB873" s="53">
        <v>0</v>
      </c>
      <c r="BC873" s="53" t="s">
        <v>8429</v>
      </c>
      <c r="BD873" s="58">
        <v>42783</v>
      </c>
      <c r="BE873" s="58">
        <v>42797</v>
      </c>
      <c r="BF873" s="53">
        <v>3000</v>
      </c>
      <c r="BG873" s="58">
        <v>42797</v>
      </c>
      <c r="BH873" s="59" t="s">
        <v>8277</v>
      </c>
      <c r="BI873" s="60">
        <v>196</v>
      </c>
      <c r="BJ873" s="61">
        <v>6.5333333333333332</v>
      </c>
      <c r="BK873" s="27">
        <f t="shared" si="52"/>
        <v>6</v>
      </c>
      <c r="BL873" s="110">
        <f t="shared" si="53"/>
        <v>0.5</v>
      </c>
    </row>
    <row r="874" spans="1:64" s="77" customFormat="1" ht="18.75" customHeight="1" x14ac:dyDescent="0.25">
      <c r="A874" s="105" t="s">
        <v>8177</v>
      </c>
      <c r="B874" s="51" t="s">
        <v>8435</v>
      </c>
      <c r="C874" s="49">
        <v>93</v>
      </c>
      <c r="D874" s="63" t="s">
        <v>3333</v>
      </c>
      <c r="E874" s="51" t="s">
        <v>1636</v>
      </c>
      <c r="F874" s="114">
        <v>5081</v>
      </c>
      <c r="G874" s="51" t="s">
        <v>386</v>
      </c>
      <c r="H874" s="24" t="str">
        <f>IFERROR(IF(F874*1=9999,VLOOKUP(99&amp;C874*1,[4]Depara_Prod_Oficial!$A$2:$F$1048576,6,FALSE),VLOOKUP(F874*1,[4]Depara_Prod_Oficial!$A$2:$F$1048576,6,FALSE)),E874)</f>
        <v>Vida Master</v>
      </c>
      <c r="I874" s="24" t="str">
        <f>IFERROR(VLOOKUP(H874,'[5]Principais Produtos'!$C$1:$D$42,2,0),"Não")</f>
        <v>Sim</v>
      </c>
      <c r="J874" s="51" t="s">
        <v>387</v>
      </c>
      <c r="K874" s="51" t="s">
        <v>958</v>
      </c>
      <c r="L874" s="51" t="s">
        <v>5507</v>
      </c>
      <c r="M874" s="124" t="s">
        <v>48</v>
      </c>
      <c r="N874" s="125">
        <v>265766.81</v>
      </c>
      <c r="O874" s="125">
        <v>235000</v>
      </c>
      <c r="P874" s="56">
        <v>30766.809999999998</v>
      </c>
      <c r="Q874" s="122">
        <v>47000</v>
      </c>
      <c r="R874" s="123"/>
      <c r="S874" s="62" t="s">
        <v>375</v>
      </c>
      <c r="T874" s="53">
        <v>2140546</v>
      </c>
      <c r="U874" s="53" t="s">
        <v>8430</v>
      </c>
      <c r="V874" s="53" t="s">
        <v>8431</v>
      </c>
      <c r="W874" s="53" t="s">
        <v>52</v>
      </c>
      <c r="X874" s="53" t="s">
        <v>8432</v>
      </c>
      <c r="Y874" s="53" t="s">
        <v>8433</v>
      </c>
      <c r="Z874" s="53" t="s">
        <v>8434</v>
      </c>
      <c r="AA874" s="53" t="s">
        <v>56</v>
      </c>
      <c r="AB874" s="53">
        <v>120000</v>
      </c>
      <c r="AC874" s="53">
        <v>120000</v>
      </c>
      <c r="AD874" s="53" t="s">
        <v>56</v>
      </c>
      <c r="AE874" s="53" t="s">
        <v>56</v>
      </c>
      <c r="AF874" s="53" t="s">
        <v>56</v>
      </c>
      <c r="AG874" s="53">
        <v>120000</v>
      </c>
      <c r="AH874" s="53" t="s">
        <v>102</v>
      </c>
      <c r="AI874" s="53">
        <v>60000</v>
      </c>
      <c r="AJ874" s="53">
        <v>0</v>
      </c>
      <c r="AK874" s="53" t="s">
        <v>58</v>
      </c>
      <c r="AL874" s="53">
        <v>0</v>
      </c>
      <c r="AM874" s="51" t="s">
        <v>59</v>
      </c>
      <c r="AN874" s="51" t="s">
        <v>60</v>
      </c>
      <c r="AO874" s="51"/>
      <c r="AP874" s="53" t="s">
        <v>61</v>
      </c>
      <c r="AQ874" s="53" t="s">
        <v>62</v>
      </c>
      <c r="AR874" s="53" t="s">
        <v>87</v>
      </c>
      <c r="AS874" s="53" t="s">
        <v>64</v>
      </c>
      <c r="AT874" s="53" t="s">
        <v>590</v>
      </c>
      <c r="AU874" s="53" t="s">
        <v>65</v>
      </c>
      <c r="AV874" s="53" t="s">
        <v>1538</v>
      </c>
      <c r="AW874" s="53" t="s">
        <v>272</v>
      </c>
      <c r="AX874" s="53" t="s">
        <v>273</v>
      </c>
      <c r="AY874" s="53" t="s">
        <v>93</v>
      </c>
      <c r="AZ874" s="53" t="s">
        <v>8226</v>
      </c>
      <c r="BA874" s="53" t="s">
        <v>106</v>
      </c>
      <c r="BB874" s="53">
        <v>0</v>
      </c>
      <c r="BC874" s="53" t="s">
        <v>8435</v>
      </c>
      <c r="BD874" s="58">
        <v>42227</v>
      </c>
      <c r="BE874" s="58">
        <v>42243</v>
      </c>
      <c r="BF874" s="53">
        <v>120000</v>
      </c>
      <c r="BG874" s="58">
        <v>42243</v>
      </c>
      <c r="BH874" s="59" t="s">
        <v>8226</v>
      </c>
      <c r="BI874" s="60">
        <v>749</v>
      </c>
      <c r="BJ874" s="61">
        <v>24.966666666666665</v>
      </c>
      <c r="BK874" s="27">
        <f t="shared" si="52"/>
        <v>24</v>
      </c>
      <c r="BL874" s="110">
        <f t="shared" si="53"/>
        <v>2</v>
      </c>
    </row>
    <row r="875" spans="1:64" s="77" customFormat="1" ht="18.75" customHeight="1" x14ac:dyDescent="0.25">
      <c r="A875" s="105" t="s">
        <v>8177</v>
      </c>
      <c r="B875" s="51" t="s">
        <v>8441</v>
      </c>
      <c r="C875" s="49">
        <v>82</v>
      </c>
      <c r="D875" s="63" t="s">
        <v>3333</v>
      </c>
      <c r="E875" s="51" t="s">
        <v>1626</v>
      </c>
      <c r="F875" s="114">
        <v>8065</v>
      </c>
      <c r="G875" s="51" t="s">
        <v>374</v>
      </c>
      <c r="H875" s="24" t="str">
        <f>IFERROR(IF(F875*1=9999,VLOOKUP(99&amp;C875*1,[4]Depara_Prod_Oficial!$A$2:$F$1048576,6,FALSE),VLOOKUP(F875*1,[4]Depara_Prod_Oficial!$A$2:$F$1048576,6,FALSE)),E875)</f>
        <v>AP Proteção Sob Medida</v>
      </c>
      <c r="I875" s="24" t="str">
        <f>IFERROR(VLOOKUP(H875,'[5]Principais Produtos'!$C$1:$D$42,2,0),"Não")</f>
        <v>Sim</v>
      </c>
      <c r="J875" s="51" t="s">
        <v>387</v>
      </c>
      <c r="K875" s="51" t="s">
        <v>3664</v>
      </c>
      <c r="L875" s="51"/>
      <c r="M875" s="124" t="s">
        <v>48</v>
      </c>
      <c r="N875" s="125">
        <v>34338.379999999997</v>
      </c>
      <c r="O875" s="125">
        <v>33000</v>
      </c>
      <c r="P875" s="56">
        <v>1338.3799999999974</v>
      </c>
      <c r="Q875" s="122">
        <v>3000</v>
      </c>
      <c r="R875" s="123"/>
      <c r="S875" s="62" t="s">
        <v>375</v>
      </c>
      <c r="T875" s="53">
        <v>2145863</v>
      </c>
      <c r="U875" s="53" t="s">
        <v>8436</v>
      </c>
      <c r="V875" s="53" t="s">
        <v>8437</v>
      </c>
      <c r="W875" s="53" t="s">
        <v>52</v>
      </c>
      <c r="X875" s="53" t="s">
        <v>8438</v>
      </c>
      <c r="Y875" s="53" t="s">
        <v>8439</v>
      </c>
      <c r="Z875" s="53" t="s">
        <v>8440</v>
      </c>
      <c r="AA875" s="53" t="s">
        <v>56</v>
      </c>
      <c r="AB875" s="53">
        <v>80000</v>
      </c>
      <c r="AC875" s="53">
        <v>80000</v>
      </c>
      <c r="AD875" s="53" t="s">
        <v>56</v>
      </c>
      <c r="AE875" s="53" t="s">
        <v>56</v>
      </c>
      <c r="AF875" s="53" t="s">
        <v>56</v>
      </c>
      <c r="AG875" s="53">
        <v>80000</v>
      </c>
      <c r="AH875" s="53" t="s">
        <v>102</v>
      </c>
      <c r="AI875" s="53">
        <v>40000</v>
      </c>
      <c r="AJ875" s="53">
        <v>0</v>
      </c>
      <c r="AK875" s="53" t="s">
        <v>58</v>
      </c>
      <c r="AL875" s="53">
        <v>0</v>
      </c>
      <c r="AM875" s="51" t="s">
        <v>59</v>
      </c>
      <c r="AN875" s="51" t="s">
        <v>60</v>
      </c>
      <c r="AO875" s="51"/>
      <c r="AP875" s="53" t="s">
        <v>61</v>
      </c>
      <c r="AQ875" s="53" t="s">
        <v>62</v>
      </c>
      <c r="AR875" s="53" t="s">
        <v>151</v>
      </c>
      <c r="AS875" s="53" t="s">
        <v>64</v>
      </c>
      <c r="AT875" s="53" t="s">
        <v>169</v>
      </c>
      <c r="AU875" s="53" t="s">
        <v>65</v>
      </c>
      <c r="AV875" s="53" t="s">
        <v>291</v>
      </c>
      <c r="AW875" s="53" t="s">
        <v>292</v>
      </c>
      <c r="AX875" s="53" t="s">
        <v>293</v>
      </c>
      <c r="AY875" s="53" t="s">
        <v>93</v>
      </c>
      <c r="AZ875" s="53" t="s">
        <v>8239</v>
      </c>
      <c r="BA875" s="53" t="s">
        <v>106</v>
      </c>
      <c r="BB875" s="53">
        <v>0</v>
      </c>
      <c r="BC875" s="53" t="s">
        <v>8441</v>
      </c>
      <c r="BD875" s="58">
        <v>42167</v>
      </c>
      <c r="BE875" s="58">
        <v>42257</v>
      </c>
      <c r="BF875" s="53">
        <v>80000</v>
      </c>
      <c r="BG875" s="58">
        <v>42257</v>
      </c>
      <c r="BH875" s="59" t="s">
        <v>8239</v>
      </c>
      <c r="BI875" s="60">
        <v>726</v>
      </c>
      <c r="BJ875" s="61">
        <v>24.2</v>
      </c>
      <c r="BK875" s="27">
        <f t="shared" si="52"/>
        <v>23</v>
      </c>
      <c r="BL875" s="110">
        <f t="shared" si="53"/>
        <v>1.9166666666666667</v>
      </c>
    </row>
    <row r="876" spans="1:64" s="77" customFormat="1" ht="18.75" customHeight="1" x14ac:dyDescent="0.25">
      <c r="A876" s="105" t="s">
        <v>8177</v>
      </c>
      <c r="B876" s="51" t="s">
        <v>8446</v>
      </c>
      <c r="C876" s="49">
        <v>93</v>
      </c>
      <c r="D876" s="63" t="s">
        <v>3333</v>
      </c>
      <c r="E876" s="51" t="s">
        <v>377</v>
      </c>
      <c r="F876" s="114">
        <v>5030</v>
      </c>
      <c r="G876" s="51" t="s">
        <v>46</v>
      </c>
      <c r="H876" s="24" t="str">
        <f>IFERROR(IF(F876*1=9999,VLOOKUP(99&amp;C876*1,[4]Depara_Prod_Oficial!$A$2:$F$1048576,6,FALSE),VLOOKUP(F876*1,[4]Depara_Prod_Oficial!$A$2:$F$1048576,6,FALSE)),E876)</f>
        <v>Vida Proteção Exclusiva</v>
      </c>
      <c r="I876" s="24" t="str">
        <f>IFERROR(VLOOKUP(H876,'[5]Principais Produtos'!$C$1:$D$42,2,0),"Não")</f>
        <v>Sim</v>
      </c>
      <c r="J876" s="51" t="s">
        <v>387</v>
      </c>
      <c r="K876" s="51" t="s">
        <v>6139</v>
      </c>
      <c r="L876" s="51"/>
      <c r="M876" s="124" t="s">
        <v>369</v>
      </c>
      <c r="N876" s="125">
        <v>29241.82</v>
      </c>
      <c r="O876" s="125">
        <v>0</v>
      </c>
      <c r="P876" s="56">
        <v>29241.82</v>
      </c>
      <c r="Q876" s="122"/>
      <c r="R876" s="123"/>
      <c r="S876" s="62" t="s">
        <v>375</v>
      </c>
      <c r="T876" s="53">
        <v>2475142</v>
      </c>
      <c r="U876" s="53" t="s">
        <v>8442</v>
      </c>
      <c r="V876" s="53" t="s">
        <v>8443</v>
      </c>
      <c r="W876" s="53" t="s">
        <v>52</v>
      </c>
      <c r="X876" s="53" t="s">
        <v>8444</v>
      </c>
      <c r="Y876" s="53" t="s">
        <v>8445</v>
      </c>
      <c r="Z876" s="53" t="s">
        <v>5718</v>
      </c>
      <c r="AA876" s="53" t="s">
        <v>56</v>
      </c>
      <c r="AB876" s="53">
        <v>27616</v>
      </c>
      <c r="AC876" s="53">
        <v>27616</v>
      </c>
      <c r="AD876" s="53" t="s">
        <v>56</v>
      </c>
      <c r="AE876" s="53" t="s">
        <v>56</v>
      </c>
      <c r="AF876" s="53" t="s">
        <v>56</v>
      </c>
      <c r="AG876" s="53">
        <v>27616</v>
      </c>
      <c r="AH876" s="53" t="s">
        <v>102</v>
      </c>
      <c r="AI876" s="53">
        <v>13808</v>
      </c>
      <c r="AJ876" s="53">
        <v>0</v>
      </c>
      <c r="AK876" s="53" t="s">
        <v>58</v>
      </c>
      <c r="AL876" s="53">
        <v>0</v>
      </c>
      <c r="AM876" s="51" t="s">
        <v>59</v>
      </c>
      <c r="AN876" s="51" t="s">
        <v>60</v>
      </c>
      <c r="AO876" s="51"/>
      <c r="AP876" s="53" t="s">
        <v>61</v>
      </c>
      <c r="AQ876" s="53" t="s">
        <v>62</v>
      </c>
      <c r="AR876" s="53" t="s">
        <v>87</v>
      </c>
      <c r="AS876" s="53" t="s">
        <v>64</v>
      </c>
      <c r="AT876" s="53" t="s">
        <v>89</v>
      </c>
      <c r="AU876" s="53" t="s">
        <v>103</v>
      </c>
      <c r="AV876" s="53" t="s">
        <v>1155</v>
      </c>
      <c r="AW876" s="53" t="s">
        <v>92</v>
      </c>
      <c r="AX876" s="53" t="s">
        <v>68</v>
      </c>
      <c r="AY876" s="53" t="s">
        <v>93</v>
      </c>
      <c r="AZ876" s="53" t="s">
        <v>8197</v>
      </c>
      <c r="BA876" s="53" t="s">
        <v>124</v>
      </c>
      <c r="BB876" s="53">
        <v>0</v>
      </c>
      <c r="BC876" s="53" t="s">
        <v>8446</v>
      </c>
      <c r="BD876" s="58">
        <v>42926</v>
      </c>
      <c r="BE876" s="58">
        <v>42942</v>
      </c>
      <c r="BF876" s="53">
        <v>27616</v>
      </c>
      <c r="BG876" s="58">
        <v>42942</v>
      </c>
      <c r="BH876" s="59" t="s">
        <v>8197</v>
      </c>
      <c r="BI876" s="60">
        <v>49</v>
      </c>
      <c r="BJ876" s="61">
        <v>1.6333333333333333</v>
      </c>
      <c r="BK876" s="27">
        <f t="shared" si="52"/>
        <v>1</v>
      </c>
      <c r="BL876" s="110">
        <f t="shared" si="53"/>
        <v>8.3333333333333329E-2</v>
      </c>
    </row>
    <row r="877" spans="1:64" s="77" customFormat="1" ht="18.75" customHeight="1" x14ac:dyDescent="0.25">
      <c r="A877" s="105" t="s">
        <v>8177</v>
      </c>
      <c r="B877" s="51" t="s">
        <v>8452</v>
      </c>
      <c r="C877" s="49">
        <v>18</v>
      </c>
      <c r="D877" s="63" t="s">
        <v>3274</v>
      </c>
      <c r="E877" s="51" t="s">
        <v>8536</v>
      </c>
      <c r="F877" s="114">
        <v>8123</v>
      </c>
      <c r="G877" s="51" t="s">
        <v>381</v>
      </c>
      <c r="H877" s="24" t="str">
        <f>IFERROR(IF(F877*1=9999,VLOOKUP(99&amp;C877*1,[4]Depara_Prod_Oficial!$A$2:$F$1048576,6,FALSE),VLOOKUP(F877*1,[4]Depara_Prod_Oficial!$A$2:$F$1048576,6,FALSE)),E877)</f>
        <v>Empresarial Patrimonial</v>
      </c>
      <c r="I877" s="24" t="str">
        <f>IFERROR(VLOOKUP(H877,'[5]Principais Produtos'!$C$1:$D$42,2,0),"Não")</f>
        <v>Sim</v>
      </c>
      <c r="J877" s="51" t="s">
        <v>387</v>
      </c>
      <c r="K877" s="51" t="s">
        <v>956</v>
      </c>
      <c r="L877" s="51" t="s">
        <v>9096</v>
      </c>
      <c r="M877" s="124" t="s">
        <v>369</v>
      </c>
      <c r="N877" s="125">
        <v>6028.2</v>
      </c>
      <c r="O877" s="125">
        <v>0</v>
      </c>
      <c r="P877" s="56">
        <v>6028.2</v>
      </c>
      <c r="Q877" s="122"/>
      <c r="R877" s="123"/>
      <c r="S877" s="62" t="s">
        <v>375</v>
      </c>
      <c r="T877" s="53">
        <v>2483171</v>
      </c>
      <c r="U877" s="53" t="s">
        <v>8447</v>
      </c>
      <c r="V877" s="53" t="s">
        <v>8448</v>
      </c>
      <c r="W877" s="53" t="s">
        <v>129</v>
      </c>
      <c r="X877" s="53" t="s">
        <v>8449</v>
      </c>
      <c r="Y877" s="53" t="s">
        <v>8450</v>
      </c>
      <c r="Z877" s="53" t="s">
        <v>8451</v>
      </c>
      <c r="AA877" s="53" t="s">
        <v>56</v>
      </c>
      <c r="AB877" s="53">
        <v>6000</v>
      </c>
      <c r="AC877" s="53">
        <v>6000</v>
      </c>
      <c r="AD877" s="53" t="s">
        <v>56</v>
      </c>
      <c r="AE877" s="53" t="s">
        <v>56</v>
      </c>
      <c r="AF877" s="53" t="s">
        <v>56</v>
      </c>
      <c r="AG877" s="53">
        <v>6000</v>
      </c>
      <c r="AH877" s="53" t="s">
        <v>102</v>
      </c>
      <c r="AI877" s="53">
        <v>3000</v>
      </c>
      <c r="AJ877" s="53">
        <v>0</v>
      </c>
      <c r="AK877" s="53" t="s">
        <v>58</v>
      </c>
      <c r="AL877" s="53">
        <v>0</v>
      </c>
      <c r="AM877" s="51" t="s">
        <v>59</v>
      </c>
      <c r="AN877" s="51" t="s">
        <v>60</v>
      </c>
      <c r="AO877" s="51"/>
      <c r="AP877" s="53" t="s">
        <v>61</v>
      </c>
      <c r="AQ877" s="53" t="s">
        <v>62</v>
      </c>
      <c r="AR877" s="53" t="s">
        <v>87</v>
      </c>
      <c r="AS877" s="53" t="s">
        <v>64</v>
      </c>
      <c r="AT877" s="53" t="s">
        <v>187</v>
      </c>
      <c r="AU877" s="53" t="s">
        <v>90</v>
      </c>
      <c r="AV877" s="53" t="s">
        <v>738</v>
      </c>
      <c r="AW877" s="53" t="s">
        <v>92</v>
      </c>
      <c r="AX877" s="53" t="s">
        <v>68</v>
      </c>
      <c r="AY877" s="53" t="s">
        <v>93</v>
      </c>
      <c r="AZ877" s="53" t="s">
        <v>8239</v>
      </c>
      <c r="BA877" s="53" t="s">
        <v>124</v>
      </c>
      <c r="BB877" s="53">
        <v>0</v>
      </c>
      <c r="BC877" s="53" t="s">
        <v>8452</v>
      </c>
      <c r="BD877" s="58">
        <v>42956</v>
      </c>
      <c r="BE877" s="58">
        <v>42963</v>
      </c>
      <c r="BF877" s="53">
        <v>6000</v>
      </c>
      <c r="BG877" s="58">
        <v>42963</v>
      </c>
      <c r="BH877" s="59" t="s">
        <v>8239</v>
      </c>
      <c r="BI877" s="60">
        <v>20</v>
      </c>
      <c r="BJ877" s="61">
        <v>0.66666666666666663</v>
      </c>
      <c r="BK877" s="27">
        <f t="shared" si="52"/>
        <v>0</v>
      </c>
      <c r="BL877" s="110">
        <f t="shared" si="53"/>
        <v>0</v>
      </c>
    </row>
    <row r="878" spans="1:64" s="77" customFormat="1" ht="18.75" customHeight="1" x14ac:dyDescent="0.25">
      <c r="A878" s="105" t="s">
        <v>8177</v>
      </c>
      <c r="B878" s="51" t="s">
        <v>8458</v>
      </c>
      <c r="C878" s="49">
        <v>14</v>
      </c>
      <c r="D878" s="63" t="s">
        <v>3274</v>
      </c>
      <c r="E878" s="51" t="s">
        <v>3557</v>
      </c>
      <c r="F878" s="114">
        <v>8099</v>
      </c>
      <c r="G878" s="51" t="s">
        <v>936</v>
      </c>
      <c r="H878" s="24" t="str">
        <f>IFERROR(IF(F878*1=9999,VLOOKUP(99&amp;C878*1,[4]Depara_Prod_Oficial!$A$2:$F$1048576,6,FALSE),VLOOKUP(F878*1,[4]Depara_Prod_Oficial!$A$2:$F$1048576,6,FALSE)),E878)</f>
        <v>Residencial Sob Medida</v>
      </c>
      <c r="I878" s="24" t="str">
        <f>IFERROR(VLOOKUP(H878,'[5]Principais Produtos'!$C$1:$D$42,2,0),"Não")</f>
        <v>Sim</v>
      </c>
      <c r="J878" s="51" t="s">
        <v>387</v>
      </c>
      <c r="K878" s="51" t="s">
        <v>7174</v>
      </c>
      <c r="L878" s="51"/>
      <c r="M878" s="124" t="s">
        <v>48</v>
      </c>
      <c r="N878" s="125">
        <v>17156.259999999998</v>
      </c>
      <c r="O878" s="125">
        <v>16000</v>
      </c>
      <c r="P878" s="56">
        <v>1156.2599999999984</v>
      </c>
      <c r="Q878" s="122"/>
      <c r="R878" s="123"/>
      <c r="S878" s="62" t="s">
        <v>375</v>
      </c>
      <c r="T878" s="53">
        <v>2367852</v>
      </c>
      <c r="U878" s="53" t="s">
        <v>8453</v>
      </c>
      <c r="V878" s="53" t="s">
        <v>8454</v>
      </c>
      <c r="W878" s="53" t="s">
        <v>129</v>
      </c>
      <c r="X878" s="53" t="s">
        <v>8455</v>
      </c>
      <c r="Y878" s="53" t="s">
        <v>8456</v>
      </c>
      <c r="Z878" s="53" t="s">
        <v>8457</v>
      </c>
      <c r="AA878" s="53" t="s">
        <v>56</v>
      </c>
      <c r="AB878" s="53">
        <v>10098</v>
      </c>
      <c r="AC878" s="53">
        <v>10098</v>
      </c>
      <c r="AD878" s="53" t="s">
        <v>56</v>
      </c>
      <c r="AE878" s="53" t="s">
        <v>56</v>
      </c>
      <c r="AF878" s="53" t="s">
        <v>56</v>
      </c>
      <c r="AG878" s="53">
        <v>10098</v>
      </c>
      <c r="AH878" s="53" t="s">
        <v>102</v>
      </c>
      <c r="AI878" s="53">
        <v>5049</v>
      </c>
      <c r="AJ878" s="53">
        <v>0</v>
      </c>
      <c r="AK878" s="53" t="s">
        <v>58</v>
      </c>
      <c r="AL878" s="53">
        <v>0</v>
      </c>
      <c r="AM878" s="51" t="s">
        <v>59</v>
      </c>
      <c r="AN878" s="51" t="s">
        <v>60</v>
      </c>
      <c r="AO878" s="51"/>
      <c r="AP878" s="53" t="s">
        <v>61</v>
      </c>
      <c r="AQ878" s="53" t="s">
        <v>133</v>
      </c>
      <c r="AR878" s="53" t="s">
        <v>538</v>
      </c>
      <c r="AS878" s="53" t="s">
        <v>88</v>
      </c>
      <c r="AT878" s="53" t="s">
        <v>347</v>
      </c>
      <c r="AU878" s="53" t="s">
        <v>65</v>
      </c>
      <c r="AV878" s="53" t="s">
        <v>4440</v>
      </c>
      <c r="AW878" s="53" t="s">
        <v>2826</v>
      </c>
      <c r="AX878" s="53" t="s">
        <v>775</v>
      </c>
      <c r="AY878" s="53" t="s">
        <v>93</v>
      </c>
      <c r="AZ878" s="53" t="s">
        <v>8197</v>
      </c>
      <c r="BA878" s="53" t="s">
        <v>106</v>
      </c>
      <c r="BB878" s="53">
        <v>0</v>
      </c>
      <c r="BC878" s="53" t="s">
        <v>8458</v>
      </c>
      <c r="BD878" s="58">
        <v>42632</v>
      </c>
      <c r="BE878" s="58">
        <v>42668</v>
      </c>
      <c r="BF878" s="53">
        <v>10098</v>
      </c>
      <c r="BG878" s="58">
        <v>42668</v>
      </c>
      <c r="BH878" s="59" t="s">
        <v>8197</v>
      </c>
      <c r="BI878" s="60">
        <v>323</v>
      </c>
      <c r="BJ878" s="61">
        <v>10.766666666666667</v>
      </c>
      <c r="BK878" s="27">
        <f t="shared" si="52"/>
        <v>10</v>
      </c>
      <c r="BL878" s="110">
        <f t="shared" si="53"/>
        <v>0.83333333333333337</v>
      </c>
    </row>
    <row r="879" spans="1:64" s="77" customFormat="1" ht="18.75" customHeight="1" x14ac:dyDescent="0.25">
      <c r="A879" s="105" t="s">
        <v>8177</v>
      </c>
      <c r="B879" s="51" t="s">
        <v>8464</v>
      </c>
      <c r="C879" s="49">
        <v>14</v>
      </c>
      <c r="D879" s="63" t="s">
        <v>3274</v>
      </c>
      <c r="E879" s="51" t="s">
        <v>1629</v>
      </c>
      <c r="F879" s="114">
        <v>5002</v>
      </c>
      <c r="G879" s="51" t="s">
        <v>381</v>
      </c>
      <c r="H879" s="24" t="str">
        <f>IFERROR(IF(F879*1=9999,VLOOKUP(99&amp;C879*1,[4]Depara_Prod_Oficial!$A$2:$F$1048576,6,FALSE),VLOOKUP(F879*1,[4]Depara_Prod_Oficial!$A$2:$F$1048576,6,FALSE)),E879)</f>
        <v>Residencial Dose Dupla</v>
      </c>
      <c r="I879" s="24" t="str">
        <f>IFERROR(VLOOKUP(H879,'[5]Principais Produtos'!$C$1:$D$42,2,0),"Não")</f>
        <v>Sim</v>
      </c>
      <c r="J879" s="51" t="s">
        <v>387</v>
      </c>
      <c r="K879" s="51" t="s">
        <v>5509</v>
      </c>
      <c r="L879" s="17" t="s">
        <v>961</v>
      </c>
      <c r="M879" s="124" t="s">
        <v>48</v>
      </c>
      <c r="N879" s="125">
        <v>10451.280000000001</v>
      </c>
      <c r="O879" s="125">
        <v>10000</v>
      </c>
      <c r="P879" s="56">
        <v>451.28000000000065</v>
      </c>
      <c r="Q879" s="122"/>
      <c r="R879" s="123"/>
      <c r="S879" s="62" t="s">
        <v>375</v>
      </c>
      <c r="T879" s="53">
        <v>2411407</v>
      </c>
      <c r="U879" s="53" t="s">
        <v>8459</v>
      </c>
      <c r="V879" s="53" t="s">
        <v>8460</v>
      </c>
      <c r="W879" s="53" t="s">
        <v>129</v>
      </c>
      <c r="X879" s="53" t="s">
        <v>8461</v>
      </c>
      <c r="Y879" s="53" t="s">
        <v>8462</v>
      </c>
      <c r="Z879" s="53" t="s">
        <v>6201</v>
      </c>
      <c r="AA879" s="53" t="s">
        <v>56</v>
      </c>
      <c r="AB879" s="53">
        <v>18957</v>
      </c>
      <c r="AC879" s="53">
        <v>18957</v>
      </c>
      <c r="AD879" s="53" t="s">
        <v>56</v>
      </c>
      <c r="AE879" s="53" t="s">
        <v>56</v>
      </c>
      <c r="AF879" s="53" t="s">
        <v>56</v>
      </c>
      <c r="AG879" s="53">
        <v>18957</v>
      </c>
      <c r="AH879" s="53" t="s">
        <v>102</v>
      </c>
      <c r="AI879" s="53">
        <v>9478.5</v>
      </c>
      <c r="AJ879" s="53">
        <v>0</v>
      </c>
      <c r="AK879" s="53" t="s">
        <v>58</v>
      </c>
      <c r="AL879" s="53">
        <v>0</v>
      </c>
      <c r="AM879" s="51" t="s">
        <v>59</v>
      </c>
      <c r="AN879" s="51" t="s">
        <v>60</v>
      </c>
      <c r="AO879" s="51"/>
      <c r="AP879" s="53" t="s">
        <v>61</v>
      </c>
      <c r="AQ879" s="53" t="s">
        <v>133</v>
      </c>
      <c r="AR879" s="53" t="s">
        <v>142</v>
      </c>
      <c r="AS879" s="53" t="s">
        <v>88</v>
      </c>
      <c r="AT879" s="53" t="s">
        <v>89</v>
      </c>
      <c r="AU879" s="53" t="s">
        <v>103</v>
      </c>
      <c r="AV879" s="53" t="s">
        <v>8463</v>
      </c>
      <c r="AW879" s="53" t="s">
        <v>92</v>
      </c>
      <c r="AX879" s="53" t="s">
        <v>68</v>
      </c>
      <c r="AY879" s="53" t="s">
        <v>93</v>
      </c>
      <c r="AZ879" s="53" t="s">
        <v>8231</v>
      </c>
      <c r="BA879" s="53" t="s">
        <v>106</v>
      </c>
      <c r="BB879" s="53">
        <v>0</v>
      </c>
      <c r="BC879" s="53" t="s">
        <v>8464</v>
      </c>
      <c r="BD879" s="58">
        <v>42752</v>
      </c>
      <c r="BE879" s="58">
        <v>42768</v>
      </c>
      <c r="BF879" s="53">
        <v>18957</v>
      </c>
      <c r="BG879" s="58">
        <v>42768</v>
      </c>
      <c r="BH879" s="59" t="s">
        <v>8231</v>
      </c>
      <c r="BI879" s="60">
        <v>211</v>
      </c>
      <c r="BJ879" s="61">
        <v>7.0333333333333332</v>
      </c>
      <c r="BK879" s="27">
        <f t="shared" si="52"/>
        <v>6</v>
      </c>
      <c r="BL879" s="110">
        <f t="shared" si="53"/>
        <v>0.5</v>
      </c>
    </row>
    <row r="880" spans="1:64" s="77" customFormat="1" ht="18.75" customHeight="1" x14ac:dyDescent="0.25">
      <c r="A880" s="105" t="s">
        <v>8177</v>
      </c>
      <c r="B880" s="51" t="s">
        <v>8470</v>
      </c>
      <c r="C880" s="49">
        <v>14</v>
      </c>
      <c r="D880" s="63" t="s">
        <v>3274</v>
      </c>
      <c r="E880" s="51" t="s">
        <v>380</v>
      </c>
      <c r="F880" s="114">
        <v>8100</v>
      </c>
      <c r="G880" s="51" t="s">
        <v>951</v>
      </c>
      <c r="H880" s="24" t="str">
        <f>IFERROR(IF(F880*1=9999,VLOOKUP(99&amp;C880*1,[4]Depara_Prod_Oficial!$A$2:$F$1048576,6,FALSE),VLOOKUP(F880*1,[4]Depara_Prod_Oficial!$A$2:$F$1048576,6,FALSE)),E880)</f>
        <v>Residencial Van Gogh</v>
      </c>
      <c r="I880" s="24" t="str">
        <f>IFERROR(VLOOKUP(H880,'[5]Principais Produtos'!$C$1:$D$42,2,0),"Não")</f>
        <v>Não</v>
      </c>
      <c r="J880" s="51" t="s">
        <v>387</v>
      </c>
      <c r="K880" s="51" t="s">
        <v>7174</v>
      </c>
      <c r="L880" s="51"/>
      <c r="M880" s="124" t="s">
        <v>48</v>
      </c>
      <c r="N880" s="125">
        <v>19854.509999999998</v>
      </c>
      <c r="O880" s="125">
        <v>19232.169999999998</v>
      </c>
      <c r="P880" s="56">
        <v>622.34000000000015</v>
      </c>
      <c r="Q880" s="122"/>
      <c r="R880" s="123"/>
      <c r="S880" s="62" t="s">
        <v>375</v>
      </c>
      <c r="T880" s="53">
        <v>2453151</v>
      </c>
      <c r="U880" s="53" t="s">
        <v>8465</v>
      </c>
      <c r="V880" s="53" t="s">
        <v>8466</v>
      </c>
      <c r="W880" s="53" t="s">
        <v>129</v>
      </c>
      <c r="X880" s="53" t="s">
        <v>8467</v>
      </c>
      <c r="Y880" s="53" t="s">
        <v>8468</v>
      </c>
      <c r="Z880" s="53" t="s">
        <v>8469</v>
      </c>
      <c r="AA880" s="53" t="s">
        <v>56</v>
      </c>
      <c r="AB880" s="53">
        <v>21369.08</v>
      </c>
      <c r="AC880" s="53">
        <v>21369.08</v>
      </c>
      <c r="AD880" s="53" t="s">
        <v>56</v>
      </c>
      <c r="AE880" s="53" t="s">
        <v>56</v>
      </c>
      <c r="AF880" s="53" t="s">
        <v>56</v>
      </c>
      <c r="AG880" s="53">
        <v>21369.08</v>
      </c>
      <c r="AH880" s="53" t="s">
        <v>102</v>
      </c>
      <c r="AI880" s="53">
        <v>10684.54</v>
      </c>
      <c r="AJ880" s="53">
        <v>0</v>
      </c>
      <c r="AK880" s="53" t="s">
        <v>58</v>
      </c>
      <c r="AL880" s="53">
        <v>0</v>
      </c>
      <c r="AM880" s="51" t="s">
        <v>59</v>
      </c>
      <c r="AN880" s="51" t="s">
        <v>60</v>
      </c>
      <c r="AO880" s="51"/>
      <c r="AP880" s="53" t="s">
        <v>61</v>
      </c>
      <c r="AQ880" s="53" t="s">
        <v>133</v>
      </c>
      <c r="AR880" s="53" t="s">
        <v>538</v>
      </c>
      <c r="AS880" s="53" t="s">
        <v>88</v>
      </c>
      <c r="AT880" s="53" t="s">
        <v>89</v>
      </c>
      <c r="AU880" s="53" t="s">
        <v>103</v>
      </c>
      <c r="AV880" s="53" t="s">
        <v>2168</v>
      </c>
      <c r="AW880" s="53" t="s">
        <v>92</v>
      </c>
      <c r="AX880" s="53" t="s">
        <v>68</v>
      </c>
      <c r="AY880" s="53" t="s">
        <v>93</v>
      </c>
      <c r="AZ880" s="53" t="s">
        <v>8231</v>
      </c>
      <c r="BA880" s="53" t="s">
        <v>106</v>
      </c>
      <c r="BB880" s="53">
        <v>0</v>
      </c>
      <c r="BC880" s="53" t="s">
        <v>8470</v>
      </c>
      <c r="BD880" s="58">
        <v>42877</v>
      </c>
      <c r="BE880" s="58">
        <v>42881</v>
      </c>
      <c r="BF880" s="53">
        <v>21369.08</v>
      </c>
      <c r="BG880" s="58">
        <v>42881</v>
      </c>
      <c r="BH880" s="59" t="s">
        <v>8231</v>
      </c>
      <c r="BI880" s="60">
        <v>98</v>
      </c>
      <c r="BJ880" s="61">
        <v>3.2666666666666666</v>
      </c>
      <c r="BK880" s="27">
        <f t="shared" si="52"/>
        <v>3</v>
      </c>
      <c r="BL880" s="110">
        <f t="shared" si="53"/>
        <v>0.25</v>
      </c>
    </row>
    <row r="881" spans="1:64" s="77" customFormat="1" ht="18.75" customHeight="1" x14ac:dyDescent="0.25">
      <c r="A881" s="105" t="s">
        <v>8177</v>
      </c>
      <c r="B881" s="51" t="s">
        <v>8475</v>
      </c>
      <c r="C881" s="49">
        <v>14</v>
      </c>
      <c r="D881" s="63" t="s">
        <v>3274</v>
      </c>
      <c r="E881" s="51" t="s">
        <v>5968</v>
      </c>
      <c r="F881" s="114">
        <v>8101</v>
      </c>
      <c r="G881" s="51" t="s">
        <v>951</v>
      </c>
      <c r="H881" s="24" t="str">
        <f>IFERROR(IF(F881*1=9999,VLOOKUP(99&amp;C881*1,[4]Depara_Prod_Oficial!$A$2:$F$1048576,6,FALSE),VLOOKUP(F881*1,[4]Depara_Prod_Oficial!$A$2:$F$1048576,6,FALSE)),E881)</f>
        <v>Residencial Select</v>
      </c>
      <c r="I881" s="24" t="str">
        <f>IFERROR(VLOOKUP(H881,'[5]Principais Produtos'!$C$1:$D$42,2,0),"Não")</f>
        <v>Não</v>
      </c>
      <c r="J881" s="51" t="s">
        <v>387</v>
      </c>
      <c r="K881" s="51" t="s">
        <v>956</v>
      </c>
      <c r="L881" s="51" t="s">
        <v>8173</v>
      </c>
      <c r="M881" s="124" t="s">
        <v>48</v>
      </c>
      <c r="N881" s="125">
        <v>62876.08</v>
      </c>
      <c r="O881" s="125">
        <v>55000</v>
      </c>
      <c r="P881" s="56">
        <v>7876.0800000000017</v>
      </c>
      <c r="Q881" s="122"/>
      <c r="R881" s="123"/>
      <c r="S881" s="62" t="s">
        <v>375</v>
      </c>
      <c r="T881" s="53">
        <v>2252879</v>
      </c>
      <c r="U881" s="53" t="s">
        <v>8471</v>
      </c>
      <c r="V881" s="53" t="s">
        <v>8472</v>
      </c>
      <c r="W881" s="53" t="s">
        <v>129</v>
      </c>
      <c r="X881" s="53" t="s">
        <v>8473</v>
      </c>
      <c r="Y881" s="53" t="s">
        <v>8474</v>
      </c>
      <c r="Z881" s="53" t="s">
        <v>6276</v>
      </c>
      <c r="AA881" s="53" t="s">
        <v>56</v>
      </c>
      <c r="AB881" s="53">
        <v>50000</v>
      </c>
      <c r="AC881" s="53">
        <v>50000</v>
      </c>
      <c r="AD881" s="53" t="s">
        <v>56</v>
      </c>
      <c r="AE881" s="53" t="s">
        <v>56</v>
      </c>
      <c r="AF881" s="53" t="s">
        <v>56</v>
      </c>
      <c r="AG881" s="53">
        <v>50000</v>
      </c>
      <c r="AH881" s="53" t="s">
        <v>102</v>
      </c>
      <c r="AI881" s="53">
        <v>25000</v>
      </c>
      <c r="AJ881" s="53">
        <v>0</v>
      </c>
      <c r="AK881" s="53" t="s">
        <v>58</v>
      </c>
      <c r="AL881" s="53">
        <v>0</v>
      </c>
      <c r="AM881" s="51" t="s">
        <v>59</v>
      </c>
      <c r="AN881" s="51" t="s">
        <v>60</v>
      </c>
      <c r="AO881" s="51"/>
      <c r="AP881" s="53" t="s">
        <v>61</v>
      </c>
      <c r="AQ881" s="53" t="s">
        <v>133</v>
      </c>
      <c r="AR881" s="53" t="s">
        <v>7922</v>
      </c>
      <c r="AS881" s="53" t="s">
        <v>88</v>
      </c>
      <c r="AT881" s="53" t="s">
        <v>590</v>
      </c>
      <c r="AU881" s="53" t="s">
        <v>65</v>
      </c>
      <c r="AV881" s="53" t="s">
        <v>134</v>
      </c>
      <c r="AW881" s="53" t="s">
        <v>92</v>
      </c>
      <c r="AX881" s="53" t="s">
        <v>68</v>
      </c>
      <c r="AY881" s="53" t="s">
        <v>93</v>
      </c>
      <c r="AZ881" s="53" t="s">
        <v>8184</v>
      </c>
      <c r="BA881" s="53" t="s">
        <v>223</v>
      </c>
      <c r="BB881" s="53">
        <v>0</v>
      </c>
      <c r="BC881" s="53" t="s">
        <v>8475</v>
      </c>
      <c r="BD881" s="58">
        <v>42493</v>
      </c>
      <c r="BE881" s="58">
        <v>42502</v>
      </c>
      <c r="BF881" s="53">
        <v>50000</v>
      </c>
      <c r="BG881" s="58">
        <v>42502</v>
      </c>
      <c r="BH881" s="59" t="s">
        <v>8184</v>
      </c>
      <c r="BI881" s="60">
        <v>488</v>
      </c>
      <c r="BJ881" s="61">
        <v>16.266666666666666</v>
      </c>
      <c r="BK881" s="27">
        <f t="shared" si="52"/>
        <v>16</v>
      </c>
      <c r="BL881" s="110">
        <f t="shared" si="53"/>
        <v>1.3333333333333333</v>
      </c>
    </row>
    <row r="882" spans="1:64" s="77" customFormat="1" ht="18.75" customHeight="1" x14ac:dyDescent="0.25">
      <c r="A882" s="105" t="s">
        <v>8177</v>
      </c>
      <c r="B882" s="51" t="s">
        <v>8481</v>
      </c>
      <c r="C882" s="49">
        <v>14</v>
      </c>
      <c r="D882" s="63" t="s">
        <v>3274</v>
      </c>
      <c r="E882" s="51" t="s">
        <v>2320</v>
      </c>
      <c r="F882" s="114">
        <v>8106</v>
      </c>
      <c r="G882" s="51" t="s">
        <v>381</v>
      </c>
      <c r="H882" s="24" t="str">
        <f>IFERROR(IF(F882*1=9999,VLOOKUP(99&amp;C882*1,[4]Depara_Prod_Oficial!$A$2:$F$1048576,6,FALSE),VLOOKUP(F882*1,[4]Depara_Prod_Oficial!$A$2:$F$1048576,6,FALSE)),E882)</f>
        <v>Residencial Habitual</v>
      </c>
      <c r="I882" s="24" t="str">
        <f>IFERROR(VLOOKUP(H882,'[5]Principais Produtos'!$C$1:$D$42,2,0),"Não")</f>
        <v>Sim</v>
      </c>
      <c r="J882" s="51" t="s">
        <v>387</v>
      </c>
      <c r="K882" s="51" t="s">
        <v>955</v>
      </c>
      <c r="L882" s="51"/>
      <c r="M882" s="124" t="s">
        <v>369</v>
      </c>
      <c r="N882" s="125">
        <v>12978.2</v>
      </c>
      <c r="O882" s="125">
        <v>0</v>
      </c>
      <c r="P882" s="56">
        <v>12978.2</v>
      </c>
      <c r="Q882" s="122"/>
      <c r="R882" s="123"/>
      <c r="S882" s="62" t="s">
        <v>375</v>
      </c>
      <c r="T882" s="53">
        <v>2454738</v>
      </c>
      <c r="U882" s="53" t="s">
        <v>8476</v>
      </c>
      <c r="V882" s="53" t="s">
        <v>8477</v>
      </c>
      <c r="W882" s="53" t="s">
        <v>129</v>
      </c>
      <c r="X882" s="53" t="s">
        <v>8478</v>
      </c>
      <c r="Y882" s="53" t="s">
        <v>8479</v>
      </c>
      <c r="Z882" s="53" t="s">
        <v>8480</v>
      </c>
      <c r="AA882" s="53" t="s">
        <v>56</v>
      </c>
      <c r="AB882" s="53">
        <v>12500</v>
      </c>
      <c r="AC882" s="53">
        <v>12500</v>
      </c>
      <c r="AD882" s="53" t="s">
        <v>56</v>
      </c>
      <c r="AE882" s="53" t="s">
        <v>56</v>
      </c>
      <c r="AF882" s="53" t="s">
        <v>56</v>
      </c>
      <c r="AG882" s="53">
        <v>12500</v>
      </c>
      <c r="AH882" s="53" t="s">
        <v>102</v>
      </c>
      <c r="AI882" s="53">
        <v>6250</v>
      </c>
      <c r="AJ882" s="53">
        <v>0</v>
      </c>
      <c r="AK882" s="53" t="s">
        <v>58</v>
      </c>
      <c r="AL882" s="53">
        <v>0</v>
      </c>
      <c r="AM882" s="51" t="s">
        <v>59</v>
      </c>
      <c r="AN882" s="51" t="s">
        <v>60</v>
      </c>
      <c r="AO882" s="51"/>
      <c r="AP882" s="53" t="s">
        <v>61</v>
      </c>
      <c r="AQ882" s="53" t="s">
        <v>133</v>
      </c>
      <c r="AR882" s="53" t="s">
        <v>538</v>
      </c>
      <c r="AS882" s="53" t="s">
        <v>88</v>
      </c>
      <c r="AT882" s="53" t="s">
        <v>89</v>
      </c>
      <c r="AU882" s="53" t="s">
        <v>90</v>
      </c>
      <c r="AV882" s="53" t="s">
        <v>623</v>
      </c>
      <c r="AW882" s="53" t="s">
        <v>67</v>
      </c>
      <c r="AX882" s="53" t="s">
        <v>68</v>
      </c>
      <c r="AY882" s="53" t="s">
        <v>93</v>
      </c>
      <c r="AZ882" s="53" t="s">
        <v>8197</v>
      </c>
      <c r="BA882" s="53" t="s">
        <v>202</v>
      </c>
      <c r="BB882" s="53">
        <v>0</v>
      </c>
      <c r="BC882" s="53" t="s">
        <v>8481</v>
      </c>
      <c r="BD882" s="58">
        <v>42880</v>
      </c>
      <c r="BE882" s="58">
        <v>42886</v>
      </c>
      <c r="BF882" s="53">
        <v>12500</v>
      </c>
      <c r="BG882" s="58">
        <v>42886</v>
      </c>
      <c r="BH882" s="59" t="s">
        <v>8197</v>
      </c>
      <c r="BI882" s="60">
        <v>105</v>
      </c>
      <c r="BJ882" s="61">
        <v>3.5</v>
      </c>
      <c r="BK882" s="27">
        <f t="shared" si="52"/>
        <v>3</v>
      </c>
      <c r="BL882" s="110">
        <f t="shared" si="53"/>
        <v>0.25</v>
      </c>
    </row>
    <row r="883" spans="1:64" s="77" customFormat="1" ht="18.75" customHeight="1" x14ac:dyDescent="0.25">
      <c r="A883" s="105" t="s">
        <v>8177</v>
      </c>
      <c r="B883" s="51" t="s">
        <v>8486</v>
      </c>
      <c r="C883" s="49">
        <v>14</v>
      </c>
      <c r="D883" s="63" t="s">
        <v>3274</v>
      </c>
      <c r="E883" s="51" t="s">
        <v>1629</v>
      </c>
      <c r="F883" s="114">
        <v>5002</v>
      </c>
      <c r="G883" s="51" t="s">
        <v>951</v>
      </c>
      <c r="H883" s="24" t="str">
        <f>IFERROR(IF(F883*1=9999,VLOOKUP(99&amp;C883*1,[4]Depara_Prod_Oficial!$A$2:$F$1048576,6,FALSE),VLOOKUP(F883*1,[4]Depara_Prod_Oficial!$A$2:$F$1048576,6,FALSE)),E883)</f>
        <v>Residencial Dose Dupla</v>
      </c>
      <c r="I883" s="24" t="str">
        <f>IFERROR(VLOOKUP(H883,'[5]Principais Produtos'!$C$1:$D$42,2,0),"Não")</f>
        <v>Sim</v>
      </c>
      <c r="J883" s="51" t="s">
        <v>387</v>
      </c>
      <c r="K883" s="51" t="s">
        <v>954</v>
      </c>
      <c r="L883" s="51" t="s">
        <v>1933</v>
      </c>
      <c r="M883" s="124" t="s">
        <v>903</v>
      </c>
      <c r="N883" s="125">
        <v>8548.18</v>
      </c>
      <c r="O883" s="125">
        <v>8548.18</v>
      </c>
      <c r="P883" s="56">
        <v>0</v>
      </c>
      <c r="Q883" s="122"/>
      <c r="R883" s="123"/>
      <c r="S883" s="62" t="s">
        <v>375</v>
      </c>
      <c r="T883" s="53">
        <v>1701571</v>
      </c>
      <c r="U883" s="53" t="s">
        <v>8482</v>
      </c>
      <c r="V883" s="53" t="s">
        <v>8483</v>
      </c>
      <c r="W883" s="53" t="s">
        <v>129</v>
      </c>
      <c r="X883" s="53" t="s">
        <v>8484</v>
      </c>
      <c r="Y883" s="53" t="s">
        <v>8485</v>
      </c>
      <c r="Z883" s="53" t="s">
        <v>5255</v>
      </c>
      <c r="AA883" s="53" t="s">
        <v>56</v>
      </c>
      <c r="AB883" s="53">
        <v>10000</v>
      </c>
      <c r="AC883" s="53">
        <v>10000</v>
      </c>
      <c r="AD883" s="53" t="s">
        <v>56</v>
      </c>
      <c r="AE883" s="53" t="s">
        <v>56</v>
      </c>
      <c r="AF883" s="53" t="s">
        <v>56</v>
      </c>
      <c r="AG883" s="53">
        <v>5103</v>
      </c>
      <c r="AH883" s="53" t="s">
        <v>57</v>
      </c>
      <c r="AI883" s="53">
        <v>5103</v>
      </c>
      <c r="AJ883" s="53">
        <v>0</v>
      </c>
      <c r="AK883" s="53" t="s">
        <v>58</v>
      </c>
      <c r="AL883" s="53">
        <v>0</v>
      </c>
      <c r="AM883" s="51" t="s">
        <v>59</v>
      </c>
      <c r="AN883" s="51" t="s">
        <v>562</v>
      </c>
      <c r="AO883" s="51" t="s">
        <v>563</v>
      </c>
      <c r="AP883" s="53" t="s">
        <v>61</v>
      </c>
      <c r="AQ883" s="53" t="s">
        <v>133</v>
      </c>
      <c r="AR883" s="53" t="s">
        <v>538</v>
      </c>
      <c r="AS883" s="53" t="s">
        <v>88</v>
      </c>
      <c r="AT883" s="53" t="s">
        <v>89</v>
      </c>
      <c r="AU883" s="53" t="s">
        <v>90</v>
      </c>
      <c r="AV883" s="53" t="s">
        <v>201</v>
      </c>
      <c r="AW883" s="53" t="s">
        <v>92</v>
      </c>
      <c r="AX883" s="53" t="s">
        <v>68</v>
      </c>
      <c r="AY883" s="53" t="s">
        <v>93</v>
      </c>
      <c r="AZ883" s="53" t="s">
        <v>8201</v>
      </c>
      <c r="BA883" s="53" t="s">
        <v>94</v>
      </c>
      <c r="BB883" s="53">
        <v>0</v>
      </c>
      <c r="BC883" s="53" t="s">
        <v>8486</v>
      </c>
      <c r="BD883" s="58">
        <v>41501</v>
      </c>
      <c r="BE883" s="58">
        <v>41513</v>
      </c>
      <c r="BF883" s="53">
        <v>10000</v>
      </c>
      <c r="BG883" s="58">
        <v>41513</v>
      </c>
      <c r="BH883" s="59" t="s">
        <v>8201</v>
      </c>
      <c r="BI883" s="60">
        <v>1471</v>
      </c>
      <c r="BJ883" s="61">
        <v>49.033333333333331</v>
      </c>
      <c r="BK883" s="27">
        <f t="shared" si="52"/>
        <v>48</v>
      </c>
      <c r="BL883" s="110">
        <f t="shared" si="53"/>
        <v>4</v>
      </c>
    </row>
    <row r="884" spans="1:64" s="77" customFormat="1" ht="18.75" customHeight="1" x14ac:dyDescent="0.25">
      <c r="A884" s="105" t="s">
        <v>8177</v>
      </c>
      <c r="B884" s="51" t="s">
        <v>8491</v>
      </c>
      <c r="C884" s="49">
        <v>14</v>
      </c>
      <c r="D884" s="63" t="s">
        <v>3274</v>
      </c>
      <c r="E884" s="51" t="s">
        <v>931</v>
      </c>
      <c r="F884" s="114">
        <v>5000</v>
      </c>
      <c r="G884" s="51" t="s">
        <v>381</v>
      </c>
      <c r="H884" s="24" t="str">
        <f>IFERROR(IF(F884*1=9999,VLOOKUP(99&amp;C884*1,[4]Depara_Prod_Oficial!$A$2:$F$1048576,6,FALSE),VLOOKUP(F884*1,[4]Depara_Prod_Oficial!$A$2:$F$1048576,6,FALSE)),E884)</f>
        <v>Residencial STD</v>
      </c>
      <c r="I884" s="24" t="str">
        <f>IFERROR(VLOOKUP(H884,'[5]Principais Produtos'!$C$1:$D$42,2,0),"Não")</f>
        <v>Não</v>
      </c>
      <c r="J884" s="51" t="s">
        <v>387</v>
      </c>
      <c r="K884" s="51" t="s">
        <v>3664</v>
      </c>
      <c r="L884" s="51"/>
      <c r="M884" s="124" t="s">
        <v>903</v>
      </c>
      <c r="N884" s="125">
        <v>10200.23</v>
      </c>
      <c r="O884" s="125">
        <v>10200.23</v>
      </c>
      <c r="P884" s="56">
        <v>0</v>
      </c>
      <c r="Q884" s="122"/>
      <c r="R884" s="123"/>
      <c r="S884" s="62" t="s">
        <v>375</v>
      </c>
      <c r="T884" s="53">
        <v>2097979</v>
      </c>
      <c r="U884" s="53" t="s">
        <v>8487</v>
      </c>
      <c r="V884" s="53" t="s">
        <v>8488</v>
      </c>
      <c r="W884" s="53" t="s">
        <v>129</v>
      </c>
      <c r="X884" s="53" t="s">
        <v>8489</v>
      </c>
      <c r="Y884" s="53" t="s">
        <v>8490</v>
      </c>
      <c r="Z884" s="53" t="s">
        <v>1700</v>
      </c>
      <c r="AA884" s="53" t="s">
        <v>56</v>
      </c>
      <c r="AB884" s="53">
        <v>3000</v>
      </c>
      <c r="AC884" s="53">
        <v>3000</v>
      </c>
      <c r="AD884" s="53" t="s">
        <v>56</v>
      </c>
      <c r="AE884" s="53" t="s">
        <v>56</v>
      </c>
      <c r="AF884" s="53" t="s">
        <v>56</v>
      </c>
      <c r="AG884" s="53">
        <v>3000</v>
      </c>
      <c r="AH884" s="53" t="s">
        <v>102</v>
      </c>
      <c r="AI884" s="53">
        <v>1500</v>
      </c>
      <c r="AJ884" s="53">
        <v>0</v>
      </c>
      <c r="AK884" s="53" t="s">
        <v>58</v>
      </c>
      <c r="AL884" s="53">
        <v>0</v>
      </c>
      <c r="AM884" s="51" t="s">
        <v>59</v>
      </c>
      <c r="AN884" s="51" t="s">
        <v>60</v>
      </c>
      <c r="AO884" s="51"/>
      <c r="AP884" s="53" t="s">
        <v>61</v>
      </c>
      <c r="AQ884" s="53" t="s">
        <v>133</v>
      </c>
      <c r="AR884" s="53" t="s">
        <v>142</v>
      </c>
      <c r="AS884" s="53" t="s">
        <v>88</v>
      </c>
      <c r="AT884" s="53" t="s">
        <v>3120</v>
      </c>
      <c r="AU884" s="53" t="s">
        <v>65</v>
      </c>
      <c r="AV884" s="53" t="s">
        <v>485</v>
      </c>
      <c r="AW884" s="53" t="s">
        <v>92</v>
      </c>
      <c r="AX884" s="53" t="s">
        <v>68</v>
      </c>
      <c r="AY884" s="53" t="s">
        <v>93</v>
      </c>
      <c r="AZ884" s="53" t="s">
        <v>8231</v>
      </c>
      <c r="BA884" s="53" t="s">
        <v>163</v>
      </c>
      <c r="BB884" s="53">
        <v>0</v>
      </c>
      <c r="BC884" s="53" t="s">
        <v>8491</v>
      </c>
      <c r="BD884" s="58">
        <v>42135</v>
      </c>
      <c r="BE884" s="58">
        <v>42152</v>
      </c>
      <c r="BF884" s="53">
        <v>3000</v>
      </c>
      <c r="BG884" s="58">
        <v>42152</v>
      </c>
      <c r="BH884" s="59" t="s">
        <v>8231</v>
      </c>
      <c r="BI884" s="60">
        <v>827</v>
      </c>
      <c r="BJ884" s="61">
        <v>27.566666666666666</v>
      </c>
      <c r="BK884" s="27">
        <f t="shared" si="52"/>
        <v>27</v>
      </c>
      <c r="BL884" s="110">
        <f t="shared" si="53"/>
        <v>2.25</v>
      </c>
    </row>
    <row r="885" spans="1:64" s="77" customFormat="1" ht="18.75" customHeight="1" x14ac:dyDescent="0.25">
      <c r="A885" s="105" t="s">
        <v>8177</v>
      </c>
      <c r="B885" s="51" t="s">
        <v>8496</v>
      </c>
      <c r="C885" s="49">
        <v>14</v>
      </c>
      <c r="D885" s="63" t="s">
        <v>3274</v>
      </c>
      <c r="E885" s="51" t="s">
        <v>1629</v>
      </c>
      <c r="F885" s="114">
        <v>5002</v>
      </c>
      <c r="G885" s="51" t="s">
        <v>9097</v>
      </c>
      <c r="H885" s="24" t="str">
        <f>IFERROR(IF(F885*1=9999,VLOOKUP(99&amp;C885*1,[4]Depara_Prod_Oficial!$A$2:$F$1048576,6,FALSE),VLOOKUP(F885*1,[4]Depara_Prod_Oficial!$A$2:$F$1048576,6,FALSE)),E885)</f>
        <v>Residencial Dose Dupla</v>
      </c>
      <c r="I885" s="24" t="str">
        <f>IFERROR(VLOOKUP(H885,'[5]Principais Produtos'!$C$1:$D$42,2,0),"Não")</f>
        <v>Sim</v>
      </c>
      <c r="J885" s="51" t="s">
        <v>387</v>
      </c>
      <c r="K885" s="51" t="s">
        <v>7172</v>
      </c>
      <c r="L885" s="51"/>
      <c r="M885" s="124" t="s">
        <v>902</v>
      </c>
      <c r="N885" s="125">
        <v>1011.23</v>
      </c>
      <c r="O885" s="125">
        <v>1011.23</v>
      </c>
      <c r="P885" s="56">
        <v>0</v>
      </c>
      <c r="Q885" s="122"/>
      <c r="R885" s="123"/>
      <c r="S885" s="62" t="s">
        <v>375</v>
      </c>
      <c r="T885" s="53">
        <v>2411353</v>
      </c>
      <c r="U885" s="53" t="s">
        <v>8492</v>
      </c>
      <c r="V885" s="53" t="s">
        <v>8493</v>
      </c>
      <c r="W885" s="53" t="s">
        <v>129</v>
      </c>
      <c r="X885" s="53" t="s">
        <v>8494</v>
      </c>
      <c r="Y885" s="53" t="s">
        <v>8495</v>
      </c>
      <c r="Z885" s="53" t="s">
        <v>6966</v>
      </c>
      <c r="AA885" s="53" t="s">
        <v>56</v>
      </c>
      <c r="AB885" s="53">
        <v>1668</v>
      </c>
      <c r="AC885" s="53">
        <v>1668</v>
      </c>
      <c r="AD885" s="53" t="s">
        <v>56</v>
      </c>
      <c r="AE885" s="53" t="s">
        <v>56</v>
      </c>
      <c r="AF885" s="53" t="s">
        <v>56</v>
      </c>
      <c r="AG885" s="53">
        <v>1668</v>
      </c>
      <c r="AH885" s="53" t="s">
        <v>102</v>
      </c>
      <c r="AI885" s="53">
        <v>834</v>
      </c>
      <c r="AJ885" s="53">
        <v>0</v>
      </c>
      <c r="AK885" s="53" t="s">
        <v>58</v>
      </c>
      <c r="AL885" s="53">
        <v>0</v>
      </c>
      <c r="AM885" s="51" t="s">
        <v>59</v>
      </c>
      <c r="AN885" s="51" t="s">
        <v>60</v>
      </c>
      <c r="AO885" s="51"/>
      <c r="AP885" s="53" t="s">
        <v>61</v>
      </c>
      <c r="AQ885" s="53" t="s">
        <v>133</v>
      </c>
      <c r="AR885" s="53" t="s">
        <v>538</v>
      </c>
      <c r="AS885" s="53" t="s">
        <v>88</v>
      </c>
      <c r="AT885" s="53" t="s">
        <v>89</v>
      </c>
      <c r="AU885" s="53" t="s">
        <v>90</v>
      </c>
      <c r="AV885" s="53" t="s">
        <v>623</v>
      </c>
      <c r="AW885" s="53" t="s">
        <v>67</v>
      </c>
      <c r="AX885" s="53" t="s">
        <v>68</v>
      </c>
      <c r="AY885" s="53" t="s">
        <v>93</v>
      </c>
      <c r="AZ885" s="53" t="s">
        <v>8226</v>
      </c>
      <c r="BA885" s="53" t="s">
        <v>191</v>
      </c>
      <c r="BB885" s="53">
        <v>0</v>
      </c>
      <c r="BC885" s="53" t="s">
        <v>8496</v>
      </c>
      <c r="BD885" s="58">
        <v>42760</v>
      </c>
      <c r="BE885" s="58">
        <v>42768</v>
      </c>
      <c r="BF885" s="53">
        <v>1668</v>
      </c>
      <c r="BG885" s="58">
        <v>42768</v>
      </c>
      <c r="BH885" s="59" t="s">
        <v>8226</v>
      </c>
      <c r="BI885" s="60">
        <v>224</v>
      </c>
      <c r="BJ885" s="61">
        <v>7.4666666666666668</v>
      </c>
      <c r="BK885" s="27">
        <f t="shared" si="52"/>
        <v>7</v>
      </c>
      <c r="BL885" s="110">
        <f t="shared" si="53"/>
        <v>0.58333333333333337</v>
      </c>
    </row>
    <row r="886" spans="1:64" s="77" customFormat="1" ht="18.75" customHeight="1" x14ac:dyDescent="0.25">
      <c r="A886" s="105" t="s">
        <v>8177</v>
      </c>
      <c r="B886" s="51" t="s">
        <v>8502</v>
      </c>
      <c r="C886" s="49">
        <v>14</v>
      </c>
      <c r="D886" s="63" t="s">
        <v>3274</v>
      </c>
      <c r="E886" s="51" t="s">
        <v>380</v>
      </c>
      <c r="F886" s="114">
        <v>8100</v>
      </c>
      <c r="G886" s="51" t="s">
        <v>381</v>
      </c>
      <c r="H886" s="24" t="str">
        <f>IFERROR(IF(F886*1=9999,VLOOKUP(99&amp;C886*1,[4]Depara_Prod_Oficial!$A$2:$F$1048576,6,FALSE),VLOOKUP(F886*1,[4]Depara_Prod_Oficial!$A$2:$F$1048576,6,FALSE)),E886)</f>
        <v>Residencial Van Gogh</v>
      </c>
      <c r="I886" s="24" t="str">
        <f>IFERROR(VLOOKUP(H886,'[5]Principais Produtos'!$C$1:$D$42,2,0),"Não")</f>
        <v>Não</v>
      </c>
      <c r="J886" s="51" t="s">
        <v>387</v>
      </c>
      <c r="K886" s="51" t="s">
        <v>3664</v>
      </c>
      <c r="L886" s="51"/>
      <c r="M886" s="124" t="s">
        <v>48</v>
      </c>
      <c r="N886" s="125">
        <v>77272.19</v>
      </c>
      <c r="O886" s="125">
        <v>72000</v>
      </c>
      <c r="P886" s="56">
        <v>5272.1900000000023</v>
      </c>
      <c r="Q886" s="122"/>
      <c r="R886" s="123"/>
      <c r="S886" s="62" t="s">
        <v>375</v>
      </c>
      <c r="T886" s="53">
        <v>2056829</v>
      </c>
      <c r="U886" s="53" t="s">
        <v>8497</v>
      </c>
      <c r="V886" s="53" t="s">
        <v>8498</v>
      </c>
      <c r="W886" s="53" t="s">
        <v>129</v>
      </c>
      <c r="X886" s="53" t="s">
        <v>8499</v>
      </c>
      <c r="Y886" s="53" t="s">
        <v>8500</v>
      </c>
      <c r="Z886" s="53" t="s">
        <v>8501</v>
      </c>
      <c r="AA886" s="53" t="s">
        <v>56</v>
      </c>
      <c r="AB886" s="53">
        <v>30000</v>
      </c>
      <c r="AC886" s="53">
        <v>30000</v>
      </c>
      <c r="AD886" s="53" t="s">
        <v>56</v>
      </c>
      <c r="AE886" s="53" t="s">
        <v>56</v>
      </c>
      <c r="AF886" s="53" t="s">
        <v>56</v>
      </c>
      <c r="AG886" s="53">
        <v>30000</v>
      </c>
      <c r="AH886" s="53" t="s">
        <v>102</v>
      </c>
      <c r="AI886" s="53">
        <v>15000</v>
      </c>
      <c r="AJ886" s="53">
        <v>0</v>
      </c>
      <c r="AK886" s="53" t="s">
        <v>58</v>
      </c>
      <c r="AL886" s="53">
        <v>0</v>
      </c>
      <c r="AM886" s="51" t="s">
        <v>59</v>
      </c>
      <c r="AN886" s="51" t="s">
        <v>60</v>
      </c>
      <c r="AO886" s="51"/>
      <c r="AP886" s="53" t="s">
        <v>61</v>
      </c>
      <c r="AQ886" s="53" t="s">
        <v>133</v>
      </c>
      <c r="AR886" s="53" t="s">
        <v>538</v>
      </c>
      <c r="AS886" s="53" t="s">
        <v>64</v>
      </c>
      <c r="AT886" s="53" t="s">
        <v>218</v>
      </c>
      <c r="AU886" s="53" t="s">
        <v>65</v>
      </c>
      <c r="AV886" s="53" t="s">
        <v>322</v>
      </c>
      <c r="AW886" s="53" t="s">
        <v>323</v>
      </c>
      <c r="AX886" s="53" t="s">
        <v>190</v>
      </c>
      <c r="AY886" s="53" t="s">
        <v>93</v>
      </c>
      <c r="AZ886" s="53" t="s">
        <v>8226</v>
      </c>
      <c r="BA886" s="53" t="s">
        <v>223</v>
      </c>
      <c r="BB886" s="53">
        <v>0</v>
      </c>
      <c r="BC886" s="53" t="s">
        <v>8502</v>
      </c>
      <c r="BD886" s="58">
        <v>42074</v>
      </c>
      <c r="BE886" s="58">
        <v>42083</v>
      </c>
      <c r="BF886" s="53">
        <v>30000</v>
      </c>
      <c r="BG886" s="58">
        <v>42083</v>
      </c>
      <c r="BH886" s="59" t="s">
        <v>8226</v>
      </c>
      <c r="BI886" s="60">
        <v>909</v>
      </c>
      <c r="BJ886" s="61">
        <v>30.3</v>
      </c>
      <c r="BK886" s="27">
        <f t="shared" si="52"/>
        <v>29</v>
      </c>
      <c r="BL886" s="110">
        <f t="shared" si="53"/>
        <v>2.4166666666666665</v>
      </c>
    </row>
    <row r="887" spans="1:64" s="77" customFormat="1" ht="18.75" customHeight="1" x14ac:dyDescent="0.25">
      <c r="A887" s="105" t="s">
        <v>8177</v>
      </c>
      <c r="B887" s="51" t="s">
        <v>8508</v>
      </c>
      <c r="C887" s="49">
        <v>14</v>
      </c>
      <c r="D887" s="63" t="s">
        <v>3274</v>
      </c>
      <c r="E887" s="51" t="s">
        <v>931</v>
      </c>
      <c r="F887" s="114">
        <v>5000</v>
      </c>
      <c r="G887" s="51" t="s">
        <v>381</v>
      </c>
      <c r="H887" s="24" t="str">
        <f>IFERROR(IF(F887*1=9999,VLOOKUP(99&amp;C887*1,[4]Depara_Prod_Oficial!$A$2:$F$1048576,6,FALSE),VLOOKUP(F887*1,[4]Depara_Prod_Oficial!$A$2:$F$1048576,6,FALSE)),E887)</f>
        <v>Residencial STD</v>
      </c>
      <c r="I887" s="24" t="str">
        <f>IFERROR(VLOOKUP(H887,'[5]Principais Produtos'!$C$1:$D$42,2,0),"Não")</f>
        <v>Não</v>
      </c>
      <c r="J887" s="51" t="s">
        <v>387</v>
      </c>
      <c r="K887" s="51" t="s">
        <v>7173</v>
      </c>
      <c r="L887" s="51"/>
      <c r="M887" s="124" t="s">
        <v>903</v>
      </c>
      <c r="N887" s="125">
        <v>869.16</v>
      </c>
      <c r="O887" s="125">
        <v>869.16</v>
      </c>
      <c r="P887" s="56">
        <v>0</v>
      </c>
      <c r="Q887" s="122"/>
      <c r="R887" s="123"/>
      <c r="S887" s="62" t="s">
        <v>375</v>
      </c>
      <c r="T887" s="53">
        <v>2438555</v>
      </c>
      <c r="U887" s="53" t="s">
        <v>8503</v>
      </c>
      <c r="V887" s="53" t="s">
        <v>8504</v>
      </c>
      <c r="W887" s="53" t="s">
        <v>129</v>
      </c>
      <c r="X887" s="53" t="s">
        <v>8505</v>
      </c>
      <c r="Y887" s="53" t="s">
        <v>8506</v>
      </c>
      <c r="Z887" s="53" t="s">
        <v>8507</v>
      </c>
      <c r="AA887" s="53" t="s">
        <v>56</v>
      </c>
      <c r="AB887" s="53">
        <v>3431</v>
      </c>
      <c r="AC887" s="53">
        <v>3431</v>
      </c>
      <c r="AD887" s="53" t="s">
        <v>56</v>
      </c>
      <c r="AE887" s="53" t="s">
        <v>56</v>
      </c>
      <c r="AF887" s="53" t="s">
        <v>56</v>
      </c>
      <c r="AG887" s="53">
        <v>3431</v>
      </c>
      <c r="AH887" s="53" t="s">
        <v>102</v>
      </c>
      <c r="AI887" s="53">
        <v>1715.5</v>
      </c>
      <c r="AJ887" s="53">
        <v>0</v>
      </c>
      <c r="AK887" s="53" t="s">
        <v>58</v>
      </c>
      <c r="AL887" s="53">
        <v>0</v>
      </c>
      <c r="AM887" s="51" t="s">
        <v>59</v>
      </c>
      <c r="AN887" s="51" t="s">
        <v>60</v>
      </c>
      <c r="AO887" s="51"/>
      <c r="AP887" s="53" t="s">
        <v>61</v>
      </c>
      <c r="AQ887" s="53" t="s">
        <v>133</v>
      </c>
      <c r="AR887" s="53" t="s">
        <v>87</v>
      </c>
      <c r="AS887" s="53" t="s">
        <v>64</v>
      </c>
      <c r="AT887" s="53" t="s">
        <v>89</v>
      </c>
      <c r="AU887" s="53" t="s">
        <v>90</v>
      </c>
      <c r="AV887" s="53" t="s">
        <v>1676</v>
      </c>
      <c r="AW887" s="53" t="s">
        <v>92</v>
      </c>
      <c r="AX887" s="53" t="s">
        <v>68</v>
      </c>
      <c r="AY887" s="53" t="s">
        <v>93</v>
      </c>
      <c r="AZ887" s="53" t="s">
        <v>8226</v>
      </c>
      <c r="BA887" s="53" t="s">
        <v>94</v>
      </c>
      <c r="BB887" s="53">
        <v>0</v>
      </c>
      <c r="BC887" s="53" t="s">
        <v>8508</v>
      </c>
      <c r="BD887" s="58">
        <v>42822</v>
      </c>
      <c r="BE887" s="58">
        <v>42843</v>
      </c>
      <c r="BF887" s="53">
        <v>3431</v>
      </c>
      <c r="BG887" s="58">
        <v>42843</v>
      </c>
      <c r="BH887" s="59" t="s">
        <v>8226</v>
      </c>
      <c r="BI887" s="60">
        <v>149</v>
      </c>
      <c r="BJ887" s="61">
        <v>4.9666666666666668</v>
      </c>
      <c r="BK887" s="27">
        <f t="shared" si="52"/>
        <v>4</v>
      </c>
      <c r="BL887" s="110">
        <f t="shared" si="53"/>
        <v>0.33333333333333331</v>
      </c>
    </row>
    <row r="888" spans="1:64" s="77" customFormat="1" ht="18.75" customHeight="1" x14ac:dyDescent="0.25">
      <c r="A888" s="105" t="s">
        <v>8177</v>
      </c>
      <c r="B888" s="51" t="s">
        <v>8515</v>
      </c>
      <c r="C888" s="49">
        <v>82</v>
      </c>
      <c r="D888" s="63" t="s">
        <v>3333</v>
      </c>
      <c r="E888" s="51" t="s">
        <v>1628</v>
      </c>
      <c r="F888" s="114">
        <v>1101</v>
      </c>
      <c r="G888" s="51" t="s">
        <v>1641</v>
      </c>
      <c r="H888" s="24" t="str">
        <f>IFERROR(IF(F888*1=9999,VLOOKUP(99&amp;C888*1,[4]Depara_Prod_Oficial!$A$2:$F$1048576,6,FALSE),VLOOKUP(F888*1,[4]Depara_Prod_Oficial!$A$2:$F$1048576,6,FALSE)),E888)</f>
        <v>AP STD</v>
      </c>
      <c r="I888" s="24" t="str">
        <f>IFERROR(VLOOKUP(H888,'[5]Principais Produtos'!$C$1:$D$42,2,0),"Não")</f>
        <v>Sim</v>
      </c>
      <c r="J888" s="51" t="s">
        <v>387</v>
      </c>
      <c r="K888" s="51" t="s">
        <v>3664</v>
      </c>
      <c r="L888" s="51"/>
      <c r="M888" s="124" t="s">
        <v>48</v>
      </c>
      <c r="N888" s="125">
        <v>49874.44</v>
      </c>
      <c r="O888" s="125">
        <v>49000</v>
      </c>
      <c r="P888" s="56">
        <v>874.44000000000233</v>
      </c>
      <c r="Q888" s="122">
        <v>7350</v>
      </c>
      <c r="R888" s="123"/>
      <c r="S888" s="62" t="s">
        <v>375</v>
      </c>
      <c r="T888" s="53">
        <v>1553612</v>
      </c>
      <c r="U888" s="53" t="s">
        <v>8509</v>
      </c>
      <c r="V888" s="53" t="s">
        <v>8510</v>
      </c>
      <c r="W888" s="53" t="s">
        <v>52</v>
      </c>
      <c r="X888" s="53" t="s">
        <v>8511</v>
      </c>
      <c r="Y888" s="53" t="s">
        <v>8512</v>
      </c>
      <c r="Z888" s="53" t="s">
        <v>8513</v>
      </c>
      <c r="AA888" s="53" t="s">
        <v>56</v>
      </c>
      <c r="AB888" s="53">
        <v>3000</v>
      </c>
      <c r="AC888" s="53">
        <v>103000</v>
      </c>
      <c r="AD888" s="53" t="s">
        <v>56</v>
      </c>
      <c r="AE888" s="53" t="s">
        <v>56</v>
      </c>
      <c r="AF888" s="53" t="s">
        <v>56</v>
      </c>
      <c r="AG888" s="53">
        <v>3000</v>
      </c>
      <c r="AH888" s="53" t="s">
        <v>102</v>
      </c>
      <c r="AI888" s="53">
        <v>1500</v>
      </c>
      <c r="AJ888" s="53">
        <v>0</v>
      </c>
      <c r="AK888" s="53" t="s">
        <v>58</v>
      </c>
      <c r="AL888" s="53">
        <v>0</v>
      </c>
      <c r="AM888" s="51" t="s">
        <v>59</v>
      </c>
      <c r="AN888" s="51" t="s">
        <v>60</v>
      </c>
      <c r="AO888" s="51"/>
      <c r="AP888" s="53" t="s">
        <v>61</v>
      </c>
      <c r="AQ888" s="53" t="s">
        <v>270</v>
      </c>
      <c r="AR888" s="53" t="s">
        <v>199</v>
      </c>
      <c r="AS888" s="53" t="s">
        <v>88</v>
      </c>
      <c r="AT888" s="53" t="s">
        <v>169</v>
      </c>
      <c r="AU888" s="53" t="s">
        <v>65</v>
      </c>
      <c r="AV888" s="53" t="s">
        <v>8514</v>
      </c>
      <c r="AW888" s="53" t="s">
        <v>272</v>
      </c>
      <c r="AX888" s="53" t="s">
        <v>273</v>
      </c>
      <c r="AY888" s="53" t="s">
        <v>93</v>
      </c>
      <c r="AZ888" s="53" t="s">
        <v>8226</v>
      </c>
      <c r="BA888" s="53" t="s">
        <v>106</v>
      </c>
      <c r="BB888" s="53">
        <v>0</v>
      </c>
      <c r="BC888" s="53" t="s">
        <v>8515</v>
      </c>
      <c r="BD888" s="58">
        <v>41227</v>
      </c>
      <c r="BE888" s="58">
        <v>41244</v>
      </c>
      <c r="BF888" s="53">
        <v>3000</v>
      </c>
      <c r="BG888" s="58">
        <v>41244</v>
      </c>
      <c r="BH888" s="59" t="s">
        <v>8226</v>
      </c>
      <c r="BI888" s="60">
        <v>1748</v>
      </c>
      <c r="BJ888" s="61">
        <v>58.266666666666666</v>
      </c>
      <c r="BK888" s="27">
        <f t="shared" si="52"/>
        <v>57</v>
      </c>
      <c r="BL888" s="110">
        <f t="shared" si="53"/>
        <v>4.75</v>
      </c>
    </row>
    <row r="889" spans="1:64" s="77" customFormat="1" ht="18.75" customHeight="1" x14ac:dyDescent="0.25">
      <c r="A889" s="105" t="s">
        <v>8177</v>
      </c>
      <c r="B889" s="51" t="s">
        <v>8522</v>
      </c>
      <c r="C889" s="49">
        <v>82</v>
      </c>
      <c r="D889" s="63" t="s">
        <v>3333</v>
      </c>
      <c r="E889" s="51" t="s">
        <v>1625</v>
      </c>
      <c r="F889" s="114">
        <v>5071</v>
      </c>
      <c r="G889" s="51" t="s">
        <v>386</v>
      </c>
      <c r="H889" s="24" t="str">
        <f>IFERROR(IF(F889*1=9999,VLOOKUP(99&amp;C889*1,[4]Depara_Prod_Oficial!$A$2:$F$1048576,6,FALSE),VLOOKUP(F889*1,[4]Depara_Prod_Oficial!$A$2:$F$1048576,6,FALSE)),E889)</f>
        <v>AP STD</v>
      </c>
      <c r="I889" s="24" t="str">
        <f>IFERROR(VLOOKUP(H889,'[5]Principais Produtos'!$C$1:$D$42,2,0),"Não")</f>
        <v>Sim</v>
      </c>
      <c r="J889" s="51" t="s">
        <v>387</v>
      </c>
      <c r="K889" s="51" t="s">
        <v>953</v>
      </c>
      <c r="L889" s="51"/>
      <c r="M889" s="124" t="s">
        <v>48</v>
      </c>
      <c r="N889" s="125">
        <v>303392.71999999997</v>
      </c>
      <c r="O889" s="125">
        <v>220000</v>
      </c>
      <c r="P889" s="56">
        <v>83392.719999999972</v>
      </c>
      <c r="Q889" s="122"/>
      <c r="R889" s="123"/>
      <c r="S889" s="62" t="s">
        <v>375</v>
      </c>
      <c r="T889" s="53">
        <v>1665969</v>
      </c>
      <c r="U889" s="53" t="s">
        <v>8516</v>
      </c>
      <c r="V889" s="53" t="s">
        <v>8517</v>
      </c>
      <c r="W889" s="53" t="s">
        <v>52</v>
      </c>
      <c r="X889" s="53" t="s">
        <v>8518</v>
      </c>
      <c r="Y889" s="53" t="s">
        <v>8519</v>
      </c>
      <c r="Z889" s="53" t="s">
        <v>8520</v>
      </c>
      <c r="AA889" s="53" t="s">
        <v>56</v>
      </c>
      <c r="AB889" s="53">
        <v>104027</v>
      </c>
      <c r="AC889" s="53">
        <v>104027</v>
      </c>
      <c r="AD889" s="53" t="s">
        <v>56</v>
      </c>
      <c r="AE889" s="53" t="s">
        <v>56</v>
      </c>
      <c r="AF889" s="53" t="s">
        <v>56</v>
      </c>
      <c r="AG889" s="53">
        <v>104027</v>
      </c>
      <c r="AH889" s="53" t="s">
        <v>102</v>
      </c>
      <c r="AI889" s="53">
        <v>52013.5</v>
      </c>
      <c r="AJ889" s="53">
        <v>0</v>
      </c>
      <c r="AK889" s="53" t="s">
        <v>58</v>
      </c>
      <c r="AL889" s="53">
        <v>0</v>
      </c>
      <c r="AM889" s="51" t="s">
        <v>59</v>
      </c>
      <c r="AN889" s="51" t="s">
        <v>60</v>
      </c>
      <c r="AO889" s="51"/>
      <c r="AP889" s="53" t="s">
        <v>61</v>
      </c>
      <c r="AQ889" s="53" t="s">
        <v>270</v>
      </c>
      <c r="AR889" s="53" t="s">
        <v>63</v>
      </c>
      <c r="AS889" s="53" t="s">
        <v>88</v>
      </c>
      <c r="AT889" s="53" t="s">
        <v>153</v>
      </c>
      <c r="AU889" s="53" t="s">
        <v>65</v>
      </c>
      <c r="AV889" s="53" t="s">
        <v>8521</v>
      </c>
      <c r="AW889" s="53" t="s">
        <v>646</v>
      </c>
      <c r="AX889" s="53" t="s">
        <v>190</v>
      </c>
      <c r="AY889" s="53" t="s">
        <v>93</v>
      </c>
      <c r="AZ889" s="53" t="s">
        <v>8226</v>
      </c>
      <c r="BA889" s="53" t="s">
        <v>223</v>
      </c>
      <c r="BB889" s="53">
        <v>0</v>
      </c>
      <c r="BC889" s="53" t="s">
        <v>8522</v>
      </c>
      <c r="BD889" s="58">
        <v>41443</v>
      </c>
      <c r="BE889" s="58">
        <v>41453</v>
      </c>
      <c r="BF889" s="53">
        <v>104027</v>
      </c>
      <c r="BG889" s="58">
        <v>41453</v>
      </c>
      <c r="BH889" s="59" t="s">
        <v>8226</v>
      </c>
      <c r="BI889" s="60">
        <v>1539</v>
      </c>
      <c r="BJ889" s="61">
        <v>51.3</v>
      </c>
      <c r="BK889" s="27">
        <f t="shared" si="52"/>
        <v>50</v>
      </c>
      <c r="BL889" s="110">
        <f t="shared" si="53"/>
        <v>4.166666666666667</v>
      </c>
    </row>
    <row r="890" spans="1:64" s="77" customFormat="1" ht="18.75" customHeight="1" x14ac:dyDescent="0.25">
      <c r="A890" s="105" t="s">
        <v>8177</v>
      </c>
      <c r="B890" s="51" t="s">
        <v>8528</v>
      </c>
      <c r="C890" s="49">
        <v>93</v>
      </c>
      <c r="D890" s="63" t="s">
        <v>3333</v>
      </c>
      <c r="E890" s="51" t="s">
        <v>377</v>
      </c>
      <c r="F890" s="114">
        <v>1008</v>
      </c>
      <c r="G890" s="51" t="s">
        <v>46</v>
      </c>
      <c r="H890" s="24" t="str">
        <f>IFERROR(IF(F890*1=9999,VLOOKUP(99&amp;C890*1,[4]Depara_Prod_Oficial!$A$2:$F$1048576,6,FALSE),VLOOKUP(F890*1,[4]Depara_Prod_Oficial!$A$2:$F$1048576,6,FALSE)),E890)</f>
        <v>Vida Proteção Exclusiva</v>
      </c>
      <c r="I890" s="24" t="str">
        <f>IFERROR(VLOOKUP(H890,'[5]Principais Produtos'!$C$1:$D$42,2,0),"Não")</f>
        <v>Sim</v>
      </c>
      <c r="J890" s="51" t="s">
        <v>387</v>
      </c>
      <c r="K890" s="51" t="s">
        <v>47</v>
      </c>
      <c r="L890" s="51"/>
      <c r="M890" s="124" t="s">
        <v>48</v>
      </c>
      <c r="N890" s="125">
        <v>117683.32</v>
      </c>
      <c r="O890" s="125">
        <v>80000</v>
      </c>
      <c r="P890" s="56">
        <v>37683.320000000007</v>
      </c>
      <c r="Q890" s="122"/>
      <c r="R890" s="123"/>
      <c r="S890" s="62" t="s">
        <v>375</v>
      </c>
      <c r="T890" s="53">
        <v>1391904</v>
      </c>
      <c r="U890" s="53" t="s">
        <v>8523</v>
      </c>
      <c r="V890" s="53" t="s">
        <v>8524</v>
      </c>
      <c r="W890" s="53" t="s">
        <v>52</v>
      </c>
      <c r="X890" s="53" t="s">
        <v>8525</v>
      </c>
      <c r="Y890" s="53" t="s">
        <v>8526</v>
      </c>
      <c r="Z890" s="53" t="s">
        <v>8527</v>
      </c>
      <c r="AA890" s="53" t="s">
        <v>56</v>
      </c>
      <c r="AB890" s="53">
        <v>35849</v>
      </c>
      <c r="AC890" s="53">
        <v>35849</v>
      </c>
      <c r="AD890" s="53" t="s">
        <v>56</v>
      </c>
      <c r="AE890" s="53" t="s">
        <v>56</v>
      </c>
      <c r="AF890" s="53" t="s">
        <v>56</v>
      </c>
      <c r="AG890" s="53">
        <v>35849</v>
      </c>
      <c r="AH890" s="53" t="s">
        <v>102</v>
      </c>
      <c r="AI890" s="53">
        <v>17924.5</v>
      </c>
      <c r="AJ890" s="53">
        <v>0</v>
      </c>
      <c r="AK890" s="53" t="s">
        <v>58</v>
      </c>
      <c r="AL890" s="53">
        <v>0</v>
      </c>
      <c r="AM890" s="51" t="s">
        <v>59</v>
      </c>
      <c r="AN890" s="51" t="s">
        <v>60</v>
      </c>
      <c r="AO890" s="51"/>
      <c r="AP890" s="53" t="s">
        <v>61</v>
      </c>
      <c r="AQ890" s="53" t="s">
        <v>270</v>
      </c>
      <c r="AR890" s="53" t="s">
        <v>199</v>
      </c>
      <c r="AS890" s="53" t="s">
        <v>64</v>
      </c>
      <c r="AT890" s="53" t="s">
        <v>347</v>
      </c>
      <c r="AU890" s="53" t="s">
        <v>65</v>
      </c>
      <c r="AV890" s="53" t="s">
        <v>7923</v>
      </c>
      <c r="AW890" s="53" t="s">
        <v>7924</v>
      </c>
      <c r="AX890" s="53" t="s">
        <v>190</v>
      </c>
      <c r="AY890" s="53" t="s">
        <v>93</v>
      </c>
      <c r="AZ890" s="53" t="s">
        <v>8226</v>
      </c>
      <c r="BA890" s="53" t="s">
        <v>106</v>
      </c>
      <c r="BB890" s="53">
        <v>0</v>
      </c>
      <c r="BC890" s="53" t="s">
        <v>8528</v>
      </c>
      <c r="BD890" s="58">
        <v>40854</v>
      </c>
      <c r="BE890" s="58">
        <v>40871</v>
      </c>
      <c r="BF890" s="53">
        <v>35849</v>
      </c>
      <c r="BG890" s="58">
        <v>40871</v>
      </c>
      <c r="BH890" s="59" t="s">
        <v>8226</v>
      </c>
      <c r="BI890" s="60">
        <v>2121</v>
      </c>
      <c r="BJ890" s="61">
        <v>70.7</v>
      </c>
      <c r="BK890" s="27">
        <f t="shared" si="52"/>
        <v>69</v>
      </c>
      <c r="BL890" s="110">
        <f t="shared" si="53"/>
        <v>5.75</v>
      </c>
    </row>
    <row r="891" spans="1:64" s="77" customFormat="1" ht="18.75" customHeight="1" x14ac:dyDescent="0.25">
      <c r="A891" s="105" t="s">
        <v>8177</v>
      </c>
      <c r="B891" s="51" t="s">
        <v>8534</v>
      </c>
      <c r="C891" s="49">
        <v>82</v>
      </c>
      <c r="D891" s="63" t="s">
        <v>3333</v>
      </c>
      <c r="E891" s="51" t="s">
        <v>1621</v>
      </c>
      <c r="F891" s="114">
        <v>1115</v>
      </c>
      <c r="G891" s="51" t="s">
        <v>374</v>
      </c>
      <c r="H891" s="24" t="str">
        <f>IFERROR(IF(F891*1=9999,VLOOKUP(99&amp;C891*1,[4]Depara_Prod_Oficial!$A$2:$F$1048576,6,FALSE),VLOOKUP(F891*1,[4]Depara_Prod_Oficial!$A$2:$F$1048576,6,FALSE)),E891)</f>
        <v>AP STD</v>
      </c>
      <c r="I891" s="24" t="str">
        <f>IFERROR(VLOOKUP(H891,'[5]Principais Produtos'!$C$1:$D$42,2,0),"Não")</f>
        <v>Sim</v>
      </c>
      <c r="J891" s="51" t="s">
        <v>925</v>
      </c>
      <c r="K891" s="51" t="s">
        <v>378</v>
      </c>
      <c r="L891" s="51"/>
      <c r="M891" s="124" t="s">
        <v>369</v>
      </c>
      <c r="N891" s="125">
        <v>209924.48000000001</v>
      </c>
      <c r="O891" s="125">
        <v>0</v>
      </c>
      <c r="P891" s="56">
        <v>209924.48000000001</v>
      </c>
      <c r="Q891" s="122"/>
      <c r="R891" s="123"/>
      <c r="S891" s="62" t="s">
        <v>375</v>
      </c>
      <c r="T891" s="53">
        <v>1689254</v>
      </c>
      <c r="U891" s="53" t="s">
        <v>8529</v>
      </c>
      <c r="V891" s="53" t="s">
        <v>8530</v>
      </c>
      <c r="W891" s="53" t="s">
        <v>52</v>
      </c>
      <c r="X891" s="53" t="s">
        <v>8531</v>
      </c>
      <c r="Y891" s="53" t="s">
        <v>8532</v>
      </c>
      <c r="Z891" s="53" t="s">
        <v>8533</v>
      </c>
      <c r="AA891" s="53" t="s">
        <v>56</v>
      </c>
      <c r="AB891" s="53">
        <v>89218.5</v>
      </c>
      <c r="AC891" s="53">
        <v>118958</v>
      </c>
      <c r="AD891" s="53" t="s">
        <v>56</v>
      </c>
      <c r="AE891" s="53" t="s">
        <v>56</v>
      </c>
      <c r="AF891" s="53" t="s">
        <v>56</v>
      </c>
      <c r="AG891" s="53">
        <v>89218.5</v>
      </c>
      <c r="AH891" s="53" t="s">
        <v>102</v>
      </c>
      <c r="AI891" s="53">
        <v>44609.25</v>
      </c>
      <c r="AJ891" s="53">
        <v>0</v>
      </c>
      <c r="AK891" s="53" t="s">
        <v>58</v>
      </c>
      <c r="AL891" s="53">
        <v>0</v>
      </c>
      <c r="AM891" s="51" t="s">
        <v>59</v>
      </c>
      <c r="AN891" s="51" t="s">
        <v>60</v>
      </c>
      <c r="AO891" s="51"/>
      <c r="AP891" s="53" t="s">
        <v>61</v>
      </c>
      <c r="AQ891" s="53" t="s">
        <v>270</v>
      </c>
      <c r="AR891" s="53" t="s">
        <v>221</v>
      </c>
      <c r="AS891" s="53" t="s">
        <v>320</v>
      </c>
      <c r="AT891" s="53" t="s">
        <v>347</v>
      </c>
      <c r="AU891" s="53" t="s">
        <v>65</v>
      </c>
      <c r="AV891" s="53" t="s">
        <v>6902</v>
      </c>
      <c r="AW891" s="53" t="s">
        <v>105</v>
      </c>
      <c r="AX891" s="53" t="s">
        <v>68</v>
      </c>
      <c r="AY891" s="53" t="s">
        <v>93</v>
      </c>
      <c r="AZ891" s="53" t="s">
        <v>8231</v>
      </c>
      <c r="BA891" s="53" t="s">
        <v>155</v>
      </c>
      <c r="BB891" s="53">
        <v>0</v>
      </c>
      <c r="BC891" s="53" t="s">
        <v>8534</v>
      </c>
      <c r="BD891" s="58">
        <v>41429</v>
      </c>
      <c r="BE891" s="58">
        <v>41492</v>
      </c>
      <c r="BF891" s="53">
        <v>89218.5</v>
      </c>
      <c r="BG891" s="58">
        <v>41492</v>
      </c>
      <c r="BH891" s="59" t="s">
        <v>8231</v>
      </c>
      <c r="BI891" s="60">
        <v>1487</v>
      </c>
      <c r="BJ891" s="61">
        <v>49.56666666666667</v>
      </c>
      <c r="BK891" s="27">
        <f t="shared" si="52"/>
        <v>48</v>
      </c>
      <c r="BL891" s="110">
        <f t="shared" si="53"/>
        <v>4</v>
      </c>
    </row>
    <row r="892" spans="1:64" s="77" customFormat="1" ht="18.75" customHeight="1" x14ac:dyDescent="0.25">
      <c r="A892" s="105" t="s">
        <v>8177</v>
      </c>
      <c r="B892" s="51" t="s">
        <v>8543</v>
      </c>
      <c r="C892" s="49">
        <v>93</v>
      </c>
      <c r="D892" s="63" t="s">
        <v>3333</v>
      </c>
      <c r="E892" s="51" t="s">
        <v>1634</v>
      </c>
      <c r="F892" s="114">
        <v>5031</v>
      </c>
      <c r="G892" s="51" t="s">
        <v>389</v>
      </c>
      <c r="H892" s="24" t="str">
        <f>IFERROR(IF(F892*1=9999,VLOOKUP(99&amp;C892*1,[4]Depara_Prod_Oficial!$A$2:$F$1048576,6,FALSE),VLOOKUP(F892*1,[4]Depara_Prod_Oficial!$A$2:$F$1048576,6,FALSE)),E892)</f>
        <v>Vida Superproteção</v>
      </c>
      <c r="I892" s="24" t="str">
        <f>IFERROR(VLOOKUP(H892,'[5]Principais Produtos'!$C$1:$D$42,2,0),"Não")</f>
        <v>Não</v>
      </c>
      <c r="J892" s="51" t="s">
        <v>387</v>
      </c>
      <c r="K892" s="51" t="s">
        <v>921</v>
      </c>
      <c r="L892" s="51"/>
      <c r="M892" s="124" t="s">
        <v>902</v>
      </c>
      <c r="N892" s="125">
        <v>205213.04</v>
      </c>
      <c r="O892" s="125">
        <v>205213.04</v>
      </c>
      <c r="P892" s="56">
        <v>0</v>
      </c>
      <c r="Q892" s="122"/>
      <c r="R892" s="123"/>
      <c r="S892" s="57" t="s">
        <v>49</v>
      </c>
      <c r="T892" s="53">
        <v>1354303</v>
      </c>
      <c r="U892" s="53" t="s">
        <v>8537</v>
      </c>
      <c r="V892" s="53" t="s">
        <v>8538</v>
      </c>
      <c r="W892" s="53" t="s">
        <v>52</v>
      </c>
      <c r="X892" s="53" t="s">
        <v>8539</v>
      </c>
      <c r="Y892" s="53" t="s">
        <v>8540</v>
      </c>
      <c r="Z892" s="53" t="s">
        <v>8541</v>
      </c>
      <c r="AA892" s="53" t="s">
        <v>56</v>
      </c>
      <c r="AB892" s="53">
        <v>60000</v>
      </c>
      <c r="AC892" s="53">
        <v>60000</v>
      </c>
      <c r="AD892" s="53" t="s">
        <v>56</v>
      </c>
      <c r="AE892" s="53" t="s">
        <v>56</v>
      </c>
      <c r="AF892" s="53" t="s">
        <v>56</v>
      </c>
      <c r="AG892" s="53">
        <v>60000</v>
      </c>
      <c r="AH892" s="53" t="s">
        <v>102</v>
      </c>
      <c r="AI892" s="53">
        <v>30000</v>
      </c>
      <c r="AJ892" s="53">
        <v>0</v>
      </c>
      <c r="AK892" s="53" t="s">
        <v>58</v>
      </c>
      <c r="AL892" s="53">
        <v>0</v>
      </c>
      <c r="AM892" s="51" t="s">
        <v>59</v>
      </c>
      <c r="AN892" s="51" t="s">
        <v>60</v>
      </c>
      <c r="AO892" s="51"/>
      <c r="AP892" s="53" t="s">
        <v>61</v>
      </c>
      <c r="AQ892" s="53" t="s">
        <v>86</v>
      </c>
      <c r="AR892" s="53" t="s">
        <v>199</v>
      </c>
      <c r="AS892" s="53" t="s">
        <v>88</v>
      </c>
      <c r="AT892" s="53" t="s">
        <v>313</v>
      </c>
      <c r="AU892" s="53" t="s">
        <v>65</v>
      </c>
      <c r="AV892" s="53" t="s">
        <v>355</v>
      </c>
      <c r="AW892" s="53" t="s">
        <v>92</v>
      </c>
      <c r="AX892" s="53" t="s">
        <v>68</v>
      </c>
      <c r="AY892" s="53" t="s">
        <v>93</v>
      </c>
      <c r="AZ892" s="53" t="s">
        <v>8542</v>
      </c>
      <c r="BA892" s="53" t="s">
        <v>191</v>
      </c>
      <c r="BB892" s="53">
        <v>0</v>
      </c>
      <c r="BC892" s="53" t="s">
        <v>8543</v>
      </c>
      <c r="BD892" s="58">
        <v>40752</v>
      </c>
      <c r="BE892" s="58">
        <v>40767</v>
      </c>
      <c r="BF892" s="53">
        <v>60000</v>
      </c>
      <c r="BG892" s="58">
        <v>40767</v>
      </c>
      <c r="BH892" s="59" t="s">
        <v>8542</v>
      </c>
      <c r="BI892" s="60">
        <v>2237</v>
      </c>
      <c r="BJ892" s="61">
        <v>74.566666666666663</v>
      </c>
      <c r="BK892" s="27">
        <f t="shared" si="52"/>
        <v>73</v>
      </c>
      <c r="BL892" s="110">
        <f t="shared" si="53"/>
        <v>6.083333333333333</v>
      </c>
    </row>
    <row r="893" spans="1:64" s="77" customFormat="1" ht="18.75" customHeight="1" x14ac:dyDescent="0.25">
      <c r="A893" s="105" t="s">
        <v>8177</v>
      </c>
      <c r="B893" s="51" t="s">
        <v>8549</v>
      </c>
      <c r="C893" s="49">
        <v>93</v>
      </c>
      <c r="D893" s="63" t="s">
        <v>3333</v>
      </c>
      <c r="E893" s="51" t="s">
        <v>377</v>
      </c>
      <c r="F893" s="114">
        <v>1008</v>
      </c>
      <c r="G893" s="51" t="s">
        <v>46</v>
      </c>
      <c r="H893" s="24" t="str">
        <f>IFERROR(IF(F893*1=9999,VLOOKUP(99&amp;C893*1,[4]Depara_Prod_Oficial!$A$2:$F$1048576,6,FALSE),VLOOKUP(F893*1,[4]Depara_Prod_Oficial!$A$2:$F$1048576,6,FALSE)),E893)</f>
        <v>Vida Proteção Exclusiva</v>
      </c>
      <c r="I893" s="24" t="str">
        <f>IFERROR(VLOOKUP(H893,'[5]Principais Produtos'!$C$1:$D$42,2,0),"Não")</f>
        <v>Sim</v>
      </c>
      <c r="J893" s="51" t="s">
        <v>387</v>
      </c>
      <c r="K893" s="51" t="s">
        <v>47</v>
      </c>
      <c r="L893" s="51"/>
      <c r="M893" s="124" t="s">
        <v>903</v>
      </c>
      <c r="N893" s="125">
        <v>45595.25</v>
      </c>
      <c r="O893" s="125">
        <v>45595.25</v>
      </c>
      <c r="P893" s="56">
        <v>0</v>
      </c>
      <c r="Q893" s="122"/>
      <c r="R893" s="123"/>
      <c r="S893" s="57" t="s">
        <v>49</v>
      </c>
      <c r="T893" s="53">
        <v>752165</v>
      </c>
      <c r="U893" s="53" t="s">
        <v>8544</v>
      </c>
      <c r="V893" s="53" t="s">
        <v>8545</v>
      </c>
      <c r="W893" s="53" t="s">
        <v>52</v>
      </c>
      <c r="X893" s="53" t="s">
        <v>8546</v>
      </c>
      <c r="Y893" s="53" t="s">
        <v>8547</v>
      </c>
      <c r="Z893" s="53" t="s">
        <v>8548</v>
      </c>
      <c r="AA893" s="53" t="s">
        <v>56</v>
      </c>
      <c r="AB893" s="53">
        <v>20431.77</v>
      </c>
      <c r="AC893" s="53">
        <v>20431.77</v>
      </c>
      <c r="AD893" s="53" t="s">
        <v>56</v>
      </c>
      <c r="AE893" s="53" t="s">
        <v>56</v>
      </c>
      <c r="AF893" s="53" t="s">
        <v>56</v>
      </c>
      <c r="AG893" s="53">
        <v>20431.77</v>
      </c>
      <c r="AH893" s="53" t="s">
        <v>57</v>
      </c>
      <c r="AI893" s="53">
        <v>20431.77</v>
      </c>
      <c r="AJ893" s="53">
        <v>0</v>
      </c>
      <c r="AK893" s="53" t="s">
        <v>58</v>
      </c>
      <c r="AL893" s="53">
        <v>0</v>
      </c>
      <c r="AM893" s="51" t="s">
        <v>150</v>
      </c>
      <c r="AN893" s="51" t="s">
        <v>562</v>
      </c>
      <c r="AO893" s="51" t="s">
        <v>563</v>
      </c>
      <c r="AP893" s="53" t="s">
        <v>61</v>
      </c>
      <c r="AQ893" s="53" t="s">
        <v>62</v>
      </c>
      <c r="AR893" s="53" t="s">
        <v>405</v>
      </c>
      <c r="AS893" s="53" t="s">
        <v>64</v>
      </c>
      <c r="AT893" s="53" t="s">
        <v>65</v>
      </c>
      <c r="AU893" s="53" t="s">
        <v>65</v>
      </c>
      <c r="AV893" s="53" t="s">
        <v>2190</v>
      </c>
      <c r="AW893" s="53" t="s">
        <v>92</v>
      </c>
      <c r="AX893" s="53" t="s">
        <v>68</v>
      </c>
      <c r="AY893" s="53" t="s">
        <v>93</v>
      </c>
      <c r="AZ893" s="53" t="s">
        <v>8542</v>
      </c>
      <c r="BA893" s="53" t="s">
        <v>163</v>
      </c>
      <c r="BB893" s="53">
        <v>0</v>
      </c>
      <c r="BC893" s="53" t="s">
        <v>8549</v>
      </c>
      <c r="BD893" s="58">
        <v>39568</v>
      </c>
      <c r="BE893" s="58">
        <v>39587</v>
      </c>
      <c r="BF893" s="53">
        <v>20431.77</v>
      </c>
      <c r="BG893" s="58">
        <v>39587</v>
      </c>
      <c r="BH893" s="59" t="s">
        <v>8542</v>
      </c>
      <c r="BI893" s="60">
        <v>3417</v>
      </c>
      <c r="BJ893" s="61">
        <v>113.9</v>
      </c>
      <c r="BK893" s="27">
        <f t="shared" si="52"/>
        <v>112</v>
      </c>
      <c r="BL893" s="110">
        <f t="shared" si="53"/>
        <v>9.3333333333333339</v>
      </c>
    </row>
    <row r="894" spans="1:64" s="77" customFormat="1" ht="18.75" customHeight="1" x14ac:dyDescent="0.25">
      <c r="A894" s="105" t="s">
        <v>8177</v>
      </c>
      <c r="B894" s="51" t="s">
        <v>8556</v>
      </c>
      <c r="C894" s="49">
        <v>93</v>
      </c>
      <c r="D894" s="63" t="s">
        <v>3333</v>
      </c>
      <c r="E894" s="51" t="s">
        <v>1622</v>
      </c>
      <c r="F894" s="114">
        <v>9999</v>
      </c>
      <c r="G894" s="51" t="s">
        <v>46</v>
      </c>
      <c r="H894" s="24" t="str">
        <f>IFERROR(IF(F894*1=9999,VLOOKUP(99&amp;C894*1,[4]Depara_Prod_Oficial!$A$2:$F$1048576,6,FALSE),VLOOKUP(F894*1,[4]Depara_Prod_Oficial!$A$2:$F$1048576,6,FALSE)),E894)</f>
        <v>Pessoas - Vida  (outros)</v>
      </c>
      <c r="I894" s="24" t="str">
        <f>IFERROR(VLOOKUP(H894,'[5]Principais Produtos'!$C$1:$D$42,2,0),"Não")</f>
        <v>Não</v>
      </c>
      <c r="J894" s="51" t="s">
        <v>387</v>
      </c>
      <c r="K894" s="51" t="s">
        <v>47</v>
      </c>
      <c r="L894" s="51"/>
      <c r="M894" s="124" t="s">
        <v>902</v>
      </c>
      <c r="N894" s="125">
        <v>67436.460000000006</v>
      </c>
      <c r="O894" s="125">
        <v>67436.460000000006</v>
      </c>
      <c r="P894" s="56">
        <v>0</v>
      </c>
      <c r="Q894" s="122"/>
      <c r="R894" s="123"/>
      <c r="S894" s="57" t="s">
        <v>49</v>
      </c>
      <c r="T894" s="53">
        <v>1335799</v>
      </c>
      <c r="U894" s="53" t="s">
        <v>8550</v>
      </c>
      <c r="V894" s="53" t="s">
        <v>8551</v>
      </c>
      <c r="W894" s="53" t="s">
        <v>52</v>
      </c>
      <c r="X894" s="53" t="s">
        <v>8552</v>
      </c>
      <c r="Y894" s="53" t="s">
        <v>8553</v>
      </c>
      <c r="Z894" s="53" t="s">
        <v>8554</v>
      </c>
      <c r="AA894" s="53" t="s">
        <v>56</v>
      </c>
      <c r="AB894" s="53">
        <v>27907.94</v>
      </c>
      <c r="AC894" s="53">
        <v>27907.94</v>
      </c>
      <c r="AD894" s="53" t="s">
        <v>56</v>
      </c>
      <c r="AE894" s="53" t="s">
        <v>56</v>
      </c>
      <c r="AF894" s="53" t="s">
        <v>56</v>
      </c>
      <c r="AG894" s="53">
        <v>27907.94</v>
      </c>
      <c r="AH894" s="53" t="s">
        <v>102</v>
      </c>
      <c r="AI894" s="53">
        <v>13953.97</v>
      </c>
      <c r="AJ894" s="53">
        <v>0</v>
      </c>
      <c r="AK894" s="53" t="s">
        <v>58</v>
      </c>
      <c r="AL894" s="53">
        <v>0</v>
      </c>
      <c r="AM894" s="51" t="s">
        <v>59</v>
      </c>
      <c r="AN894" s="51" t="s">
        <v>562</v>
      </c>
      <c r="AO894" s="51" t="s">
        <v>563</v>
      </c>
      <c r="AP894" s="53" t="s">
        <v>61</v>
      </c>
      <c r="AQ894" s="53" t="s">
        <v>62</v>
      </c>
      <c r="AR894" s="53" t="s">
        <v>405</v>
      </c>
      <c r="AS894" s="53" t="s">
        <v>88</v>
      </c>
      <c r="AT894" s="53" t="s">
        <v>169</v>
      </c>
      <c r="AU894" s="53" t="s">
        <v>65</v>
      </c>
      <c r="AV894" s="53" t="s">
        <v>2990</v>
      </c>
      <c r="AW894" s="53" t="s">
        <v>92</v>
      </c>
      <c r="AX894" s="53" t="s">
        <v>68</v>
      </c>
      <c r="AY894" s="53" t="s">
        <v>93</v>
      </c>
      <c r="AZ894" s="53" t="s">
        <v>8555</v>
      </c>
      <c r="BA894" s="53" t="s">
        <v>262</v>
      </c>
      <c r="BB894" s="53">
        <v>0</v>
      </c>
      <c r="BC894" s="53" t="s">
        <v>8556</v>
      </c>
      <c r="BD894" s="58">
        <v>40707</v>
      </c>
      <c r="BE894" s="58">
        <v>40715</v>
      </c>
      <c r="BF894" s="53">
        <v>27907.94</v>
      </c>
      <c r="BG894" s="58">
        <v>40715</v>
      </c>
      <c r="BH894" s="59" t="s">
        <v>8555</v>
      </c>
      <c r="BI894" s="60">
        <v>2281</v>
      </c>
      <c r="BJ894" s="61">
        <v>76.033333333333331</v>
      </c>
      <c r="BK894" s="27">
        <f t="shared" si="52"/>
        <v>74</v>
      </c>
      <c r="BL894" s="110">
        <f t="shared" si="53"/>
        <v>6.166666666666667</v>
      </c>
    </row>
    <row r="895" spans="1:64" s="77" customFormat="1" ht="18.75" customHeight="1" x14ac:dyDescent="0.25">
      <c r="A895" s="105" t="s">
        <v>8177</v>
      </c>
      <c r="B895" s="51" t="s">
        <v>8562</v>
      </c>
      <c r="C895" s="49">
        <v>93</v>
      </c>
      <c r="D895" s="63" t="s">
        <v>3333</v>
      </c>
      <c r="E895" s="51" t="s">
        <v>924</v>
      </c>
      <c r="F895" s="114">
        <v>9000</v>
      </c>
      <c r="G895" s="51" t="s">
        <v>46</v>
      </c>
      <c r="H895" s="24" t="str">
        <f>IFERROR(IF(F895*1=9999,VLOOKUP(99&amp;C895*1,[4]Depara_Prod_Oficial!$A$2:$F$1048576,6,FALSE),VLOOKUP(F895*1,[4]Depara_Prod_Oficial!$A$2:$F$1048576,6,FALSE)),E895)</f>
        <v>Vida PF</v>
      </c>
      <c r="I895" s="24" t="str">
        <f>IFERROR(VLOOKUP(H895,'[5]Principais Produtos'!$C$1:$D$42,2,0),"Não")</f>
        <v>Não</v>
      </c>
      <c r="J895" s="51" t="s">
        <v>387</v>
      </c>
      <c r="K895" s="51" t="s">
        <v>47</v>
      </c>
      <c r="L895" s="51"/>
      <c r="M895" s="124" t="s">
        <v>48</v>
      </c>
      <c r="N895" s="125">
        <v>120000</v>
      </c>
      <c r="O895" s="125">
        <v>115000</v>
      </c>
      <c r="P895" s="56">
        <v>5000</v>
      </c>
      <c r="Q895" s="122"/>
      <c r="R895" s="123"/>
      <c r="S895" s="57" t="s">
        <v>49</v>
      </c>
      <c r="T895" s="53">
        <v>1225032</v>
      </c>
      <c r="U895" s="53" t="s">
        <v>8557</v>
      </c>
      <c r="V895" s="53" t="s">
        <v>8558</v>
      </c>
      <c r="W895" s="53" t="s">
        <v>52</v>
      </c>
      <c r="X895" s="53" t="s">
        <v>8559</v>
      </c>
      <c r="Y895" s="53" t="s">
        <v>8560</v>
      </c>
      <c r="Z895" s="53" t="s">
        <v>4338</v>
      </c>
      <c r="AA895" s="53" t="s">
        <v>56</v>
      </c>
      <c r="AB895" s="53">
        <v>275893.83</v>
      </c>
      <c r="AC895" s="53">
        <v>275893.83</v>
      </c>
      <c r="AD895" s="53" t="s">
        <v>56</v>
      </c>
      <c r="AE895" s="53" t="s">
        <v>56</v>
      </c>
      <c r="AF895" s="53" t="s">
        <v>56</v>
      </c>
      <c r="AG895" s="53">
        <v>275893.83</v>
      </c>
      <c r="AH895" s="53" t="s">
        <v>102</v>
      </c>
      <c r="AI895" s="53">
        <v>137946.92000000001</v>
      </c>
      <c r="AJ895" s="53">
        <v>10000</v>
      </c>
      <c r="AK895" s="53" t="s">
        <v>58</v>
      </c>
      <c r="AL895" s="53">
        <v>0</v>
      </c>
      <c r="AM895" s="51" t="s">
        <v>59</v>
      </c>
      <c r="AN895" s="51" t="s">
        <v>60</v>
      </c>
      <c r="AO895" s="51"/>
      <c r="AP895" s="53" t="s">
        <v>61</v>
      </c>
      <c r="AQ895" s="53" t="s">
        <v>270</v>
      </c>
      <c r="AR895" s="53" t="s">
        <v>199</v>
      </c>
      <c r="AS895" s="53" t="s">
        <v>245</v>
      </c>
      <c r="AT895" s="53" t="s">
        <v>313</v>
      </c>
      <c r="AU895" s="53" t="s">
        <v>103</v>
      </c>
      <c r="AV895" s="53" t="s">
        <v>505</v>
      </c>
      <c r="AW895" s="53" t="s">
        <v>105</v>
      </c>
      <c r="AX895" s="53" t="s">
        <v>68</v>
      </c>
      <c r="AY895" s="53" t="s">
        <v>93</v>
      </c>
      <c r="AZ895" s="53" t="s">
        <v>8561</v>
      </c>
      <c r="BA895" s="53" t="s">
        <v>223</v>
      </c>
      <c r="BB895" s="53">
        <v>0</v>
      </c>
      <c r="BC895" s="53" t="s">
        <v>8562</v>
      </c>
      <c r="BD895" s="58">
        <v>40148</v>
      </c>
      <c r="BE895" s="58">
        <v>40359</v>
      </c>
      <c r="BF895" s="53">
        <v>275893.83</v>
      </c>
      <c r="BG895" s="58">
        <v>40359</v>
      </c>
      <c r="BH895" s="59" t="s">
        <v>8561</v>
      </c>
      <c r="BI895" s="60">
        <v>2644</v>
      </c>
      <c r="BJ895" s="61">
        <v>88.13333333333334</v>
      </c>
      <c r="BK895" s="27">
        <f t="shared" si="52"/>
        <v>86</v>
      </c>
      <c r="BL895" s="110">
        <f t="shared" si="53"/>
        <v>7.166666666666667</v>
      </c>
    </row>
    <row r="896" spans="1:64" s="77" customFormat="1" ht="18.75" customHeight="1" x14ac:dyDescent="0.25">
      <c r="A896" s="105" t="s">
        <v>8177</v>
      </c>
      <c r="B896" s="51" t="s">
        <v>8568</v>
      </c>
      <c r="C896" s="49">
        <v>93</v>
      </c>
      <c r="D896" s="63" t="s">
        <v>3333</v>
      </c>
      <c r="E896" s="51" t="s">
        <v>1622</v>
      </c>
      <c r="F896" s="114">
        <v>9999</v>
      </c>
      <c r="G896" s="51" t="s">
        <v>46</v>
      </c>
      <c r="H896" s="24" t="str">
        <f>IFERROR(IF(F896*1=9999,VLOOKUP(99&amp;C896*1,[4]Depara_Prod_Oficial!$A$2:$F$1048576,6,FALSE),VLOOKUP(F896*1,[4]Depara_Prod_Oficial!$A$2:$F$1048576,6,FALSE)),E896)</f>
        <v>Pessoas - Vida  (outros)</v>
      </c>
      <c r="I896" s="24" t="str">
        <f>IFERROR(VLOOKUP(H896,'[5]Principais Produtos'!$C$1:$D$42,2,0),"Não")</f>
        <v>Não</v>
      </c>
      <c r="J896" s="51" t="s">
        <v>387</v>
      </c>
      <c r="K896" s="51" t="s">
        <v>47</v>
      </c>
      <c r="L896" s="51"/>
      <c r="M896" s="124" t="s">
        <v>48</v>
      </c>
      <c r="N896" s="125">
        <v>188577.94</v>
      </c>
      <c r="O896" s="125">
        <v>153178.62</v>
      </c>
      <c r="P896" s="56">
        <v>35399.320000000007</v>
      </c>
      <c r="Q896" s="122">
        <v>13846.77</v>
      </c>
      <c r="R896" s="123"/>
      <c r="S896" s="57" t="s">
        <v>49</v>
      </c>
      <c r="T896" s="53">
        <v>579738</v>
      </c>
      <c r="U896" s="53" t="s">
        <v>8563</v>
      </c>
      <c r="V896" s="53" t="s">
        <v>8564</v>
      </c>
      <c r="W896" s="53" t="s">
        <v>52</v>
      </c>
      <c r="X896" s="53">
        <v>9302171</v>
      </c>
      <c r="Y896" s="53" t="s">
        <v>8565</v>
      </c>
      <c r="Z896" s="53" t="s">
        <v>8566</v>
      </c>
      <c r="AA896" s="53" t="s">
        <v>56</v>
      </c>
      <c r="AB896" s="53">
        <v>30888</v>
      </c>
      <c r="AC896" s="53">
        <v>30888</v>
      </c>
      <c r="AD896" s="53" t="s">
        <v>56</v>
      </c>
      <c r="AE896" s="53" t="s">
        <v>56</v>
      </c>
      <c r="AF896" s="53" t="s">
        <v>56</v>
      </c>
      <c r="AG896" s="53">
        <v>30888</v>
      </c>
      <c r="AH896" s="53" t="s">
        <v>102</v>
      </c>
      <c r="AI896" s="53">
        <v>15444</v>
      </c>
      <c r="AJ896" s="53">
        <v>18000</v>
      </c>
      <c r="AK896" s="53" t="s">
        <v>58</v>
      </c>
      <c r="AL896" s="53">
        <v>0</v>
      </c>
      <c r="AM896" s="51" t="s">
        <v>59</v>
      </c>
      <c r="AN896" s="51" t="s">
        <v>60</v>
      </c>
      <c r="AO896" s="51"/>
      <c r="AP896" s="53" t="s">
        <v>61</v>
      </c>
      <c r="AQ896" s="53" t="s">
        <v>270</v>
      </c>
      <c r="AR896" s="53" t="s">
        <v>87</v>
      </c>
      <c r="AS896" s="53" t="s">
        <v>64</v>
      </c>
      <c r="AT896" s="53" t="s">
        <v>564</v>
      </c>
      <c r="AU896" s="53" t="s">
        <v>65</v>
      </c>
      <c r="AV896" s="53" t="s">
        <v>1765</v>
      </c>
      <c r="AW896" s="53" t="s">
        <v>92</v>
      </c>
      <c r="AX896" s="53" t="s">
        <v>68</v>
      </c>
      <c r="AY896" s="53" t="s">
        <v>93</v>
      </c>
      <c r="AZ896" s="53" t="s">
        <v>8567</v>
      </c>
      <c r="BA896" s="53" t="s">
        <v>223</v>
      </c>
      <c r="BB896" s="53">
        <v>0</v>
      </c>
      <c r="BC896" s="53" t="s">
        <v>8568</v>
      </c>
      <c r="BD896" s="58">
        <v>39147</v>
      </c>
      <c r="BE896" s="58">
        <v>39155</v>
      </c>
      <c r="BF896" s="53">
        <v>30888</v>
      </c>
      <c r="BG896" s="58">
        <v>39155</v>
      </c>
      <c r="BH896" s="59" t="s">
        <v>8567</v>
      </c>
      <c r="BI896" s="60">
        <v>3843</v>
      </c>
      <c r="BJ896" s="61">
        <v>128.1</v>
      </c>
      <c r="BK896" s="27">
        <f t="shared" si="52"/>
        <v>126</v>
      </c>
      <c r="BL896" s="110">
        <f t="shared" si="53"/>
        <v>10.5</v>
      </c>
    </row>
    <row r="897" spans="1:64" s="77" customFormat="1" ht="18.75" customHeight="1" x14ac:dyDescent="0.25">
      <c r="A897" s="105" t="s">
        <v>8177</v>
      </c>
      <c r="B897" s="51" t="s">
        <v>8574</v>
      </c>
      <c r="C897" s="49">
        <v>82</v>
      </c>
      <c r="D897" s="63" t="s">
        <v>3333</v>
      </c>
      <c r="E897" s="51" t="s">
        <v>917</v>
      </c>
      <c r="F897" s="114">
        <v>5012</v>
      </c>
      <c r="G897" s="51" t="s">
        <v>399</v>
      </c>
      <c r="H897" s="24" t="str">
        <f>IFERROR(IF(F897*1=9999,VLOOKUP(99&amp;C897*1,[4]Depara_Prod_Oficial!$A$2:$F$1048576,6,FALSE),VLOOKUP(F897*1,[4]Depara_Prod_Oficial!$A$2:$F$1048576,6,FALSE)),E897)</f>
        <v>AP STD</v>
      </c>
      <c r="I897" s="24" t="str">
        <f>IFERROR(VLOOKUP(H897,'[5]Principais Produtos'!$C$1:$D$42,2,0),"Não")</f>
        <v>Sim</v>
      </c>
      <c r="J897" s="51" t="s">
        <v>387</v>
      </c>
      <c r="K897" s="51" t="s">
        <v>6139</v>
      </c>
      <c r="L897" s="51"/>
      <c r="M897" s="124" t="s">
        <v>369</v>
      </c>
      <c r="N897" s="125">
        <v>187000</v>
      </c>
      <c r="O897" s="125">
        <v>0</v>
      </c>
      <c r="P897" s="56">
        <v>187000</v>
      </c>
      <c r="Q897" s="122"/>
      <c r="R897" s="123"/>
      <c r="S897" s="57" t="s">
        <v>49</v>
      </c>
      <c r="T897" s="53">
        <v>1165609</v>
      </c>
      <c r="U897" s="53" t="s">
        <v>8569</v>
      </c>
      <c r="V897" s="53" t="s">
        <v>8570</v>
      </c>
      <c r="W897" s="53" t="s">
        <v>52</v>
      </c>
      <c r="X897" s="53" t="s">
        <v>8571</v>
      </c>
      <c r="Y897" s="53" t="s">
        <v>8572</v>
      </c>
      <c r="Z897" s="53" t="s">
        <v>8573</v>
      </c>
      <c r="AA897" s="53" t="s">
        <v>56</v>
      </c>
      <c r="AB897" s="53">
        <v>170000</v>
      </c>
      <c r="AC897" s="53">
        <v>170000</v>
      </c>
      <c r="AD897" s="53" t="s">
        <v>56</v>
      </c>
      <c r="AE897" s="53" t="s">
        <v>56</v>
      </c>
      <c r="AF897" s="53" t="s">
        <v>56</v>
      </c>
      <c r="AG897" s="53">
        <v>170000</v>
      </c>
      <c r="AH897" s="53" t="s">
        <v>102</v>
      </c>
      <c r="AI897" s="53">
        <v>85000</v>
      </c>
      <c r="AJ897" s="53">
        <v>0</v>
      </c>
      <c r="AK897" s="53" t="s">
        <v>58</v>
      </c>
      <c r="AL897" s="53">
        <v>0</v>
      </c>
      <c r="AM897" s="51" t="s">
        <v>59</v>
      </c>
      <c r="AN897" s="51" t="s">
        <v>60</v>
      </c>
      <c r="AO897" s="51"/>
      <c r="AP897" s="53" t="s">
        <v>61</v>
      </c>
      <c r="AQ897" s="53" t="s">
        <v>270</v>
      </c>
      <c r="AR897" s="53" t="s">
        <v>199</v>
      </c>
      <c r="AS897" s="53" t="s">
        <v>88</v>
      </c>
      <c r="AT897" s="53" t="s">
        <v>2044</v>
      </c>
      <c r="AU897" s="53" t="s">
        <v>65</v>
      </c>
      <c r="AV897" s="53" t="s">
        <v>1078</v>
      </c>
      <c r="AW897" s="53" t="s">
        <v>67</v>
      </c>
      <c r="AX897" s="53" t="s">
        <v>68</v>
      </c>
      <c r="AY897" s="53" t="s">
        <v>93</v>
      </c>
      <c r="AZ897" s="53" t="s">
        <v>8542</v>
      </c>
      <c r="BA897" s="53" t="s">
        <v>2362</v>
      </c>
      <c r="BB897" s="53">
        <v>0</v>
      </c>
      <c r="BC897" s="53" t="s">
        <v>8574</v>
      </c>
      <c r="BD897" s="58">
        <v>40141</v>
      </c>
      <c r="BE897" s="58">
        <v>40206</v>
      </c>
      <c r="BF897" s="53">
        <v>170000</v>
      </c>
      <c r="BG897" s="58">
        <v>40206</v>
      </c>
      <c r="BH897" s="59" t="s">
        <v>8542</v>
      </c>
      <c r="BI897" s="60">
        <v>2798</v>
      </c>
      <c r="BJ897" s="61">
        <v>93.266666666666666</v>
      </c>
      <c r="BK897" s="27">
        <f t="shared" si="52"/>
        <v>91</v>
      </c>
      <c r="BL897" s="110">
        <f t="shared" si="53"/>
        <v>7.583333333333333</v>
      </c>
    </row>
    <row r="898" spans="1:64" s="77" customFormat="1" ht="18.75" customHeight="1" x14ac:dyDescent="0.25">
      <c r="A898" s="105" t="s">
        <v>8177</v>
      </c>
      <c r="B898" s="51" t="s">
        <v>8580</v>
      </c>
      <c r="C898" s="49">
        <v>93</v>
      </c>
      <c r="D898" s="63" t="s">
        <v>3333</v>
      </c>
      <c r="E898" s="51" t="s">
        <v>1622</v>
      </c>
      <c r="F898" s="114">
        <v>9999</v>
      </c>
      <c r="G898" s="51" t="s">
        <v>389</v>
      </c>
      <c r="H898" s="24" t="str">
        <f>IFERROR(IF(F898*1=9999,VLOOKUP(99&amp;C898*1,[4]Depara_Prod_Oficial!$A$2:$F$1048576,6,FALSE),VLOOKUP(F898*1,[4]Depara_Prod_Oficial!$A$2:$F$1048576,6,FALSE)),E898)</f>
        <v>Pessoas - Vida  (outros)</v>
      </c>
      <c r="I898" s="24" t="str">
        <f>IFERROR(VLOOKUP(H898,'[5]Principais Produtos'!$C$1:$D$42,2,0),"Não")</f>
        <v>Não</v>
      </c>
      <c r="J898" s="51" t="s">
        <v>387</v>
      </c>
      <c r="K898" s="51" t="s">
        <v>921</v>
      </c>
      <c r="L898" s="51"/>
      <c r="M898" s="124" t="s">
        <v>902</v>
      </c>
      <c r="N898" s="125">
        <v>263054.92</v>
      </c>
      <c r="O898" s="125">
        <v>263054.92</v>
      </c>
      <c r="P898" s="56">
        <v>0</v>
      </c>
      <c r="Q898" s="122"/>
      <c r="R898" s="123"/>
      <c r="S898" s="57" t="s">
        <v>49</v>
      </c>
      <c r="T898" s="53">
        <v>1109786</v>
      </c>
      <c r="U898" s="53" t="s">
        <v>8575</v>
      </c>
      <c r="V898" s="53" t="s">
        <v>8576</v>
      </c>
      <c r="W898" s="53" t="s">
        <v>52</v>
      </c>
      <c r="X898" s="53" t="s">
        <v>8577</v>
      </c>
      <c r="Y898" s="53" t="s">
        <v>8578</v>
      </c>
      <c r="Z898" s="53" t="s">
        <v>8579</v>
      </c>
      <c r="AA898" s="53" t="s">
        <v>56</v>
      </c>
      <c r="AB898" s="53">
        <v>130713</v>
      </c>
      <c r="AC898" s="53">
        <v>130713</v>
      </c>
      <c r="AD898" s="53" t="s">
        <v>56</v>
      </c>
      <c r="AE898" s="53" t="s">
        <v>56</v>
      </c>
      <c r="AF898" s="53" t="s">
        <v>56</v>
      </c>
      <c r="AG898" s="53">
        <v>130713</v>
      </c>
      <c r="AH898" s="53" t="s">
        <v>57</v>
      </c>
      <c r="AI898" s="53">
        <v>130713</v>
      </c>
      <c r="AJ898" s="53">
        <v>127941.12</v>
      </c>
      <c r="AK898" s="53" t="s">
        <v>58</v>
      </c>
      <c r="AL898" s="53">
        <v>0</v>
      </c>
      <c r="AM898" s="51" t="s">
        <v>59</v>
      </c>
      <c r="AN898" s="51" t="s">
        <v>60</v>
      </c>
      <c r="AO898" s="51"/>
      <c r="AP898" s="53" t="s">
        <v>61</v>
      </c>
      <c r="AQ898" s="53" t="s">
        <v>270</v>
      </c>
      <c r="AR898" s="53" t="s">
        <v>199</v>
      </c>
      <c r="AS898" s="53" t="s">
        <v>2326</v>
      </c>
      <c r="AT898" s="53" t="s">
        <v>2078</v>
      </c>
      <c r="AU898" s="53" t="s">
        <v>65</v>
      </c>
      <c r="AV898" s="53" t="s">
        <v>466</v>
      </c>
      <c r="AW898" s="53" t="s">
        <v>272</v>
      </c>
      <c r="AX898" s="53" t="s">
        <v>273</v>
      </c>
      <c r="AY898" s="53" t="s">
        <v>93</v>
      </c>
      <c r="AZ898" s="53" t="s">
        <v>8555</v>
      </c>
      <c r="BA898" s="53" t="s">
        <v>231</v>
      </c>
      <c r="BB898" s="53">
        <v>0</v>
      </c>
      <c r="BC898" s="53" t="s">
        <v>8580</v>
      </c>
      <c r="BD898" s="58">
        <v>40065</v>
      </c>
      <c r="BE898" s="58">
        <v>40095</v>
      </c>
      <c r="BF898" s="53">
        <v>130713</v>
      </c>
      <c r="BG898" s="58">
        <v>40095</v>
      </c>
      <c r="BH898" s="59" t="s">
        <v>8555</v>
      </c>
      <c r="BI898" s="60">
        <v>2901</v>
      </c>
      <c r="BJ898" s="61">
        <v>96.7</v>
      </c>
      <c r="BK898" s="27">
        <f t="shared" si="52"/>
        <v>95</v>
      </c>
      <c r="BL898" s="110">
        <f t="shared" si="53"/>
        <v>7.916666666666667</v>
      </c>
    </row>
    <row r="899" spans="1:64" s="77" customFormat="1" ht="18.75" customHeight="1" x14ac:dyDescent="0.25">
      <c r="A899" s="105" t="s">
        <v>8177</v>
      </c>
      <c r="B899" s="51" t="s">
        <v>8585</v>
      </c>
      <c r="C899" s="49">
        <v>82</v>
      </c>
      <c r="D899" s="63" t="s">
        <v>3333</v>
      </c>
      <c r="E899" s="51" t="s">
        <v>917</v>
      </c>
      <c r="F899" s="114">
        <v>5012</v>
      </c>
      <c r="G899" s="51" t="s">
        <v>374</v>
      </c>
      <c r="H899" s="24" t="str">
        <f>IFERROR(IF(F899*1=9999,VLOOKUP(99&amp;C899*1,[4]Depara_Prod_Oficial!$A$2:$F$1048576,6,FALSE),VLOOKUP(F899*1,[4]Depara_Prod_Oficial!$A$2:$F$1048576,6,FALSE)),E899)</f>
        <v>AP STD</v>
      </c>
      <c r="I899" s="24" t="str">
        <f>IFERROR(VLOOKUP(H899,'[5]Principais Produtos'!$C$1:$D$42,2,0),"Não")</f>
        <v>Sim</v>
      </c>
      <c r="J899" s="51" t="s">
        <v>387</v>
      </c>
      <c r="K899" s="51" t="s">
        <v>6139</v>
      </c>
      <c r="L899" s="51"/>
      <c r="M899" s="124" t="s">
        <v>369</v>
      </c>
      <c r="N899" s="125">
        <v>134230</v>
      </c>
      <c r="O899" s="125">
        <v>0</v>
      </c>
      <c r="P899" s="56">
        <v>134230</v>
      </c>
      <c r="Q899" s="122"/>
      <c r="R899" s="123"/>
      <c r="S899" s="62" t="s">
        <v>375</v>
      </c>
      <c r="T899" s="53">
        <v>2261270</v>
      </c>
      <c r="U899" s="53" t="s">
        <v>8581</v>
      </c>
      <c r="V899" s="53" t="s">
        <v>8582</v>
      </c>
      <c r="W899" s="53" t="s">
        <v>52</v>
      </c>
      <c r="X899" s="53" t="s">
        <v>8583</v>
      </c>
      <c r="Y899" s="53" t="s">
        <v>8584</v>
      </c>
      <c r="Z899" s="53" t="s">
        <v>6888</v>
      </c>
      <c r="AA899" s="53" t="s">
        <v>56</v>
      </c>
      <c r="AB899" s="53">
        <v>431935</v>
      </c>
      <c r="AC899" s="53">
        <v>431935</v>
      </c>
      <c r="AD899" s="53" t="s">
        <v>56</v>
      </c>
      <c r="AE899" s="53" t="s">
        <v>56</v>
      </c>
      <c r="AF899" s="53" t="s">
        <v>56</v>
      </c>
      <c r="AG899" s="53">
        <v>431935</v>
      </c>
      <c r="AH899" s="53" t="s">
        <v>102</v>
      </c>
      <c r="AI899" s="53">
        <v>215967.5</v>
      </c>
      <c r="AJ899" s="53">
        <v>0</v>
      </c>
      <c r="AK899" s="53" t="s">
        <v>58</v>
      </c>
      <c r="AL899" s="53">
        <v>0</v>
      </c>
      <c r="AM899" s="51" t="s">
        <v>59</v>
      </c>
      <c r="AN899" s="51" t="s">
        <v>60</v>
      </c>
      <c r="AO899" s="51"/>
      <c r="AP899" s="53" t="s">
        <v>61</v>
      </c>
      <c r="AQ899" s="53" t="s">
        <v>86</v>
      </c>
      <c r="AR899" s="53" t="s">
        <v>87</v>
      </c>
      <c r="AS899" s="53" t="s">
        <v>88</v>
      </c>
      <c r="AT899" s="53" t="s">
        <v>347</v>
      </c>
      <c r="AU899" s="53" t="s">
        <v>65</v>
      </c>
      <c r="AV899" s="53" t="s">
        <v>201</v>
      </c>
      <c r="AW899" s="53" t="s">
        <v>92</v>
      </c>
      <c r="AX899" s="53" t="s">
        <v>68</v>
      </c>
      <c r="AY899" s="53" t="s">
        <v>93</v>
      </c>
      <c r="AZ899" s="53" t="s">
        <v>8561</v>
      </c>
      <c r="BA899" s="53" t="s">
        <v>155</v>
      </c>
      <c r="BB899" s="53">
        <v>0</v>
      </c>
      <c r="BC899" s="53" t="s">
        <v>8585</v>
      </c>
      <c r="BD899" s="58">
        <v>42510</v>
      </c>
      <c r="BE899" s="58">
        <v>42522</v>
      </c>
      <c r="BF899" s="53">
        <v>431935</v>
      </c>
      <c r="BG899" s="58">
        <v>42522</v>
      </c>
      <c r="BH899" s="59" t="s">
        <v>8561</v>
      </c>
      <c r="BI899" s="60">
        <v>481</v>
      </c>
      <c r="BJ899" s="61">
        <v>16.033333333333335</v>
      </c>
      <c r="BK899" s="27">
        <f t="shared" si="52"/>
        <v>15</v>
      </c>
      <c r="BL899" s="110">
        <f t="shared" si="53"/>
        <v>1.25</v>
      </c>
    </row>
    <row r="900" spans="1:64" s="77" customFormat="1" ht="18.75" customHeight="1" x14ac:dyDescent="0.25">
      <c r="A900" s="105" t="s">
        <v>8177</v>
      </c>
      <c r="B900" s="51" t="s">
        <v>8592</v>
      </c>
      <c r="C900" s="49">
        <v>82</v>
      </c>
      <c r="D900" s="63" t="s">
        <v>3333</v>
      </c>
      <c r="E900" s="51" t="s">
        <v>3215</v>
      </c>
      <c r="F900" s="114">
        <v>8115</v>
      </c>
      <c r="G900" s="51" t="s">
        <v>374</v>
      </c>
      <c r="H900" s="24" t="str">
        <f>IFERROR(IF(F900*1=9999,VLOOKUP(99&amp;C900*1,[4]Depara_Prod_Oficial!$A$2:$F$1048576,6,FALSE),VLOOKUP(F900*1,[4]Depara_Prod_Oficial!$A$2:$F$1048576,6,FALSE)),E900)</f>
        <v>AP Premiado</v>
      </c>
      <c r="I900" s="24" t="str">
        <f>IFERROR(VLOOKUP(H900,'[5]Principais Produtos'!$C$1:$D$42,2,0),"Não")</f>
        <v>Não</v>
      </c>
      <c r="J900" s="51" t="s">
        <v>387</v>
      </c>
      <c r="K900" s="51" t="s">
        <v>47</v>
      </c>
      <c r="L900" s="51"/>
      <c r="M900" s="124" t="s">
        <v>369</v>
      </c>
      <c r="N900" s="125">
        <v>61629.88</v>
      </c>
      <c r="O900" s="125">
        <v>0</v>
      </c>
      <c r="P900" s="56">
        <v>61629.88</v>
      </c>
      <c r="Q900" s="122"/>
      <c r="R900" s="123"/>
      <c r="S900" s="62" t="s">
        <v>375</v>
      </c>
      <c r="T900" s="53">
        <v>2427893</v>
      </c>
      <c r="U900" s="53" t="s">
        <v>8586</v>
      </c>
      <c r="V900" s="53" t="s">
        <v>8587</v>
      </c>
      <c r="W900" s="53" t="s">
        <v>52</v>
      </c>
      <c r="X900" s="53" t="s">
        <v>8588</v>
      </c>
      <c r="Y900" s="53" t="s">
        <v>8589</v>
      </c>
      <c r="Z900" s="53" t="s">
        <v>8590</v>
      </c>
      <c r="AA900" s="53" t="s">
        <v>56</v>
      </c>
      <c r="AB900" s="53">
        <v>60000</v>
      </c>
      <c r="AC900" s="53">
        <v>60000</v>
      </c>
      <c r="AD900" s="53" t="s">
        <v>56</v>
      </c>
      <c r="AE900" s="53" t="s">
        <v>56</v>
      </c>
      <c r="AF900" s="53" t="s">
        <v>56</v>
      </c>
      <c r="AG900" s="53">
        <v>60000</v>
      </c>
      <c r="AH900" s="53" t="s">
        <v>102</v>
      </c>
      <c r="AI900" s="53">
        <v>30000</v>
      </c>
      <c r="AJ900" s="53">
        <v>0</v>
      </c>
      <c r="AK900" s="53" t="s">
        <v>58</v>
      </c>
      <c r="AL900" s="53">
        <v>0</v>
      </c>
      <c r="AM900" s="51" t="s">
        <v>59</v>
      </c>
      <c r="AN900" s="51" t="s">
        <v>60</v>
      </c>
      <c r="AO900" s="51"/>
      <c r="AP900" s="53" t="s">
        <v>61</v>
      </c>
      <c r="AQ900" s="53" t="s">
        <v>86</v>
      </c>
      <c r="AR900" s="53" t="s">
        <v>63</v>
      </c>
      <c r="AS900" s="53" t="s">
        <v>88</v>
      </c>
      <c r="AT900" s="53" t="s">
        <v>89</v>
      </c>
      <c r="AU900" s="53" t="s">
        <v>90</v>
      </c>
      <c r="AV900" s="53" t="s">
        <v>623</v>
      </c>
      <c r="AW900" s="53" t="s">
        <v>67</v>
      </c>
      <c r="AX900" s="53" t="s">
        <v>68</v>
      </c>
      <c r="AY900" s="53" t="s">
        <v>93</v>
      </c>
      <c r="AZ900" s="53" t="s">
        <v>8591</v>
      </c>
      <c r="BA900" s="53" t="s">
        <v>124</v>
      </c>
      <c r="BB900" s="53">
        <v>0</v>
      </c>
      <c r="BC900" s="53" t="s">
        <v>8592</v>
      </c>
      <c r="BD900" s="58">
        <v>42810</v>
      </c>
      <c r="BE900" s="58">
        <v>42816</v>
      </c>
      <c r="BF900" s="53">
        <v>60000</v>
      </c>
      <c r="BG900" s="58">
        <v>42816</v>
      </c>
      <c r="BH900" s="59" t="s">
        <v>8591</v>
      </c>
      <c r="BI900" s="60">
        <v>181</v>
      </c>
      <c r="BJ900" s="61">
        <v>6.0333333333333332</v>
      </c>
      <c r="BK900" s="27">
        <f t="shared" si="52"/>
        <v>5</v>
      </c>
      <c r="BL900" s="110">
        <f t="shared" si="53"/>
        <v>0.41666666666666669</v>
      </c>
    </row>
    <row r="901" spans="1:64" s="77" customFormat="1" ht="18.75" customHeight="1" x14ac:dyDescent="0.25">
      <c r="A901" s="105" t="s">
        <v>8177</v>
      </c>
      <c r="B901" s="51" t="s">
        <v>8599</v>
      </c>
      <c r="C901" s="49">
        <v>82</v>
      </c>
      <c r="D901" s="63" t="s">
        <v>3333</v>
      </c>
      <c r="E901" s="51" t="s">
        <v>1626</v>
      </c>
      <c r="F901" s="114">
        <v>8065</v>
      </c>
      <c r="G901" s="51" t="s">
        <v>386</v>
      </c>
      <c r="H901" s="24" t="str">
        <f>IFERROR(IF(F901*1=9999,VLOOKUP(99&amp;C901*1,[4]Depara_Prod_Oficial!$A$2:$F$1048576,6,FALSE),VLOOKUP(F901*1,[4]Depara_Prod_Oficial!$A$2:$F$1048576,6,FALSE)),E901)</f>
        <v>AP Proteção Sob Medida</v>
      </c>
      <c r="I901" s="24" t="str">
        <f>IFERROR(VLOOKUP(H901,'[5]Principais Produtos'!$C$1:$D$42,2,0),"Não")</f>
        <v>Sim</v>
      </c>
      <c r="J901" s="51" t="s">
        <v>387</v>
      </c>
      <c r="K901" s="51" t="s">
        <v>953</v>
      </c>
      <c r="L901" s="51"/>
      <c r="M901" s="124" t="s">
        <v>48</v>
      </c>
      <c r="N901" s="125">
        <v>66551.740000000005</v>
      </c>
      <c r="O901" s="125">
        <v>65000</v>
      </c>
      <c r="P901" s="56">
        <v>1551.7400000000052</v>
      </c>
      <c r="Q901" s="122">
        <v>6500</v>
      </c>
      <c r="R901" s="123"/>
      <c r="S901" s="62" t="s">
        <v>375</v>
      </c>
      <c r="T901" s="53">
        <v>2222805</v>
      </c>
      <c r="U901" s="53" t="s">
        <v>8593</v>
      </c>
      <c r="V901" s="53" t="s">
        <v>8594</v>
      </c>
      <c r="W901" s="53" t="s">
        <v>52</v>
      </c>
      <c r="X901" s="53" t="s">
        <v>8595</v>
      </c>
      <c r="Y901" s="53" t="s">
        <v>8596</v>
      </c>
      <c r="Z901" s="53" t="s">
        <v>7409</v>
      </c>
      <c r="AA901" s="53" t="s">
        <v>56</v>
      </c>
      <c r="AB901" s="53">
        <v>48602.83</v>
      </c>
      <c r="AC901" s="53">
        <v>48602.83</v>
      </c>
      <c r="AD901" s="53" t="s">
        <v>56</v>
      </c>
      <c r="AE901" s="53" t="s">
        <v>56</v>
      </c>
      <c r="AF901" s="53" t="s">
        <v>56</v>
      </c>
      <c r="AG901" s="53">
        <v>48602.83</v>
      </c>
      <c r="AH901" s="53" t="s">
        <v>102</v>
      </c>
      <c r="AI901" s="53">
        <v>24301.42</v>
      </c>
      <c r="AJ901" s="53">
        <v>0</v>
      </c>
      <c r="AK901" s="53" t="s">
        <v>58</v>
      </c>
      <c r="AL901" s="53">
        <v>0</v>
      </c>
      <c r="AM901" s="51" t="s">
        <v>59</v>
      </c>
      <c r="AN901" s="51" t="s">
        <v>60</v>
      </c>
      <c r="AO901" s="51"/>
      <c r="AP901" s="53" t="s">
        <v>61</v>
      </c>
      <c r="AQ901" s="53" t="s">
        <v>86</v>
      </c>
      <c r="AR901" s="53" t="s">
        <v>87</v>
      </c>
      <c r="AS901" s="53" t="s">
        <v>88</v>
      </c>
      <c r="AT901" s="53" t="s">
        <v>169</v>
      </c>
      <c r="AU901" s="53" t="s">
        <v>65</v>
      </c>
      <c r="AV901" s="53" t="s">
        <v>8597</v>
      </c>
      <c r="AW901" s="53" t="s">
        <v>292</v>
      </c>
      <c r="AX901" s="53" t="s">
        <v>293</v>
      </c>
      <c r="AY901" s="53" t="s">
        <v>93</v>
      </c>
      <c r="AZ901" s="53" t="s">
        <v>8598</v>
      </c>
      <c r="BA901" s="53" t="s">
        <v>106</v>
      </c>
      <c r="BB901" s="53">
        <v>0</v>
      </c>
      <c r="BC901" s="53" t="s">
        <v>8599</v>
      </c>
      <c r="BD901" s="58">
        <v>42432</v>
      </c>
      <c r="BE901" s="58">
        <v>42446</v>
      </c>
      <c r="BF901" s="53">
        <v>48602.83</v>
      </c>
      <c r="BG901" s="58">
        <v>42446</v>
      </c>
      <c r="BH901" s="59" t="s">
        <v>8598</v>
      </c>
      <c r="BI901" s="60">
        <v>561</v>
      </c>
      <c r="BJ901" s="61">
        <v>18.7</v>
      </c>
      <c r="BK901" s="27">
        <f t="shared" si="52"/>
        <v>18</v>
      </c>
      <c r="BL901" s="110">
        <f t="shared" si="53"/>
        <v>1.5</v>
      </c>
    </row>
    <row r="902" spans="1:64" s="77" customFormat="1" ht="18.75" customHeight="1" x14ac:dyDescent="0.25">
      <c r="A902" s="105" t="s">
        <v>8177</v>
      </c>
      <c r="B902" s="51" t="s">
        <v>8603</v>
      </c>
      <c r="C902" s="49">
        <v>82</v>
      </c>
      <c r="D902" s="63" t="s">
        <v>3333</v>
      </c>
      <c r="E902" s="51" t="s">
        <v>1930</v>
      </c>
      <c r="F902" s="114">
        <v>3003</v>
      </c>
      <c r="G902" s="51" t="s">
        <v>374</v>
      </c>
      <c r="H902" s="24" t="str">
        <f>IFERROR(IF(F902*1=9999,VLOOKUP(99&amp;C902*1,[4]Depara_Prod_Oficial!$A$2:$F$1048576,6,FALSE),VLOOKUP(F902*1,[4]Depara_Prod_Oficial!$A$2:$F$1048576,6,FALSE)),E902)</f>
        <v>AP Cartões</v>
      </c>
      <c r="I902" s="24" t="str">
        <f>IFERROR(VLOOKUP(H902,'[5]Principais Produtos'!$C$1:$D$42,2,0),"Não")</f>
        <v>Não</v>
      </c>
      <c r="J902" s="51" t="s">
        <v>387</v>
      </c>
      <c r="K902" s="51" t="s">
        <v>3664</v>
      </c>
      <c r="L902" s="51"/>
      <c r="M902" s="124" t="s">
        <v>48</v>
      </c>
      <c r="N902" s="125">
        <v>14011.5</v>
      </c>
      <c r="O902" s="125">
        <v>13500</v>
      </c>
      <c r="P902" s="56">
        <v>511.5</v>
      </c>
      <c r="Q902" s="122"/>
      <c r="R902" s="123"/>
      <c r="S902" s="62" t="s">
        <v>375</v>
      </c>
      <c r="T902" s="53">
        <v>2425536</v>
      </c>
      <c r="U902" s="53" t="s">
        <v>8600</v>
      </c>
      <c r="V902" s="53" t="s">
        <v>8601</v>
      </c>
      <c r="W902" s="53" t="s">
        <v>52</v>
      </c>
      <c r="X902" s="53" t="s">
        <v>762</v>
      </c>
      <c r="Y902" s="53" t="s">
        <v>8602</v>
      </c>
      <c r="Z902" s="53" t="s">
        <v>3807</v>
      </c>
      <c r="AA902" s="53" t="s">
        <v>56</v>
      </c>
      <c r="AB902" s="53">
        <v>25000</v>
      </c>
      <c r="AC902" s="53">
        <v>25000</v>
      </c>
      <c r="AD902" s="53" t="s">
        <v>56</v>
      </c>
      <c r="AE902" s="53" t="s">
        <v>56</v>
      </c>
      <c r="AF902" s="53" t="s">
        <v>56</v>
      </c>
      <c r="AG902" s="53">
        <v>25000</v>
      </c>
      <c r="AH902" s="53" t="s">
        <v>102</v>
      </c>
      <c r="AI902" s="53">
        <v>12500</v>
      </c>
      <c r="AJ902" s="53">
        <v>0</v>
      </c>
      <c r="AK902" s="53" t="s">
        <v>58</v>
      </c>
      <c r="AL902" s="53">
        <v>0</v>
      </c>
      <c r="AM902" s="51" t="s">
        <v>59</v>
      </c>
      <c r="AN902" s="51" t="s">
        <v>60</v>
      </c>
      <c r="AO902" s="51"/>
      <c r="AP902" s="53" t="s">
        <v>61</v>
      </c>
      <c r="AQ902" s="53" t="s">
        <v>86</v>
      </c>
      <c r="AR902" s="53" t="s">
        <v>87</v>
      </c>
      <c r="AS902" s="53" t="s">
        <v>88</v>
      </c>
      <c r="AT902" s="53" t="s">
        <v>89</v>
      </c>
      <c r="AU902" s="53" t="s">
        <v>90</v>
      </c>
      <c r="AV902" s="53" t="s">
        <v>623</v>
      </c>
      <c r="AW902" s="53" t="s">
        <v>67</v>
      </c>
      <c r="AX902" s="53" t="s">
        <v>68</v>
      </c>
      <c r="AY902" s="53" t="s">
        <v>93</v>
      </c>
      <c r="AZ902" s="53" t="s">
        <v>8561</v>
      </c>
      <c r="BA902" s="53" t="s">
        <v>106</v>
      </c>
      <c r="BB902" s="53">
        <v>0</v>
      </c>
      <c r="BC902" s="53" t="s">
        <v>8603</v>
      </c>
      <c r="BD902" s="58">
        <v>42802</v>
      </c>
      <c r="BE902" s="58">
        <v>42809</v>
      </c>
      <c r="BF902" s="53">
        <v>25000</v>
      </c>
      <c r="BG902" s="58">
        <v>42809</v>
      </c>
      <c r="BH902" s="59" t="s">
        <v>8561</v>
      </c>
      <c r="BI902" s="60">
        <v>194</v>
      </c>
      <c r="BJ902" s="61">
        <v>6.4666666666666668</v>
      </c>
      <c r="BK902" s="27">
        <f t="shared" si="52"/>
        <v>6</v>
      </c>
      <c r="BL902" s="110">
        <f t="shared" si="53"/>
        <v>0.5</v>
      </c>
    </row>
    <row r="903" spans="1:64" s="77" customFormat="1" ht="18.75" customHeight="1" x14ac:dyDescent="0.25">
      <c r="A903" s="105" t="s">
        <v>8177</v>
      </c>
      <c r="B903" s="51" t="s">
        <v>8610</v>
      </c>
      <c r="C903" s="49">
        <v>14</v>
      </c>
      <c r="D903" s="63" t="s">
        <v>3274</v>
      </c>
      <c r="E903" s="51" t="s">
        <v>1629</v>
      </c>
      <c r="F903" s="114">
        <v>5002</v>
      </c>
      <c r="G903" s="51" t="s">
        <v>381</v>
      </c>
      <c r="H903" s="24" t="str">
        <f>IFERROR(IF(F903*1=9999,VLOOKUP(99&amp;C903*1,[4]Depara_Prod_Oficial!$A$2:$F$1048576,6,FALSE),VLOOKUP(F903*1,[4]Depara_Prod_Oficial!$A$2:$F$1048576,6,FALSE)),E903)</f>
        <v>Residencial Dose Dupla</v>
      </c>
      <c r="I903" s="24" t="str">
        <f>IFERROR(VLOOKUP(H903,'[5]Principais Produtos'!$C$1:$D$42,2,0),"Não")</f>
        <v>Sim</v>
      </c>
      <c r="J903" s="51" t="s">
        <v>387</v>
      </c>
      <c r="K903" s="51" t="s">
        <v>5511</v>
      </c>
      <c r="L903" s="51"/>
      <c r="M903" s="124" t="s">
        <v>369</v>
      </c>
      <c r="N903" s="125">
        <v>14264.64</v>
      </c>
      <c r="O903" s="125">
        <v>0</v>
      </c>
      <c r="P903" s="56">
        <v>14264.64</v>
      </c>
      <c r="Q903" s="122"/>
      <c r="R903" s="123"/>
      <c r="S903" s="62" t="s">
        <v>375</v>
      </c>
      <c r="T903" s="53">
        <v>2427571</v>
      </c>
      <c r="U903" s="53" t="s">
        <v>8604</v>
      </c>
      <c r="V903" s="53" t="s">
        <v>8605</v>
      </c>
      <c r="W903" s="53" t="s">
        <v>129</v>
      </c>
      <c r="X903" s="53" t="s">
        <v>8606</v>
      </c>
      <c r="Y903" s="53" t="s">
        <v>8607</v>
      </c>
      <c r="Z903" s="53" t="s">
        <v>8608</v>
      </c>
      <c r="AA903" s="53" t="s">
        <v>56</v>
      </c>
      <c r="AB903" s="53">
        <v>13792</v>
      </c>
      <c r="AC903" s="53">
        <v>13792</v>
      </c>
      <c r="AD903" s="53" t="s">
        <v>56</v>
      </c>
      <c r="AE903" s="53" t="s">
        <v>56</v>
      </c>
      <c r="AF903" s="53" t="s">
        <v>56</v>
      </c>
      <c r="AG903" s="53">
        <v>13792</v>
      </c>
      <c r="AH903" s="53" t="s">
        <v>102</v>
      </c>
      <c r="AI903" s="53">
        <v>6896</v>
      </c>
      <c r="AJ903" s="53">
        <v>0</v>
      </c>
      <c r="AK903" s="53" t="s">
        <v>58</v>
      </c>
      <c r="AL903" s="53">
        <v>0</v>
      </c>
      <c r="AM903" s="51" t="s">
        <v>59</v>
      </c>
      <c r="AN903" s="51" t="s">
        <v>60</v>
      </c>
      <c r="AO903" s="51"/>
      <c r="AP903" s="53" t="s">
        <v>61</v>
      </c>
      <c r="AQ903" s="53" t="s">
        <v>133</v>
      </c>
      <c r="AR903" s="53" t="s">
        <v>87</v>
      </c>
      <c r="AS903" s="53" t="s">
        <v>88</v>
      </c>
      <c r="AT903" s="53" t="s">
        <v>89</v>
      </c>
      <c r="AU903" s="53" t="s">
        <v>90</v>
      </c>
      <c r="AV903" s="53" t="s">
        <v>441</v>
      </c>
      <c r="AW903" s="53" t="s">
        <v>92</v>
      </c>
      <c r="AX903" s="53" t="s">
        <v>68</v>
      </c>
      <c r="AY903" s="53" t="s">
        <v>93</v>
      </c>
      <c r="AZ903" s="53" t="s">
        <v>8609</v>
      </c>
      <c r="BA903" s="53" t="s">
        <v>155</v>
      </c>
      <c r="BB903" s="53">
        <v>0</v>
      </c>
      <c r="BC903" s="53" t="s">
        <v>8610</v>
      </c>
      <c r="BD903" s="58">
        <v>42809</v>
      </c>
      <c r="BE903" s="58">
        <v>42815</v>
      </c>
      <c r="BF903" s="53">
        <v>13792</v>
      </c>
      <c r="BG903" s="58">
        <v>42815</v>
      </c>
      <c r="BH903" s="59" t="s">
        <v>8609</v>
      </c>
      <c r="BI903" s="60">
        <v>191</v>
      </c>
      <c r="BJ903" s="61">
        <v>6.3666666666666663</v>
      </c>
      <c r="BK903" s="27">
        <f t="shared" si="52"/>
        <v>6</v>
      </c>
      <c r="BL903" s="110">
        <f t="shared" si="53"/>
        <v>0.5</v>
      </c>
    </row>
    <row r="904" spans="1:64" s="77" customFormat="1" ht="18.75" customHeight="1" x14ac:dyDescent="0.25">
      <c r="A904" s="105" t="s">
        <v>8177</v>
      </c>
      <c r="B904" s="51" t="s">
        <v>8617</v>
      </c>
      <c r="C904" s="49">
        <v>14</v>
      </c>
      <c r="D904" s="63" t="s">
        <v>3274</v>
      </c>
      <c r="E904" s="51" t="s">
        <v>1629</v>
      </c>
      <c r="F904" s="114">
        <v>5002</v>
      </c>
      <c r="G904" s="51" t="s">
        <v>3662</v>
      </c>
      <c r="H904" s="24" t="str">
        <f>IFERROR(IF(F904*1=9999,VLOOKUP(99&amp;C904*1,[4]Depara_Prod_Oficial!$A$2:$F$1048576,6,FALSE),VLOOKUP(F904*1,[4]Depara_Prod_Oficial!$A$2:$F$1048576,6,FALSE)),E904)</f>
        <v>Residencial Dose Dupla</v>
      </c>
      <c r="I904" s="24" t="str">
        <f>IFERROR(VLOOKUP(H904,'[5]Principais Produtos'!$C$1:$D$42,2,0),"Não")</f>
        <v>Sim</v>
      </c>
      <c r="J904" s="51" t="s">
        <v>387</v>
      </c>
      <c r="K904" s="51" t="s">
        <v>3664</v>
      </c>
      <c r="L904" s="51"/>
      <c r="M904" s="124" t="s">
        <v>903</v>
      </c>
      <c r="N904" s="125">
        <v>6344.94</v>
      </c>
      <c r="O904" s="125">
        <v>6344.94</v>
      </c>
      <c r="P904" s="56">
        <v>0</v>
      </c>
      <c r="Q904" s="122"/>
      <c r="R904" s="123"/>
      <c r="S904" s="62" t="s">
        <v>375</v>
      </c>
      <c r="T904" s="53">
        <v>2406468</v>
      </c>
      <c r="U904" s="53" t="s">
        <v>8611</v>
      </c>
      <c r="V904" s="53" t="s">
        <v>8612</v>
      </c>
      <c r="W904" s="53" t="s">
        <v>129</v>
      </c>
      <c r="X904" s="53" t="s">
        <v>8613</v>
      </c>
      <c r="Y904" s="53" t="s">
        <v>8614</v>
      </c>
      <c r="Z904" s="53" t="s">
        <v>8615</v>
      </c>
      <c r="AA904" s="53" t="s">
        <v>56</v>
      </c>
      <c r="AB904" s="53">
        <v>165010</v>
      </c>
      <c r="AC904" s="53">
        <v>165010</v>
      </c>
      <c r="AD904" s="53" t="s">
        <v>56</v>
      </c>
      <c r="AE904" s="53" t="s">
        <v>56</v>
      </c>
      <c r="AF904" s="53" t="s">
        <v>56</v>
      </c>
      <c r="AG904" s="53">
        <v>165010</v>
      </c>
      <c r="AH904" s="53" t="s">
        <v>102</v>
      </c>
      <c r="AI904" s="53">
        <v>82505</v>
      </c>
      <c r="AJ904" s="53">
        <v>0</v>
      </c>
      <c r="AK904" s="53" t="s">
        <v>58</v>
      </c>
      <c r="AL904" s="53">
        <v>0</v>
      </c>
      <c r="AM904" s="51" t="s">
        <v>59</v>
      </c>
      <c r="AN904" s="51" t="s">
        <v>60</v>
      </c>
      <c r="AO904" s="51"/>
      <c r="AP904" s="53" t="s">
        <v>61</v>
      </c>
      <c r="AQ904" s="53" t="s">
        <v>133</v>
      </c>
      <c r="AR904" s="53" t="s">
        <v>63</v>
      </c>
      <c r="AS904" s="53" t="s">
        <v>88</v>
      </c>
      <c r="AT904" s="53" t="s">
        <v>89</v>
      </c>
      <c r="AU904" s="53" t="s">
        <v>90</v>
      </c>
      <c r="AV904" s="53" t="s">
        <v>123</v>
      </c>
      <c r="AW904" s="53" t="s">
        <v>105</v>
      </c>
      <c r="AX904" s="53" t="s">
        <v>68</v>
      </c>
      <c r="AY904" s="53" t="s">
        <v>93</v>
      </c>
      <c r="AZ904" s="53" t="s">
        <v>8616</v>
      </c>
      <c r="BA904" s="53" t="s">
        <v>163</v>
      </c>
      <c r="BB904" s="53">
        <v>0</v>
      </c>
      <c r="BC904" s="53" t="s">
        <v>8617</v>
      </c>
      <c r="BD904" s="58">
        <v>42751</v>
      </c>
      <c r="BE904" s="58">
        <v>42753</v>
      </c>
      <c r="BF904" s="53">
        <v>165010</v>
      </c>
      <c r="BG904" s="58">
        <v>42753</v>
      </c>
      <c r="BH904" s="59" t="s">
        <v>8616</v>
      </c>
      <c r="BI904" s="60">
        <v>246</v>
      </c>
      <c r="BJ904" s="61">
        <v>8.1999999999999993</v>
      </c>
      <c r="BK904" s="27">
        <f t="shared" si="52"/>
        <v>8</v>
      </c>
      <c r="BL904" s="110">
        <f t="shared" si="53"/>
        <v>0.66666666666666663</v>
      </c>
    </row>
    <row r="905" spans="1:64" s="77" customFormat="1" ht="18.75" customHeight="1" x14ac:dyDescent="0.25">
      <c r="A905" s="105" t="s">
        <v>8177</v>
      </c>
      <c r="B905" s="51" t="s">
        <v>8623</v>
      </c>
      <c r="C905" s="49">
        <v>14</v>
      </c>
      <c r="D905" s="63" t="s">
        <v>3274</v>
      </c>
      <c r="E905" s="51" t="s">
        <v>2320</v>
      </c>
      <c r="F905" s="114">
        <v>8106</v>
      </c>
      <c r="G905" s="51" t="s">
        <v>1644</v>
      </c>
      <c r="H905" s="24" t="str">
        <f>IFERROR(IF(F905*1=9999,VLOOKUP(99&amp;C905*1,[4]Depara_Prod_Oficial!$A$2:$F$1048576,6,FALSE),VLOOKUP(F905*1,[4]Depara_Prod_Oficial!$A$2:$F$1048576,6,FALSE)),E905)</f>
        <v>Residencial Habitual</v>
      </c>
      <c r="I905" s="24" t="str">
        <f>IFERROR(VLOOKUP(H905,'[5]Principais Produtos'!$C$1:$D$42,2,0),"Não")</f>
        <v>Sim</v>
      </c>
      <c r="J905" s="51" t="s">
        <v>387</v>
      </c>
      <c r="K905" s="51" t="s">
        <v>7172</v>
      </c>
      <c r="L905" s="51"/>
      <c r="M905" s="124" t="s">
        <v>369</v>
      </c>
      <c r="N905" s="125">
        <v>50737.32</v>
      </c>
      <c r="O905" s="125">
        <v>0</v>
      </c>
      <c r="P905" s="56">
        <v>50737.32</v>
      </c>
      <c r="Q905" s="122"/>
      <c r="R905" s="123"/>
      <c r="S905" s="62" t="s">
        <v>375</v>
      </c>
      <c r="T905" s="53">
        <v>2470423</v>
      </c>
      <c r="U905" s="53" t="s">
        <v>8618</v>
      </c>
      <c r="V905" s="53" t="s">
        <v>8619</v>
      </c>
      <c r="W905" s="53" t="s">
        <v>129</v>
      </c>
      <c r="X905" s="53" t="s">
        <v>8620</v>
      </c>
      <c r="Y905" s="53" t="s">
        <v>8621</v>
      </c>
      <c r="Z905" s="53" t="s">
        <v>8622</v>
      </c>
      <c r="AA905" s="53" t="s">
        <v>56</v>
      </c>
      <c r="AB905" s="53">
        <v>50000</v>
      </c>
      <c r="AC905" s="53">
        <v>50000</v>
      </c>
      <c r="AD905" s="53" t="s">
        <v>56</v>
      </c>
      <c r="AE905" s="53" t="s">
        <v>56</v>
      </c>
      <c r="AF905" s="53" t="s">
        <v>56</v>
      </c>
      <c r="AG905" s="53">
        <v>50000</v>
      </c>
      <c r="AH905" s="53" t="s">
        <v>102</v>
      </c>
      <c r="AI905" s="53">
        <v>25000</v>
      </c>
      <c r="AJ905" s="53">
        <v>0</v>
      </c>
      <c r="AK905" s="53" t="s">
        <v>58</v>
      </c>
      <c r="AL905" s="53">
        <v>0</v>
      </c>
      <c r="AM905" s="51" t="s">
        <v>59</v>
      </c>
      <c r="AN905" s="51" t="s">
        <v>60</v>
      </c>
      <c r="AO905" s="51"/>
      <c r="AP905" s="53" t="s">
        <v>61</v>
      </c>
      <c r="AQ905" s="53" t="s">
        <v>133</v>
      </c>
      <c r="AR905" s="53" t="s">
        <v>87</v>
      </c>
      <c r="AS905" s="53" t="s">
        <v>88</v>
      </c>
      <c r="AT905" s="53" t="s">
        <v>169</v>
      </c>
      <c r="AU905" s="53" t="s">
        <v>103</v>
      </c>
      <c r="AV905" s="53" t="s">
        <v>623</v>
      </c>
      <c r="AW905" s="53" t="s">
        <v>67</v>
      </c>
      <c r="AX905" s="53" t="s">
        <v>68</v>
      </c>
      <c r="AY905" s="53" t="s">
        <v>93</v>
      </c>
      <c r="AZ905" s="53" t="s">
        <v>8609</v>
      </c>
      <c r="BA905" s="53" t="s">
        <v>124</v>
      </c>
      <c r="BB905" s="53">
        <v>0</v>
      </c>
      <c r="BC905" s="53" t="s">
        <v>8623</v>
      </c>
      <c r="BD905" s="58">
        <v>42922</v>
      </c>
      <c r="BE905" s="58">
        <v>42929</v>
      </c>
      <c r="BF905" s="53">
        <v>50000</v>
      </c>
      <c r="BG905" s="58">
        <v>42929</v>
      </c>
      <c r="BH905" s="59" t="s">
        <v>8609</v>
      </c>
      <c r="BI905" s="60">
        <v>77</v>
      </c>
      <c r="BJ905" s="61">
        <v>2.5666666666666669</v>
      </c>
      <c r="BK905" s="27">
        <f t="shared" si="52"/>
        <v>2</v>
      </c>
      <c r="BL905" s="110">
        <f t="shared" si="53"/>
        <v>0.16666666666666666</v>
      </c>
    </row>
    <row r="906" spans="1:64" s="77" customFormat="1" ht="18.75" customHeight="1" x14ac:dyDescent="0.25">
      <c r="A906" s="105" t="s">
        <v>8177</v>
      </c>
      <c r="B906" s="51" t="s">
        <v>8630</v>
      </c>
      <c r="C906" s="49">
        <v>14</v>
      </c>
      <c r="D906" s="63" t="s">
        <v>3274</v>
      </c>
      <c r="E906" s="51" t="s">
        <v>1629</v>
      </c>
      <c r="F906" s="114">
        <v>5002</v>
      </c>
      <c r="G906" s="51" t="s">
        <v>951</v>
      </c>
      <c r="H906" s="24" t="str">
        <f>IFERROR(IF(F906*1=9999,VLOOKUP(99&amp;C906*1,[4]Depara_Prod_Oficial!$A$2:$F$1048576,6,FALSE),VLOOKUP(F906*1,[4]Depara_Prod_Oficial!$A$2:$F$1048576,6,FALSE)),E906)</f>
        <v>Residencial Dose Dupla</v>
      </c>
      <c r="I906" s="24" t="str">
        <f>IFERROR(VLOOKUP(H906,'[5]Principais Produtos'!$C$1:$D$42,2,0),"Não")</f>
        <v>Sim</v>
      </c>
      <c r="J906" s="51" t="s">
        <v>387</v>
      </c>
      <c r="K906" s="51" t="s">
        <v>3664</v>
      </c>
      <c r="L906" s="51"/>
      <c r="M906" s="124" t="s">
        <v>903</v>
      </c>
      <c r="N906" s="125">
        <v>27610.14</v>
      </c>
      <c r="O906" s="125">
        <v>27610.14</v>
      </c>
      <c r="P906" s="56">
        <v>0</v>
      </c>
      <c r="Q906" s="122"/>
      <c r="R906" s="123"/>
      <c r="S906" s="62" t="s">
        <v>375</v>
      </c>
      <c r="T906" s="53">
        <v>1762339</v>
      </c>
      <c r="U906" s="53" t="s">
        <v>8624</v>
      </c>
      <c r="V906" s="53" t="s">
        <v>8625</v>
      </c>
      <c r="W906" s="53" t="s">
        <v>129</v>
      </c>
      <c r="X906" s="53" t="s">
        <v>8626</v>
      </c>
      <c r="Y906" s="53" t="s">
        <v>8627</v>
      </c>
      <c r="Z906" s="53" t="s">
        <v>8628</v>
      </c>
      <c r="AA906" s="53" t="s">
        <v>56</v>
      </c>
      <c r="AB906" s="53">
        <v>23000</v>
      </c>
      <c r="AC906" s="53">
        <v>23000</v>
      </c>
      <c r="AD906" s="53" t="s">
        <v>56</v>
      </c>
      <c r="AE906" s="53" t="s">
        <v>56</v>
      </c>
      <c r="AF906" s="53" t="s">
        <v>56</v>
      </c>
      <c r="AG906" s="53">
        <v>23000</v>
      </c>
      <c r="AH906" s="53" t="s">
        <v>102</v>
      </c>
      <c r="AI906" s="53">
        <v>11500</v>
      </c>
      <c r="AJ906" s="53">
        <v>0</v>
      </c>
      <c r="AK906" s="53" t="s">
        <v>58</v>
      </c>
      <c r="AL906" s="53">
        <v>0</v>
      </c>
      <c r="AM906" s="51" t="s">
        <v>59</v>
      </c>
      <c r="AN906" s="51" t="s">
        <v>60</v>
      </c>
      <c r="AO906" s="51"/>
      <c r="AP906" s="53" t="s">
        <v>61</v>
      </c>
      <c r="AQ906" s="53" t="s">
        <v>133</v>
      </c>
      <c r="AR906" s="53" t="s">
        <v>63</v>
      </c>
      <c r="AS906" s="53" t="s">
        <v>88</v>
      </c>
      <c r="AT906" s="53" t="s">
        <v>89</v>
      </c>
      <c r="AU906" s="53" t="s">
        <v>90</v>
      </c>
      <c r="AV906" s="53" t="s">
        <v>8629</v>
      </c>
      <c r="AW906" s="53" t="s">
        <v>105</v>
      </c>
      <c r="AX906" s="53" t="s">
        <v>68</v>
      </c>
      <c r="AY906" s="53" t="s">
        <v>93</v>
      </c>
      <c r="AZ906" s="53" t="s">
        <v>8542</v>
      </c>
      <c r="BA906" s="53" t="s">
        <v>94</v>
      </c>
      <c r="BB906" s="53">
        <v>0</v>
      </c>
      <c r="BC906" s="53" t="s">
        <v>8630</v>
      </c>
      <c r="BD906" s="58">
        <v>41605</v>
      </c>
      <c r="BE906" s="58">
        <v>41622</v>
      </c>
      <c r="BF906" s="53">
        <v>23000</v>
      </c>
      <c r="BG906" s="58">
        <v>41622</v>
      </c>
      <c r="BH906" s="59" t="s">
        <v>8542</v>
      </c>
      <c r="BI906" s="60">
        <v>1382</v>
      </c>
      <c r="BJ906" s="61">
        <v>46.06666666666667</v>
      </c>
      <c r="BK906" s="27">
        <f t="shared" si="52"/>
        <v>45</v>
      </c>
      <c r="BL906" s="110">
        <f t="shared" si="53"/>
        <v>3.75</v>
      </c>
    </row>
    <row r="907" spans="1:64" s="77" customFormat="1" ht="18.75" customHeight="1" x14ac:dyDescent="0.25">
      <c r="A907" s="105" t="s">
        <v>8177</v>
      </c>
      <c r="B907" s="51" t="s">
        <v>8637</v>
      </c>
      <c r="C907" s="49">
        <v>14</v>
      </c>
      <c r="D907" s="63" t="s">
        <v>3274</v>
      </c>
      <c r="E907" s="51" t="s">
        <v>1629</v>
      </c>
      <c r="F907" s="114">
        <v>5002</v>
      </c>
      <c r="G907" s="51" t="s">
        <v>951</v>
      </c>
      <c r="H907" s="24" t="str">
        <f>IFERROR(IF(F907*1=9999,VLOOKUP(99&amp;C907*1,[4]Depara_Prod_Oficial!$A$2:$F$1048576,6,FALSE),VLOOKUP(F907*1,[4]Depara_Prod_Oficial!$A$2:$F$1048576,6,FALSE)),E907)</f>
        <v>Residencial Dose Dupla</v>
      </c>
      <c r="I907" s="24" t="str">
        <f>IFERROR(VLOOKUP(H907,'[5]Principais Produtos'!$C$1:$D$42,2,0),"Não")</f>
        <v>Sim</v>
      </c>
      <c r="J907" s="51" t="s">
        <v>387</v>
      </c>
      <c r="K907" s="51" t="s">
        <v>7174</v>
      </c>
      <c r="L907" s="51"/>
      <c r="M907" s="124" t="s">
        <v>903</v>
      </c>
      <c r="N907" s="125">
        <v>16102.48</v>
      </c>
      <c r="O907" s="125">
        <v>16102.48</v>
      </c>
      <c r="P907" s="56">
        <v>0</v>
      </c>
      <c r="Q907" s="122"/>
      <c r="R907" s="123"/>
      <c r="S907" s="62" t="s">
        <v>375</v>
      </c>
      <c r="T907" s="53">
        <v>2255311</v>
      </c>
      <c r="U907" s="53" t="s">
        <v>8631</v>
      </c>
      <c r="V907" s="53" t="s">
        <v>8632</v>
      </c>
      <c r="W907" s="53" t="s">
        <v>129</v>
      </c>
      <c r="X907" s="53" t="s">
        <v>8633</v>
      </c>
      <c r="Y907" s="53" t="s">
        <v>8634</v>
      </c>
      <c r="Z907" s="53" t="s">
        <v>8635</v>
      </c>
      <c r="AA907" s="53" t="s">
        <v>56</v>
      </c>
      <c r="AB907" s="53">
        <v>14813</v>
      </c>
      <c r="AC907" s="53">
        <v>14813</v>
      </c>
      <c r="AD907" s="53" t="s">
        <v>56</v>
      </c>
      <c r="AE907" s="53" t="s">
        <v>56</v>
      </c>
      <c r="AF907" s="53" t="s">
        <v>56</v>
      </c>
      <c r="AG907" s="53">
        <v>14813</v>
      </c>
      <c r="AH907" s="53" t="s">
        <v>102</v>
      </c>
      <c r="AI907" s="53">
        <v>7406.5</v>
      </c>
      <c r="AJ907" s="53">
        <v>0</v>
      </c>
      <c r="AK907" s="53" t="s">
        <v>58</v>
      </c>
      <c r="AL907" s="53">
        <v>0</v>
      </c>
      <c r="AM907" s="51" t="s">
        <v>59</v>
      </c>
      <c r="AN907" s="51" t="s">
        <v>60</v>
      </c>
      <c r="AO907" s="51"/>
      <c r="AP907" s="53" t="s">
        <v>61</v>
      </c>
      <c r="AQ907" s="53" t="s">
        <v>133</v>
      </c>
      <c r="AR907" s="53" t="s">
        <v>87</v>
      </c>
      <c r="AS907" s="53" t="s">
        <v>88</v>
      </c>
      <c r="AT907" s="53" t="s">
        <v>89</v>
      </c>
      <c r="AU907" s="53" t="s">
        <v>103</v>
      </c>
      <c r="AV907" s="53" t="s">
        <v>8636</v>
      </c>
      <c r="AW907" s="53" t="s">
        <v>92</v>
      </c>
      <c r="AX907" s="53" t="s">
        <v>68</v>
      </c>
      <c r="AY907" s="53" t="s">
        <v>93</v>
      </c>
      <c r="AZ907" s="53" t="s">
        <v>8561</v>
      </c>
      <c r="BA907" s="53" t="s">
        <v>94</v>
      </c>
      <c r="BB907" s="53">
        <v>0</v>
      </c>
      <c r="BC907" s="53" t="s">
        <v>8637</v>
      </c>
      <c r="BD907" s="58">
        <v>42461</v>
      </c>
      <c r="BE907" s="58">
        <v>42507</v>
      </c>
      <c r="BF907" s="53">
        <v>14813</v>
      </c>
      <c r="BG907" s="58">
        <v>42507</v>
      </c>
      <c r="BH907" s="59" t="s">
        <v>8561</v>
      </c>
      <c r="BI907" s="60">
        <v>496</v>
      </c>
      <c r="BJ907" s="61">
        <v>16.533333333333335</v>
      </c>
      <c r="BK907" s="27">
        <f t="shared" si="52"/>
        <v>16</v>
      </c>
      <c r="BL907" s="110">
        <f t="shared" si="53"/>
        <v>1.3333333333333333</v>
      </c>
    </row>
    <row r="908" spans="1:64" s="77" customFormat="1" ht="18.75" customHeight="1" x14ac:dyDescent="0.25">
      <c r="A908" s="105" t="s">
        <v>8177</v>
      </c>
      <c r="B908" s="51" t="s">
        <v>8642</v>
      </c>
      <c r="C908" s="49">
        <v>14</v>
      </c>
      <c r="D908" s="63" t="s">
        <v>3274</v>
      </c>
      <c r="E908" s="51" t="s">
        <v>931</v>
      </c>
      <c r="F908" s="114">
        <v>5000</v>
      </c>
      <c r="G908" s="51" t="s">
        <v>951</v>
      </c>
      <c r="H908" s="24" t="str">
        <f>IFERROR(IF(F908*1=9999,VLOOKUP(99&amp;C908*1,[4]Depara_Prod_Oficial!$A$2:$F$1048576,6,FALSE),VLOOKUP(F908*1,[4]Depara_Prod_Oficial!$A$2:$F$1048576,6,FALSE)),E908)</f>
        <v>Residencial STD</v>
      </c>
      <c r="I908" s="24" t="str">
        <f>IFERROR(VLOOKUP(H908,'[5]Principais Produtos'!$C$1:$D$42,2,0),"Não")</f>
        <v>Não</v>
      </c>
      <c r="J908" s="51" t="s">
        <v>387</v>
      </c>
      <c r="K908" s="51" t="s">
        <v>7172</v>
      </c>
      <c r="L908" s="51"/>
      <c r="M908" s="124" t="s">
        <v>369</v>
      </c>
      <c r="N908" s="125">
        <v>4836.9399999999996</v>
      </c>
      <c r="O908" s="125">
        <v>0</v>
      </c>
      <c r="P908" s="56">
        <v>4836.9399999999996</v>
      </c>
      <c r="Q908" s="122"/>
      <c r="R908" s="123"/>
      <c r="S908" s="62" t="s">
        <v>375</v>
      </c>
      <c r="T908" s="53">
        <v>2432093</v>
      </c>
      <c r="U908" s="53" t="s">
        <v>8638</v>
      </c>
      <c r="V908" s="53" t="s">
        <v>8639</v>
      </c>
      <c r="W908" s="53" t="s">
        <v>129</v>
      </c>
      <c r="X908" s="53" t="s">
        <v>8640</v>
      </c>
      <c r="Y908" s="53" t="s">
        <v>8641</v>
      </c>
      <c r="Z908" s="53" t="s">
        <v>6532</v>
      </c>
      <c r="AA908" s="53" t="s">
        <v>56</v>
      </c>
      <c r="AB908" s="53">
        <v>4394</v>
      </c>
      <c r="AC908" s="53">
        <v>4394</v>
      </c>
      <c r="AD908" s="53" t="s">
        <v>56</v>
      </c>
      <c r="AE908" s="53" t="s">
        <v>56</v>
      </c>
      <c r="AF908" s="53" t="s">
        <v>56</v>
      </c>
      <c r="AG908" s="53">
        <v>4394</v>
      </c>
      <c r="AH908" s="53" t="s">
        <v>102</v>
      </c>
      <c r="AI908" s="53">
        <v>2197</v>
      </c>
      <c r="AJ908" s="53">
        <v>0</v>
      </c>
      <c r="AK908" s="53" t="s">
        <v>58</v>
      </c>
      <c r="AL908" s="53">
        <v>0</v>
      </c>
      <c r="AM908" s="51" t="s">
        <v>59</v>
      </c>
      <c r="AN908" s="51" t="s">
        <v>60</v>
      </c>
      <c r="AO908" s="51"/>
      <c r="AP908" s="53" t="s">
        <v>61</v>
      </c>
      <c r="AQ908" s="53" t="s">
        <v>133</v>
      </c>
      <c r="AR908" s="53" t="s">
        <v>87</v>
      </c>
      <c r="AS908" s="53" t="s">
        <v>88</v>
      </c>
      <c r="AT908" s="53" t="s">
        <v>89</v>
      </c>
      <c r="AU908" s="53" t="s">
        <v>90</v>
      </c>
      <c r="AV908" s="53" t="s">
        <v>1582</v>
      </c>
      <c r="AW908" s="53" t="s">
        <v>105</v>
      </c>
      <c r="AX908" s="53" t="s">
        <v>68</v>
      </c>
      <c r="AY908" s="53" t="s">
        <v>93</v>
      </c>
      <c r="AZ908" s="53" t="s">
        <v>8567</v>
      </c>
      <c r="BA908" s="53" t="s">
        <v>124</v>
      </c>
      <c r="BB908" s="53">
        <v>0</v>
      </c>
      <c r="BC908" s="53" t="s">
        <v>8642</v>
      </c>
      <c r="BD908" s="58">
        <v>42818</v>
      </c>
      <c r="BE908" s="58">
        <v>42825</v>
      </c>
      <c r="BF908" s="53">
        <v>4394</v>
      </c>
      <c r="BG908" s="58">
        <v>42825</v>
      </c>
      <c r="BH908" s="59" t="s">
        <v>8567</v>
      </c>
      <c r="BI908" s="60">
        <v>173</v>
      </c>
      <c r="BJ908" s="61">
        <v>5.7666666666666666</v>
      </c>
      <c r="BK908" s="27">
        <f t="shared" si="52"/>
        <v>5</v>
      </c>
      <c r="BL908" s="110">
        <f t="shared" si="53"/>
        <v>0.41666666666666669</v>
      </c>
    </row>
    <row r="909" spans="1:64" s="77" customFormat="1" ht="18.75" customHeight="1" x14ac:dyDescent="0.25">
      <c r="A909" s="105" t="s">
        <v>8177</v>
      </c>
      <c r="B909" s="51" t="s">
        <v>8648</v>
      </c>
      <c r="C909" s="49">
        <v>14</v>
      </c>
      <c r="D909" s="63" t="s">
        <v>3274</v>
      </c>
      <c r="E909" s="51" t="s">
        <v>1629</v>
      </c>
      <c r="F909" s="114">
        <v>5002</v>
      </c>
      <c r="G909" s="51" t="s">
        <v>381</v>
      </c>
      <c r="H909" s="24" t="str">
        <f>IFERROR(IF(F909*1=9999,VLOOKUP(99&amp;C909*1,[4]Depara_Prod_Oficial!$A$2:$F$1048576,6,FALSE),VLOOKUP(F909*1,[4]Depara_Prod_Oficial!$A$2:$F$1048576,6,FALSE)),E909)</f>
        <v>Residencial Dose Dupla</v>
      </c>
      <c r="I909" s="24" t="str">
        <f>IFERROR(VLOOKUP(H909,'[5]Principais Produtos'!$C$1:$D$42,2,0),"Não")</f>
        <v>Sim</v>
      </c>
      <c r="J909" s="51" t="s">
        <v>925</v>
      </c>
      <c r="K909" s="51" t="s">
        <v>378</v>
      </c>
      <c r="L909" s="51"/>
      <c r="M909" s="124" t="s">
        <v>369</v>
      </c>
      <c r="N909" s="125">
        <v>19589.79</v>
      </c>
      <c r="O909" s="125">
        <v>0</v>
      </c>
      <c r="P909" s="56">
        <v>19589.79</v>
      </c>
      <c r="Q909" s="122"/>
      <c r="R909" s="123"/>
      <c r="S909" s="62" t="s">
        <v>375</v>
      </c>
      <c r="T909" s="53">
        <v>2233138</v>
      </c>
      <c r="U909" s="53" t="s">
        <v>8643</v>
      </c>
      <c r="V909" s="53" t="s">
        <v>8644</v>
      </c>
      <c r="W909" s="53" t="s">
        <v>129</v>
      </c>
      <c r="X909" s="53" t="s">
        <v>8645</v>
      </c>
      <c r="Y909" s="53" t="s">
        <v>8646</v>
      </c>
      <c r="Z909" s="53" t="s">
        <v>8647</v>
      </c>
      <c r="AA909" s="53" t="s">
        <v>56</v>
      </c>
      <c r="AB909" s="53">
        <v>15176.11</v>
      </c>
      <c r="AC909" s="53">
        <v>16272</v>
      </c>
      <c r="AD909" s="53" t="s">
        <v>56</v>
      </c>
      <c r="AE909" s="53" t="s">
        <v>56</v>
      </c>
      <c r="AF909" s="53" t="s">
        <v>56</v>
      </c>
      <c r="AG909" s="53">
        <v>15176.11</v>
      </c>
      <c r="AH909" s="53" t="s">
        <v>102</v>
      </c>
      <c r="AI909" s="53">
        <v>7588.06</v>
      </c>
      <c r="AJ909" s="53">
        <v>0</v>
      </c>
      <c r="AK909" s="53" t="s">
        <v>58</v>
      </c>
      <c r="AL909" s="53">
        <v>0</v>
      </c>
      <c r="AM909" s="51" t="s">
        <v>59</v>
      </c>
      <c r="AN909" s="51" t="s">
        <v>60</v>
      </c>
      <c r="AO909" s="51"/>
      <c r="AP909" s="53" t="s">
        <v>61</v>
      </c>
      <c r="AQ909" s="53" t="s">
        <v>133</v>
      </c>
      <c r="AR909" s="53" t="s">
        <v>87</v>
      </c>
      <c r="AS909" s="53" t="s">
        <v>88</v>
      </c>
      <c r="AT909" s="53" t="s">
        <v>89</v>
      </c>
      <c r="AU909" s="53" t="s">
        <v>90</v>
      </c>
      <c r="AV909" s="53" t="s">
        <v>7403</v>
      </c>
      <c r="AW909" s="53" t="s">
        <v>92</v>
      </c>
      <c r="AX909" s="53" t="s">
        <v>68</v>
      </c>
      <c r="AY909" s="53" t="s">
        <v>93</v>
      </c>
      <c r="AZ909" s="53" t="s">
        <v>8591</v>
      </c>
      <c r="BA909" s="53" t="s">
        <v>202</v>
      </c>
      <c r="BB909" s="53">
        <v>0</v>
      </c>
      <c r="BC909" s="53" t="s">
        <v>8648</v>
      </c>
      <c r="BD909" s="58">
        <v>42466</v>
      </c>
      <c r="BE909" s="58">
        <v>42472</v>
      </c>
      <c r="BF909" s="53">
        <v>15176.11</v>
      </c>
      <c r="BG909" s="58">
        <v>42472</v>
      </c>
      <c r="BH909" s="59" t="s">
        <v>8591</v>
      </c>
      <c r="BI909" s="60">
        <v>525</v>
      </c>
      <c r="BJ909" s="61">
        <v>17.5</v>
      </c>
      <c r="BK909" s="27">
        <f t="shared" si="52"/>
        <v>17</v>
      </c>
      <c r="BL909" s="110">
        <f t="shared" si="53"/>
        <v>1.4166666666666667</v>
      </c>
    </row>
    <row r="910" spans="1:64" s="77" customFormat="1" ht="18.75" customHeight="1" x14ac:dyDescent="0.25">
      <c r="A910" s="105" t="s">
        <v>8177</v>
      </c>
      <c r="B910" s="51" t="s">
        <v>8654</v>
      </c>
      <c r="C910" s="49">
        <v>14</v>
      </c>
      <c r="D910" s="63" t="s">
        <v>3274</v>
      </c>
      <c r="E910" s="51" t="s">
        <v>2320</v>
      </c>
      <c r="F910" s="114">
        <v>8106</v>
      </c>
      <c r="G910" s="51" t="s">
        <v>381</v>
      </c>
      <c r="H910" s="24" t="str">
        <f>IFERROR(IF(F910*1=9999,VLOOKUP(99&amp;C910*1,[4]Depara_Prod_Oficial!$A$2:$F$1048576,6,FALSE),VLOOKUP(F910*1,[4]Depara_Prod_Oficial!$A$2:$F$1048576,6,FALSE)),E910)</f>
        <v>Residencial Habitual</v>
      </c>
      <c r="I910" s="24" t="str">
        <f>IFERROR(VLOOKUP(H910,'[5]Principais Produtos'!$C$1:$D$42,2,0),"Não")</f>
        <v>Sim</v>
      </c>
      <c r="J910" s="51" t="s">
        <v>925</v>
      </c>
      <c r="K910" s="51" t="s">
        <v>378</v>
      </c>
      <c r="L910" s="51"/>
      <c r="M910" s="124" t="s">
        <v>48</v>
      </c>
      <c r="N910" s="125">
        <v>1703.03</v>
      </c>
      <c r="O910" s="125">
        <v>1600</v>
      </c>
      <c r="P910" s="56">
        <v>103.02999999999997</v>
      </c>
      <c r="Q910" s="122"/>
      <c r="R910" s="123"/>
      <c r="S910" s="62" t="s">
        <v>375</v>
      </c>
      <c r="T910" s="53">
        <v>2409778</v>
      </c>
      <c r="U910" s="53" t="s">
        <v>8649</v>
      </c>
      <c r="V910" s="53" t="s">
        <v>8650</v>
      </c>
      <c r="W910" s="53" t="s">
        <v>129</v>
      </c>
      <c r="X910" s="53" t="s">
        <v>8651</v>
      </c>
      <c r="Y910" s="53" t="s">
        <v>8652</v>
      </c>
      <c r="Z910" s="53" t="s">
        <v>8653</v>
      </c>
      <c r="AA910" s="53" t="s">
        <v>56</v>
      </c>
      <c r="AB910" s="53">
        <v>11742.01</v>
      </c>
      <c r="AC910" s="53">
        <v>14000</v>
      </c>
      <c r="AD910" s="53" t="s">
        <v>56</v>
      </c>
      <c r="AE910" s="53" t="s">
        <v>56</v>
      </c>
      <c r="AF910" s="53" t="s">
        <v>56</v>
      </c>
      <c r="AG910" s="53">
        <v>11742.01</v>
      </c>
      <c r="AH910" s="53" t="s">
        <v>102</v>
      </c>
      <c r="AI910" s="53">
        <v>5871.01</v>
      </c>
      <c r="AJ910" s="53">
        <v>0</v>
      </c>
      <c r="AK910" s="53" t="s">
        <v>58</v>
      </c>
      <c r="AL910" s="53">
        <v>0</v>
      </c>
      <c r="AM910" s="51" t="s">
        <v>59</v>
      </c>
      <c r="AN910" s="51" t="s">
        <v>60</v>
      </c>
      <c r="AO910" s="51"/>
      <c r="AP910" s="53" t="s">
        <v>61</v>
      </c>
      <c r="AQ910" s="53" t="s">
        <v>133</v>
      </c>
      <c r="AR910" s="53" t="s">
        <v>142</v>
      </c>
      <c r="AS910" s="53" t="s">
        <v>88</v>
      </c>
      <c r="AT910" s="53" t="s">
        <v>89</v>
      </c>
      <c r="AU910" s="53" t="s">
        <v>90</v>
      </c>
      <c r="AV910" s="53" t="s">
        <v>239</v>
      </c>
      <c r="AW910" s="53" t="s">
        <v>92</v>
      </c>
      <c r="AX910" s="53" t="s">
        <v>68</v>
      </c>
      <c r="AY910" s="53" t="s">
        <v>93</v>
      </c>
      <c r="AZ910" s="53" t="s">
        <v>8561</v>
      </c>
      <c r="BA910" s="53" t="s">
        <v>106</v>
      </c>
      <c r="BB910" s="53">
        <v>0</v>
      </c>
      <c r="BC910" s="53" t="s">
        <v>8654</v>
      </c>
      <c r="BD910" s="58">
        <v>42754</v>
      </c>
      <c r="BE910" s="58">
        <v>42762</v>
      </c>
      <c r="BF910" s="53">
        <v>11742.01</v>
      </c>
      <c r="BG910" s="58">
        <v>42762</v>
      </c>
      <c r="BH910" s="59" t="s">
        <v>8561</v>
      </c>
      <c r="BI910" s="60">
        <v>241</v>
      </c>
      <c r="BJ910" s="61">
        <v>8.0333333333333332</v>
      </c>
      <c r="BK910" s="27">
        <f t="shared" si="52"/>
        <v>7</v>
      </c>
      <c r="BL910" s="110">
        <f t="shared" si="53"/>
        <v>0.58333333333333337</v>
      </c>
    </row>
    <row r="911" spans="1:64" s="77" customFormat="1" ht="18.75" customHeight="1" x14ac:dyDescent="0.25">
      <c r="A911" s="105" t="s">
        <v>8177</v>
      </c>
      <c r="B911" s="51" t="s">
        <v>8660</v>
      </c>
      <c r="C911" s="49">
        <v>14</v>
      </c>
      <c r="D911" s="63" t="s">
        <v>3274</v>
      </c>
      <c r="E911" s="51" t="s">
        <v>3556</v>
      </c>
      <c r="F911" s="114">
        <v>8114</v>
      </c>
      <c r="G911" s="51" t="s">
        <v>381</v>
      </c>
      <c r="H911" s="24" t="str">
        <f>IFERROR(IF(F911*1=9999,VLOOKUP(99&amp;C911*1,[4]Depara_Prod_Oficial!$A$2:$F$1048576,6,FALSE),VLOOKUP(F911*1,[4]Depara_Prod_Oficial!$A$2:$F$1048576,6,FALSE)),E911)</f>
        <v>Empresarial</v>
      </c>
      <c r="I911" s="24" t="str">
        <f>IFERROR(VLOOKUP(H911,'[5]Principais Produtos'!$C$1:$D$42,2,0),"Não")</f>
        <v>Sim</v>
      </c>
      <c r="J911" s="51" t="s">
        <v>387</v>
      </c>
      <c r="K911" s="51" t="s">
        <v>5511</v>
      </c>
      <c r="L911" s="51"/>
      <c r="M911" s="124" t="s">
        <v>48</v>
      </c>
      <c r="N911" s="125">
        <v>1600.38</v>
      </c>
      <c r="O911" s="125">
        <v>1569</v>
      </c>
      <c r="P911" s="56">
        <v>31.380000000000109</v>
      </c>
      <c r="Q911" s="122"/>
      <c r="R911" s="123"/>
      <c r="S911" s="62" t="s">
        <v>375</v>
      </c>
      <c r="T911" s="53">
        <v>2453964</v>
      </c>
      <c r="U911" s="53" t="s">
        <v>8655</v>
      </c>
      <c r="V911" s="53" t="s">
        <v>8656</v>
      </c>
      <c r="W911" s="53" t="s">
        <v>129</v>
      </c>
      <c r="X911" s="53" t="s">
        <v>8657</v>
      </c>
      <c r="Y911" s="53" t="s">
        <v>8658</v>
      </c>
      <c r="Z911" s="53" t="s">
        <v>8659</v>
      </c>
      <c r="AA911" s="53" t="s">
        <v>56</v>
      </c>
      <c r="AB911" s="53">
        <v>4859</v>
      </c>
      <c r="AC911" s="53">
        <v>4859</v>
      </c>
      <c r="AD911" s="53" t="s">
        <v>56</v>
      </c>
      <c r="AE911" s="53" t="s">
        <v>56</v>
      </c>
      <c r="AF911" s="53" t="s">
        <v>56</v>
      </c>
      <c r="AG911" s="53">
        <v>4859</v>
      </c>
      <c r="AH911" s="53" t="s">
        <v>102</v>
      </c>
      <c r="AI911" s="53">
        <v>2429.5</v>
      </c>
      <c r="AJ911" s="53">
        <v>0</v>
      </c>
      <c r="AK911" s="53" t="s">
        <v>58</v>
      </c>
      <c r="AL911" s="53">
        <v>0</v>
      </c>
      <c r="AM911" s="51" t="s">
        <v>59</v>
      </c>
      <c r="AN911" s="51" t="s">
        <v>60</v>
      </c>
      <c r="AO911" s="51"/>
      <c r="AP911" s="53" t="s">
        <v>61</v>
      </c>
      <c r="AQ911" s="53" t="s">
        <v>133</v>
      </c>
      <c r="AR911" s="53" t="s">
        <v>538</v>
      </c>
      <c r="AS911" s="53" t="s">
        <v>88</v>
      </c>
      <c r="AT911" s="53" t="s">
        <v>89</v>
      </c>
      <c r="AU911" s="53" t="s">
        <v>90</v>
      </c>
      <c r="AV911" s="53" t="s">
        <v>654</v>
      </c>
      <c r="AW911" s="53" t="s">
        <v>67</v>
      </c>
      <c r="AX911" s="53" t="s">
        <v>68</v>
      </c>
      <c r="AY911" s="53" t="s">
        <v>93</v>
      </c>
      <c r="AZ911" s="53" t="s">
        <v>8561</v>
      </c>
      <c r="BA911" s="53" t="s">
        <v>106</v>
      </c>
      <c r="BB911" s="53">
        <v>0</v>
      </c>
      <c r="BC911" s="53" t="s">
        <v>8660</v>
      </c>
      <c r="BD911" s="58">
        <v>42873</v>
      </c>
      <c r="BE911" s="58">
        <v>42885</v>
      </c>
      <c r="BF911" s="53">
        <v>4859</v>
      </c>
      <c r="BG911" s="58">
        <v>42885</v>
      </c>
      <c r="BH911" s="59" t="s">
        <v>8561</v>
      </c>
      <c r="BI911" s="60">
        <v>118</v>
      </c>
      <c r="BJ911" s="61">
        <v>3.9333333333333331</v>
      </c>
      <c r="BK911" s="27">
        <f t="shared" si="52"/>
        <v>3</v>
      </c>
      <c r="BL911" s="110">
        <f t="shared" si="53"/>
        <v>0.25</v>
      </c>
    </row>
    <row r="912" spans="1:64" s="77" customFormat="1" ht="18.75" customHeight="1" x14ac:dyDescent="0.25">
      <c r="A912" s="105" t="s">
        <v>8177</v>
      </c>
      <c r="B912" s="51" t="s">
        <v>8666</v>
      </c>
      <c r="C912" s="49">
        <v>14</v>
      </c>
      <c r="D912" s="63" t="s">
        <v>3274</v>
      </c>
      <c r="E912" s="51" t="s">
        <v>2320</v>
      </c>
      <c r="F912" s="114">
        <v>8106</v>
      </c>
      <c r="G912" s="51" t="s">
        <v>381</v>
      </c>
      <c r="H912" s="24" t="str">
        <f>IFERROR(IF(F912*1=9999,VLOOKUP(99&amp;C912*1,[4]Depara_Prod_Oficial!$A$2:$F$1048576,6,FALSE),VLOOKUP(F912*1,[4]Depara_Prod_Oficial!$A$2:$F$1048576,6,FALSE)),E912)</f>
        <v>Residencial Habitual</v>
      </c>
      <c r="I912" s="24" t="str">
        <f>IFERROR(VLOOKUP(H912,'[5]Principais Produtos'!$C$1:$D$42,2,0),"Não")</f>
        <v>Sim</v>
      </c>
      <c r="J912" s="51" t="s">
        <v>387</v>
      </c>
      <c r="K912" s="51" t="s">
        <v>7173</v>
      </c>
      <c r="L912" s="51"/>
      <c r="M912" s="124" t="s">
        <v>48</v>
      </c>
      <c r="N912" s="125">
        <v>17657.29</v>
      </c>
      <c r="O912" s="125">
        <v>16000</v>
      </c>
      <c r="P912" s="56">
        <v>1657.2900000000009</v>
      </c>
      <c r="Q912" s="122"/>
      <c r="R912" s="123"/>
      <c r="S912" s="62" t="s">
        <v>375</v>
      </c>
      <c r="T912" s="53">
        <v>2436196</v>
      </c>
      <c r="U912" s="53" t="s">
        <v>8661</v>
      </c>
      <c r="V912" s="53" t="s">
        <v>8662</v>
      </c>
      <c r="W912" s="53" t="s">
        <v>129</v>
      </c>
      <c r="X912" s="53" t="s">
        <v>8663</v>
      </c>
      <c r="Y912" s="53" t="s">
        <v>8664</v>
      </c>
      <c r="Z912" s="53" t="s">
        <v>8665</v>
      </c>
      <c r="AA912" s="53" t="s">
        <v>56</v>
      </c>
      <c r="AB912" s="53">
        <v>18740</v>
      </c>
      <c r="AC912" s="53">
        <v>45000</v>
      </c>
      <c r="AD912" s="53" t="s">
        <v>56</v>
      </c>
      <c r="AE912" s="53" t="s">
        <v>56</v>
      </c>
      <c r="AF912" s="53" t="s">
        <v>56</v>
      </c>
      <c r="AG912" s="53">
        <v>18740</v>
      </c>
      <c r="AH912" s="53" t="s">
        <v>102</v>
      </c>
      <c r="AI912" s="53">
        <v>9370</v>
      </c>
      <c r="AJ912" s="53">
        <v>0</v>
      </c>
      <c r="AK912" s="53" t="s">
        <v>58</v>
      </c>
      <c r="AL912" s="53">
        <v>0</v>
      </c>
      <c r="AM912" s="51" t="s">
        <v>59</v>
      </c>
      <c r="AN912" s="51" t="s">
        <v>60</v>
      </c>
      <c r="AO912" s="51"/>
      <c r="AP912" s="53" t="s">
        <v>61</v>
      </c>
      <c r="AQ912" s="53" t="s">
        <v>133</v>
      </c>
      <c r="AR912" s="53" t="s">
        <v>538</v>
      </c>
      <c r="AS912" s="53" t="s">
        <v>88</v>
      </c>
      <c r="AT912" s="53" t="s">
        <v>89</v>
      </c>
      <c r="AU912" s="53" t="s">
        <v>90</v>
      </c>
      <c r="AV912" s="53" t="s">
        <v>3691</v>
      </c>
      <c r="AW912" s="53" t="s">
        <v>283</v>
      </c>
      <c r="AX912" s="53" t="s">
        <v>284</v>
      </c>
      <c r="AY912" s="53" t="s">
        <v>93</v>
      </c>
      <c r="AZ912" s="53" t="s">
        <v>8555</v>
      </c>
      <c r="BA912" s="53" t="s">
        <v>106</v>
      </c>
      <c r="BB912" s="53">
        <v>0</v>
      </c>
      <c r="BC912" s="53" t="s">
        <v>8666</v>
      </c>
      <c r="BD912" s="58">
        <v>42825</v>
      </c>
      <c r="BE912" s="58">
        <v>42837</v>
      </c>
      <c r="BF912" s="53">
        <v>18740</v>
      </c>
      <c r="BG912" s="58">
        <v>42837</v>
      </c>
      <c r="BH912" s="59" t="s">
        <v>8555</v>
      </c>
      <c r="BI912" s="60">
        <v>159</v>
      </c>
      <c r="BJ912" s="61">
        <v>5.3</v>
      </c>
      <c r="BK912" s="27">
        <f t="shared" si="52"/>
        <v>5</v>
      </c>
      <c r="BL912" s="110">
        <f t="shared" si="53"/>
        <v>0.41666666666666669</v>
      </c>
    </row>
    <row r="913" spans="1:64" s="77" customFormat="1" ht="18.75" customHeight="1" x14ac:dyDescent="0.25">
      <c r="A913" s="105" t="s">
        <v>8177</v>
      </c>
      <c r="B913" s="51" t="s">
        <v>8672</v>
      </c>
      <c r="C913" s="49">
        <v>14</v>
      </c>
      <c r="D913" s="63" t="s">
        <v>3274</v>
      </c>
      <c r="E913" s="51" t="s">
        <v>2320</v>
      </c>
      <c r="F913" s="114">
        <v>8106</v>
      </c>
      <c r="G913" s="51" t="s">
        <v>381</v>
      </c>
      <c r="H913" s="24" t="str">
        <f>IFERROR(IF(F913*1=9999,VLOOKUP(99&amp;C913*1,[4]Depara_Prod_Oficial!$A$2:$F$1048576,6,FALSE),VLOOKUP(F913*1,[4]Depara_Prod_Oficial!$A$2:$F$1048576,6,FALSE)),E913)</f>
        <v>Residencial Habitual</v>
      </c>
      <c r="I913" s="24" t="str">
        <f>IFERROR(VLOOKUP(H913,'[5]Principais Produtos'!$C$1:$D$42,2,0),"Não")</f>
        <v>Sim</v>
      </c>
      <c r="J913" s="51" t="s">
        <v>387</v>
      </c>
      <c r="K913" s="51" t="s">
        <v>7173</v>
      </c>
      <c r="L913" s="51"/>
      <c r="M913" s="124" t="s">
        <v>48</v>
      </c>
      <c r="N913" s="125">
        <v>35150.93</v>
      </c>
      <c r="O913" s="125">
        <v>30000</v>
      </c>
      <c r="P913" s="56">
        <v>5150.93</v>
      </c>
      <c r="Q913" s="122"/>
      <c r="R913" s="123"/>
      <c r="S913" s="62" t="s">
        <v>375</v>
      </c>
      <c r="T913" s="53">
        <v>2388802</v>
      </c>
      <c r="U913" s="53" t="s">
        <v>8667</v>
      </c>
      <c r="V913" s="53" t="s">
        <v>8668</v>
      </c>
      <c r="W913" s="53" t="s">
        <v>129</v>
      </c>
      <c r="X913" s="53" t="s">
        <v>8669</v>
      </c>
      <c r="Y913" s="53" t="s">
        <v>8670</v>
      </c>
      <c r="Z913" s="53" t="s">
        <v>8671</v>
      </c>
      <c r="AA913" s="53" t="s">
        <v>56</v>
      </c>
      <c r="AB913" s="53">
        <v>42000</v>
      </c>
      <c r="AC913" s="53">
        <v>42000</v>
      </c>
      <c r="AD913" s="53" t="s">
        <v>56</v>
      </c>
      <c r="AE913" s="53" t="s">
        <v>56</v>
      </c>
      <c r="AF913" s="53" t="s">
        <v>56</v>
      </c>
      <c r="AG913" s="53">
        <v>42000</v>
      </c>
      <c r="AH913" s="53" t="s">
        <v>102</v>
      </c>
      <c r="AI913" s="53">
        <v>21000</v>
      </c>
      <c r="AJ913" s="53">
        <v>0</v>
      </c>
      <c r="AK913" s="53" t="s">
        <v>58</v>
      </c>
      <c r="AL913" s="53">
        <v>0</v>
      </c>
      <c r="AM913" s="51" t="s">
        <v>59</v>
      </c>
      <c r="AN913" s="51" t="s">
        <v>60</v>
      </c>
      <c r="AO913" s="51"/>
      <c r="AP913" s="53" t="s">
        <v>61</v>
      </c>
      <c r="AQ913" s="53" t="s">
        <v>133</v>
      </c>
      <c r="AR913" s="53" t="s">
        <v>87</v>
      </c>
      <c r="AS913" s="53" t="s">
        <v>64</v>
      </c>
      <c r="AT913" s="53" t="s">
        <v>89</v>
      </c>
      <c r="AU913" s="53" t="s">
        <v>103</v>
      </c>
      <c r="AV913" s="53" t="s">
        <v>2468</v>
      </c>
      <c r="AW913" s="53" t="s">
        <v>292</v>
      </c>
      <c r="AX913" s="53" t="s">
        <v>293</v>
      </c>
      <c r="AY913" s="53" t="s">
        <v>93</v>
      </c>
      <c r="AZ913" s="53" t="s">
        <v>8555</v>
      </c>
      <c r="BA913" s="53" t="s">
        <v>106</v>
      </c>
      <c r="BB913" s="53">
        <v>0</v>
      </c>
      <c r="BC913" s="53" t="s">
        <v>8672</v>
      </c>
      <c r="BD913" s="58">
        <v>42674</v>
      </c>
      <c r="BE913" s="58">
        <v>42693</v>
      </c>
      <c r="BF913" s="53">
        <v>42000</v>
      </c>
      <c r="BG913" s="58">
        <v>42693</v>
      </c>
      <c r="BH913" s="59" t="s">
        <v>8555</v>
      </c>
      <c r="BI913" s="60">
        <v>303</v>
      </c>
      <c r="BJ913" s="61">
        <v>10.1</v>
      </c>
      <c r="BK913" s="27">
        <f t="shared" si="52"/>
        <v>9</v>
      </c>
      <c r="BL913" s="110">
        <f t="shared" si="53"/>
        <v>0.75</v>
      </c>
    </row>
    <row r="914" spans="1:64" s="77" customFormat="1" ht="18.75" customHeight="1" x14ac:dyDescent="0.25">
      <c r="A914" s="105" t="s">
        <v>8177</v>
      </c>
      <c r="B914" s="51" t="s">
        <v>8678</v>
      </c>
      <c r="C914" s="49">
        <v>93</v>
      </c>
      <c r="D914" s="63" t="s">
        <v>3333</v>
      </c>
      <c r="E914" s="51" t="s">
        <v>1630</v>
      </c>
      <c r="F914" s="114">
        <v>5055</v>
      </c>
      <c r="G914" s="51" t="s">
        <v>389</v>
      </c>
      <c r="H914" s="24" t="str">
        <f>IFERROR(IF(F914*1=9999,VLOOKUP(99&amp;C914*1,[4]Depara_Prod_Oficial!$A$2:$F$1048576,6,FALSE),VLOOKUP(F914*1,[4]Depara_Prod_Oficial!$A$2:$F$1048576,6,FALSE)),E914)</f>
        <v>Vida Master</v>
      </c>
      <c r="I914" s="24" t="str">
        <f>IFERROR(VLOOKUP(H914,'[5]Principais Produtos'!$C$1:$D$42,2,0),"Não")</f>
        <v>Sim</v>
      </c>
      <c r="J914" s="51" t="s">
        <v>387</v>
      </c>
      <c r="K914" s="51" t="s">
        <v>958</v>
      </c>
      <c r="L914" s="51" t="s">
        <v>5507</v>
      </c>
      <c r="M914" s="124" t="s">
        <v>48</v>
      </c>
      <c r="N914" s="125">
        <v>148553.95000000001</v>
      </c>
      <c r="O914" s="125">
        <v>130000</v>
      </c>
      <c r="P914" s="56">
        <v>18553.950000000012</v>
      </c>
      <c r="Q914" s="122"/>
      <c r="R914" s="123"/>
      <c r="S914" s="62" t="s">
        <v>375</v>
      </c>
      <c r="T914" s="53">
        <v>2304066</v>
      </c>
      <c r="U914" s="53" t="s">
        <v>8673</v>
      </c>
      <c r="V914" s="53" t="s">
        <v>8674</v>
      </c>
      <c r="W914" s="53" t="s">
        <v>52</v>
      </c>
      <c r="X914" s="53" t="s">
        <v>8675</v>
      </c>
      <c r="Y914" s="53" t="s">
        <v>8676</v>
      </c>
      <c r="Z914" s="53" t="s">
        <v>3265</v>
      </c>
      <c r="AA914" s="53" t="s">
        <v>56</v>
      </c>
      <c r="AB914" s="53">
        <v>100000</v>
      </c>
      <c r="AC914" s="53">
        <v>100000</v>
      </c>
      <c r="AD914" s="53" t="s">
        <v>56</v>
      </c>
      <c r="AE914" s="53" t="s">
        <v>56</v>
      </c>
      <c r="AF914" s="53" t="s">
        <v>56</v>
      </c>
      <c r="AG914" s="53">
        <v>100000</v>
      </c>
      <c r="AH914" s="53" t="s">
        <v>102</v>
      </c>
      <c r="AI914" s="53">
        <v>50000</v>
      </c>
      <c r="AJ914" s="53">
        <v>0</v>
      </c>
      <c r="AK914" s="53" t="s">
        <v>58</v>
      </c>
      <c r="AL914" s="53">
        <v>0</v>
      </c>
      <c r="AM914" s="51" t="s">
        <v>59</v>
      </c>
      <c r="AN914" s="51" t="s">
        <v>60</v>
      </c>
      <c r="AO914" s="51"/>
      <c r="AP914" s="53" t="s">
        <v>61</v>
      </c>
      <c r="AQ914" s="53" t="s">
        <v>62</v>
      </c>
      <c r="AR914" s="53" t="s">
        <v>87</v>
      </c>
      <c r="AS914" s="53" t="s">
        <v>88</v>
      </c>
      <c r="AT914" s="53" t="s">
        <v>187</v>
      </c>
      <c r="AU914" s="53" t="s">
        <v>65</v>
      </c>
      <c r="AV914" s="53" t="s">
        <v>8677</v>
      </c>
      <c r="AW914" s="53" t="s">
        <v>92</v>
      </c>
      <c r="AX914" s="53" t="s">
        <v>68</v>
      </c>
      <c r="AY914" s="53" t="s">
        <v>93</v>
      </c>
      <c r="AZ914" s="53" t="s">
        <v>8591</v>
      </c>
      <c r="BA914" s="53" t="s">
        <v>106</v>
      </c>
      <c r="BB914" s="53">
        <v>0</v>
      </c>
      <c r="BC914" s="53" t="s">
        <v>8678</v>
      </c>
      <c r="BD914" s="58">
        <v>42595</v>
      </c>
      <c r="BE914" s="58">
        <v>42600</v>
      </c>
      <c r="BF914" s="53">
        <v>100000</v>
      </c>
      <c r="BG914" s="58">
        <v>42600</v>
      </c>
      <c r="BH914" s="59" t="s">
        <v>8591</v>
      </c>
      <c r="BI914" s="60">
        <v>397</v>
      </c>
      <c r="BJ914" s="61">
        <v>13.233333333333333</v>
      </c>
      <c r="BK914" s="27">
        <f t="shared" ref="BK914:BK977" si="54">DATEDIF(BG914,BH914,"m")</f>
        <v>13</v>
      </c>
      <c r="BL914" s="110">
        <f t="shared" ref="BL914:BL977" si="55">BK914/12</f>
        <v>1.0833333333333333</v>
      </c>
    </row>
    <row r="915" spans="1:64" s="77" customFormat="1" ht="18.75" customHeight="1" x14ac:dyDescent="0.25">
      <c r="A915" s="105" t="s">
        <v>8177</v>
      </c>
      <c r="B915" s="51" t="s">
        <v>8683</v>
      </c>
      <c r="C915" s="49">
        <v>93</v>
      </c>
      <c r="D915" s="63" t="s">
        <v>3333</v>
      </c>
      <c r="E915" s="51" t="s">
        <v>1636</v>
      </c>
      <c r="F915" s="114">
        <v>5081</v>
      </c>
      <c r="G915" s="51" t="s">
        <v>389</v>
      </c>
      <c r="H915" s="24" t="str">
        <f>IFERROR(IF(F915*1=9999,VLOOKUP(99&amp;C915*1,[4]Depara_Prod_Oficial!$A$2:$F$1048576,6,FALSE),VLOOKUP(F915*1,[4]Depara_Prod_Oficial!$A$2:$F$1048576,6,FALSE)),E915)</f>
        <v>Vida Master</v>
      </c>
      <c r="I915" s="24" t="str">
        <f>IFERROR(VLOOKUP(H915,'[5]Principais Produtos'!$C$1:$D$42,2,0),"Não")</f>
        <v>Sim</v>
      </c>
      <c r="J915" s="51" t="s">
        <v>387</v>
      </c>
      <c r="K915" s="51" t="s">
        <v>958</v>
      </c>
      <c r="L915" s="51" t="s">
        <v>5507</v>
      </c>
      <c r="M915" s="124" t="s">
        <v>902</v>
      </c>
      <c r="N915" s="125">
        <v>112472.5</v>
      </c>
      <c r="O915" s="125">
        <v>112472.5</v>
      </c>
      <c r="P915" s="56">
        <v>0</v>
      </c>
      <c r="Q915" s="122"/>
      <c r="R915" s="123"/>
      <c r="S915" s="62" t="s">
        <v>375</v>
      </c>
      <c r="T915" s="53">
        <v>2163011</v>
      </c>
      <c r="U915" s="53" t="s">
        <v>8679</v>
      </c>
      <c r="V915" s="53" t="s">
        <v>8680</v>
      </c>
      <c r="W915" s="53" t="s">
        <v>52</v>
      </c>
      <c r="X915" s="53" t="s">
        <v>8681</v>
      </c>
      <c r="Y915" s="53" t="s">
        <v>8682</v>
      </c>
      <c r="Z915" s="53" t="s">
        <v>2649</v>
      </c>
      <c r="AA915" s="53" t="s">
        <v>56</v>
      </c>
      <c r="AB915" s="53">
        <v>15509</v>
      </c>
      <c r="AC915" s="53">
        <v>15509</v>
      </c>
      <c r="AD915" s="53" t="s">
        <v>56</v>
      </c>
      <c r="AE915" s="53" t="s">
        <v>56</v>
      </c>
      <c r="AF915" s="53" t="s">
        <v>56</v>
      </c>
      <c r="AG915" s="53">
        <v>15509</v>
      </c>
      <c r="AH915" s="53" t="s">
        <v>102</v>
      </c>
      <c r="AI915" s="53">
        <v>7754.5</v>
      </c>
      <c r="AJ915" s="53">
        <v>0</v>
      </c>
      <c r="AK915" s="53" t="s">
        <v>58</v>
      </c>
      <c r="AL915" s="53">
        <v>0</v>
      </c>
      <c r="AM915" s="51" t="s">
        <v>59</v>
      </c>
      <c r="AN915" s="51" t="s">
        <v>60</v>
      </c>
      <c r="AO915" s="51"/>
      <c r="AP915" s="53" t="s">
        <v>61</v>
      </c>
      <c r="AQ915" s="53" t="s">
        <v>62</v>
      </c>
      <c r="AR915" s="53" t="s">
        <v>168</v>
      </c>
      <c r="AS915" s="53" t="s">
        <v>88</v>
      </c>
      <c r="AT915" s="53" t="s">
        <v>153</v>
      </c>
      <c r="AU915" s="53" t="s">
        <v>65</v>
      </c>
      <c r="AV915" s="53" t="s">
        <v>1805</v>
      </c>
      <c r="AW915" s="53" t="s">
        <v>1806</v>
      </c>
      <c r="AX915" s="53" t="s">
        <v>775</v>
      </c>
      <c r="AY915" s="53" t="s">
        <v>93</v>
      </c>
      <c r="AZ915" s="53" t="s">
        <v>8567</v>
      </c>
      <c r="BA915" s="53" t="s">
        <v>191</v>
      </c>
      <c r="BB915" s="53">
        <v>0</v>
      </c>
      <c r="BC915" s="53" t="s">
        <v>8683</v>
      </c>
      <c r="BD915" s="58">
        <v>42242</v>
      </c>
      <c r="BE915" s="58">
        <v>42298</v>
      </c>
      <c r="BF915" s="53">
        <v>15509</v>
      </c>
      <c r="BG915" s="58">
        <v>42298</v>
      </c>
      <c r="BH915" s="59" t="s">
        <v>8567</v>
      </c>
      <c r="BI915" s="60">
        <v>700</v>
      </c>
      <c r="BJ915" s="61">
        <v>23.333333333333332</v>
      </c>
      <c r="BK915" s="27">
        <f t="shared" si="54"/>
        <v>22</v>
      </c>
      <c r="BL915" s="110">
        <f t="shared" si="55"/>
        <v>1.8333333333333333</v>
      </c>
    </row>
    <row r="916" spans="1:64" s="77" customFormat="1" ht="18.75" customHeight="1" x14ac:dyDescent="0.25">
      <c r="A916" s="105" t="s">
        <v>8177</v>
      </c>
      <c r="B916" s="51" t="s">
        <v>8688</v>
      </c>
      <c r="C916" s="49">
        <v>93</v>
      </c>
      <c r="D916" s="63" t="s">
        <v>3333</v>
      </c>
      <c r="E916" s="51" t="s">
        <v>947</v>
      </c>
      <c r="F916" s="114">
        <v>7000</v>
      </c>
      <c r="G916" s="51" t="s">
        <v>389</v>
      </c>
      <c r="H916" s="24" t="str">
        <f>IFERROR(IF(F916*1=9999,VLOOKUP(99&amp;C916*1,[4]Depara_Prod_Oficial!$A$2:$F$1048576,6,FALSE),VLOOKUP(F916*1,[4]Depara_Prod_Oficial!$A$2:$F$1048576,6,FALSE)),E916)</f>
        <v>Vida Específica</v>
      </c>
      <c r="I916" s="24" t="str">
        <f>IFERROR(VLOOKUP(H916,'[5]Principais Produtos'!$C$1:$D$42,2,0),"Não")</f>
        <v>Não</v>
      </c>
      <c r="J916" s="51" t="s">
        <v>387</v>
      </c>
      <c r="K916" s="51" t="s">
        <v>7172</v>
      </c>
      <c r="L916" s="51"/>
      <c r="M916" s="124" t="s">
        <v>48</v>
      </c>
      <c r="N916" s="125">
        <v>166880.54</v>
      </c>
      <c r="O916" s="125">
        <v>137000</v>
      </c>
      <c r="P916" s="56">
        <v>29880.540000000008</v>
      </c>
      <c r="Q916" s="122">
        <v>16440</v>
      </c>
      <c r="R916" s="123"/>
      <c r="S916" s="62" t="s">
        <v>375</v>
      </c>
      <c r="T916" s="53">
        <v>2146060</v>
      </c>
      <c r="U916" s="53" t="s">
        <v>8684</v>
      </c>
      <c r="V916" s="53" t="s">
        <v>8685</v>
      </c>
      <c r="W916" s="53" t="s">
        <v>52</v>
      </c>
      <c r="X916" s="53" t="s">
        <v>527</v>
      </c>
      <c r="Y916" s="53" t="s">
        <v>8686</v>
      </c>
      <c r="Z916" s="53" t="s">
        <v>8687</v>
      </c>
      <c r="AA916" s="53" t="s">
        <v>56</v>
      </c>
      <c r="AB916" s="53">
        <v>29920</v>
      </c>
      <c r="AC916" s="53">
        <v>29920</v>
      </c>
      <c r="AD916" s="53" t="s">
        <v>56</v>
      </c>
      <c r="AE916" s="53" t="s">
        <v>56</v>
      </c>
      <c r="AF916" s="53" t="s">
        <v>56</v>
      </c>
      <c r="AG916" s="53">
        <v>29920</v>
      </c>
      <c r="AH916" s="53" t="s">
        <v>102</v>
      </c>
      <c r="AI916" s="53">
        <v>14960</v>
      </c>
      <c r="AJ916" s="53">
        <v>0</v>
      </c>
      <c r="AK916" s="53" t="s">
        <v>58</v>
      </c>
      <c r="AL916" s="53">
        <v>0</v>
      </c>
      <c r="AM916" s="51" t="s">
        <v>59</v>
      </c>
      <c r="AN916" s="51" t="s">
        <v>60</v>
      </c>
      <c r="AO916" s="51"/>
      <c r="AP916" s="53" t="s">
        <v>61</v>
      </c>
      <c r="AQ916" s="53" t="s">
        <v>62</v>
      </c>
      <c r="AR916" s="53" t="s">
        <v>168</v>
      </c>
      <c r="AS916" s="53" t="s">
        <v>88</v>
      </c>
      <c r="AT916" s="53" t="s">
        <v>432</v>
      </c>
      <c r="AU916" s="53" t="s">
        <v>65</v>
      </c>
      <c r="AV916" s="53" t="s">
        <v>406</v>
      </c>
      <c r="AW916" s="53" t="s">
        <v>283</v>
      </c>
      <c r="AX916" s="53" t="s">
        <v>284</v>
      </c>
      <c r="AY916" s="53" t="s">
        <v>93</v>
      </c>
      <c r="AZ916" s="53" t="s">
        <v>8567</v>
      </c>
      <c r="BA916" s="53" t="s">
        <v>223</v>
      </c>
      <c r="BB916" s="53">
        <v>0</v>
      </c>
      <c r="BC916" s="53" t="s">
        <v>8688</v>
      </c>
      <c r="BD916" s="58">
        <v>42229</v>
      </c>
      <c r="BE916" s="58">
        <v>42258</v>
      </c>
      <c r="BF916" s="53">
        <v>29920</v>
      </c>
      <c r="BG916" s="58">
        <v>42258</v>
      </c>
      <c r="BH916" s="59" t="s">
        <v>8567</v>
      </c>
      <c r="BI916" s="60">
        <v>740</v>
      </c>
      <c r="BJ916" s="61">
        <v>24.666666666666668</v>
      </c>
      <c r="BK916" s="27">
        <f t="shared" si="54"/>
        <v>24</v>
      </c>
      <c r="BL916" s="110">
        <f t="shared" si="55"/>
        <v>2</v>
      </c>
    </row>
    <row r="917" spans="1:64" s="77" customFormat="1" ht="18.75" customHeight="1" x14ac:dyDescent="0.25">
      <c r="A917" s="105" t="s">
        <v>8177</v>
      </c>
      <c r="B917" s="51" t="s">
        <v>8694</v>
      </c>
      <c r="C917" s="49">
        <v>82</v>
      </c>
      <c r="D917" s="63" t="s">
        <v>3333</v>
      </c>
      <c r="E917" s="51" t="s">
        <v>1626</v>
      </c>
      <c r="F917" s="114">
        <v>8065</v>
      </c>
      <c r="G917" s="51" t="s">
        <v>389</v>
      </c>
      <c r="H917" s="24" t="str">
        <f>IFERROR(IF(F917*1=9999,VLOOKUP(99&amp;C917*1,[4]Depara_Prod_Oficial!$A$2:$F$1048576,6,FALSE),VLOOKUP(F917*1,[4]Depara_Prod_Oficial!$A$2:$F$1048576,6,FALSE)),E917)</f>
        <v>AP Proteção Sob Medida</v>
      </c>
      <c r="I917" s="24" t="str">
        <f>IFERROR(VLOOKUP(H917,'[5]Principais Produtos'!$C$1:$D$42,2,0),"Não")</f>
        <v>Sim</v>
      </c>
      <c r="J917" s="51" t="s">
        <v>387</v>
      </c>
      <c r="K917" s="51" t="s">
        <v>921</v>
      </c>
      <c r="L917" s="51"/>
      <c r="M917" s="124" t="s">
        <v>48</v>
      </c>
      <c r="N917" s="125">
        <v>39748.269999999997</v>
      </c>
      <c r="O917" s="125">
        <v>35000</v>
      </c>
      <c r="P917" s="56">
        <v>4748.2699999999968</v>
      </c>
      <c r="Q917" s="122">
        <v>7000</v>
      </c>
      <c r="R917" s="123"/>
      <c r="S917" s="62" t="s">
        <v>375</v>
      </c>
      <c r="T917" s="53">
        <v>2148913</v>
      </c>
      <c r="U917" s="53" t="s">
        <v>8689</v>
      </c>
      <c r="V917" s="53" t="s">
        <v>8690</v>
      </c>
      <c r="W917" s="53" t="s">
        <v>52</v>
      </c>
      <c r="X917" s="53" t="s">
        <v>8691</v>
      </c>
      <c r="Y917" s="53" t="s">
        <v>8692</v>
      </c>
      <c r="Z917" s="53" t="s">
        <v>8693</v>
      </c>
      <c r="AA917" s="53" t="s">
        <v>56</v>
      </c>
      <c r="AB917" s="53">
        <v>32440</v>
      </c>
      <c r="AC917" s="53">
        <v>34684</v>
      </c>
      <c r="AD917" s="53" t="s">
        <v>56</v>
      </c>
      <c r="AE917" s="53" t="s">
        <v>56</v>
      </c>
      <c r="AF917" s="53" t="s">
        <v>56</v>
      </c>
      <c r="AG917" s="53">
        <v>32440</v>
      </c>
      <c r="AH917" s="53" t="s">
        <v>102</v>
      </c>
      <c r="AI917" s="53">
        <v>16220</v>
      </c>
      <c r="AJ917" s="53">
        <v>0</v>
      </c>
      <c r="AK917" s="53" t="s">
        <v>58</v>
      </c>
      <c r="AL917" s="53">
        <v>0</v>
      </c>
      <c r="AM917" s="51" t="s">
        <v>59</v>
      </c>
      <c r="AN917" s="51" t="s">
        <v>60</v>
      </c>
      <c r="AO917" s="51"/>
      <c r="AP917" s="53" t="s">
        <v>61</v>
      </c>
      <c r="AQ917" s="53" t="s">
        <v>62</v>
      </c>
      <c r="AR917" s="53" t="s">
        <v>199</v>
      </c>
      <c r="AS917" s="53" t="s">
        <v>88</v>
      </c>
      <c r="AT917" s="53" t="s">
        <v>218</v>
      </c>
      <c r="AU917" s="53" t="s">
        <v>65</v>
      </c>
      <c r="AV917" s="53" t="s">
        <v>2698</v>
      </c>
      <c r="AW917" s="53" t="s">
        <v>283</v>
      </c>
      <c r="AX917" s="53" t="s">
        <v>284</v>
      </c>
      <c r="AY917" s="53" t="s">
        <v>93</v>
      </c>
      <c r="AZ917" s="53" t="s">
        <v>8567</v>
      </c>
      <c r="BA917" s="53" t="s">
        <v>106</v>
      </c>
      <c r="BB917" s="53">
        <v>0</v>
      </c>
      <c r="BC917" s="53" t="s">
        <v>8694</v>
      </c>
      <c r="BD917" s="58">
        <v>42243</v>
      </c>
      <c r="BE917" s="58">
        <v>42264</v>
      </c>
      <c r="BF917" s="53">
        <v>32440</v>
      </c>
      <c r="BG917" s="58">
        <v>42264</v>
      </c>
      <c r="BH917" s="59" t="s">
        <v>8567</v>
      </c>
      <c r="BI917" s="60">
        <v>734</v>
      </c>
      <c r="BJ917" s="61">
        <v>24.466666666666665</v>
      </c>
      <c r="BK917" s="27">
        <f t="shared" si="54"/>
        <v>24</v>
      </c>
      <c r="BL917" s="110">
        <f t="shared" si="55"/>
        <v>2</v>
      </c>
    </row>
    <row r="918" spans="1:64" s="77" customFormat="1" ht="18.75" customHeight="1" x14ac:dyDescent="0.25">
      <c r="A918" s="105" t="s">
        <v>8177</v>
      </c>
      <c r="B918" s="51" t="s">
        <v>8699</v>
      </c>
      <c r="C918" s="49">
        <v>93</v>
      </c>
      <c r="D918" s="63" t="s">
        <v>3333</v>
      </c>
      <c r="E918" s="51" t="s">
        <v>1632</v>
      </c>
      <c r="F918" s="114">
        <v>8061</v>
      </c>
      <c r="G918" s="51" t="s">
        <v>399</v>
      </c>
      <c r="H918" s="24" t="str">
        <f>IFERROR(IF(F918*1=9999,VLOOKUP(99&amp;C918*1,[4]Depara_Prod_Oficial!$A$2:$F$1048576,6,FALSE),VLOOKUP(F918*1,[4]Depara_Prod_Oficial!$A$2:$F$1048576,6,FALSE)),E918)</f>
        <v>Vida Homem</v>
      </c>
      <c r="I918" s="24" t="str">
        <f>IFERROR(VLOOKUP(H918,'[5]Principais Produtos'!$C$1:$D$42,2,0),"Não")</f>
        <v>Sim</v>
      </c>
      <c r="J918" s="51" t="s">
        <v>387</v>
      </c>
      <c r="K918" s="51" t="s">
        <v>6139</v>
      </c>
      <c r="L918" s="51"/>
      <c r="M918" s="124" t="s">
        <v>48</v>
      </c>
      <c r="N918" s="125">
        <v>27929.61</v>
      </c>
      <c r="O918" s="125">
        <v>23000</v>
      </c>
      <c r="P918" s="56">
        <v>4929.6100000000006</v>
      </c>
      <c r="Q918" s="122"/>
      <c r="R918" s="123"/>
      <c r="S918" s="62" t="s">
        <v>375</v>
      </c>
      <c r="T918" s="53">
        <v>2440761</v>
      </c>
      <c r="U918" s="53" t="s">
        <v>8695</v>
      </c>
      <c r="V918" s="53" t="s">
        <v>8696</v>
      </c>
      <c r="W918" s="53" t="s">
        <v>52</v>
      </c>
      <c r="X918" s="53" t="s">
        <v>8697</v>
      </c>
      <c r="Y918" s="53" t="s">
        <v>8698</v>
      </c>
      <c r="Z918" s="53" t="s">
        <v>5268</v>
      </c>
      <c r="AA918" s="53" t="s">
        <v>56</v>
      </c>
      <c r="AB918" s="53">
        <v>20000</v>
      </c>
      <c r="AC918" s="53">
        <v>20000</v>
      </c>
      <c r="AD918" s="53" t="s">
        <v>56</v>
      </c>
      <c r="AE918" s="53" t="s">
        <v>56</v>
      </c>
      <c r="AF918" s="53" t="s">
        <v>56</v>
      </c>
      <c r="AG918" s="53">
        <v>20000</v>
      </c>
      <c r="AH918" s="53" t="s">
        <v>102</v>
      </c>
      <c r="AI918" s="53">
        <v>10000</v>
      </c>
      <c r="AJ918" s="53">
        <v>0</v>
      </c>
      <c r="AK918" s="53" t="s">
        <v>58</v>
      </c>
      <c r="AL918" s="53">
        <v>0</v>
      </c>
      <c r="AM918" s="51" t="s">
        <v>59</v>
      </c>
      <c r="AN918" s="51" t="s">
        <v>60</v>
      </c>
      <c r="AO918" s="51"/>
      <c r="AP918" s="53" t="s">
        <v>61</v>
      </c>
      <c r="AQ918" s="53" t="s">
        <v>62</v>
      </c>
      <c r="AR918" s="53" t="s">
        <v>87</v>
      </c>
      <c r="AS918" s="53" t="s">
        <v>88</v>
      </c>
      <c r="AT918" s="53" t="s">
        <v>89</v>
      </c>
      <c r="AU918" s="53" t="s">
        <v>103</v>
      </c>
      <c r="AV918" s="53" t="s">
        <v>134</v>
      </c>
      <c r="AW918" s="53" t="s">
        <v>92</v>
      </c>
      <c r="AX918" s="53" t="s">
        <v>68</v>
      </c>
      <c r="AY918" s="53" t="s">
        <v>93</v>
      </c>
      <c r="AZ918" s="53" t="s">
        <v>8567</v>
      </c>
      <c r="BA918" s="53" t="s">
        <v>106</v>
      </c>
      <c r="BB918" s="53">
        <v>0</v>
      </c>
      <c r="BC918" s="53" t="s">
        <v>8699</v>
      </c>
      <c r="BD918" s="58">
        <v>42803</v>
      </c>
      <c r="BE918" s="58">
        <v>42850</v>
      </c>
      <c r="BF918" s="53">
        <v>20000</v>
      </c>
      <c r="BG918" s="58">
        <v>42850</v>
      </c>
      <c r="BH918" s="59" t="s">
        <v>8567</v>
      </c>
      <c r="BI918" s="60">
        <v>148</v>
      </c>
      <c r="BJ918" s="61">
        <v>4.9333333333333336</v>
      </c>
      <c r="BK918" s="27">
        <f t="shared" si="54"/>
        <v>4</v>
      </c>
      <c r="BL918" s="110">
        <f t="shared" si="55"/>
        <v>0.33333333333333331</v>
      </c>
    </row>
    <row r="919" spans="1:64" s="77" customFormat="1" ht="18.75" customHeight="1" x14ac:dyDescent="0.25">
      <c r="A919" s="105" t="s">
        <v>8177</v>
      </c>
      <c r="B919" s="51" t="s">
        <v>8706</v>
      </c>
      <c r="C919" s="49">
        <v>93</v>
      </c>
      <c r="D919" s="63" t="s">
        <v>3333</v>
      </c>
      <c r="E919" s="51" t="s">
        <v>1630</v>
      </c>
      <c r="F919" s="114">
        <v>5055</v>
      </c>
      <c r="G919" s="51" t="s">
        <v>46</v>
      </c>
      <c r="H919" s="24" t="str">
        <f>IFERROR(IF(F919*1=9999,VLOOKUP(99&amp;C919*1,[4]Depara_Prod_Oficial!$A$2:$F$1048576,6,FALSE),VLOOKUP(F919*1,[4]Depara_Prod_Oficial!$A$2:$F$1048576,6,FALSE)),E919)</f>
        <v>Vida Master</v>
      </c>
      <c r="I919" s="24" t="str">
        <f>IFERROR(VLOOKUP(H919,'[5]Principais Produtos'!$C$1:$D$42,2,0),"Não")</f>
        <v>Sim</v>
      </c>
      <c r="J919" s="51" t="s">
        <v>387</v>
      </c>
      <c r="K919" s="51" t="s">
        <v>958</v>
      </c>
      <c r="L919" s="51" t="s">
        <v>4725</v>
      </c>
      <c r="M919" s="124" t="s">
        <v>48</v>
      </c>
      <c r="N919" s="125">
        <v>95000</v>
      </c>
      <c r="O919" s="125">
        <v>63000</v>
      </c>
      <c r="P919" s="56">
        <v>32000</v>
      </c>
      <c r="Q919" s="122"/>
      <c r="R919" s="123"/>
      <c r="S919" s="62" t="s">
        <v>375</v>
      </c>
      <c r="T919" s="53">
        <v>2039495</v>
      </c>
      <c r="U919" s="53" t="s">
        <v>8700</v>
      </c>
      <c r="V919" s="53" t="s">
        <v>8701</v>
      </c>
      <c r="W919" s="53" t="s">
        <v>52</v>
      </c>
      <c r="X919" s="53" t="s">
        <v>8702</v>
      </c>
      <c r="Y919" s="53" t="s">
        <v>8703</v>
      </c>
      <c r="Z919" s="53" t="s">
        <v>8704</v>
      </c>
      <c r="AA919" s="53" t="s">
        <v>56</v>
      </c>
      <c r="AB919" s="53">
        <v>60000</v>
      </c>
      <c r="AC919" s="53">
        <v>60000</v>
      </c>
      <c r="AD919" s="53" t="s">
        <v>56</v>
      </c>
      <c r="AE919" s="53" t="s">
        <v>56</v>
      </c>
      <c r="AF919" s="53" t="s">
        <v>56</v>
      </c>
      <c r="AG919" s="53">
        <v>60000</v>
      </c>
      <c r="AH919" s="53" t="s">
        <v>102</v>
      </c>
      <c r="AI919" s="53">
        <v>30000</v>
      </c>
      <c r="AJ919" s="53">
        <v>0</v>
      </c>
      <c r="AK919" s="53" t="s">
        <v>58</v>
      </c>
      <c r="AL919" s="53">
        <v>0</v>
      </c>
      <c r="AM919" s="51" t="s">
        <v>59</v>
      </c>
      <c r="AN919" s="51" t="s">
        <v>60</v>
      </c>
      <c r="AO919" s="51"/>
      <c r="AP919" s="53" t="s">
        <v>61</v>
      </c>
      <c r="AQ919" s="53" t="s">
        <v>62</v>
      </c>
      <c r="AR919" s="53" t="s">
        <v>168</v>
      </c>
      <c r="AS919" s="53" t="s">
        <v>88</v>
      </c>
      <c r="AT919" s="53" t="s">
        <v>1789</v>
      </c>
      <c r="AU919" s="53" t="s">
        <v>65</v>
      </c>
      <c r="AV919" s="53" t="s">
        <v>738</v>
      </c>
      <c r="AW919" s="53" t="s">
        <v>92</v>
      </c>
      <c r="AX919" s="53" t="s">
        <v>68</v>
      </c>
      <c r="AY919" s="53" t="s">
        <v>93</v>
      </c>
      <c r="AZ919" s="53" t="s">
        <v>8705</v>
      </c>
      <c r="BA919" s="53" t="s">
        <v>106</v>
      </c>
      <c r="BB919" s="53">
        <v>0</v>
      </c>
      <c r="BC919" s="53" t="s">
        <v>8706</v>
      </c>
      <c r="BD919" s="58">
        <v>42045</v>
      </c>
      <c r="BE919" s="58">
        <v>42060</v>
      </c>
      <c r="BF919" s="53">
        <v>60000</v>
      </c>
      <c r="BG919" s="58">
        <v>42060</v>
      </c>
      <c r="BH919" s="59" t="s">
        <v>8705</v>
      </c>
      <c r="BI919" s="60">
        <v>940</v>
      </c>
      <c r="BJ919" s="61">
        <v>31.333333333333332</v>
      </c>
      <c r="BK919" s="27">
        <f t="shared" si="54"/>
        <v>30</v>
      </c>
      <c r="BL919" s="110">
        <f t="shared" si="55"/>
        <v>2.5</v>
      </c>
    </row>
    <row r="920" spans="1:64" s="77" customFormat="1" ht="18.75" customHeight="1" x14ac:dyDescent="0.25">
      <c r="A920" s="105" t="s">
        <v>8177</v>
      </c>
      <c r="B920" s="51" t="s">
        <v>8711</v>
      </c>
      <c r="C920" s="49">
        <v>93</v>
      </c>
      <c r="D920" s="63" t="s">
        <v>3333</v>
      </c>
      <c r="E920" s="51" t="s">
        <v>1631</v>
      </c>
      <c r="F920" s="114">
        <v>8063</v>
      </c>
      <c r="G920" s="51" t="s">
        <v>389</v>
      </c>
      <c r="H920" s="24" t="str">
        <f>IFERROR(IF(F920*1=9999,VLOOKUP(99&amp;C920*1,[4]Depara_Prod_Oficial!$A$2:$F$1048576,6,FALSE),VLOOKUP(F920*1,[4]Depara_Prod_Oficial!$A$2:$F$1048576,6,FALSE)),E920)</f>
        <v>Vida Premiada</v>
      </c>
      <c r="I920" s="24" t="str">
        <f>IFERROR(VLOOKUP(H920,'[5]Principais Produtos'!$C$1:$D$42,2,0),"Não")</f>
        <v>Não</v>
      </c>
      <c r="J920" s="51" t="s">
        <v>387</v>
      </c>
      <c r="K920" s="51" t="s">
        <v>3664</v>
      </c>
      <c r="L920" s="51"/>
      <c r="M920" s="124" t="s">
        <v>902</v>
      </c>
      <c r="N920" s="125">
        <v>59288.91</v>
      </c>
      <c r="O920" s="125">
        <v>59288.91</v>
      </c>
      <c r="P920" s="56">
        <v>0</v>
      </c>
      <c r="Q920" s="122"/>
      <c r="R920" s="123"/>
      <c r="S920" s="62" t="s">
        <v>375</v>
      </c>
      <c r="T920" s="53">
        <v>1907617</v>
      </c>
      <c r="U920" s="53" t="s">
        <v>8707</v>
      </c>
      <c r="V920" s="53" t="s">
        <v>8708</v>
      </c>
      <c r="W920" s="53" t="s">
        <v>52</v>
      </c>
      <c r="X920" s="53" t="s">
        <v>8709</v>
      </c>
      <c r="Y920" s="53" t="s">
        <v>8710</v>
      </c>
      <c r="Z920" s="53" t="s">
        <v>2239</v>
      </c>
      <c r="AA920" s="53" t="s">
        <v>56</v>
      </c>
      <c r="AB920" s="53">
        <v>45277</v>
      </c>
      <c r="AC920" s="53">
        <v>45277</v>
      </c>
      <c r="AD920" s="53" t="s">
        <v>56</v>
      </c>
      <c r="AE920" s="53" t="s">
        <v>56</v>
      </c>
      <c r="AF920" s="53" t="s">
        <v>56</v>
      </c>
      <c r="AG920" s="53">
        <v>45277</v>
      </c>
      <c r="AH920" s="53" t="s">
        <v>57</v>
      </c>
      <c r="AI920" s="53">
        <v>45277</v>
      </c>
      <c r="AJ920" s="53">
        <v>0</v>
      </c>
      <c r="AK920" s="53" t="s">
        <v>58</v>
      </c>
      <c r="AL920" s="53">
        <v>0</v>
      </c>
      <c r="AM920" s="51" t="s">
        <v>59</v>
      </c>
      <c r="AN920" s="51" t="s">
        <v>60</v>
      </c>
      <c r="AO920" s="51"/>
      <c r="AP920" s="53" t="s">
        <v>61</v>
      </c>
      <c r="AQ920" s="53" t="s">
        <v>62</v>
      </c>
      <c r="AR920" s="53" t="s">
        <v>142</v>
      </c>
      <c r="AS920" s="53" t="s">
        <v>88</v>
      </c>
      <c r="AT920" s="53" t="s">
        <v>169</v>
      </c>
      <c r="AU920" s="53" t="s">
        <v>65</v>
      </c>
      <c r="AV920" s="53" t="s">
        <v>2742</v>
      </c>
      <c r="AW920" s="53" t="s">
        <v>92</v>
      </c>
      <c r="AX920" s="53" t="s">
        <v>68</v>
      </c>
      <c r="AY920" s="53" t="s">
        <v>93</v>
      </c>
      <c r="AZ920" s="53" t="s">
        <v>8561</v>
      </c>
      <c r="BA920" s="53" t="s">
        <v>191</v>
      </c>
      <c r="BB920" s="53">
        <v>0</v>
      </c>
      <c r="BC920" s="53" t="s">
        <v>8711</v>
      </c>
      <c r="BD920" s="58">
        <v>41780</v>
      </c>
      <c r="BE920" s="58">
        <v>41866</v>
      </c>
      <c r="BF920" s="53">
        <v>45277</v>
      </c>
      <c r="BG920" s="58">
        <v>41866</v>
      </c>
      <c r="BH920" s="59" t="s">
        <v>8561</v>
      </c>
      <c r="BI920" s="60">
        <v>1137</v>
      </c>
      <c r="BJ920" s="61">
        <v>37.9</v>
      </c>
      <c r="BK920" s="27">
        <f t="shared" si="54"/>
        <v>37</v>
      </c>
      <c r="BL920" s="110">
        <f t="shared" si="55"/>
        <v>3.0833333333333335</v>
      </c>
    </row>
    <row r="921" spans="1:64" s="77" customFormat="1" ht="18.75" customHeight="1" x14ac:dyDescent="0.25">
      <c r="A921" s="105" t="s">
        <v>8177</v>
      </c>
      <c r="B921" s="51" t="s">
        <v>8717</v>
      </c>
      <c r="C921" s="49">
        <v>93</v>
      </c>
      <c r="D921" s="63" t="s">
        <v>3333</v>
      </c>
      <c r="E921" s="51" t="s">
        <v>1630</v>
      </c>
      <c r="F921" s="114">
        <v>5055</v>
      </c>
      <c r="G921" s="51" t="s">
        <v>389</v>
      </c>
      <c r="H921" s="24" t="str">
        <f>IFERROR(IF(F921*1=9999,VLOOKUP(99&amp;C921*1,[4]Depara_Prod_Oficial!$A$2:$F$1048576,6,FALSE),VLOOKUP(F921*1,[4]Depara_Prod_Oficial!$A$2:$F$1048576,6,FALSE)),E921)</f>
        <v>Vida Master</v>
      </c>
      <c r="I921" s="24" t="str">
        <f>IFERROR(VLOOKUP(H921,'[5]Principais Produtos'!$C$1:$D$42,2,0),"Não")</f>
        <v>Sim</v>
      </c>
      <c r="J921" s="51" t="s">
        <v>387</v>
      </c>
      <c r="K921" s="51" t="s">
        <v>958</v>
      </c>
      <c r="L921" s="51" t="s">
        <v>5507</v>
      </c>
      <c r="M921" s="124" t="s">
        <v>48</v>
      </c>
      <c r="N921" s="125">
        <v>83085</v>
      </c>
      <c r="O921" s="125">
        <v>46407.97</v>
      </c>
      <c r="P921" s="56">
        <v>36677.03</v>
      </c>
      <c r="Q921" s="122"/>
      <c r="R921" s="123"/>
      <c r="S921" s="62" t="s">
        <v>375</v>
      </c>
      <c r="T921" s="53">
        <v>2165945</v>
      </c>
      <c r="U921" s="53" t="s">
        <v>8712</v>
      </c>
      <c r="V921" s="53" t="s">
        <v>8713</v>
      </c>
      <c r="W921" s="53" t="s">
        <v>52</v>
      </c>
      <c r="X921" s="53" t="s">
        <v>8714</v>
      </c>
      <c r="Y921" s="53" t="s">
        <v>8715</v>
      </c>
      <c r="Z921" s="53" t="s">
        <v>8716</v>
      </c>
      <c r="AA921" s="53" t="s">
        <v>56</v>
      </c>
      <c r="AB921" s="53">
        <v>83085.5</v>
      </c>
      <c r="AC921" s="53">
        <v>83085.5</v>
      </c>
      <c r="AD921" s="53" t="s">
        <v>56</v>
      </c>
      <c r="AE921" s="53" t="s">
        <v>56</v>
      </c>
      <c r="AF921" s="53" t="s">
        <v>56</v>
      </c>
      <c r="AG921" s="53">
        <v>83085.5</v>
      </c>
      <c r="AH921" s="53" t="s">
        <v>102</v>
      </c>
      <c r="AI921" s="53">
        <v>41542.75</v>
      </c>
      <c r="AJ921" s="53">
        <v>0</v>
      </c>
      <c r="AK921" s="53" t="s">
        <v>58</v>
      </c>
      <c r="AL921" s="53">
        <v>0</v>
      </c>
      <c r="AM921" s="51" t="s">
        <v>59</v>
      </c>
      <c r="AN921" s="51" t="s">
        <v>60</v>
      </c>
      <c r="AO921" s="51"/>
      <c r="AP921" s="53" t="s">
        <v>61</v>
      </c>
      <c r="AQ921" s="53" t="s">
        <v>62</v>
      </c>
      <c r="AR921" s="53" t="s">
        <v>168</v>
      </c>
      <c r="AS921" s="53" t="s">
        <v>64</v>
      </c>
      <c r="AT921" s="53" t="s">
        <v>169</v>
      </c>
      <c r="AU921" s="53" t="s">
        <v>65</v>
      </c>
      <c r="AV921" s="53" t="s">
        <v>201</v>
      </c>
      <c r="AW921" s="53" t="s">
        <v>92</v>
      </c>
      <c r="AX921" s="53" t="s">
        <v>68</v>
      </c>
      <c r="AY921" s="53" t="s">
        <v>93</v>
      </c>
      <c r="AZ921" s="53" t="s">
        <v>8561</v>
      </c>
      <c r="BA921" s="53" t="s">
        <v>106</v>
      </c>
      <c r="BB921" s="53">
        <v>0</v>
      </c>
      <c r="BC921" s="53" t="s">
        <v>8717</v>
      </c>
      <c r="BD921" s="58">
        <v>42257</v>
      </c>
      <c r="BE921" s="58">
        <v>42306</v>
      </c>
      <c r="BF921" s="53">
        <v>83085.5</v>
      </c>
      <c r="BG921" s="58">
        <v>42306</v>
      </c>
      <c r="BH921" s="59" t="s">
        <v>8561</v>
      </c>
      <c r="BI921" s="60">
        <v>697</v>
      </c>
      <c r="BJ921" s="61">
        <v>23.233333333333334</v>
      </c>
      <c r="BK921" s="27">
        <f t="shared" si="54"/>
        <v>22</v>
      </c>
      <c r="BL921" s="110">
        <f t="shared" si="55"/>
        <v>1.8333333333333333</v>
      </c>
    </row>
    <row r="922" spans="1:64" s="77" customFormat="1" ht="18.75" customHeight="1" x14ac:dyDescent="0.25">
      <c r="A922" s="105" t="s">
        <v>8177</v>
      </c>
      <c r="B922" s="51" t="s">
        <v>8721</v>
      </c>
      <c r="C922" s="49">
        <v>93</v>
      </c>
      <c r="D922" s="63" t="s">
        <v>3333</v>
      </c>
      <c r="E922" s="51" t="s">
        <v>3186</v>
      </c>
      <c r="F922" s="114">
        <v>7001</v>
      </c>
      <c r="G922" s="51" t="s">
        <v>46</v>
      </c>
      <c r="H922" s="24" t="str">
        <f>IFERROR(IF(F922*1=9999,VLOOKUP(99&amp;C922*1,[4]Depara_Prod_Oficial!$A$2:$F$1048576,6,FALSE),VLOOKUP(F922*1,[4]Depara_Prod_Oficial!$A$2:$F$1048576,6,FALSE)),E922)</f>
        <v>Vida Funcionários</v>
      </c>
      <c r="I922" s="24" t="str">
        <f>IFERROR(VLOOKUP(H922,'[5]Principais Produtos'!$C$1:$D$42,2,0),"Não")</f>
        <v>Não</v>
      </c>
      <c r="J922" s="51" t="s">
        <v>400</v>
      </c>
      <c r="K922" s="51" t="s">
        <v>400</v>
      </c>
      <c r="L922" s="51"/>
      <c r="M922" s="124" t="s">
        <v>48</v>
      </c>
      <c r="N922" s="125">
        <v>221470.07999999999</v>
      </c>
      <c r="O922" s="125">
        <v>200000</v>
      </c>
      <c r="P922" s="56">
        <v>21470.079999999987</v>
      </c>
      <c r="Q922" s="122"/>
      <c r="R922" s="123"/>
      <c r="S922" s="62" t="s">
        <v>375</v>
      </c>
      <c r="T922" s="53">
        <v>2149465</v>
      </c>
      <c r="U922" s="53" t="s">
        <v>8718</v>
      </c>
      <c r="V922" s="53" t="s">
        <v>8719</v>
      </c>
      <c r="W922" s="53" t="s">
        <v>52</v>
      </c>
      <c r="X922" s="53" t="s">
        <v>2554</v>
      </c>
      <c r="Y922" s="53" t="s">
        <v>8720</v>
      </c>
      <c r="Z922" s="53" t="s">
        <v>4534</v>
      </c>
      <c r="AA922" s="53" t="s">
        <v>56</v>
      </c>
      <c r="AB922" s="53">
        <v>61706.7</v>
      </c>
      <c r="AC922" s="53">
        <v>61706.7</v>
      </c>
      <c r="AD922" s="53" t="s">
        <v>56</v>
      </c>
      <c r="AE922" s="53" t="s">
        <v>56</v>
      </c>
      <c r="AF922" s="53" t="s">
        <v>56</v>
      </c>
      <c r="AG922" s="53">
        <v>61706.7</v>
      </c>
      <c r="AH922" s="53" t="s">
        <v>102</v>
      </c>
      <c r="AI922" s="53">
        <v>30853.35</v>
      </c>
      <c r="AJ922" s="53">
        <v>0</v>
      </c>
      <c r="AK922" s="53" t="s">
        <v>58</v>
      </c>
      <c r="AL922" s="53">
        <v>0</v>
      </c>
      <c r="AM922" s="51" t="s">
        <v>59</v>
      </c>
      <c r="AN922" s="51" t="s">
        <v>60</v>
      </c>
      <c r="AO922" s="51"/>
      <c r="AP922" s="53" t="s">
        <v>61</v>
      </c>
      <c r="AQ922" s="53" t="s">
        <v>62</v>
      </c>
      <c r="AR922" s="53" t="s">
        <v>87</v>
      </c>
      <c r="AS922" s="53" t="s">
        <v>88</v>
      </c>
      <c r="AT922" s="53" t="s">
        <v>494</v>
      </c>
      <c r="AU922" s="53" t="s">
        <v>65</v>
      </c>
      <c r="AV922" s="53" t="s">
        <v>3227</v>
      </c>
      <c r="AW922" s="53" t="s">
        <v>1806</v>
      </c>
      <c r="AX922" s="53" t="s">
        <v>775</v>
      </c>
      <c r="AY922" s="53" t="s">
        <v>93</v>
      </c>
      <c r="AZ922" s="53" t="s">
        <v>8561</v>
      </c>
      <c r="BA922" s="53" t="s">
        <v>223</v>
      </c>
      <c r="BB922" s="53">
        <v>0</v>
      </c>
      <c r="BC922" s="53" t="s">
        <v>8721</v>
      </c>
      <c r="BD922" s="58">
        <v>42246</v>
      </c>
      <c r="BE922" s="58">
        <v>42264</v>
      </c>
      <c r="BF922" s="53">
        <v>61706.7</v>
      </c>
      <c r="BG922" s="58">
        <v>42264</v>
      </c>
      <c r="BH922" s="59" t="s">
        <v>8561</v>
      </c>
      <c r="BI922" s="60">
        <v>739</v>
      </c>
      <c r="BJ922" s="61">
        <v>24.633333333333333</v>
      </c>
      <c r="BK922" s="27">
        <f t="shared" si="54"/>
        <v>24</v>
      </c>
      <c r="BL922" s="110">
        <f t="shared" si="55"/>
        <v>2</v>
      </c>
    </row>
    <row r="923" spans="1:64" s="77" customFormat="1" ht="18.75" customHeight="1" x14ac:dyDescent="0.25">
      <c r="A923" s="105" t="s">
        <v>8177</v>
      </c>
      <c r="B923" s="51" t="s">
        <v>8727</v>
      </c>
      <c r="C923" s="49">
        <v>93</v>
      </c>
      <c r="D923" s="63" t="s">
        <v>3333</v>
      </c>
      <c r="E923" s="51" t="s">
        <v>1630</v>
      </c>
      <c r="F923" s="114">
        <v>5055</v>
      </c>
      <c r="G923" s="51" t="s">
        <v>374</v>
      </c>
      <c r="H923" s="24" t="str">
        <f>IFERROR(IF(F923*1=9999,VLOOKUP(99&amp;C923*1,[4]Depara_Prod_Oficial!$A$2:$F$1048576,6,FALSE),VLOOKUP(F923*1,[4]Depara_Prod_Oficial!$A$2:$F$1048576,6,FALSE)),E923)</f>
        <v>Vida Master</v>
      </c>
      <c r="I923" s="24" t="str">
        <f>IFERROR(VLOOKUP(H923,'[5]Principais Produtos'!$C$1:$D$42,2,0),"Não")</f>
        <v>Sim</v>
      </c>
      <c r="J923" s="51" t="s">
        <v>387</v>
      </c>
      <c r="K923" s="51" t="s">
        <v>958</v>
      </c>
      <c r="L923" s="51" t="s">
        <v>4725</v>
      </c>
      <c r="M923" s="124" t="s">
        <v>48</v>
      </c>
      <c r="N923" s="125">
        <v>267740</v>
      </c>
      <c r="O923" s="125">
        <v>246400</v>
      </c>
      <c r="P923" s="56">
        <v>21340</v>
      </c>
      <c r="Q923" s="122"/>
      <c r="R923" s="123"/>
      <c r="S923" s="62" t="s">
        <v>375</v>
      </c>
      <c r="T923" s="53">
        <v>2168137</v>
      </c>
      <c r="U923" s="53" t="s">
        <v>8722</v>
      </c>
      <c r="V923" s="53" t="s">
        <v>8723</v>
      </c>
      <c r="W923" s="53" t="s">
        <v>52</v>
      </c>
      <c r="X923" s="53" t="s">
        <v>8724</v>
      </c>
      <c r="Y923" s="53" t="s">
        <v>8725</v>
      </c>
      <c r="Z923" s="53" t="s">
        <v>8726</v>
      </c>
      <c r="AA923" s="53" t="s">
        <v>56</v>
      </c>
      <c r="AB923" s="53">
        <v>227500</v>
      </c>
      <c r="AC923" s="53">
        <v>227500</v>
      </c>
      <c r="AD923" s="53" t="s">
        <v>56</v>
      </c>
      <c r="AE923" s="53" t="s">
        <v>56</v>
      </c>
      <c r="AF923" s="53" t="s">
        <v>56</v>
      </c>
      <c r="AG923" s="53">
        <v>227500</v>
      </c>
      <c r="AH923" s="53" t="s">
        <v>102</v>
      </c>
      <c r="AI923" s="53">
        <v>113750</v>
      </c>
      <c r="AJ923" s="53">
        <v>0</v>
      </c>
      <c r="AK923" s="53" t="s">
        <v>58</v>
      </c>
      <c r="AL923" s="53">
        <v>0</v>
      </c>
      <c r="AM923" s="51" t="s">
        <v>59</v>
      </c>
      <c r="AN923" s="51" t="s">
        <v>60</v>
      </c>
      <c r="AO923" s="51"/>
      <c r="AP923" s="53" t="s">
        <v>61</v>
      </c>
      <c r="AQ923" s="53" t="s">
        <v>62</v>
      </c>
      <c r="AR923" s="53" t="s">
        <v>142</v>
      </c>
      <c r="AS923" s="53" t="s">
        <v>88</v>
      </c>
      <c r="AT923" s="53" t="s">
        <v>4613</v>
      </c>
      <c r="AU923" s="53" t="s">
        <v>65</v>
      </c>
      <c r="AV923" s="53" t="s">
        <v>623</v>
      </c>
      <c r="AW923" s="53" t="s">
        <v>67</v>
      </c>
      <c r="AX923" s="53" t="s">
        <v>68</v>
      </c>
      <c r="AY923" s="53" t="s">
        <v>93</v>
      </c>
      <c r="AZ923" s="53" t="s">
        <v>8561</v>
      </c>
      <c r="BA923" s="53" t="s">
        <v>106</v>
      </c>
      <c r="BB923" s="53">
        <v>0</v>
      </c>
      <c r="BC923" s="53" t="s">
        <v>8727</v>
      </c>
      <c r="BD923" s="58">
        <v>42292</v>
      </c>
      <c r="BE923" s="58">
        <v>42313</v>
      </c>
      <c r="BF923" s="53">
        <v>227500</v>
      </c>
      <c r="BG923" s="58">
        <v>42313</v>
      </c>
      <c r="BH923" s="59" t="s">
        <v>8561</v>
      </c>
      <c r="BI923" s="60">
        <v>690</v>
      </c>
      <c r="BJ923" s="61">
        <v>23</v>
      </c>
      <c r="BK923" s="27">
        <f t="shared" si="54"/>
        <v>22</v>
      </c>
      <c r="BL923" s="110">
        <f t="shared" si="55"/>
        <v>1.8333333333333333</v>
      </c>
    </row>
    <row r="924" spans="1:64" s="77" customFormat="1" ht="18.75" customHeight="1" x14ac:dyDescent="0.25">
      <c r="A924" s="105" t="s">
        <v>8177</v>
      </c>
      <c r="B924" s="51" t="s">
        <v>8732</v>
      </c>
      <c r="C924" s="49">
        <v>93</v>
      </c>
      <c r="D924" s="63" t="s">
        <v>3333</v>
      </c>
      <c r="E924" s="51" t="s">
        <v>1630</v>
      </c>
      <c r="F924" s="114">
        <v>5055</v>
      </c>
      <c r="G924" s="51" t="s">
        <v>46</v>
      </c>
      <c r="H924" s="24" t="str">
        <f>IFERROR(IF(F924*1=9999,VLOOKUP(99&amp;C924*1,[4]Depara_Prod_Oficial!$A$2:$F$1048576,6,FALSE),VLOOKUP(F924*1,[4]Depara_Prod_Oficial!$A$2:$F$1048576,6,FALSE)),E924)</f>
        <v>Vida Master</v>
      </c>
      <c r="I924" s="24" t="str">
        <f>IFERROR(VLOOKUP(H924,'[5]Principais Produtos'!$C$1:$D$42,2,0),"Não")</f>
        <v>Sim</v>
      </c>
      <c r="J924" s="51" t="s">
        <v>387</v>
      </c>
      <c r="K924" s="51" t="s">
        <v>958</v>
      </c>
      <c r="L924" s="51" t="s">
        <v>4725</v>
      </c>
      <c r="M924" s="124" t="s">
        <v>48</v>
      </c>
      <c r="N924" s="125">
        <v>155237</v>
      </c>
      <c r="O924" s="125">
        <v>105000</v>
      </c>
      <c r="P924" s="56">
        <v>50237</v>
      </c>
      <c r="Q924" s="122"/>
      <c r="R924" s="123"/>
      <c r="S924" s="62" t="s">
        <v>375</v>
      </c>
      <c r="T924" s="53">
        <v>2253006</v>
      </c>
      <c r="U924" s="53" t="s">
        <v>8728</v>
      </c>
      <c r="V924" s="53" t="s">
        <v>8729</v>
      </c>
      <c r="W924" s="53" t="s">
        <v>52</v>
      </c>
      <c r="X924" s="53" t="s">
        <v>8730</v>
      </c>
      <c r="Y924" s="53" t="s">
        <v>8731</v>
      </c>
      <c r="Z924" s="53" t="s">
        <v>4578</v>
      </c>
      <c r="AA924" s="53" t="s">
        <v>56</v>
      </c>
      <c r="AB924" s="53">
        <v>100000</v>
      </c>
      <c r="AC924" s="53">
        <v>100000</v>
      </c>
      <c r="AD924" s="53" t="s">
        <v>56</v>
      </c>
      <c r="AE924" s="53" t="s">
        <v>56</v>
      </c>
      <c r="AF924" s="53" t="s">
        <v>56</v>
      </c>
      <c r="AG924" s="53">
        <v>100000</v>
      </c>
      <c r="AH924" s="53" t="s">
        <v>102</v>
      </c>
      <c r="AI924" s="53">
        <v>50000</v>
      </c>
      <c r="AJ924" s="53">
        <v>0</v>
      </c>
      <c r="AK924" s="53" t="s">
        <v>58</v>
      </c>
      <c r="AL924" s="53">
        <v>0</v>
      </c>
      <c r="AM924" s="51" t="s">
        <v>59</v>
      </c>
      <c r="AN924" s="51" t="s">
        <v>60</v>
      </c>
      <c r="AO924" s="51"/>
      <c r="AP924" s="53" t="s">
        <v>61</v>
      </c>
      <c r="AQ924" s="53" t="s">
        <v>62</v>
      </c>
      <c r="AR924" s="53" t="s">
        <v>151</v>
      </c>
      <c r="AS924" s="53" t="s">
        <v>88</v>
      </c>
      <c r="AT924" s="53" t="s">
        <v>169</v>
      </c>
      <c r="AU924" s="53" t="s">
        <v>65</v>
      </c>
      <c r="AV924" s="53" t="s">
        <v>1464</v>
      </c>
      <c r="AW924" s="53" t="s">
        <v>92</v>
      </c>
      <c r="AX924" s="53" t="s">
        <v>68</v>
      </c>
      <c r="AY924" s="53" t="s">
        <v>93</v>
      </c>
      <c r="AZ924" s="53" t="s">
        <v>8561</v>
      </c>
      <c r="BA924" s="53" t="s">
        <v>223</v>
      </c>
      <c r="BB924" s="53">
        <v>0</v>
      </c>
      <c r="BC924" s="53" t="s">
        <v>8732</v>
      </c>
      <c r="BD924" s="58">
        <v>42467</v>
      </c>
      <c r="BE924" s="58">
        <v>42502</v>
      </c>
      <c r="BF924" s="53">
        <v>100000</v>
      </c>
      <c r="BG924" s="58">
        <v>42502</v>
      </c>
      <c r="BH924" s="59" t="s">
        <v>8561</v>
      </c>
      <c r="BI924" s="60">
        <v>501</v>
      </c>
      <c r="BJ924" s="61">
        <v>16.7</v>
      </c>
      <c r="BK924" s="27">
        <f t="shared" si="54"/>
        <v>16</v>
      </c>
      <c r="BL924" s="110">
        <f t="shared" si="55"/>
        <v>1.3333333333333333</v>
      </c>
    </row>
    <row r="925" spans="1:64" s="77" customFormat="1" ht="18.75" customHeight="1" x14ac:dyDescent="0.25">
      <c r="A925" s="105" t="s">
        <v>8177</v>
      </c>
      <c r="B925" s="51" t="s">
        <v>8738</v>
      </c>
      <c r="C925" s="49">
        <v>93</v>
      </c>
      <c r="D925" s="63" t="s">
        <v>3333</v>
      </c>
      <c r="E925" s="51" t="s">
        <v>1630</v>
      </c>
      <c r="F925" s="114">
        <v>5055</v>
      </c>
      <c r="G925" s="51" t="s">
        <v>389</v>
      </c>
      <c r="H925" s="24" t="str">
        <f>IFERROR(IF(F925*1=9999,VLOOKUP(99&amp;C925*1,[4]Depara_Prod_Oficial!$A$2:$F$1048576,6,FALSE),VLOOKUP(F925*1,[4]Depara_Prod_Oficial!$A$2:$F$1048576,6,FALSE)),E925)</f>
        <v>Vida Master</v>
      </c>
      <c r="I925" s="24" t="str">
        <f>IFERROR(VLOOKUP(H925,'[5]Principais Produtos'!$C$1:$D$42,2,0),"Não")</f>
        <v>Sim</v>
      </c>
      <c r="J925" s="51" t="s">
        <v>387</v>
      </c>
      <c r="K925" s="51" t="s">
        <v>958</v>
      </c>
      <c r="L925" s="51" t="s">
        <v>4725</v>
      </c>
      <c r="M925" s="124" t="s">
        <v>48</v>
      </c>
      <c r="N925" s="125">
        <v>66666.66</v>
      </c>
      <c r="O925" s="125">
        <v>60000</v>
      </c>
      <c r="P925" s="56">
        <v>6666.6600000000035</v>
      </c>
      <c r="Q925" s="122"/>
      <c r="R925" s="123"/>
      <c r="S925" s="62" t="s">
        <v>375</v>
      </c>
      <c r="T925" s="53">
        <v>2260557</v>
      </c>
      <c r="U925" s="53" t="s">
        <v>8733</v>
      </c>
      <c r="V925" s="53" t="s">
        <v>8734</v>
      </c>
      <c r="W925" s="53" t="s">
        <v>52</v>
      </c>
      <c r="X925" s="53" t="s">
        <v>8735</v>
      </c>
      <c r="Y925" s="53" t="s">
        <v>8736</v>
      </c>
      <c r="Z925" s="53" t="s">
        <v>6562</v>
      </c>
      <c r="AA925" s="53" t="s">
        <v>56</v>
      </c>
      <c r="AB925" s="53">
        <v>100000</v>
      </c>
      <c r="AC925" s="53">
        <v>100000</v>
      </c>
      <c r="AD925" s="53" t="s">
        <v>56</v>
      </c>
      <c r="AE925" s="53" t="s">
        <v>56</v>
      </c>
      <c r="AF925" s="53" t="s">
        <v>56</v>
      </c>
      <c r="AG925" s="53">
        <v>100000</v>
      </c>
      <c r="AH925" s="53" t="s">
        <v>102</v>
      </c>
      <c r="AI925" s="53">
        <v>50000</v>
      </c>
      <c r="AJ925" s="53">
        <v>0</v>
      </c>
      <c r="AK925" s="53" t="s">
        <v>58</v>
      </c>
      <c r="AL925" s="53">
        <v>0</v>
      </c>
      <c r="AM925" s="51" t="s">
        <v>59</v>
      </c>
      <c r="AN925" s="51" t="s">
        <v>60</v>
      </c>
      <c r="AO925" s="51"/>
      <c r="AP925" s="53" t="s">
        <v>61</v>
      </c>
      <c r="AQ925" s="53" t="s">
        <v>62</v>
      </c>
      <c r="AR925" s="53" t="s">
        <v>87</v>
      </c>
      <c r="AS925" s="53" t="s">
        <v>64</v>
      </c>
      <c r="AT925" s="53" t="s">
        <v>200</v>
      </c>
      <c r="AU925" s="53" t="s">
        <v>65</v>
      </c>
      <c r="AV925" s="53" t="s">
        <v>201</v>
      </c>
      <c r="AW925" s="53" t="s">
        <v>92</v>
      </c>
      <c r="AX925" s="53" t="s">
        <v>68</v>
      </c>
      <c r="AY925" s="53" t="s">
        <v>93</v>
      </c>
      <c r="AZ925" s="53" t="s">
        <v>8737</v>
      </c>
      <c r="BA925" s="53" t="s">
        <v>106</v>
      </c>
      <c r="BB925" s="53">
        <v>0</v>
      </c>
      <c r="BC925" s="53" t="s">
        <v>8738</v>
      </c>
      <c r="BD925" s="58">
        <v>42513</v>
      </c>
      <c r="BE925" s="58">
        <v>42521</v>
      </c>
      <c r="BF925" s="53">
        <v>100000</v>
      </c>
      <c r="BG925" s="58">
        <v>42521</v>
      </c>
      <c r="BH925" s="59" t="s">
        <v>8737</v>
      </c>
      <c r="BI925" s="60">
        <v>484</v>
      </c>
      <c r="BJ925" s="61">
        <v>16.133333333333333</v>
      </c>
      <c r="BK925" s="27">
        <f t="shared" si="54"/>
        <v>15</v>
      </c>
      <c r="BL925" s="110">
        <f t="shared" si="55"/>
        <v>1.25</v>
      </c>
    </row>
    <row r="926" spans="1:64" s="77" customFormat="1" ht="18.75" customHeight="1" x14ac:dyDescent="0.25">
      <c r="A926" s="105" t="s">
        <v>8177</v>
      </c>
      <c r="B926" s="51" t="s">
        <v>8743</v>
      </c>
      <c r="C926" s="49">
        <v>82</v>
      </c>
      <c r="D926" s="63" t="s">
        <v>3333</v>
      </c>
      <c r="E926" s="51" t="s">
        <v>917</v>
      </c>
      <c r="F926" s="114">
        <v>5012</v>
      </c>
      <c r="G926" s="51" t="s">
        <v>1641</v>
      </c>
      <c r="H926" s="24" t="str">
        <f>IFERROR(IF(F926*1=9999,VLOOKUP(99&amp;C926*1,[4]Depara_Prod_Oficial!$A$2:$F$1048576,6,FALSE),VLOOKUP(F926*1,[4]Depara_Prod_Oficial!$A$2:$F$1048576,6,FALSE)),E926)</f>
        <v>AP STD</v>
      </c>
      <c r="I926" s="24" t="str">
        <f>IFERROR(VLOOKUP(H926,'[5]Principais Produtos'!$C$1:$D$42,2,0),"Não")</f>
        <v>Sim</v>
      </c>
      <c r="J926" s="51" t="s">
        <v>387</v>
      </c>
      <c r="K926" s="51" t="s">
        <v>3664</v>
      </c>
      <c r="L926" s="51"/>
      <c r="M926" s="124" t="s">
        <v>48</v>
      </c>
      <c r="N926" s="125">
        <v>6080.29</v>
      </c>
      <c r="O926" s="125">
        <v>5600</v>
      </c>
      <c r="P926" s="56">
        <v>480.28999999999996</v>
      </c>
      <c r="Q926" s="122"/>
      <c r="R926" s="123"/>
      <c r="S926" s="62" t="s">
        <v>375</v>
      </c>
      <c r="T926" s="53">
        <v>1954896</v>
      </c>
      <c r="U926" s="53" t="s">
        <v>8739</v>
      </c>
      <c r="V926" s="53" t="s">
        <v>8740</v>
      </c>
      <c r="W926" s="53" t="s">
        <v>52</v>
      </c>
      <c r="X926" s="53" t="s">
        <v>8741</v>
      </c>
      <c r="Y926" s="53" t="s">
        <v>8742</v>
      </c>
      <c r="Z926" s="53" t="s">
        <v>198</v>
      </c>
      <c r="AA926" s="53" t="s">
        <v>56</v>
      </c>
      <c r="AB926" s="53">
        <v>3385</v>
      </c>
      <c r="AC926" s="53">
        <v>3385</v>
      </c>
      <c r="AD926" s="53" t="s">
        <v>56</v>
      </c>
      <c r="AE926" s="53" t="s">
        <v>56</v>
      </c>
      <c r="AF926" s="53" t="s">
        <v>56</v>
      </c>
      <c r="AG926" s="53">
        <v>2032.17</v>
      </c>
      <c r="AH926" s="53" t="s">
        <v>57</v>
      </c>
      <c r="AI926" s="53">
        <v>2032.17</v>
      </c>
      <c r="AJ926" s="53">
        <v>0</v>
      </c>
      <c r="AK926" s="53" t="s">
        <v>58</v>
      </c>
      <c r="AL926" s="53">
        <v>0</v>
      </c>
      <c r="AM926" s="51" t="s">
        <v>59</v>
      </c>
      <c r="AN926" s="51" t="s">
        <v>60</v>
      </c>
      <c r="AO926" s="51"/>
      <c r="AP926" s="53" t="s">
        <v>61</v>
      </c>
      <c r="AQ926" s="53" t="s">
        <v>62</v>
      </c>
      <c r="AR926" s="53" t="s">
        <v>199</v>
      </c>
      <c r="AS926" s="53" t="s">
        <v>88</v>
      </c>
      <c r="AT926" s="53" t="s">
        <v>89</v>
      </c>
      <c r="AU926" s="53" t="s">
        <v>90</v>
      </c>
      <c r="AV926" s="53" t="s">
        <v>4295</v>
      </c>
      <c r="AW926" s="53" t="s">
        <v>283</v>
      </c>
      <c r="AX926" s="53" t="s">
        <v>284</v>
      </c>
      <c r="AY926" s="53" t="s">
        <v>93</v>
      </c>
      <c r="AZ926" s="53" t="s">
        <v>8598</v>
      </c>
      <c r="BA926" s="53" t="s">
        <v>106</v>
      </c>
      <c r="BB926" s="53">
        <v>0</v>
      </c>
      <c r="BC926" s="53" t="s">
        <v>8743</v>
      </c>
      <c r="BD926" s="58">
        <v>41914</v>
      </c>
      <c r="BE926" s="58">
        <v>41928</v>
      </c>
      <c r="BF926" s="53">
        <v>3385</v>
      </c>
      <c r="BG926" s="58">
        <v>41928</v>
      </c>
      <c r="BH926" s="59" t="s">
        <v>8598</v>
      </c>
      <c r="BI926" s="60">
        <v>1079</v>
      </c>
      <c r="BJ926" s="61">
        <v>35.966666666666669</v>
      </c>
      <c r="BK926" s="27">
        <f t="shared" si="54"/>
        <v>35</v>
      </c>
      <c r="BL926" s="110">
        <f t="shared" si="55"/>
        <v>2.9166666666666665</v>
      </c>
    </row>
    <row r="927" spans="1:64" s="77" customFormat="1" ht="18.75" customHeight="1" x14ac:dyDescent="0.25">
      <c r="A927" s="105" t="s">
        <v>8177</v>
      </c>
      <c r="B927" s="51" t="s">
        <v>8750</v>
      </c>
      <c r="C927" s="49">
        <v>82</v>
      </c>
      <c r="D927" s="63" t="s">
        <v>3333</v>
      </c>
      <c r="E927" s="51" t="s">
        <v>1627</v>
      </c>
      <c r="F927" s="114">
        <v>5013</v>
      </c>
      <c r="G927" s="51" t="s">
        <v>374</v>
      </c>
      <c r="H927" s="24" t="str">
        <f>IFERROR(IF(F927*1=9999,VLOOKUP(99&amp;C927*1,[4]Depara_Prod_Oficial!$A$2:$F$1048576,6,FALSE),VLOOKUP(F927*1,[4]Depara_Prod_Oficial!$A$2:$F$1048576,6,FALSE)),E927)</f>
        <v>AP STD</v>
      </c>
      <c r="I927" s="24" t="str">
        <f>IFERROR(VLOOKUP(H927,'[5]Principais Produtos'!$C$1:$D$42,2,0),"Não")</f>
        <v>Sim</v>
      </c>
      <c r="J927" s="51" t="s">
        <v>387</v>
      </c>
      <c r="K927" s="51" t="s">
        <v>47</v>
      </c>
      <c r="L927" s="51"/>
      <c r="M927" s="124" t="s">
        <v>369</v>
      </c>
      <c r="N927" s="125">
        <v>86337.4</v>
      </c>
      <c r="O927" s="125">
        <v>0</v>
      </c>
      <c r="P927" s="56">
        <v>86337.4</v>
      </c>
      <c r="Q927" s="122"/>
      <c r="R927" s="123"/>
      <c r="S927" s="62" t="s">
        <v>375</v>
      </c>
      <c r="T927" s="53">
        <v>1852950</v>
      </c>
      <c r="U927" s="53" t="s">
        <v>8744</v>
      </c>
      <c r="V927" s="53" t="s">
        <v>8745</v>
      </c>
      <c r="W927" s="53" t="s">
        <v>52</v>
      </c>
      <c r="X927" s="53" t="s">
        <v>8746</v>
      </c>
      <c r="Y927" s="53" t="s">
        <v>8747</v>
      </c>
      <c r="Z927" s="53" t="s">
        <v>8748</v>
      </c>
      <c r="AA927" s="53" t="s">
        <v>56</v>
      </c>
      <c r="AB927" s="53">
        <v>47117</v>
      </c>
      <c r="AC927" s="53">
        <v>47117</v>
      </c>
      <c r="AD927" s="53" t="s">
        <v>56</v>
      </c>
      <c r="AE927" s="53" t="s">
        <v>56</v>
      </c>
      <c r="AF927" s="53" t="s">
        <v>56</v>
      </c>
      <c r="AG927" s="53">
        <v>47117</v>
      </c>
      <c r="AH927" s="53" t="s">
        <v>102</v>
      </c>
      <c r="AI927" s="53">
        <v>23558.5</v>
      </c>
      <c r="AJ927" s="53">
        <v>0</v>
      </c>
      <c r="AK927" s="53" t="s">
        <v>58</v>
      </c>
      <c r="AL927" s="53">
        <v>0</v>
      </c>
      <c r="AM927" s="51" t="s">
        <v>59</v>
      </c>
      <c r="AN927" s="51" t="s">
        <v>60</v>
      </c>
      <c r="AO927" s="51"/>
      <c r="AP927" s="53" t="s">
        <v>61</v>
      </c>
      <c r="AQ927" s="53" t="s">
        <v>62</v>
      </c>
      <c r="AR927" s="53" t="s">
        <v>168</v>
      </c>
      <c r="AS927" s="53" t="s">
        <v>88</v>
      </c>
      <c r="AT927" s="53" t="s">
        <v>169</v>
      </c>
      <c r="AU927" s="53" t="s">
        <v>65</v>
      </c>
      <c r="AV927" s="53" t="s">
        <v>8749</v>
      </c>
      <c r="AW927" s="53" t="s">
        <v>67</v>
      </c>
      <c r="AX927" s="53" t="s">
        <v>68</v>
      </c>
      <c r="AY927" s="53" t="s">
        <v>93</v>
      </c>
      <c r="AZ927" s="53" t="s">
        <v>8567</v>
      </c>
      <c r="BA927" s="53" t="s">
        <v>202</v>
      </c>
      <c r="BB927" s="53">
        <v>0</v>
      </c>
      <c r="BC927" s="53" t="s">
        <v>8750</v>
      </c>
      <c r="BD927" s="58">
        <v>41698</v>
      </c>
      <c r="BE927" s="58">
        <v>41775</v>
      </c>
      <c r="BF927" s="53">
        <v>47117</v>
      </c>
      <c r="BG927" s="58">
        <v>41775</v>
      </c>
      <c r="BH927" s="59" t="s">
        <v>8567</v>
      </c>
      <c r="BI927" s="60">
        <v>1223</v>
      </c>
      <c r="BJ927" s="61">
        <v>40.766666666666666</v>
      </c>
      <c r="BK927" s="27">
        <f t="shared" si="54"/>
        <v>40</v>
      </c>
      <c r="BL927" s="110">
        <f t="shared" si="55"/>
        <v>3.3333333333333335</v>
      </c>
    </row>
    <row r="928" spans="1:64" s="77" customFormat="1" ht="18.75" customHeight="1" x14ac:dyDescent="0.25">
      <c r="A928" s="105" t="s">
        <v>8177</v>
      </c>
      <c r="B928" s="51" t="s">
        <v>8756</v>
      </c>
      <c r="C928" s="49">
        <v>93</v>
      </c>
      <c r="D928" s="63" t="s">
        <v>3333</v>
      </c>
      <c r="E928" s="51" t="s">
        <v>1630</v>
      </c>
      <c r="F928" s="114">
        <v>5055</v>
      </c>
      <c r="G928" s="51" t="s">
        <v>46</v>
      </c>
      <c r="H928" s="24" t="str">
        <f>IFERROR(IF(F928*1=9999,VLOOKUP(99&amp;C928*1,[4]Depara_Prod_Oficial!$A$2:$F$1048576,6,FALSE),VLOOKUP(F928*1,[4]Depara_Prod_Oficial!$A$2:$F$1048576,6,FALSE)),E928)</f>
        <v>Vida Master</v>
      </c>
      <c r="I928" s="24" t="str">
        <f>IFERROR(VLOOKUP(H928,'[5]Principais Produtos'!$C$1:$D$42,2,0),"Não")</f>
        <v>Sim</v>
      </c>
      <c r="J928" s="51" t="s">
        <v>387</v>
      </c>
      <c r="K928" s="51" t="s">
        <v>921</v>
      </c>
      <c r="L928" s="51"/>
      <c r="M928" s="124" t="s">
        <v>369</v>
      </c>
      <c r="N928" s="125">
        <v>29747.84</v>
      </c>
      <c r="O928" s="125">
        <v>0</v>
      </c>
      <c r="P928" s="56">
        <v>29747.84</v>
      </c>
      <c r="Q928" s="122"/>
      <c r="R928" s="123"/>
      <c r="S928" s="62" t="s">
        <v>375</v>
      </c>
      <c r="T928" s="53">
        <v>2468121</v>
      </c>
      <c r="U928" s="53" t="s">
        <v>8751</v>
      </c>
      <c r="V928" s="53" t="s">
        <v>8752</v>
      </c>
      <c r="W928" s="53" t="s">
        <v>52</v>
      </c>
      <c r="X928" s="53" t="s">
        <v>8753</v>
      </c>
      <c r="Y928" s="53" t="s">
        <v>8754</v>
      </c>
      <c r="Z928" s="53" t="s">
        <v>8755</v>
      </c>
      <c r="AA928" s="53" t="s">
        <v>56</v>
      </c>
      <c r="AB928" s="53">
        <v>30000</v>
      </c>
      <c r="AC928" s="53">
        <v>30000</v>
      </c>
      <c r="AD928" s="53" t="s">
        <v>56</v>
      </c>
      <c r="AE928" s="53" t="s">
        <v>56</v>
      </c>
      <c r="AF928" s="53" t="s">
        <v>56</v>
      </c>
      <c r="AG928" s="53">
        <v>30000</v>
      </c>
      <c r="AH928" s="53" t="s">
        <v>102</v>
      </c>
      <c r="AI928" s="53">
        <v>15000</v>
      </c>
      <c r="AJ928" s="53">
        <v>0</v>
      </c>
      <c r="AK928" s="53" t="s">
        <v>58</v>
      </c>
      <c r="AL928" s="53">
        <v>0</v>
      </c>
      <c r="AM928" s="51" t="s">
        <v>59</v>
      </c>
      <c r="AN928" s="51" t="s">
        <v>60</v>
      </c>
      <c r="AO928" s="51"/>
      <c r="AP928" s="53" t="s">
        <v>61</v>
      </c>
      <c r="AQ928" s="53" t="s">
        <v>62</v>
      </c>
      <c r="AR928" s="53" t="s">
        <v>87</v>
      </c>
      <c r="AS928" s="53" t="s">
        <v>88</v>
      </c>
      <c r="AT928" s="53" t="s">
        <v>187</v>
      </c>
      <c r="AU928" s="53" t="s">
        <v>65</v>
      </c>
      <c r="AV928" s="53" t="s">
        <v>3691</v>
      </c>
      <c r="AW928" s="53" t="s">
        <v>283</v>
      </c>
      <c r="AX928" s="53" t="s">
        <v>284</v>
      </c>
      <c r="AY928" s="53" t="s">
        <v>93</v>
      </c>
      <c r="AZ928" s="53" t="s">
        <v>8567</v>
      </c>
      <c r="BA928" s="53" t="s">
        <v>444</v>
      </c>
      <c r="BB928" s="53">
        <v>0</v>
      </c>
      <c r="BC928" s="53" t="s">
        <v>8756</v>
      </c>
      <c r="BD928" s="58">
        <v>42912</v>
      </c>
      <c r="BE928" s="58">
        <v>42923</v>
      </c>
      <c r="BF928" s="53">
        <v>30000</v>
      </c>
      <c r="BG928" s="58">
        <v>42923</v>
      </c>
      <c r="BH928" s="59" t="s">
        <v>8567</v>
      </c>
      <c r="BI928" s="60">
        <v>75</v>
      </c>
      <c r="BJ928" s="61">
        <v>2.5</v>
      </c>
      <c r="BK928" s="27">
        <f t="shared" si="54"/>
        <v>2</v>
      </c>
      <c r="BL928" s="110">
        <f t="shared" si="55"/>
        <v>0.16666666666666666</v>
      </c>
    </row>
    <row r="929" spans="1:64" s="77" customFormat="1" ht="18.75" customHeight="1" x14ac:dyDescent="0.25">
      <c r="A929" s="105" t="s">
        <v>8177</v>
      </c>
      <c r="B929" s="51" t="s">
        <v>8762</v>
      </c>
      <c r="C929" s="49">
        <v>82</v>
      </c>
      <c r="D929" s="63" t="s">
        <v>3333</v>
      </c>
      <c r="E929" s="51" t="s">
        <v>1931</v>
      </c>
      <c r="F929" s="114">
        <v>5101</v>
      </c>
      <c r="G929" s="51" t="s">
        <v>914</v>
      </c>
      <c r="H929" s="24" t="str">
        <f>IFERROR(IF(F929*1=9999,VLOOKUP(99&amp;C929*1,[4]Depara_Prod_Oficial!$A$2:$F$1048576,6,FALSE),VLOOKUP(F929*1,[4]Depara_Prod_Oficial!$A$2:$F$1048576,6,FALSE)),E929)</f>
        <v>AP Riders</v>
      </c>
      <c r="I929" s="24" t="str">
        <f>IFERROR(VLOOKUP(H929,'[5]Principais Produtos'!$C$1:$D$42,2,0),"Não")</f>
        <v>Não</v>
      </c>
      <c r="J929" s="51" t="s">
        <v>387</v>
      </c>
      <c r="K929" s="51" t="s">
        <v>47</v>
      </c>
      <c r="L929" s="51" t="s">
        <v>9098</v>
      </c>
      <c r="M929" s="124" t="s">
        <v>369</v>
      </c>
      <c r="N929" s="125">
        <v>9636.84</v>
      </c>
      <c r="O929" s="125">
        <v>0</v>
      </c>
      <c r="P929" s="56">
        <v>9636.84</v>
      </c>
      <c r="Q929" s="122"/>
      <c r="R929" s="123"/>
      <c r="S929" s="62" t="s">
        <v>375</v>
      </c>
      <c r="T929" s="53">
        <v>2082977</v>
      </c>
      <c r="U929" s="53" t="s">
        <v>8757</v>
      </c>
      <c r="V929" s="53" t="s">
        <v>8758</v>
      </c>
      <c r="W929" s="53" t="s">
        <v>52</v>
      </c>
      <c r="X929" s="53" t="s">
        <v>8759</v>
      </c>
      <c r="Y929" s="53" t="s">
        <v>8760</v>
      </c>
      <c r="Z929" s="53" t="s">
        <v>8761</v>
      </c>
      <c r="AA929" s="53" t="s">
        <v>56</v>
      </c>
      <c r="AB929" s="53">
        <v>6290.24</v>
      </c>
      <c r="AC929" s="53">
        <v>6290.24</v>
      </c>
      <c r="AD929" s="53" t="s">
        <v>56</v>
      </c>
      <c r="AE929" s="53" t="s">
        <v>56</v>
      </c>
      <c r="AF929" s="53" t="s">
        <v>56</v>
      </c>
      <c r="AG929" s="53">
        <v>6290.24</v>
      </c>
      <c r="AH929" s="53" t="s">
        <v>102</v>
      </c>
      <c r="AI929" s="53">
        <v>3145.12</v>
      </c>
      <c r="AJ929" s="53">
        <v>0</v>
      </c>
      <c r="AK929" s="53" t="s">
        <v>58</v>
      </c>
      <c r="AL929" s="53">
        <v>0</v>
      </c>
      <c r="AM929" s="51" t="s">
        <v>59</v>
      </c>
      <c r="AN929" s="51" t="s">
        <v>60</v>
      </c>
      <c r="AO929" s="51"/>
      <c r="AP929" s="53" t="s">
        <v>61</v>
      </c>
      <c r="AQ929" s="53" t="s">
        <v>62</v>
      </c>
      <c r="AR929" s="53" t="s">
        <v>199</v>
      </c>
      <c r="AS929" s="53" t="s">
        <v>88</v>
      </c>
      <c r="AT929" s="53" t="s">
        <v>4046</v>
      </c>
      <c r="AU929" s="53" t="s">
        <v>65</v>
      </c>
      <c r="AV929" s="53" t="s">
        <v>623</v>
      </c>
      <c r="AW929" s="53" t="s">
        <v>67</v>
      </c>
      <c r="AX929" s="53" t="s">
        <v>68</v>
      </c>
      <c r="AY929" s="53" t="s">
        <v>93</v>
      </c>
      <c r="AZ929" s="53" t="s">
        <v>8737</v>
      </c>
      <c r="BA929" s="53" t="s">
        <v>202</v>
      </c>
      <c r="BB929" s="53">
        <v>0</v>
      </c>
      <c r="BC929" s="53" t="s">
        <v>8762</v>
      </c>
      <c r="BD929" s="58">
        <v>42110</v>
      </c>
      <c r="BE929" s="58">
        <v>42130</v>
      </c>
      <c r="BF929" s="53">
        <v>6290.24</v>
      </c>
      <c r="BG929" s="58">
        <v>42130</v>
      </c>
      <c r="BH929" s="59" t="s">
        <v>8737</v>
      </c>
      <c r="BI929" s="60">
        <v>875</v>
      </c>
      <c r="BJ929" s="61">
        <v>29.166666666666668</v>
      </c>
      <c r="BK929" s="27">
        <f t="shared" si="54"/>
        <v>28</v>
      </c>
      <c r="BL929" s="110">
        <f t="shared" si="55"/>
        <v>2.3333333333333335</v>
      </c>
    </row>
    <row r="930" spans="1:64" s="77" customFormat="1" ht="18.75" customHeight="1" x14ac:dyDescent="0.25">
      <c r="A930" s="105" t="s">
        <v>8177</v>
      </c>
      <c r="B930" s="51" t="s">
        <v>8767</v>
      </c>
      <c r="C930" s="49">
        <v>93</v>
      </c>
      <c r="D930" s="63" t="s">
        <v>3333</v>
      </c>
      <c r="E930" s="51" t="s">
        <v>1630</v>
      </c>
      <c r="F930" s="114">
        <v>5055</v>
      </c>
      <c r="G930" s="51" t="s">
        <v>389</v>
      </c>
      <c r="H930" s="24" t="str">
        <f>IFERROR(IF(F930*1=9999,VLOOKUP(99&amp;C930*1,[4]Depara_Prod_Oficial!$A$2:$F$1048576,6,FALSE),VLOOKUP(F930*1,[4]Depara_Prod_Oficial!$A$2:$F$1048576,6,FALSE)),E930)</f>
        <v>Vida Master</v>
      </c>
      <c r="I930" s="24" t="str">
        <f>IFERROR(VLOOKUP(H930,'[5]Principais Produtos'!$C$1:$D$42,2,0),"Não")</f>
        <v>Sim</v>
      </c>
      <c r="J930" s="51" t="s">
        <v>387</v>
      </c>
      <c r="K930" s="51" t="s">
        <v>958</v>
      </c>
      <c r="L930" s="51" t="s">
        <v>5507</v>
      </c>
      <c r="M930" s="124" t="s">
        <v>903</v>
      </c>
      <c r="N930" s="125">
        <v>74022.710000000006</v>
      </c>
      <c r="O930" s="125">
        <v>74022.710000000006</v>
      </c>
      <c r="P930" s="56">
        <v>0</v>
      </c>
      <c r="Q930" s="122"/>
      <c r="R930" s="123"/>
      <c r="S930" s="62" t="s">
        <v>375</v>
      </c>
      <c r="T930" s="53">
        <v>2416358</v>
      </c>
      <c r="U930" s="53" t="s">
        <v>8763</v>
      </c>
      <c r="V930" s="53" t="s">
        <v>8764</v>
      </c>
      <c r="W930" s="53" t="s">
        <v>52</v>
      </c>
      <c r="X930" s="53" t="s">
        <v>8765</v>
      </c>
      <c r="Y930" s="53" t="s">
        <v>8766</v>
      </c>
      <c r="Z930" s="53" t="s">
        <v>2601</v>
      </c>
      <c r="AA930" s="53" t="s">
        <v>56</v>
      </c>
      <c r="AB930" s="53">
        <v>65747</v>
      </c>
      <c r="AC930" s="53">
        <v>65747</v>
      </c>
      <c r="AD930" s="53" t="s">
        <v>56</v>
      </c>
      <c r="AE930" s="53" t="s">
        <v>56</v>
      </c>
      <c r="AF930" s="53" t="s">
        <v>56</v>
      </c>
      <c r="AG930" s="53">
        <v>65747</v>
      </c>
      <c r="AH930" s="53" t="s">
        <v>102</v>
      </c>
      <c r="AI930" s="53">
        <v>32873.5</v>
      </c>
      <c r="AJ930" s="53">
        <v>0</v>
      </c>
      <c r="AK930" s="53" t="s">
        <v>58</v>
      </c>
      <c r="AL930" s="53">
        <v>0</v>
      </c>
      <c r="AM930" s="51" t="s">
        <v>59</v>
      </c>
      <c r="AN930" s="51" t="s">
        <v>60</v>
      </c>
      <c r="AO930" s="51"/>
      <c r="AP930" s="53" t="s">
        <v>61</v>
      </c>
      <c r="AQ930" s="53" t="s">
        <v>62</v>
      </c>
      <c r="AR930" s="53" t="s">
        <v>168</v>
      </c>
      <c r="AS930" s="53" t="s">
        <v>88</v>
      </c>
      <c r="AT930" s="53" t="s">
        <v>2044</v>
      </c>
      <c r="AU930" s="53" t="s">
        <v>65</v>
      </c>
      <c r="AV930" s="53" t="s">
        <v>2327</v>
      </c>
      <c r="AW930" s="53" t="s">
        <v>2138</v>
      </c>
      <c r="AX930" s="53" t="s">
        <v>775</v>
      </c>
      <c r="AY930" s="53" t="s">
        <v>93</v>
      </c>
      <c r="AZ930" s="53" t="s">
        <v>8737</v>
      </c>
      <c r="BA930" s="53" t="s">
        <v>94</v>
      </c>
      <c r="BB930" s="53">
        <v>0</v>
      </c>
      <c r="BC930" s="53" t="s">
        <v>8767</v>
      </c>
      <c r="BD930" s="58">
        <v>42767</v>
      </c>
      <c r="BE930" s="58">
        <v>42781</v>
      </c>
      <c r="BF930" s="53">
        <v>65747</v>
      </c>
      <c r="BG930" s="58">
        <v>42781</v>
      </c>
      <c r="BH930" s="59" t="s">
        <v>8737</v>
      </c>
      <c r="BI930" s="60">
        <v>224</v>
      </c>
      <c r="BJ930" s="61">
        <v>7.4666666666666668</v>
      </c>
      <c r="BK930" s="27">
        <f t="shared" si="54"/>
        <v>7</v>
      </c>
      <c r="BL930" s="110">
        <f t="shared" si="55"/>
        <v>0.58333333333333337</v>
      </c>
    </row>
    <row r="931" spans="1:64" s="77" customFormat="1" ht="18.75" customHeight="1" x14ac:dyDescent="0.25">
      <c r="A931" s="105" t="s">
        <v>8177</v>
      </c>
      <c r="B931" s="51" t="s">
        <v>8769</v>
      </c>
      <c r="C931" s="49">
        <v>93</v>
      </c>
      <c r="D931" s="63" t="s">
        <v>3333</v>
      </c>
      <c r="E931" s="51" t="s">
        <v>377</v>
      </c>
      <c r="F931" s="114">
        <v>5030</v>
      </c>
      <c r="G931" s="51" t="s">
        <v>46</v>
      </c>
      <c r="H931" s="24" t="str">
        <f>IFERROR(IF(F931*1=9999,VLOOKUP(99&amp;C931*1,[4]Depara_Prod_Oficial!$A$2:$F$1048576,6,FALSE),VLOOKUP(F931*1,[4]Depara_Prod_Oficial!$A$2:$F$1048576,6,FALSE)),E931)</f>
        <v>Vida Proteção Exclusiva</v>
      </c>
      <c r="I931" s="24" t="str">
        <f>IFERROR(VLOOKUP(H931,'[5]Principais Produtos'!$C$1:$D$42,2,0),"Não")</f>
        <v>Sim</v>
      </c>
      <c r="J931" s="51" t="s">
        <v>387</v>
      </c>
      <c r="K931" s="51" t="s">
        <v>6139</v>
      </c>
      <c r="L931" s="51"/>
      <c r="M931" s="124" t="s">
        <v>369</v>
      </c>
      <c r="N931" s="125">
        <v>28952.3</v>
      </c>
      <c r="O931" s="125">
        <v>0</v>
      </c>
      <c r="P931" s="56">
        <v>28952.3</v>
      </c>
      <c r="Q931" s="122"/>
      <c r="R931" s="123"/>
      <c r="S931" s="62" t="s">
        <v>375</v>
      </c>
      <c r="T931" s="53">
        <v>2480328</v>
      </c>
      <c r="U931" s="53" t="s">
        <v>8768</v>
      </c>
      <c r="V931" s="53" t="s">
        <v>8443</v>
      </c>
      <c r="W931" s="53" t="s">
        <v>52</v>
      </c>
      <c r="X931" s="53" t="s">
        <v>8444</v>
      </c>
      <c r="Y931" s="53" t="s">
        <v>8445</v>
      </c>
      <c r="Z931" s="53" t="s">
        <v>5718</v>
      </c>
      <c r="AA931" s="53" t="s">
        <v>56</v>
      </c>
      <c r="AB931" s="53">
        <v>27616</v>
      </c>
      <c r="AC931" s="53">
        <v>27616</v>
      </c>
      <c r="AD931" s="53" t="s">
        <v>56</v>
      </c>
      <c r="AE931" s="53" t="s">
        <v>56</v>
      </c>
      <c r="AF931" s="53" t="s">
        <v>56</v>
      </c>
      <c r="AG931" s="53">
        <v>27616</v>
      </c>
      <c r="AH931" s="53" t="s">
        <v>102</v>
      </c>
      <c r="AI931" s="53">
        <v>13808</v>
      </c>
      <c r="AJ931" s="53">
        <v>0</v>
      </c>
      <c r="AK931" s="53" t="s">
        <v>58</v>
      </c>
      <c r="AL931" s="53">
        <v>0</v>
      </c>
      <c r="AM931" s="51" t="s">
        <v>59</v>
      </c>
      <c r="AN931" s="51" t="s">
        <v>60</v>
      </c>
      <c r="AO931" s="51"/>
      <c r="AP931" s="53" t="s">
        <v>61</v>
      </c>
      <c r="AQ931" s="53" t="s">
        <v>62</v>
      </c>
      <c r="AR931" s="53" t="s">
        <v>405</v>
      </c>
      <c r="AS931" s="53" t="s">
        <v>88</v>
      </c>
      <c r="AT931" s="53" t="s">
        <v>89</v>
      </c>
      <c r="AU931" s="53" t="s">
        <v>103</v>
      </c>
      <c r="AV931" s="53" t="s">
        <v>5296</v>
      </c>
      <c r="AW931" s="53" t="s">
        <v>92</v>
      </c>
      <c r="AX931" s="53" t="s">
        <v>68</v>
      </c>
      <c r="AY931" s="53" t="s">
        <v>93</v>
      </c>
      <c r="AZ931" s="53" t="s">
        <v>8609</v>
      </c>
      <c r="BA931" s="53" t="s">
        <v>124</v>
      </c>
      <c r="BB931" s="53">
        <v>0</v>
      </c>
      <c r="BC931" s="53" t="s">
        <v>8769</v>
      </c>
      <c r="BD931" s="58">
        <v>42948</v>
      </c>
      <c r="BE931" s="58">
        <v>42956</v>
      </c>
      <c r="BF931" s="53">
        <v>27616</v>
      </c>
      <c r="BG931" s="58">
        <v>42956</v>
      </c>
      <c r="BH931" s="59" t="s">
        <v>8609</v>
      </c>
      <c r="BI931" s="60">
        <v>50</v>
      </c>
      <c r="BJ931" s="61">
        <v>1.6666666666666667</v>
      </c>
      <c r="BK931" s="27">
        <f t="shared" si="54"/>
        <v>1</v>
      </c>
      <c r="BL931" s="110">
        <f t="shared" si="55"/>
        <v>8.3333333333333329E-2</v>
      </c>
    </row>
    <row r="932" spans="1:64" s="77" customFormat="1" ht="18.75" customHeight="1" x14ac:dyDescent="0.25">
      <c r="A932" s="105" t="s">
        <v>8177</v>
      </c>
      <c r="B932" s="51" t="s">
        <v>8774</v>
      </c>
      <c r="C932" s="49">
        <v>93</v>
      </c>
      <c r="D932" s="63" t="s">
        <v>3333</v>
      </c>
      <c r="E932" s="51" t="s">
        <v>3186</v>
      </c>
      <c r="F932" s="114">
        <v>7001</v>
      </c>
      <c r="G932" s="51" t="s">
        <v>46</v>
      </c>
      <c r="H932" s="24" t="str">
        <f>IFERROR(IF(F932*1=9999,VLOOKUP(99&amp;C932*1,[4]Depara_Prod_Oficial!$A$2:$F$1048576,6,FALSE),VLOOKUP(F932*1,[4]Depara_Prod_Oficial!$A$2:$F$1048576,6,FALSE)),E932)</f>
        <v>Vida Funcionários</v>
      </c>
      <c r="I932" s="24" t="str">
        <f>IFERROR(VLOOKUP(H932,'[5]Principais Produtos'!$C$1:$D$42,2,0),"Não")</f>
        <v>Não</v>
      </c>
      <c r="J932" s="51" t="s">
        <v>387</v>
      </c>
      <c r="K932" s="51" t="s">
        <v>47</v>
      </c>
      <c r="L932" s="51"/>
      <c r="M932" s="124" t="s">
        <v>369</v>
      </c>
      <c r="N932" s="125">
        <v>291254.2</v>
      </c>
      <c r="O932" s="125">
        <v>0</v>
      </c>
      <c r="P932" s="56">
        <v>291254.2</v>
      </c>
      <c r="Q932" s="122"/>
      <c r="R932" s="123"/>
      <c r="S932" s="62" t="s">
        <v>375</v>
      </c>
      <c r="T932" s="53">
        <v>2228878</v>
      </c>
      <c r="U932" s="53" t="s">
        <v>8770</v>
      </c>
      <c r="V932" s="53" t="s">
        <v>8771</v>
      </c>
      <c r="W932" s="53" t="s">
        <v>52</v>
      </c>
      <c r="X932" s="53" t="s">
        <v>2554</v>
      </c>
      <c r="Y932" s="53" t="s">
        <v>8772</v>
      </c>
      <c r="Z932" s="53" t="s">
        <v>8773</v>
      </c>
      <c r="AA932" s="53" t="s">
        <v>56</v>
      </c>
      <c r="AB932" s="53">
        <v>216368.7</v>
      </c>
      <c r="AC932" s="53">
        <v>216368.7</v>
      </c>
      <c r="AD932" s="53" t="s">
        <v>56</v>
      </c>
      <c r="AE932" s="53" t="s">
        <v>56</v>
      </c>
      <c r="AF932" s="53" t="s">
        <v>56</v>
      </c>
      <c r="AG932" s="53">
        <v>216368.7</v>
      </c>
      <c r="AH932" s="53" t="s">
        <v>102</v>
      </c>
      <c r="AI932" s="53">
        <v>108184.35</v>
      </c>
      <c r="AJ932" s="53">
        <v>0</v>
      </c>
      <c r="AK932" s="53" t="s">
        <v>58</v>
      </c>
      <c r="AL932" s="53">
        <v>0</v>
      </c>
      <c r="AM932" s="51" t="s">
        <v>59</v>
      </c>
      <c r="AN932" s="51" t="s">
        <v>60</v>
      </c>
      <c r="AO932" s="51"/>
      <c r="AP932" s="53" t="s">
        <v>61</v>
      </c>
      <c r="AQ932" s="53" t="s">
        <v>62</v>
      </c>
      <c r="AR932" s="53" t="s">
        <v>737</v>
      </c>
      <c r="AS932" s="53" t="s">
        <v>88</v>
      </c>
      <c r="AT932" s="53" t="s">
        <v>3115</v>
      </c>
      <c r="AU932" s="53" t="s">
        <v>65</v>
      </c>
      <c r="AV932" s="53" t="s">
        <v>201</v>
      </c>
      <c r="AW932" s="53" t="s">
        <v>92</v>
      </c>
      <c r="AX932" s="53" t="s">
        <v>68</v>
      </c>
      <c r="AY932" s="53" t="s">
        <v>93</v>
      </c>
      <c r="AZ932" s="53" t="s">
        <v>8567</v>
      </c>
      <c r="BA932" s="53" t="s">
        <v>155</v>
      </c>
      <c r="BB932" s="53">
        <v>0</v>
      </c>
      <c r="BC932" s="53" t="s">
        <v>8774</v>
      </c>
      <c r="BD932" s="58">
        <v>42387</v>
      </c>
      <c r="BE932" s="58">
        <v>42461</v>
      </c>
      <c r="BF932" s="53">
        <v>216368.7</v>
      </c>
      <c r="BG932" s="58">
        <v>42461</v>
      </c>
      <c r="BH932" s="59" t="s">
        <v>8567</v>
      </c>
      <c r="BI932" s="60">
        <v>537</v>
      </c>
      <c r="BJ932" s="61">
        <v>17.899999999999999</v>
      </c>
      <c r="BK932" s="27">
        <f t="shared" si="54"/>
        <v>17</v>
      </c>
      <c r="BL932" s="110">
        <f t="shared" si="55"/>
        <v>1.4166666666666667</v>
      </c>
    </row>
    <row r="933" spans="1:64" s="77" customFormat="1" ht="18.75" customHeight="1" x14ac:dyDescent="0.25">
      <c r="A933" s="105" t="s">
        <v>8177</v>
      </c>
      <c r="B933" s="51" t="s">
        <v>8780</v>
      </c>
      <c r="C933" s="49">
        <v>93</v>
      </c>
      <c r="D933" s="63" t="s">
        <v>3333</v>
      </c>
      <c r="E933" s="51" t="s">
        <v>1635</v>
      </c>
      <c r="F933" s="114">
        <v>8064</v>
      </c>
      <c r="G933" s="51" t="s">
        <v>386</v>
      </c>
      <c r="H933" s="24" t="str">
        <f>IFERROR(IF(F933*1=9999,VLOOKUP(99&amp;C933*1,[4]Depara_Prod_Oficial!$A$2:$F$1048576,6,FALSE),VLOOKUP(F933*1,[4]Depara_Prod_Oficial!$A$2:$F$1048576,6,FALSE)),E933)</f>
        <v>Vida Van Gogh</v>
      </c>
      <c r="I933" s="24" t="str">
        <f>IFERROR(VLOOKUP(H933,'[5]Principais Produtos'!$C$1:$D$42,2,0),"Não")</f>
        <v>Sim</v>
      </c>
      <c r="J933" s="51" t="s">
        <v>387</v>
      </c>
      <c r="K933" s="51" t="s">
        <v>953</v>
      </c>
      <c r="L933" s="51"/>
      <c r="M933" s="124" t="s">
        <v>369</v>
      </c>
      <c r="N933" s="125">
        <v>695663.36</v>
      </c>
      <c r="O933" s="125">
        <v>0</v>
      </c>
      <c r="P933" s="56">
        <v>695663.36</v>
      </c>
      <c r="Q933" s="122"/>
      <c r="R933" s="123"/>
      <c r="S933" s="62" t="s">
        <v>375</v>
      </c>
      <c r="T933" s="53">
        <v>1849238</v>
      </c>
      <c r="U933" s="53" t="s">
        <v>8775</v>
      </c>
      <c r="V933" s="53" t="s">
        <v>8776</v>
      </c>
      <c r="W933" s="53" t="s">
        <v>52</v>
      </c>
      <c r="X933" s="53" t="s">
        <v>8777</v>
      </c>
      <c r="Y933" s="53" t="s">
        <v>8778</v>
      </c>
      <c r="Z933" s="53" t="s">
        <v>8779</v>
      </c>
      <c r="AA933" s="53" t="s">
        <v>56</v>
      </c>
      <c r="AB933" s="53">
        <v>845000</v>
      </c>
      <c r="AC933" s="53">
        <v>845000</v>
      </c>
      <c r="AD933" s="53" t="s">
        <v>56</v>
      </c>
      <c r="AE933" s="53" t="s">
        <v>56</v>
      </c>
      <c r="AF933" s="53" t="s">
        <v>56</v>
      </c>
      <c r="AG933" s="53">
        <v>845000</v>
      </c>
      <c r="AH933" s="53" t="s">
        <v>102</v>
      </c>
      <c r="AI933" s="53">
        <v>422500</v>
      </c>
      <c r="AJ933" s="53">
        <v>0</v>
      </c>
      <c r="AK933" s="53" t="s">
        <v>58</v>
      </c>
      <c r="AL933" s="53">
        <v>0</v>
      </c>
      <c r="AM933" s="51" t="s">
        <v>59</v>
      </c>
      <c r="AN933" s="51" t="s">
        <v>60</v>
      </c>
      <c r="AO933" s="51"/>
      <c r="AP933" s="53" t="s">
        <v>61</v>
      </c>
      <c r="AQ933" s="53" t="s">
        <v>62</v>
      </c>
      <c r="AR933" s="53" t="s">
        <v>168</v>
      </c>
      <c r="AS933" s="53" t="s">
        <v>88</v>
      </c>
      <c r="AT933" s="53" t="s">
        <v>169</v>
      </c>
      <c r="AU933" s="53" t="s">
        <v>65</v>
      </c>
      <c r="AV933" s="53" t="s">
        <v>1382</v>
      </c>
      <c r="AW933" s="53" t="s">
        <v>92</v>
      </c>
      <c r="AX933" s="53" t="s">
        <v>4835</v>
      </c>
      <c r="AY933" s="53" t="s">
        <v>434</v>
      </c>
      <c r="AZ933" s="53" t="s">
        <v>8542</v>
      </c>
      <c r="BA933" s="53" t="s">
        <v>155</v>
      </c>
      <c r="BB933" s="53">
        <v>0</v>
      </c>
      <c r="BC933" s="53" t="s">
        <v>8780</v>
      </c>
      <c r="BD933" s="58">
        <v>41759</v>
      </c>
      <c r="BE933" s="58">
        <v>41771</v>
      </c>
      <c r="BF933" s="53">
        <v>845000</v>
      </c>
      <c r="BG933" s="58">
        <v>41771</v>
      </c>
      <c r="BH933" s="59" t="s">
        <v>8542</v>
      </c>
      <c r="BI933" s="60">
        <v>1233</v>
      </c>
      <c r="BJ933" s="61">
        <v>41.1</v>
      </c>
      <c r="BK933" s="27">
        <f t="shared" si="54"/>
        <v>40</v>
      </c>
      <c r="BL933" s="110">
        <f t="shared" si="55"/>
        <v>3.3333333333333335</v>
      </c>
    </row>
    <row r="934" spans="1:64" s="77" customFormat="1" ht="18.75" customHeight="1" x14ac:dyDescent="0.25">
      <c r="A934" s="105" t="s">
        <v>8177</v>
      </c>
      <c r="B934" s="51" t="s">
        <v>8786</v>
      </c>
      <c r="C934" s="49">
        <v>93</v>
      </c>
      <c r="D934" s="63" t="s">
        <v>3333</v>
      </c>
      <c r="E934" s="51" t="s">
        <v>1632</v>
      </c>
      <c r="F934" s="114">
        <v>8061</v>
      </c>
      <c r="G934" s="51" t="s">
        <v>386</v>
      </c>
      <c r="H934" s="24" t="str">
        <f>IFERROR(IF(F934*1=9999,VLOOKUP(99&amp;C934*1,[4]Depara_Prod_Oficial!$A$2:$F$1048576,6,FALSE),VLOOKUP(F934*1,[4]Depara_Prod_Oficial!$A$2:$F$1048576,6,FALSE)),E934)</f>
        <v>Vida Homem</v>
      </c>
      <c r="I934" s="24" t="str">
        <f>IFERROR(VLOOKUP(H934,'[5]Principais Produtos'!$C$1:$D$42,2,0),"Não")</f>
        <v>Sim</v>
      </c>
      <c r="J934" s="51" t="s">
        <v>387</v>
      </c>
      <c r="K934" s="51" t="s">
        <v>953</v>
      </c>
      <c r="L934" s="51"/>
      <c r="M934" s="124" t="s">
        <v>903</v>
      </c>
      <c r="N934" s="125">
        <v>7440.96</v>
      </c>
      <c r="O934" s="125">
        <v>7440.96</v>
      </c>
      <c r="P934" s="56">
        <v>0</v>
      </c>
      <c r="Q934" s="122"/>
      <c r="R934" s="123"/>
      <c r="S934" s="62" t="s">
        <v>375</v>
      </c>
      <c r="T934" s="53">
        <v>2418189</v>
      </c>
      <c r="U934" s="53" t="s">
        <v>8781</v>
      </c>
      <c r="V934" s="53" t="s">
        <v>8782</v>
      </c>
      <c r="W934" s="53" t="s">
        <v>52</v>
      </c>
      <c r="X934" s="53" t="s">
        <v>8783</v>
      </c>
      <c r="Y934" s="53" t="s">
        <v>8784</v>
      </c>
      <c r="Z934" s="53" t="s">
        <v>8785</v>
      </c>
      <c r="AA934" s="53" t="s">
        <v>56</v>
      </c>
      <c r="AB934" s="53">
        <v>7816</v>
      </c>
      <c r="AC934" s="53">
        <v>7816</v>
      </c>
      <c r="AD934" s="53" t="s">
        <v>56</v>
      </c>
      <c r="AE934" s="53" t="s">
        <v>56</v>
      </c>
      <c r="AF934" s="53" t="s">
        <v>56</v>
      </c>
      <c r="AG934" s="53">
        <v>7816</v>
      </c>
      <c r="AH934" s="53" t="s">
        <v>102</v>
      </c>
      <c r="AI934" s="53">
        <v>3908</v>
      </c>
      <c r="AJ934" s="53">
        <v>0</v>
      </c>
      <c r="AK934" s="53" t="s">
        <v>58</v>
      </c>
      <c r="AL934" s="53">
        <v>0</v>
      </c>
      <c r="AM934" s="51" t="s">
        <v>59</v>
      </c>
      <c r="AN934" s="51" t="s">
        <v>60</v>
      </c>
      <c r="AO934" s="51"/>
      <c r="AP934" s="53" t="s">
        <v>61</v>
      </c>
      <c r="AQ934" s="53" t="s">
        <v>62</v>
      </c>
      <c r="AR934" s="53" t="s">
        <v>168</v>
      </c>
      <c r="AS934" s="53" t="s">
        <v>88</v>
      </c>
      <c r="AT934" s="53" t="s">
        <v>89</v>
      </c>
      <c r="AU934" s="53" t="s">
        <v>103</v>
      </c>
      <c r="AV934" s="53" t="s">
        <v>363</v>
      </c>
      <c r="AW934" s="53" t="s">
        <v>92</v>
      </c>
      <c r="AX934" s="53" t="s">
        <v>68</v>
      </c>
      <c r="AY934" s="53" t="s">
        <v>93</v>
      </c>
      <c r="AZ934" s="53" t="s">
        <v>8561</v>
      </c>
      <c r="BA934" s="53" t="s">
        <v>332</v>
      </c>
      <c r="BB934" s="53">
        <v>0</v>
      </c>
      <c r="BC934" s="53" t="s">
        <v>8786</v>
      </c>
      <c r="BD934" s="58">
        <v>42781</v>
      </c>
      <c r="BE934" s="58">
        <v>42787</v>
      </c>
      <c r="BF934" s="53">
        <v>7816</v>
      </c>
      <c r="BG934" s="58">
        <v>42787</v>
      </c>
      <c r="BH934" s="59" t="s">
        <v>8561</v>
      </c>
      <c r="BI934" s="60">
        <v>216</v>
      </c>
      <c r="BJ934" s="61">
        <v>7.2</v>
      </c>
      <c r="BK934" s="27">
        <f t="shared" si="54"/>
        <v>7</v>
      </c>
      <c r="BL934" s="110">
        <f t="shared" si="55"/>
        <v>0.58333333333333337</v>
      </c>
    </row>
    <row r="935" spans="1:64" s="77" customFormat="1" ht="18.75" customHeight="1" x14ac:dyDescent="0.25">
      <c r="A935" s="105" t="s">
        <v>8177</v>
      </c>
      <c r="B935" s="51" t="s">
        <v>8792</v>
      </c>
      <c r="C935" s="49">
        <v>93</v>
      </c>
      <c r="D935" s="63" t="s">
        <v>3333</v>
      </c>
      <c r="E935" s="51" t="s">
        <v>1630</v>
      </c>
      <c r="F935" s="114">
        <v>5055</v>
      </c>
      <c r="G935" s="51" t="s">
        <v>399</v>
      </c>
      <c r="H935" s="24" t="str">
        <f>IFERROR(IF(F935*1=9999,VLOOKUP(99&amp;C935*1,[4]Depara_Prod_Oficial!$A$2:$F$1048576,6,FALSE),VLOOKUP(F935*1,[4]Depara_Prod_Oficial!$A$2:$F$1048576,6,FALSE)),E935)</f>
        <v>Vida Master</v>
      </c>
      <c r="I935" s="24" t="str">
        <f>IFERROR(VLOOKUP(H935,'[5]Principais Produtos'!$C$1:$D$42,2,0),"Não")</f>
        <v>Sim</v>
      </c>
      <c r="J935" s="51" t="s">
        <v>387</v>
      </c>
      <c r="K935" s="51" t="s">
        <v>6139</v>
      </c>
      <c r="L935" s="51"/>
      <c r="M935" s="124" t="s">
        <v>48</v>
      </c>
      <c r="N935" s="125">
        <v>200000</v>
      </c>
      <c r="O935" s="125">
        <v>113482.93</v>
      </c>
      <c r="P935" s="56">
        <v>86517.07</v>
      </c>
      <c r="Q935" s="122"/>
      <c r="R935" s="123"/>
      <c r="S935" s="62" t="s">
        <v>375</v>
      </c>
      <c r="T935" s="53">
        <v>2150597</v>
      </c>
      <c r="U935" s="53" t="s">
        <v>8787</v>
      </c>
      <c r="V935" s="53" t="s">
        <v>8788</v>
      </c>
      <c r="W935" s="53" t="s">
        <v>52</v>
      </c>
      <c r="X935" s="53" t="s">
        <v>8789</v>
      </c>
      <c r="Y935" s="53" t="s">
        <v>8790</v>
      </c>
      <c r="Z935" s="53" t="s">
        <v>8791</v>
      </c>
      <c r="AA935" s="53" t="s">
        <v>56</v>
      </c>
      <c r="AB935" s="53">
        <v>168395.5</v>
      </c>
      <c r="AC935" s="53">
        <v>168395.5</v>
      </c>
      <c r="AD935" s="53" t="s">
        <v>56</v>
      </c>
      <c r="AE935" s="53" t="s">
        <v>56</v>
      </c>
      <c r="AF935" s="53" t="s">
        <v>56</v>
      </c>
      <c r="AG935" s="53">
        <v>168395.5</v>
      </c>
      <c r="AH935" s="53" t="s">
        <v>102</v>
      </c>
      <c r="AI935" s="53">
        <v>84197.75</v>
      </c>
      <c r="AJ935" s="53">
        <v>0</v>
      </c>
      <c r="AK935" s="53" t="s">
        <v>58</v>
      </c>
      <c r="AL935" s="53">
        <v>0</v>
      </c>
      <c r="AM935" s="51" t="s">
        <v>59</v>
      </c>
      <c r="AN935" s="51" t="s">
        <v>60</v>
      </c>
      <c r="AO935" s="51"/>
      <c r="AP935" s="53" t="s">
        <v>61</v>
      </c>
      <c r="AQ935" s="53" t="s">
        <v>62</v>
      </c>
      <c r="AR935" s="53" t="s">
        <v>199</v>
      </c>
      <c r="AS935" s="53" t="s">
        <v>88</v>
      </c>
      <c r="AT935" s="53" t="s">
        <v>218</v>
      </c>
      <c r="AU935" s="53" t="s">
        <v>65</v>
      </c>
      <c r="AV935" s="53" t="s">
        <v>201</v>
      </c>
      <c r="AW935" s="53" t="s">
        <v>92</v>
      </c>
      <c r="AX935" s="53" t="s">
        <v>68</v>
      </c>
      <c r="AY935" s="53" t="s">
        <v>93</v>
      </c>
      <c r="AZ935" s="53" t="s">
        <v>8561</v>
      </c>
      <c r="BA935" s="53" t="s">
        <v>70</v>
      </c>
      <c r="BB935" s="53">
        <v>0</v>
      </c>
      <c r="BC935" s="53" t="s">
        <v>8792</v>
      </c>
      <c r="BD935" s="58">
        <v>42261</v>
      </c>
      <c r="BE935" s="58">
        <v>42266</v>
      </c>
      <c r="BF935" s="53">
        <v>168395.5</v>
      </c>
      <c r="BG935" s="58">
        <v>42266</v>
      </c>
      <c r="BH935" s="59" t="s">
        <v>8561</v>
      </c>
      <c r="BI935" s="60">
        <v>737</v>
      </c>
      <c r="BJ935" s="61">
        <v>24.566666666666666</v>
      </c>
      <c r="BK935" s="27">
        <f t="shared" si="54"/>
        <v>24</v>
      </c>
      <c r="BL935" s="110">
        <f t="shared" si="55"/>
        <v>2</v>
      </c>
    </row>
    <row r="936" spans="1:64" s="77" customFormat="1" ht="18.75" customHeight="1" x14ac:dyDescent="0.25">
      <c r="A936" s="105" t="s">
        <v>8177</v>
      </c>
      <c r="B936" s="51" t="s">
        <v>8798</v>
      </c>
      <c r="C936" s="49">
        <v>93</v>
      </c>
      <c r="D936" s="63" t="s">
        <v>3333</v>
      </c>
      <c r="E936" s="51" t="s">
        <v>1630</v>
      </c>
      <c r="F936" s="114">
        <v>5055</v>
      </c>
      <c r="G936" s="51" t="s">
        <v>389</v>
      </c>
      <c r="H936" s="24" t="str">
        <f>IFERROR(IF(F936*1=9999,VLOOKUP(99&amp;C936*1,[4]Depara_Prod_Oficial!$A$2:$F$1048576,6,FALSE),VLOOKUP(F936*1,[4]Depara_Prod_Oficial!$A$2:$F$1048576,6,FALSE)),E936)</f>
        <v>Vida Master</v>
      </c>
      <c r="I936" s="24" t="str">
        <f>IFERROR(VLOOKUP(H936,'[5]Principais Produtos'!$C$1:$D$42,2,0),"Não")</f>
        <v>Sim</v>
      </c>
      <c r="J936" s="51" t="s">
        <v>387</v>
      </c>
      <c r="K936" s="51" t="s">
        <v>958</v>
      </c>
      <c r="L936" s="51" t="s">
        <v>5507</v>
      </c>
      <c r="M936" s="124" t="s">
        <v>48</v>
      </c>
      <c r="N936" s="125">
        <v>160000</v>
      </c>
      <c r="O936" s="125">
        <v>93367.49</v>
      </c>
      <c r="P936" s="56">
        <v>66632.509999999995</v>
      </c>
      <c r="Q936" s="122"/>
      <c r="R936" s="123"/>
      <c r="S936" s="62" t="s">
        <v>375</v>
      </c>
      <c r="T936" s="53">
        <v>2118728</v>
      </c>
      <c r="U936" s="53" t="s">
        <v>8793</v>
      </c>
      <c r="V936" s="53" t="s">
        <v>8794</v>
      </c>
      <c r="W936" s="53" t="s">
        <v>52</v>
      </c>
      <c r="X936" s="53" t="s">
        <v>8795</v>
      </c>
      <c r="Y936" s="53" t="s">
        <v>8796</v>
      </c>
      <c r="Z936" s="53" t="s">
        <v>8797</v>
      </c>
      <c r="AA936" s="53" t="s">
        <v>56</v>
      </c>
      <c r="AB936" s="53">
        <v>80000</v>
      </c>
      <c r="AC936" s="53">
        <v>80000</v>
      </c>
      <c r="AD936" s="53" t="s">
        <v>56</v>
      </c>
      <c r="AE936" s="53" t="s">
        <v>56</v>
      </c>
      <c r="AF936" s="53" t="s">
        <v>56</v>
      </c>
      <c r="AG936" s="53">
        <v>80000</v>
      </c>
      <c r="AH936" s="53" t="s">
        <v>102</v>
      </c>
      <c r="AI936" s="53">
        <v>40000</v>
      </c>
      <c r="AJ936" s="53">
        <v>0</v>
      </c>
      <c r="AK936" s="53" t="s">
        <v>58</v>
      </c>
      <c r="AL936" s="53">
        <v>0</v>
      </c>
      <c r="AM936" s="51" t="s">
        <v>59</v>
      </c>
      <c r="AN936" s="51" t="s">
        <v>60</v>
      </c>
      <c r="AO936" s="51"/>
      <c r="AP936" s="53" t="s">
        <v>61</v>
      </c>
      <c r="AQ936" s="53" t="s">
        <v>62</v>
      </c>
      <c r="AR936" s="53" t="s">
        <v>87</v>
      </c>
      <c r="AS936" s="53" t="s">
        <v>64</v>
      </c>
      <c r="AT936" s="53" t="s">
        <v>1789</v>
      </c>
      <c r="AU936" s="53" t="s">
        <v>65</v>
      </c>
      <c r="AV936" s="53" t="s">
        <v>308</v>
      </c>
      <c r="AW936" s="53" t="s">
        <v>67</v>
      </c>
      <c r="AX936" s="53" t="s">
        <v>68</v>
      </c>
      <c r="AY936" s="53" t="s">
        <v>93</v>
      </c>
      <c r="AZ936" s="53" t="s">
        <v>8561</v>
      </c>
      <c r="BA936" s="53" t="s">
        <v>70</v>
      </c>
      <c r="BB936" s="53">
        <v>0</v>
      </c>
      <c r="BC936" s="53" t="s">
        <v>8798</v>
      </c>
      <c r="BD936" s="58">
        <v>42094</v>
      </c>
      <c r="BE936" s="58">
        <v>42193</v>
      </c>
      <c r="BF936" s="53">
        <v>80000</v>
      </c>
      <c r="BG936" s="58">
        <v>42193</v>
      </c>
      <c r="BH936" s="59" t="s">
        <v>8561</v>
      </c>
      <c r="BI936" s="60">
        <v>810</v>
      </c>
      <c r="BJ936" s="61">
        <v>27</v>
      </c>
      <c r="BK936" s="27">
        <f t="shared" si="54"/>
        <v>26</v>
      </c>
      <c r="BL936" s="110">
        <f t="shared" si="55"/>
        <v>2.1666666666666665</v>
      </c>
    </row>
    <row r="937" spans="1:64" s="77" customFormat="1" ht="18.75" customHeight="1" x14ac:dyDescent="0.25">
      <c r="A937" s="105" t="s">
        <v>8177</v>
      </c>
      <c r="B937" s="51" t="s">
        <v>8804</v>
      </c>
      <c r="C937" s="49">
        <v>93</v>
      </c>
      <c r="D937" s="63" t="s">
        <v>3333</v>
      </c>
      <c r="E937" s="51" t="s">
        <v>1630</v>
      </c>
      <c r="F937" s="114">
        <v>5055</v>
      </c>
      <c r="G937" s="51" t="s">
        <v>389</v>
      </c>
      <c r="H937" s="24" t="str">
        <f>IFERROR(IF(F937*1=9999,VLOOKUP(99&amp;C937*1,[4]Depara_Prod_Oficial!$A$2:$F$1048576,6,FALSE),VLOOKUP(F937*1,[4]Depara_Prod_Oficial!$A$2:$F$1048576,6,FALSE)),E937)</f>
        <v>Vida Master</v>
      </c>
      <c r="I937" s="24" t="str">
        <f>IFERROR(VLOOKUP(H937,'[5]Principais Produtos'!$C$1:$D$42,2,0),"Não")</f>
        <v>Sim</v>
      </c>
      <c r="J937" s="51" t="s">
        <v>387</v>
      </c>
      <c r="K937" s="51" t="s">
        <v>958</v>
      </c>
      <c r="L937" s="51" t="s">
        <v>5507</v>
      </c>
      <c r="M937" s="124" t="s">
        <v>48</v>
      </c>
      <c r="N937" s="125">
        <v>50000</v>
      </c>
      <c r="O937" s="125">
        <v>48000</v>
      </c>
      <c r="P937" s="56">
        <v>2000</v>
      </c>
      <c r="Q937" s="122"/>
      <c r="R937" s="123"/>
      <c r="S937" s="62" t="s">
        <v>375</v>
      </c>
      <c r="T937" s="53">
        <v>2133354</v>
      </c>
      <c r="U937" s="53" t="s">
        <v>8799</v>
      </c>
      <c r="V937" s="53" t="s">
        <v>8800</v>
      </c>
      <c r="W937" s="53" t="s">
        <v>52</v>
      </c>
      <c r="X937" s="53" t="s">
        <v>8801</v>
      </c>
      <c r="Y937" s="53" t="s">
        <v>8802</v>
      </c>
      <c r="Z937" s="53" t="s">
        <v>8803</v>
      </c>
      <c r="AA937" s="53" t="s">
        <v>56</v>
      </c>
      <c r="AB937" s="53">
        <v>48000</v>
      </c>
      <c r="AC937" s="53">
        <v>48000</v>
      </c>
      <c r="AD937" s="53" t="s">
        <v>56</v>
      </c>
      <c r="AE937" s="53" t="s">
        <v>56</v>
      </c>
      <c r="AF937" s="53" t="s">
        <v>56</v>
      </c>
      <c r="AG937" s="53">
        <v>48000</v>
      </c>
      <c r="AH937" s="53" t="s">
        <v>102</v>
      </c>
      <c r="AI937" s="53">
        <v>24000</v>
      </c>
      <c r="AJ937" s="53">
        <v>0</v>
      </c>
      <c r="AK937" s="53" t="s">
        <v>58</v>
      </c>
      <c r="AL937" s="53">
        <v>0</v>
      </c>
      <c r="AM937" s="51" t="s">
        <v>59</v>
      </c>
      <c r="AN937" s="51" t="s">
        <v>60</v>
      </c>
      <c r="AO937" s="51"/>
      <c r="AP937" s="53" t="s">
        <v>61</v>
      </c>
      <c r="AQ937" s="53" t="s">
        <v>62</v>
      </c>
      <c r="AR937" s="53" t="s">
        <v>199</v>
      </c>
      <c r="AS937" s="53" t="s">
        <v>88</v>
      </c>
      <c r="AT937" s="53" t="s">
        <v>169</v>
      </c>
      <c r="AU937" s="53" t="s">
        <v>65</v>
      </c>
      <c r="AV937" s="53" t="s">
        <v>201</v>
      </c>
      <c r="AW937" s="53" t="s">
        <v>92</v>
      </c>
      <c r="AX937" s="53" t="s">
        <v>68</v>
      </c>
      <c r="AY937" s="53" t="s">
        <v>93</v>
      </c>
      <c r="AZ937" s="53" t="s">
        <v>8561</v>
      </c>
      <c r="BA937" s="53" t="s">
        <v>70</v>
      </c>
      <c r="BB937" s="53">
        <v>0</v>
      </c>
      <c r="BC937" s="53" t="s">
        <v>8804</v>
      </c>
      <c r="BD937" s="58">
        <v>41919</v>
      </c>
      <c r="BE937" s="58">
        <v>42227</v>
      </c>
      <c r="BF937" s="53">
        <v>48000</v>
      </c>
      <c r="BG937" s="58">
        <v>42227</v>
      </c>
      <c r="BH937" s="59" t="s">
        <v>8561</v>
      </c>
      <c r="BI937" s="60">
        <v>776</v>
      </c>
      <c r="BJ937" s="61">
        <v>25.866666666666667</v>
      </c>
      <c r="BK937" s="27">
        <f t="shared" si="54"/>
        <v>25</v>
      </c>
      <c r="BL937" s="110">
        <f t="shared" si="55"/>
        <v>2.0833333333333335</v>
      </c>
    </row>
    <row r="938" spans="1:64" s="77" customFormat="1" ht="18.75" customHeight="1" x14ac:dyDescent="0.25">
      <c r="A938" s="105" t="s">
        <v>8177</v>
      </c>
      <c r="B938" s="51" t="s">
        <v>8810</v>
      </c>
      <c r="C938" s="49">
        <v>93</v>
      </c>
      <c r="D938" s="63" t="s">
        <v>3333</v>
      </c>
      <c r="E938" s="51" t="s">
        <v>1630</v>
      </c>
      <c r="F938" s="114">
        <v>5055</v>
      </c>
      <c r="G938" s="51" t="s">
        <v>389</v>
      </c>
      <c r="H938" s="24" t="str">
        <f>IFERROR(IF(F938*1=9999,VLOOKUP(99&amp;C938*1,[4]Depara_Prod_Oficial!$A$2:$F$1048576,6,FALSE),VLOOKUP(F938*1,[4]Depara_Prod_Oficial!$A$2:$F$1048576,6,FALSE)),E938)</f>
        <v>Vida Master</v>
      </c>
      <c r="I938" s="24" t="str">
        <f>IFERROR(VLOOKUP(H938,'[5]Principais Produtos'!$C$1:$D$42,2,0),"Não")</f>
        <v>Sim</v>
      </c>
      <c r="J938" s="51" t="s">
        <v>387</v>
      </c>
      <c r="K938" s="51" t="s">
        <v>958</v>
      </c>
      <c r="L938" s="51" t="s">
        <v>5507</v>
      </c>
      <c r="M938" s="124" t="s">
        <v>48</v>
      </c>
      <c r="N938" s="125">
        <v>203396.67</v>
      </c>
      <c r="O938" s="125">
        <v>100000</v>
      </c>
      <c r="P938" s="56">
        <v>103396.67000000001</v>
      </c>
      <c r="Q938" s="122"/>
      <c r="R938" s="123"/>
      <c r="S938" s="62" t="s">
        <v>375</v>
      </c>
      <c r="T938" s="53">
        <v>2134951</v>
      </c>
      <c r="U938" s="53" t="s">
        <v>8805</v>
      </c>
      <c r="V938" s="53" t="s">
        <v>8806</v>
      </c>
      <c r="W938" s="53" t="s">
        <v>52</v>
      </c>
      <c r="X938" s="53" t="s">
        <v>8807</v>
      </c>
      <c r="Y938" s="53" t="s">
        <v>8808</v>
      </c>
      <c r="Z938" s="53" t="s">
        <v>8809</v>
      </c>
      <c r="AA938" s="53" t="s">
        <v>56</v>
      </c>
      <c r="AB938" s="53">
        <v>100000</v>
      </c>
      <c r="AC938" s="53">
        <v>100000</v>
      </c>
      <c r="AD938" s="53" t="s">
        <v>56</v>
      </c>
      <c r="AE938" s="53" t="s">
        <v>56</v>
      </c>
      <c r="AF938" s="53" t="s">
        <v>56</v>
      </c>
      <c r="AG938" s="53">
        <v>100000</v>
      </c>
      <c r="AH938" s="53" t="s">
        <v>102</v>
      </c>
      <c r="AI938" s="53">
        <v>50000</v>
      </c>
      <c r="AJ938" s="53">
        <v>0</v>
      </c>
      <c r="AK938" s="53" t="s">
        <v>58</v>
      </c>
      <c r="AL938" s="53">
        <v>0</v>
      </c>
      <c r="AM938" s="51" t="s">
        <v>59</v>
      </c>
      <c r="AN938" s="51" t="s">
        <v>60</v>
      </c>
      <c r="AO938" s="51"/>
      <c r="AP938" s="53" t="s">
        <v>61</v>
      </c>
      <c r="AQ938" s="53" t="s">
        <v>62</v>
      </c>
      <c r="AR938" s="53" t="s">
        <v>199</v>
      </c>
      <c r="AS938" s="53" t="s">
        <v>88</v>
      </c>
      <c r="AT938" s="53" t="s">
        <v>169</v>
      </c>
      <c r="AU938" s="53" t="s">
        <v>65</v>
      </c>
      <c r="AV938" s="53" t="s">
        <v>123</v>
      </c>
      <c r="AW938" s="53" t="s">
        <v>105</v>
      </c>
      <c r="AX938" s="53" t="s">
        <v>68</v>
      </c>
      <c r="AY938" s="53" t="s">
        <v>93</v>
      </c>
      <c r="AZ938" s="53" t="s">
        <v>8561</v>
      </c>
      <c r="BA938" s="53" t="s">
        <v>70</v>
      </c>
      <c r="BB938" s="53">
        <v>0</v>
      </c>
      <c r="BC938" s="53" t="s">
        <v>8810</v>
      </c>
      <c r="BD938" s="58">
        <v>42212</v>
      </c>
      <c r="BE938" s="58">
        <v>42229</v>
      </c>
      <c r="BF938" s="53">
        <v>100000</v>
      </c>
      <c r="BG938" s="58">
        <v>42229</v>
      </c>
      <c r="BH938" s="59" t="s">
        <v>8561</v>
      </c>
      <c r="BI938" s="60">
        <v>774</v>
      </c>
      <c r="BJ938" s="61">
        <v>25.8</v>
      </c>
      <c r="BK938" s="27">
        <f t="shared" si="54"/>
        <v>25</v>
      </c>
      <c r="BL938" s="110">
        <f t="shared" si="55"/>
        <v>2.0833333333333335</v>
      </c>
    </row>
    <row r="939" spans="1:64" s="77" customFormat="1" ht="18.75" customHeight="1" x14ac:dyDescent="0.25">
      <c r="A939" s="105" t="s">
        <v>8177</v>
      </c>
      <c r="B939" s="51" t="s">
        <v>8817</v>
      </c>
      <c r="C939" s="49">
        <v>93</v>
      </c>
      <c r="D939" s="63" t="s">
        <v>3333</v>
      </c>
      <c r="E939" s="51" t="s">
        <v>1630</v>
      </c>
      <c r="F939" s="114">
        <v>5055</v>
      </c>
      <c r="G939" s="51" t="s">
        <v>374</v>
      </c>
      <c r="H939" s="24" t="str">
        <f>IFERROR(IF(F939*1=9999,VLOOKUP(99&amp;C939*1,[4]Depara_Prod_Oficial!$A$2:$F$1048576,6,FALSE),VLOOKUP(F939*1,[4]Depara_Prod_Oficial!$A$2:$F$1048576,6,FALSE)),E939)</f>
        <v>Vida Master</v>
      </c>
      <c r="I939" s="24" t="str">
        <f>IFERROR(VLOOKUP(H939,'[5]Principais Produtos'!$C$1:$D$42,2,0),"Não")</f>
        <v>Sim</v>
      </c>
      <c r="J939" s="51" t="s">
        <v>387</v>
      </c>
      <c r="K939" s="51" t="s">
        <v>958</v>
      </c>
      <c r="L939" s="51" t="s">
        <v>4725</v>
      </c>
      <c r="M939" s="124" t="s">
        <v>48</v>
      </c>
      <c r="N939" s="125">
        <v>188000</v>
      </c>
      <c r="O939" s="125">
        <v>85000</v>
      </c>
      <c r="P939" s="56">
        <v>103000</v>
      </c>
      <c r="Q939" s="122"/>
      <c r="R939" s="123"/>
      <c r="S939" s="62" t="s">
        <v>375</v>
      </c>
      <c r="T939" s="53">
        <v>2278053</v>
      </c>
      <c r="U939" s="53" t="s">
        <v>8811</v>
      </c>
      <c r="V939" s="53" t="s">
        <v>8812</v>
      </c>
      <c r="W939" s="53" t="s">
        <v>52</v>
      </c>
      <c r="X939" s="53" t="s">
        <v>8813</v>
      </c>
      <c r="Y939" s="53" t="s">
        <v>8814</v>
      </c>
      <c r="Z939" s="53" t="s">
        <v>8815</v>
      </c>
      <c r="AA939" s="53" t="s">
        <v>56</v>
      </c>
      <c r="AB939" s="53">
        <v>100000</v>
      </c>
      <c r="AC939" s="53">
        <v>100000</v>
      </c>
      <c r="AD939" s="53" t="s">
        <v>56</v>
      </c>
      <c r="AE939" s="53" t="s">
        <v>56</v>
      </c>
      <c r="AF939" s="53" t="s">
        <v>56</v>
      </c>
      <c r="AG939" s="53">
        <v>100000</v>
      </c>
      <c r="AH939" s="53" t="s">
        <v>102</v>
      </c>
      <c r="AI939" s="53">
        <v>50000</v>
      </c>
      <c r="AJ939" s="53">
        <v>0</v>
      </c>
      <c r="AK939" s="53" t="s">
        <v>58</v>
      </c>
      <c r="AL939" s="53">
        <v>0</v>
      </c>
      <c r="AM939" s="51" t="s">
        <v>59</v>
      </c>
      <c r="AN939" s="51" t="s">
        <v>60</v>
      </c>
      <c r="AO939" s="51"/>
      <c r="AP939" s="53" t="s">
        <v>61</v>
      </c>
      <c r="AQ939" s="53" t="s">
        <v>62</v>
      </c>
      <c r="AR939" s="53" t="s">
        <v>87</v>
      </c>
      <c r="AS939" s="53" t="s">
        <v>88</v>
      </c>
      <c r="AT939" s="53" t="s">
        <v>169</v>
      </c>
      <c r="AU939" s="53" t="s">
        <v>65</v>
      </c>
      <c r="AV939" s="53" t="s">
        <v>8816</v>
      </c>
      <c r="AW939" s="53" t="s">
        <v>67</v>
      </c>
      <c r="AX939" s="53" t="s">
        <v>68</v>
      </c>
      <c r="AY939" s="53" t="s">
        <v>93</v>
      </c>
      <c r="AZ939" s="53" t="s">
        <v>8561</v>
      </c>
      <c r="BA939" s="53" t="s">
        <v>70</v>
      </c>
      <c r="BB939" s="53">
        <v>0</v>
      </c>
      <c r="BC939" s="53" t="s">
        <v>8817</v>
      </c>
      <c r="BD939" s="58">
        <v>42410</v>
      </c>
      <c r="BE939" s="58">
        <v>42556</v>
      </c>
      <c r="BF939" s="53">
        <v>100000</v>
      </c>
      <c r="BG939" s="58">
        <v>42556</v>
      </c>
      <c r="BH939" s="59" t="s">
        <v>8561</v>
      </c>
      <c r="BI939" s="60">
        <v>447</v>
      </c>
      <c r="BJ939" s="61">
        <v>14.9</v>
      </c>
      <c r="BK939" s="27">
        <f t="shared" si="54"/>
        <v>14</v>
      </c>
      <c r="BL939" s="110">
        <f t="shared" si="55"/>
        <v>1.1666666666666667</v>
      </c>
    </row>
    <row r="940" spans="1:64" s="77" customFormat="1" ht="18.75" customHeight="1" x14ac:dyDescent="0.25">
      <c r="A940" s="105" t="s">
        <v>8177</v>
      </c>
      <c r="B940" s="51" t="s">
        <v>8823</v>
      </c>
      <c r="C940" s="49">
        <v>93</v>
      </c>
      <c r="D940" s="63" t="s">
        <v>3333</v>
      </c>
      <c r="E940" s="51" t="s">
        <v>1630</v>
      </c>
      <c r="F940" s="114">
        <v>5055</v>
      </c>
      <c r="G940" s="51" t="s">
        <v>389</v>
      </c>
      <c r="H940" s="24" t="str">
        <f>IFERROR(IF(F940*1=9999,VLOOKUP(99&amp;C940*1,[4]Depara_Prod_Oficial!$A$2:$F$1048576,6,FALSE),VLOOKUP(F940*1,[4]Depara_Prod_Oficial!$A$2:$F$1048576,6,FALSE)),E940)</f>
        <v>Vida Master</v>
      </c>
      <c r="I940" s="24" t="str">
        <f>IFERROR(VLOOKUP(H940,'[5]Principais Produtos'!$C$1:$D$42,2,0),"Não")</f>
        <v>Sim</v>
      </c>
      <c r="J940" s="51" t="s">
        <v>387</v>
      </c>
      <c r="K940" s="51" t="s">
        <v>958</v>
      </c>
      <c r="L940" s="51" t="s">
        <v>4725</v>
      </c>
      <c r="M940" s="124" t="s">
        <v>48</v>
      </c>
      <c r="N940" s="125">
        <v>220600</v>
      </c>
      <c r="O940" s="125">
        <v>177000</v>
      </c>
      <c r="P940" s="56">
        <v>43600</v>
      </c>
      <c r="Q940" s="122"/>
      <c r="R940" s="123"/>
      <c r="S940" s="62" t="s">
        <v>375</v>
      </c>
      <c r="T940" s="53">
        <v>2399444</v>
      </c>
      <c r="U940" s="53" t="s">
        <v>8818</v>
      </c>
      <c r="V940" s="53" t="s">
        <v>8819</v>
      </c>
      <c r="W940" s="53" t="s">
        <v>52</v>
      </c>
      <c r="X940" s="53" t="s">
        <v>8820</v>
      </c>
      <c r="Y940" s="53" t="s">
        <v>8821</v>
      </c>
      <c r="Z940" s="53" t="s">
        <v>8822</v>
      </c>
      <c r="AA940" s="53" t="s">
        <v>56</v>
      </c>
      <c r="AB940" s="53">
        <v>203000</v>
      </c>
      <c r="AC940" s="53">
        <v>203000</v>
      </c>
      <c r="AD940" s="53" t="s">
        <v>56</v>
      </c>
      <c r="AE940" s="53" t="s">
        <v>56</v>
      </c>
      <c r="AF940" s="53" t="s">
        <v>56</v>
      </c>
      <c r="AG940" s="53">
        <v>203000</v>
      </c>
      <c r="AH940" s="53" t="s">
        <v>102</v>
      </c>
      <c r="AI940" s="53">
        <v>101500</v>
      </c>
      <c r="AJ940" s="53">
        <v>0</v>
      </c>
      <c r="AK940" s="53" t="s">
        <v>58</v>
      </c>
      <c r="AL940" s="53">
        <v>0</v>
      </c>
      <c r="AM940" s="51" t="s">
        <v>59</v>
      </c>
      <c r="AN940" s="51" t="s">
        <v>60</v>
      </c>
      <c r="AO940" s="51"/>
      <c r="AP940" s="53" t="s">
        <v>61</v>
      </c>
      <c r="AQ940" s="53" t="s">
        <v>62</v>
      </c>
      <c r="AR940" s="53" t="s">
        <v>87</v>
      </c>
      <c r="AS940" s="53" t="s">
        <v>64</v>
      </c>
      <c r="AT940" s="53" t="s">
        <v>590</v>
      </c>
      <c r="AU940" s="53" t="s">
        <v>65</v>
      </c>
      <c r="AV940" s="53" t="s">
        <v>738</v>
      </c>
      <c r="AW940" s="53" t="s">
        <v>92</v>
      </c>
      <c r="AX940" s="53" t="s">
        <v>68</v>
      </c>
      <c r="AY940" s="53" t="s">
        <v>93</v>
      </c>
      <c r="AZ940" s="53" t="s">
        <v>8561</v>
      </c>
      <c r="BA940" s="53" t="s">
        <v>70</v>
      </c>
      <c r="BB940" s="53">
        <v>0</v>
      </c>
      <c r="BC940" s="53" t="s">
        <v>8823</v>
      </c>
      <c r="BD940" s="58">
        <v>42690</v>
      </c>
      <c r="BE940" s="58">
        <v>42724</v>
      </c>
      <c r="BF940" s="53">
        <v>203000</v>
      </c>
      <c r="BG940" s="58">
        <v>42724</v>
      </c>
      <c r="BH940" s="59" t="s">
        <v>8561</v>
      </c>
      <c r="BI940" s="60">
        <v>279</v>
      </c>
      <c r="BJ940" s="61">
        <v>9.3000000000000007</v>
      </c>
      <c r="BK940" s="27">
        <f t="shared" si="54"/>
        <v>9</v>
      </c>
      <c r="BL940" s="110">
        <f t="shared" si="55"/>
        <v>0.75</v>
      </c>
    </row>
    <row r="941" spans="1:64" s="77" customFormat="1" ht="18.75" customHeight="1" x14ac:dyDescent="0.25">
      <c r="A941" s="105" t="s">
        <v>8177</v>
      </c>
      <c r="B941" s="51" t="s">
        <v>8828</v>
      </c>
      <c r="C941" s="49">
        <v>93</v>
      </c>
      <c r="D941" s="63" t="s">
        <v>3333</v>
      </c>
      <c r="E941" s="51" t="s">
        <v>1630</v>
      </c>
      <c r="F941" s="114">
        <v>5055</v>
      </c>
      <c r="G941" s="51" t="s">
        <v>389</v>
      </c>
      <c r="H941" s="24" t="str">
        <f>IFERROR(IF(F941*1=9999,VLOOKUP(99&amp;C941*1,[4]Depara_Prod_Oficial!$A$2:$F$1048576,6,FALSE),VLOOKUP(F941*1,[4]Depara_Prod_Oficial!$A$2:$F$1048576,6,FALSE)),E941)</f>
        <v>Vida Master</v>
      </c>
      <c r="I941" s="24" t="str">
        <f>IFERROR(VLOOKUP(H941,'[5]Principais Produtos'!$C$1:$D$42,2,0),"Não")</f>
        <v>Sim</v>
      </c>
      <c r="J941" s="51" t="s">
        <v>387</v>
      </c>
      <c r="K941" s="51" t="s">
        <v>958</v>
      </c>
      <c r="L941" s="51" t="s">
        <v>5507</v>
      </c>
      <c r="M941" s="124" t="s">
        <v>48</v>
      </c>
      <c r="N941" s="125">
        <v>315600</v>
      </c>
      <c r="O941" s="125">
        <v>170211.25</v>
      </c>
      <c r="P941" s="56">
        <v>145388.75</v>
      </c>
      <c r="Q941" s="122"/>
      <c r="R941" s="123"/>
      <c r="S941" s="62" t="s">
        <v>375</v>
      </c>
      <c r="T941" s="53">
        <v>2398866</v>
      </c>
      <c r="U941" s="53" t="s">
        <v>8824</v>
      </c>
      <c r="V941" s="53" t="s">
        <v>8825</v>
      </c>
      <c r="W941" s="53" t="s">
        <v>52</v>
      </c>
      <c r="X941" s="53" t="s">
        <v>8826</v>
      </c>
      <c r="Y941" s="53" t="s">
        <v>8827</v>
      </c>
      <c r="Z941" s="53" t="s">
        <v>8364</v>
      </c>
      <c r="AA941" s="53" t="s">
        <v>56</v>
      </c>
      <c r="AB941" s="53">
        <v>203000</v>
      </c>
      <c r="AC941" s="53">
        <v>203000</v>
      </c>
      <c r="AD941" s="53" t="s">
        <v>56</v>
      </c>
      <c r="AE941" s="53" t="s">
        <v>56</v>
      </c>
      <c r="AF941" s="53" t="s">
        <v>56</v>
      </c>
      <c r="AG941" s="53">
        <v>203000</v>
      </c>
      <c r="AH941" s="53" t="s">
        <v>102</v>
      </c>
      <c r="AI941" s="53">
        <v>101500</v>
      </c>
      <c r="AJ941" s="53">
        <v>0</v>
      </c>
      <c r="AK941" s="53" t="s">
        <v>58</v>
      </c>
      <c r="AL941" s="53">
        <v>0</v>
      </c>
      <c r="AM941" s="51" t="s">
        <v>59</v>
      </c>
      <c r="AN941" s="51" t="s">
        <v>60</v>
      </c>
      <c r="AO941" s="51"/>
      <c r="AP941" s="53" t="s">
        <v>61</v>
      </c>
      <c r="AQ941" s="53" t="s">
        <v>62</v>
      </c>
      <c r="AR941" s="53" t="s">
        <v>168</v>
      </c>
      <c r="AS941" s="53" t="s">
        <v>88</v>
      </c>
      <c r="AT941" s="53" t="s">
        <v>169</v>
      </c>
      <c r="AU941" s="53" t="s">
        <v>65</v>
      </c>
      <c r="AV941" s="53" t="s">
        <v>123</v>
      </c>
      <c r="AW941" s="53" t="s">
        <v>105</v>
      </c>
      <c r="AX941" s="53" t="s">
        <v>68</v>
      </c>
      <c r="AY941" s="53" t="s">
        <v>93</v>
      </c>
      <c r="AZ941" s="53" t="s">
        <v>8561</v>
      </c>
      <c r="BA941" s="53" t="s">
        <v>70</v>
      </c>
      <c r="BB941" s="53">
        <v>0</v>
      </c>
      <c r="BC941" s="53" t="s">
        <v>8828</v>
      </c>
      <c r="BD941" s="58">
        <v>42718</v>
      </c>
      <c r="BE941" s="58">
        <v>42721</v>
      </c>
      <c r="BF941" s="53">
        <v>203000</v>
      </c>
      <c r="BG941" s="58">
        <v>42721</v>
      </c>
      <c r="BH941" s="59" t="s">
        <v>8561</v>
      </c>
      <c r="BI941" s="60">
        <v>282</v>
      </c>
      <c r="BJ941" s="61">
        <v>9.4</v>
      </c>
      <c r="BK941" s="27">
        <f t="shared" si="54"/>
        <v>9</v>
      </c>
      <c r="BL941" s="110">
        <f t="shared" si="55"/>
        <v>0.75</v>
      </c>
    </row>
    <row r="942" spans="1:64" s="77" customFormat="1" ht="18.75" customHeight="1" x14ac:dyDescent="0.25">
      <c r="A942" s="105" t="s">
        <v>8177</v>
      </c>
      <c r="B942" s="51" t="s">
        <v>8834</v>
      </c>
      <c r="C942" s="49">
        <v>93</v>
      </c>
      <c r="D942" s="63" t="s">
        <v>3333</v>
      </c>
      <c r="E942" s="51" t="s">
        <v>1630</v>
      </c>
      <c r="F942" s="114">
        <v>5055</v>
      </c>
      <c r="G942" s="51" t="s">
        <v>374</v>
      </c>
      <c r="H942" s="24" t="str">
        <f>IFERROR(IF(F942*1=9999,VLOOKUP(99&amp;C942*1,[4]Depara_Prod_Oficial!$A$2:$F$1048576,6,FALSE),VLOOKUP(F942*1,[4]Depara_Prod_Oficial!$A$2:$F$1048576,6,FALSE)),E942)</f>
        <v>Vida Master</v>
      </c>
      <c r="I942" s="24" t="str">
        <f>IFERROR(VLOOKUP(H942,'[5]Principais Produtos'!$C$1:$D$42,2,0),"Não")</f>
        <v>Sim</v>
      </c>
      <c r="J942" s="51" t="s">
        <v>387</v>
      </c>
      <c r="K942" s="51" t="s">
        <v>958</v>
      </c>
      <c r="L942" s="51" t="s">
        <v>4725</v>
      </c>
      <c r="M942" s="124" t="s">
        <v>48</v>
      </c>
      <c r="N942" s="125">
        <v>86823</v>
      </c>
      <c r="O942" s="125">
        <v>24320.880000000001</v>
      </c>
      <c r="P942" s="56">
        <v>62502.119999999995</v>
      </c>
      <c r="Q942" s="122"/>
      <c r="R942" s="123"/>
      <c r="S942" s="62" t="s">
        <v>375</v>
      </c>
      <c r="T942" s="53">
        <v>2388621</v>
      </c>
      <c r="U942" s="53" t="s">
        <v>8829</v>
      </c>
      <c r="V942" s="53" t="s">
        <v>8830</v>
      </c>
      <c r="W942" s="53" t="s">
        <v>52</v>
      </c>
      <c r="X942" s="53" t="s">
        <v>8831</v>
      </c>
      <c r="Y942" s="53" t="s">
        <v>8832</v>
      </c>
      <c r="Z942" s="53" t="s">
        <v>8833</v>
      </c>
      <c r="AA942" s="53" t="s">
        <v>56</v>
      </c>
      <c r="AB942" s="53">
        <v>23752</v>
      </c>
      <c r="AC942" s="53">
        <v>23752</v>
      </c>
      <c r="AD942" s="53" t="s">
        <v>56</v>
      </c>
      <c r="AE942" s="53" t="s">
        <v>56</v>
      </c>
      <c r="AF942" s="53" t="s">
        <v>56</v>
      </c>
      <c r="AG942" s="53">
        <v>23752</v>
      </c>
      <c r="AH942" s="53" t="s">
        <v>102</v>
      </c>
      <c r="AI942" s="53">
        <v>11876</v>
      </c>
      <c r="AJ942" s="53">
        <v>0</v>
      </c>
      <c r="AK942" s="53" t="s">
        <v>58</v>
      </c>
      <c r="AL942" s="53">
        <v>0</v>
      </c>
      <c r="AM942" s="51" t="s">
        <v>59</v>
      </c>
      <c r="AN942" s="51" t="s">
        <v>60</v>
      </c>
      <c r="AO942" s="51"/>
      <c r="AP942" s="53" t="s">
        <v>61</v>
      </c>
      <c r="AQ942" s="53" t="s">
        <v>62</v>
      </c>
      <c r="AR942" s="53" t="s">
        <v>63</v>
      </c>
      <c r="AS942" s="53" t="s">
        <v>88</v>
      </c>
      <c r="AT942" s="53" t="s">
        <v>169</v>
      </c>
      <c r="AU942" s="53" t="s">
        <v>65</v>
      </c>
      <c r="AV942" s="53" t="s">
        <v>8295</v>
      </c>
      <c r="AW942" s="53" t="s">
        <v>105</v>
      </c>
      <c r="AX942" s="53" t="s">
        <v>68</v>
      </c>
      <c r="AY942" s="53" t="s">
        <v>93</v>
      </c>
      <c r="AZ942" s="53" t="s">
        <v>8561</v>
      </c>
      <c r="BA942" s="53" t="s">
        <v>70</v>
      </c>
      <c r="BB942" s="53">
        <v>0</v>
      </c>
      <c r="BC942" s="53" t="s">
        <v>8834</v>
      </c>
      <c r="BD942" s="58">
        <v>42688</v>
      </c>
      <c r="BE942" s="58">
        <v>42693</v>
      </c>
      <c r="BF942" s="53">
        <v>23752</v>
      </c>
      <c r="BG942" s="58">
        <v>42693</v>
      </c>
      <c r="BH942" s="59" t="s">
        <v>8561</v>
      </c>
      <c r="BI942" s="60">
        <v>310</v>
      </c>
      <c r="BJ942" s="61">
        <v>10.333333333333334</v>
      </c>
      <c r="BK942" s="27">
        <f t="shared" si="54"/>
        <v>10</v>
      </c>
      <c r="BL942" s="110">
        <f t="shared" si="55"/>
        <v>0.83333333333333337</v>
      </c>
    </row>
    <row r="943" spans="1:64" s="77" customFormat="1" ht="18.75" customHeight="1" x14ac:dyDescent="0.25">
      <c r="A943" s="105" t="s">
        <v>8177</v>
      </c>
      <c r="B943" s="51" t="s">
        <v>8840</v>
      </c>
      <c r="C943" s="49">
        <v>93</v>
      </c>
      <c r="D943" s="63" t="s">
        <v>3333</v>
      </c>
      <c r="E943" s="51" t="s">
        <v>1630</v>
      </c>
      <c r="F943" s="114">
        <v>5055</v>
      </c>
      <c r="G943" s="51" t="s">
        <v>389</v>
      </c>
      <c r="H943" s="24" t="str">
        <f>IFERROR(IF(F943*1=9999,VLOOKUP(99&amp;C943*1,[4]Depara_Prod_Oficial!$A$2:$F$1048576,6,FALSE),VLOOKUP(F943*1,[4]Depara_Prod_Oficial!$A$2:$F$1048576,6,FALSE)),E943)</f>
        <v>Vida Master</v>
      </c>
      <c r="I943" s="24" t="str">
        <f>IFERROR(VLOOKUP(H943,'[5]Principais Produtos'!$C$1:$D$42,2,0),"Não")</f>
        <v>Sim</v>
      </c>
      <c r="J943" s="51" t="s">
        <v>387</v>
      </c>
      <c r="K943" s="51" t="s">
        <v>958</v>
      </c>
      <c r="L943" s="51" t="s">
        <v>4725</v>
      </c>
      <c r="M943" s="124" t="s">
        <v>48</v>
      </c>
      <c r="N943" s="125">
        <v>121934</v>
      </c>
      <c r="O943" s="125">
        <v>95000</v>
      </c>
      <c r="P943" s="56">
        <v>26934</v>
      </c>
      <c r="Q943" s="122"/>
      <c r="R943" s="123"/>
      <c r="S943" s="62" t="s">
        <v>375</v>
      </c>
      <c r="T943" s="53">
        <v>2375214</v>
      </c>
      <c r="U943" s="53" t="s">
        <v>8835</v>
      </c>
      <c r="V943" s="53" t="s">
        <v>8836</v>
      </c>
      <c r="W943" s="53" t="s">
        <v>52</v>
      </c>
      <c r="X943" s="53" t="s">
        <v>8837</v>
      </c>
      <c r="Y943" s="53" t="s">
        <v>8838</v>
      </c>
      <c r="Z943" s="53" t="s">
        <v>8839</v>
      </c>
      <c r="AA943" s="53" t="s">
        <v>56</v>
      </c>
      <c r="AB943" s="53">
        <v>109839</v>
      </c>
      <c r="AC943" s="53">
        <v>109839</v>
      </c>
      <c r="AD943" s="53" t="s">
        <v>56</v>
      </c>
      <c r="AE943" s="53" t="s">
        <v>56</v>
      </c>
      <c r="AF943" s="53" t="s">
        <v>56</v>
      </c>
      <c r="AG943" s="53">
        <v>109839</v>
      </c>
      <c r="AH943" s="53" t="s">
        <v>102</v>
      </c>
      <c r="AI943" s="53">
        <v>54919.5</v>
      </c>
      <c r="AJ943" s="53">
        <v>0</v>
      </c>
      <c r="AK943" s="53" t="s">
        <v>58</v>
      </c>
      <c r="AL943" s="53">
        <v>0</v>
      </c>
      <c r="AM943" s="51" t="s">
        <v>59</v>
      </c>
      <c r="AN943" s="51" t="s">
        <v>60</v>
      </c>
      <c r="AO943" s="51"/>
      <c r="AP943" s="53" t="s">
        <v>61</v>
      </c>
      <c r="AQ943" s="53" t="s">
        <v>62</v>
      </c>
      <c r="AR943" s="53" t="s">
        <v>142</v>
      </c>
      <c r="AS943" s="53" t="s">
        <v>88</v>
      </c>
      <c r="AT943" s="53" t="s">
        <v>313</v>
      </c>
      <c r="AU943" s="53" t="s">
        <v>65</v>
      </c>
      <c r="AV943" s="53" t="s">
        <v>472</v>
      </c>
      <c r="AW943" s="53" t="s">
        <v>92</v>
      </c>
      <c r="AX943" s="53" t="s">
        <v>68</v>
      </c>
      <c r="AY943" s="53" t="s">
        <v>93</v>
      </c>
      <c r="AZ943" s="53" t="s">
        <v>8561</v>
      </c>
      <c r="BA943" s="53" t="s">
        <v>70</v>
      </c>
      <c r="BB943" s="53">
        <v>0</v>
      </c>
      <c r="BC943" s="53" t="s">
        <v>8840</v>
      </c>
      <c r="BD943" s="58">
        <v>42660</v>
      </c>
      <c r="BE943" s="58">
        <v>42686</v>
      </c>
      <c r="BF943" s="53">
        <v>109839</v>
      </c>
      <c r="BG943" s="58">
        <v>42686</v>
      </c>
      <c r="BH943" s="59" t="s">
        <v>8561</v>
      </c>
      <c r="BI943" s="60">
        <v>317</v>
      </c>
      <c r="BJ943" s="61">
        <v>10.566666666666666</v>
      </c>
      <c r="BK943" s="27">
        <f t="shared" si="54"/>
        <v>10</v>
      </c>
      <c r="BL943" s="110">
        <f t="shared" si="55"/>
        <v>0.83333333333333337</v>
      </c>
    </row>
    <row r="944" spans="1:64" s="77" customFormat="1" ht="18.75" customHeight="1" x14ac:dyDescent="0.25">
      <c r="A944" s="105" t="s">
        <v>8177</v>
      </c>
      <c r="B944" s="51" t="s">
        <v>8846</v>
      </c>
      <c r="C944" s="49">
        <v>93</v>
      </c>
      <c r="D944" s="63" t="s">
        <v>3333</v>
      </c>
      <c r="E944" s="51" t="s">
        <v>1630</v>
      </c>
      <c r="F944" s="114">
        <v>5055</v>
      </c>
      <c r="G944" s="51" t="s">
        <v>386</v>
      </c>
      <c r="H944" s="24" t="str">
        <f>IFERROR(IF(F944*1=9999,VLOOKUP(99&amp;C944*1,[4]Depara_Prod_Oficial!$A$2:$F$1048576,6,FALSE),VLOOKUP(F944*1,[4]Depara_Prod_Oficial!$A$2:$F$1048576,6,FALSE)),E944)</f>
        <v>Vida Master</v>
      </c>
      <c r="I944" s="24" t="str">
        <f>IFERROR(VLOOKUP(H944,'[5]Principais Produtos'!$C$1:$D$42,2,0),"Não")</f>
        <v>Sim</v>
      </c>
      <c r="J944" s="51" t="s">
        <v>387</v>
      </c>
      <c r="K944" s="51" t="s">
        <v>958</v>
      </c>
      <c r="L944" s="51" t="s">
        <v>4725</v>
      </c>
      <c r="M944" s="124" t="s">
        <v>48</v>
      </c>
      <c r="N944" s="125">
        <v>78200</v>
      </c>
      <c r="O944" s="125">
        <v>21220.35</v>
      </c>
      <c r="P944" s="56">
        <v>56979.65</v>
      </c>
      <c r="Q944" s="122">
        <v>2122.0300000000002</v>
      </c>
      <c r="R944" s="123"/>
      <c r="S944" s="62" t="s">
        <v>375</v>
      </c>
      <c r="T944" s="53">
        <v>2251341</v>
      </c>
      <c r="U944" s="53" t="s">
        <v>8841</v>
      </c>
      <c r="V944" s="53" t="s">
        <v>8842</v>
      </c>
      <c r="W944" s="53" t="s">
        <v>52</v>
      </c>
      <c r="X944" s="53" t="s">
        <v>8843</v>
      </c>
      <c r="Y944" s="53" t="s">
        <v>8844</v>
      </c>
      <c r="Z944" s="53" t="s">
        <v>8845</v>
      </c>
      <c r="AA944" s="53" t="s">
        <v>56</v>
      </c>
      <c r="AB944" s="53">
        <v>43088</v>
      </c>
      <c r="AC944" s="53">
        <v>43088</v>
      </c>
      <c r="AD944" s="53" t="s">
        <v>56</v>
      </c>
      <c r="AE944" s="53" t="s">
        <v>56</v>
      </c>
      <c r="AF944" s="53" t="s">
        <v>56</v>
      </c>
      <c r="AG944" s="53">
        <v>43088</v>
      </c>
      <c r="AH944" s="53" t="s">
        <v>102</v>
      </c>
      <c r="AI944" s="53">
        <v>21544</v>
      </c>
      <c r="AJ944" s="53">
        <v>0</v>
      </c>
      <c r="AK944" s="53" t="s">
        <v>58</v>
      </c>
      <c r="AL944" s="53">
        <v>0</v>
      </c>
      <c r="AM944" s="51" t="s">
        <v>59</v>
      </c>
      <c r="AN944" s="51" t="s">
        <v>60</v>
      </c>
      <c r="AO944" s="51"/>
      <c r="AP944" s="53" t="s">
        <v>61</v>
      </c>
      <c r="AQ944" s="53" t="s">
        <v>62</v>
      </c>
      <c r="AR944" s="53" t="s">
        <v>168</v>
      </c>
      <c r="AS944" s="53" t="s">
        <v>88</v>
      </c>
      <c r="AT944" s="53" t="s">
        <v>89</v>
      </c>
      <c r="AU944" s="53" t="s">
        <v>103</v>
      </c>
      <c r="AV944" s="53" t="s">
        <v>5329</v>
      </c>
      <c r="AW944" s="53" t="s">
        <v>105</v>
      </c>
      <c r="AX944" s="53" t="s">
        <v>68</v>
      </c>
      <c r="AY944" s="53" t="s">
        <v>93</v>
      </c>
      <c r="AZ944" s="53" t="s">
        <v>8561</v>
      </c>
      <c r="BA944" s="53" t="s">
        <v>70</v>
      </c>
      <c r="BB944" s="53">
        <v>0</v>
      </c>
      <c r="BC944" s="53" t="s">
        <v>8846</v>
      </c>
      <c r="BD944" s="58">
        <v>42494</v>
      </c>
      <c r="BE944" s="58">
        <v>42496</v>
      </c>
      <c r="BF944" s="53">
        <v>43088</v>
      </c>
      <c r="BG944" s="58">
        <v>42496</v>
      </c>
      <c r="BH944" s="59" t="s">
        <v>8561</v>
      </c>
      <c r="BI944" s="60">
        <v>507</v>
      </c>
      <c r="BJ944" s="61">
        <v>16.899999999999999</v>
      </c>
      <c r="BK944" s="27">
        <f t="shared" si="54"/>
        <v>16</v>
      </c>
      <c r="BL944" s="110">
        <f t="shared" si="55"/>
        <v>1.3333333333333333</v>
      </c>
    </row>
    <row r="945" spans="1:64" s="77" customFormat="1" ht="18.75" customHeight="1" x14ac:dyDescent="0.25">
      <c r="A945" s="105" t="s">
        <v>8177</v>
      </c>
      <c r="B945" s="51" t="s">
        <v>8851</v>
      </c>
      <c r="C945" s="49">
        <v>93</v>
      </c>
      <c r="D945" s="63" t="s">
        <v>3333</v>
      </c>
      <c r="E945" s="51" t="s">
        <v>1630</v>
      </c>
      <c r="F945" s="114">
        <v>5055</v>
      </c>
      <c r="G945" s="51" t="s">
        <v>46</v>
      </c>
      <c r="H945" s="24" t="str">
        <f>IFERROR(IF(F945*1=9999,VLOOKUP(99&amp;C945*1,[4]Depara_Prod_Oficial!$A$2:$F$1048576,6,FALSE),VLOOKUP(F945*1,[4]Depara_Prod_Oficial!$A$2:$F$1048576,6,FALSE)),E945)</f>
        <v>Vida Master</v>
      </c>
      <c r="I945" s="24" t="str">
        <f>IFERROR(VLOOKUP(H945,'[5]Principais Produtos'!$C$1:$D$42,2,0),"Não")</f>
        <v>Sim</v>
      </c>
      <c r="J945" s="51" t="s">
        <v>387</v>
      </c>
      <c r="K945" s="51" t="s">
        <v>958</v>
      </c>
      <c r="L945" s="51" t="s">
        <v>4725</v>
      </c>
      <c r="M945" s="124" t="s">
        <v>48</v>
      </c>
      <c r="N945" s="125">
        <v>74853</v>
      </c>
      <c r="O945" s="125">
        <v>24893.200000000001</v>
      </c>
      <c r="P945" s="56">
        <v>49959.8</v>
      </c>
      <c r="Q945" s="122"/>
      <c r="R945" s="123"/>
      <c r="S945" s="62" t="s">
        <v>375</v>
      </c>
      <c r="T945" s="53">
        <v>2252169</v>
      </c>
      <c r="U945" s="53" t="s">
        <v>8847</v>
      </c>
      <c r="V945" s="53" t="s">
        <v>8848</v>
      </c>
      <c r="W945" s="53" t="s">
        <v>52</v>
      </c>
      <c r="X945" s="53" t="s">
        <v>8849</v>
      </c>
      <c r="Y945" s="53" t="s">
        <v>8850</v>
      </c>
      <c r="Z945" s="53" t="s">
        <v>6939</v>
      </c>
      <c r="AA945" s="53" t="s">
        <v>56</v>
      </c>
      <c r="AB945" s="53">
        <v>12475.5</v>
      </c>
      <c r="AC945" s="53">
        <v>12475.5</v>
      </c>
      <c r="AD945" s="53" t="s">
        <v>56</v>
      </c>
      <c r="AE945" s="53" t="s">
        <v>56</v>
      </c>
      <c r="AF945" s="53" t="s">
        <v>56</v>
      </c>
      <c r="AG945" s="53">
        <v>12475.5</v>
      </c>
      <c r="AH945" s="53" t="s">
        <v>102</v>
      </c>
      <c r="AI945" s="53">
        <v>6237.75</v>
      </c>
      <c r="AJ945" s="53">
        <v>0</v>
      </c>
      <c r="AK945" s="53" t="s">
        <v>58</v>
      </c>
      <c r="AL945" s="53">
        <v>0</v>
      </c>
      <c r="AM945" s="51" t="s">
        <v>59</v>
      </c>
      <c r="AN945" s="51" t="s">
        <v>60</v>
      </c>
      <c r="AO945" s="51"/>
      <c r="AP945" s="53" t="s">
        <v>61</v>
      </c>
      <c r="AQ945" s="53" t="s">
        <v>62</v>
      </c>
      <c r="AR945" s="53" t="s">
        <v>168</v>
      </c>
      <c r="AS945" s="53" t="s">
        <v>88</v>
      </c>
      <c r="AT945" s="53" t="s">
        <v>347</v>
      </c>
      <c r="AU945" s="53" t="s">
        <v>65</v>
      </c>
      <c r="AV945" s="53" t="s">
        <v>201</v>
      </c>
      <c r="AW945" s="53" t="s">
        <v>92</v>
      </c>
      <c r="AX945" s="53" t="s">
        <v>68</v>
      </c>
      <c r="AY945" s="53" t="s">
        <v>93</v>
      </c>
      <c r="AZ945" s="53" t="s">
        <v>8561</v>
      </c>
      <c r="BA945" s="53" t="s">
        <v>70</v>
      </c>
      <c r="BB945" s="53">
        <v>0</v>
      </c>
      <c r="BC945" s="53" t="s">
        <v>8851</v>
      </c>
      <c r="BD945" s="58">
        <v>42482</v>
      </c>
      <c r="BE945" s="58">
        <v>42501</v>
      </c>
      <c r="BF945" s="53">
        <v>12475.5</v>
      </c>
      <c r="BG945" s="58">
        <v>42501</v>
      </c>
      <c r="BH945" s="59" t="s">
        <v>8561</v>
      </c>
      <c r="BI945" s="60">
        <v>502</v>
      </c>
      <c r="BJ945" s="61">
        <v>16.733333333333334</v>
      </c>
      <c r="BK945" s="27">
        <f t="shared" si="54"/>
        <v>16</v>
      </c>
      <c r="BL945" s="110">
        <f t="shared" si="55"/>
        <v>1.3333333333333333</v>
      </c>
    </row>
    <row r="946" spans="1:64" s="77" customFormat="1" ht="18.75" customHeight="1" x14ac:dyDescent="0.25">
      <c r="A946" s="105" t="s">
        <v>8177</v>
      </c>
      <c r="B946" s="51" t="s">
        <v>8854</v>
      </c>
      <c r="C946" s="49">
        <v>93</v>
      </c>
      <c r="D946" s="63" t="s">
        <v>3333</v>
      </c>
      <c r="E946" s="51" t="s">
        <v>1630</v>
      </c>
      <c r="F946" s="114">
        <v>5055</v>
      </c>
      <c r="G946" s="51" t="s">
        <v>389</v>
      </c>
      <c r="H946" s="24" t="str">
        <f>IFERROR(IF(F946*1=9999,VLOOKUP(99&amp;C946*1,[4]Depara_Prod_Oficial!$A$2:$F$1048576,6,FALSE),VLOOKUP(F946*1,[4]Depara_Prod_Oficial!$A$2:$F$1048576,6,FALSE)),E946)</f>
        <v>Vida Master</v>
      </c>
      <c r="I946" s="24" t="str">
        <f>IFERROR(VLOOKUP(H946,'[5]Principais Produtos'!$C$1:$D$42,2,0),"Não")</f>
        <v>Sim</v>
      </c>
      <c r="J946" s="51" t="s">
        <v>387</v>
      </c>
      <c r="K946" s="51" t="s">
        <v>958</v>
      </c>
      <c r="L946" s="51" t="s">
        <v>5507</v>
      </c>
      <c r="M946" s="124" t="s">
        <v>48</v>
      </c>
      <c r="N946" s="125">
        <v>60000</v>
      </c>
      <c r="O946" s="125">
        <v>50000</v>
      </c>
      <c r="P946" s="56">
        <v>10000</v>
      </c>
      <c r="Q946" s="122"/>
      <c r="R946" s="123"/>
      <c r="S946" s="62" t="s">
        <v>375</v>
      </c>
      <c r="T946" s="53">
        <v>2475160</v>
      </c>
      <c r="U946" s="53" t="s">
        <v>8852</v>
      </c>
      <c r="V946" s="53" t="s">
        <v>8853</v>
      </c>
      <c r="W946" s="53" t="s">
        <v>52</v>
      </c>
      <c r="X946" s="53" t="s">
        <v>8397</v>
      </c>
      <c r="Y946" s="53" t="s">
        <v>8398</v>
      </c>
      <c r="Z946" s="53" t="s">
        <v>8399</v>
      </c>
      <c r="AA946" s="53" t="s">
        <v>56</v>
      </c>
      <c r="AB946" s="53">
        <v>60000</v>
      </c>
      <c r="AC946" s="53">
        <v>60000</v>
      </c>
      <c r="AD946" s="53" t="s">
        <v>56</v>
      </c>
      <c r="AE946" s="53" t="s">
        <v>56</v>
      </c>
      <c r="AF946" s="53" t="s">
        <v>56</v>
      </c>
      <c r="AG946" s="53">
        <v>60000</v>
      </c>
      <c r="AH946" s="53" t="s">
        <v>102</v>
      </c>
      <c r="AI946" s="53">
        <v>30000</v>
      </c>
      <c r="AJ946" s="53">
        <v>0</v>
      </c>
      <c r="AK946" s="53" t="s">
        <v>58</v>
      </c>
      <c r="AL946" s="53">
        <v>0</v>
      </c>
      <c r="AM946" s="51" t="s">
        <v>59</v>
      </c>
      <c r="AN946" s="51" t="s">
        <v>60</v>
      </c>
      <c r="AO946" s="51"/>
      <c r="AP946" s="53" t="s">
        <v>61</v>
      </c>
      <c r="AQ946" s="53" t="s">
        <v>62</v>
      </c>
      <c r="AR946" s="53" t="s">
        <v>87</v>
      </c>
      <c r="AS946" s="53" t="s">
        <v>64</v>
      </c>
      <c r="AT946" s="53" t="s">
        <v>153</v>
      </c>
      <c r="AU946" s="53" t="s">
        <v>65</v>
      </c>
      <c r="AV946" s="53" t="s">
        <v>472</v>
      </c>
      <c r="AW946" s="53" t="s">
        <v>92</v>
      </c>
      <c r="AX946" s="53" t="s">
        <v>68</v>
      </c>
      <c r="AY946" s="53" t="s">
        <v>93</v>
      </c>
      <c r="AZ946" s="53" t="s">
        <v>8561</v>
      </c>
      <c r="BA946" s="53" t="s">
        <v>70</v>
      </c>
      <c r="BB946" s="53">
        <v>0</v>
      </c>
      <c r="BC946" s="53" t="s">
        <v>8854</v>
      </c>
      <c r="BD946" s="58">
        <v>42934</v>
      </c>
      <c r="BE946" s="58">
        <v>42942</v>
      </c>
      <c r="BF946" s="53">
        <v>60000</v>
      </c>
      <c r="BG946" s="58">
        <v>42942</v>
      </c>
      <c r="BH946" s="59" t="s">
        <v>8561</v>
      </c>
      <c r="BI946" s="60">
        <v>61</v>
      </c>
      <c r="BJ946" s="61">
        <v>2.0333333333333332</v>
      </c>
      <c r="BK946" s="27">
        <f t="shared" si="54"/>
        <v>1</v>
      </c>
      <c r="BL946" s="110">
        <f t="shared" si="55"/>
        <v>8.3333333333333329E-2</v>
      </c>
    </row>
    <row r="947" spans="1:64" s="77" customFormat="1" ht="18.75" customHeight="1" x14ac:dyDescent="0.25">
      <c r="A947" s="105" t="s">
        <v>8177</v>
      </c>
      <c r="B947" s="51" t="s">
        <v>8859</v>
      </c>
      <c r="C947" s="49">
        <v>93</v>
      </c>
      <c r="D947" s="63" t="s">
        <v>3333</v>
      </c>
      <c r="E947" s="51" t="s">
        <v>1630</v>
      </c>
      <c r="F947" s="114">
        <v>5055</v>
      </c>
      <c r="G947" s="51" t="s">
        <v>389</v>
      </c>
      <c r="H947" s="24" t="str">
        <f>IFERROR(IF(F947*1=9999,VLOOKUP(99&amp;C947*1,[4]Depara_Prod_Oficial!$A$2:$F$1048576,6,FALSE),VLOOKUP(F947*1,[4]Depara_Prod_Oficial!$A$2:$F$1048576,6,FALSE)),E947)</f>
        <v>Vida Master</v>
      </c>
      <c r="I947" s="24" t="str">
        <f>IFERROR(VLOOKUP(H947,'[5]Principais Produtos'!$C$1:$D$42,2,0),"Não")</f>
        <v>Sim</v>
      </c>
      <c r="J947" s="51" t="s">
        <v>387</v>
      </c>
      <c r="K947" s="51" t="s">
        <v>958</v>
      </c>
      <c r="L947" s="51" t="s">
        <v>4725</v>
      </c>
      <c r="M947" s="124" t="s">
        <v>48</v>
      </c>
      <c r="N947" s="125">
        <v>101500</v>
      </c>
      <c r="O947" s="125">
        <v>89000</v>
      </c>
      <c r="P947" s="56">
        <v>12500</v>
      </c>
      <c r="Q947" s="122">
        <v>7900</v>
      </c>
      <c r="R947" s="123"/>
      <c r="S947" s="62" t="s">
        <v>375</v>
      </c>
      <c r="T947" s="53">
        <v>2468437</v>
      </c>
      <c r="U947" s="53" t="s">
        <v>8855</v>
      </c>
      <c r="V947" s="53" t="s">
        <v>8856</v>
      </c>
      <c r="W947" s="53" t="s">
        <v>52</v>
      </c>
      <c r="X947" s="53" t="s">
        <v>8857</v>
      </c>
      <c r="Y947" s="53" t="s">
        <v>8858</v>
      </c>
      <c r="Z947" s="53" t="s">
        <v>1374</v>
      </c>
      <c r="AA947" s="53" t="s">
        <v>56</v>
      </c>
      <c r="AB947" s="53">
        <v>103000</v>
      </c>
      <c r="AC947" s="53">
        <v>103000</v>
      </c>
      <c r="AD947" s="53" t="s">
        <v>56</v>
      </c>
      <c r="AE947" s="53" t="s">
        <v>56</v>
      </c>
      <c r="AF947" s="53" t="s">
        <v>56</v>
      </c>
      <c r="AG947" s="53">
        <v>103000</v>
      </c>
      <c r="AH947" s="53" t="s">
        <v>102</v>
      </c>
      <c r="AI947" s="53">
        <v>51500</v>
      </c>
      <c r="AJ947" s="53">
        <v>0</v>
      </c>
      <c r="AK947" s="53" t="s">
        <v>58</v>
      </c>
      <c r="AL947" s="53">
        <v>0</v>
      </c>
      <c r="AM947" s="51" t="s">
        <v>59</v>
      </c>
      <c r="AN947" s="51" t="s">
        <v>60</v>
      </c>
      <c r="AO947" s="51"/>
      <c r="AP947" s="53" t="s">
        <v>61</v>
      </c>
      <c r="AQ947" s="53" t="s">
        <v>62</v>
      </c>
      <c r="AR947" s="53" t="s">
        <v>168</v>
      </c>
      <c r="AS947" s="53" t="s">
        <v>88</v>
      </c>
      <c r="AT947" s="53" t="s">
        <v>4163</v>
      </c>
      <c r="AU947" s="53" t="s">
        <v>65</v>
      </c>
      <c r="AV947" s="53" t="s">
        <v>201</v>
      </c>
      <c r="AW947" s="53" t="s">
        <v>92</v>
      </c>
      <c r="AX947" s="53" t="s">
        <v>68</v>
      </c>
      <c r="AY947" s="53" t="s">
        <v>93</v>
      </c>
      <c r="AZ947" s="53" t="s">
        <v>8561</v>
      </c>
      <c r="BA947" s="53" t="s">
        <v>70</v>
      </c>
      <c r="BB947" s="53">
        <v>0</v>
      </c>
      <c r="BC947" s="53" t="s">
        <v>8859</v>
      </c>
      <c r="BD947" s="58">
        <v>42908</v>
      </c>
      <c r="BE947" s="58">
        <v>42924</v>
      </c>
      <c r="BF947" s="53">
        <v>103000</v>
      </c>
      <c r="BG947" s="58">
        <v>42924</v>
      </c>
      <c r="BH947" s="59" t="s">
        <v>8561</v>
      </c>
      <c r="BI947" s="60">
        <v>79</v>
      </c>
      <c r="BJ947" s="61">
        <v>2.6333333333333333</v>
      </c>
      <c r="BK947" s="27">
        <f t="shared" si="54"/>
        <v>2</v>
      </c>
      <c r="BL947" s="110">
        <f t="shared" si="55"/>
        <v>0.16666666666666666</v>
      </c>
    </row>
    <row r="948" spans="1:64" s="77" customFormat="1" ht="18.75" customHeight="1" x14ac:dyDescent="0.25">
      <c r="A948" s="105" t="s">
        <v>8177</v>
      </c>
      <c r="B948" s="51" t="s">
        <v>8865</v>
      </c>
      <c r="C948" s="49">
        <v>93</v>
      </c>
      <c r="D948" s="63" t="s">
        <v>3333</v>
      </c>
      <c r="E948" s="51" t="s">
        <v>1630</v>
      </c>
      <c r="F948" s="114">
        <v>5055</v>
      </c>
      <c r="G948" s="51" t="s">
        <v>389</v>
      </c>
      <c r="H948" s="24" t="str">
        <f>IFERROR(IF(F948*1=9999,VLOOKUP(99&amp;C948*1,[4]Depara_Prod_Oficial!$A$2:$F$1048576,6,FALSE),VLOOKUP(F948*1,[4]Depara_Prod_Oficial!$A$2:$F$1048576,6,FALSE)),E948)</f>
        <v>Vida Master</v>
      </c>
      <c r="I948" s="24" t="str">
        <f>IFERROR(VLOOKUP(H948,'[5]Principais Produtos'!$C$1:$D$42,2,0),"Não")</f>
        <v>Sim</v>
      </c>
      <c r="J948" s="51" t="s">
        <v>387</v>
      </c>
      <c r="K948" s="51" t="s">
        <v>958</v>
      </c>
      <c r="L948" s="51" t="s">
        <v>5507</v>
      </c>
      <c r="M948" s="124" t="s">
        <v>48</v>
      </c>
      <c r="N948" s="125">
        <v>168819</v>
      </c>
      <c r="O948" s="125">
        <v>80900</v>
      </c>
      <c r="P948" s="56">
        <v>87919</v>
      </c>
      <c r="Q948" s="122"/>
      <c r="R948" s="123"/>
      <c r="S948" s="62" t="s">
        <v>375</v>
      </c>
      <c r="T948" s="53">
        <v>2463360</v>
      </c>
      <c r="U948" s="53" t="s">
        <v>8860</v>
      </c>
      <c r="V948" s="53" t="s">
        <v>8861</v>
      </c>
      <c r="W948" s="53" t="s">
        <v>52</v>
      </c>
      <c r="X948" s="53" t="s">
        <v>8862</v>
      </c>
      <c r="Y948" s="53" t="s">
        <v>8863</v>
      </c>
      <c r="Z948" s="53" t="s">
        <v>8864</v>
      </c>
      <c r="AA948" s="53" t="s">
        <v>56</v>
      </c>
      <c r="AB948" s="53">
        <v>218819</v>
      </c>
      <c r="AC948" s="53">
        <v>218819</v>
      </c>
      <c r="AD948" s="53" t="s">
        <v>56</v>
      </c>
      <c r="AE948" s="53" t="s">
        <v>56</v>
      </c>
      <c r="AF948" s="53" t="s">
        <v>56</v>
      </c>
      <c r="AG948" s="53">
        <v>218819</v>
      </c>
      <c r="AH948" s="53" t="s">
        <v>102</v>
      </c>
      <c r="AI948" s="53">
        <v>109409.5</v>
      </c>
      <c r="AJ948" s="53">
        <v>0</v>
      </c>
      <c r="AK948" s="53" t="s">
        <v>58</v>
      </c>
      <c r="AL948" s="53">
        <v>0</v>
      </c>
      <c r="AM948" s="51" t="s">
        <v>59</v>
      </c>
      <c r="AN948" s="51" t="s">
        <v>60</v>
      </c>
      <c r="AO948" s="51"/>
      <c r="AP948" s="53" t="s">
        <v>61</v>
      </c>
      <c r="AQ948" s="53" t="s">
        <v>62</v>
      </c>
      <c r="AR948" s="53" t="s">
        <v>87</v>
      </c>
      <c r="AS948" s="53" t="s">
        <v>64</v>
      </c>
      <c r="AT948" s="53" t="s">
        <v>187</v>
      </c>
      <c r="AU948" s="53" t="s">
        <v>65</v>
      </c>
      <c r="AV948" s="53" t="s">
        <v>4368</v>
      </c>
      <c r="AW948" s="53" t="s">
        <v>92</v>
      </c>
      <c r="AX948" s="53" t="s">
        <v>68</v>
      </c>
      <c r="AY948" s="53" t="s">
        <v>93</v>
      </c>
      <c r="AZ948" s="53" t="s">
        <v>8561</v>
      </c>
      <c r="BA948" s="53" t="s">
        <v>70</v>
      </c>
      <c r="BB948" s="53">
        <v>0</v>
      </c>
      <c r="BC948" s="53" t="s">
        <v>8865</v>
      </c>
      <c r="BD948" s="58">
        <v>42898</v>
      </c>
      <c r="BE948" s="58">
        <v>42910</v>
      </c>
      <c r="BF948" s="53">
        <v>218819</v>
      </c>
      <c r="BG948" s="58">
        <v>42910</v>
      </c>
      <c r="BH948" s="59" t="s">
        <v>8561</v>
      </c>
      <c r="BI948" s="60">
        <v>93</v>
      </c>
      <c r="BJ948" s="61">
        <v>3.1</v>
      </c>
      <c r="BK948" s="27">
        <f t="shared" si="54"/>
        <v>3</v>
      </c>
      <c r="BL948" s="110">
        <f t="shared" si="55"/>
        <v>0.25</v>
      </c>
    </row>
    <row r="949" spans="1:64" s="77" customFormat="1" ht="18.75" customHeight="1" x14ac:dyDescent="0.25">
      <c r="A949" s="105" t="s">
        <v>8177</v>
      </c>
      <c r="B949" s="51" t="s">
        <v>8871</v>
      </c>
      <c r="C949" s="49">
        <v>93</v>
      </c>
      <c r="D949" s="63" t="s">
        <v>3333</v>
      </c>
      <c r="E949" s="51" t="s">
        <v>1630</v>
      </c>
      <c r="F949" s="114">
        <v>5055</v>
      </c>
      <c r="G949" s="51" t="s">
        <v>389</v>
      </c>
      <c r="H949" s="24" t="str">
        <f>IFERROR(IF(F949*1=9999,VLOOKUP(99&amp;C949*1,[4]Depara_Prod_Oficial!$A$2:$F$1048576,6,FALSE),VLOOKUP(F949*1,[4]Depara_Prod_Oficial!$A$2:$F$1048576,6,FALSE)),E949)</f>
        <v>Vida Master</v>
      </c>
      <c r="I949" s="24" t="str">
        <f>IFERROR(VLOOKUP(H949,'[5]Principais Produtos'!$C$1:$D$42,2,0),"Não")</f>
        <v>Sim</v>
      </c>
      <c r="J949" s="51" t="s">
        <v>387</v>
      </c>
      <c r="K949" s="51" t="s">
        <v>958</v>
      </c>
      <c r="L949" s="51" t="s">
        <v>4725</v>
      </c>
      <c r="M949" s="124" t="s">
        <v>48</v>
      </c>
      <c r="N949" s="125">
        <v>20500</v>
      </c>
      <c r="O949" s="125">
        <v>19000</v>
      </c>
      <c r="P949" s="56">
        <v>1500</v>
      </c>
      <c r="Q949" s="122"/>
      <c r="R949" s="123"/>
      <c r="S949" s="62" t="s">
        <v>375</v>
      </c>
      <c r="T949" s="53">
        <v>2316062</v>
      </c>
      <c r="U949" s="53" t="s">
        <v>8866</v>
      </c>
      <c r="V949" s="53" t="s">
        <v>8867</v>
      </c>
      <c r="W949" s="53" t="s">
        <v>52</v>
      </c>
      <c r="X949" s="53" t="s">
        <v>8868</v>
      </c>
      <c r="Y949" s="53" t="s">
        <v>8869</v>
      </c>
      <c r="Z949" s="53" t="s">
        <v>8870</v>
      </c>
      <c r="AA949" s="53" t="s">
        <v>56</v>
      </c>
      <c r="AB949" s="53">
        <v>43000</v>
      </c>
      <c r="AC949" s="53">
        <v>43000</v>
      </c>
      <c r="AD949" s="53" t="s">
        <v>56</v>
      </c>
      <c r="AE949" s="53" t="s">
        <v>56</v>
      </c>
      <c r="AF949" s="53" t="s">
        <v>56</v>
      </c>
      <c r="AG949" s="53">
        <v>43000</v>
      </c>
      <c r="AH949" s="53" t="s">
        <v>102</v>
      </c>
      <c r="AI949" s="53">
        <v>21500</v>
      </c>
      <c r="AJ949" s="53">
        <v>0</v>
      </c>
      <c r="AK949" s="53" t="s">
        <v>58</v>
      </c>
      <c r="AL949" s="53">
        <v>0</v>
      </c>
      <c r="AM949" s="51" t="s">
        <v>59</v>
      </c>
      <c r="AN949" s="51" t="s">
        <v>60</v>
      </c>
      <c r="AO949" s="51"/>
      <c r="AP949" s="53" t="s">
        <v>61</v>
      </c>
      <c r="AQ949" s="53" t="s">
        <v>62</v>
      </c>
      <c r="AR949" s="53" t="s">
        <v>168</v>
      </c>
      <c r="AS949" s="53" t="s">
        <v>64</v>
      </c>
      <c r="AT949" s="53" t="s">
        <v>2044</v>
      </c>
      <c r="AU949" s="53" t="s">
        <v>65</v>
      </c>
      <c r="AV949" s="53" t="s">
        <v>623</v>
      </c>
      <c r="AW949" s="53" t="s">
        <v>67</v>
      </c>
      <c r="AX949" s="53" t="s">
        <v>68</v>
      </c>
      <c r="AY949" s="53" t="s">
        <v>93</v>
      </c>
      <c r="AZ949" s="53" t="s">
        <v>8561</v>
      </c>
      <c r="BA949" s="53" t="s">
        <v>70</v>
      </c>
      <c r="BB949" s="53">
        <v>0</v>
      </c>
      <c r="BC949" s="53" t="s">
        <v>8871</v>
      </c>
      <c r="BD949" s="58">
        <v>42615</v>
      </c>
      <c r="BE949" s="58">
        <v>42622</v>
      </c>
      <c r="BF949" s="53">
        <v>43000</v>
      </c>
      <c r="BG949" s="58">
        <v>42622</v>
      </c>
      <c r="BH949" s="59" t="s">
        <v>8561</v>
      </c>
      <c r="BI949" s="60">
        <v>381</v>
      </c>
      <c r="BJ949" s="61">
        <v>12.7</v>
      </c>
      <c r="BK949" s="27">
        <f t="shared" si="54"/>
        <v>12</v>
      </c>
      <c r="BL949" s="110">
        <f t="shared" si="55"/>
        <v>1</v>
      </c>
    </row>
    <row r="950" spans="1:64" s="77" customFormat="1" ht="18.75" customHeight="1" x14ac:dyDescent="0.25">
      <c r="A950" s="105" t="s">
        <v>8177</v>
      </c>
      <c r="B950" s="51" t="s">
        <v>8877</v>
      </c>
      <c r="C950" s="49">
        <v>93</v>
      </c>
      <c r="D950" s="63" t="s">
        <v>3333</v>
      </c>
      <c r="E950" s="51" t="s">
        <v>1630</v>
      </c>
      <c r="F950" s="114">
        <v>5055</v>
      </c>
      <c r="G950" s="51" t="s">
        <v>389</v>
      </c>
      <c r="H950" s="24" t="str">
        <f>IFERROR(IF(F950*1=9999,VLOOKUP(99&amp;C950*1,[4]Depara_Prod_Oficial!$A$2:$F$1048576,6,FALSE),VLOOKUP(F950*1,[4]Depara_Prod_Oficial!$A$2:$F$1048576,6,FALSE)),E950)</f>
        <v>Vida Master</v>
      </c>
      <c r="I950" s="24" t="str">
        <f>IFERROR(VLOOKUP(H950,'[5]Principais Produtos'!$C$1:$D$42,2,0),"Não")</f>
        <v>Sim</v>
      </c>
      <c r="J950" s="51" t="s">
        <v>387</v>
      </c>
      <c r="K950" s="51" t="s">
        <v>958</v>
      </c>
      <c r="L950" s="51" t="s">
        <v>4725</v>
      </c>
      <c r="M950" s="124" t="s">
        <v>48</v>
      </c>
      <c r="N950" s="125">
        <v>258470.66</v>
      </c>
      <c r="O950" s="125">
        <v>84729</v>
      </c>
      <c r="P950" s="56">
        <v>173741.66</v>
      </c>
      <c r="Q950" s="122"/>
      <c r="R950" s="123"/>
      <c r="S950" s="62" t="s">
        <v>375</v>
      </c>
      <c r="T950" s="53">
        <v>2441434</v>
      </c>
      <c r="U950" s="53" t="s">
        <v>8872</v>
      </c>
      <c r="V950" s="53" t="s">
        <v>8873</v>
      </c>
      <c r="W950" s="53" t="s">
        <v>52</v>
      </c>
      <c r="X950" s="53" t="s">
        <v>8874</v>
      </c>
      <c r="Y950" s="53" t="s">
        <v>8875</v>
      </c>
      <c r="Z950" s="53" t="s">
        <v>8876</v>
      </c>
      <c r="AA950" s="53" t="s">
        <v>56</v>
      </c>
      <c r="AB950" s="53">
        <v>100000</v>
      </c>
      <c r="AC950" s="53">
        <v>100000</v>
      </c>
      <c r="AD950" s="53" t="s">
        <v>56</v>
      </c>
      <c r="AE950" s="53" t="s">
        <v>56</v>
      </c>
      <c r="AF950" s="53" t="s">
        <v>56</v>
      </c>
      <c r="AG950" s="53">
        <v>100000</v>
      </c>
      <c r="AH950" s="53" t="s">
        <v>102</v>
      </c>
      <c r="AI950" s="53">
        <v>50000</v>
      </c>
      <c r="AJ950" s="53">
        <v>0</v>
      </c>
      <c r="AK950" s="53" t="s">
        <v>58</v>
      </c>
      <c r="AL950" s="53">
        <v>0</v>
      </c>
      <c r="AM950" s="51" t="s">
        <v>59</v>
      </c>
      <c r="AN950" s="51" t="s">
        <v>60</v>
      </c>
      <c r="AO950" s="51"/>
      <c r="AP950" s="53" t="s">
        <v>61</v>
      </c>
      <c r="AQ950" s="53" t="s">
        <v>62</v>
      </c>
      <c r="AR950" s="53" t="s">
        <v>87</v>
      </c>
      <c r="AS950" s="53" t="s">
        <v>88</v>
      </c>
      <c r="AT950" s="53" t="s">
        <v>313</v>
      </c>
      <c r="AU950" s="53" t="s">
        <v>65</v>
      </c>
      <c r="AV950" s="53" t="s">
        <v>472</v>
      </c>
      <c r="AW950" s="53" t="s">
        <v>92</v>
      </c>
      <c r="AX950" s="53" t="s">
        <v>68</v>
      </c>
      <c r="AY950" s="53" t="s">
        <v>93</v>
      </c>
      <c r="AZ950" s="53" t="s">
        <v>8561</v>
      </c>
      <c r="BA950" s="53" t="s">
        <v>70</v>
      </c>
      <c r="BB950" s="53">
        <v>0</v>
      </c>
      <c r="BC950" s="53" t="s">
        <v>8877</v>
      </c>
      <c r="BD950" s="58">
        <v>42844</v>
      </c>
      <c r="BE950" s="58">
        <v>42851</v>
      </c>
      <c r="BF950" s="53">
        <v>100000</v>
      </c>
      <c r="BG950" s="58">
        <v>42851</v>
      </c>
      <c r="BH950" s="59" t="s">
        <v>8561</v>
      </c>
      <c r="BI950" s="60">
        <v>152</v>
      </c>
      <c r="BJ950" s="61">
        <v>5.0666666666666664</v>
      </c>
      <c r="BK950" s="27">
        <f t="shared" si="54"/>
        <v>4</v>
      </c>
      <c r="BL950" s="110">
        <f t="shared" si="55"/>
        <v>0.33333333333333331</v>
      </c>
    </row>
    <row r="951" spans="1:64" s="77" customFormat="1" ht="18.75" customHeight="1" x14ac:dyDescent="0.25">
      <c r="A951" s="105" t="s">
        <v>8177</v>
      </c>
      <c r="B951" s="51" t="s">
        <v>8882</v>
      </c>
      <c r="C951" s="49">
        <v>93</v>
      </c>
      <c r="D951" s="63" t="s">
        <v>3333</v>
      </c>
      <c r="E951" s="51" t="s">
        <v>1630</v>
      </c>
      <c r="F951" s="114">
        <v>5055</v>
      </c>
      <c r="G951" s="51" t="s">
        <v>389</v>
      </c>
      <c r="H951" s="24" t="str">
        <f>IFERROR(IF(F951*1=9999,VLOOKUP(99&amp;C951*1,[4]Depara_Prod_Oficial!$A$2:$F$1048576,6,FALSE),VLOOKUP(F951*1,[4]Depara_Prod_Oficial!$A$2:$F$1048576,6,FALSE)),E951)</f>
        <v>Vida Master</v>
      </c>
      <c r="I951" s="24" t="str">
        <f>IFERROR(VLOOKUP(H951,'[5]Principais Produtos'!$C$1:$D$42,2,0),"Não")</f>
        <v>Sim</v>
      </c>
      <c r="J951" s="51" t="s">
        <v>387</v>
      </c>
      <c r="K951" s="51" t="s">
        <v>958</v>
      </c>
      <c r="L951" s="51" t="s">
        <v>4725</v>
      </c>
      <c r="M951" s="124" t="s">
        <v>48</v>
      </c>
      <c r="N951" s="125">
        <v>100000</v>
      </c>
      <c r="O951" s="125">
        <v>75900</v>
      </c>
      <c r="P951" s="56">
        <v>24100</v>
      </c>
      <c r="Q951" s="122"/>
      <c r="R951" s="123"/>
      <c r="S951" s="62" t="s">
        <v>375</v>
      </c>
      <c r="T951" s="53">
        <v>2436111</v>
      </c>
      <c r="U951" s="53" t="s">
        <v>8878</v>
      </c>
      <c r="V951" s="53" t="s">
        <v>8879</v>
      </c>
      <c r="W951" s="53" t="s">
        <v>52</v>
      </c>
      <c r="X951" s="53" t="s">
        <v>8880</v>
      </c>
      <c r="Y951" s="53" t="s">
        <v>8881</v>
      </c>
      <c r="Z951" s="53" t="s">
        <v>1912</v>
      </c>
      <c r="AA951" s="53" t="s">
        <v>56</v>
      </c>
      <c r="AB951" s="53">
        <v>100000</v>
      </c>
      <c r="AC951" s="53">
        <v>100000</v>
      </c>
      <c r="AD951" s="53" t="s">
        <v>56</v>
      </c>
      <c r="AE951" s="53" t="s">
        <v>56</v>
      </c>
      <c r="AF951" s="53" t="s">
        <v>56</v>
      </c>
      <c r="AG951" s="53">
        <v>100000</v>
      </c>
      <c r="AH951" s="53" t="s">
        <v>102</v>
      </c>
      <c r="AI951" s="53">
        <v>50000</v>
      </c>
      <c r="AJ951" s="53">
        <v>0</v>
      </c>
      <c r="AK951" s="53" t="s">
        <v>58</v>
      </c>
      <c r="AL951" s="53">
        <v>0</v>
      </c>
      <c r="AM951" s="51" t="s">
        <v>59</v>
      </c>
      <c r="AN951" s="51" t="s">
        <v>60</v>
      </c>
      <c r="AO951" s="51"/>
      <c r="AP951" s="53" t="s">
        <v>61</v>
      </c>
      <c r="AQ951" s="53" t="s">
        <v>62</v>
      </c>
      <c r="AR951" s="53" t="s">
        <v>87</v>
      </c>
      <c r="AS951" s="53" t="s">
        <v>88</v>
      </c>
      <c r="AT951" s="53" t="s">
        <v>153</v>
      </c>
      <c r="AU951" s="53" t="s">
        <v>65</v>
      </c>
      <c r="AV951" s="53" t="s">
        <v>5189</v>
      </c>
      <c r="AW951" s="53" t="s">
        <v>92</v>
      </c>
      <c r="AX951" s="53" t="s">
        <v>68</v>
      </c>
      <c r="AY951" s="53" t="s">
        <v>93</v>
      </c>
      <c r="AZ951" s="53" t="s">
        <v>8561</v>
      </c>
      <c r="BA951" s="53" t="s">
        <v>70</v>
      </c>
      <c r="BB951" s="53">
        <v>0</v>
      </c>
      <c r="BC951" s="53" t="s">
        <v>8882</v>
      </c>
      <c r="BD951" s="58">
        <v>42824</v>
      </c>
      <c r="BE951" s="58">
        <v>42837</v>
      </c>
      <c r="BF951" s="53">
        <v>100000</v>
      </c>
      <c r="BG951" s="58">
        <v>42837</v>
      </c>
      <c r="BH951" s="59" t="s">
        <v>8561</v>
      </c>
      <c r="BI951" s="60">
        <v>166</v>
      </c>
      <c r="BJ951" s="61">
        <v>5.5333333333333332</v>
      </c>
      <c r="BK951" s="27">
        <f t="shared" si="54"/>
        <v>5</v>
      </c>
      <c r="BL951" s="110">
        <f t="shared" si="55"/>
        <v>0.41666666666666669</v>
      </c>
    </row>
    <row r="952" spans="1:64" s="77" customFormat="1" ht="18.75" customHeight="1" x14ac:dyDescent="0.25">
      <c r="A952" s="105" t="s">
        <v>8177</v>
      </c>
      <c r="B952" s="51" t="s">
        <v>8884</v>
      </c>
      <c r="C952" s="49">
        <v>93</v>
      </c>
      <c r="D952" s="63" t="s">
        <v>3333</v>
      </c>
      <c r="E952" s="51" t="s">
        <v>1630</v>
      </c>
      <c r="F952" s="114">
        <v>5055</v>
      </c>
      <c r="G952" s="51" t="s">
        <v>389</v>
      </c>
      <c r="H952" s="24" t="str">
        <f>IFERROR(IF(F952*1=9999,VLOOKUP(99&amp;C952*1,[4]Depara_Prod_Oficial!$A$2:$F$1048576,6,FALSE),VLOOKUP(F952*1,[4]Depara_Prod_Oficial!$A$2:$F$1048576,6,FALSE)),E952)</f>
        <v>Vida Master</v>
      </c>
      <c r="I952" s="24" t="str">
        <f>IFERROR(VLOOKUP(H952,'[5]Principais Produtos'!$C$1:$D$42,2,0),"Não")</f>
        <v>Sim</v>
      </c>
      <c r="J952" s="51" t="s">
        <v>387</v>
      </c>
      <c r="K952" s="51" t="s">
        <v>958</v>
      </c>
      <c r="L952" s="51" t="s">
        <v>5507</v>
      </c>
      <c r="M952" s="124" t="s">
        <v>48</v>
      </c>
      <c r="N952" s="125">
        <v>100000</v>
      </c>
      <c r="O952" s="125">
        <v>24100</v>
      </c>
      <c r="P952" s="56">
        <v>75900</v>
      </c>
      <c r="Q952" s="122"/>
      <c r="R952" s="123"/>
      <c r="S952" s="62" t="s">
        <v>375</v>
      </c>
      <c r="T952" s="53">
        <v>2437325</v>
      </c>
      <c r="U952" s="53" t="s">
        <v>8883</v>
      </c>
      <c r="V952" s="53" t="s">
        <v>5632</v>
      </c>
      <c r="W952" s="53" t="s">
        <v>52</v>
      </c>
      <c r="X952" s="53" t="s">
        <v>5633</v>
      </c>
      <c r="Y952" s="53" t="s">
        <v>5634</v>
      </c>
      <c r="Z952" s="53" t="s">
        <v>2051</v>
      </c>
      <c r="AA952" s="53" t="s">
        <v>56</v>
      </c>
      <c r="AB952" s="53">
        <v>28625.75</v>
      </c>
      <c r="AC952" s="53">
        <v>28625.75</v>
      </c>
      <c r="AD952" s="53" t="s">
        <v>56</v>
      </c>
      <c r="AE952" s="53" t="s">
        <v>56</v>
      </c>
      <c r="AF952" s="53" t="s">
        <v>56</v>
      </c>
      <c r="AG952" s="53">
        <v>28625.75</v>
      </c>
      <c r="AH952" s="53" t="s">
        <v>102</v>
      </c>
      <c r="AI952" s="53">
        <v>14312.88</v>
      </c>
      <c r="AJ952" s="53">
        <v>0</v>
      </c>
      <c r="AK952" s="53" t="s">
        <v>58</v>
      </c>
      <c r="AL952" s="53">
        <v>0</v>
      </c>
      <c r="AM952" s="51" t="s">
        <v>59</v>
      </c>
      <c r="AN952" s="51" t="s">
        <v>60</v>
      </c>
      <c r="AO952" s="51"/>
      <c r="AP952" s="53" t="s">
        <v>61</v>
      </c>
      <c r="AQ952" s="53" t="s">
        <v>62</v>
      </c>
      <c r="AR952" s="53" t="s">
        <v>87</v>
      </c>
      <c r="AS952" s="53" t="s">
        <v>88</v>
      </c>
      <c r="AT952" s="53" t="s">
        <v>169</v>
      </c>
      <c r="AU952" s="53" t="s">
        <v>65</v>
      </c>
      <c r="AV952" s="53" t="s">
        <v>201</v>
      </c>
      <c r="AW952" s="53" t="s">
        <v>92</v>
      </c>
      <c r="AX952" s="53" t="s">
        <v>68</v>
      </c>
      <c r="AY952" s="53" t="s">
        <v>93</v>
      </c>
      <c r="AZ952" s="53" t="s">
        <v>8561</v>
      </c>
      <c r="BA952" s="53" t="s">
        <v>70</v>
      </c>
      <c r="BB952" s="53">
        <v>0</v>
      </c>
      <c r="BC952" s="53" t="s">
        <v>8884</v>
      </c>
      <c r="BD952" s="58">
        <v>42829</v>
      </c>
      <c r="BE952" s="58">
        <v>42839</v>
      </c>
      <c r="BF952" s="53">
        <v>28625.75</v>
      </c>
      <c r="BG952" s="58">
        <v>42839</v>
      </c>
      <c r="BH952" s="59" t="s">
        <v>8561</v>
      </c>
      <c r="BI952" s="60">
        <v>164</v>
      </c>
      <c r="BJ952" s="61">
        <v>5.4666666666666668</v>
      </c>
      <c r="BK952" s="27">
        <f t="shared" si="54"/>
        <v>5</v>
      </c>
      <c r="BL952" s="110">
        <f t="shared" si="55"/>
        <v>0.41666666666666669</v>
      </c>
    </row>
    <row r="953" spans="1:64" s="77" customFormat="1" ht="18.75" customHeight="1" x14ac:dyDescent="0.25">
      <c r="A953" s="105" t="s">
        <v>8177</v>
      </c>
      <c r="B953" s="51" t="s">
        <v>8887</v>
      </c>
      <c r="C953" s="49">
        <v>93</v>
      </c>
      <c r="D953" s="63" t="s">
        <v>3333</v>
      </c>
      <c r="E953" s="51" t="s">
        <v>1630</v>
      </c>
      <c r="F953" s="114">
        <v>5055</v>
      </c>
      <c r="G953" s="51" t="s">
        <v>389</v>
      </c>
      <c r="H953" s="24" t="str">
        <f>IFERROR(IF(F953*1=9999,VLOOKUP(99&amp;C953*1,[4]Depara_Prod_Oficial!$A$2:$F$1048576,6,FALSE),VLOOKUP(F953*1,[4]Depara_Prod_Oficial!$A$2:$F$1048576,6,FALSE)),E953)</f>
        <v>Vida Master</v>
      </c>
      <c r="I953" s="24" t="str">
        <f>IFERROR(VLOOKUP(H953,'[5]Principais Produtos'!$C$1:$D$42,2,0),"Não")</f>
        <v>Sim</v>
      </c>
      <c r="J953" s="51" t="s">
        <v>387</v>
      </c>
      <c r="K953" s="51" t="s">
        <v>958</v>
      </c>
      <c r="L953" s="51" t="s">
        <v>4725</v>
      </c>
      <c r="M953" s="124" t="s">
        <v>48</v>
      </c>
      <c r="N953" s="125">
        <v>154568.88</v>
      </c>
      <c r="O953" s="125">
        <v>84729</v>
      </c>
      <c r="P953" s="56">
        <v>69839.88</v>
      </c>
      <c r="Q953" s="122">
        <v>15000</v>
      </c>
      <c r="R953" s="123"/>
      <c r="S953" s="62" t="s">
        <v>375</v>
      </c>
      <c r="T953" s="53">
        <v>2442441</v>
      </c>
      <c r="U953" s="53" t="s">
        <v>8885</v>
      </c>
      <c r="V953" s="53" t="s">
        <v>8873</v>
      </c>
      <c r="W953" s="53" t="s">
        <v>52</v>
      </c>
      <c r="X953" s="53" t="s">
        <v>8874</v>
      </c>
      <c r="Y953" s="53" t="s">
        <v>8886</v>
      </c>
      <c r="Z953" s="53" t="s">
        <v>8876</v>
      </c>
      <c r="AA953" s="53" t="s">
        <v>56</v>
      </c>
      <c r="AB953" s="53">
        <v>100000</v>
      </c>
      <c r="AC953" s="53">
        <v>100000</v>
      </c>
      <c r="AD953" s="53" t="s">
        <v>56</v>
      </c>
      <c r="AE953" s="53" t="s">
        <v>56</v>
      </c>
      <c r="AF953" s="53" t="s">
        <v>56</v>
      </c>
      <c r="AG953" s="53">
        <v>100000</v>
      </c>
      <c r="AH953" s="53" t="s">
        <v>102</v>
      </c>
      <c r="AI953" s="53">
        <v>50000</v>
      </c>
      <c r="AJ953" s="53">
        <v>0</v>
      </c>
      <c r="AK953" s="53" t="s">
        <v>58</v>
      </c>
      <c r="AL953" s="53">
        <v>0</v>
      </c>
      <c r="AM953" s="51" t="s">
        <v>59</v>
      </c>
      <c r="AN953" s="51" t="s">
        <v>60</v>
      </c>
      <c r="AO953" s="51"/>
      <c r="AP953" s="53" t="s">
        <v>61</v>
      </c>
      <c r="AQ953" s="53" t="s">
        <v>62</v>
      </c>
      <c r="AR953" s="53" t="s">
        <v>2674</v>
      </c>
      <c r="AS953" s="53" t="s">
        <v>88</v>
      </c>
      <c r="AT953" s="53" t="s">
        <v>313</v>
      </c>
      <c r="AU953" s="53" t="s">
        <v>65</v>
      </c>
      <c r="AV953" s="53" t="s">
        <v>472</v>
      </c>
      <c r="AW953" s="53" t="s">
        <v>92</v>
      </c>
      <c r="AX953" s="53" t="s">
        <v>68</v>
      </c>
      <c r="AY953" s="53" t="s">
        <v>93</v>
      </c>
      <c r="AZ953" s="53" t="s">
        <v>8561</v>
      </c>
      <c r="BA953" s="53" t="s">
        <v>70</v>
      </c>
      <c r="BB953" s="53">
        <v>0</v>
      </c>
      <c r="BC953" s="53" t="s">
        <v>8887</v>
      </c>
      <c r="BD953" s="58">
        <v>42844</v>
      </c>
      <c r="BE953" s="58">
        <v>42852</v>
      </c>
      <c r="BF953" s="53">
        <v>100000</v>
      </c>
      <c r="BG953" s="58">
        <v>42852</v>
      </c>
      <c r="BH953" s="59" t="s">
        <v>8561</v>
      </c>
      <c r="BI953" s="60">
        <v>151</v>
      </c>
      <c r="BJ953" s="61">
        <v>5.0333333333333332</v>
      </c>
      <c r="BK953" s="27">
        <f t="shared" si="54"/>
        <v>4</v>
      </c>
      <c r="BL953" s="110">
        <f t="shared" si="55"/>
        <v>0.33333333333333331</v>
      </c>
    </row>
    <row r="954" spans="1:64" s="77" customFormat="1" ht="18.75" customHeight="1" x14ac:dyDescent="0.25">
      <c r="A954" s="105" t="s">
        <v>8177</v>
      </c>
      <c r="B954" s="51" t="s">
        <v>8893</v>
      </c>
      <c r="C954" s="49">
        <v>82</v>
      </c>
      <c r="D954" s="63" t="s">
        <v>3333</v>
      </c>
      <c r="E954" s="51" t="s">
        <v>1633</v>
      </c>
      <c r="F954" s="114">
        <v>5043</v>
      </c>
      <c r="G954" s="51" t="s">
        <v>399</v>
      </c>
      <c r="H954" s="24" t="str">
        <f>IFERROR(IF(F954*1=9999,VLOOKUP(99&amp;C954*1,[4]Depara_Prod_Oficial!$A$2:$F$1048576,6,FALSE),VLOOKUP(F954*1,[4]Depara_Prod_Oficial!$A$2:$F$1048576,6,FALSE)),E954)</f>
        <v>AP Mulher</v>
      </c>
      <c r="I954" s="24" t="str">
        <f>IFERROR(VLOOKUP(H954,'[5]Principais Produtos'!$C$1:$D$42,2,0),"Não")</f>
        <v>Sim</v>
      </c>
      <c r="J954" s="51" t="s">
        <v>387</v>
      </c>
      <c r="K954" s="51" t="s">
        <v>7172</v>
      </c>
      <c r="L954" s="51"/>
      <c r="M954" s="124" t="s">
        <v>48</v>
      </c>
      <c r="N954" s="125">
        <v>45000</v>
      </c>
      <c r="O954" s="125">
        <v>39743</v>
      </c>
      <c r="P954" s="56">
        <v>5257</v>
      </c>
      <c r="Q954" s="122"/>
      <c r="R954" s="123"/>
      <c r="S954" s="62" t="s">
        <v>375</v>
      </c>
      <c r="T954" s="53">
        <v>2458272</v>
      </c>
      <c r="U954" s="53" t="s">
        <v>8888</v>
      </c>
      <c r="V954" s="53" t="s">
        <v>8889</v>
      </c>
      <c r="W954" s="53" t="s">
        <v>52</v>
      </c>
      <c r="X954" s="53" t="s">
        <v>8890</v>
      </c>
      <c r="Y954" s="53" t="s">
        <v>8891</v>
      </c>
      <c r="Z954" s="53" t="s">
        <v>8892</v>
      </c>
      <c r="AA954" s="53" t="s">
        <v>56</v>
      </c>
      <c r="AB954" s="53">
        <v>39743</v>
      </c>
      <c r="AC954" s="53">
        <v>39743</v>
      </c>
      <c r="AD954" s="53" t="s">
        <v>56</v>
      </c>
      <c r="AE954" s="53" t="s">
        <v>56</v>
      </c>
      <c r="AF954" s="53" t="s">
        <v>56</v>
      </c>
      <c r="AG954" s="53">
        <v>39743</v>
      </c>
      <c r="AH954" s="53" t="s">
        <v>102</v>
      </c>
      <c r="AI954" s="53">
        <v>19871.5</v>
      </c>
      <c r="AJ954" s="53">
        <v>0</v>
      </c>
      <c r="AK954" s="53" t="s">
        <v>58</v>
      </c>
      <c r="AL954" s="53">
        <v>0</v>
      </c>
      <c r="AM954" s="51" t="s">
        <v>59</v>
      </c>
      <c r="AN954" s="51" t="s">
        <v>60</v>
      </c>
      <c r="AO954" s="51"/>
      <c r="AP954" s="53" t="s">
        <v>61</v>
      </c>
      <c r="AQ954" s="53" t="s">
        <v>62</v>
      </c>
      <c r="AR954" s="53" t="s">
        <v>168</v>
      </c>
      <c r="AS954" s="53" t="s">
        <v>88</v>
      </c>
      <c r="AT954" s="53" t="s">
        <v>347</v>
      </c>
      <c r="AU954" s="53" t="s">
        <v>65</v>
      </c>
      <c r="AV954" s="53" t="s">
        <v>1382</v>
      </c>
      <c r="AW954" s="53" t="s">
        <v>92</v>
      </c>
      <c r="AX954" s="53" t="s">
        <v>68</v>
      </c>
      <c r="AY954" s="53" t="s">
        <v>93</v>
      </c>
      <c r="AZ954" s="53" t="s">
        <v>8561</v>
      </c>
      <c r="BA954" s="53" t="s">
        <v>70</v>
      </c>
      <c r="BB954" s="53">
        <v>0</v>
      </c>
      <c r="BC954" s="53" t="s">
        <v>8893</v>
      </c>
      <c r="BD954" s="58">
        <v>42891</v>
      </c>
      <c r="BE954" s="58">
        <v>42896</v>
      </c>
      <c r="BF954" s="53">
        <v>39743</v>
      </c>
      <c r="BG954" s="58">
        <v>42896</v>
      </c>
      <c r="BH954" s="59" t="s">
        <v>8561</v>
      </c>
      <c r="BI954" s="60">
        <v>107</v>
      </c>
      <c r="BJ954" s="61">
        <v>3.5666666666666669</v>
      </c>
      <c r="BK954" s="27">
        <f t="shared" si="54"/>
        <v>3</v>
      </c>
      <c r="BL954" s="110">
        <f t="shared" si="55"/>
        <v>0.25</v>
      </c>
    </row>
    <row r="955" spans="1:64" s="77" customFormat="1" ht="18.75" customHeight="1" x14ac:dyDescent="0.25">
      <c r="A955" s="105" t="s">
        <v>8177</v>
      </c>
      <c r="B955" s="51" t="s">
        <v>8899</v>
      </c>
      <c r="C955" s="49">
        <v>93</v>
      </c>
      <c r="D955" s="63" t="s">
        <v>3333</v>
      </c>
      <c r="E955" s="51" t="s">
        <v>1630</v>
      </c>
      <c r="F955" s="114">
        <v>5055</v>
      </c>
      <c r="G955" s="51" t="s">
        <v>389</v>
      </c>
      <c r="H955" s="24" t="str">
        <f>IFERROR(IF(F955*1=9999,VLOOKUP(99&amp;C955*1,[4]Depara_Prod_Oficial!$A$2:$F$1048576,6,FALSE),VLOOKUP(F955*1,[4]Depara_Prod_Oficial!$A$2:$F$1048576,6,FALSE)),E955)</f>
        <v>Vida Master</v>
      </c>
      <c r="I955" s="24" t="str">
        <f>IFERROR(VLOOKUP(H955,'[5]Principais Produtos'!$C$1:$D$42,2,0),"Não")</f>
        <v>Sim</v>
      </c>
      <c r="J955" s="51" t="s">
        <v>387</v>
      </c>
      <c r="K955" s="51" t="s">
        <v>958</v>
      </c>
      <c r="L955" s="51" t="s">
        <v>4725</v>
      </c>
      <c r="M955" s="124" t="s">
        <v>48</v>
      </c>
      <c r="N955" s="125">
        <v>103000</v>
      </c>
      <c r="O955" s="125">
        <v>98431.6</v>
      </c>
      <c r="P955" s="56">
        <v>4568.3999999999942</v>
      </c>
      <c r="Q955" s="122"/>
      <c r="R955" s="123"/>
      <c r="S955" s="62" t="s">
        <v>375</v>
      </c>
      <c r="T955" s="53">
        <v>2428393</v>
      </c>
      <c r="U955" s="53" t="s">
        <v>8894</v>
      </c>
      <c r="V955" s="53" t="s">
        <v>8895</v>
      </c>
      <c r="W955" s="53" t="s">
        <v>52</v>
      </c>
      <c r="X955" s="53" t="s">
        <v>8896</v>
      </c>
      <c r="Y955" s="53" t="s">
        <v>8897</v>
      </c>
      <c r="Z955" s="53" t="s">
        <v>8898</v>
      </c>
      <c r="AA955" s="53" t="s">
        <v>56</v>
      </c>
      <c r="AB955" s="53">
        <v>103000</v>
      </c>
      <c r="AC955" s="53">
        <v>103000</v>
      </c>
      <c r="AD955" s="53" t="s">
        <v>56</v>
      </c>
      <c r="AE955" s="53" t="s">
        <v>56</v>
      </c>
      <c r="AF955" s="53" t="s">
        <v>56</v>
      </c>
      <c r="AG955" s="53">
        <v>103000</v>
      </c>
      <c r="AH955" s="53" t="s">
        <v>102</v>
      </c>
      <c r="AI955" s="53">
        <v>51500</v>
      </c>
      <c r="AJ955" s="53">
        <v>0</v>
      </c>
      <c r="AK955" s="53" t="s">
        <v>58</v>
      </c>
      <c r="AL955" s="53">
        <v>0</v>
      </c>
      <c r="AM955" s="51" t="s">
        <v>59</v>
      </c>
      <c r="AN955" s="51" t="s">
        <v>60</v>
      </c>
      <c r="AO955" s="51"/>
      <c r="AP955" s="53" t="s">
        <v>61</v>
      </c>
      <c r="AQ955" s="53" t="s">
        <v>62</v>
      </c>
      <c r="AR955" s="53" t="s">
        <v>87</v>
      </c>
      <c r="AS955" s="53" t="s">
        <v>88</v>
      </c>
      <c r="AT955" s="53" t="s">
        <v>169</v>
      </c>
      <c r="AU955" s="53" t="s">
        <v>65</v>
      </c>
      <c r="AV955" s="53" t="s">
        <v>1676</v>
      </c>
      <c r="AW955" s="53" t="s">
        <v>92</v>
      </c>
      <c r="AX955" s="53" t="s">
        <v>68</v>
      </c>
      <c r="AY955" s="53" t="s">
        <v>93</v>
      </c>
      <c r="AZ955" s="53" t="s">
        <v>8561</v>
      </c>
      <c r="BA955" s="53" t="s">
        <v>70</v>
      </c>
      <c r="BB955" s="53">
        <v>0</v>
      </c>
      <c r="BC955" s="53" t="s">
        <v>8899</v>
      </c>
      <c r="BD955" s="58">
        <v>42808</v>
      </c>
      <c r="BE955" s="58">
        <v>42817</v>
      </c>
      <c r="BF955" s="53">
        <v>103000</v>
      </c>
      <c r="BG955" s="58">
        <v>42817</v>
      </c>
      <c r="BH955" s="59" t="s">
        <v>8561</v>
      </c>
      <c r="BI955" s="60">
        <v>186</v>
      </c>
      <c r="BJ955" s="61">
        <v>6.2</v>
      </c>
      <c r="BK955" s="27">
        <f t="shared" si="54"/>
        <v>6</v>
      </c>
      <c r="BL955" s="110">
        <f t="shared" si="55"/>
        <v>0.5</v>
      </c>
    </row>
    <row r="956" spans="1:64" s="77" customFormat="1" ht="18.75" customHeight="1" x14ac:dyDescent="0.25">
      <c r="A956" s="105" t="s">
        <v>8177</v>
      </c>
      <c r="B956" s="51" t="s">
        <v>8905</v>
      </c>
      <c r="C956" s="49">
        <v>93</v>
      </c>
      <c r="D956" s="63" t="s">
        <v>3333</v>
      </c>
      <c r="E956" s="51" t="s">
        <v>1630</v>
      </c>
      <c r="F956" s="114">
        <v>5055</v>
      </c>
      <c r="G956" s="51" t="s">
        <v>46</v>
      </c>
      <c r="H956" s="24" t="str">
        <f>IFERROR(IF(F956*1=9999,VLOOKUP(99&amp;C956*1,[4]Depara_Prod_Oficial!$A$2:$F$1048576,6,FALSE),VLOOKUP(F956*1,[4]Depara_Prod_Oficial!$A$2:$F$1048576,6,FALSE)),E956)</f>
        <v>Vida Master</v>
      </c>
      <c r="I956" s="24" t="str">
        <f>IFERROR(VLOOKUP(H956,'[5]Principais Produtos'!$C$1:$D$42,2,0),"Não")</f>
        <v>Sim</v>
      </c>
      <c r="J956" s="51" t="s">
        <v>387</v>
      </c>
      <c r="K956" s="51" t="s">
        <v>958</v>
      </c>
      <c r="L956" s="51" t="s">
        <v>4725</v>
      </c>
      <c r="M956" s="124" t="s">
        <v>48</v>
      </c>
      <c r="N956" s="125">
        <v>120000</v>
      </c>
      <c r="O956" s="125">
        <v>89600</v>
      </c>
      <c r="P956" s="56">
        <v>30400</v>
      </c>
      <c r="Q956" s="122"/>
      <c r="R956" s="123"/>
      <c r="S956" s="62" t="s">
        <v>375</v>
      </c>
      <c r="T956" s="53">
        <v>2432936</v>
      </c>
      <c r="U956" s="53" t="s">
        <v>8900</v>
      </c>
      <c r="V956" s="53" t="s">
        <v>8901</v>
      </c>
      <c r="W956" s="53" t="s">
        <v>52</v>
      </c>
      <c r="X956" s="53" t="s">
        <v>8902</v>
      </c>
      <c r="Y956" s="53" t="s">
        <v>8903</v>
      </c>
      <c r="Z956" s="53" t="s">
        <v>8904</v>
      </c>
      <c r="AA956" s="53" t="s">
        <v>56</v>
      </c>
      <c r="AB956" s="53">
        <v>108358</v>
      </c>
      <c r="AC956" s="53">
        <v>108358</v>
      </c>
      <c r="AD956" s="53" t="s">
        <v>56</v>
      </c>
      <c r="AE956" s="53" t="s">
        <v>56</v>
      </c>
      <c r="AF956" s="53" t="s">
        <v>56</v>
      </c>
      <c r="AG956" s="53">
        <v>108358</v>
      </c>
      <c r="AH956" s="53" t="s">
        <v>102</v>
      </c>
      <c r="AI956" s="53">
        <v>54179</v>
      </c>
      <c r="AJ956" s="53">
        <v>0</v>
      </c>
      <c r="AK956" s="53" t="s">
        <v>58</v>
      </c>
      <c r="AL956" s="53">
        <v>0</v>
      </c>
      <c r="AM956" s="51" t="s">
        <v>59</v>
      </c>
      <c r="AN956" s="51" t="s">
        <v>60</v>
      </c>
      <c r="AO956" s="51"/>
      <c r="AP956" s="53" t="s">
        <v>61</v>
      </c>
      <c r="AQ956" s="53" t="s">
        <v>62</v>
      </c>
      <c r="AR956" s="53" t="s">
        <v>87</v>
      </c>
      <c r="AS956" s="53" t="s">
        <v>88</v>
      </c>
      <c r="AT956" s="53" t="s">
        <v>500</v>
      </c>
      <c r="AU956" s="53" t="s">
        <v>65</v>
      </c>
      <c r="AV956" s="53" t="s">
        <v>201</v>
      </c>
      <c r="AW956" s="53" t="s">
        <v>92</v>
      </c>
      <c r="AX956" s="53" t="s">
        <v>68</v>
      </c>
      <c r="AY956" s="53" t="s">
        <v>93</v>
      </c>
      <c r="AZ956" s="53" t="s">
        <v>8561</v>
      </c>
      <c r="BA956" s="53" t="s">
        <v>70</v>
      </c>
      <c r="BB956" s="53">
        <v>0</v>
      </c>
      <c r="BC956" s="53" t="s">
        <v>8905</v>
      </c>
      <c r="BD956" s="58">
        <v>42818</v>
      </c>
      <c r="BE956" s="58">
        <v>42829</v>
      </c>
      <c r="BF956" s="53">
        <v>108358</v>
      </c>
      <c r="BG956" s="58">
        <v>42829</v>
      </c>
      <c r="BH956" s="59" t="s">
        <v>8561</v>
      </c>
      <c r="BI956" s="60">
        <v>174</v>
      </c>
      <c r="BJ956" s="61">
        <v>5.8</v>
      </c>
      <c r="BK956" s="27">
        <f t="shared" si="54"/>
        <v>5</v>
      </c>
      <c r="BL956" s="110">
        <f t="shared" si="55"/>
        <v>0.41666666666666669</v>
      </c>
    </row>
    <row r="957" spans="1:64" s="77" customFormat="1" ht="18.75" customHeight="1" x14ac:dyDescent="0.25">
      <c r="A957" s="105" t="s">
        <v>8177</v>
      </c>
      <c r="B957" s="51" t="s">
        <v>8912</v>
      </c>
      <c r="C957" s="49">
        <v>93</v>
      </c>
      <c r="D957" s="63" t="s">
        <v>3333</v>
      </c>
      <c r="E957" s="51" t="s">
        <v>1630</v>
      </c>
      <c r="F957" s="114">
        <v>5055</v>
      </c>
      <c r="G957" s="51" t="s">
        <v>389</v>
      </c>
      <c r="H957" s="24" t="str">
        <f>IFERROR(IF(F957*1=9999,VLOOKUP(99&amp;C957*1,[4]Depara_Prod_Oficial!$A$2:$F$1048576,6,FALSE),VLOOKUP(F957*1,[4]Depara_Prod_Oficial!$A$2:$F$1048576,6,FALSE)),E957)</f>
        <v>Vida Master</v>
      </c>
      <c r="I957" s="24" t="str">
        <f>IFERROR(VLOOKUP(H957,'[5]Principais Produtos'!$C$1:$D$42,2,0),"Não")</f>
        <v>Sim</v>
      </c>
      <c r="J957" s="51" t="s">
        <v>387</v>
      </c>
      <c r="K957" s="51" t="s">
        <v>958</v>
      </c>
      <c r="L957" s="51" t="s">
        <v>5507</v>
      </c>
      <c r="M957" s="124" t="s">
        <v>48</v>
      </c>
      <c r="N957" s="125">
        <v>123000</v>
      </c>
      <c r="O957" s="125">
        <v>98600</v>
      </c>
      <c r="P957" s="56">
        <v>24400</v>
      </c>
      <c r="Q957" s="122"/>
      <c r="R957" s="123"/>
      <c r="S957" s="62" t="s">
        <v>375</v>
      </c>
      <c r="T957" s="53">
        <v>2233050</v>
      </c>
      <c r="U957" s="53" t="s">
        <v>8906</v>
      </c>
      <c r="V957" s="53" t="s">
        <v>8907</v>
      </c>
      <c r="W957" s="53" t="s">
        <v>52</v>
      </c>
      <c r="X957" s="53" t="s">
        <v>8908</v>
      </c>
      <c r="Y957" s="53" t="s">
        <v>8909</v>
      </c>
      <c r="Z957" s="53" t="s">
        <v>8910</v>
      </c>
      <c r="AA957" s="53" t="s">
        <v>56</v>
      </c>
      <c r="AB957" s="53">
        <v>103000</v>
      </c>
      <c r="AC957" s="53">
        <v>103000</v>
      </c>
      <c r="AD957" s="53" t="s">
        <v>56</v>
      </c>
      <c r="AE957" s="53" t="s">
        <v>56</v>
      </c>
      <c r="AF957" s="53" t="s">
        <v>56</v>
      </c>
      <c r="AG957" s="53">
        <v>103000</v>
      </c>
      <c r="AH957" s="53" t="s">
        <v>102</v>
      </c>
      <c r="AI957" s="53">
        <v>51500</v>
      </c>
      <c r="AJ957" s="53">
        <v>0</v>
      </c>
      <c r="AK957" s="53" t="s">
        <v>58</v>
      </c>
      <c r="AL957" s="53">
        <v>0</v>
      </c>
      <c r="AM957" s="51" t="s">
        <v>59</v>
      </c>
      <c r="AN957" s="51" t="s">
        <v>60</v>
      </c>
      <c r="AO957" s="51"/>
      <c r="AP957" s="53" t="s">
        <v>61</v>
      </c>
      <c r="AQ957" s="53" t="s">
        <v>62</v>
      </c>
      <c r="AR957" s="53" t="s">
        <v>168</v>
      </c>
      <c r="AS957" s="53" t="s">
        <v>88</v>
      </c>
      <c r="AT957" s="53" t="s">
        <v>8911</v>
      </c>
      <c r="AU957" s="53" t="s">
        <v>65</v>
      </c>
      <c r="AV957" s="53" t="s">
        <v>123</v>
      </c>
      <c r="AW957" s="53" t="s">
        <v>105</v>
      </c>
      <c r="AX957" s="53" t="s">
        <v>68</v>
      </c>
      <c r="AY957" s="53" t="s">
        <v>93</v>
      </c>
      <c r="AZ957" s="53" t="s">
        <v>8542</v>
      </c>
      <c r="BA957" s="53" t="s">
        <v>70</v>
      </c>
      <c r="BB957" s="53">
        <v>0</v>
      </c>
      <c r="BC957" s="53" t="s">
        <v>8912</v>
      </c>
      <c r="BD957" s="58">
        <v>42466</v>
      </c>
      <c r="BE957" s="58">
        <v>42471</v>
      </c>
      <c r="BF957" s="53">
        <v>103000</v>
      </c>
      <c r="BG957" s="58">
        <v>42471</v>
      </c>
      <c r="BH957" s="59" t="s">
        <v>8542</v>
      </c>
      <c r="BI957" s="60">
        <v>533</v>
      </c>
      <c r="BJ957" s="61">
        <v>17.766666666666666</v>
      </c>
      <c r="BK957" s="27">
        <f t="shared" si="54"/>
        <v>17</v>
      </c>
      <c r="BL957" s="110">
        <f t="shared" si="55"/>
        <v>1.4166666666666667</v>
      </c>
    </row>
    <row r="958" spans="1:64" s="77" customFormat="1" ht="18.75" customHeight="1" x14ac:dyDescent="0.25">
      <c r="A958" s="105" t="s">
        <v>8177</v>
      </c>
      <c r="B958" s="51" t="s">
        <v>8918</v>
      </c>
      <c r="C958" s="49">
        <v>93</v>
      </c>
      <c r="D958" s="63" t="s">
        <v>3333</v>
      </c>
      <c r="E958" s="51" t="s">
        <v>1630</v>
      </c>
      <c r="F958" s="114">
        <v>5055</v>
      </c>
      <c r="G958" s="51" t="s">
        <v>374</v>
      </c>
      <c r="H958" s="24" t="str">
        <f>IFERROR(IF(F958*1=9999,VLOOKUP(99&amp;C958*1,[4]Depara_Prod_Oficial!$A$2:$F$1048576,6,FALSE),VLOOKUP(F958*1,[4]Depara_Prod_Oficial!$A$2:$F$1048576,6,FALSE)),E958)</f>
        <v>Vida Master</v>
      </c>
      <c r="I958" s="24" t="str">
        <f>IFERROR(VLOOKUP(H958,'[5]Principais Produtos'!$C$1:$D$42,2,0),"Não")</f>
        <v>Sim</v>
      </c>
      <c r="J958" s="51" t="s">
        <v>387</v>
      </c>
      <c r="K958" s="51" t="s">
        <v>958</v>
      </c>
      <c r="L958" s="51" t="s">
        <v>4725</v>
      </c>
      <c r="M958" s="124" t="s">
        <v>48</v>
      </c>
      <c r="N958" s="125">
        <v>150000</v>
      </c>
      <c r="O958" s="125">
        <v>89123.02</v>
      </c>
      <c r="P958" s="56">
        <v>60876.979999999996</v>
      </c>
      <c r="Q958" s="122"/>
      <c r="R958" s="123"/>
      <c r="S958" s="62" t="s">
        <v>375</v>
      </c>
      <c r="T958" s="53">
        <v>2395610</v>
      </c>
      <c r="U958" s="53" t="s">
        <v>8913</v>
      </c>
      <c r="V958" s="53" t="s">
        <v>8914</v>
      </c>
      <c r="W958" s="53" t="s">
        <v>52</v>
      </c>
      <c r="X958" s="53" t="s">
        <v>8915</v>
      </c>
      <c r="Y958" s="53" t="s">
        <v>8916</v>
      </c>
      <c r="Z958" s="53" t="s">
        <v>8917</v>
      </c>
      <c r="AA958" s="53" t="s">
        <v>56</v>
      </c>
      <c r="AB958" s="53">
        <v>50000</v>
      </c>
      <c r="AC958" s="53">
        <v>50000</v>
      </c>
      <c r="AD958" s="53" t="s">
        <v>56</v>
      </c>
      <c r="AE958" s="53" t="s">
        <v>56</v>
      </c>
      <c r="AF958" s="53" t="s">
        <v>56</v>
      </c>
      <c r="AG958" s="53">
        <v>50000</v>
      </c>
      <c r="AH958" s="53" t="s">
        <v>102</v>
      </c>
      <c r="AI958" s="53">
        <v>25000</v>
      </c>
      <c r="AJ958" s="53">
        <v>0</v>
      </c>
      <c r="AK958" s="53" t="s">
        <v>58</v>
      </c>
      <c r="AL958" s="53">
        <v>0</v>
      </c>
      <c r="AM958" s="51" t="s">
        <v>59</v>
      </c>
      <c r="AN958" s="51" t="s">
        <v>60</v>
      </c>
      <c r="AO958" s="51"/>
      <c r="AP958" s="53" t="s">
        <v>61</v>
      </c>
      <c r="AQ958" s="53" t="s">
        <v>62</v>
      </c>
      <c r="AR958" s="53" t="s">
        <v>87</v>
      </c>
      <c r="AS958" s="53" t="s">
        <v>88</v>
      </c>
      <c r="AT958" s="53" t="s">
        <v>1789</v>
      </c>
      <c r="AU958" s="53" t="s">
        <v>65</v>
      </c>
      <c r="AV958" s="53" t="s">
        <v>201</v>
      </c>
      <c r="AW958" s="53" t="s">
        <v>92</v>
      </c>
      <c r="AX958" s="53" t="s">
        <v>68</v>
      </c>
      <c r="AY958" s="53" t="s">
        <v>93</v>
      </c>
      <c r="AZ958" s="53" t="s">
        <v>8737</v>
      </c>
      <c r="BA958" s="53" t="s">
        <v>70</v>
      </c>
      <c r="BB958" s="53">
        <v>0</v>
      </c>
      <c r="BC958" s="53" t="s">
        <v>8918</v>
      </c>
      <c r="BD958" s="58">
        <v>42709</v>
      </c>
      <c r="BE958" s="58">
        <v>42713</v>
      </c>
      <c r="BF958" s="53">
        <v>50000</v>
      </c>
      <c r="BG958" s="58">
        <v>42713</v>
      </c>
      <c r="BH958" s="59" t="s">
        <v>8737</v>
      </c>
      <c r="BI958" s="60">
        <v>292</v>
      </c>
      <c r="BJ958" s="61">
        <v>9.7333333333333325</v>
      </c>
      <c r="BK958" s="27">
        <f t="shared" si="54"/>
        <v>9</v>
      </c>
      <c r="BL958" s="110">
        <f t="shared" si="55"/>
        <v>0.75</v>
      </c>
    </row>
    <row r="959" spans="1:64" s="77" customFormat="1" ht="18.75" customHeight="1" x14ac:dyDescent="0.25">
      <c r="A959" s="105" t="s">
        <v>8177</v>
      </c>
      <c r="B959" s="51" t="s">
        <v>8923</v>
      </c>
      <c r="C959" s="49">
        <v>93</v>
      </c>
      <c r="D959" s="63" t="s">
        <v>3333</v>
      </c>
      <c r="E959" s="51" t="s">
        <v>1630</v>
      </c>
      <c r="F959" s="114">
        <v>5055</v>
      </c>
      <c r="G959" s="51" t="s">
        <v>389</v>
      </c>
      <c r="H959" s="24" t="str">
        <f>IFERROR(IF(F959*1=9999,VLOOKUP(99&amp;C959*1,[4]Depara_Prod_Oficial!$A$2:$F$1048576,6,FALSE),VLOOKUP(F959*1,[4]Depara_Prod_Oficial!$A$2:$F$1048576,6,FALSE)),E959)</f>
        <v>Vida Master</v>
      </c>
      <c r="I959" s="24" t="str">
        <f>IFERROR(VLOOKUP(H959,'[5]Principais Produtos'!$C$1:$D$42,2,0),"Não")</f>
        <v>Sim</v>
      </c>
      <c r="J959" s="51" t="s">
        <v>387</v>
      </c>
      <c r="K959" s="51" t="s">
        <v>958</v>
      </c>
      <c r="L959" s="51" t="s">
        <v>5507</v>
      </c>
      <c r="M959" s="124" t="s">
        <v>48</v>
      </c>
      <c r="N959" s="125">
        <v>103000</v>
      </c>
      <c r="O959" s="125">
        <v>100000</v>
      </c>
      <c r="P959" s="56">
        <v>3000</v>
      </c>
      <c r="Q959" s="122"/>
      <c r="R959" s="123"/>
      <c r="S959" s="62" t="s">
        <v>375</v>
      </c>
      <c r="T959" s="53">
        <v>2261144</v>
      </c>
      <c r="U959" s="53" t="s">
        <v>8919</v>
      </c>
      <c r="V959" s="53" t="s">
        <v>8920</v>
      </c>
      <c r="W959" s="53" t="s">
        <v>52</v>
      </c>
      <c r="X959" s="53" t="s">
        <v>8921</v>
      </c>
      <c r="Y959" s="53" t="s">
        <v>8922</v>
      </c>
      <c r="Z959" s="53" t="s">
        <v>3257</v>
      </c>
      <c r="AA959" s="53" t="s">
        <v>56</v>
      </c>
      <c r="AB959" s="53">
        <v>103849</v>
      </c>
      <c r="AC959" s="53">
        <v>103849</v>
      </c>
      <c r="AD959" s="53" t="s">
        <v>56</v>
      </c>
      <c r="AE959" s="53" t="s">
        <v>56</v>
      </c>
      <c r="AF959" s="53" t="s">
        <v>56</v>
      </c>
      <c r="AG959" s="53">
        <v>103849</v>
      </c>
      <c r="AH959" s="53" t="s">
        <v>102</v>
      </c>
      <c r="AI959" s="53">
        <v>51924.5</v>
      </c>
      <c r="AJ959" s="53">
        <v>0</v>
      </c>
      <c r="AK959" s="53" t="s">
        <v>58</v>
      </c>
      <c r="AL959" s="53">
        <v>0</v>
      </c>
      <c r="AM959" s="51" t="s">
        <v>59</v>
      </c>
      <c r="AN959" s="51" t="s">
        <v>60</v>
      </c>
      <c r="AO959" s="51"/>
      <c r="AP959" s="53" t="s">
        <v>61</v>
      </c>
      <c r="AQ959" s="53" t="s">
        <v>62</v>
      </c>
      <c r="AR959" s="53" t="s">
        <v>142</v>
      </c>
      <c r="AS959" s="53" t="s">
        <v>88</v>
      </c>
      <c r="AT959" s="53" t="s">
        <v>1979</v>
      </c>
      <c r="AU959" s="53" t="s">
        <v>65</v>
      </c>
      <c r="AV959" s="53" t="s">
        <v>623</v>
      </c>
      <c r="AW959" s="53" t="s">
        <v>67</v>
      </c>
      <c r="AX959" s="53" t="s">
        <v>68</v>
      </c>
      <c r="AY959" s="53" t="s">
        <v>93</v>
      </c>
      <c r="AZ959" s="53" t="s">
        <v>8737</v>
      </c>
      <c r="BA959" s="53" t="s">
        <v>70</v>
      </c>
      <c r="BB959" s="53">
        <v>0</v>
      </c>
      <c r="BC959" s="53" t="s">
        <v>8923</v>
      </c>
      <c r="BD959" s="58">
        <v>42514</v>
      </c>
      <c r="BE959" s="58">
        <v>42521</v>
      </c>
      <c r="BF959" s="53">
        <v>103849</v>
      </c>
      <c r="BG959" s="58">
        <v>42521</v>
      </c>
      <c r="BH959" s="59" t="s">
        <v>8737</v>
      </c>
      <c r="BI959" s="60">
        <v>484</v>
      </c>
      <c r="BJ959" s="61">
        <v>16.133333333333333</v>
      </c>
      <c r="BK959" s="27">
        <f t="shared" si="54"/>
        <v>15</v>
      </c>
      <c r="BL959" s="110">
        <f t="shared" si="55"/>
        <v>1.25</v>
      </c>
    </row>
    <row r="960" spans="1:64" s="77" customFormat="1" ht="18.75" customHeight="1" x14ac:dyDescent="0.25">
      <c r="A960" s="105" t="s">
        <v>8177</v>
      </c>
      <c r="B960" s="51" t="s">
        <v>8929</v>
      </c>
      <c r="C960" s="49">
        <v>93</v>
      </c>
      <c r="D960" s="63" t="s">
        <v>3333</v>
      </c>
      <c r="E960" s="51" t="s">
        <v>1630</v>
      </c>
      <c r="F960" s="114">
        <v>5055</v>
      </c>
      <c r="G960" s="51" t="s">
        <v>389</v>
      </c>
      <c r="H960" s="24" t="str">
        <f>IFERROR(IF(F960*1=9999,VLOOKUP(99&amp;C960*1,[4]Depara_Prod_Oficial!$A$2:$F$1048576,6,FALSE),VLOOKUP(F960*1,[4]Depara_Prod_Oficial!$A$2:$F$1048576,6,FALSE)),E960)</f>
        <v>Vida Master</v>
      </c>
      <c r="I960" s="24" t="str">
        <f>IFERROR(VLOOKUP(H960,'[5]Principais Produtos'!$C$1:$D$42,2,0),"Não")</f>
        <v>Sim</v>
      </c>
      <c r="J960" s="51" t="s">
        <v>387</v>
      </c>
      <c r="K960" s="51" t="s">
        <v>958</v>
      </c>
      <c r="L960" s="51" t="s">
        <v>5507</v>
      </c>
      <c r="M960" s="124" t="s">
        <v>48</v>
      </c>
      <c r="N960" s="125">
        <v>195000</v>
      </c>
      <c r="O960" s="125">
        <v>78526.320000000007</v>
      </c>
      <c r="P960" s="56">
        <v>116473.68</v>
      </c>
      <c r="Q960" s="122"/>
      <c r="R960" s="123"/>
      <c r="S960" s="62" t="s">
        <v>375</v>
      </c>
      <c r="T960" s="53">
        <v>2310406</v>
      </c>
      <c r="U960" s="53" t="s">
        <v>8924</v>
      </c>
      <c r="V960" s="53" t="s">
        <v>8925</v>
      </c>
      <c r="W960" s="53" t="s">
        <v>52</v>
      </c>
      <c r="X960" s="53" t="s">
        <v>8926</v>
      </c>
      <c r="Y960" s="53" t="s">
        <v>8927</v>
      </c>
      <c r="Z960" s="53" t="s">
        <v>8928</v>
      </c>
      <c r="AA960" s="53" t="s">
        <v>56</v>
      </c>
      <c r="AB960" s="53">
        <v>180000</v>
      </c>
      <c r="AC960" s="53">
        <v>180000</v>
      </c>
      <c r="AD960" s="53" t="s">
        <v>56</v>
      </c>
      <c r="AE960" s="53" t="s">
        <v>56</v>
      </c>
      <c r="AF960" s="53" t="s">
        <v>56</v>
      </c>
      <c r="AG960" s="53">
        <v>180000</v>
      </c>
      <c r="AH960" s="53" t="s">
        <v>102</v>
      </c>
      <c r="AI960" s="53">
        <v>90000</v>
      </c>
      <c r="AJ960" s="53">
        <v>0</v>
      </c>
      <c r="AK960" s="53" t="s">
        <v>58</v>
      </c>
      <c r="AL960" s="53">
        <v>0</v>
      </c>
      <c r="AM960" s="51" t="s">
        <v>59</v>
      </c>
      <c r="AN960" s="51" t="s">
        <v>60</v>
      </c>
      <c r="AO960" s="51"/>
      <c r="AP960" s="53" t="s">
        <v>61</v>
      </c>
      <c r="AQ960" s="53" t="s">
        <v>62</v>
      </c>
      <c r="AR960" s="53" t="s">
        <v>87</v>
      </c>
      <c r="AS960" s="53" t="s">
        <v>88</v>
      </c>
      <c r="AT960" s="53" t="s">
        <v>169</v>
      </c>
      <c r="AU960" s="53" t="s">
        <v>65</v>
      </c>
      <c r="AV960" s="53" t="s">
        <v>201</v>
      </c>
      <c r="AW960" s="53" t="s">
        <v>92</v>
      </c>
      <c r="AX960" s="53" t="s">
        <v>68</v>
      </c>
      <c r="AY960" s="53" t="s">
        <v>93</v>
      </c>
      <c r="AZ960" s="53" t="s">
        <v>8737</v>
      </c>
      <c r="BA960" s="53" t="s">
        <v>70</v>
      </c>
      <c r="BB960" s="53">
        <v>0</v>
      </c>
      <c r="BC960" s="53" t="s">
        <v>8929</v>
      </c>
      <c r="BD960" s="58">
        <v>42608</v>
      </c>
      <c r="BE960" s="58">
        <v>42615</v>
      </c>
      <c r="BF960" s="53">
        <v>180000</v>
      </c>
      <c r="BG960" s="58">
        <v>42615</v>
      </c>
      <c r="BH960" s="59" t="s">
        <v>8737</v>
      </c>
      <c r="BI960" s="60">
        <v>390</v>
      </c>
      <c r="BJ960" s="61">
        <v>13</v>
      </c>
      <c r="BK960" s="27">
        <f t="shared" si="54"/>
        <v>12</v>
      </c>
      <c r="BL960" s="110">
        <f t="shared" si="55"/>
        <v>1</v>
      </c>
    </row>
    <row r="961" spans="1:64" s="77" customFormat="1" ht="18.75" customHeight="1" x14ac:dyDescent="0.25">
      <c r="A961" s="105" t="s">
        <v>8177</v>
      </c>
      <c r="B961" s="51" t="s">
        <v>8934</v>
      </c>
      <c r="C961" s="49" t="s">
        <v>1618</v>
      </c>
      <c r="D961" s="63" t="s">
        <v>3333</v>
      </c>
      <c r="E961" s="51" t="s">
        <v>9025</v>
      </c>
      <c r="F961" s="114">
        <v>4004</v>
      </c>
      <c r="G961" s="51" t="s">
        <v>389</v>
      </c>
      <c r="H961" s="24" t="str">
        <f>IFERROR(IF(F961*1=9999,VLOOKUP(99&amp;C961*1,[4]Depara_Prod_Oficial!$A$2:$F$1048576,6,FALSE),VLOOKUP(F961*1,[4]Depara_Prod_Oficial!$A$2:$F$1048576,6,FALSE)),E961)</f>
        <v>VIDA MULHER STYLE</v>
      </c>
      <c r="I961" s="24" t="str">
        <f>IFERROR(VLOOKUP(H961,'[5]Principais Produtos'!$C$1:$D$42,2,0),"Não")</f>
        <v>Não</v>
      </c>
      <c r="J961" s="51" t="s">
        <v>387</v>
      </c>
      <c r="K961" s="51" t="s">
        <v>3664</v>
      </c>
      <c r="L961" s="51"/>
      <c r="M961" s="124" t="s">
        <v>48</v>
      </c>
      <c r="N961" s="125">
        <v>140000</v>
      </c>
      <c r="O961" s="125">
        <v>140000</v>
      </c>
      <c r="P961" s="56">
        <v>0</v>
      </c>
      <c r="Q961" s="122"/>
      <c r="R961" s="123"/>
      <c r="S961" s="62" t="s">
        <v>375</v>
      </c>
      <c r="T961" s="53">
        <v>2481512</v>
      </c>
      <c r="U961" s="53" t="s">
        <v>8930</v>
      </c>
      <c r="V961" s="53" t="s">
        <v>8931</v>
      </c>
      <c r="W961" s="53" t="s">
        <v>52</v>
      </c>
      <c r="X961" s="53" t="s">
        <v>8932</v>
      </c>
      <c r="Y961" s="53" t="s">
        <v>8933</v>
      </c>
      <c r="Z961" s="53" t="s">
        <v>2469</v>
      </c>
      <c r="AA961" s="53" t="s">
        <v>56</v>
      </c>
      <c r="AB961" s="53">
        <v>134577.88</v>
      </c>
      <c r="AC961" s="53">
        <v>134577.88</v>
      </c>
      <c r="AD961" s="53" t="s">
        <v>56</v>
      </c>
      <c r="AE961" s="53" t="s">
        <v>56</v>
      </c>
      <c r="AF961" s="53" t="s">
        <v>56</v>
      </c>
      <c r="AG961" s="53">
        <v>134577.88</v>
      </c>
      <c r="AH961" s="53" t="s">
        <v>102</v>
      </c>
      <c r="AI961" s="53">
        <v>67288.94</v>
      </c>
      <c r="AJ961" s="53">
        <v>0</v>
      </c>
      <c r="AK961" s="53" t="s">
        <v>58</v>
      </c>
      <c r="AL961" s="53">
        <v>0</v>
      </c>
      <c r="AM961" s="51" t="s">
        <v>59</v>
      </c>
      <c r="AN961" s="51" t="s">
        <v>60</v>
      </c>
      <c r="AO961" s="51"/>
      <c r="AP961" s="53" t="s">
        <v>61</v>
      </c>
      <c r="AQ961" s="53" t="s">
        <v>62</v>
      </c>
      <c r="AR961" s="53" t="s">
        <v>87</v>
      </c>
      <c r="AS961" s="53" t="s">
        <v>88</v>
      </c>
      <c r="AT961" s="53" t="s">
        <v>187</v>
      </c>
      <c r="AU961" s="53" t="s">
        <v>65</v>
      </c>
      <c r="AV961" s="53" t="s">
        <v>134</v>
      </c>
      <c r="AW961" s="53" t="s">
        <v>92</v>
      </c>
      <c r="AX961" s="53" t="s">
        <v>68</v>
      </c>
      <c r="AY961" s="53" t="s">
        <v>93</v>
      </c>
      <c r="AZ961" s="53" t="s">
        <v>8609</v>
      </c>
      <c r="BA961" s="53" t="s">
        <v>70</v>
      </c>
      <c r="BB961" s="53">
        <v>0</v>
      </c>
      <c r="BC961" s="53" t="s">
        <v>8934</v>
      </c>
      <c r="BD961" s="58">
        <v>42943</v>
      </c>
      <c r="BE961" s="58">
        <v>42958</v>
      </c>
      <c r="BF961" s="53">
        <v>134577.88</v>
      </c>
      <c r="BG961" s="58">
        <v>42958</v>
      </c>
      <c r="BH961" s="59" t="s">
        <v>8609</v>
      </c>
      <c r="BI961" s="60">
        <v>48</v>
      </c>
      <c r="BJ961" s="61">
        <v>1.6</v>
      </c>
      <c r="BK961" s="27">
        <f t="shared" si="54"/>
        <v>1</v>
      </c>
      <c r="BL961" s="110">
        <f t="shared" si="55"/>
        <v>8.3333333333333329E-2</v>
      </c>
    </row>
    <row r="962" spans="1:64" s="77" customFormat="1" ht="18.75" customHeight="1" x14ac:dyDescent="0.25">
      <c r="A962" s="105" t="s">
        <v>8177</v>
      </c>
      <c r="B962" s="51" t="s">
        <v>8940</v>
      </c>
      <c r="C962" s="49">
        <v>93</v>
      </c>
      <c r="D962" s="63" t="s">
        <v>3333</v>
      </c>
      <c r="E962" s="51" t="s">
        <v>1630</v>
      </c>
      <c r="F962" s="114">
        <v>5055</v>
      </c>
      <c r="G962" s="51" t="s">
        <v>386</v>
      </c>
      <c r="H962" s="24" t="str">
        <f>IFERROR(IF(F962*1=9999,VLOOKUP(99&amp;C962*1,[4]Depara_Prod_Oficial!$A$2:$F$1048576,6,FALSE),VLOOKUP(F962*1,[4]Depara_Prod_Oficial!$A$2:$F$1048576,6,FALSE)),E962)</f>
        <v>Vida Master</v>
      </c>
      <c r="I962" s="24" t="str">
        <f>IFERROR(VLOOKUP(H962,'[5]Principais Produtos'!$C$1:$D$42,2,0),"Não")</f>
        <v>Sim</v>
      </c>
      <c r="J962" s="51" t="s">
        <v>387</v>
      </c>
      <c r="K962" s="51" t="s">
        <v>3664</v>
      </c>
      <c r="L962" s="51"/>
      <c r="M962" s="124" t="s">
        <v>48</v>
      </c>
      <c r="N962" s="125">
        <v>42077.53</v>
      </c>
      <c r="O962" s="125">
        <v>40159.519999999997</v>
      </c>
      <c r="P962" s="56">
        <v>1918.010000000002</v>
      </c>
      <c r="Q962" s="122"/>
      <c r="R962" s="123"/>
      <c r="S962" s="62" t="s">
        <v>375</v>
      </c>
      <c r="T962" s="53">
        <v>2179068</v>
      </c>
      <c r="U962" s="53" t="s">
        <v>8935</v>
      </c>
      <c r="V962" s="53" t="s">
        <v>8936</v>
      </c>
      <c r="W962" s="53" t="s">
        <v>52</v>
      </c>
      <c r="X962" s="53" t="s">
        <v>8937</v>
      </c>
      <c r="Y962" s="53" t="s">
        <v>8938</v>
      </c>
      <c r="Z962" s="53" t="s">
        <v>8939</v>
      </c>
      <c r="AA962" s="53" t="s">
        <v>56</v>
      </c>
      <c r="AB962" s="53">
        <v>123000</v>
      </c>
      <c r="AC962" s="53">
        <v>123000</v>
      </c>
      <c r="AD962" s="53" t="s">
        <v>56</v>
      </c>
      <c r="AE962" s="53" t="s">
        <v>56</v>
      </c>
      <c r="AF962" s="53" t="s">
        <v>56</v>
      </c>
      <c r="AG962" s="53">
        <v>123000</v>
      </c>
      <c r="AH962" s="53" t="s">
        <v>102</v>
      </c>
      <c r="AI962" s="53">
        <v>61500</v>
      </c>
      <c r="AJ962" s="53">
        <v>0</v>
      </c>
      <c r="AK962" s="53" t="s">
        <v>58</v>
      </c>
      <c r="AL962" s="53">
        <v>0</v>
      </c>
      <c r="AM962" s="51" t="s">
        <v>59</v>
      </c>
      <c r="AN962" s="51" t="s">
        <v>60</v>
      </c>
      <c r="AO962" s="51"/>
      <c r="AP962" s="53" t="s">
        <v>61</v>
      </c>
      <c r="AQ962" s="53" t="s">
        <v>62</v>
      </c>
      <c r="AR962" s="53" t="s">
        <v>87</v>
      </c>
      <c r="AS962" s="53" t="s">
        <v>64</v>
      </c>
      <c r="AT962" s="53" t="s">
        <v>153</v>
      </c>
      <c r="AU962" s="53" t="s">
        <v>65</v>
      </c>
      <c r="AV962" s="53" t="s">
        <v>406</v>
      </c>
      <c r="AW962" s="53" t="s">
        <v>283</v>
      </c>
      <c r="AX962" s="53" t="s">
        <v>284</v>
      </c>
      <c r="AY962" s="53" t="s">
        <v>93</v>
      </c>
      <c r="AZ962" s="53" t="s">
        <v>8598</v>
      </c>
      <c r="BA962" s="53" t="s">
        <v>70</v>
      </c>
      <c r="BB962" s="53">
        <v>0</v>
      </c>
      <c r="BC962" s="53" t="s">
        <v>8940</v>
      </c>
      <c r="BD962" s="58">
        <v>42317</v>
      </c>
      <c r="BE962" s="58">
        <v>42341</v>
      </c>
      <c r="BF962" s="53">
        <v>123000</v>
      </c>
      <c r="BG962" s="58">
        <v>42341</v>
      </c>
      <c r="BH962" s="59" t="s">
        <v>8598</v>
      </c>
      <c r="BI962" s="60">
        <v>666</v>
      </c>
      <c r="BJ962" s="61">
        <v>22.2</v>
      </c>
      <c r="BK962" s="27">
        <f t="shared" si="54"/>
        <v>21</v>
      </c>
      <c r="BL962" s="110">
        <f t="shared" si="55"/>
        <v>1.75</v>
      </c>
    </row>
    <row r="963" spans="1:64" s="77" customFormat="1" ht="18.75" customHeight="1" x14ac:dyDescent="0.25">
      <c r="A963" s="105" t="s">
        <v>8177</v>
      </c>
      <c r="B963" s="51" t="s">
        <v>8946</v>
      </c>
      <c r="C963" s="49">
        <v>93</v>
      </c>
      <c r="D963" s="63" t="s">
        <v>3333</v>
      </c>
      <c r="E963" s="51" t="s">
        <v>1630</v>
      </c>
      <c r="F963" s="114">
        <v>5055</v>
      </c>
      <c r="G963" s="51" t="s">
        <v>389</v>
      </c>
      <c r="H963" s="24" t="str">
        <f>IFERROR(IF(F963*1=9999,VLOOKUP(99&amp;C963*1,[4]Depara_Prod_Oficial!$A$2:$F$1048576,6,FALSE),VLOOKUP(F963*1,[4]Depara_Prod_Oficial!$A$2:$F$1048576,6,FALSE)),E963)</f>
        <v>Vida Master</v>
      </c>
      <c r="I963" s="24" t="str">
        <f>IFERROR(VLOOKUP(H963,'[5]Principais Produtos'!$C$1:$D$42,2,0),"Não")</f>
        <v>Sim</v>
      </c>
      <c r="J963" s="51" t="s">
        <v>387</v>
      </c>
      <c r="K963" s="51" t="s">
        <v>958</v>
      </c>
      <c r="L963" s="51" t="s">
        <v>5507</v>
      </c>
      <c r="M963" s="124" t="s">
        <v>48</v>
      </c>
      <c r="N963" s="125">
        <v>256000</v>
      </c>
      <c r="O963" s="125">
        <v>90000</v>
      </c>
      <c r="P963" s="56">
        <v>166000</v>
      </c>
      <c r="Q963" s="122"/>
      <c r="R963" s="123"/>
      <c r="S963" s="62" t="s">
        <v>375</v>
      </c>
      <c r="T963" s="53">
        <v>2277403</v>
      </c>
      <c r="U963" s="53" t="s">
        <v>8941</v>
      </c>
      <c r="V963" s="53" t="s">
        <v>8942</v>
      </c>
      <c r="W963" s="53" t="s">
        <v>52</v>
      </c>
      <c r="X963" s="53" t="s">
        <v>8943</v>
      </c>
      <c r="Y963" s="53" t="s">
        <v>8944</v>
      </c>
      <c r="Z963" s="53" t="s">
        <v>8945</v>
      </c>
      <c r="AA963" s="53" t="s">
        <v>56</v>
      </c>
      <c r="AB963" s="53">
        <v>103000</v>
      </c>
      <c r="AC963" s="53">
        <v>103000</v>
      </c>
      <c r="AD963" s="53" t="s">
        <v>56</v>
      </c>
      <c r="AE963" s="53" t="s">
        <v>56</v>
      </c>
      <c r="AF963" s="53" t="s">
        <v>56</v>
      </c>
      <c r="AG963" s="53">
        <v>103000</v>
      </c>
      <c r="AH963" s="53" t="s">
        <v>102</v>
      </c>
      <c r="AI963" s="53">
        <v>51500</v>
      </c>
      <c r="AJ963" s="53">
        <v>0</v>
      </c>
      <c r="AK963" s="53" t="s">
        <v>58</v>
      </c>
      <c r="AL963" s="53">
        <v>0</v>
      </c>
      <c r="AM963" s="51" t="s">
        <v>59</v>
      </c>
      <c r="AN963" s="51" t="s">
        <v>60</v>
      </c>
      <c r="AO963" s="51"/>
      <c r="AP963" s="53" t="s">
        <v>61</v>
      </c>
      <c r="AQ963" s="53" t="s">
        <v>62</v>
      </c>
      <c r="AR963" s="53" t="s">
        <v>87</v>
      </c>
      <c r="AS963" s="53" t="s">
        <v>88</v>
      </c>
      <c r="AT963" s="53" t="s">
        <v>187</v>
      </c>
      <c r="AU963" s="53" t="s">
        <v>65</v>
      </c>
      <c r="AV963" s="53" t="s">
        <v>1140</v>
      </c>
      <c r="AW963" s="53" t="s">
        <v>92</v>
      </c>
      <c r="AX963" s="53" t="s">
        <v>68</v>
      </c>
      <c r="AY963" s="53" t="s">
        <v>93</v>
      </c>
      <c r="AZ963" s="53" t="s">
        <v>8598</v>
      </c>
      <c r="BA963" s="53" t="s">
        <v>70</v>
      </c>
      <c r="BB963" s="53">
        <v>0</v>
      </c>
      <c r="BC963" s="53" t="s">
        <v>8946</v>
      </c>
      <c r="BD963" s="58">
        <v>42548</v>
      </c>
      <c r="BE963" s="58">
        <v>42553</v>
      </c>
      <c r="BF963" s="53">
        <v>103000</v>
      </c>
      <c r="BG963" s="58">
        <v>42553</v>
      </c>
      <c r="BH963" s="59" t="s">
        <v>8598</v>
      </c>
      <c r="BI963" s="60">
        <v>454</v>
      </c>
      <c r="BJ963" s="61">
        <v>15.133333333333333</v>
      </c>
      <c r="BK963" s="27">
        <f t="shared" si="54"/>
        <v>14</v>
      </c>
      <c r="BL963" s="110">
        <f t="shared" si="55"/>
        <v>1.1666666666666667</v>
      </c>
    </row>
    <row r="964" spans="1:64" s="77" customFormat="1" ht="18.75" customHeight="1" x14ac:dyDescent="0.25">
      <c r="A964" s="105" t="s">
        <v>8177</v>
      </c>
      <c r="B964" s="51" t="s">
        <v>8952</v>
      </c>
      <c r="C964" s="49">
        <v>93</v>
      </c>
      <c r="D964" s="63" t="s">
        <v>3333</v>
      </c>
      <c r="E964" s="51" t="s">
        <v>1630</v>
      </c>
      <c r="F964" s="114">
        <v>5055</v>
      </c>
      <c r="G964" s="51" t="s">
        <v>389</v>
      </c>
      <c r="H964" s="24" t="str">
        <f>IFERROR(IF(F964*1=9999,VLOOKUP(99&amp;C964*1,[4]Depara_Prod_Oficial!$A$2:$F$1048576,6,FALSE),VLOOKUP(F964*1,[4]Depara_Prod_Oficial!$A$2:$F$1048576,6,FALSE)),E964)</f>
        <v>Vida Master</v>
      </c>
      <c r="I964" s="24" t="str">
        <f>IFERROR(VLOOKUP(H964,'[5]Principais Produtos'!$C$1:$D$42,2,0),"Não")</f>
        <v>Sim</v>
      </c>
      <c r="J964" s="51" t="s">
        <v>387</v>
      </c>
      <c r="K964" s="51" t="s">
        <v>958</v>
      </c>
      <c r="L964" s="51" t="s">
        <v>5507</v>
      </c>
      <c r="M964" s="124" t="s">
        <v>48</v>
      </c>
      <c r="N964" s="125">
        <v>201363.47</v>
      </c>
      <c r="O964" s="125">
        <v>140000</v>
      </c>
      <c r="P964" s="56">
        <v>61363.47</v>
      </c>
      <c r="Q964" s="122">
        <v>23333</v>
      </c>
      <c r="R964" s="123"/>
      <c r="S964" s="62" t="s">
        <v>375</v>
      </c>
      <c r="T964" s="53">
        <v>2282714</v>
      </c>
      <c r="U964" s="53" t="s">
        <v>8947</v>
      </c>
      <c r="V964" s="53" t="s">
        <v>8948</v>
      </c>
      <c r="W964" s="53" t="s">
        <v>52</v>
      </c>
      <c r="X964" s="53" t="s">
        <v>8949</v>
      </c>
      <c r="Y964" s="53" t="s">
        <v>8950</v>
      </c>
      <c r="Z964" s="53" t="s">
        <v>6562</v>
      </c>
      <c r="AA964" s="53" t="s">
        <v>56</v>
      </c>
      <c r="AB964" s="53">
        <v>140248.5</v>
      </c>
      <c r="AC964" s="53">
        <v>140248.5</v>
      </c>
      <c r="AD964" s="53" t="s">
        <v>56</v>
      </c>
      <c r="AE964" s="53" t="s">
        <v>56</v>
      </c>
      <c r="AF964" s="53" t="s">
        <v>56</v>
      </c>
      <c r="AG964" s="53">
        <v>140248.5</v>
      </c>
      <c r="AH964" s="53" t="s">
        <v>102</v>
      </c>
      <c r="AI964" s="53">
        <v>70124.25</v>
      </c>
      <c r="AJ964" s="53">
        <v>0</v>
      </c>
      <c r="AK964" s="53" t="s">
        <v>58</v>
      </c>
      <c r="AL964" s="53">
        <v>0</v>
      </c>
      <c r="AM964" s="51" t="s">
        <v>59</v>
      </c>
      <c r="AN964" s="51" t="s">
        <v>60</v>
      </c>
      <c r="AO964" s="51"/>
      <c r="AP964" s="53" t="s">
        <v>61</v>
      </c>
      <c r="AQ964" s="53" t="s">
        <v>62</v>
      </c>
      <c r="AR964" s="53" t="s">
        <v>142</v>
      </c>
      <c r="AS964" s="53" t="s">
        <v>88</v>
      </c>
      <c r="AT964" s="53" t="s">
        <v>169</v>
      </c>
      <c r="AU964" s="53" t="s">
        <v>65</v>
      </c>
      <c r="AV964" s="53" t="s">
        <v>8951</v>
      </c>
      <c r="AW964" s="53" t="s">
        <v>283</v>
      </c>
      <c r="AX964" s="53" t="s">
        <v>284</v>
      </c>
      <c r="AY964" s="53" t="s">
        <v>93</v>
      </c>
      <c r="AZ964" s="53" t="s">
        <v>8598</v>
      </c>
      <c r="BA964" s="53" t="s">
        <v>70</v>
      </c>
      <c r="BB964" s="53">
        <v>0</v>
      </c>
      <c r="BC964" s="53" t="s">
        <v>8952</v>
      </c>
      <c r="BD964" s="58">
        <v>42536</v>
      </c>
      <c r="BE964" s="58">
        <v>42566</v>
      </c>
      <c r="BF964" s="53">
        <v>140248.5</v>
      </c>
      <c r="BG964" s="58">
        <v>42566</v>
      </c>
      <c r="BH964" s="59" t="s">
        <v>8598</v>
      </c>
      <c r="BI964" s="60">
        <v>441</v>
      </c>
      <c r="BJ964" s="61">
        <v>14.7</v>
      </c>
      <c r="BK964" s="27">
        <f t="shared" si="54"/>
        <v>14</v>
      </c>
      <c r="BL964" s="110">
        <f t="shared" si="55"/>
        <v>1.1666666666666667</v>
      </c>
    </row>
    <row r="965" spans="1:64" s="77" customFormat="1" ht="18.75" customHeight="1" x14ac:dyDescent="0.25">
      <c r="A965" s="105" t="s">
        <v>8177</v>
      </c>
      <c r="B965" s="51" t="s">
        <v>8957</v>
      </c>
      <c r="C965" s="49">
        <v>93</v>
      </c>
      <c r="D965" s="63" t="s">
        <v>3333</v>
      </c>
      <c r="E965" s="51" t="s">
        <v>1630</v>
      </c>
      <c r="F965" s="114">
        <v>5055</v>
      </c>
      <c r="G965" s="51" t="s">
        <v>389</v>
      </c>
      <c r="H965" s="24" t="str">
        <f>IFERROR(IF(F965*1=9999,VLOOKUP(99&amp;C965*1,[4]Depara_Prod_Oficial!$A$2:$F$1048576,6,FALSE),VLOOKUP(F965*1,[4]Depara_Prod_Oficial!$A$2:$F$1048576,6,FALSE)),E965)</f>
        <v>Vida Master</v>
      </c>
      <c r="I965" s="24" t="str">
        <f>IFERROR(VLOOKUP(H965,'[5]Principais Produtos'!$C$1:$D$42,2,0),"Não")</f>
        <v>Sim</v>
      </c>
      <c r="J965" s="51" t="s">
        <v>387</v>
      </c>
      <c r="K965" s="51" t="s">
        <v>958</v>
      </c>
      <c r="L965" s="51" t="s">
        <v>4725</v>
      </c>
      <c r="M965" s="124" t="s">
        <v>48</v>
      </c>
      <c r="N965" s="125">
        <v>35000</v>
      </c>
      <c r="O965" s="125">
        <v>32715.47</v>
      </c>
      <c r="P965" s="56">
        <v>2284.5299999999988</v>
      </c>
      <c r="Q965" s="122"/>
      <c r="R965" s="123"/>
      <c r="S965" s="62" t="s">
        <v>375</v>
      </c>
      <c r="T965" s="53">
        <v>2282790</v>
      </c>
      <c r="U965" s="53" t="s">
        <v>8953</v>
      </c>
      <c r="V965" s="53" t="s">
        <v>8954</v>
      </c>
      <c r="W965" s="53" t="s">
        <v>52</v>
      </c>
      <c r="X965" s="53" t="s">
        <v>8955</v>
      </c>
      <c r="Y965" s="53" t="s">
        <v>8956</v>
      </c>
      <c r="Z965" s="53" t="s">
        <v>8393</v>
      </c>
      <c r="AA965" s="53" t="s">
        <v>56</v>
      </c>
      <c r="AB965" s="53">
        <v>30000</v>
      </c>
      <c r="AC965" s="53">
        <v>30000</v>
      </c>
      <c r="AD965" s="53" t="s">
        <v>56</v>
      </c>
      <c r="AE965" s="53" t="s">
        <v>56</v>
      </c>
      <c r="AF965" s="53" t="s">
        <v>56</v>
      </c>
      <c r="AG965" s="53">
        <v>30000</v>
      </c>
      <c r="AH965" s="53" t="s">
        <v>102</v>
      </c>
      <c r="AI965" s="53">
        <v>15000</v>
      </c>
      <c r="AJ965" s="53">
        <v>0</v>
      </c>
      <c r="AK965" s="53" t="s">
        <v>58</v>
      </c>
      <c r="AL965" s="53">
        <v>0</v>
      </c>
      <c r="AM965" s="51" t="s">
        <v>59</v>
      </c>
      <c r="AN965" s="51" t="s">
        <v>60</v>
      </c>
      <c r="AO965" s="51"/>
      <c r="AP965" s="53" t="s">
        <v>61</v>
      </c>
      <c r="AQ965" s="53" t="s">
        <v>62</v>
      </c>
      <c r="AR965" s="53" t="s">
        <v>168</v>
      </c>
      <c r="AS965" s="53" t="s">
        <v>88</v>
      </c>
      <c r="AT965" s="53" t="s">
        <v>2078</v>
      </c>
      <c r="AU965" s="53" t="s">
        <v>65</v>
      </c>
      <c r="AV965" s="53" t="s">
        <v>623</v>
      </c>
      <c r="AW965" s="53" t="s">
        <v>67</v>
      </c>
      <c r="AX965" s="53" t="s">
        <v>68</v>
      </c>
      <c r="AY965" s="53" t="s">
        <v>93</v>
      </c>
      <c r="AZ965" s="53" t="s">
        <v>8598</v>
      </c>
      <c r="BA965" s="53" t="s">
        <v>70</v>
      </c>
      <c r="BB965" s="53">
        <v>0</v>
      </c>
      <c r="BC965" s="53" t="s">
        <v>8957</v>
      </c>
      <c r="BD965" s="58">
        <v>42556</v>
      </c>
      <c r="BE965" s="58">
        <v>42566</v>
      </c>
      <c r="BF965" s="53">
        <v>30000</v>
      </c>
      <c r="BG965" s="58">
        <v>42566</v>
      </c>
      <c r="BH965" s="59" t="s">
        <v>8598</v>
      </c>
      <c r="BI965" s="60">
        <v>441</v>
      </c>
      <c r="BJ965" s="61">
        <v>14.7</v>
      </c>
      <c r="BK965" s="27">
        <f t="shared" si="54"/>
        <v>14</v>
      </c>
      <c r="BL965" s="110">
        <f t="shared" si="55"/>
        <v>1.1666666666666667</v>
      </c>
    </row>
    <row r="966" spans="1:64" s="77" customFormat="1" ht="18.75" customHeight="1" x14ac:dyDescent="0.25">
      <c r="A966" s="105" t="s">
        <v>8177</v>
      </c>
      <c r="B966" s="51" t="s">
        <v>8962</v>
      </c>
      <c r="C966" s="49">
        <v>93</v>
      </c>
      <c r="D966" s="63" t="s">
        <v>3333</v>
      </c>
      <c r="E966" s="51" t="s">
        <v>1630</v>
      </c>
      <c r="F966" s="114">
        <v>5055</v>
      </c>
      <c r="G966" s="51" t="s">
        <v>389</v>
      </c>
      <c r="H966" s="24" t="str">
        <f>IFERROR(IF(F966*1=9999,VLOOKUP(99&amp;C966*1,[4]Depara_Prod_Oficial!$A$2:$F$1048576,6,FALSE),VLOOKUP(F966*1,[4]Depara_Prod_Oficial!$A$2:$F$1048576,6,FALSE)),E966)</f>
        <v>Vida Master</v>
      </c>
      <c r="I966" s="24" t="str">
        <f>IFERROR(VLOOKUP(H966,'[5]Principais Produtos'!$C$1:$D$42,2,0),"Não")</f>
        <v>Sim</v>
      </c>
      <c r="J966" s="51" t="s">
        <v>387</v>
      </c>
      <c r="K966" s="51" t="s">
        <v>958</v>
      </c>
      <c r="L966" s="51" t="s">
        <v>5507</v>
      </c>
      <c r="M966" s="124" t="s">
        <v>48</v>
      </c>
      <c r="N966" s="125">
        <v>110000</v>
      </c>
      <c r="O966" s="125">
        <v>95000</v>
      </c>
      <c r="P966" s="56">
        <v>15000</v>
      </c>
      <c r="Q966" s="122"/>
      <c r="R966" s="123"/>
      <c r="S966" s="62" t="s">
        <v>375</v>
      </c>
      <c r="T966" s="53">
        <v>2272975</v>
      </c>
      <c r="U966" s="53" t="s">
        <v>8958</v>
      </c>
      <c r="V966" s="53" t="s">
        <v>8959</v>
      </c>
      <c r="W966" s="53" t="s">
        <v>52</v>
      </c>
      <c r="X966" s="53" t="s">
        <v>8960</v>
      </c>
      <c r="Y966" s="53" t="s">
        <v>8961</v>
      </c>
      <c r="Z966" s="53" t="s">
        <v>3057</v>
      </c>
      <c r="AA966" s="53" t="s">
        <v>56</v>
      </c>
      <c r="AB966" s="53">
        <v>165544.5</v>
      </c>
      <c r="AC966" s="53">
        <v>165544.5</v>
      </c>
      <c r="AD966" s="53" t="s">
        <v>56</v>
      </c>
      <c r="AE966" s="53" t="s">
        <v>56</v>
      </c>
      <c r="AF966" s="53" t="s">
        <v>56</v>
      </c>
      <c r="AG966" s="53">
        <v>165544.5</v>
      </c>
      <c r="AH966" s="53" t="s">
        <v>102</v>
      </c>
      <c r="AI966" s="53">
        <v>82772.25</v>
      </c>
      <c r="AJ966" s="53">
        <v>0</v>
      </c>
      <c r="AK966" s="53" t="s">
        <v>102</v>
      </c>
      <c r="AL966" s="53">
        <v>0</v>
      </c>
      <c r="AM966" s="51" t="s">
        <v>59</v>
      </c>
      <c r="AN966" s="51" t="s">
        <v>60</v>
      </c>
      <c r="AO966" s="51"/>
      <c r="AP966" s="53" t="s">
        <v>61</v>
      </c>
      <c r="AQ966" s="53" t="s">
        <v>62</v>
      </c>
      <c r="AR966" s="53" t="s">
        <v>87</v>
      </c>
      <c r="AS966" s="53" t="s">
        <v>88</v>
      </c>
      <c r="AT966" s="53" t="s">
        <v>347</v>
      </c>
      <c r="AU966" s="53" t="s">
        <v>65</v>
      </c>
      <c r="AV966" s="53" t="s">
        <v>123</v>
      </c>
      <c r="AW966" s="53" t="s">
        <v>105</v>
      </c>
      <c r="AX966" s="53" t="s">
        <v>68</v>
      </c>
      <c r="AY966" s="53" t="s">
        <v>93</v>
      </c>
      <c r="AZ966" s="53" t="s">
        <v>8598</v>
      </c>
      <c r="BA966" s="53" t="s">
        <v>70</v>
      </c>
      <c r="BB966" s="53">
        <v>0</v>
      </c>
      <c r="BC966" s="53" t="s">
        <v>8962</v>
      </c>
      <c r="BD966" s="58">
        <v>42507</v>
      </c>
      <c r="BE966" s="58">
        <v>42544</v>
      </c>
      <c r="BF966" s="53">
        <v>165544.5</v>
      </c>
      <c r="BG966" s="58">
        <v>42544</v>
      </c>
      <c r="BH966" s="59" t="s">
        <v>8598</v>
      </c>
      <c r="BI966" s="60">
        <v>463</v>
      </c>
      <c r="BJ966" s="61">
        <v>15.433333333333334</v>
      </c>
      <c r="BK966" s="27">
        <f t="shared" si="54"/>
        <v>15</v>
      </c>
      <c r="BL966" s="110">
        <f t="shared" si="55"/>
        <v>1.25</v>
      </c>
    </row>
    <row r="967" spans="1:64" s="77" customFormat="1" ht="18.75" customHeight="1" x14ac:dyDescent="0.25">
      <c r="A967" s="105" t="s">
        <v>8177</v>
      </c>
      <c r="B967" s="51" t="s">
        <v>8968</v>
      </c>
      <c r="C967" s="49">
        <v>93</v>
      </c>
      <c r="D967" s="63" t="s">
        <v>3333</v>
      </c>
      <c r="E967" s="51" t="s">
        <v>1630</v>
      </c>
      <c r="F967" s="114">
        <v>5055</v>
      </c>
      <c r="G967" s="51" t="s">
        <v>389</v>
      </c>
      <c r="H967" s="24" t="str">
        <f>IFERROR(IF(F967*1=9999,VLOOKUP(99&amp;C967*1,[4]Depara_Prod_Oficial!$A$2:$F$1048576,6,FALSE),VLOOKUP(F967*1,[4]Depara_Prod_Oficial!$A$2:$F$1048576,6,FALSE)),E967)</f>
        <v>Vida Master</v>
      </c>
      <c r="I967" s="24" t="str">
        <f>IFERROR(VLOOKUP(H967,'[5]Principais Produtos'!$C$1:$D$42,2,0),"Não")</f>
        <v>Sim</v>
      </c>
      <c r="J967" s="51" t="s">
        <v>387</v>
      </c>
      <c r="K967" s="51" t="s">
        <v>958</v>
      </c>
      <c r="L967" s="51" t="s">
        <v>4725</v>
      </c>
      <c r="M967" s="124" t="s">
        <v>48</v>
      </c>
      <c r="N967" s="125">
        <v>307369.01</v>
      </c>
      <c r="O967" s="125">
        <v>234106</v>
      </c>
      <c r="P967" s="56">
        <v>73263.010000000009</v>
      </c>
      <c r="Q967" s="122">
        <v>23410.6</v>
      </c>
      <c r="R967" s="123"/>
      <c r="S967" s="62" t="s">
        <v>375</v>
      </c>
      <c r="T967" s="53">
        <v>2233741</v>
      </c>
      <c r="U967" s="53" t="s">
        <v>8963</v>
      </c>
      <c r="V967" s="53" t="s">
        <v>8964</v>
      </c>
      <c r="W967" s="53" t="s">
        <v>52</v>
      </c>
      <c r="X967" s="53" t="s">
        <v>8965</v>
      </c>
      <c r="Y967" s="53" t="s">
        <v>8966</v>
      </c>
      <c r="Z967" s="53" t="s">
        <v>8967</v>
      </c>
      <c r="AA967" s="53" t="s">
        <v>56</v>
      </c>
      <c r="AB967" s="53">
        <v>215687</v>
      </c>
      <c r="AC967" s="53">
        <v>215687</v>
      </c>
      <c r="AD967" s="53" t="s">
        <v>56</v>
      </c>
      <c r="AE967" s="53" t="s">
        <v>56</v>
      </c>
      <c r="AF967" s="53" t="s">
        <v>56</v>
      </c>
      <c r="AG967" s="53">
        <v>215687</v>
      </c>
      <c r="AH967" s="53" t="s">
        <v>102</v>
      </c>
      <c r="AI967" s="53">
        <v>107843.5</v>
      </c>
      <c r="AJ967" s="53">
        <v>0</v>
      </c>
      <c r="AK967" s="53" t="s">
        <v>58</v>
      </c>
      <c r="AL967" s="53">
        <v>0</v>
      </c>
      <c r="AM967" s="51" t="s">
        <v>59</v>
      </c>
      <c r="AN967" s="51" t="s">
        <v>60</v>
      </c>
      <c r="AO967" s="51"/>
      <c r="AP967" s="53" t="s">
        <v>61</v>
      </c>
      <c r="AQ967" s="53" t="s">
        <v>62</v>
      </c>
      <c r="AR967" s="53" t="s">
        <v>87</v>
      </c>
      <c r="AS967" s="53" t="s">
        <v>88</v>
      </c>
      <c r="AT967" s="53" t="s">
        <v>218</v>
      </c>
      <c r="AU967" s="53" t="s">
        <v>65</v>
      </c>
      <c r="AV967" s="53" t="s">
        <v>3459</v>
      </c>
      <c r="AW967" s="53" t="s">
        <v>272</v>
      </c>
      <c r="AX967" s="53" t="s">
        <v>273</v>
      </c>
      <c r="AY967" s="53" t="s">
        <v>93</v>
      </c>
      <c r="AZ967" s="53" t="s">
        <v>8598</v>
      </c>
      <c r="BA967" s="53" t="s">
        <v>70</v>
      </c>
      <c r="BB967" s="53">
        <v>0</v>
      </c>
      <c r="BC967" s="53" t="s">
        <v>8968</v>
      </c>
      <c r="BD967" s="58">
        <v>42440</v>
      </c>
      <c r="BE967" s="58">
        <v>42472</v>
      </c>
      <c r="BF967" s="53">
        <v>215687</v>
      </c>
      <c r="BG967" s="58">
        <v>42472</v>
      </c>
      <c r="BH967" s="59" t="s">
        <v>8598</v>
      </c>
      <c r="BI967" s="60">
        <v>535</v>
      </c>
      <c r="BJ967" s="61">
        <v>17.833333333333332</v>
      </c>
      <c r="BK967" s="27">
        <f t="shared" si="54"/>
        <v>17</v>
      </c>
      <c r="BL967" s="110">
        <f t="shared" si="55"/>
        <v>1.4166666666666667</v>
      </c>
    </row>
    <row r="968" spans="1:64" s="77" customFormat="1" ht="18.75" customHeight="1" x14ac:dyDescent="0.25">
      <c r="A968" s="105" t="s">
        <v>8177</v>
      </c>
      <c r="B968" s="51" t="s">
        <v>8975</v>
      </c>
      <c r="C968" s="49">
        <v>93</v>
      </c>
      <c r="D968" s="63" t="s">
        <v>3333</v>
      </c>
      <c r="E968" s="51" t="s">
        <v>1630</v>
      </c>
      <c r="F968" s="114">
        <v>5055</v>
      </c>
      <c r="G968" s="51" t="s">
        <v>374</v>
      </c>
      <c r="H968" s="24" t="str">
        <f>IFERROR(IF(F968*1=9999,VLOOKUP(99&amp;C968*1,[4]Depara_Prod_Oficial!$A$2:$F$1048576,6,FALSE),VLOOKUP(F968*1,[4]Depara_Prod_Oficial!$A$2:$F$1048576,6,FALSE)),E968)</f>
        <v>Vida Master</v>
      </c>
      <c r="I968" s="24" t="str">
        <f>IFERROR(VLOOKUP(H968,'[5]Principais Produtos'!$C$1:$D$42,2,0),"Não")</f>
        <v>Sim</v>
      </c>
      <c r="J968" s="51" t="s">
        <v>387</v>
      </c>
      <c r="K968" s="51" t="s">
        <v>958</v>
      </c>
      <c r="L968" s="51" t="s">
        <v>4725</v>
      </c>
      <c r="M968" s="124" t="s">
        <v>48</v>
      </c>
      <c r="N968" s="125">
        <v>125000</v>
      </c>
      <c r="O968" s="125">
        <v>100500</v>
      </c>
      <c r="P968" s="56">
        <v>24500</v>
      </c>
      <c r="Q968" s="122"/>
      <c r="R968" s="123"/>
      <c r="S968" s="62" t="s">
        <v>375</v>
      </c>
      <c r="T968" s="53">
        <v>2433800</v>
      </c>
      <c r="U968" s="53" t="s">
        <v>8969</v>
      </c>
      <c r="V968" s="53" t="s">
        <v>8970</v>
      </c>
      <c r="W968" s="53" t="s">
        <v>52</v>
      </c>
      <c r="X968" s="53" t="s">
        <v>8971</v>
      </c>
      <c r="Y968" s="53" t="s">
        <v>8972</v>
      </c>
      <c r="Z968" s="53" t="s">
        <v>8973</v>
      </c>
      <c r="AA968" s="53" t="s">
        <v>56</v>
      </c>
      <c r="AB968" s="53">
        <v>125000</v>
      </c>
      <c r="AC968" s="53">
        <v>125000</v>
      </c>
      <c r="AD968" s="53" t="s">
        <v>56</v>
      </c>
      <c r="AE968" s="53" t="s">
        <v>56</v>
      </c>
      <c r="AF968" s="53" t="s">
        <v>56</v>
      </c>
      <c r="AG968" s="53">
        <v>125000</v>
      </c>
      <c r="AH968" s="53" t="s">
        <v>102</v>
      </c>
      <c r="AI968" s="53">
        <v>62500</v>
      </c>
      <c r="AJ968" s="53">
        <v>0</v>
      </c>
      <c r="AK968" s="53" t="s">
        <v>58</v>
      </c>
      <c r="AL968" s="53">
        <v>0</v>
      </c>
      <c r="AM968" s="51" t="s">
        <v>59</v>
      </c>
      <c r="AN968" s="51" t="s">
        <v>60</v>
      </c>
      <c r="AO968" s="51"/>
      <c r="AP968" s="53" t="s">
        <v>61</v>
      </c>
      <c r="AQ968" s="53" t="s">
        <v>62</v>
      </c>
      <c r="AR968" s="53" t="s">
        <v>151</v>
      </c>
      <c r="AS968" s="53" t="s">
        <v>88</v>
      </c>
      <c r="AT968" s="53" t="s">
        <v>169</v>
      </c>
      <c r="AU968" s="53" t="s">
        <v>65</v>
      </c>
      <c r="AV968" s="53" t="s">
        <v>8974</v>
      </c>
      <c r="AW968" s="53" t="s">
        <v>92</v>
      </c>
      <c r="AX968" s="53" t="s">
        <v>68</v>
      </c>
      <c r="AY968" s="53" t="s">
        <v>93</v>
      </c>
      <c r="AZ968" s="53" t="s">
        <v>8598</v>
      </c>
      <c r="BA968" s="53" t="s">
        <v>70</v>
      </c>
      <c r="BB968" s="53">
        <v>0</v>
      </c>
      <c r="BC968" s="53" t="s">
        <v>8975</v>
      </c>
      <c r="BD968" s="58">
        <v>42821</v>
      </c>
      <c r="BE968" s="58">
        <v>42831</v>
      </c>
      <c r="BF968" s="53">
        <v>125000</v>
      </c>
      <c r="BG968" s="58">
        <v>42831</v>
      </c>
      <c r="BH968" s="59" t="s">
        <v>8598</v>
      </c>
      <c r="BI968" s="60">
        <v>176</v>
      </c>
      <c r="BJ968" s="61">
        <v>5.8666666666666663</v>
      </c>
      <c r="BK968" s="27">
        <f t="shared" si="54"/>
        <v>5</v>
      </c>
      <c r="BL968" s="110">
        <f t="shared" si="55"/>
        <v>0.41666666666666669</v>
      </c>
    </row>
    <row r="969" spans="1:64" s="77" customFormat="1" ht="18.75" customHeight="1" x14ac:dyDescent="0.25">
      <c r="A969" s="105" t="s">
        <v>8177</v>
      </c>
      <c r="B969" s="51" t="s">
        <v>8980</v>
      </c>
      <c r="C969" s="49">
        <v>93</v>
      </c>
      <c r="D969" s="63" t="s">
        <v>3333</v>
      </c>
      <c r="E969" s="51" t="s">
        <v>1622</v>
      </c>
      <c r="F969" s="114">
        <v>9999</v>
      </c>
      <c r="G969" s="51" t="s">
        <v>374</v>
      </c>
      <c r="H969" s="24" t="str">
        <f>IFERROR(IF(F969*1=9999,VLOOKUP(99&amp;C969*1,[4]Depara_Prod_Oficial!$A$2:$F$1048576,6,FALSE),VLOOKUP(F969*1,[4]Depara_Prod_Oficial!$A$2:$F$1048576,6,FALSE)),E969)</f>
        <v>Pessoas - Vida  (outros)</v>
      </c>
      <c r="I969" s="24" t="str">
        <f>IFERROR(VLOOKUP(H969,'[5]Principais Produtos'!$C$1:$D$42,2,0),"Não")</f>
        <v>Não</v>
      </c>
      <c r="J969" s="51" t="s">
        <v>400</v>
      </c>
      <c r="K969" s="51" t="s">
        <v>400</v>
      </c>
      <c r="L969" s="51"/>
      <c r="M969" s="124" t="s">
        <v>48</v>
      </c>
      <c r="N969" s="125">
        <v>198775.05</v>
      </c>
      <c r="O969" s="125">
        <v>193875.8</v>
      </c>
      <c r="P969" s="56">
        <v>4899.25</v>
      </c>
      <c r="Q969" s="122"/>
      <c r="R969" s="123"/>
      <c r="S969" s="62" t="s">
        <v>375</v>
      </c>
      <c r="T969" s="53">
        <v>1748436</v>
      </c>
      <c r="U969" s="53" t="s">
        <v>8976</v>
      </c>
      <c r="V969" s="53" t="s">
        <v>8977</v>
      </c>
      <c r="W969" s="53" t="s">
        <v>52</v>
      </c>
      <c r="X969" s="53" t="s">
        <v>2554</v>
      </c>
      <c r="Y969" s="53" t="s">
        <v>8978</v>
      </c>
      <c r="Z969" s="53" t="s">
        <v>8979</v>
      </c>
      <c r="AA969" s="53" t="s">
        <v>56</v>
      </c>
      <c r="AB969" s="53">
        <v>119353.2</v>
      </c>
      <c r="AC969" s="53">
        <v>119353.2</v>
      </c>
      <c r="AD969" s="53" t="s">
        <v>56</v>
      </c>
      <c r="AE969" s="53" t="s">
        <v>56</v>
      </c>
      <c r="AF969" s="53" t="s">
        <v>56</v>
      </c>
      <c r="AG969" s="53">
        <v>119353.2</v>
      </c>
      <c r="AH969" s="53" t="s">
        <v>102</v>
      </c>
      <c r="AI969" s="53">
        <v>59676.6</v>
      </c>
      <c r="AJ969" s="53">
        <v>0</v>
      </c>
      <c r="AK969" s="53" t="s">
        <v>58</v>
      </c>
      <c r="AL969" s="53">
        <v>0</v>
      </c>
      <c r="AM969" s="51" t="s">
        <v>59</v>
      </c>
      <c r="AN969" s="51" t="s">
        <v>60</v>
      </c>
      <c r="AO969" s="51"/>
      <c r="AP969" s="53" t="s">
        <v>61</v>
      </c>
      <c r="AQ969" s="53" t="s">
        <v>270</v>
      </c>
      <c r="AR969" s="53" t="s">
        <v>199</v>
      </c>
      <c r="AS969" s="53" t="s">
        <v>88</v>
      </c>
      <c r="AT969" s="53" t="s">
        <v>494</v>
      </c>
      <c r="AU969" s="53" t="s">
        <v>65</v>
      </c>
      <c r="AV969" s="53" t="s">
        <v>1345</v>
      </c>
      <c r="AW969" s="53" t="s">
        <v>646</v>
      </c>
      <c r="AX969" s="53" t="s">
        <v>190</v>
      </c>
      <c r="AY969" s="53" t="s">
        <v>93</v>
      </c>
      <c r="AZ969" s="53" t="s">
        <v>8591</v>
      </c>
      <c r="BA969" s="53" t="s">
        <v>106</v>
      </c>
      <c r="BB969" s="53">
        <v>0</v>
      </c>
      <c r="BC969" s="53" t="s">
        <v>8980</v>
      </c>
      <c r="BD969" s="58">
        <v>41572</v>
      </c>
      <c r="BE969" s="58">
        <v>41599</v>
      </c>
      <c r="BF969" s="53">
        <v>119353.2</v>
      </c>
      <c r="BG969" s="58">
        <v>41599</v>
      </c>
      <c r="BH969" s="59" t="s">
        <v>8591</v>
      </c>
      <c r="BI969" s="60">
        <v>1398</v>
      </c>
      <c r="BJ969" s="61">
        <v>46.6</v>
      </c>
      <c r="BK969" s="27">
        <f t="shared" si="54"/>
        <v>45</v>
      </c>
      <c r="BL969" s="110">
        <f t="shared" si="55"/>
        <v>3.75</v>
      </c>
    </row>
    <row r="970" spans="1:64" s="77" customFormat="1" ht="18.75" customHeight="1" x14ac:dyDescent="0.25">
      <c r="A970" s="105" t="s">
        <v>8177</v>
      </c>
      <c r="B970" s="51" t="s">
        <v>8986</v>
      </c>
      <c r="C970" s="49">
        <v>82</v>
      </c>
      <c r="D970" s="63" t="s">
        <v>3333</v>
      </c>
      <c r="E970" s="51" t="s">
        <v>917</v>
      </c>
      <c r="F970" s="114">
        <v>5012</v>
      </c>
      <c r="G970" s="51" t="s">
        <v>389</v>
      </c>
      <c r="H970" s="24" t="str">
        <f>IFERROR(IF(F970*1=9999,VLOOKUP(99&amp;C970*1,[4]Depara_Prod_Oficial!$A$2:$F$1048576,6,FALSE),VLOOKUP(F970*1,[4]Depara_Prod_Oficial!$A$2:$F$1048576,6,FALSE)),E970)</f>
        <v>AP STD</v>
      </c>
      <c r="I970" s="24" t="str">
        <f>IFERROR(VLOOKUP(H970,'[5]Principais Produtos'!$C$1:$D$42,2,0),"Não")</f>
        <v>Sim</v>
      </c>
      <c r="J970" s="51" t="s">
        <v>925</v>
      </c>
      <c r="K970" s="51" t="s">
        <v>378</v>
      </c>
      <c r="L970" s="51"/>
      <c r="M970" s="124" t="s">
        <v>48</v>
      </c>
      <c r="N970" s="125">
        <v>54350.13</v>
      </c>
      <c r="O970" s="125">
        <v>47000</v>
      </c>
      <c r="P970" s="56">
        <v>7350.1299999999974</v>
      </c>
      <c r="Q970" s="122"/>
      <c r="R970" s="123"/>
      <c r="S970" s="62" t="s">
        <v>375</v>
      </c>
      <c r="T970" s="53">
        <v>1435970</v>
      </c>
      <c r="U970" s="53" t="s">
        <v>8981</v>
      </c>
      <c r="V970" s="53" t="s">
        <v>8982</v>
      </c>
      <c r="W970" s="53" t="s">
        <v>52</v>
      </c>
      <c r="X970" s="53" t="s">
        <v>8983</v>
      </c>
      <c r="Y970" s="53" t="s">
        <v>8984</v>
      </c>
      <c r="Z970" s="53" t="s">
        <v>8985</v>
      </c>
      <c r="AA970" s="53" t="s">
        <v>56</v>
      </c>
      <c r="AB970" s="53">
        <v>25500</v>
      </c>
      <c r="AC970" s="53">
        <v>48000</v>
      </c>
      <c r="AD970" s="53" t="s">
        <v>56</v>
      </c>
      <c r="AE970" s="53" t="s">
        <v>56</v>
      </c>
      <c r="AF970" s="53" t="s">
        <v>56</v>
      </c>
      <c r="AG970" s="53">
        <v>25500</v>
      </c>
      <c r="AH970" s="53" t="s">
        <v>57</v>
      </c>
      <c r="AI970" s="53">
        <v>25500</v>
      </c>
      <c r="AJ970" s="53">
        <v>0</v>
      </c>
      <c r="AK970" s="53" t="s">
        <v>58</v>
      </c>
      <c r="AL970" s="53">
        <v>0</v>
      </c>
      <c r="AM970" s="51" t="s">
        <v>59</v>
      </c>
      <c r="AN970" s="51" t="s">
        <v>60</v>
      </c>
      <c r="AO970" s="51"/>
      <c r="AP970" s="53" t="s">
        <v>61</v>
      </c>
      <c r="AQ970" s="53" t="s">
        <v>270</v>
      </c>
      <c r="AR970" s="53" t="s">
        <v>199</v>
      </c>
      <c r="AS970" s="53" t="s">
        <v>88</v>
      </c>
      <c r="AT970" s="53" t="s">
        <v>169</v>
      </c>
      <c r="AU970" s="53" t="s">
        <v>65</v>
      </c>
      <c r="AV970" s="53" t="s">
        <v>1718</v>
      </c>
      <c r="AW970" s="53" t="s">
        <v>92</v>
      </c>
      <c r="AX970" s="53" t="s">
        <v>68</v>
      </c>
      <c r="AY970" s="53" t="s">
        <v>93</v>
      </c>
      <c r="AZ970" s="53" t="s">
        <v>8561</v>
      </c>
      <c r="BA970" s="53" t="s">
        <v>106</v>
      </c>
      <c r="BB970" s="53">
        <v>0</v>
      </c>
      <c r="BC970" s="53" t="s">
        <v>8986</v>
      </c>
      <c r="BD970" s="58">
        <v>40933</v>
      </c>
      <c r="BE970" s="58">
        <v>40990</v>
      </c>
      <c r="BF970" s="53">
        <v>25500</v>
      </c>
      <c r="BG970" s="58">
        <v>40990</v>
      </c>
      <c r="BH970" s="59" t="s">
        <v>8561</v>
      </c>
      <c r="BI970" s="60">
        <v>2013</v>
      </c>
      <c r="BJ970" s="61">
        <v>67.099999999999994</v>
      </c>
      <c r="BK970" s="27">
        <f t="shared" si="54"/>
        <v>66</v>
      </c>
      <c r="BL970" s="110">
        <f t="shared" si="55"/>
        <v>5.5</v>
      </c>
    </row>
    <row r="971" spans="1:64" s="77" customFormat="1" ht="18.75" customHeight="1" x14ac:dyDescent="0.25">
      <c r="A971" s="105" t="s">
        <v>8177</v>
      </c>
      <c r="B971" s="51" t="s">
        <v>8991</v>
      </c>
      <c r="C971" s="49">
        <v>93</v>
      </c>
      <c r="D971" s="63" t="s">
        <v>3333</v>
      </c>
      <c r="E971" s="51" t="s">
        <v>377</v>
      </c>
      <c r="F971" s="114">
        <v>5030</v>
      </c>
      <c r="G971" s="51" t="s">
        <v>46</v>
      </c>
      <c r="H971" s="24" t="str">
        <f>IFERROR(IF(F971*1=9999,VLOOKUP(99&amp;C971*1,[4]Depara_Prod_Oficial!$A$2:$F$1048576,6,FALSE),VLOOKUP(F971*1,[4]Depara_Prod_Oficial!$A$2:$F$1048576,6,FALSE)),E971)</f>
        <v>Vida Proteção Exclusiva</v>
      </c>
      <c r="I971" s="24" t="str">
        <f>IFERROR(VLOOKUP(H971,'[5]Principais Produtos'!$C$1:$D$42,2,0),"Não")</f>
        <v>Sim</v>
      </c>
      <c r="J971" s="51" t="s">
        <v>400</v>
      </c>
      <c r="K971" s="51" t="s">
        <v>400</v>
      </c>
      <c r="L971" s="51"/>
      <c r="M971" s="124" t="s">
        <v>48</v>
      </c>
      <c r="N971" s="125">
        <v>128593.99</v>
      </c>
      <c r="O971" s="125">
        <v>90000</v>
      </c>
      <c r="P971" s="56">
        <v>38593.990000000005</v>
      </c>
      <c r="Q971" s="122"/>
      <c r="R971" s="123"/>
      <c r="S971" s="62" t="s">
        <v>375</v>
      </c>
      <c r="T971" s="53">
        <v>1475558</v>
      </c>
      <c r="U971" s="53" t="s">
        <v>8987</v>
      </c>
      <c r="V971" s="53" t="s">
        <v>8988</v>
      </c>
      <c r="W971" s="53" t="s">
        <v>52</v>
      </c>
      <c r="X971" s="53" t="s">
        <v>8989</v>
      </c>
      <c r="Y971" s="53" t="s">
        <v>8990</v>
      </c>
      <c r="Z971" s="53" t="s">
        <v>3918</v>
      </c>
      <c r="AA971" s="53" t="s">
        <v>56</v>
      </c>
      <c r="AB971" s="53">
        <v>48779</v>
      </c>
      <c r="AC971" s="53">
        <v>48779</v>
      </c>
      <c r="AD971" s="53" t="s">
        <v>56</v>
      </c>
      <c r="AE971" s="53" t="s">
        <v>56</v>
      </c>
      <c r="AF971" s="53" t="s">
        <v>56</v>
      </c>
      <c r="AG971" s="53">
        <v>48779</v>
      </c>
      <c r="AH971" s="53" t="s">
        <v>102</v>
      </c>
      <c r="AI971" s="53">
        <v>24389.5</v>
      </c>
      <c r="AJ971" s="53">
        <v>0</v>
      </c>
      <c r="AK971" s="53" t="s">
        <v>58</v>
      </c>
      <c r="AL971" s="53">
        <v>0</v>
      </c>
      <c r="AM971" s="51" t="s">
        <v>59</v>
      </c>
      <c r="AN971" s="51" t="s">
        <v>60</v>
      </c>
      <c r="AO971" s="51"/>
      <c r="AP971" s="53" t="s">
        <v>61</v>
      </c>
      <c r="AQ971" s="53" t="s">
        <v>270</v>
      </c>
      <c r="AR971" s="53" t="s">
        <v>199</v>
      </c>
      <c r="AS971" s="53" t="s">
        <v>88</v>
      </c>
      <c r="AT971" s="53" t="s">
        <v>153</v>
      </c>
      <c r="AU971" s="53" t="s">
        <v>65</v>
      </c>
      <c r="AV971" s="53" t="s">
        <v>1870</v>
      </c>
      <c r="AW971" s="53" t="s">
        <v>92</v>
      </c>
      <c r="AX971" s="53" t="s">
        <v>68</v>
      </c>
      <c r="AY971" s="53" t="s">
        <v>93</v>
      </c>
      <c r="AZ971" s="53" t="s">
        <v>8561</v>
      </c>
      <c r="BA971" s="53" t="s">
        <v>223</v>
      </c>
      <c r="BB971" s="53">
        <v>0</v>
      </c>
      <c r="BC971" s="53" t="s">
        <v>8991</v>
      </c>
      <c r="BD971" s="58">
        <v>41015</v>
      </c>
      <c r="BE971" s="58">
        <v>41080</v>
      </c>
      <c r="BF971" s="53">
        <v>48779</v>
      </c>
      <c r="BG971" s="58">
        <v>41080</v>
      </c>
      <c r="BH971" s="59" t="s">
        <v>8561</v>
      </c>
      <c r="BI971" s="60">
        <v>1923</v>
      </c>
      <c r="BJ971" s="61">
        <v>64.099999999999994</v>
      </c>
      <c r="BK971" s="27">
        <f t="shared" si="54"/>
        <v>63</v>
      </c>
      <c r="BL971" s="110">
        <f t="shared" si="55"/>
        <v>5.25</v>
      </c>
    </row>
    <row r="972" spans="1:64" s="77" customFormat="1" ht="18.75" customHeight="1" x14ac:dyDescent="0.25">
      <c r="A972" s="105" t="s">
        <v>8177</v>
      </c>
      <c r="B972" s="51" t="s">
        <v>8997</v>
      </c>
      <c r="C972" s="49" t="s">
        <v>1618</v>
      </c>
      <c r="D972" s="63" t="s">
        <v>3333</v>
      </c>
      <c r="E972" s="51" t="s">
        <v>3188</v>
      </c>
      <c r="F972" s="114">
        <v>4005</v>
      </c>
      <c r="G972" s="51" t="s">
        <v>389</v>
      </c>
      <c r="H972" s="24" t="str">
        <f>IFERROR(IF(F972*1=9999,VLOOKUP(99&amp;C972*1,[4]Depara_Prod_Oficial!$A$2:$F$1048576,6,FALSE),VLOOKUP(F972*1,[4]Depara_Prod_Oficial!$A$2:$F$1048576,6,FALSE)),E972)</f>
        <v>VIDA VAN GOGH STYLE</v>
      </c>
      <c r="I972" s="24" t="str">
        <f>IFERROR(VLOOKUP(H972,'[5]Principais Produtos'!$C$1:$D$42,2,0),"Não")</f>
        <v>Não</v>
      </c>
      <c r="J972" s="51" t="s">
        <v>387</v>
      </c>
      <c r="K972" s="51" t="s">
        <v>921</v>
      </c>
      <c r="L972" s="51"/>
      <c r="M972" s="124" t="s">
        <v>48</v>
      </c>
      <c r="N972" s="125">
        <v>536449.06999999995</v>
      </c>
      <c r="O972" s="125">
        <v>435000</v>
      </c>
      <c r="P972" s="56">
        <v>101449.06999999995</v>
      </c>
      <c r="Q972" s="122"/>
      <c r="R972" s="123"/>
      <c r="S972" s="62" t="s">
        <v>375</v>
      </c>
      <c r="T972" s="53">
        <v>1522146</v>
      </c>
      <c r="U972" s="53" t="s">
        <v>8992</v>
      </c>
      <c r="V972" s="53" t="s">
        <v>8993</v>
      </c>
      <c r="W972" s="53" t="s">
        <v>52</v>
      </c>
      <c r="X972" s="53" t="s">
        <v>8994</v>
      </c>
      <c r="Y972" s="53" t="s">
        <v>8995</v>
      </c>
      <c r="Z972" s="53" t="s">
        <v>8996</v>
      </c>
      <c r="AA972" s="53" t="s">
        <v>56</v>
      </c>
      <c r="AB972" s="53">
        <v>150000</v>
      </c>
      <c r="AC972" s="53">
        <v>150000</v>
      </c>
      <c r="AD972" s="53" t="s">
        <v>56</v>
      </c>
      <c r="AE972" s="53" t="s">
        <v>56</v>
      </c>
      <c r="AF972" s="53" t="s">
        <v>56</v>
      </c>
      <c r="AG972" s="53">
        <v>150000</v>
      </c>
      <c r="AH972" s="53" t="s">
        <v>102</v>
      </c>
      <c r="AI972" s="53">
        <v>75000</v>
      </c>
      <c r="AJ972" s="53">
        <v>0</v>
      </c>
      <c r="AK972" s="53" t="s">
        <v>58</v>
      </c>
      <c r="AL972" s="53">
        <v>0</v>
      </c>
      <c r="AM972" s="51" t="s">
        <v>59</v>
      </c>
      <c r="AN972" s="51" t="s">
        <v>60</v>
      </c>
      <c r="AO972" s="51"/>
      <c r="AP972" s="53" t="s">
        <v>61</v>
      </c>
      <c r="AQ972" s="53" t="s">
        <v>270</v>
      </c>
      <c r="AR972" s="53" t="s">
        <v>63</v>
      </c>
      <c r="AS972" s="53" t="s">
        <v>64</v>
      </c>
      <c r="AT972" s="53" t="s">
        <v>506</v>
      </c>
      <c r="AU972" s="53" t="s">
        <v>65</v>
      </c>
      <c r="AV972" s="53" t="s">
        <v>2327</v>
      </c>
      <c r="AW972" s="53" t="s">
        <v>2138</v>
      </c>
      <c r="AX972" s="53" t="s">
        <v>775</v>
      </c>
      <c r="AY972" s="53" t="s">
        <v>93</v>
      </c>
      <c r="AZ972" s="53" t="s">
        <v>8542</v>
      </c>
      <c r="BA972" s="53" t="s">
        <v>106</v>
      </c>
      <c r="BB972" s="53">
        <v>0</v>
      </c>
      <c r="BC972" s="53" t="s">
        <v>8997</v>
      </c>
      <c r="BD972" s="58">
        <v>41149</v>
      </c>
      <c r="BE972" s="58">
        <v>41176</v>
      </c>
      <c r="BF972" s="53">
        <v>150000</v>
      </c>
      <c r="BG972" s="58">
        <v>41176</v>
      </c>
      <c r="BH972" s="59" t="s">
        <v>8542</v>
      </c>
      <c r="BI972" s="60">
        <v>1828</v>
      </c>
      <c r="BJ972" s="61">
        <v>60.93333333333333</v>
      </c>
      <c r="BK972" s="27">
        <f t="shared" si="54"/>
        <v>60</v>
      </c>
      <c r="BL972" s="110">
        <f t="shared" si="55"/>
        <v>5</v>
      </c>
    </row>
    <row r="973" spans="1:64" s="77" customFormat="1" ht="18.75" customHeight="1" x14ac:dyDescent="0.25">
      <c r="A973" s="105" t="s">
        <v>8177</v>
      </c>
      <c r="B973" s="51" t="s">
        <v>9002</v>
      </c>
      <c r="C973" s="49">
        <v>93</v>
      </c>
      <c r="D973" s="63" t="s">
        <v>3333</v>
      </c>
      <c r="E973" s="51" t="s">
        <v>377</v>
      </c>
      <c r="F973" s="114">
        <v>5030</v>
      </c>
      <c r="G973" s="51" t="s">
        <v>46</v>
      </c>
      <c r="H973" s="24" t="str">
        <f>IFERROR(IF(F973*1=9999,VLOOKUP(99&amp;C973*1,[4]Depara_Prod_Oficial!$A$2:$F$1048576,6,FALSE),VLOOKUP(F973*1,[4]Depara_Prod_Oficial!$A$2:$F$1048576,6,FALSE)),E973)</f>
        <v>Vida Proteção Exclusiva</v>
      </c>
      <c r="I973" s="24" t="str">
        <f>IFERROR(VLOOKUP(H973,'[5]Principais Produtos'!$C$1:$D$42,2,0),"Não")</f>
        <v>Sim</v>
      </c>
      <c r="J973" s="51" t="s">
        <v>387</v>
      </c>
      <c r="K973" s="51" t="s">
        <v>47</v>
      </c>
      <c r="L973" s="51"/>
      <c r="M973" s="124" t="s">
        <v>902</v>
      </c>
      <c r="N973" s="125">
        <v>2172</v>
      </c>
      <c r="O973" s="125">
        <v>2172</v>
      </c>
      <c r="P973" s="56">
        <v>0</v>
      </c>
      <c r="Q973" s="122"/>
      <c r="R973" s="123"/>
      <c r="S973" s="62" t="s">
        <v>375</v>
      </c>
      <c r="T973" s="53">
        <v>1745750</v>
      </c>
      <c r="U973" s="53" t="s">
        <v>8998</v>
      </c>
      <c r="V973" s="53" t="s">
        <v>8999</v>
      </c>
      <c r="W973" s="53" t="s">
        <v>52</v>
      </c>
      <c r="X973" s="53" t="s">
        <v>9000</v>
      </c>
      <c r="Y973" s="53" t="s">
        <v>9001</v>
      </c>
      <c r="Z973" s="53" t="s">
        <v>6921</v>
      </c>
      <c r="AA973" s="53" t="s">
        <v>56</v>
      </c>
      <c r="AB973" s="53">
        <v>32087</v>
      </c>
      <c r="AC973" s="53">
        <v>32087</v>
      </c>
      <c r="AD973" s="53" t="s">
        <v>56</v>
      </c>
      <c r="AE973" s="53" t="s">
        <v>56</v>
      </c>
      <c r="AF973" s="53" t="s">
        <v>56</v>
      </c>
      <c r="AG973" s="53">
        <v>32087</v>
      </c>
      <c r="AH973" s="53" t="s">
        <v>102</v>
      </c>
      <c r="AI973" s="53">
        <v>16043.5</v>
      </c>
      <c r="AJ973" s="53">
        <v>0</v>
      </c>
      <c r="AK973" s="53" t="s">
        <v>58</v>
      </c>
      <c r="AL973" s="53">
        <v>0</v>
      </c>
      <c r="AM973" s="51" t="s">
        <v>59</v>
      </c>
      <c r="AN973" s="51" t="s">
        <v>60</v>
      </c>
      <c r="AO973" s="51"/>
      <c r="AP973" s="53" t="s">
        <v>61</v>
      </c>
      <c r="AQ973" s="53" t="s">
        <v>270</v>
      </c>
      <c r="AR973" s="53" t="s">
        <v>199</v>
      </c>
      <c r="AS973" s="53" t="s">
        <v>88</v>
      </c>
      <c r="AT973" s="53" t="s">
        <v>347</v>
      </c>
      <c r="AU973" s="53" t="s">
        <v>65</v>
      </c>
      <c r="AV973" s="53" t="s">
        <v>1958</v>
      </c>
      <c r="AW973" s="53" t="s">
        <v>92</v>
      </c>
      <c r="AX973" s="53" t="s">
        <v>68</v>
      </c>
      <c r="AY973" s="53" t="s">
        <v>93</v>
      </c>
      <c r="AZ973" s="53" t="s">
        <v>8609</v>
      </c>
      <c r="BA973" s="53" t="s">
        <v>191</v>
      </c>
      <c r="BB973" s="53">
        <v>0</v>
      </c>
      <c r="BC973" s="53" t="s">
        <v>9002</v>
      </c>
      <c r="BD973" s="58">
        <v>41585</v>
      </c>
      <c r="BE973" s="58">
        <v>41593</v>
      </c>
      <c r="BF973" s="53">
        <v>32087</v>
      </c>
      <c r="BG973" s="58">
        <v>41593</v>
      </c>
      <c r="BH973" s="59" t="s">
        <v>8609</v>
      </c>
      <c r="BI973" s="60">
        <v>1413</v>
      </c>
      <c r="BJ973" s="61">
        <v>47.1</v>
      </c>
      <c r="BK973" s="27">
        <f t="shared" si="54"/>
        <v>46</v>
      </c>
      <c r="BL973" s="110">
        <f t="shared" si="55"/>
        <v>3.8333333333333335</v>
      </c>
    </row>
    <row r="974" spans="1:64" s="77" customFormat="1" ht="18.75" customHeight="1" x14ac:dyDescent="0.25">
      <c r="A974" s="105" t="s">
        <v>8177</v>
      </c>
      <c r="B974" s="51" t="s">
        <v>9007</v>
      </c>
      <c r="C974" s="49">
        <v>93</v>
      </c>
      <c r="D974" s="63" t="s">
        <v>3333</v>
      </c>
      <c r="E974" s="51" t="s">
        <v>3186</v>
      </c>
      <c r="F974" s="114">
        <v>7001</v>
      </c>
      <c r="G974" s="51" t="s">
        <v>374</v>
      </c>
      <c r="H974" s="24" t="str">
        <f>IFERROR(IF(F974*1=9999,VLOOKUP(99&amp;C974*1,[4]Depara_Prod_Oficial!$A$2:$F$1048576,6,FALSE),VLOOKUP(F974*1,[4]Depara_Prod_Oficial!$A$2:$F$1048576,6,FALSE)),E974)</f>
        <v>Vida Funcionários</v>
      </c>
      <c r="I974" s="24" t="str">
        <f>IFERROR(VLOOKUP(H974,'[5]Principais Produtos'!$C$1:$D$42,2,0),"Não")</f>
        <v>Não</v>
      </c>
      <c r="J974" s="51" t="s">
        <v>400</v>
      </c>
      <c r="K974" s="51" t="s">
        <v>400</v>
      </c>
      <c r="L974" s="51"/>
      <c r="M974" s="124" t="s">
        <v>369</v>
      </c>
      <c r="N974" s="125">
        <v>542394.06000000006</v>
      </c>
      <c r="O974" s="125">
        <v>0</v>
      </c>
      <c r="P974" s="56">
        <v>542394.06000000006</v>
      </c>
      <c r="Q974" s="122"/>
      <c r="R974" s="123"/>
      <c r="S974" s="62" t="s">
        <v>375</v>
      </c>
      <c r="T974" s="53">
        <v>1783378</v>
      </c>
      <c r="U974" s="53" t="s">
        <v>9003</v>
      </c>
      <c r="V974" s="53" t="s">
        <v>9004</v>
      </c>
      <c r="W974" s="53" t="s">
        <v>52</v>
      </c>
      <c r="X974" s="53" t="s">
        <v>2554</v>
      </c>
      <c r="Y974" s="53" t="s">
        <v>9005</v>
      </c>
      <c r="Z974" s="53" t="s">
        <v>1877</v>
      </c>
      <c r="AA974" s="53" t="s">
        <v>56</v>
      </c>
      <c r="AB974" s="53">
        <v>417226.2</v>
      </c>
      <c r="AC974" s="53">
        <v>417226.2</v>
      </c>
      <c r="AD974" s="53" t="s">
        <v>56</v>
      </c>
      <c r="AE974" s="53" t="s">
        <v>56</v>
      </c>
      <c r="AF974" s="53" t="s">
        <v>56</v>
      </c>
      <c r="AG974" s="53">
        <v>417226.2</v>
      </c>
      <c r="AH974" s="53" t="s">
        <v>102</v>
      </c>
      <c r="AI974" s="53">
        <v>208613.1</v>
      </c>
      <c r="AJ974" s="53">
        <v>0</v>
      </c>
      <c r="AK974" s="53" t="s">
        <v>58</v>
      </c>
      <c r="AL974" s="53">
        <v>0</v>
      </c>
      <c r="AM974" s="51" t="s">
        <v>59</v>
      </c>
      <c r="AN974" s="51" t="s">
        <v>60</v>
      </c>
      <c r="AO974" s="51"/>
      <c r="AP974" s="53" t="s">
        <v>61</v>
      </c>
      <c r="AQ974" s="53" t="s">
        <v>270</v>
      </c>
      <c r="AR974" s="53" t="s">
        <v>63</v>
      </c>
      <c r="AS974" s="53" t="s">
        <v>88</v>
      </c>
      <c r="AT974" s="53" t="s">
        <v>169</v>
      </c>
      <c r="AU974" s="53" t="s">
        <v>65</v>
      </c>
      <c r="AV974" s="53" t="s">
        <v>3583</v>
      </c>
      <c r="AW974" s="53" t="s">
        <v>92</v>
      </c>
      <c r="AX974" s="53" t="s">
        <v>4835</v>
      </c>
      <c r="AY974" s="53" t="s">
        <v>434</v>
      </c>
      <c r="AZ974" s="53" t="s">
        <v>8598</v>
      </c>
      <c r="BA974" s="53" t="s">
        <v>9006</v>
      </c>
      <c r="BB974" s="53">
        <v>0</v>
      </c>
      <c r="BC974" s="53" t="s">
        <v>9007</v>
      </c>
      <c r="BD974" s="58">
        <v>41603</v>
      </c>
      <c r="BE974" s="58">
        <v>41669</v>
      </c>
      <c r="BF974" s="53">
        <v>417226.2</v>
      </c>
      <c r="BG974" s="58">
        <v>41669</v>
      </c>
      <c r="BH974" s="59" t="s">
        <v>8598</v>
      </c>
      <c r="BI974" s="60">
        <v>1338</v>
      </c>
      <c r="BJ974" s="61">
        <v>44.6</v>
      </c>
      <c r="BK974" s="27">
        <f t="shared" si="54"/>
        <v>43</v>
      </c>
      <c r="BL974" s="110">
        <f t="shared" si="55"/>
        <v>3.5833333333333335</v>
      </c>
    </row>
    <row r="975" spans="1:64" s="77" customFormat="1" ht="18.75" customHeight="1" x14ac:dyDescent="0.25">
      <c r="A975" s="105" t="s">
        <v>8177</v>
      </c>
      <c r="B975" s="51" t="s">
        <v>9013</v>
      </c>
      <c r="C975" s="49">
        <v>93</v>
      </c>
      <c r="D975" s="63" t="s">
        <v>3333</v>
      </c>
      <c r="E975" s="51" t="s">
        <v>9026</v>
      </c>
      <c r="F975" s="114">
        <v>4013</v>
      </c>
      <c r="G975" s="51" t="s">
        <v>389</v>
      </c>
      <c r="H975" s="24" t="str">
        <f>IFERROR(IF(F975*1=9999,VLOOKUP(99&amp;C975*1,[4]Depara_Prod_Oficial!$A$2:$F$1048576,6,FALSE),VLOOKUP(F975*1,[4]Depara_Prod_Oficial!$A$2:$F$1048576,6,FALSE)),E975)</f>
        <v xml:space="preserve">REAL VIDA HOMEM </v>
      </c>
      <c r="I975" s="24" t="str">
        <f>IFERROR(VLOOKUP(H975,'[5]Principais Produtos'!$C$1:$D$42,2,0),"Não")</f>
        <v>Não</v>
      </c>
      <c r="J975" s="51" t="s">
        <v>387</v>
      </c>
      <c r="K975" s="51" t="s">
        <v>3664</v>
      </c>
      <c r="L975" s="51"/>
      <c r="M975" s="124" t="s">
        <v>48</v>
      </c>
      <c r="N975" s="125">
        <v>109814.94</v>
      </c>
      <c r="O975" s="125">
        <v>102702.3</v>
      </c>
      <c r="P975" s="56">
        <v>7112.6399999999994</v>
      </c>
      <c r="Q975" s="122">
        <v>4890</v>
      </c>
      <c r="R975" s="123"/>
      <c r="S975" s="62" t="s">
        <v>375</v>
      </c>
      <c r="T975" s="53">
        <v>2328094</v>
      </c>
      <c r="U975" s="53" t="s">
        <v>9008</v>
      </c>
      <c r="V975" s="53" t="s">
        <v>9009</v>
      </c>
      <c r="W975" s="53" t="s">
        <v>52</v>
      </c>
      <c r="X975" s="53" t="s">
        <v>9010</v>
      </c>
      <c r="Y975" s="53" t="s">
        <v>9011</v>
      </c>
      <c r="Z975" s="53" t="s">
        <v>9012</v>
      </c>
      <c r="AA975" s="53" t="s">
        <v>56</v>
      </c>
      <c r="AB975" s="53">
        <v>89814.94</v>
      </c>
      <c r="AC975" s="53">
        <v>89814.94</v>
      </c>
      <c r="AD975" s="53" t="s">
        <v>56</v>
      </c>
      <c r="AE975" s="53" t="s">
        <v>56</v>
      </c>
      <c r="AF975" s="53" t="s">
        <v>56</v>
      </c>
      <c r="AG975" s="53">
        <v>89814.94</v>
      </c>
      <c r="AH975" s="53" t="s">
        <v>102</v>
      </c>
      <c r="AI975" s="53">
        <v>44907.47</v>
      </c>
      <c r="AJ975" s="53">
        <v>0</v>
      </c>
      <c r="AK975" s="53" t="s">
        <v>58</v>
      </c>
      <c r="AL975" s="53">
        <v>0</v>
      </c>
      <c r="AM975" s="51" t="s">
        <v>59</v>
      </c>
      <c r="AN975" s="51" t="s">
        <v>60</v>
      </c>
      <c r="AO975" s="51"/>
      <c r="AP975" s="53" t="s">
        <v>61</v>
      </c>
      <c r="AQ975" s="53" t="s">
        <v>345</v>
      </c>
      <c r="AR975" s="53" t="s">
        <v>346</v>
      </c>
      <c r="AS975" s="53" t="s">
        <v>88</v>
      </c>
      <c r="AT975" s="53" t="s">
        <v>313</v>
      </c>
      <c r="AU975" s="53" t="s">
        <v>65</v>
      </c>
      <c r="AV975" s="53" t="s">
        <v>3583</v>
      </c>
      <c r="AW975" s="53" t="s">
        <v>92</v>
      </c>
      <c r="AX975" s="53" t="s">
        <v>68</v>
      </c>
      <c r="AY975" s="53" t="s">
        <v>93</v>
      </c>
      <c r="AZ975" s="53" t="s">
        <v>8561</v>
      </c>
      <c r="BA975" s="53" t="s">
        <v>70</v>
      </c>
      <c r="BB975" s="53">
        <v>0</v>
      </c>
      <c r="BC975" s="53" t="s">
        <v>9013</v>
      </c>
      <c r="BD975" s="58">
        <v>42629</v>
      </c>
      <c r="BE975" s="58">
        <v>42636</v>
      </c>
      <c r="BF975" s="53">
        <v>89814.94</v>
      </c>
      <c r="BG975" s="58">
        <v>42636</v>
      </c>
      <c r="BH975" s="59" t="s">
        <v>8561</v>
      </c>
      <c r="BI975" s="60">
        <v>367</v>
      </c>
      <c r="BJ975" s="61">
        <v>12.233333333333333</v>
      </c>
      <c r="BK975" s="27">
        <f t="shared" si="54"/>
        <v>12</v>
      </c>
      <c r="BL975" s="110">
        <f t="shared" si="55"/>
        <v>1</v>
      </c>
    </row>
    <row r="976" spans="1:64" s="77" customFormat="1" ht="18.75" customHeight="1" x14ac:dyDescent="0.25">
      <c r="A976" s="105" t="s">
        <v>8177</v>
      </c>
      <c r="B976" s="51" t="s">
        <v>9018</v>
      </c>
      <c r="C976" s="49">
        <v>93</v>
      </c>
      <c r="D976" s="63" t="s">
        <v>3333</v>
      </c>
      <c r="E976" s="51" t="s">
        <v>1630</v>
      </c>
      <c r="F976" s="114">
        <v>5055</v>
      </c>
      <c r="G976" s="51" t="s">
        <v>386</v>
      </c>
      <c r="H976" s="24" t="str">
        <f>IFERROR(IF(F976*1=9999,VLOOKUP(99&amp;C976*1,[4]Depara_Prod_Oficial!$A$2:$F$1048576,6,FALSE),VLOOKUP(F976*1,[4]Depara_Prod_Oficial!$A$2:$F$1048576,6,FALSE)),E976)</f>
        <v>Vida Master</v>
      </c>
      <c r="I976" s="24" t="str">
        <f>IFERROR(VLOOKUP(H976,'[5]Principais Produtos'!$C$1:$D$42,2,0),"Não")</f>
        <v>Sim</v>
      </c>
      <c r="J976" s="51" t="s">
        <v>387</v>
      </c>
      <c r="K976" s="51" t="s">
        <v>7172</v>
      </c>
      <c r="L976" s="51"/>
      <c r="M976" s="124" t="s">
        <v>48</v>
      </c>
      <c r="N976" s="125">
        <v>181000</v>
      </c>
      <c r="O976" s="125">
        <v>85000</v>
      </c>
      <c r="P976" s="56">
        <v>96000</v>
      </c>
      <c r="Q976" s="122"/>
      <c r="R976" s="123"/>
      <c r="S976" s="62" t="s">
        <v>375</v>
      </c>
      <c r="T976" s="53">
        <v>1761066</v>
      </c>
      <c r="U976" s="53" t="s">
        <v>9014</v>
      </c>
      <c r="V976" s="53" t="s">
        <v>9015</v>
      </c>
      <c r="W976" s="53" t="s">
        <v>52</v>
      </c>
      <c r="X976" s="53" t="s">
        <v>9016</v>
      </c>
      <c r="Y976" s="53" t="s">
        <v>9017</v>
      </c>
      <c r="Z976" s="53" t="s">
        <v>7877</v>
      </c>
      <c r="AA976" s="53" t="s">
        <v>56</v>
      </c>
      <c r="AB976" s="53">
        <v>120000</v>
      </c>
      <c r="AC976" s="53">
        <v>120000</v>
      </c>
      <c r="AD976" s="53" t="s">
        <v>56</v>
      </c>
      <c r="AE976" s="53" t="s">
        <v>56</v>
      </c>
      <c r="AF976" s="53" t="s">
        <v>56</v>
      </c>
      <c r="AG976" s="53">
        <v>120000</v>
      </c>
      <c r="AH976" s="53" t="s">
        <v>102</v>
      </c>
      <c r="AI976" s="53">
        <v>60000</v>
      </c>
      <c r="AJ976" s="53">
        <v>0</v>
      </c>
      <c r="AK976" s="53" t="s">
        <v>58</v>
      </c>
      <c r="AL976" s="53">
        <v>0</v>
      </c>
      <c r="AM976" s="51" t="s">
        <v>59</v>
      </c>
      <c r="AN976" s="51" t="s">
        <v>60</v>
      </c>
      <c r="AO976" s="51"/>
      <c r="AP976" s="53" t="s">
        <v>61</v>
      </c>
      <c r="AQ976" s="53" t="s">
        <v>270</v>
      </c>
      <c r="AR976" s="53" t="s">
        <v>199</v>
      </c>
      <c r="AS976" s="53" t="s">
        <v>88</v>
      </c>
      <c r="AT976" s="53" t="s">
        <v>347</v>
      </c>
      <c r="AU976" s="53" t="s">
        <v>65</v>
      </c>
      <c r="AV976" s="53" t="s">
        <v>1382</v>
      </c>
      <c r="AW976" s="53" t="s">
        <v>92</v>
      </c>
      <c r="AX976" s="53" t="s">
        <v>68</v>
      </c>
      <c r="AY976" s="53" t="s">
        <v>93</v>
      </c>
      <c r="AZ976" s="53" t="s">
        <v>8598</v>
      </c>
      <c r="BA976" s="53" t="s">
        <v>70</v>
      </c>
      <c r="BB976" s="53">
        <v>0</v>
      </c>
      <c r="BC976" s="53" t="s">
        <v>9018</v>
      </c>
      <c r="BD976" s="58">
        <v>41586</v>
      </c>
      <c r="BE976" s="58">
        <v>41620</v>
      </c>
      <c r="BF976" s="53">
        <v>120000</v>
      </c>
      <c r="BG976" s="58">
        <v>41620</v>
      </c>
      <c r="BH976" s="59" t="s">
        <v>8598</v>
      </c>
      <c r="BI976" s="60">
        <v>1387</v>
      </c>
      <c r="BJ976" s="61">
        <v>46.233333333333334</v>
      </c>
      <c r="BK976" s="27">
        <f t="shared" si="54"/>
        <v>45</v>
      </c>
      <c r="BL976" s="110">
        <f t="shared" si="55"/>
        <v>3.75</v>
      </c>
    </row>
    <row r="977" spans="1:64" s="77" customFormat="1" ht="18.75" customHeight="1" x14ac:dyDescent="0.25">
      <c r="A977" s="105" t="s">
        <v>8177</v>
      </c>
      <c r="B977" s="51" t="s">
        <v>9024</v>
      </c>
      <c r="C977" s="49">
        <v>93</v>
      </c>
      <c r="D977" s="63" t="s">
        <v>3333</v>
      </c>
      <c r="E977" s="51" t="s">
        <v>1630</v>
      </c>
      <c r="F977" s="114">
        <v>5055</v>
      </c>
      <c r="G977" s="51" t="s">
        <v>386</v>
      </c>
      <c r="H977" s="24" t="str">
        <f>IFERROR(IF(F977*1=9999,VLOOKUP(99&amp;C977*1,[4]Depara_Prod_Oficial!$A$2:$F$1048576,6,FALSE),VLOOKUP(F977*1,[4]Depara_Prod_Oficial!$A$2:$F$1048576,6,FALSE)),E977)</f>
        <v>Vida Master</v>
      </c>
      <c r="I977" s="24" t="str">
        <f>IFERROR(VLOOKUP(H977,'[5]Principais Produtos'!$C$1:$D$42,2,0),"Não")</f>
        <v>Sim</v>
      </c>
      <c r="J977" s="51" t="s">
        <v>387</v>
      </c>
      <c r="K977" s="51" t="s">
        <v>958</v>
      </c>
      <c r="L977" s="51" t="s">
        <v>4725</v>
      </c>
      <c r="M977" s="124" t="s">
        <v>48</v>
      </c>
      <c r="N977" s="125">
        <v>80000</v>
      </c>
      <c r="O977" s="125">
        <v>78000</v>
      </c>
      <c r="P977" s="56">
        <v>2000</v>
      </c>
      <c r="Q977" s="122"/>
      <c r="R977" s="123"/>
      <c r="S977" s="62" t="s">
        <v>375</v>
      </c>
      <c r="T977" s="53">
        <v>1722911</v>
      </c>
      <c r="U977" s="53" t="s">
        <v>9019</v>
      </c>
      <c r="V977" s="53" t="s">
        <v>9020</v>
      </c>
      <c r="W977" s="53" t="s">
        <v>52</v>
      </c>
      <c r="X977" s="53" t="s">
        <v>9021</v>
      </c>
      <c r="Y977" s="53" t="s">
        <v>9022</v>
      </c>
      <c r="Z977" s="53" t="s">
        <v>9023</v>
      </c>
      <c r="AA977" s="53" t="s">
        <v>56</v>
      </c>
      <c r="AB977" s="53">
        <v>63000</v>
      </c>
      <c r="AC977" s="53">
        <v>63000</v>
      </c>
      <c r="AD977" s="53" t="s">
        <v>56</v>
      </c>
      <c r="AE977" s="53" t="s">
        <v>56</v>
      </c>
      <c r="AF977" s="53" t="s">
        <v>56</v>
      </c>
      <c r="AG977" s="53">
        <v>63000</v>
      </c>
      <c r="AH977" s="53" t="s">
        <v>102</v>
      </c>
      <c r="AI977" s="53">
        <v>31500</v>
      </c>
      <c r="AJ977" s="53">
        <v>0</v>
      </c>
      <c r="AK977" s="53" t="s">
        <v>58</v>
      </c>
      <c r="AL977" s="53">
        <v>0</v>
      </c>
      <c r="AM977" s="51" t="s">
        <v>59</v>
      </c>
      <c r="AN977" s="51" t="s">
        <v>60</v>
      </c>
      <c r="AO977" s="51"/>
      <c r="AP977" s="53" t="s">
        <v>61</v>
      </c>
      <c r="AQ977" s="53" t="s">
        <v>270</v>
      </c>
      <c r="AR977" s="53" t="s">
        <v>63</v>
      </c>
      <c r="AS977" s="53" t="s">
        <v>64</v>
      </c>
      <c r="AT977" s="53" t="s">
        <v>187</v>
      </c>
      <c r="AU977" s="53" t="s">
        <v>65</v>
      </c>
      <c r="AV977" s="53" t="s">
        <v>2353</v>
      </c>
      <c r="AW977" s="53" t="s">
        <v>67</v>
      </c>
      <c r="AX977" s="53" t="s">
        <v>68</v>
      </c>
      <c r="AY977" s="53" t="s">
        <v>93</v>
      </c>
      <c r="AZ977" s="53" t="s">
        <v>8598</v>
      </c>
      <c r="BA977" s="53" t="s">
        <v>70</v>
      </c>
      <c r="BB977" s="53">
        <v>0</v>
      </c>
      <c r="BC977" s="53" t="s">
        <v>9024</v>
      </c>
      <c r="BD977" s="58">
        <v>41542</v>
      </c>
      <c r="BE977" s="58">
        <v>41550</v>
      </c>
      <c r="BF977" s="53">
        <v>63000</v>
      </c>
      <c r="BG977" s="58">
        <v>41550</v>
      </c>
      <c r="BH977" s="59" t="s">
        <v>8598</v>
      </c>
      <c r="BI977" s="60">
        <v>1457</v>
      </c>
      <c r="BJ977" s="61">
        <v>48.56666666666667</v>
      </c>
      <c r="BK977" s="27">
        <f t="shared" si="54"/>
        <v>47</v>
      </c>
      <c r="BL977" s="110">
        <f t="shared" si="55"/>
        <v>3.9166666666666665</v>
      </c>
    </row>
    <row r="978" spans="1:64" s="77" customFormat="1" ht="18.75" customHeight="1" x14ac:dyDescent="0.25">
      <c r="A978" s="105" t="s">
        <v>9099</v>
      </c>
      <c r="B978" s="51" t="s">
        <v>9107</v>
      </c>
      <c r="C978" s="49">
        <v>18</v>
      </c>
      <c r="D978" s="63" t="s">
        <v>3274</v>
      </c>
      <c r="E978" s="51" t="s">
        <v>9930</v>
      </c>
      <c r="F978" s="114">
        <v>8135</v>
      </c>
      <c r="G978" s="51" t="s">
        <v>9100</v>
      </c>
      <c r="H978" s="24" t="str">
        <f>IFERROR(IF(F978*1=9999,VLOOKUP(99&amp;C978*1,[4]Depara_Prod_Oficial!$A$2:$F$1048576,6,FALSE),VLOOKUP(F978*1,[4]Depara_Prod_Oficial!$A$2:$F$1048576,6,FALSE)),E978)</f>
        <v>Vida Empresa</v>
      </c>
      <c r="I978" s="24" t="str">
        <f>IFERROR(VLOOKUP(H978,'[5]Principais Produtos'!$C$1:$D$42,2,0),"Não")</f>
        <v>Sim</v>
      </c>
      <c r="J978" s="51" t="s">
        <v>925</v>
      </c>
      <c r="K978" s="51" t="s">
        <v>378</v>
      </c>
      <c r="L978" s="51"/>
      <c r="M978" s="124" t="s">
        <v>369</v>
      </c>
      <c r="N978" s="125">
        <v>3299.54</v>
      </c>
      <c r="O978" s="125">
        <v>0</v>
      </c>
      <c r="P978" s="56">
        <v>3299.54</v>
      </c>
      <c r="Q978" s="122"/>
      <c r="R978" s="123"/>
      <c r="S978" s="57" t="s">
        <v>49</v>
      </c>
      <c r="T978" s="53">
        <v>764048</v>
      </c>
      <c r="U978" s="53" t="s">
        <v>9101</v>
      </c>
      <c r="V978" s="53" t="s">
        <v>9102</v>
      </c>
      <c r="W978" s="53" t="s">
        <v>52</v>
      </c>
      <c r="X978" s="53">
        <v>71000079393</v>
      </c>
      <c r="Y978" s="53" t="s">
        <v>9103</v>
      </c>
      <c r="Z978" s="53" t="s">
        <v>9104</v>
      </c>
      <c r="AA978" s="53" t="s">
        <v>56</v>
      </c>
      <c r="AB978" s="53">
        <v>139827.78</v>
      </c>
      <c r="AC978" s="53">
        <v>540000</v>
      </c>
      <c r="AD978" s="53" t="s">
        <v>56</v>
      </c>
      <c r="AE978" s="53" t="s">
        <v>56</v>
      </c>
      <c r="AF978" s="53" t="s">
        <v>56</v>
      </c>
      <c r="AG978" s="53">
        <v>139827.78</v>
      </c>
      <c r="AH978" s="53" t="s">
        <v>58</v>
      </c>
      <c r="AI978" s="53">
        <v>0</v>
      </c>
      <c r="AJ978" s="53">
        <v>0</v>
      </c>
      <c r="AK978" s="53" t="s">
        <v>58</v>
      </c>
      <c r="AL978" s="53">
        <v>0</v>
      </c>
      <c r="AM978" s="51" t="s">
        <v>59</v>
      </c>
      <c r="AN978" s="51" t="s">
        <v>60</v>
      </c>
      <c r="AO978" s="51"/>
      <c r="AP978" s="53" t="s">
        <v>61</v>
      </c>
      <c r="AQ978" s="53" t="s">
        <v>6023</v>
      </c>
      <c r="AR978" s="53" t="s">
        <v>728</v>
      </c>
      <c r="AS978" s="53" t="s">
        <v>88</v>
      </c>
      <c r="AT978" s="53" t="s">
        <v>564</v>
      </c>
      <c r="AU978" s="53" t="s">
        <v>65</v>
      </c>
      <c r="AV978" s="53" t="s">
        <v>9105</v>
      </c>
      <c r="AW978" s="53" t="s">
        <v>292</v>
      </c>
      <c r="AX978" s="53" t="s">
        <v>4766</v>
      </c>
      <c r="AY978" s="53" t="s">
        <v>434</v>
      </c>
      <c r="AZ978" s="53" t="s">
        <v>9106</v>
      </c>
      <c r="BA978" s="53" t="s">
        <v>155</v>
      </c>
      <c r="BB978" s="53">
        <v>0</v>
      </c>
      <c r="BC978" s="53" t="s">
        <v>9107</v>
      </c>
      <c r="BD978" s="58">
        <v>39604</v>
      </c>
      <c r="BE978" s="58">
        <v>39624</v>
      </c>
      <c r="BF978" s="53">
        <v>139827.78</v>
      </c>
      <c r="BG978" s="58">
        <v>39624</v>
      </c>
      <c r="BH978" s="59" t="s">
        <v>9106</v>
      </c>
      <c r="BI978" s="60">
        <v>3400</v>
      </c>
      <c r="BJ978" s="61">
        <v>113.33333333333333</v>
      </c>
      <c r="BK978" s="27">
        <f t="shared" ref="BK978:BK1041" si="56">DATEDIF(BG978,BH978,"m")</f>
        <v>111</v>
      </c>
      <c r="BL978" s="110">
        <f t="shared" ref="BL978:BL1041" si="57">BK978/12</f>
        <v>9.25</v>
      </c>
    </row>
    <row r="979" spans="1:64" s="77" customFormat="1" ht="18.75" customHeight="1" x14ac:dyDescent="0.25">
      <c r="A979" s="105" t="s">
        <v>9099</v>
      </c>
      <c r="B979" s="51" t="s">
        <v>9113</v>
      </c>
      <c r="C979" s="49">
        <v>93</v>
      </c>
      <c r="D979" s="63" t="s">
        <v>3333</v>
      </c>
      <c r="E979" s="51" t="s">
        <v>3556</v>
      </c>
      <c r="F979" s="114">
        <v>8114</v>
      </c>
      <c r="G979" s="51" t="s">
        <v>46</v>
      </c>
      <c r="H979" s="24" t="str">
        <f>IFERROR(IF(F979*1=9999,VLOOKUP(99&amp;C979*1,[4]Depara_Prod_Oficial!$A$2:$F$1048576,6,FALSE),VLOOKUP(F979*1,[4]Depara_Prod_Oficial!$A$2:$F$1048576,6,FALSE)),E979)</f>
        <v>Empresarial</v>
      </c>
      <c r="I979" s="24" t="str">
        <f>IFERROR(VLOOKUP(H979,'[5]Principais Produtos'!$C$1:$D$42,2,0),"Não")</f>
        <v>Sim</v>
      </c>
      <c r="J979" s="51" t="s">
        <v>387</v>
      </c>
      <c r="K979" s="51" t="s">
        <v>3664</v>
      </c>
      <c r="L979" s="51"/>
      <c r="M979" s="124" t="s">
        <v>369</v>
      </c>
      <c r="N979" s="125">
        <v>34680</v>
      </c>
      <c r="O979" s="125">
        <v>0</v>
      </c>
      <c r="P979" s="56">
        <v>34680</v>
      </c>
      <c r="Q979" s="122"/>
      <c r="R979" s="123"/>
      <c r="S979" s="57" t="s">
        <v>49</v>
      </c>
      <c r="T979" s="53">
        <v>1232564</v>
      </c>
      <c r="U979" s="53" t="s">
        <v>9108</v>
      </c>
      <c r="V979" s="53" t="s">
        <v>9109</v>
      </c>
      <c r="W979" s="53" t="s">
        <v>52</v>
      </c>
      <c r="X979" s="53" t="s">
        <v>9110</v>
      </c>
      <c r="Y979" s="53" t="s">
        <v>9111</v>
      </c>
      <c r="Z979" s="53" t="s">
        <v>8087</v>
      </c>
      <c r="AA979" s="53" t="s">
        <v>56</v>
      </c>
      <c r="AB979" s="53">
        <v>11885</v>
      </c>
      <c r="AC979" s="53">
        <v>11885</v>
      </c>
      <c r="AD979" s="53" t="s">
        <v>56</v>
      </c>
      <c r="AE979" s="53" t="s">
        <v>56</v>
      </c>
      <c r="AF979" s="53" t="s">
        <v>56</v>
      </c>
      <c r="AG979" s="53">
        <v>11885</v>
      </c>
      <c r="AH979" s="53" t="s">
        <v>102</v>
      </c>
      <c r="AI979" s="53">
        <v>5942.5</v>
      </c>
      <c r="AJ979" s="53">
        <v>0</v>
      </c>
      <c r="AK979" s="53" t="s">
        <v>58</v>
      </c>
      <c r="AL979" s="53">
        <v>0</v>
      </c>
      <c r="AM979" s="51" t="s">
        <v>59</v>
      </c>
      <c r="AN979" s="51" t="s">
        <v>60</v>
      </c>
      <c r="AO979" s="51"/>
      <c r="AP979" s="53" t="s">
        <v>61</v>
      </c>
      <c r="AQ979" s="53" t="s">
        <v>270</v>
      </c>
      <c r="AR979" s="53" t="s">
        <v>63</v>
      </c>
      <c r="AS979" s="53" t="s">
        <v>64</v>
      </c>
      <c r="AT979" s="53" t="s">
        <v>6050</v>
      </c>
      <c r="AU979" s="53" t="s">
        <v>65</v>
      </c>
      <c r="AV979" s="53" t="s">
        <v>1382</v>
      </c>
      <c r="AW979" s="53" t="s">
        <v>92</v>
      </c>
      <c r="AX979" s="53" t="s">
        <v>68</v>
      </c>
      <c r="AY979" s="53" t="s">
        <v>93</v>
      </c>
      <c r="AZ979" s="53" t="s">
        <v>9112</v>
      </c>
      <c r="BA979" s="53" t="s">
        <v>274</v>
      </c>
      <c r="BB979" s="53">
        <v>0</v>
      </c>
      <c r="BC979" s="53" t="s">
        <v>9113</v>
      </c>
      <c r="BD979" s="58">
        <v>40352</v>
      </c>
      <c r="BE979" s="58">
        <v>40381</v>
      </c>
      <c r="BF979" s="53">
        <v>11885</v>
      </c>
      <c r="BG979" s="58">
        <v>40381</v>
      </c>
      <c r="BH979" s="59" t="s">
        <v>9112</v>
      </c>
      <c r="BI979" s="60">
        <v>2629</v>
      </c>
      <c r="BJ979" s="61">
        <v>87.63333333333334</v>
      </c>
      <c r="BK979" s="27">
        <f t="shared" si="56"/>
        <v>86</v>
      </c>
      <c r="BL979" s="110">
        <f t="shared" si="57"/>
        <v>7.166666666666667</v>
      </c>
    </row>
    <row r="980" spans="1:64" s="77" customFormat="1" ht="18.75" customHeight="1" x14ac:dyDescent="0.25">
      <c r="A980" s="105" t="s">
        <v>9099</v>
      </c>
      <c r="B980" s="51" t="s">
        <v>9121</v>
      </c>
      <c r="C980" s="49">
        <v>93</v>
      </c>
      <c r="D980" s="63" t="s">
        <v>3333</v>
      </c>
      <c r="E980" s="51" t="s">
        <v>3184</v>
      </c>
      <c r="F980" s="114">
        <v>1102</v>
      </c>
      <c r="G980" s="51" t="s">
        <v>374</v>
      </c>
      <c r="H980" s="24" t="str">
        <f>IFERROR(IF(F980*1=9999,VLOOKUP(99&amp;C980*1,[4]Depara_Prod_Oficial!$A$2:$F$1048576,6,FALSE),VLOOKUP(F980*1,[4]Depara_Prod_Oficial!$A$2:$F$1048576,6,FALSE)),E980)</f>
        <v>AP STD</v>
      </c>
      <c r="I980" s="24" t="str">
        <f>IFERROR(VLOOKUP(H980,'[5]Principais Produtos'!$C$1:$D$42,2,0),"Não")</f>
        <v>Sim</v>
      </c>
      <c r="J980" s="51" t="s">
        <v>387</v>
      </c>
      <c r="K980" s="51" t="s">
        <v>47</v>
      </c>
      <c r="L980" s="51"/>
      <c r="M980" s="124" t="s">
        <v>48</v>
      </c>
      <c r="N980" s="125">
        <v>276461.68</v>
      </c>
      <c r="O980" s="125">
        <v>220000</v>
      </c>
      <c r="P980" s="56">
        <v>56461.679999999993</v>
      </c>
      <c r="Q980" s="122"/>
      <c r="R980" s="123"/>
      <c r="S980" s="57" t="s">
        <v>49</v>
      </c>
      <c r="T980" s="53">
        <v>705499</v>
      </c>
      <c r="U980" s="53" t="s">
        <v>9114</v>
      </c>
      <c r="V980" s="53" t="s">
        <v>9115</v>
      </c>
      <c r="W980" s="53" t="s">
        <v>52</v>
      </c>
      <c r="X980" s="53" t="s">
        <v>9116</v>
      </c>
      <c r="Y980" s="53" t="s">
        <v>9117</v>
      </c>
      <c r="Z980" s="53" t="s">
        <v>9118</v>
      </c>
      <c r="AA980" s="53" t="s">
        <v>56</v>
      </c>
      <c r="AB980" s="53">
        <v>60000</v>
      </c>
      <c r="AC980" s="53">
        <v>60000</v>
      </c>
      <c r="AD980" s="53" t="s">
        <v>56</v>
      </c>
      <c r="AE980" s="53" t="s">
        <v>56</v>
      </c>
      <c r="AF980" s="53" t="s">
        <v>56</v>
      </c>
      <c r="AG980" s="53">
        <v>60000</v>
      </c>
      <c r="AH980" s="53" t="s">
        <v>58</v>
      </c>
      <c r="AI980" s="53">
        <v>0</v>
      </c>
      <c r="AJ980" s="53">
        <v>10000</v>
      </c>
      <c r="AK980" s="53" t="s">
        <v>58</v>
      </c>
      <c r="AL980" s="53">
        <v>0</v>
      </c>
      <c r="AM980" s="51" t="s">
        <v>59</v>
      </c>
      <c r="AN980" s="51" t="s">
        <v>60</v>
      </c>
      <c r="AO980" s="51"/>
      <c r="AP980" s="53" t="s">
        <v>61</v>
      </c>
      <c r="AQ980" s="53" t="s">
        <v>270</v>
      </c>
      <c r="AR980" s="53" t="s">
        <v>87</v>
      </c>
      <c r="AS980" s="53" t="s">
        <v>64</v>
      </c>
      <c r="AT980" s="53" t="s">
        <v>564</v>
      </c>
      <c r="AU980" s="53" t="s">
        <v>65</v>
      </c>
      <c r="AV980" s="53" t="s">
        <v>9119</v>
      </c>
      <c r="AW980" s="53" t="s">
        <v>272</v>
      </c>
      <c r="AX980" s="53" t="s">
        <v>273</v>
      </c>
      <c r="AY980" s="53" t="s">
        <v>93</v>
      </c>
      <c r="AZ980" s="53" t="s">
        <v>9120</v>
      </c>
      <c r="BA980" s="53" t="s">
        <v>106</v>
      </c>
      <c r="BB980" s="53">
        <v>0</v>
      </c>
      <c r="BC980" s="53" t="s">
        <v>9121</v>
      </c>
      <c r="BD980" s="58">
        <v>39328</v>
      </c>
      <c r="BE980" s="58">
        <v>39414</v>
      </c>
      <c r="BF980" s="53">
        <v>60000</v>
      </c>
      <c r="BG980" s="58">
        <v>39414</v>
      </c>
      <c r="BH980" s="59" t="s">
        <v>9120</v>
      </c>
      <c r="BI980" s="60">
        <v>3604</v>
      </c>
      <c r="BJ980" s="61">
        <v>120.13333333333334</v>
      </c>
      <c r="BK980" s="27">
        <f t="shared" si="56"/>
        <v>118</v>
      </c>
      <c r="BL980" s="110">
        <f t="shared" si="57"/>
        <v>9.8333333333333339</v>
      </c>
    </row>
    <row r="981" spans="1:64" s="77" customFormat="1" ht="18.75" customHeight="1" x14ac:dyDescent="0.25">
      <c r="A981" s="105" t="s">
        <v>9099</v>
      </c>
      <c r="B981" s="51" t="s">
        <v>9128</v>
      </c>
      <c r="C981" s="49">
        <v>93</v>
      </c>
      <c r="D981" s="63" t="s">
        <v>3333</v>
      </c>
      <c r="E981" s="51" t="s">
        <v>913</v>
      </c>
      <c r="F981" s="114">
        <v>8033</v>
      </c>
      <c r="G981" s="51" t="s">
        <v>389</v>
      </c>
      <c r="H981" s="24" t="str">
        <f>IFERROR(IF(F981*1=9999,VLOOKUP(99&amp;C981*1,[4]Depara_Prod_Oficial!$A$2:$F$1048576,6,FALSE),VLOOKUP(F981*1,[4]Depara_Prod_Oficial!$A$2:$F$1048576,6,FALSE)),E981)</f>
        <v>Vida Clube</v>
      </c>
      <c r="I981" s="24" t="str">
        <f>IFERROR(VLOOKUP(H981,'[5]Principais Produtos'!$C$1:$D$42,2,0),"Não")</f>
        <v>Sim</v>
      </c>
      <c r="J981" s="51" t="s">
        <v>387</v>
      </c>
      <c r="K981" s="51" t="s">
        <v>921</v>
      </c>
      <c r="L981" s="51"/>
      <c r="M981" s="124" t="s">
        <v>369</v>
      </c>
      <c r="N981" s="125">
        <v>33592.660000000003</v>
      </c>
      <c r="O981" s="125">
        <v>0</v>
      </c>
      <c r="P981" s="56">
        <v>33592.660000000003</v>
      </c>
      <c r="Q981" s="122"/>
      <c r="R981" s="123"/>
      <c r="S981" s="57" t="s">
        <v>49</v>
      </c>
      <c r="T981" s="53">
        <v>1091586</v>
      </c>
      <c r="U981" s="53" t="s">
        <v>9122</v>
      </c>
      <c r="V981" s="53" t="s">
        <v>9123</v>
      </c>
      <c r="W981" s="53" t="s">
        <v>52</v>
      </c>
      <c r="X981" s="53" t="s">
        <v>9124</v>
      </c>
      <c r="Y981" s="53" t="s">
        <v>9125</v>
      </c>
      <c r="Z981" s="53" t="s">
        <v>9126</v>
      </c>
      <c r="AA981" s="53" t="s">
        <v>56</v>
      </c>
      <c r="AB981" s="53">
        <v>10000</v>
      </c>
      <c r="AC981" s="53">
        <v>10000</v>
      </c>
      <c r="AD981" s="53" t="s">
        <v>56</v>
      </c>
      <c r="AE981" s="53" t="s">
        <v>56</v>
      </c>
      <c r="AF981" s="53" t="s">
        <v>56</v>
      </c>
      <c r="AG981" s="53">
        <v>10000</v>
      </c>
      <c r="AH981" s="53" t="s">
        <v>102</v>
      </c>
      <c r="AI981" s="53">
        <v>5000</v>
      </c>
      <c r="AJ981" s="53">
        <v>0</v>
      </c>
      <c r="AK981" s="53" t="s">
        <v>58</v>
      </c>
      <c r="AL981" s="53">
        <v>0</v>
      </c>
      <c r="AM981" s="51" t="s">
        <v>59</v>
      </c>
      <c r="AN981" s="51" t="s">
        <v>60</v>
      </c>
      <c r="AO981" s="51"/>
      <c r="AP981" s="53" t="s">
        <v>61</v>
      </c>
      <c r="AQ981" s="53" t="s">
        <v>270</v>
      </c>
      <c r="AR981" s="53" t="s">
        <v>199</v>
      </c>
      <c r="AS981" s="53" t="s">
        <v>64</v>
      </c>
      <c r="AT981" s="53" t="s">
        <v>153</v>
      </c>
      <c r="AU981" s="53" t="s">
        <v>65</v>
      </c>
      <c r="AV981" s="53" t="s">
        <v>9127</v>
      </c>
      <c r="AW981" s="53" t="s">
        <v>92</v>
      </c>
      <c r="AX981" s="53" t="s">
        <v>68</v>
      </c>
      <c r="AY981" s="53" t="s">
        <v>93</v>
      </c>
      <c r="AZ981" s="53" t="s">
        <v>9106</v>
      </c>
      <c r="BA981" s="53" t="s">
        <v>223</v>
      </c>
      <c r="BB981" s="53">
        <v>0</v>
      </c>
      <c r="BC981" s="53" t="s">
        <v>9128</v>
      </c>
      <c r="BD981" s="58">
        <v>39994</v>
      </c>
      <c r="BE981" s="58">
        <v>40066</v>
      </c>
      <c r="BF981" s="53">
        <v>10000</v>
      </c>
      <c r="BG981" s="58">
        <v>40066</v>
      </c>
      <c r="BH981" s="59" t="s">
        <v>9106</v>
      </c>
      <c r="BI981" s="60">
        <v>2958</v>
      </c>
      <c r="BJ981" s="61">
        <v>98.6</v>
      </c>
      <c r="BK981" s="27">
        <f t="shared" si="56"/>
        <v>97</v>
      </c>
      <c r="BL981" s="110">
        <f t="shared" si="57"/>
        <v>8.0833333333333339</v>
      </c>
    </row>
    <row r="982" spans="1:64" s="77" customFormat="1" ht="18.75" customHeight="1" x14ac:dyDescent="0.25">
      <c r="A982" s="105" t="s">
        <v>9099</v>
      </c>
      <c r="B982" s="51" t="s">
        <v>9135</v>
      </c>
      <c r="C982" s="49">
        <v>93</v>
      </c>
      <c r="D982" s="63" t="s">
        <v>3333</v>
      </c>
      <c r="E982" s="51" t="s">
        <v>917</v>
      </c>
      <c r="F982" s="114">
        <v>5012</v>
      </c>
      <c r="G982" s="51" t="s">
        <v>374</v>
      </c>
      <c r="H982" s="24" t="str">
        <f>IFERROR(IF(F982*1=9999,VLOOKUP(99&amp;C982*1,[4]Depara_Prod_Oficial!$A$2:$F$1048576,6,FALSE),VLOOKUP(F982*1,[4]Depara_Prod_Oficial!$A$2:$F$1048576,6,FALSE)),E982)</f>
        <v>AP STD</v>
      </c>
      <c r="I982" s="24" t="str">
        <f>IFERROR(VLOOKUP(H982,'[5]Principais Produtos'!$C$1:$D$42,2,0),"Não")</f>
        <v>Sim</v>
      </c>
      <c r="J982" s="51" t="s">
        <v>925</v>
      </c>
      <c r="K982" s="51" t="s">
        <v>378</v>
      </c>
      <c r="L982" s="51"/>
      <c r="M982" s="124" t="s">
        <v>48</v>
      </c>
      <c r="N982" s="125">
        <v>75862.78</v>
      </c>
      <c r="O982" s="125">
        <v>71000</v>
      </c>
      <c r="P982" s="56">
        <v>4862.7799999999988</v>
      </c>
      <c r="Q982" s="122">
        <v>12780</v>
      </c>
      <c r="R982" s="123"/>
      <c r="S982" s="57" t="s">
        <v>49</v>
      </c>
      <c r="T982" s="53">
        <v>799746</v>
      </c>
      <c r="U982" s="53" t="s">
        <v>9129</v>
      </c>
      <c r="V982" s="53" t="s">
        <v>9130</v>
      </c>
      <c r="W982" s="53" t="s">
        <v>52</v>
      </c>
      <c r="X982" s="53" t="s">
        <v>9131</v>
      </c>
      <c r="Y982" s="53" t="s">
        <v>9132</v>
      </c>
      <c r="Z982" s="53" t="s">
        <v>9133</v>
      </c>
      <c r="AA982" s="53" t="s">
        <v>56</v>
      </c>
      <c r="AB982" s="53">
        <v>17621.080000000002</v>
      </c>
      <c r="AC982" s="53">
        <v>17621.080000000002</v>
      </c>
      <c r="AD982" s="53" t="s">
        <v>56</v>
      </c>
      <c r="AE982" s="53" t="s">
        <v>56</v>
      </c>
      <c r="AF982" s="53" t="s">
        <v>56</v>
      </c>
      <c r="AG982" s="53">
        <v>17621.080000000002</v>
      </c>
      <c r="AH982" s="53" t="s">
        <v>102</v>
      </c>
      <c r="AI982" s="53">
        <v>8810.5400000000009</v>
      </c>
      <c r="AJ982" s="53">
        <v>3280.74</v>
      </c>
      <c r="AK982" s="53" t="s">
        <v>58</v>
      </c>
      <c r="AL982" s="53">
        <v>0</v>
      </c>
      <c r="AM982" s="51" t="s">
        <v>150</v>
      </c>
      <c r="AN982" s="51" t="s">
        <v>60</v>
      </c>
      <c r="AO982" s="51"/>
      <c r="AP982" s="53" t="s">
        <v>61</v>
      </c>
      <c r="AQ982" s="53" t="s">
        <v>62</v>
      </c>
      <c r="AR982" s="53" t="s">
        <v>63</v>
      </c>
      <c r="AS982" s="53" t="s">
        <v>64</v>
      </c>
      <c r="AT982" s="53" t="s">
        <v>347</v>
      </c>
      <c r="AU982" s="53" t="s">
        <v>65</v>
      </c>
      <c r="AV982" s="53" t="s">
        <v>853</v>
      </c>
      <c r="AW982" s="53" t="s">
        <v>272</v>
      </c>
      <c r="AX982" s="53" t="s">
        <v>273</v>
      </c>
      <c r="AY982" s="53" t="s">
        <v>93</v>
      </c>
      <c r="AZ982" s="53" t="s">
        <v>9134</v>
      </c>
      <c r="BA982" s="53" t="s">
        <v>223</v>
      </c>
      <c r="BB982" s="53">
        <v>0</v>
      </c>
      <c r="BC982" s="53" t="s">
        <v>9135</v>
      </c>
      <c r="BD982" s="58">
        <v>39735</v>
      </c>
      <c r="BE982" s="58">
        <v>39785</v>
      </c>
      <c r="BF982" s="53">
        <v>17621.080000000002</v>
      </c>
      <c r="BG982" s="58">
        <v>39785</v>
      </c>
      <c r="BH982" s="59" t="s">
        <v>9134</v>
      </c>
      <c r="BI982" s="60">
        <v>3254</v>
      </c>
      <c r="BJ982" s="61">
        <v>108.46666666666667</v>
      </c>
      <c r="BK982" s="27">
        <f t="shared" si="56"/>
        <v>106</v>
      </c>
      <c r="BL982" s="110">
        <f t="shared" si="57"/>
        <v>8.8333333333333339</v>
      </c>
    </row>
    <row r="983" spans="1:64" s="77" customFormat="1" ht="18.75" customHeight="1" x14ac:dyDescent="0.25">
      <c r="A983" s="105" t="s">
        <v>9099</v>
      </c>
      <c r="B983" s="51" t="s">
        <v>9141</v>
      </c>
      <c r="C983" s="49">
        <v>82</v>
      </c>
      <c r="D983" s="63" t="s">
        <v>3333</v>
      </c>
      <c r="E983" s="51" t="s">
        <v>1626</v>
      </c>
      <c r="F983" s="114">
        <v>8065</v>
      </c>
      <c r="G983" s="51" t="s">
        <v>374</v>
      </c>
      <c r="H983" s="24" t="str">
        <f>IFERROR(IF(F983*1=9999,VLOOKUP(99&amp;C983*1,[4]Depara_Prod_Oficial!$A$2:$F$1048576,6,FALSE),VLOOKUP(F983*1,[4]Depara_Prod_Oficial!$A$2:$F$1048576,6,FALSE)),E983)</f>
        <v>AP Proteção Sob Medida</v>
      </c>
      <c r="I983" s="24" t="str">
        <f>IFERROR(VLOOKUP(H983,'[5]Principais Produtos'!$C$1:$D$42,2,0),"Não")</f>
        <v>Sim</v>
      </c>
      <c r="J983" s="51" t="s">
        <v>387</v>
      </c>
      <c r="K983" s="51" t="s">
        <v>47</v>
      </c>
      <c r="L983" s="51"/>
      <c r="M983" s="124" t="s">
        <v>369</v>
      </c>
      <c r="N983" s="125">
        <v>101336.36</v>
      </c>
      <c r="O983" s="125">
        <v>0</v>
      </c>
      <c r="P983" s="56">
        <v>101336.36</v>
      </c>
      <c r="Q983" s="122"/>
      <c r="R983" s="123"/>
      <c r="S983" s="57" t="s">
        <v>49</v>
      </c>
      <c r="T983" s="53">
        <v>1196105</v>
      </c>
      <c r="U983" s="53" t="s">
        <v>9136</v>
      </c>
      <c r="V983" s="53" t="s">
        <v>9137</v>
      </c>
      <c r="W983" s="53" t="s">
        <v>52</v>
      </c>
      <c r="X983" s="53">
        <v>1101080</v>
      </c>
      <c r="Y983" s="53" t="s">
        <v>9138</v>
      </c>
      <c r="Z983" s="53" t="s">
        <v>9139</v>
      </c>
      <c r="AA983" s="53" t="s">
        <v>56</v>
      </c>
      <c r="AB983" s="53">
        <v>28144</v>
      </c>
      <c r="AC983" s="53">
        <v>28144</v>
      </c>
      <c r="AD983" s="53" t="s">
        <v>56</v>
      </c>
      <c r="AE983" s="53" t="s">
        <v>56</v>
      </c>
      <c r="AF983" s="53" t="s">
        <v>56</v>
      </c>
      <c r="AG983" s="53">
        <v>28144</v>
      </c>
      <c r="AH983" s="53" t="s">
        <v>102</v>
      </c>
      <c r="AI983" s="53">
        <v>14072</v>
      </c>
      <c r="AJ983" s="53">
        <v>0</v>
      </c>
      <c r="AK983" s="53" t="s">
        <v>58</v>
      </c>
      <c r="AL983" s="53">
        <v>0</v>
      </c>
      <c r="AM983" s="51" t="s">
        <v>59</v>
      </c>
      <c r="AN983" s="51" t="s">
        <v>60</v>
      </c>
      <c r="AO983" s="51"/>
      <c r="AP983" s="53" t="s">
        <v>61</v>
      </c>
      <c r="AQ983" s="53" t="s">
        <v>270</v>
      </c>
      <c r="AR983" s="53" t="s">
        <v>63</v>
      </c>
      <c r="AS983" s="53" t="s">
        <v>64</v>
      </c>
      <c r="AT983" s="53" t="s">
        <v>6050</v>
      </c>
      <c r="AU983" s="53" t="s">
        <v>65</v>
      </c>
      <c r="AV983" s="53" t="s">
        <v>3294</v>
      </c>
      <c r="AW983" s="53" t="s">
        <v>92</v>
      </c>
      <c r="AX983" s="53" t="s">
        <v>68</v>
      </c>
      <c r="AY983" s="53" t="s">
        <v>93</v>
      </c>
      <c r="AZ983" s="53" t="s">
        <v>9140</v>
      </c>
      <c r="BA983" s="53" t="s">
        <v>274</v>
      </c>
      <c r="BB983" s="53">
        <v>0</v>
      </c>
      <c r="BC983" s="53" t="s">
        <v>9141</v>
      </c>
      <c r="BD983" s="58">
        <v>40280</v>
      </c>
      <c r="BE983" s="58">
        <v>40282</v>
      </c>
      <c r="BF983" s="53">
        <v>28144</v>
      </c>
      <c r="BG983" s="58">
        <v>40282</v>
      </c>
      <c r="BH983" s="59" t="s">
        <v>9140</v>
      </c>
      <c r="BI983" s="60">
        <v>2732</v>
      </c>
      <c r="BJ983" s="61">
        <v>91.066666666666663</v>
      </c>
      <c r="BK983" s="27">
        <f t="shared" si="56"/>
        <v>89</v>
      </c>
      <c r="BL983" s="110">
        <f t="shared" si="57"/>
        <v>7.416666666666667</v>
      </c>
    </row>
    <row r="984" spans="1:64" s="77" customFormat="1" ht="18.75" customHeight="1" x14ac:dyDescent="0.25">
      <c r="A984" s="105" t="s">
        <v>9099</v>
      </c>
      <c r="B984" s="51" t="s">
        <v>9147</v>
      </c>
      <c r="C984" s="49">
        <v>93</v>
      </c>
      <c r="D984" s="63" t="s">
        <v>3333</v>
      </c>
      <c r="E984" s="51" t="s">
        <v>1630</v>
      </c>
      <c r="F984" s="114">
        <v>5055</v>
      </c>
      <c r="G984" s="51" t="s">
        <v>46</v>
      </c>
      <c r="H984" s="24" t="str">
        <f>IFERROR(IF(F984*1=9999,VLOOKUP(99&amp;C984*1,[4]Depara_Prod_Oficial!$A$2:$F$1048576,6,FALSE),VLOOKUP(F984*1,[4]Depara_Prod_Oficial!$A$2:$F$1048576,6,FALSE)),E984)</f>
        <v>Vida Master</v>
      </c>
      <c r="I984" s="24" t="str">
        <f>IFERROR(VLOOKUP(H984,'[5]Principais Produtos'!$C$1:$D$42,2,0),"Não")</f>
        <v>Sim</v>
      </c>
      <c r="J984" s="51" t="s">
        <v>387</v>
      </c>
      <c r="K984" s="51" t="s">
        <v>47</v>
      </c>
      <c r="L984" s="51"/>
      <c r="M984" s="124" t="s">
        <v>902</v>
      </c>
      <c r="N984" s="125">
        <v>26334.28</v>
      </c>
      <c r="O984" s="125">
        <v>26334.28</v>
      </c>
      <c r="P984" s="56">
        <v>0</v>
      </c>
      <c r="Q984" s="122"/>
      <c r="R984" s="123"/>
      <c r="S984" s="57" t="s">
        <v>49</v>
      </c>
      <c r="T984" s="53">
        <v>1333342</v>
      </c>
      <c r="U984" s="53" t="s">
        <v>9142</v>
      </c>
      <c r="V984" s="53" t="s">
        <v>9143</v>
      </c>
      <c r="W984" s="53" t="s">
        <v>52</v>
      </c>
      <c r="X984" s="53" t="s">
        <v>9144</v>
      </c>
      <c r="Y984" s="53" t="s">
        <v>9145</v>
      </c>
      <c r="Z984" s="53" t="s">
        <v>7693</v>
      </c>
      <c r="AA984" s="53" t="s">
        <v>56</v>
      </c>
      <c r="AB984" s="53">
        <v>10000</v>
      </c>
      <c r="AC984" s="53">
        <v>10000</v>
      </c>
      <c r="AD984" s="53" t="s">
        <v>56</v>
      </c>
      <c r="AE984" s="53" t="s">
        <v>56</v>
      </c>
      <c r="AF984" s="53" t="s">
        <v>56</v>
      </c>
      <c r="AG984" s="53">
        <v>10000</v>
      </c>
      <c r="AH984" s="53" t="s">
        <v>102</v>
      </c>
      <c r="AI984" s="53">
        <v>5000</v>
      </c>
      <c r="AJ984" s="53">
        <v>0</v>
      </c>
      <c r="AK984" s="53" t="s">
        <v>58</v>
      </c>
      <c r="AL984" s="53">
        <v>0</v>
      </c>
      <c r="AM984" s="51" t="s">
        <v>59</v>
      </c>
      <c r="AN984" s="51" t="s">
        <v>60</v>
      </c>
      <c r="AO984" s="51"/>
      <c r="AP984" s="53" t="s">
        <v>61</v>
      </c>
      <c r="AQ984" s="53" t="s">
        <v>270</v>
      </c>
      <c r="AR984" s="53" t="s">
        <v>199</v>
      </c>
      <c r="AS984" s="53" t="s">
        <v>64</v>
      </c>
      <c r="AT984" s="53" t="s">
        <v>169</v>
      </c>
      <c r="AU984" s="53" t="s">
        <v>65</v>
      </c>
      <c r="AV984" s="53" t="s">
        <v>466</v>
      </c>
      <c r="AW984" s="53" t="s">
        <v>272</v>
      </c>
      <c r="AX984" s="53" t="s">
        <v>273</v>
      </c>
      <c r="AY984" s="53" t="s">
        <v>93</v>
      </c>
      <c r="AZ984" s="53" t="s">
        <v>9146</v>
      </c>
      <c r="BA984" s="53" t="s">
        <v>262</v>
      </c>
      <c r="BB984" s="53">
        <v>0</v>
      </c>
      <c r="BC984" s="53" t="s">
        <v>9147</v>
      </c>
      <c r="BD984" s="58">
        <v>40667</v>
      </c>
      <c r="BE984" s="58">
        <v>40708</v>
      </c>
      <c r="BF984" s="53">
        <v>10000</v>
      </c>
      <c r="BG984" s="58">
        <v>40708</v>
      </c>
      <c r="BH984" s="59" t="s">
        <v>9146</v>
      </c>
      <c r="BI984" s="60">
        <v>2330</v>
      </c>
      <c r="BJ984" s="61">
        <v>77.666666666666671</v>
      </c>
      <c r="BK984" s="27">
        <f t="shared" si="56"/>
        <v>76</v>
      </c>
      <c r="BL984" s="110">
        <f t="shared" si="57"/>
        <v>6.333333333333333</v>
      </c>
    </row>
    <row r="985" spans="1:64" s="77" customFormat="1" ht="18.75" customHeight="1" x14ac:dyDescent="0.25">
      <c r="A985" s="105" t="s">
        <v>9099</v>
      </c>
      <c r="B985" s="51" t="s">
        <v>9154</v>
      </c>
      <c r="C985" s="49">
        <v>93</v>
      </c>
      <c r="D985" s="63" t="s">
        <v>3333</v>
      </c>
      <c r="E985" s="51" t="s">
        <v>3557</v>
      </c>
      <c r="F985" s="114">
        <v>8099</v>
      </c>
      <c r="G985" s="51" t="s">
        <v>389</v>
      </c>
      <c r="H985" s="24" t="str">
        <f>IFERROR(IF(F985*1=9999,VLOOKUP(99&amp;C985*1,[4]Depara_Prod_Oficial!$A$2:$F$1048576,6,FALSE),VLOOKUP(F985*1,[4]Depara_Prod_Oficial!$A$2:$F$1048576,6,FALSE)),E985)</f>
        <v>Residencial Sob Medida</v>
      </c>
      <c r="I985" s="24" t="str">
        <f>IFERROR(VLOOKUP(H985,'[5]Principais Produtos'!$C$1:$D$42,2,0),"Não")</f>
        <v>Sim</v>
      </c>
      <c r="J985" s="51" t="s">
        <v>387</v>
      </c>
      <c r="K985" s="51" t="s">
        <v>3664</v>
      </c>
      <c r="L985" s="51"/>
      <c r="M985" s="124" t="s">
        <v>48</v>
      </c>
      <c r="N985" s="125">
        <v>15199.37</v>
      </c>
      <c r="O985" s="125">
        <v>13500</v>
      </c>
      <c r="P985" s="56">
        <v>1699.3700000000008</v>
      </c>
      <c r="Q985" s="122"/>
      <c r="R985" s="123"/>
      <c r="S985" s="57" t="s">
        <v>49</v>
      </c>
      <c r="T985" s="53">
        <v>1370501</v>
      </c>
      <c r="U985" s="53" t="s">
        <v>9148</v>
      </c>
      <c r="V985" s="53" t="s">
        <v>9149</v>
      </c>
      <c r="W985" s="53" t="s">
        <v>52</v>
      </c>
      <c r="X985" s="53" t="s">
        <v>9150</v>
      </c>
      <c r="Y985" s="53" t="s">
        <v>9151</v>
      </c>
      <c r="Z985" s="53" t="s">
        <v>9152</v>
      </c>
      <c r="AA985" s="53" t="s">
        <v>56</v>
      </c>
      <c r="AB985" s="53">
        <v>23421</v>
      </c>
      <c r="AC985" s="53">
        <v>23421</v>
      </c>
      <c r="AD985" s="53" t="s">
        <v>56</v>
      </c>
      <c r="AE985" s="53" t="s">
        <v>56</v>
      </c>
      <c r="AF985" s="53" t="s">
        <v>56</v>
      </c>
      <c r="AG985" s="53">
        <v>23421</v>
      </c>
      <c r="AH985" s="53" t="s">
        <v>102</v>
      </c>
      <c r="AI985" s="53">
        <v>11710.5</v>
      </c>
      <c r="AJ985" s="53">
        <v>0</v>
      </c>
      <c r="AK985" s="53" t="s">
        <v>58</v>
      </c>
      <c r="AL985" s="53">
        <v>0</v>
      </c>
      <c r="AM985" s="51" t="s">
        <v>59</v>
      </c>
      <c r="AN985" s="51" t="s">
        <v>60</v>
      </c>
      <c r="AO985" s="51"/>
      <c r="AP985" s="53" t="s">
        <v>61</v>
      </c>
      <c r="AQ985" s="53" t="s">
        <v>270</v>
      </c>
      <c r="AR985" s="53" t="s">
        <v>199</v>
      </c>
      <c r="AS985" s="53" t="s">
        <v>88</v>
      </c>
      <c r="AT985" s="53" t="s">
        <v>169</v>
      </c>
      <c r="AU985" s="53" t="s">
        <v>65</v>
      </c>
      <c r="AV985" s="53" t="s">
        <v>201</v>
      </c>
      <c r="AW985" s="53" t="s">
        <v>92</v>
      </c>
      <c r="AX985" s="53" t="s">
        <v>68</v>
      </c>
      <c r="AY985" s="53" t="s">
        <v>93</v>
      </c>
      <c r="AZ985" s="53" t="s">
        <v>9153</v>
      </c>
      <c r="BA985" s="53" t="s">
        <v>223</v>
      </c>
      <c r="BB985" s="53">
        <v>0</v>
      </c>
      <c r="BC985" s="53" t="s">
        <v>9154</v>
      </c>
      <c r="BD985" s="58">
        <v>40517</v>
      </c>
      <c r="BE985" s="58">
        <v>40806</v>
      </c>
      <c r="BF985" s="53">
        <v>23421</v>
      </c>
      <c r="BG985" s="58">
        <v>40806</v>
      </c>
      <c r="BH985" s="59" t="s">
        <v>9153</v>
      </c>
      <c r="BI985" s="60">
        <v>2221</v>
      </c>
      <c r="BJ985" s="61">
        <v>74.033333333333331</v>
      </c>
      <c r="BK985" s="27">
        <f t="shared" si="56"/>
        <v>72</v>
      </c>
      <c r="BL985" s="110">
        <f t="shared" si="57"/>
        <v>6</v>
      </c>
    </row>
    <row r="986" spans="1:64" s="77" customFormat="1" ht="18.75" customHeight="1" x14ac:dyDescent="0.25">
      <c r="A986" s="105" t="s">
        <v>9099</v>
      </c>
      <c r="B986" s="51" t="s">
        <v>9161</v>
      </c>
      <c r="C986" s="49">
        <v>93</v>
      </c>
      <c r="D986" s="63" t="s">
        <v>3333</v>
      </c>
      <c r="E986" s="51" t="s">
        <v>380</v>
      </c>
      <c r="F986" s="114">
        <v>8100</v>
      </c>
      <c r="G986" s="51" t="s">
        <v>389</v>
      </c>
      <c r="H986" s="24" t="str">
        <f>IFERROR(IF(F986*1=9999,VLOOKUP(99&amp;C986*1,[4]Depara_Prod_Oficial!$A$2:$F$1048576,6,FALSE),VLOOKUP(F986*1,[4]Depara_Prod_Oficial!$A$2:$F$1048576,6,FALSE)),E986)</f>
        <v>Residencial Van Gogh</v>
      </c>
      <c r="I986" s="24" t="str">
        <f>IFERROR(VLOOKUP(H986,'[5]Principais Produtos'!$C$1:$D$42,2,0),"Não")</f>
        <v>Não</v>
      </c>
      <c r="J986" s="51" t="s">
        <v>387</v>
      </c>
      <c r="K986" s="51" t="s">
        <v>3664</v>
      </c>
      <c r="L986" s="51"/>
      <c r="M986" s="124" t="s">
        <v>48</v>
      </c>
      <c r="N986" s="125">
        <v>34519.22</v>
      </c>
      <c r="O986" s="125">
        <v>28000</v>
      </c>
      <c r="P986" s="56">
        <v>6519.2200000000012</v>
      </c>
      <c r="Q986" s="122"/>
      <c r="R986" s="123"/>
      <c r="S986" s="57" t="s">
        <v>49</v>
      </c>
      <c r="T986" s="53">
        <v>1343058</v>
      </c>
      <c r="U986" s="53" t="s">
        <v>9155</v>
      </c>
      <c r="V986" s="53" t="s">
        <v>9156</v>
      </c>
      <c r="W986" s="53" t="s">
        <v>52</v>
      </c>
      <c r="X986" s="53" t="s">
        <v>9157</v>
      </c>
      <c r="Y986" s="53" t="s">
        <v>9158</v>
      </c>
      <c r="Z986" s="53" t="s">
        <v>9159</v>
      </c>
      <c r="AA986" s="53" t="s">
        <v>56</v>
      </c>
      <c r="AB986" s="53">
        <v>150000</v>
      </c>
      <c r="AC986" s="53">
        <v>150000</v>
      </c>
      <c r="AD986" s="53" t="s">
        <v>56</v>
      </c>
      <c r="AE986" s="53" t="s">
        <v>56</v>
      </c>
      <c r="AF986" s="53" t="s">
        <v>56</v>
      </c>
      <c r="AG986" s="53">
        <v>150000</v>
      </c>
      <c r="AH986" s="53" t="s">
        <v>102</v>
      </c>
      <c r="AI986" s="53">
        <v>75000</v>
      </c>
      <c r="AJ986" s="53">
        <v>0</v>
      </c>
      <c r="AK986" s="53" t="s">
        <v>58</v>
      </c>
      <c r="AL986" s="53">
        <v>0</v>
      </c>
      <c r="AM986" s="51" t="s">
        <v>59</v>
      </c>
      <c r="AN986" s="51" t="s">
        <v>60</v>
      </c>
      <c r="AO986" s="51"/>
      <c r="AP986" s="53" t="s">
        <v>61</v>
      </c>
      <c r="AQ986" s="53" t="s">
        <v>270</v>
      </c>
      <c r="AR986" s="53" t="s">
        <v>63</v>
      </c>
      <c r="AS986" s="53" t="s">
        <v>88</v>
      </c>
      <c r="AT986" s="53" t="s">
        <v>169</v>
      </c>
      <c r="AU986" s="53" t="s">
        <v>65</v>
      </c>
      <c r="AV986" s="53" t="s">
        <v>201</v>
      </c>
      <c r="AW986" s="53" t="s">
        <v>92</v>
      </c>
      <c r="AX986" s="53" t="s">
        <v>68</v>
      </c>
      <c r="AY986" s="53" t="s">
        <v>93</v>
      </c>
      <c r="AZ986" s="53" t="s">
        <v>9160</v>
      </c>
      <c r="BA986" s="53" t="s">
        <v>223</v>
      </c>
      <c r="BB986" s="53">
        <v>0</v>
      </c>
      <c r="BC986" s="53" t="s">
        <v>9161</v>
      </c>
      <c r="BD986" s="58">
        <v>40695</v>
      </c>
      <c r="BE986" s="58">
        <v>40738</v>
      </c>
      <c r="BF986" s="53">
        <v>150000</v>
      </c>
      <c r="BG986" s="58">
        <v>40738</v>
      </c>
      <c r="BH986" s="59" t="s">
        <v>9160</v>
      </c>
      <c r="BI986" s="60">
        <v>2294</v>
      </c>
      <c r="BJ986" s="61">
        <v>76.466666666666669</v>
      </c>
      <c r="BK986" s="27">
        <f t="shared" si="56"/>
        <v>75</v>
      </c>
      <c r="BL986" s="110">
        <f t="shared" si="57"/>
        <v>6.25</v>
      </c>
    </row>
    <row r="987" spans="1:64" s="77" customFormat="1" ht="18.75" customHeight="1" x14ac:dyDescent="0.25">
      <c r="A987" s="105" t="s">
        <v>9099</v>
      </c>
      <c r="B987" s="51" t="s">
        <v>9167</v>
      </c>
      <c r="C987" s="49">
        <v>93</v>
      </c>
      <c r="D987" s="63" t="s">
        <v>3333</v>
      </c>
      <c r="E987" s="51" t="s">
        <v>1629</v>
      </c>
      <c r="F987" s="114">
        <v>5002</v>
      </c>
      <c r="G987" s="51" t="s">
        <v>46</v>
      </c>
      <c r="H987" s="24" t="str">
        <f>IFERROR(IF(F987*1=9999,VLOOKUP(99&amp;C987*1,[4]Depara_Prod_Oficial!$A$2:$F$1048576,6,FALSE),VLOOKUP(F987*1,[4]Depara_Prod_Oficial!$A$2:$F$1048576,6,FALSE)),E987)</f>
        <v>Residencial Dose Dupla</v>
      </c>
      <c r="I987" s="24" t="str">
        <f>IFERROR(VLOOKUP(H987,'[5]Principais Produtos'!$C$1:$D$42,2,0),"Não")</f>
        <v>Sim</v>
      </c>
      <c r="J987" s="51" t="s">
        <v>387</v>
      </c>
      <c r="K987" s="51" t="s">
        <v>47</v>
      </c>
      <c r="L987" s="51"/>
      <c r="M987" s="124" t="s">
        <v>48</v>
      </c>
      <c r="N987" s="125">
        <v>53340.24</v>
      </c>
      <c r="O987" s="125">
        <v>30000</v>
      </c>
      <c r="P987" s="56">
        <v>23340.239999999998</v>
      </c>
      <c r="Q987" s="122"/>
      <c r="R987" s="123"/>
      <c r="S987" s="57" t="s">
        <v>49</v>
      </c>
      <c r="T987" s="53">
        <v>1323128</v>
      </c>
      <c r="U987" s="53" t="s">
        <v>9162</v>
      </c>
      <c r="V987" s="53" t="s">
        <v>9163</v>
      </c>
      <c r="W987" s="53" t="s">
        <v>52</v>
      </c>
      <c r="X987" s="53" t="s">
        <v>9164</v>
      </c>
      <c r="Y987" s="53" t="s">
        <v>9165</v>
      </c>
      <c r="Z987" s="53" t="s">
        <v>9166</v>
      </c>
      <c r="AA987" s="53" t="s">
        <v>56</v>
      </c>
      <c r="AB987" s="53">
        <v>15266.38</v>
      </c>
      <c r="AC987" s="53">
        <v>15266.38</v>
      </c>
      <c r="AD987" s="53" t="s">
        <v>56</v>
      </c>
      <c r="AE987" s="53" t="s">
        <v>56</v>
      </c>
      <c r="AF987" s="53" t="s">
        <v>56</v>
      </c>
      <c r="AG987" s="53">
        <v>15266.38</v>
      </c>
      <c r="AH987" s="53" t="s">
        <v>102</v>
      </c>
      <c r="AI987" s="53">
        <v>7633.19</v>
      </c>
      <c r="AJ987" s="53">
        <v>0</v>
      </c>
      <c r="AK987" s="53" t="s">
        <v>58</v>
      </c>
      <c r="AL987" s="53">
        <v>0</v>
      </c>
      <c r="AM987" s="51" t="s">
        <v>59</v>
      </c>
      <c r="AN987" s="51" t="s">
        <v>60</v>
      </c>
      <c r="AO987" s="51"/>
      <c r="AP987" s="53" t="s">
        <v>61</v>
      </c>
      <c r="AQ987" s="53" t="s">
        <v>270</v>
      </c>
      <c r="AR987" s="53" t="s">
        <v>199</v>
      </c>
      <c r="AS987" s="53" t="s">
        <v>88</v>
      </c>
      <c r="AT987" s="53" t="s">
        <v>187</v>
      </c>
      <c r="AU987" s="53" t="s">
        <v>65</v>
      </c>
      <c r="AV987" s="53" t="s">
        <v>677</v>
      </c>
      <c r="AW987" s="53" t="s">
        <v>92</v>
      </c>
      <c r="AX987" s="53" t="s">
        <v>68</v>
      </c>
      <c r="AY987" s="53" t="s">
        <v>93</v>
      </c>
      <c r="AZ987" s="53" t="s">
        <v>9106</v>
      </c>
      <c r="BA987" s="53" t="s">
        <v>70</v>
      </c>
      <c r="BB987" s="53">
        <v>0</v>
      </c>
      <c r="BC987" s="53" t="s">
        <v>9167</v>
      </c>
      <c r="BD987" s="58">
        <v>40653</v>
      </c>
      <c r="BE987" s="58">
        <v>40681</v>
      </c>
      <c r="BF987" s="53">
        <v>15266.38</v>
      </c>
      <c r="BG987" s="58">
        <v>40681</v>
      </c>
      <c r="BH987" s="59" t="s">
        <v>9106</v>
      </c>
      <c r="BI987" s="60">
        <v>2343</v>
      </c>
      <c r="BJ987" s="61">
        <v>78.099999999999994</v>
      </c>
      <c r="BK987" s="27">
        <f t="shared" si="56"/>
        <v>76</v>
      </c>
      <c r="BL987" s="110">
        <f t="shared" si="57"/>
        <v>6.333333333333333</v>
      </c>
    </row>
    <row r="988" spans="1:64" s="77" customFormat="1" ht="18.75" customHeight="1" x14ac:dyDescent="0.25">
      <c r="A988" s="105" t="s">
        <v>9099</v>
      </c>
      <c r="B988" s="51" t="s">
        <v>9174</v>
      </c>
      <c r="C988" s="49">
        <v>93</v>
      </c>
      <c r="D988" s="63" t="s">
        <v>3333</v>
      </c>
      <c r="E988" s="51" t="s">
        <v>1629</v>
      </c>
      <c r="F988" s="114">
        <v>5002</v>
      </c>
      <c r="G988" s="51" t="s">
        <v>389</v>
      </c>
      <c r="H988" s="24" t="str">
        <f>IFERROR(IF(F988*1=9999,VLOOKUP(99&amp;C988*1,[4]Depara_Prod_Oficial!$A$2:$F$1048576,6,FALSE),VLOOKUP(F988*1,[4]Depara_Prod_Oficial!$A$2:$F$1048576,6,FALSE)),E988)</f>
        <v>Residencial Dose Dupla</v>
      </c>
      <c r="I988" s="24" t="str">
        <f>IFERROR(VLOOKUP(H988,'[5]Principais Produtos'!$C$1:$D$42,2,0),"Não")</f>
        <v>Sim</v>
      </c>
      <c r="J988" s="51" t="s">
        <v>387</v>
      </c>
      <c r="K988" s="51" t="s">
        <v>958</v>
      </c>
      <c r="L988" s="51" t="s">
        <v>4725</v>
      </c>
      <c r="M988" s="124" t="s">
        <v>48</v>
      </c>
      <c r="N988" s="125">
        <v>235000</v>
      </c>
      <c r="O988" s="125">
        <v>94472.5</v>
      </c>
      <c r="P988" s="56">
        <v>140527.5</v>
      </c>
      <c r="Q988" s="122"/>
      <c r="R988" s="123"/>
      <c r="S988" s="62" t="s">
        <v>375</v>
      </c>
      <c r="T988" s="53">
        <v>2469066</v>
      </c>
      <c r="U988" s="53" t="s">
        <v>9168</v>
      </c>
      <c r="V988" s="53" t="s">
        <v>9169</v>
      </c>
      <c r="W988" s="53" t="s">
        <v>52</v>
      </c>
      <c r="X988" s="53" t="s">
        <v>9170</v>
      </c>
      <c r="Y988" s="53" t="s">
        <v>9171</v>
      </c>
      <c r="Z988" s="53" t="s">
        <v>9172</v>
      </c>
      <c r="AA988" s="53" t="s">
        <v>56</v>
      </c>
      <c r="AB988" s="53">
        <v>120000</v>
      </c>
      <c r="AC988" s="53">
        <v>120000</v>
      </c>
      <c r="AD988" s="53" t="s">
        <v>56</v>
      </c>
      <c r="AE988" s="53" t="s">
        <v>56</v>
      </c>
      <c r="AF988" s="53" t="s">
        <v>56</v>
      </c>
      <c r="AG988" s="53">
        <v>120000</v>
      </c>
      <c r="AH988" s="53" t="s">
        <v>102</v>
      </c>
      <c r="AI988" s="53">
        <v>60000</v>
      </c>
      <c r="AJ988" s="53">
        <v>0</v>
      </c>
      <c r="AK988" s="53" t="s">
        <v>58</v>
      </c>
      <c r="AL988" s="53">
        <v>0</v>
      </c>
      <c r="AM988" s="51" t="s">
        <v>59</v>
      </c>
      <c r="AN988" s="51" t="s">
        <v>60</v>
      </c>
      <c r="AO988" s="51"/>
      <c r="AP988" s="53" t="s">
        <v>61</v>
      </c>
      <c r="AQ988" s="53" t="s">
        <v>6023</v>
      </c>
      <c r="AR988" s="53" t="s">
        <v>87</v>
      </c>
      <c r="AS988" s="53" t="s">
        <v>88</v>
      </c>
      <c r="AT988" s="53" t="s">
        <v>169</v>
      </c>
      <c r="AU988" s="53" t="s">
        <v>65</v>
      </c>
      <c r="AV988" s="53" t="s">
        <v>1078</v>
      </c>
      <c r="AW988" s="53" t="s">
        <v>67</v>
      </c>
      <c r="AX988" s="53" t="s">
        <v>68</v>
      </c>
      <c r="AY988" s="53" t="s">
        <v>93</v>
      </c>
      <c r="AZ988" s="53" t="s">
        <v>9173</v>
      </c>
      <c r="BA988" s="53" t="s">
        <v>70</v>
      </c>
      <c r="BB988" s="53">
        <v>0</v>
      </c>
      <c r="BC988" s="53" t="s">
        <v>9174</v>
      </c>
      <c r="BD988" s="58">
        <v>42913</v>
      </c>
      <c r="BE988" s="58">
        <v>42927</v>
      </c>
      <c r="BF988" s="53">
        <v>120000</v>
      </c>
      <c r="BG988" s="58">
        <v>42927</v>
      </c>
      <c r="BH988" s="59" t="s">
        <v>9173</v>
      </c>
      <c r="BI988" s="60">
        <v>84</v>
      </c>
      <c r="BJ988" s="61">
        <v>2.8</v>
      </c>
      <c r="BK988" s="27">
        <f t="shared" si="56"/>
        <v>2</v>
      </c>
      <c r="BL988" s="110">
        <f t="shared" si="57"/>
        <v>0.16666666666666666</v>
      </c>
    </row>
    <row r="989" spans="1:64" s="77" customFormat="1" ht="18.75" customHeight="1" x14ac:dyDescent="0.25">
      <c r="A989" s="105" t="s">
        <v>9099</v>
      </c>
      <c r="B989" s="51" t="s">
        <v>9180</v>
      </c>
      <c r="C989" s="49">
        <v>14</v>
      </c>
      <c r="D989" s="63" t="s">
        <v>3274</v>
      </c>
      <c r="E989" s="51" t="s">
        <v>3556</v>
      </c>
      <c r="F989" s="114">
        <v>8114</v>
      </c>
      <c r="G989" s="51" t="s">
        <v>951</v>
      </c>
      <c r="H989" s="24" t="str">
        <f>IFERROR(IF(F989*1=9999,VLOOKUP(99&amp;C989*1,[4]Depara_Prod_Oficial!$A$2:$F$1048576,6,FALSE),VLOOKUP(F989*1,[4]Depara_Prod_Oficial!$A$2:$F$1048576,6,FALSE)),E989)</f>
        <v>Empresarial</v>
      </c>
      <c r="I989" s="24" t="str">
        <f>IFERROR(VLOOKUP(H989,'[5]Principais Produtos'!$C$1:$D$42,2,0),"Não")</f>
        <v>Sim</v>
      </c>
      <c r="J989" s="51" t="s">
        <v>387</v>
      </c>
      <c r="K989" s="51" t="s">
        <v>7172</v>
      </c>
      <c r="L989" s="51"/>
      <c r="M989" s="124" t="s">
        <v>369</v>
      </c>
      <c r="N989" s="125">
        <v>10122.42</v>
      </c>
      <c r="O989" s="125">
        <v>0</v>
      </c>
      <c r="P989" s="56">
        <v>10122.42</v>
      </c>
      <c r="Q989" s="122"/>
      <c r="R989" s="123"/>
      <c r="S989" s="62" t="s">
        <v>375</v>
      </c>
      <c r="T989" s="53">
        <v>2461315</v>
      </c>
      <c r="U989" s="53" t="s">
        <v>9175</v>
      </c>
      <c r="V989" s="53" t="s">
        <v>9176</v>
      </c>
      <c r="W989" s="53" t="s">
        <v>129</v>
      </c>
      <c r="X989" s="53" t="s">
        <v>9177</v>
      </c>
      <c r="Y989" s="53" t="s">
        <v>9178</v>
      </c>
      <c r="Z989" s="53" t="s">
        <v>9179</v>
      </c>
      <c r="AA989" s="53" t="s">
        <v>56</v>
      </c>
      <c r="AB989" s="53">
        <v>10000</v>
      </c>
      <c r="AC989" s="53">
        <v>10000</v>
      </c>
      <c r="AD989" s="53" t="s">
        <v>56</v>
      </c>
      <c r="AE989" s="53" t="s">
        <v>56</v>
      </c>
      <c r="AF989" s="53" t="s">
        <v>56</v>
      </c>
      <c r="AG989" s="53">
        <v>10000</v>
      </c>
      <c r="AH989" s="53" t="s">
        <v>102</v>
      </c>
      <c r="AI989" s="53">
        <v>5000</v>
      </c>
      <c r="AJ989" s="53">
        <v>0</v>
      </c>
      <c r="AK989" s="53" t="s">
        <v>58</v>
      </c>
      <c r="AL989" s="53">
        <v>0</v>
      </c>
      <c r="AM989" s="51" t="s">
        <v>59</v>
      </c>
      <c r="AN989" s="51" t="s">
        <v>60</v>
      </c>
      <c r="AO989" s="51"/>
      <c r="AP989" s="53" t="s">
        <v>61</v>
      </c>
      <c r="AQ989" s="53" t="s">
        <v>6023</v>
      </c>
      <c r="AR989" s="53" t="s">
        <v>87</v>
      </c>
      <c r="AS989" s="53" t="s">
        <v>88</v>
      </c>
      <c r="AT989" s="53" t="s">
        <v>169</v>
      </c>
      <c r="AU989" s="53" t="s">
        <v>90</v>
      </c>
      <c r="AV989" s="53" t="s">
        <v>1398</v>
      </c>
      <c r="AW989" s="53" t="s">
        <v>92</v>
      </c>
      <c r="AX989" s="53" t="s">
        <v>68</v>
      </c>
      <c r="AY989" s="53" t="s">
        <v>93</v>
      </c>
      <c r="AZ989" s="53" t="s">
        <v>9120</v>
      </c>
      <c r="BA989" s="53" t="s">
        <v>202</v>
      </c>
      <c r="BB989" s="53">
        <v>0</v>
      </c>
      <c r="BC989" s="53" t="s">
        <v>9180</v>
      </c>
      <c r="BD989" s="58">
        <v>42894</v>
      </c>
      <c r="BE989" s="58">
        <v>42906</v>
      </c>
      <c r="BF989" s="53">
        <v>10000</v>
      </c>
      <c r="BG989" s="58">
        <v>42906</v>
      </c>
      <c r="BH989" s="59" t="s">
        <v>9120</v>
      </c>
      <c r="BI989" s="60">
        <v>112</v>
      </c>
      <c r="BJ989" s="61">
        <v>3.7333333333333334</v>
      </c>
      <c r="BK989" s="27">
        <f t="shared" si="56"/>
        <v>3</v>
      </c>
      <c r="BL989" s="110">
        <f t="shared" si="57"/>
        <v>0.25</v>
      </c>
    </row>
    <row r="990" spans="1:64" s="77" customFormat="1" ht="18.75" customHeight="1" x14ac:dyDescent="0.25">
      <c r="A990" s="105" t="s">
        <v>9099</v>
      </c>
      <c r="B990" s="51" t="s">
        <v>9186</v>
      </c>
      <c r="C990" s="49">
        <v>93</v>
      </c>
      <c r="D990" s="63" t="s">
        <v>3333</v>
      </c>
      <c r="E990" s="51" t="s">
        <v>1629</v>
      </c>
      <c r="F990" s="114">
        <v>5002</v>
      </c>
      <c r="G990" s="51" t="s">
        <v>389</v>
      </c>
      <c r="H990" s="24" t="str">
        <f>IFERROR(IF(F990*1=9999,VLOOKUP(99&amp;C990*1,[4]Depara_Prod_Oficial!$A$2:$F$1048576,6,FALSE),VLOOKUP(F990*1,[4]Depara_Prod_Oficial!$A$2:$F$1048576,6,FALSE)),E990)</f>
        <v>Residencial Dose Dupla</v>
      </c>
      <c r="I990" s="24" t="str">
        <f>IFERROR(VLOOKUP(H990,'[5]Principais Produtos'!$C$1:$D$42,2,0),"Não")</f>
        <v>Sim</v>
      </c>
      <c r="J990" s="51" t="s">
        <v>387</v>
      </c>
      <c r="K990" s="51" t="s">
        <v>958</v>
      </c>
      <c r="L990" s="51" t="s">
        <v>4725</v>
      </c>
      <c r="M990" s="124" t="s">
        <v>48</v>
      </c>
      <c r="N990" s="125">
        <v>69678</v>
      </c>
      <c r="O990" s="125">
        <v>39006.99</v>
      </c>
      <c r="P990" s="56">
        <v>30671.010000000002</v>
      </c>
      <c r="Q990" s="122"/>
      <c r="R990" s="123"/>
      <c r="S990" s="62" t="s">
        <v>375</v>
      </c>
      <c r="T990" s="53">
        <v>2203388</v>
      </c>
      <c r="U990" s="53" t="s">
        <v>9181</v>
      </c>
      <c r="V990" s="53" t="s">
        <v>9182</v>
      </c>
      <c r="W990" s="53" t="s">
        <v>52</v>
      </c>
      <c r="X990" s="53" t="s">
        <v>9183</v>
      </c>
      <c r="Y990" s="53" t="s">
        <v>9184</v>
      </c>
      <c r="Z990" s="53" t="s">
        <v>9185</v>
      </c>
      <c r="AA990" s="53" t="s">
        <v>56</v>
      </c>
      <c r="AB990" s="53">
        <v>39412</v>
      </c>
      <c r="AC990" s="53">
        <v>39412</v>
      </c>
      <c r="AD990" s="53" t="s">
        <v>56</v>
      </c>
      <c r="AE990" s="53" t="s">
        <v>56</v>
      </c>
      <c r="AF990" s="53" t="s">
        <v>56</v>
      </c>
      <c r="AG990" s="53">
        <v>39412</v>
      </c>
      <c r="AH990" s="53" t="s">
        <v>102</v>
      </c>
      <c r="AI990" s="53">
        <v>19706</v>
      </c>
      <c r="AJ990" s="53">
        <v>0</v>
      </c>
      <c r="AK990" s="53" t="s">
        <v>58</v>
      </c>
      <c r="AL990" s="53">
        <v>0</v>
      </c>
      <c r="AM990" s="51" t="s">
        <v>59</v>
      </c>
      <c r="AN990" s="51" t="s">
        <v>60</v>
      </c>
      <c r="AO990" s="51"/>
      <c r="AP990" s="53" t="s">
        <v>61</v>
      </c>
      <c r="AQ990" s="53" t="s">
        <v>86</v>
      </c>
      <c r="AR990" s="53" t="s">
        <v>87</v>
      </c>
      <c r="AS990" s="53" t="s">
        <v>88</v>
      </c>
      <c r="AT990" s="53" t="s">
        <v>218</v>
      </c>
      <c r="AU990" s="53" t="s">
        <v>65</v>
      </c>
      <c r="AV990" s="53" t="s">
        <v>6902</v>
      </c>
      <c r="AW990" s="53" t="s">
        <v>105</v>
      </c>
      <c r="AX990" s="53" t="s">
        <v>68</v>
      </c>
      <c r="AY990" s="53" t="s">
        <v>93</v>
      </c>
      <c r="AZ990" s="53" t="s">
        <v>9106</v>
      </c>
      <c r="BA990" s="53" t="s">
        <v>70</v>
      </c>
      <c r="BB990" s="53">
        <v>0</v>
      </c>
      <c r="BC990" s="53" t="s">
        <v>9186</v>
      </c>
      <c r="BD990" s="58">
        <v>42387</v>
      </c>
      <c r="BE990" s="58">
        <v>42412</v>
      </c>
      <c r="BF990" s="53">
        <v>39412</v>
      </c>
      <c r="BG990" s="58">
        <v>42412</v>
      </c>
      <c r="BH990" s="59" t="s">
        <v>9106</v>
      </c>
      <c r="BI990" s="60">
        <v>612</v>
      </c>
      <c r="BJ990" s="61">
        <v>20.399999999999999</v>
      </c>
      <c r="BK990" s="27">
        <f t="shared" si="56"/>
        <v>20</v>
      </c>
      <c r="BL990" s="110">
        <f t="shared" si="57"/>
        <v>1.6666666666666667</v>
      </c>
    </row>
    <row r="991" spans="1:64" s="77" customFormat="1" ht="18.75" customHeight="1" x14ac:dyDescent="0.25">
      <c r="A991" s="105" t="s">
        <v>9099</v>
      </c>
      <c r="B991" s="51" t="s">
        <v>9192</v>
      </c>
      <c r="C991" s="49">
        <v>93</v>
      </c>
      <c r="D991" s="63" t="s">
        <v>3333</v>
      </c>
      <c r="E991" s="51" t="s">
        <v>1629</v>
      </c>
      <c r="F991" s="114">
        <v>5002</v>
      </c>
      <c r="G991" s="51" t="s">
        <v>389</v>
      </c>
      <c r="H991" s="24" t="str">
        <f>IFERROR(IF(F991*1=9999,VLOOKUP(99&amp;C991*1,[4]Depara_Prod_Oficial!$A$2:$F$1048576,6,FALSE),VLOOKUP(F991*1,[4]Depara_Prod_Oficial!$A$2:$F$1048576,6,FALSE)),E991)</f>
        <v>Residencial Dose Dupla</v>
      </c>
      <c r="I991" s="24" t="str">
        <f>IFERROR(VLOOKUP(H991,'[5]Principais Produtos'!$C$1:$D$42,2,0),"Não")</f>
        <v>Sim</v>
      </c>
      <c r="J991" s="51" t="s">
        <v>387</v>
      </c>
      <c r="K991" s="51" t="s">
        <v>958</v>
      </c>
      <c r="L991" s="51" t="s">
        <v>5507</v>
      </c>
      <c r="M991" s="124" t="s">
        <v>902</v>
      </c>
      <c r="N991" s="125">
        <v>112102.03</v>
      </c>
      <c r="O991" s="125">
        <v>112102.03</v>
      </c>
      <c r="P991" s="56">
        <v>0</v>
      </c>
      <c r="Q991" s="122"/>
      <c r="R991" s="123"/>
      <c r="S991" s="62" t="s">
        <v>375</v>
      </c>
      <c r="T991" s="53">
        <v>2300778</v>
      </c>
      <c r="U991" s="53" t="s">
        <v>9187</v>
      </c>
      <c r="V991" s="53" t="s">
        <v>9188</v>
      </c>
      <c r="W991" s="53" t="s">
        <v>52</v>
      </c>
      <c r="X991" s="53" t="s">
        <v>9189</v>
      </c>
      <c r="Y991" s="53" t="s">
        <v>9190</v>
      </c>
      <c r="Z991" s="53" t="s">
        <v>6846</v>
      </c>
      <c r="AA991" s="53" t="s">
        <v>56</v>
      </c>
      <c r="AB991" s="53">
        <v>99615</v>
      </c>
      <c r="AC991" s="53">
        <v>99615</v>
      </c>
      <c r="AD991" s="53" t="s">
        <v>56</v>
      </c>
      <c r="AE991" s="53" t="s">
        <v>56</v>
      </c>
      <c r="AF991" s="53" t="s">
        <v>56</v>
      </c>
      <c r="AG991" s="53">
        <v>99615</v>
      </c>
      <c r="AH991" s="53" t="s">
        <v>102</v>
      </c>
      <c r="AI991" s="53">
        <v>49807.5</v>
      </c>
      <c r="AJ991" s="53">
        <v>0</v>
      </c>
      <c r="AK991" s="53" t="s">
        <v>58</v>
      </c>
      <c r="AL991" s="53">
        <v>0</v>
      </c>
      <c r="AM991" s="51" t="s">
        <v>59</v>
      </c>
      <c r="AN991" s="51" t="s">
        <v>60</v>
      </c>
      <c r="AO991" s="51"/>
      <c r="AP991" s="53" t="s">
        <v>61</v>
      </c>
      <c r="AQ991" s="53" t="s">
        <v>86</v>
      </c>
      <c r="AR991" s="53" t="s">
        <v>87</v>
      </c>
      <c r="AS991" s="53" t="s">
        <v>88</v>
      </c>
      <c r="AT991" s="53" t="s">
        <v>187</v>
      </c>
      <c r="AU991" s="53" t="s">
        <v>65</v>
      </c>
      <c r="AV991" s="53" t="s">
        <v>738</v>
      </c>
      <c r="AW991" s="53" t="s">
        <v>92</v>
      </c>
      <c r="AX991" s="53" t="s">
        <v>68</v>
      </c>
      <c r="AY991" s="53" t="s">
        <v>93</v>
      </c>
      <c r="AZ991" s="53" t="s">
        <v>9191</v>
      </c>
      <c r="BA991" s="53" t="s">
        <v>191</v>
      </c>
      <c r="BB991" s="53">
        <v>0</v>
      </c>
      <c r="BC991" s="53" t="s">
        <v>9192</v>
      </c>
      <c r="BD991" s="58">
        <v>42584</v>
      </c>
      <c r="BE991" s="58">
        <v>42593</v>
      </c>
      <c r="BF991" s="53">
        <v>99615</v>
      </c>
      <c r="BG991" s="58">
        <v>42593</v>
      </c>
      <c r="BH991" s="59" t="s">
        <v>9191</v>
      </c>
      <c r="BI991" s="60">
        <v>420</v>
      </c>
      <c r="BJ991" s="61">
        <v>14</v>
      </c>
      <c r="BK991" s="27">
        <f t="shared" si="56"/>
        <v>13</v>
      </c>
      <c r="BL991" s="110">
        <f t="shared" si="57"/>
        <v>1.0833333333333333</v>
      </c>
    </row>
    <row r="992" spans="1:64" s="77" customFormat="1" ht="18.75" customHeight="1" x14ac:dyDescent="0.25">
      <c r="A992" s="105" t="s">
        <v>9099</v>
      </c>
      <c r="B992" s="51" t="s">
        <v>9197</v>
      </c>
      <c r="C992" s="49">
        <v>93</v>
      </c>
      <c r="D992" s="63" t="s">
        <v>3333</v>
      </c>
      <c r="E992" s="51" t="s">
        <v>917</v>
      </c>
      <c r="F992" s="114">
        <v>5012</v>
      </c>
      <c r="G992" s="51" t="s">
        <v>399</v>
      </c>
      <c r="H992" s="24" t="str">
        <f>IFERROR(IF(F992*1=9999,VLOOKUP(99&amp;C992*1,[4]Depara_Prod_Oficial!$A$2:$F$1048576,6,FALSE),VLOOKUP(F992*1,[4]Depara_Prod_Oficial!$A$2:$F$1048576,6,FALSE)),E992)</f>
        <v>AP STD</v>
      </c>
      <c r="I992" s="24" t="str">
        <f>IFERROR(VLOOKUP(H992,'[5]Principais Produtos'!$C$1:$D$42,2,0),"Não")</f>
        <v>Sim</v>
      </c>
      <c r="J992" s="51" t="s">
        <v>1640</v>
      </c>
      <c r="K992" s="51"/>
      <c r="L992" s="51"/>
      <c r="M992" s="124" t="s">
        <v>369</v>
      </c>
      <c r="N992" s="125">
        <v>12866.3</v>
      </c>
      <c r="O992" s="125">
        <v>0</v>
      </c>
      <c r="P992" s="56">
        <v>12866.3</v>
      </c>
      <c r="Q992" s="122"/>
      <c r="R992" s="123"/>
      <c r="S992" s="62" t="s">
        <v>375</v>
      </c>
      <c r="T992" s="53">
        <v>2434246</v>
      </c>
      <c r="U992" s="53" t="s">
        <v>9193</v>
      </c>
      <c r="V992" s="53" t="s">
        <v>9194</v>
      </c>
      <c r="W992" s="53" t="s">
        <v>52</v>
      </c>
      <c r="X992" s="53" t="s">
        <v>9195</v>
      </c>
      <c r="Y992" s="53" t="s">
        <v>9196</v>
      </c>
      <c r="Z992" s="53" t="s">
        <v>1748</v>
      </c>
      <c r="AA992" s="53" t="s">
        <v>56</v>
      </c>
      <c r="AB992" s="53">
        <v>10567</v>
      </c>
      <c r="AC992" s="53">
        <v>10567</v>
      </c>
      <c r="AD992" s="53" t="s">
        <v>56</v>
      </c>
      <c r="AE992" s="53" t="s">
        <v>56</v>
      </c>
      <c r="AF992" s="53" t="s">
        <v>56</v>
      </c>
      <c r="AG992" s="53">
        <v>10567</v>
      </c>
      <c r="AH992" s="53" t="s">
        <v>102</v>
      </c>
      <c r="AI992" s="53">
        <v>5283.5</v>
      </c>
      <c r="AJ992" s="53">
        <v>0</v>
      </c>
      <c r="AK992" s="53" t="s">
        <v>58</v>
      </c>
      <c r="AL992" s="53">
        <v>0</v>
      </c>
      <c r="AM992" s="51" t="s">
        <v>59</v>
      </c>
      <c r="AN992" s="51" t="s">
        <v>60</v>
      </c>
      <c r="AO992" s="51"/>
      <c r="AP992" s="53" t="s">
        <v>61</v>
      </c>
      <c r="AQ992" s="53" t="s">
        <v>86</v>
      </c>
      <c r="AR992" s="53" t="s">
        <v>87</v>
      </c>
      <c r="AS992" s="53" t="s">
        <v>88</v>
      </c>
      <c r="AT992" s="53" t="s">
        <v>169</v>
      </c>
      <c r="AU992" s="53" t="s">
        <v>65</v>
      </c>
      <c r="AV992" s="53" t="s">
        <v>5094</v>
      </c>
      <c r="AW992" s="53" t="s">
        <v>92</v>
      </c>
      <c r="AX992" s="53" t="s">
        <v>68</v>
      </c>
      <c r="AY992" s="53" t="s">
        <v>93</v>
      </c>
      <c r="AZ992" s="53" t="s">
        <v>9146</v>
      </c>
      <c r="BA992" s="53" t="s">
        <v>115</v>
      </c>
      <c r="BB992" s="53">
        <v>0</v>
      </c>
      <c r="BC992" s="53" t="s">
        <v>9197</v>
      </c>
      <c r="BD992" s="58">
        <v>42816</v>
      </c>
      <c r="BE992" s="58">
        <v>42831</v>
      </c>
      <c r="BF992" s="53">
        <v>10567</v>
      </c>
      <c r="BG992" s="58">
        <v>42831</v>
      </c>
      <c r="BH992" s="59" t="s">
        <v>9146</v>
      </c>
      <c r="BI992" s="60">
        <v>207</v>
      </c>
      <c r="BJ992" s="61">
        <v>6.9</v>
      </c>
      <c r="BK992" s="27">
        <f t="shared" si="56"/>
        <v>6</v>
      </c>
      <c r="BL992" s="110">
        <f t="shared" si="57"/>
        <v>0.5</v>
      </c>
    </row>
    <row r="993" spans="1:64" s="77" customFormat="1" ht="18.75" customHeight="1" x14ac:dyDescent="0.25">
      <c r="A993" s="105" t="s">
        <v>9099</v>
      </c>
      <c r="B993" s="51" t="s">
        <v>9203</v>
      </c>
      <c r="C993" s="49">
        <v>82</v>
      </c>
      <c r="D993" s="63" t="s">
        <v>3333</v>
      </c>
      <c r="E993" s="51" t="s">
        <v>2317</v>
      </c>
      <c r="F993" s="114">
        <v>5009</v>
      </c>
      <c r="G993" s="51" t="s">
        <v>374</v>
      </c>
      <c r="H993" s="24" t="str">
        <f>IFERROR(IF(F993*1=9999,VLOOKUP(99&amp;C993*1,[4]Depara_Prod_Oficial!$A$2:$F$1048576,6,FALSE),VLOOKUP(F993*1,[4]Depara_Prod_Oficial!$A$2:$F$1048576,6,FALSE)),E993)</f>
        <v>AP STD</v>
      </c>
      <c r="I993" s="24" t="str">
        <f>IFERROR(VLOOKUP(H993,'[5]Principais Produtos'!$C$1:$D$42,2,0),"Não")</f>
        <v>Sim</v>
      </c>
      <c r="J993" s="51" t="s">
        <v>387</v>
      </c>
      <c r="K993" s="51" t="s">
        <v>47</v>
      </c>
      <c r="L993" s="51"/>
      <c r="M993" s="124" t="s">
        <v>369</v>
      </c>
      <c r="N993" s="125">
        <v>371033.1</v>
      </c>
      <c r="O993" s="125">
        <v>0</v>
      </c>
      <c r="P993" s="56">
        <v>371033.1</v>
      </c>
      <c r="Q993" s="122"/>
      <c r="R993" s="123"/>
      <c r="S993" s="62" t="s">
        <v>375</v>
      </c>
      <c r="T993" s="53">
        <v>1433963</v>
      </c>
      <c r="U993" s="53" t="s">
        <v>9198</v>
      </c>
      <c r="V993" s="53" t="s">
        <v>9199</v>
      </c>
      <c r="W993" s="53" t="s">
        <v>52</v>
      </c>
      <c r="X993" s="53" t="s">
        <v>9200</v>
      </c>
      <c r="Y993" s="53" t="s">
        <v>9201</v>
      </c>
      <c r="Z993" s="53" t="s">
        <v>9202</v>
      </c>
      <c r="AA993" s="53" t="s">
        <v>56</v>
      </c>
      <c r="AB993" s="53">
        <v>116807.64</v>
      </c>
      <c r="AC993" s="53">
        <v>116807.64</v>
      </c>
      <c r="AD993" s="53" t="s">
        <v>56</v>
      </c>
      <c r="AE993" s="53" t="s">
        <v>56</v>
      </c>
      <c r="AF993" s="53" t="s">
        <v>56</v>
      </c>
      <c r="AG993" s="53">
        <v>116807.64</v>
      </c>
      <c r="AH993" s="53" t="s">
        <v>102</v>
      </c>
      <c r="AI993" s="53">
        <v>58403.82</v>
      </c>
      <c r="AJ993" s="53">
        <v>0</v>
      </c>
      <c r="AK993" s="53" t="s">
        <v>58</v>
      </c>
      <c r="AL993" s="53">
        <v>0</v>
      </c>
      <c r="AM993" s="51" t="s">
        <v>59</v>
      </c>
      <c r="AN993" s="51" t="s">
        <v>60</v>
      </c>
      <c r="AO993" s="51"/>
      <c r="AP993" s="53" t="s">
        <v>61</v>
      </c>
      <c r="AQ993" s="53" t="s">
        <v>86</v>
      </c>
      <c r="AR993" s="53" t="s">
        <v>199</v>
      </c>
      <c r="AS993" s="53" t="s">
        <v>88</v>
      </c>
      <c r="AT993" s="53" t="s">
        <v>218</v>
      </c>
      <c r="AU993" s="53" t="s">
        <v>65</v>
      </c>
      <c r="AV993" s="53" t="s">
        <v>222</v>
      </c>
      <c r="AW993" s="53" t="s">
        <v>92</v>
      </c>
      <c r="AX993" s="53" t="s">
        <v>68</v>
      </c>
      <c r="AY993" s="53" t="s">
        <v>93</v>
      </c>
      <c r="AZ993" s="53" t="s">
        <v>9112</v>
      </c>
      <c r="BA993" s="53" t="s">
        <v>155</v>
      </c>
      <c r="BB993" s="53">
        <v>0</v>
      </c>
      <c r="BC993" s="53" t="s">
        <v>9203</v>
      </c>
      <c r="BD993" s="58">
        <v>40937</v>
      </c>
      <c r="BE993" s="58">
        <v>40985</v>
      </c>
      <c r="BF993" s="53">
        <v>116807.64</v>
      </c>
      <c r="BG993" s="58">
        <v>40985</v>
      </c>
      <c r="BH993" s="59" t="s">
        <v>9112</v>
      </c>
      <c r="BI993" s="60">
        <v>2025</v>
      </c>
      <c r="BJ993" s="61">
        <v>67.5</v>
      </c>
      <c r="BK993" s="27">
        <f t="shared" si="56"/>
        <v>66</v>
      </c>
      <c r="BL993" s="110">
        <f t="shared" si="57"/>
        <v>5.5</v>
      </c>
    </row>
    <row r="994" spans="1:64" s="77" customFormat="1" ht="18.75" customHeight="1" x14ac:dyDescent="0.25">
      <c r="A994" s="105" t="s">
        <v>9099</v>
      </c>
      <c r="B994" s="51" t="s">
        <v>9209</v>
      </c>
      <c r="C994" s="49">
        <v>82</v>
      </c>
      <c r="D994" s="63" t="s">
        <v>3333</v>
      </c>
      <c r="E994" s="51" t="s">
        <v>377</v>
      </c>
      <c r="F994" s="114">
        <v>1008</v>
      </c>
      <c r="G994" s="51" t="s">
        <v>374</v>
      </c>
      <c r="H994" s="24" t="str">
        <f>IFERROR(IF(F994*1=9999,VLOOKUP(99&amp;C994*1,[4]Depara_Prod_Oficial!$A$2:$F$1048576,6,FALSE),VLOOKUP(F994*1,[4]Depara_Prod_Oficial!$A$2:$F$1048576,6,FALSE)),E994)</f>
        <v>Vida Proteção Exclusiva</v>
      </c>
      <c r="I994" s="24" t="str">
        <f>IFERROR(VLOOKUP(H994,'[5]Principais Produtos'!$C$1:$D$42,2,0),"Não")</f>
        <v>Sim</v>
      </c>
      <c r="J994" s="51" t="s">
        <v>925</v>
      </c>
      <c r="K994" s="51" t="s">
        <v>378</v>
      </c>
      <c r="L994" s="51"/>
      <c r="M994" s="124" t="s">
        <v>369</v>
      </c>
      <c r="N994" s="125">
        <v>55755.35</v>
      </c>
      <c r="O994" s="125">
        <v>0</v>
      </c>
      <c r="P994" s="56">
        <v>55755.35</v>
      </c>
      <c r="Q994" s="122"/>
      <c r="R994" s="123"/>
      <c r="S994" s="62" t="s">
        <v>375</v>
      </c>
      <c r="T994" s="53">
        <v>2492857</v>
      </c>
      <c r="U994" s="53" t="s">
        <v>9204</v>
      </c>
      <c r="V994" s="53" t="s">
        <v>9205</v>
      </c>
      <c r="W994" s="53" t="s">
        <v>52</v>
      </c>
      <c r="X994" s="53" t="s">
        <v>9206</v>
      </c>
      <c r="Y994" s="53" t="s">
        <v>9207</v>
      </c>
      <c r="Z994" s="53" t="s">
        <v>9208</v>
      </c>
      <c r="AA994" s="53" t="s">
        <v>56</v>
      </c>
      <c r="AB994" s="53">
        <v>15000</v>
      </c>
      <c r="AC994" s="53">
        <v>50000</v>
      </c>
      <c r="AD994" s="53" t="s">
        <v>56</v>
      </c>
      <c r="AE994" s="53" t="s">
        <v>56</v>
      </c>
      <c r="AF994" s="53" t="s">
        <v>56</v>
      </c>
      <c r="AG994" s="53">
        <v>15000</v>
      </c>
      <c r="AH994" s="53" t="s">
        <v>102</v>
      </c>
      <c r="AI994" s="53">
        <v>7500</v>
      </c>
      <c r="AJ994" s="53">
        <v>0</v>
      </c>
      <c r="AK994" s="53" t="s">
        <v>58</v>
      </c>
      <c r="AL994" s="53">
        <v>0</v>
      </c>
      <c r="AM994" s="51" t="s">
        <v>59</v>
      </c>
      <c r="AN994" s="51" t="s">
        <v>60</v>
      </c>
      <c r="AO994" s="51"/>
      <c r="AP994" s="53" t="s">
        <v>61</v>
      </c>
      <c r="AQ994" s="53" t="s">
        <v>86</v>
      </c>
      <c r="AR994" s="53" t="s">
        <v>221</v>
      </c>
      <c r="AS994" s="53" t="s">
        <v>88</v>
      </c>
      <c r="AT994" s="53" t="s">
        <v>153</v>
      </c>
      <c r="AU994" s="53" t="s">
        <v>103</v>
      </c>
      <c r="AV994" s="53" t="s">
        <v>134</v>
      </c>
      <c r="AW994" s="53" t="s">
        <v>92</v>
      </c>
      <c r="AX994" s="53" t="s">
        <v>68</v>
      </c>
      <c r="AY994" s="53" t="s">
        <v>93</v>
      </c>
      <c r="AZ994" s="53" t="s">
        <v>9120</v>
      </c>
      <c r="BA994" s="53" t="s">
        <v>124</v>
      </c>
      <c r="BB994" s="53">
        <v>0</v>
      </c>
      <c r="BC994" s="53" t="s">
        <v>9209</v>
      </c>
      <c r="BD994" s="58">
        <v>42979</v>
      </c>
      <c r="BE994" s="58">
        <v>42988</v>
      </c>
      <c r="BF994" s="53">
        <v>15000</v>
      </c>
      <c r="BG994" s="58">
        <v>42988</v>
      </c>
      <c r="BH994" s="59" t="s">
        <v>9120</v>
      </c>
      <c r="BI994" s="60">
        <v>30</v>
      </c>
      <c r="BJ994" s="61">
        <v>1</v>
      </c>
      <c r="BK994" s="27">
        <f t="shared" si="56"/>
        <v>1</v>
      </c>
      <c r="BL994" s="110">
        <f t="shared" si="57"/>
        <v>8.3333333333333329E-2</v>
      </c>
    </row>
    <row r="995" spans="1:64" s="77" customFormat="1" ht="18.75" customHeight="1" x14ac:dyDescent="0.25">
      <c r="A995" s="105" t="s">
        <v>9099</v>
      </c>
      <c r="B995" s="51" t="s">
        <v>9215</v>
      </c>
      <c r="C995" s="49">
        <v>93</v>
      </c>
      <c r="D995" s="63" t="s">
        <v>3333</v>
      </c>
      <c r="E995" s="51" t="s">
        <v>924</v>
      </c>
      <c r="F995" s="114">
        <v>5066</v>
      </c>
      <c r="G995" s="51" t="s">
        <v>46</v>
      </c>
      <c r="H995" s="24" t="str">
        <f>IFERROR(IF(F995*1=9999,VLOOKUP(99&amp;C995*1,[4]Depara_Prod_Oficial!$A$2:$F$1048576,6,FALSE),VLOOKUP(F995*1,[4]Depara_Prod_Oficial!$A$2:$F$1048576,6,FALSE)),E995)</f>
        <v>Vida PF</v>
      </c>
      <c r="I995" s="24" t="str">
        <f>IFERROR(VLOOKUP(H995,'[5]Principais Produtos'!$C$1:$D$42,2,0),"Não")</f>
        <v>Não</v>
      </c>
      <c r="J995" s="51" t="s">
        <v>387</v>
      </c>
      <c r="K995" s="51" t="s">
        <v>47</v>
      </c>
      <c r="L995" s="51"/>
      <c r="M995" s="124" t="s">
        <v>369</v>
      </c>
      <c r="N995" s="125">
        <v>129846</v>
      </c>
      <c r="O995" s="125">
        <v>0</v>
      </c>
      <c r="P995" s="56">
        <v>129846</v>
      </c>
      <c r="Q995" s="122"/>
      <c r="R995" s="123"/>
      <c r="S995" s="62" t="s">
        <v>375</v>
      </c>
      <c r="T995" s="53">
        <v>2433499</v>
      </c>
      <c r="U995" s="53" t="s">
        <v>9210</v>
      </c>
      <c r="V995" s="53" t="s">
        <v>9211</v>
      </c>
      <c r="W995" s="53" t="s">
        <v>52</v>
      </c>
      <c r="X995" s="53" t="s">
        <v>9212</v>
      </c>
      <c r="Y995" s="53" t="s">
        <v>9213</v>
      </c>
      <c r="Z995" s="53" t="s">
        <v>5668</v>
      </c>
      <c r="AA995" s="53" t="s">
        <v>56</v>
      </c>
      <c r="AB995" s="53">
        <v>0</v>
      </c>
      <c r="AC995" s="53">
        <v>0</v>
      </c>
      <c r="AD995" s="53" t="s">
        <v>56</v>
      </c>
      <c r="AE995" s="53" t="s">
        <v>56</v>
      </c>
      <c r="AF995" s="53" t="s">
        <v>56</v>
      </c>
      <c r="AG995" s="53">
        <v>0</v>
      </c>
      <c r="AH995" s="53"/>
      <c r="AI995" s="53">
        <v>0</v>
      </c>
      <c r="AJ995" s="53">
        <v>0</v>
      </c>
      <c r="AK995" s="53" t="s">
        <v>58</v>
      </c>
      <c r="AL995" s="53">
        <v>0</v>
      </c>
      <c r="AM995" s="51" t="s">
        <v>59</v>
      </c>
      <c r="AN995" s="51" t="s">
        <v>60</v>
      </c>
      <c r="AO995" s="51"/>
      <c r="AP995" s="53" t="s">
        <v>61</v>
      </c>
      <c r="AQ995" s="53" t="s">
        <v>86</v>
      </c>
      <c r="AR995" s="53" t="s">
        <v>3562</v>
      </c>
      <c r="AS995" s="53" t="s">
        <v>88</v>
      </c>
      <c r="AT995" s="53" t="s">
        <v>153</v>
      </c>
      <c r="AU995" s="53" t="s">
        <v>65</v>
      </c>
      <c r="AV995" s="53" t="s">
        <v>807</v>
      </c>
      <c r="AW995" s="53" t="s">
        <v>67</v>
      </c>
      <c r="AX995" s="53" t="s">
        <v>68</v>
      </c>
      <c r="AY995" s="53" t="s">
        <v>93</v>
      </c>
      <c r="AZ995" s="53" t="s">
        <v>9214</v>
      </c>
      <c r="BA995" s="53" t="s">
        <v>444</v>
      </c>
      <c r="BB995" s="53">
        <v>0</v>
      </c>
      <c r="BC995" s="53" t="s">
        <v>9215</v>
      </c>
      <c r="BD995" s="58">
        <v>42819</v>
      </c>
      <c r="BE995" s="58">
        <v>42830</v>
      </c>
      <c r="BF995" s="53">
        <v>0</v>
      </c>
      <c r="BG995" s="58">
        <v>42830</v>
      </c>
      <c r="BH995" s="59" t="s">
        <v>9214</v>
      </c>
      <c r="BI995" s="60">
        <v>187</v>
      </c>
      <c r="BJ995" s="61">
        <v>6.2333333333333334</v>
      </c>
      <c r="BK995" s="27">
        <f t="shared" si="56"/>
        <v>6</v>
      </c>
      <c r="BL995" s="110">
        <f t="shared" si="57"/>
        <v>0.5</v>
      </c>
    </row>
    <row r="996" spans="1:64" s="77" customFormat="1" ht="18.75" customHeight="1" x14ac:dyDescent="0.25">
      <c r="A996" s="105" t="s">
        <v>9099</v>
      </c>
      <c r="B996" s="51" t="s">
        <v>9221</v>
      </c>
      <c r="C996" s="49">
        <v>82</v>
      </c>
      <c r="D996" s="63" t="s">
        <v>3333</v>
      </c>
      <c r="E996" s="51" t="s">
        <v>917</v>
      </c>
      <c r="F996" s="114">
        <v>5012</v>
      </c>
      <c r="G996" s="51" t="s">
        <v>374</v>
      </c>
      <c r="H996" s="24" t="str">
        <f>IFERROR(IF(F996*1=9999,VLOOKUP(99&amp;C996*1,[4]Depara_Prod_Oficial!$A$2:$F$1048576,6,FALSE),VLOOKUP(F996*1,[4]Depara_Prod_Oficial!$A$2:$F$1048576,6,FALSE)),E996)</f>
        <v>AP STD</v>
      </c>
      <c r="I996" s="24" t="str">
        <f>IFERROR(VLOOKUP(H996,'[5]Principais Produtos'!$C$1:$D$42,2,0),"Não")</f>
        <v>Sim</v>
      </c>
      <c r="J996" s="51" t="s">
        <v>387</v>
      </c>
      <c r="K996" s="51" t="s">
        <v>3664</v>
      </c>
      <c r="L996" s="51"/>
      <c r="M996" s="124" t="s">
        <v>48</v>
      </c>
      <c r="N996" s="125">
        <v>154387.75</v>
      </c>
      <c r="O996" s="125">
        <v>136000</v>
      </c>
      <c r="P996" s="56">
        <v>18387.75</v>
      </c>
      <c r="Q996" s="122">
        <v>13600</v>
      </c>
      <c r="R996" s="123"/>
      <c r="S996" s="62" t="s">
        <v>375</v>
      </c>
      <c r="T996" s="53">
        <v>1628330</v>
      </c>
      <c r="U996" s="53" t="s">
        <v>9216</v>
      </c>
      <c r="V996" s="53" t="s">
        <v>9217</v>
      </c>
      <c r="W996" s="53" t="s">
        <v>52</v>
      </c>
      <c r="X996" s="53" t="s">
        <v>9218</v>
      </c>
      <c r="Y996" s="53" t="s">
        <v>9219</v>
      </c>
      <c r="Z996" s="53" t="s">
        <v>9220</v>
      </c>
      <c r="AA996" s="53" t="s">
        <v>56</v>
      </c>
      <c r="AB996" s="53">
        <v>82612</v>
      </c>
      <c r="AC996" s="53">
        <v>82612</v>
      </c>
      <c r="AD996" s="53" t="s">
        <v>56</v>
      </c>
      <c r="AE996" s="53" t="s">
        <v>56</v>
      </c>
      <c r="AF996" s="53" t="s">
        <v>56</v>
      </c>
      <c r="AG996" s="53">
        <v>82612</v>
      </c>
      <c r="AH996" s="53" t="s">
        <v>102</v>
      </c>
      <c r="AI996" s="53">
        <v>41306</v>
      </c>
      <c r="AJ996" s="53">
        <v>0</v>
      </c>
      <c r="AK996" s="53" t="s">
        <v>58</v>
      </c>
      <c r="AL996" s="53">
        <v>0</v>
      </c>
      <c r="AM996" s="51" t="s">
        <v>59</v>
      </c>
      <c r="AN996" s="51" t="s">
        <v>60</v>
      </c>
      <c r="AO996" s="51"/>
      <c r="AP996" s="53" t="s">
        <v>61</v>
      </c>
      <c r="AQ996" s="53" t="s">
        <v>86</v>
      </c>
      <c r="AR996" s="53" t="s">
        <v>199</v>
      </c>
      <c r="AS996" s="53" t="s">
        <v>64</v>
      </c>
      <c r="AT996" s="53" t="s">
        <v>169</v>
      </c>
      <c r="AU996" s="53" t="s">
        <v>65</v>
      </c>
      <c r="AV996" s="53" t="s">
        <v>3793</v>
      </c>
      <c r="AW996" s="53" t="s">
        <v>283</v>
      </c>
      <c r="AX996" s="53" t="s">
        <v>284</v>
      </c>
      <c r="AY996" s="53" t="s">
        <v>93</v>
      </c>
      <c r="AZ996" s="53" t="s">
        <v>9153</v>
      </c>
      <c r="BA996" s="53" t="s">
        <v>223</v>
      </c>
      <c r="BB996" s="53">
        <v>0</v>
      </c>
      <c r="BC996" s="53" t="s">
        <v>9221</v>
      </c>
      <c r="BD996" s="58">
        <v>41359</v>
      </c>
      <c r="BE996" s="58">
        <v>41394</v>
      </c>
      <c r="BF996" s="53">
        <v>82612</v>
      </c>
      <c r="BG996" s="58">
        <v>41394</v>
      </c>
      <c r="BH996" s="59" t="s">
        <v>9153</v>
      </c>
      <c r="BI996" s="60">
        <v>1633</v>
      </c>
      <c r="BJ996" s="61">
        <v>54.43333333333333</v>
      </c>
      <c r="BK996" s="27">
        <f t="shared" si="56"/>
        <v>53</v>
      </c>
      <c r="BL996" s="110">
        <f t="shared" si="57"/>
        <v>4.416666666666667</v>
      </c>
    </row>
    <row r="997" spans="1:64" s="77" customFormat="1" ht="18.75" customHeight="1" x14ac:dyDescent="0.25">
      <c r="A997" s="105" t="s">
        <v>9099</v>
      </c>
      <c r="B997" s="51" t="s">
        <v>9227</v>
      </c>
      <c r="C997" s="49">
        <v>82</v>
      </c>
      <c r="D997" s="63" t="s">
        <v>3333</v>
      </c>
      <c r="E997" s="51" t="s">
        <v>1626</v>
      </c>
      <c r="F997" s="114">
        <v>8065</v>
      </c>
      <c r="G997" s="51" t="s">
        <v>374</v>
      </c>
      <c r="H997" s="24" t="str">
        <f>IFERROR(IF(F997*1=9999,VLOOKUP(99&amp;C997*1,[4]Depara_Prod_Oficial!$A$2:$F$1048576,6,FALSE),VLOOKUP(F997*1,[4]Depara_Prod_Oficial!$A$2:$F$1048576,6,FALSE)),E997)</f>
        <v>AP Proteção Sob Medida</v>
      </c>
      <c r="I997" s="24" t="str">
        <f>IFERROR(VLOOKUP(H997,'[5]Principais Produtos'!$C$1:$D$42,2,0),"Não")</f>
        <v>Sim</v>
      </c>
      <c r="J997" s="51" t="s">
        <v>387</v>
      </c>
      <c r="K997" s="51" t="s">
        <v>47</v>
      </c>
      <c r="L997" s="51"/>
      <c r="M997" s="124" t="s">
        <v>369</v>
      </c>
      <c r="N997" s="125">
        <v>116231</v>
      </c>
      <c r="O997" s="125">
        <v>0</v>
      </c>
      <c r="P997" s="56">
        <v>116231</v>
      </c>
      <c r="Q997" s="122"/>
      <c r="R997" s="123"/>
      <c r="S997" s="62" t="s">
        <v>375</v>
      </c>
      <c r="T997" s="53">
        <v>2251206</v>
      </c>
      <c r="U997" s="53" t="s">
        <v>9222</v>
      </c>
      <c r="V997" s="53" t="s">
        <v>9223</v>
      </c>
      <c r="W997" s="53" t="s">
        <v>52</v>
      </c>
      <c r="X997" s="53" t="s">
        <v>9224</v>
      </c>
      <c r="Y997" s="53" t="s">
        <v>9225</v>
      </c>
      <c r="Z997" s="53" t="s">
        <v>7972</v>
      </c>
      <c r="AA997" s="53" t="s">
        <v>56</v>
      </c>
      <c r="AB997" s="53">
        <v>80000</v>
      </c>
      <c r="AC997" s="53">
        <v>80000</v>
      </c>
      <c r="AD997" s="53" t="s">
        <v>56</v>
      </c>
      <c r="AE997" s="53" t="s">
        <v>56</v>
      </c>
      <c r="AF997" s="53" t="s">
        <v>56</v>
      </c>
      <c r="AG997" s="53">
        <v>80000</v>
      </c>
      <c r="AH997" s="53" t="s">
        <v>102</v>
      </c>
      <c r="AI997" s="53">
        <v>40000</v>
      </c>
      <c r="AJ997" s="53">
        <v>0</v>
      </c>
      <c r="AK997" s="53" t="s">
        <v>58</v>
      </c>
      <c r="AL997" s="53">
        <v>0</v>
      </c>
      <c r="AM997" s="51" t="s">
        <v>59</v>
      </c>
      <c r="AN997" s="51" t="s">
        <v>60</v>
      </c>
      <c r="AO997" s="51"/>
      <c r="AP997" s="53" t="s">
        <v>61</v>
      </c>
      <c r="AQ997" s="53" t="s">
        <v>86</v>
      </c>
      <c r="AR997" s="53" t="s">
        <v>87</v>
      </c>
      <c r="AS997" s="53" t="s">
        <v>64</v>
      </c>
      <c r="AT997" s="53" t="s">
        <v>153</v>
      </c>
      <c r="AU997" s="53" t="s">
        <v>65</v>
      </c>
      <c r="AV997" s="53" t="s">
        <v>8514</v>
      </c>
      <c r="AW997" s="53" t="s">
        <v>272</v>
      </c>
      <c r="AX997" s="53" t="s">
        <v>273</v>
      </c>
      <c r="AY997" s="53" t="s">
        <v>93</v>
      </c>
      <c r="AZ997" s="53" t="s">
        <v>9226</v>
      </c>
      <c r="BA997" s="53" t="s">
        <v>202</v>
      </c>
      <c r="BB997" s="53">
        <v>0</v>
      </c>
      <c r="BC997" s="53" t="s">
        <v>9227</v>
      </c>
      <c r="BD997" s="58">
        <v>42490</v>
      </c>
      <c r="BE997" s="58">
        <v>42496</v>
      </c>
      <c r="BF997" s="53">
        <v>80000</v>
      </c>
      <c r="BG997" s="58">
        <v>42496</v>
      </c>
      <c r="BH997" s="59" t="s">
        <v>9226</v>
      </c>
      <c r="BI997" s="60">
        <v>516</v>
      </c>
      <c r="BJ997" s="61">
        <v>17.2</v>
      </c>
      <c r="BK997" s="27">
        <f t="shared" si="56"/>
        <v>16</v>
      </c>
      <c r="BL997" s="110">
        <f t="shared" si="57"/>
        <v>1.3333333333333333</v>
      </c>
    </row>
    <row r="998" spans="1:64" s="77" customFormat="1" ht="18.75" customHeight="1" x14ac:dyDescent="0.25">
      <c r="A998" s="105" t="s">
        <v>9099</v>
      </c>
      <c r="B998" s="51" t="s">
        <v>9235</v>
      </c>
      <c r="C998" s="49">
        <v>77</v>
      </c>
      <c r="D998" s="63" t="s">
        <v>3333</v>
      </c>
      <c r="E998" s="51" t="s">
        <v>9228</v>
      </c>
      <c r="F998" s="114">
        <v>7015</v>
      </c>
      <c r="G998" s="51"/>
      <c r="H998" s="24" t="str">
        <f>IFERROR(IF(F998*1=9999,VLOOKUP(99&amp;C998*1,[4]Depara_Prod_Oficial!$A$2:$F$1048576,6,FALSE),VLOOKUP(F998*1,[4]Depara_Prod_Oficial!$A$2:$F$1048576,6,FALSE)),E998)</f>
        <v>Prestamista K-Giro</v>
      </c>
      <c r="I998" s="24" t="str">
        <f>IFERROR(VLOOKUP(H998,'[5]Principais Produtos'!$C$1:$D$42,2,0),"Não")</f>
        <v>Sim</v>
      </c>
      <c r="J998" s="51"/>
      <c r="K998" s="51"/>
      <c r="L998" s="51"/>
      <c r="M998" s="124" t="s">
        <v>902</v>
      </c>
      <c r="N998" s="125">
        <v>224836.78</v>
      </c>
      <c r="O998" s="125">
        <v>224836.78</v>
      </c>
      <c r="P998" s="56">
        <v>0</v>
      </c>
      <c r="Q998" s="122"/>
      <c r="R998" s="123"/>
      <c r="S998" s="57" t="s">
        <v>49</v>
      </c>
      <c r="T998" s="53">
        <v>2331869</v>
      </c>
      <c r="U998" s="53" t="s">
        <v>9229</v>
      </c>
      <c r="V998" s="53" t="s">
        <v>9230</v>
      </c>
      <c r="W998" s="53" t="s">
        <v>5882</v>
      </c>
      <c r="X998" s="53" t="s">
        <v>9231</v>
      </c>
      <c r="Y998" s="53" t="s">
        <v>9232</v>
      </c>
      <c r="Z998" s="53" t="s">
        <v>9233</v>
      </c>
      <c r="AA998" s="53" t="s">
        <v>56</v>
      </c>
      <c r="AB998" s="53">
        <v>184879.98</v>
      </c>
      <c r="AC998" s="53">
        <v>184879.98</v>
      </c>
      <c r="AD998" s="53" t="s">
        <v>56</v>
      </c>
      <c r="AE998" s="53" t="s">
        <v>56</v>
      </c>
      <c r="AF998" s="53" t="s">
        <v>56</v>
      </c>
      <c r="AG998" s="53">
        <v>184879.98</v>
      </c>
      <c r="AH998" s="53" t="s">
        <v>57</v>
      </c>
      <c r="AI998" s="53">
        <v>184879.98</v>
      </c>
      <c r="AJ998" s="53">
        <v>0</v>
      </c>
      <c r="AK998" s="53" t="s">
        <v>58</v>
      </c>
      <c r="AL998" s="53">
        <v>0</v>
      </c>
      <c r="AM998" s="51" t="s">
        <v>59</v>
      </c>
      <c r="AN998" s="51" t="s">
        <v>60</v>
      </c>
      <c r="AO998" s="51"/>
      <c r="AP998" s="53" t="s">
        <v>61</v>
      </c>
      <c r="AQ998" s="53" t="s">
        <v>431</v>
      </c>
      <c r="AR998" s="53" t="s">
        <v>538</v>
      </c>
      <c r="AS998" s="53" t="s">
        <v>88</v>
      </c>
      <c r="AT998" s="53" t="s">
        <v>153</v>
      </c>
      <c r="AU998" s="53" t="s">
        <v>65</v>
      </c>
      <c r="AV998" s="53" t="s">
        <v>239</v>
      </c>
      <c r="AW998" s="53" t="s">
        <v>92</v>
      </c>
      <c r="AX998" s="53" t="s">
        <v>5983</v>
      </c>
      <c r="AY998" s="53" t="s">
        <v>424</v>
      </c>
      <c r="AZ998" s="53" t="s">
        <v>9234</v>
      </c>
      <c r="BA998" s="53" t="s">
        <v>231</v>
      </c>
      <c r="BB998" s="53">
        <v>0</v>
      </c>
      <c r="BC998" s="53" t="s">
        <v>9235</v>
      </c>
      <c r="BD998" s="58">
        <v>42641</v>
      </c>
      <c r="BE998" s="58">
        <v>42647</v>
      </c>
      <c r="BF998" s="53">
        <v>184879.98</v>
      </c>
      <c r="BG998" s="58">
        <v>42647</v>
      </c>
      <c r="BH998" s="59" t="s">
        <v>9234</v>
      </c>
      <c r="BI998" s="60">
        <v>378</v>
      </c>
      <c r="BJ998" s="61">
        <v>12.6</v>
      </c>
      <c r="BK998" s="27">
        <f t="shared" si="56"/>
        <v>12</v>
      </c>
      <c r="BL998" s="110">
        <f t="shared" si="57"/>
        <v>1</v>
      </c>
    </row>
    <row r="999" spans="1:64" s="77" customFormat="1" ht="18.75" customHeight="1" x14ac:dyDescent="0.25">
      <c r="A999" s="105" t="s">
        <v>9099</v>
      </c>
      <c r="B999" s="51" t="s">
        <v>9241</v>
      </c>
      <c r="C999" s="49">
        <v>14</v>
      </c>
      <c r="D999" s="63" t="s">
        <v>3274</v>
      </c>
      <c r="E999" s="51" t="s">
        <v>2320</v>
      </c>
      <c r="F999" s="114">
        <v>8106</v>
      </c>
      <c r="G999" s="51" t="s">
        <v>381</v>
      </c>
      <c r="H999" s="24" t="str">
        <f>IFERROR(IF(F999*1=9999,VLOOKUP(99&amp;C999*1,[4]Depara_Prod_Oficial!$A$2:$F$1048576,6,FALSE),VLOOKUP(F999*1,[4]Depara_Prod_Oficial!$A$2:$F$1048576,6,FALSE)),E999)</f>
        <v>Residencial Habitual</v>
      </c>
      <c r="I999" s="24" t="str">
        <f>IFERROR(VLOOKUP(H999,'[5]Principais Produtos'!$C$1:$D$42,2,0),"Não")</f>
        <v>Sim</v>
      </c>
      <c r="J999" s="51" t="s">
        <v>387</v>
      </c>
      <c r="K999" s="51" t="s">
        <v>956</v>
      </c>
      <c r="L999" s="51" t="s">
        <v>9096</v>
      </c>
      <c r="M999" s="124" t="s">
        <v>48</v>
      </c>
      <c r="N999" s="125">
        <v>4155.18</v>
      </c>
      <c r="O999" s="125">
        <v>4155</v>
      </c>
      <c r="P999" s="56">
        <v>0.18000000000029104</v>
      </c>
      <c r="Q999" s="122"/>
      <c r="R999" s="123"/>
      <c r="S999" s="62" t="s">
        <v>375</v>
      </c>
      <c r="T999" s="53">
        <v>2412845</v>
      </c>
      <c r="U999" s="53" t="s">
        <v>9236</v>
      </c>
      <c r="V999" s="53" t="s">
        <v>9237</v>
      </c>
      <c r="W999" s="53" t="s">
        <v>129</v>
      </c>
      <c r="X999" s="53" t="s">
        <v>9238</v>
      </c>
      <c r="Y999" s="53" t="s">
        <v>9239</v>
      </c>
      <c r="Z999" s="53" t="s">
        <v>9240</v>
      </c>
      <c r="AA999" s="53" t="s">
        <v>56</v>
      </c>
      <c r="AB999" s="53">
        <v>4000</v>
      </c>
      <c r="AC999" s="53">
        <v>4000</v>
      </c>
      <c r="AD999" s="53" t="s">
        <v>56</v>
      </c>
      <c r="AE999" s="53" t="s">
        <v>56</v>
      </c>
      <c r="AF999" s="53" t="s">
        <v>56</v>
      </c>
      <c r="AG999" s="53">
        <v>4000</v>
      </c>
      <c r="AH999" s="53" t="s">
        <v>102</v>
      </c>
      <c r="AI999" s="53">
        <v>2000</v>
      </c>
      <c r="AJ999" s="53">
        <v>0</v>
      </c>
      <c r="AK999" s="53" t="s">
        <v>58</v>
      </c>
      <c r="AL999" s="53">
        <v>0</v>
      </c>
      <c r="AM999" s="51" t="s">
        <v>59</v>
      </c>
      <c r="AN999" s="51" t="s">
        <v>60</v>
      </c>
      <c r="AO999" s="51"/>
      <c r="AP999" s="53" t="s">
        <v>61</v>
      </c>
      <c r="AQ999" s="53" t="s">
        <v>133</v>
      </c>
      <c r="AR999" s="53" t="s">
        <v>538</v>
      </c>
      <c r="AS999" s="53" t="s">
        <v>88</v>
      </c>
      <c r="AT999" s="53" t="s">
        <v>89</v>
      </c>
      <c r="AU999" s="53" t="s">
        <v>103</v>
      </c>
      <c r="AV999" s="53" t="s">
        <v>2468</v>
      </c>
      <c r="AW999" s="53" t="s">
        <v>292</v>
      </c>
      <c r="AX999" s="53" t="s">
        <v>293</v>
      </c>
      <c r="AY999" s="53" t="s">
        <v>93</v>
      </c>
      <c r="AZ999" s="53" t="s">
        <v>9134</v>
      </c>
      <c r="BA999" s="53" t="s">
        <v>106</v>
      </c>
      <c r="BB999" s="53">
        <v>0</v>
      </c>
      <c r="BC999" s="53" t="s">
        <v>9241</v>
      </c>
      <c r="BD999" s="58">
        <v>42710</v>
      </c>
      <c r="BE999" s="58">
        <v>42772</v>
      </c>
      <c r="BF999" s="53">
        <v>4000</v>
      </c>
      <c r="BG999" s="58">
        <v>42772</v>
      </c>
      <c r="BH999" s="59" t="s">
        <v>9134</v>
      </c>
      <c r="BI999" s="60">
        <v>267</v>
      </c>
      <c r="BJ999" s="61">
        <v>8.9</v>
      </c>
      <c r="BK999" s="27">
        <f t="shared" si="56"/>
        <v>8</v>
      </c>
      <c r="BL999" s="110">
        <f t="shared" si="57"/>
        <v>0.66666666666666663</v>
      </c>
    </row>
    <row r="1000" spans="1:64" s="77" customFormat="1" ht="18.75" customHeight="1" x14ac:dyDescent="0.25">
      <c r="A1000" s="105" t="s">
        <v>9099</v>
      </c>
      <c r="B1000" s="51" t="s">
        <v>9248</v>
      </c>
      <c r="C1000" s="49">
        <v>14</v>
      </c>
      <c r="D1000" s="63" t="s">
        <v>3274</v>
      </c>
      <c r="E1000" s="51" t="s">
        <v>1629</v>
      </c>
      <c r="F1000" s="114">
        <v>5002</v>
      </c>
      <c r="G1000" s="51" t="s">
        <v>951</v>
      </c>
      <c r="H1000" s="24" t="str">
        <f>IFERROR(IF(F1000*1=9999,VLOOKUP(99&amp;C1000*1,[4]Depara_Prod_Oficial!$A$2:$F$1048576,6,FALSE),VLOOKUP(F1000*1,[4]Depara_Prod_Oficial!$A$2:$F$1048576,6,FALSE)),E1000)</f>
        <v>Residencial Dose Dupla</v>
      </c>
      <c r="I1000" s="24" t="str">
        <f>IFERROR(VLOOKUP(H1000,'[5]Principais Produtos'!$C$1:$D$42,2,0),"Não")</f>
        <v>Sim</v>
      </c>
      <c r="J1000" s="51" t="s">
        <v>387</v>
      </c>
      <c r="K1000" s="51" t="s">
        <v>7174</v>
      </c>
      <c r="L1000" s="51"/>
      <c r="M1000" s="124" t="s">
        <v>48</v>
      </c>
      <c r="N1000" s="125">
        <v>20230.22</v>
      </c>
      <c r="O1000" s="125">
        <v>19000</v>
      </c>
      <c r="P1000" s="56">
        <v>1230.2200000000012</v>
      </c>
      <c r="Q1000" s="122"/>
      <c r="R1000" s="123"/>
      <c r="S1000" s="57" t="s">
        <v>49</v>
      </c>
      <c r="T1000" s="53">
        <v>2235841</v>
      </c>
      <c r="U1000" s="53" t="s">
        <v>9242</v>
      </c>
      <c r="V1000" s="53" t="s">
        <v>9243</v>
      </c>
      <c r="W1000" s="53" t="s">
        <v>129</v>
      </c>
      <c r="X1000" s="53" t="s">
        <v>9244</v>
      </c>
      <c r="Y1000" s="53" t="s">
        <v>9245</v>
      </c>
      <c r="Z1000" s="53" t="s">
        <v>9246</v>
      </c>
      <c r="AA1000" s="53" t="s">
        <v>56</v>
      </c>
      <c r="AB1000" s="53">
        <v>20320</v>
      </c>
      <c r="AC1000" s="53">
        <v>20320</v>
      </c>
      <c r="AD1000" s="53" t="s">
        <v>56</v>
      </c>
      <c r="AE1000" s="53" t="s">
        <v>56</v>
      </c>
      <c r="AF1000" s="53" t="s">
        <v>56</v>
      </c>
      <c r="AG1000" s="53">
        <v>20320</v>
      </c>
      <c r="AH1000" s="53" t="s">
        <v>102</v>
      </c>
      <c r="AI1000" s="53">
        <v>10160</v>
      </c>
      <c r="AJ1000" s="53">
        <v>0</v>
      </c>
      <c r="AK1000" s="53" t="s">
        <v>58</v>
      </c>
      <c r="AL1000" s="53">
        <v>0</v>
      </c>
      <c r="AM1000" s="51" t="s">
        <v>59</v>
      </c>
      <c r="AN1000" s="51" t="s">
        <v>60</v>
      </c>
      <c r="AO1000" s="51"/>
      <c r="AP1000" s="53" t="s">
        <v>61</v>
      </c>
      <c r="AQ1000" s="53" t="s">
        <v>133</v>
      </c>
      <c r="AR1000" s="53" t="s">
        <v>538</v>
      </c>
      <c r="AS1000" s="53" t="s">
        <v>88</v>
      </c>
      <c r="AT1000" s="53" t="s">
        <v>89</v>
      </c>
      <c r="AU1000" s="53" t="s">
        <v>103</v>
      </c>
      <c r="AV1000" s="53" t="s">
        <v>1078</v>
      </c>
      <c r="AW1000" s="53" t="s">
        <v>67</v>
      </c>
      <c r="AX1000" s="53" t="s">
        <v>68</v>
      </c>
      <c r="AY1000" s="53" t="s">
        <v>93</v>
      </c>
      <c r="AZ1000" s="53" t="s">
        <v>9247</v>
      </c>
      <c r="BA1000" s="53" t="s">
        <v>223</v>
      </c>
      <c r="BB1000" s="53">
        <v>0</v>
      </c>
      <c r="BC1000" s="53" t="s">
        <v>9248</v>
      </c>
      <c r="BD1000" s="58">
        <v>42255</v>
      </c>
      <c r="BE1000" s="58">
        <v>42475</v>
      </c>
      <c r="BF1000" s="53">
        <v>20320</v>
      </c>
      <c r="BG1000" s="58">
        <v>42475</v>
      </c>
      <c r="BH1000" s="59" t="s">
        <v>9247</v>
      </c>
      <c r="BI1000" s="60">
        <v>559</v>
      </c>
      <c r="BJ1000" s="61">
        <v>18.633333333333333</v>
      </c>
      <c r="BK1000" s="27">
        <f t="shared" si="56"/>
        <v>18</v>
      </c>
      <c r="BL1000" s="110">
        <f t="shared" si="57"/>
        <v>1.5</v>
      </c>
    </row>
    <row r="1001" spans="1:64" s="77" customFormat="1" ht="18.75" customHeight="1" x14ac:dyDescent="0.25">
      <c r="A1001" s="105" t="s">
        <v>9099</v>
      </c>
      <c r="B1001" s="51" t="s">
        <v>9255</v>
      </c>
      <c r="C1001" s="49">
        <v>14</v>
      </c>
      <c r="D1001" s="63" t="s">
        <v>3274</v>
      </c>
      <c r="E1001" s="51" t="s">
        <v>380</v>
      </c>
      <c r="F1001" s="114">
        <v>8100</v>
      </c>
      <c r="G1001" s="51" t="s">
        <v>951</v>
      </c>
      <c r="H1001" s="24" t="str">
        <f>IFERROR(IF(F1001*1=9999,VLOOKUP(99&amp;C1001*1,[4]Depara_Prod_Oficial!$A$2:$F$1048576,6,FALSE),VLOOKUP(F1001*1,[4]Depara_Prod_Oficial!$A$2:$F$1048576,6,FALSE)),E1001)</f>
        <v>Residencial Van Gogh</v>
      </c>
      <c r="I1001" s="24" t="str">
        <f>IFERROR(VLOOKUP(H1001,'[5]Principais Produtos'!$C$1:$D$42,2,0),"Não")</f>
        <v>Não</v>
      </c>
      <c r="J1001" s="51" t="s">
        <v>387</v>
      </c>
      <c r="K1001" s="51" t="s">
        <v>5509</v>
      </c>
      <c r="L1001" s="17" t="s">
        <v>961</v>
      </c>
      <c r="M1001" s="124" t="s">
        <v>48</v>
      </c>
      <c r="N1001" s="125">
        <v>10787.53</v>
      </c>
      <c r="O1001" s="125">
        <v>10300</v>
      </c>
      <c r="P1001" s="56">
        <v>487.53000000000065</v>
      </c>
      <c r="Q1001" s="122"/>
      <c r="R1001" s="123"/>
      <c r="S1001" s="57" t="s">
        <v>49</v>
      </c>
      <c r="T1001" s="53">
        <v>2433446</v>
      </c>
      <c r="U1001" s="53" t="s">
        <v>9249</v>
      </c>
      <c r="V1001" s="53" t="s">
        <v>9250</v>
      </c>
      <c r="W1001" s="53" t="s">
        <v>129</v>
      </c>
      <c r="X1001" s="53" t="s">
        <v>9251</v>
      </c>
      <c r="Y1001" s="53" t="s">
        <v>9252</v>
      </c>
      <c r="Z1001" s="53" t="s">
        <v>9253</v>
      </c>
      <c r="AA1001" s="53" t="s">
        <v>56</v>
      </c>
      <c r="AB1001" s="53">
        <v>10162</v>
      </c>
      <c r="AC1001" s="53">
        <v>50354</v>
      </c>
      <c r="AD1001" s="53" t="s">
        <v>56</v>
      </c>
      <c r="AE1001" s="53" t="s">
        <v>56</v>
      </c>
      <c r="AF1001" s="53" t="s">
        <v>56</v>
      </c>
      <c r="AG1001" s="53">
        <v>10162</v>
      </c>
      <c r="AH1001" s="53" t="s">
        <v>102</v>
      </c>
      <c r="AI1001" s="53">
        <v>5081</v>
      </c>
      <c r="AJ1001" s="53">
        <v>0</v>
      </c>
      <c r="AK1001" s="53" t="s">
        <v>58</v>
      </c>
      <c r="AL1001" s="53">
        <v>0</v>
      </c>
      <c r="AM1001" s="51" t="s">
        <v>59</v>
      </c>
      <c r="AN1001" s="51" t="s">
        <v>60</v>
      </c>
      <c r="AO1001" s="51"/>
      <c r="AP1001" s="53" t="s">
        <v>61</v>
      </c>
      <c r="AQ1001" s="53" t="s">
        <v>133</v>
      </c>
      <c r="AR1001" s="53" t="s">
        <v>87</v>
      </c>
      <c r="AS1001" s="53" t="s">
        <v>88</v>
      </c>
      <c r="AT1001" s="53" t="s">
        <v>89</v>
      </c>
      <c r="AU1001" s="53" t="s">
        <v>90</v>
      </c>
      <c r="AV1001" s="53" t="s">
        <v>458</v>
      </c>
      <c r="AW1001" s="53" t="s">
        <v>105</v>
      </c>
      <c r="AX1001" s="53" t="s">
        <v>68</v>
      </c>
      <c r="AY1001" s="53" t="s">
        <v>93</v>
      </c>
      <c r="AZ1001" s="53" t="s">
        <v>9254</v>
      </c>
      <c r="BA1001" s="53" t="s">
        <v>223</v>
      </c>
      <c r="BB1001" s="53">
        <v>0</v>
      </c>
      <c r="BC1001" s="53" t="s">
        <v>9255</v>
      </c>
      <c r="BD1001" s="58">
        <v>42822</v>
      </c>
      <c r="BE1001" s="58">
        <v>42830</v>
      </c>
      <c r="BF1001" s="53">
        <v>10162</v>
      </c>
      <c r="BG1001" s="58">
        <v>42830</v>
      </c>
      <c r="BH1001" s="59" t="s">
        <v>9254</v>
      </c>
      <c r="BI1001" s="60">
        <v>203</v>
      </c>
      <c r="BJ1001" s="61">
        <v>6.7666666666666666</v>
      </c>
      <c r="BK1001" s="27">
        <f t="shared" si="56"/>
        <v>6</v>
      </c>
      <c r="BL1001" s="110">
        <f t="shared" si="57"/>
        <v>0.5</v>
      </c>
    </row>
    <row r="1002" spans="1:64" s="77" customFormat="1" ht="18.75" customHeight="1" x14ac:dyDescent="0.25">
      <c r="A1002" s="105" t="s">
        <v>9099</v>
      </c>
      <c r="B1002" s="51" t="s">
        <v>9261</v>
      </c>
      <c r="C1002" s="49">
        <v>14</v>
      </c>
      <c r="D1002" s="63" t="s">
        <v>3274</v>
      </c>
      <c r="E1002" s="51" t="s">
        <v>2320</v>
      </c>
      <c r="F1002" s="114">
        <v>8106</v>
      </c>
      <c r="G1002" s="51" t="s">
        <v>381</v>
      </c>
      <c r="H1002" s="24" t="str">
        <f>IFERROR(IF(F1002*1=9999,VLOOKUP(99&amp;C1002*1,[4]Depara_Prod_Oficial!$A$2:$F$1048576,6,FALSE),VLOOKUP(F1002*1,[4]Depara_Prod_Oficial!$A$2:$F$1048576,6,FALSE)),E1002)</f>
        <v>Residencial Habitual</v>
      </c>
      <c r="I1002" s="24" t="str">
        <f>IFERROR(VLOOKUP(H1002,'[5]Principais Produtos'!$C$1:$D$42,2,0),"Não")</f>
        <v>Sim</v>
      </c>
      <c r="J1002" s="51" t="s">
        <v>387</v>
      </c>
      <c r="K1002" s="51" t="s">
        <v>7173</v>
      </c>
      <c r="L1002" s="51"/>
      <c r="M1002" s="124" t="s">
        <v>48</v>
      </c>
      <c r="N1002" s="125">
        <v>3037.39</v>
      </c>
      <c r="O1002" s="125">
        <v>3000</v>
      </c>
      <c r="P1002" s="56">
        <v>37.389999999999873</v>
      </c>
      <c r="Q1002" s="122"/>
      <c r="R1002" s="123"/>
      <c r="S1002" s="62" t="s">
        <v>375</v>
      </c>
      <c r="T1002" s="53">
        <v>2418556</v>
      </c>
      <c r="U1002" s="53" t="s">
        <v>9256</v>
      </c>
      <c r="V1002" s="53" t="s">
        <v>9257</v>
      </c>
      <c r="W1002" s="53" t="s">
        <v>129</v>
      </c>
      <c r="X1002" s="53" t="s">
        <v>9258</v>
      </c>
      <c r="Y1002" s="53" t="s">
        <v>9259</v>
      </c>
      <c r="Z1002" s="53" t="s">
        <v>9260</v>
      </c>
      <c r="AA1002" s="53" t="s">
        <v>56</v>
      </c>
      <c r="AB1002" s="53">
        <v>10000</v>
      </c>
      <c r="AC1002" s="53">
        <v>10000</v>
      </c>
      <c r="AD1002" s="53" t="s">
        <v>56</v>
      </c>
      <c r="AE1002" s="53" t="s">
        <v>56</v>
      </c>
      <c r="AF1002" s="53" t="s">
        <v>56</v>
      </c>
      <c r="AG1002" s="53">
        <v>10000</v>
      </c>
      <c r="AH1002" s="53" t="s">
        <v>102</v>
      </c>
      <c r="AI1002" s="53">
        <v>5000</v>
      </c>
      <c r="AJ1002" s="53">
        <v>0</v>
      </c>
      <c r="AK1002" s="53" t="s">
        <v>58</v>
      </c>
      <c r="AL1002" s="53">
        <v>0</v>
      </c>
      <c r="AM1002" s="51" t="s">
        <v>59</v>
      </c>
      <c r="AN1002" s="51" t="s">
        <v>60</v>
      </c>
      <c r="AO1002" s="51"/>
      <c r="AP1002" s="53" t="s">
        <v>61</v>
      </c>
      <c r="AQ1002" s="53" t="s">
        <v>133</v>
      </c>
      <c r="AR1002" s="53" t="s">
        <v>538</v>
      </c>
      <c r="AS1002" s="53" t="s">
        <v>88</v>
      </c>
      <c r="AT1002" s="53" t="s">
        <v>89</v>
      </c>
      <c r="AU1002" s="53" t="s">
        <v>103</v>
      </c>
      <c r="AV1002" s="53" t="s">
        <v>2327</v>
      </c>
      <c r="AW1002" s="53" t="s">
        <v>2138</v>
      </c>
      <c r="AX1002" s="53" t="s">
        <v>775</v>
      </c>
      <c r="AY1002" s="53" t="s">
        <v>93</v>
      </c>
      <c r="AZ1002" s="53" t="s">
        <v>9234</v>
      </c>
      <c r="BA1002" s="53" t="s">
        <v>106</v>
      </c>
      <c r="BB1002" s="53">
        <v>0</v>
      </c>
      <c r="BC1002" s="53" t="s">
        <v>9261</v>
      </c>
      <c r="BD1002" s="58">
        <v>42725</v>
      </c>
      <c r="BE1002" s="58">
        <v>42787</v>
      </c>
      <c r="BF1002" s="53">
        <v>10000</v>
      </c>
      <c r="BG1002" s="58">
        <v>42787</v>
      </c>
      <c r="BH1002" s="59" t="s">
        <v>9234</v>
      </c>
      <c r="BI1002" s="60">
        <v>238</v>
      </c>
      <c r="BJ1002" s="61">
        <v>7.9333333333333336</v>
      </c>
      <c r="BK1002" s="27">
        <f t="shared" si="56"/>
        <v>7</v>
      </c>
      <c r="BL1002" s="110">
        <f t="shared" si="57"/>
        <v>0.58333333333333337</v>
      </c>
    </row>
    <row r="1003" spans="1:64" s="77" customFormat="1" ht="18.75" customHeight="1" x14ac:dyDescent="0.25">
      <c r="A1003" s="105" t="s">
        <v>9099</v>
      </c>
      <c r="B1003" s="51" t="s">
        <v>9268</v>
      </c>
      <c r="C1003" s="49">
        <v>14</v>
      </c>
      <c r="D1003" s="63" t="s">
        <v>3274</v>
      </c>
      <c r="E1003" s="51" t="s">
        <v>1629</v>
      </c>
      <c r="F1003" s="114">
        <v>5002</v>
      </c>
      <c r="G1003" s="51" t="s">
        <v>1644</v>
      </c>
      <c r="H1003" s="24" t="str">
        <f>IFERROR(IF(F1003*1=9999,VLOOKUP(99&amp;C1003*1,[4]Depara_Prod_Oficial!$A$2:$F$1048576,6,FALSE),VLOOKUP(F1003*1,[4]Depara_Prod_Oficial!$A$2:$F$1048576,6,FALSE)),E1003)</f>
        <v>Residencial Dose Dupla</v>
      </c>
      <c r="I1003" s="24" t="str">
        <f>IFERROR(VLOOKUP(H1003,'[5]Principais Produtos'!$C$1:$D$42,2,0),"Não")</f>
        <v>Sim</v>
      </c>
      <c r="J1003" s="51" t="s">
        <v>387</v>
      </c>
      <c r="K1003" s="51" t="s">
        <v>7172</v>
      </c>
      <c r="L1003" s="51"/>
      <c r="M1003" s="124" t="s">
        <v>48</v>
      </c>
      <c r="N1003" s="125">
        <v>2505.5100000000002</v>
      </c>
      <c r="O1003" s="125">
        <v>2400</v>
      </c>
      <c r="P1003" s="56">
        <v>105.51000000000022</v>
      </c>
      <c r="Q1003" s="122"/>
      <c r="R1003" s="123"/>
      <c r="S1003" s="62" t="s">
        <v>375</v>
      </c>
      <c r="T1003" s="53">
        <v>2461154</v>
      </c>
      <c r="U1003" s="53" t="s">
        <v>9262</v>
      </c>
      <c r="V1003" s="53" t="s">
        <v>9263</v>
      </c>
      <c r="W1003" s="53" t="s">
        <v>129</v>
      </c>
      <c r="X1003" s="53" t="s">
        <v>9264</v>
      </c>
      <c r="Y1003" s="53" t="s">
        <v>9265</v>
      </c>
      <c r="Z1003" s="53" t="s">
        <v>9266</v>
      </c>
      <c r="AA1003" s="53" t="s">
        <v>56</v>
      </c>
      <c r="AB1003" s="53">
        <v>2590</v>
      </c>
      <c r="AC1003" s="53">
        <v>2590</v>
      </c>
      <c r="AD1003" s="53" t="s">
        <v>56</v>
      </c>
      <c r="AE1003" s="53" t="s">
        <v>56</v>
      </c>
      <c r="AF1003" s="53" t="s">
        <v>56</v>
      </c>
      <c r="AG1003" s="53">
        <v>2590</v>
      </c>
      <c r="AH1003" s="53" t="s">
        <v>102</v>
      </c>
      <c r="AI1003" s="53">
        <v>1295</v>
      </c>
      <c r="AJ1003" s="53">
        <v>0</v>
      </c>
      <c r="AK1003" s="53" t="s">
        <v>58</v>
      </c>
      <c r="AL1003" s="53">
        <v>0</v>
      </c>
      <c r="AM1003" s="51" t="s">
        <v>59</v>
      </c>
      <c r="AN1003" s="51" t="s">
        <v>60</v>
      </c>
      <c r="AO1003" s="51"/>
      <c r="AP1003" s="53" t="s">
        <v>61</v>
      </c>
      <c r="AQ1003" s="53" t="s">
        <v>133</v>
      </c>
      <c r="AR1003" s="53" t="s">
        <v>538</v>
      </c>
      <c r="AS1003" s="53" t="s">
        <v>88</v>
      </c>
      <c r="AT1003" s="53" t="s">
        <v>169</v>
      </c>
      <c r="AU1003" s="53" t="s">
        <v>90</v>
      </c>
      <c r="AV1003" s="53" t="s">
        <v>472</v>
      </c>
      <c r="AW1003" s="53" t="s">
        <v>92</v>
      </c>
      <c r="AX1003" s="53" t="s">
        <v>68</v>
      </c>
      <c r="AY1003" s="53" t="s">
        <v>93</v>
      </c>
      <c r="AZ1003" s="53" t="s">
        <v>9267</v>
      </c>
      <c r="BA1003" s="53" t="s">
        <v>106</v>
      </c>
      <c r="BB1003" s="53">
        <v>0</v>
      </c>
      <c r="BC1003" s="53" t="s">
        <v>9268</v>
      </c>
      <c r="BD1003" s="58">
        <v>42892</v>
      </c>
      <c r="BE1003" s="58">
        <v>42906</v>
      </c>
      <c r="BF1003" s="53">
        <v>2590</v>
      </c>
      <c r="BG1003" s="58">
        <v>42906</v>
      </c>
      <c r="BH1003" s="59" t="s">
        <v>9267</v>
      </c>
      <c r="BI1003" s="60">
        <v>113</v>
      </c>
      <c r="BJ1003" s="61">
        <v>3.7666666666666666</v>
      </c>
      <c r="BK1003" s="27">
        <f t="shared" si="56"/>
        <v>3</v>
      </c>
      <c r="BL1003" s="110">
        <f t="shared" si="57"/>
        <v>0.25</v>
      </c>
    </row>
    <row r="1004" spans="1:64" s="77" customFormat="1" ht="18.75" customHeight="1" x14ac:dyDescent="0.25">
      <c r="A1004" s="105" t="s">
        <v>9099</v>
      </c>
      <c r="B1004" s="51" t="s">
        <v>9271</v>
      </c>
      <c r="C1004" s="49">
        <v>14</v>
      </c>
      <c r="D1004" s="63" t="s">
        <v>3274</v>
      </c>
      <c r="E1004" s="51" t="s">
        <v>3556</v>
      </c>
      <c r="F1004" s="114">
        <v>8114</v>
      </c>
      <c r="G1004" s="51" t="s">
        <v>381</v>
      </c>
      <c r="H1004" s="24" t="str">
        <f>IFERROR(IF(F1004*1=9999,VLOOKUP(99&amp;C1004*1,[4]Depara_Prod_Oficial!$A$2:$F$1048576,6,FALSE),VLOOKUP(F1004*1,[4]Depara_Prod_Oficial!$A$2:$F$1048576,6,FALSE)),E1004)</f>
        <v>Empresarial</v>
      </c>
      <c r="I1004" s="24" t="str">
        <f>IFERROR(VLOOKUP(H1004,'[5]Principais Produtos'!$C$1:$D$42,2,0),"Não")</f>
        <v>Sim</v>
      </c>
      <c r="J1004" s="51" t="s">
        <v>387</v>
      </c>
      <c r="K1004" s="51" t="s">
        <v>956</v>
      </c>
      <c r="L1004" s="51" t="s">
        <v>9096</v>
      </c>
      <c r="M1004" s="124" t="s">
        <v>48</v>
      </c>
      <c r="N1004" s="125">
        <v>2284.84</v>
      </c>
      <c r="O1004" s="125">
        <v>2173.5</v>
      </c>
      <c r="P1004" s="56">
        <v>111.34000000000015</v>
      </c>
      <c r="Q1004" s="122"/>
      <c r="R1004" s="123"/>
      <c r="S1004" s="62" t="s">
        <v>375</v>
      </c>
      <c r="T1004" s="53">
        <v>2466761</v>
      </c>
      <c r="U1004" s="53" t="s">
        <v>9269</v>
      </c>
      <c r="V1004" s="53" t="s">
        <v>6552</v>
      </c>
      <c r="W1004" s="53" t="s">
        <v>129</v>
      </c>
      <c r="X1004" s="53" t="s">
        <v>6553</v>
      </c>
      <c r="Y1004" s="53" t="s">
        <v>9270</v>
      </c>
      <c r="Z1004" s="53" t="s">
        <v>1660</v>
      </c>
      <c r="AA1004" s="53" t="s">
        <v>56</v>
      </c>
      <c r="AB1004" s="53">
        <v>12000</v>
      </c>
      <c r="AC1004" s="53">
        <v>12000</v>
      </c>
      <c r="AD1004" s="53" t="s">
        <v>56</v>
      </c>
      <c r="AE1004" s="53" t="s">
        <v>56</v>
      </c>
      <c r="AF1004" s="53" t="s">
        <v>56</v>
      </c>
      <c r="AG1004" s="53">
        <v>12000</v>
      </c>
      <c r="AH1004" s="53" t="s">
        <v>102</v>
      </c>
      <c r="AI1004" s="53">
        <v>6000</v>
      </c>
      <c r="AJ1004" s="53">
        <v>0</v>
      </c>
      <c r="AK1004" s="53" t="s">
        <v>58</v>
      </c>
      <c r="AL1004" s="53">
        <v>0</v>
      </c>
      <c r="AM1004" s="51" t="s">
        <v>59</v>
      </c>
      <c r="AN1004" s="51" t="s">
        <v>60</v>
      </c>
      <c r="AO1004" s="51"/>
      <c r="AP1004" s="53" t="s">
        <v>61</v>
      </c>
      <c r="AQ1004" s="53" t="s">
        <v>133</v>
      </c>
      <c r="AR1004" s="53" t="s">
        <v>87</v>
      </c>
      <c r="AS1004" s="53" t="s">
        <v>88</v>
      </c>
      <c r="AT1004" s="53" t="s">
        <v>169</v>
      </c>
      <c r="AU1004" s="53" t="s">
        <v>90</v>
      </c>
      <c r="AV1004" s="53" t="s">
        <v>201</v>
      </c>
      <c r="AW1004" s="53" t="s">
        <v>92</v>
      </c>
      <c r="AX1004" s="53" t="s">
        <v>68</v>
      </c>
      <c r="AY1004" s="53" t="s">
        <v>93</v>
      </c>
      <c r="AZ1004" s="53" t="s">
        <v>9267</v>
      </c>
      <c r="BA1004" s="53" t="s">
        <v>106</v>
      </c>
      <c r="BB1004" s="53">
        <v>0</v>
      </c>
      <c r="BC1004" s="53" t="s">
        <v>9271</v>
      </c>
      <c r="BD1004" s="58">
        <v>42913</v>
      </c>
      <c r="BE1004" s="58">
        <v>42921</v>
      </c>
      <c r="BF1004" s="53">
        <v>12000</v>
      </c>
      <c r="BG1004" s="58">
        <v>42921</v>
      </c>
      <c r="BH1004" s="59" t="s">
        <v>9267</v>
      </c>
      <c r="BI1004" s="60">
        <v>98</v>
      </c>
      <c r="BJ1004" s="61">
        <v>3.2666666666666666</v>
      </c>
      <c r="BK1004" s="27">
        <f t="shared" si="56"/>
        <v>3</v>
      </c>
      <c r="BL1004" s="110">
        <f t="shared" si="57"/>
        <v>0.25</v>
      </c>
    </row>
    <row r="1005" spans="1:64" s="77" customFormat="1" ht="18.75" customHeight="1" x14ac:dyDescent="0.25">
      <c r="A1005" s="105" t="s">
        <v>9099</v>
      </c>
      <c r="B1005" s="51" t="s">
        <v>9276</v>
      </c>
      <c r="C1005" s="49">
        <v>14</v>
      </c>
      <c r="D1005" s="63" t="s">
        <v>3274</v>
      </c>
      <c r="E1005" s="51" t="s">
        <v>1629</v>
      </c>
      <c r="F1005" s="114">
        <v>5002</v>
      </c>
      <c r="G1005" s="51" t="s">
        <v>381</v>
      </c>
      <c r="H1005" s="24" t="str">
        <f>IFERROR(IF(F1005*1=9999,VLOOKUP(99&amp;C1005*1,[4]Depara_Prod_Oficial!$A$2:$F$1048576,6,FALSE),VLOOKUP(F1005*1,[4]Depara_Prod_Oficial!$A$2:$F$1048576,6,FALSE)),E1005)</f>
        <v>Residencial Dose Dupla</v>
      </c>
      <c r="I1005" s="24" t="str">
        <f>IFERROR(VLOOKUP(H1005,'[5]Principais Produtos'!$C$1:$D$42,2,0),"Não")</f>
        <v>Sim</v>
      </c>
      <c r="J1005" s="51" t="s">
        <v>400</v>
      </c>
      <c r="K1005" s="51" t="s">
        <v>400</v>
      </c>
      <c r="L1005" s="51"/>
      <c r="M1005" s="124" t="s">
        <v>48</v>
      </c>
      <c r="N1005" s="125">
        <v>6881.68</v>
      </c>
      <c r="O1005" s="125">
        <v>6300</v>
      </c>
      <c r="P1005" s="56">
        <v>581.68000000000029</v>
      </c>
      <c r="Q1005" s="122"/>
      <c r="R1005" s="123"/>
      <c r="S1005" s="62" t="s">
        <v>375</v>
      </c>
      <c r="T1005" s="53">
        <v>2375274</v>
      </c>
      <c r="U1005" s="53" t="s">
        <v>9272</v>
      </c>
      <c r="V1005" s="53" t="s">
        <v>9273</v>
      </c>
      <c r="W1005" s="53" t="s">
        <v>129</v>
      </c>
      <c r="X1005" s="53" t="s">
        <v>9274</v>
      </c>
      <c r="Y1005" s="53" t="s">
        <v>9275</v>
      </c>
      <c r="Z1005" s="53" t="s">
        <v>8346</v>
      </c>
      <c r="AA1005" s="53" t="s">
        <v>56</v>
      </c>
      <c r="AB1005" s="53">
        <v>13759</v>
      </c>
      <c r="AC1005" s="53">
        <v>13759</v>
      </c>
      <c r="AD1005" s="53" t="s">
        <v>56</v>
      </c>
      <c r="AE1005" s="53" t="s">
        <v>56</v>
      </c>
      <c r="AF1005" s="53" t="s">
        <v>56</v>
      </c>
      <c r="AG1005" s="53">
        <v>13759</v>
      </c>
      <c r="AH1005" s="53" t="s">
        <v>102</v>
      </c>
      <c r="AI1005" s="53">
        <v>6879.5</v>
      </c>
      <c r="AJ1005" s="53">
        <v>0</v>
      </c>
      <c r="AK1005" s="53" t="s">
        <v>58</v>
      </c>
      <c r="AL1005" s="53">
        <v>0</v>
      </c>
      <c r="AM1005" s="51" t="s">
        <v>59</v>
      </c>
      <c r="AN1005" s="51" t="s">
        <v>60</v>
      </c>
      <c r="AO1005" s="51"/>
      <c r="AP1005" s="53" t="s">
        <v>61</v>
      </c>
      <c r="AQ1005" s="53" t="s">
        <v>133</v>
      </c>
      <c r="AR1005" s="53" t="s">
        <v>538</v>
      </c>
      <c r="AS1005" s="53" t="s">
        <v>88</v>
      </c>
      <c r="AT1005" s="53" t="s">
        <v>89</v>
      </c>
      <c r="AU1005" s="53" t="s">
        <v>90</v>
      </c>
      <c r="AV1005" s="53" t="s">
        <v>2168</v>
      </c>
      <c r="AW1005" s="53" t="s">
        <v>92</v>
      </c>
      <c r="AX1005" s="53" t="s">
        <v>68</v>
      </c>
      <c r="AY1005" s="53" t="s">
        <v>93</v>
      </c>
      <c r="AZ1005" s="53" t="s">
        <v>9267</v>
      </c>
      <c r="BA1005" s="53" t="s">
        <v>106</v>
      </c>
      <c r="BB1005" s="53">
        <v>0</v>
      </c>
      <c r="BC1005" s="53" t="s">
        <v>9276</v>
      </c>
      <c r="BD1005" s="58">
        <v>42682</v>
      </c>
      <c r="BE1005" s="58">
        <v>42686</v>
      </c>
      <c r="BF1005" s="53">
        <v>13759</v>
      </c>
      <c r="BG1005" s="58">
        <v>42686</v>
      </c>
      <c r="BH1005" s="59" t="s">
        <v>9267</v>
      </c>
      <c r="BI1005" s="60">
        <v>333</v>
      </c>
      <c r="BJ1005" s="61">
        <v>11.1</v>
      </c>
      <c r="BK1005" s="27">
        <f t="shared" si="56"/>
        <v>10</v>
      </c>
      <c r="BL1005" s="110">
        <f t="shared" si="57"/>
        <v>0.83333333333333337</v>
      </c>
    </row>
    <row r="1006" spans="1:64" s="77" customFormat="1" ht="18.75" customHeight="1" x14ac:dyDescent="0.25">
      <c r="A1006" s="105" t="s">
        <v>9099</v>
      </c>
      <c r="B1006" s="51" t="s">
        <v>9282</v>
      </c>
      <c r="C1006" s="49">
        <v>14</v>
      </c>
      <c r="D1006" s="63" t="s">
        <v>3274</v>
      </c>
      <c r="E1006" s="51" t="s">
        <v>1629</v>
      </c>
      <c r="F1006" s="114">
        <v>5002</v>
      </c>
      <c r="G1006" s="51" t="s">
        <v>951</v>
      </c>
      <c r="H1006" s="24" t="str">
        <f>IFERROR(IF(F1006*1=9999,VLOOKUP(99&amp;C1006*1,[4]Depara_Prod_Oficial!$A$2:$F$1048576,6,FALSE),VLOOKUP(F1006*1,[4]Depara_Prod_Oficial!$A$2:$F$1048576,6,FALSE)),E1006)</f>
        <v>Residencial Dose Dupla</v>
      </c>
      <c r="I1006" s="24" t="str">
        <f>IFERROR(VLOOKUP(H1006,'[5]Principais Produtos'!$C$1:$D$42,2,0),"Não")</f>
        <v>Sim</v>
      </c>
      <c r="J1006" s="51" t="s">
        <v>387</v>
      </c>
      <c r="K1006" s="51" t="s">
        <v>7172</v>
      </c>
      <c r="L1006" s="51"/>
      <c r="M1006" s="124" t="s">
        <v>48</v>
      </c>
      <c r="N1006" s="125">
        <v>12221.25</v>
      </c>
      <c r="O1006" s="125">
        <v>11500</v>
      </c>
      <c r="P1006" s="56">
        <v>721.25</v>
      </c>
      <c r="Q1006" s="122"/>
      <c r="R1006" s="123"/>
      <c r="S1006" s="62" t="s">
        <v>375</v>
      </c>
      <c r="T1006" s="53">
        <v>2157585</v>
      </c>
      <c r="U1006" s="53" t="s">
        <v>9277</v>
      </c>
      <c r="V1006" s="53" t="s">
        <v>9278</v>
      </c>
      <c r="W1006" s="53" t="s">
        <v>129</v>
      </c>
      <c r="X1006" s="53" t="s">
        <v>9279</v>
      </c>
      <c r="Y1006" s="53" t="s">
        <v>9280</v>
      </c>
      <c r="Z1006" s="53" t="s">
        <v>493</v>
      </c>
      <c r="AA1006" s="53" t="s">
        <v>56</v>
      </c>
      <c r="AB1006" s="53">
        <v>10553</v>
      </c>
      <c r="AC1006" s="53">
        <v>10553</v>
      </c>
      <c r="AD1006" s="53" t="s">
        <v>56</v>
      </c>
      <c r="AE1006" s="53" t="s">
        <v>56</v>
      </c>
      <c r="AF1006" s="53" t="s">
        <v>56</v>
      </c>
      <c r="AG1006" s="53">
        <v>10553</v>
      </c>
      <c r="AH1006" s="53" t="s">
        <v>102</v>
      </c>
      <c r="AI1006" s="53">
        <v>5276.5</v>
      </c>
      <c r="AJ1006" s="53">
        <v>0</v>
      </c>
      <c r="AK1006" s="53" t="s">
        <v>58</v>
      </c>
      <c r="AL1006" s="53">
        <v>0</v>
      </c>
      <c r="AM1006" s="51" t="s">
        <v>59</v>
      </c>
      <c r="AN1006" s="51" t="s">
        <v>60</v>
      </c>
      <c r="AO1006" s="51"/>
      <c r="AP1006" s="53" t="s">
        <v>61</v>
      </c>
      <c r="AQ1006" s="53" t="s">
        <v>133</v>
      </c>
      <c r="AR1006" s="53" t="s">
        <v>87</v>
      </c>
      <c r="AS1006" s="53" t="s">
        <v>88</v>
      </c>
      <c r="AT1006" s="53" t="s">
        <v>89</v>
      </c>
      <c r="AU1006" s="53" t="s">
        <v>103</v>
      </c>
      <c r="AV1006" s="53" t="s">
        <v>9281</v>
      </c>
      <c r="AW1006" s="53" t="s">
        <v>2826</v>
      </c>
      <c r="AX1006" s="53" t="s">
        <v>775</v>
      </c>
      <c r="AY1006" s="53" t="s">
        <v>93</v>
      </c>
      <c r="AZ1006" s="53" t="s">
        <v>9214</v>
      </c>
      <c r="BA1006" s="53" t="s">
        <v>223</v>
      </c>
      <c r="BB1006" s="53">
        <v>0</v>
      </c>
      <c r="BC1006" s="53" t="s">
        <v>9282</v>
      </c>
      <c r="BD1006" s="58">
        <v>42272</v>
      </c>
      <c r="BE1006" s="58">
        <v>42283</v>
      </c>
      <c r="BF1006" s="53">
        <v>10553</v>
      </c>
      <c r="BG1006" s="58">
        <v>42283</v>
      </c>
      <c r="BH1006" s="59" t="s">
        <v>9214</v>
      </c>
      <c r="BI1006" s="60">
        <v>734</v>
      </c>
      <c r="BJ1006" s="61">
        <v>24.466666666666665</v>
      </c>
      <c r="BK1006" s="27">
        <f t="shared" si="56"/>
        <v>24</v>
      </c>
      <c r="BL1006" s="110">
        <f t="shared" si="57"/>
        <v>2</v>
      </c>
    </row>
    <row r="1007" spans="1:64" s="77" customFormat="1" ht="18.75" customHeight="1" x14ac:dyDescent="0.25">
      <c r="A1007" s="105" t="s">
        <v>9099</v>
      </c>
      <c r="B1007" s="51" t="s">
        <v>9284</v>
      </c>
      <c r="C1007" s="49">
        <v>14</v>
      </c>
      <c r="D1007" s="63" t="s">
        <v>3274</v>
      </c>
      <c r="E1007" s="51" t="s">
        <v>1629</v>
      </c>
      <c r="F1007" s="114">
        <v>5002</v>
      </c>
      <c r="G1007" s="51" t="s">
        <v>381</v>
      </c>
      <c r="H1007" s="24" t="str">
        <f>IFERROR(IF(F1007*1=9999,VLOOKUP(99&amp;C1007*1,[4]Depara_Prod_Oficial!$A$2:$F$1048576,6,FALSE),VLOOKUP(F1007*1,[4]Depara_Prod_Oficial!$A$2:$F$1048576,6,FALSE)),E1007)</f>
        <v>Residencial Dose Dupla</v>
      </c>
      <c r="I1007" s="24" t="str">
        <f>IFERROR(VLOOKUP(H1007,'[5]Principais Produtos'!$C$1:$D$42,2,0),"Não")</f>
        <v>Sim</v>
      </c>
      <c r="J1007" s="51" t="s">
        <v>387</v>
      </c>
      <c r="K1007" s="51" t="s">
        <v>3664</v>
      </c>
      <c r="L1007" s="51"/>
      <c r="M1007" s="124" t="s">
        <v>369</v>
      </c>
      <c r="N1007" s="125">
        <v>3748.06</v>
      </c>
      <c r="O1007" s="125">
        <v>0</v>
      </c>
      <c r="P1007" s="56">
        <v>3748.06</v>
      </c>
      <c r="Q1007" s="122"/>
      <c r="R1007" s="123"/>
      <c r="S1007" s="62" t="s">
        <v>375</v>
      </c>
      <c r="T1007" s="53">
        <v>2435413</v>
      </c>
      <c r="U1007" s="53" t="s">
        <v>9283</v>
      </c>
      <c r="V1007" s="53" t="s">
        <v>4247</v>
      </c>
      <c r="W1007" s="53" t="s">
        <v>129</v>
      </c>
      <c r="X1007" s="53" t="s">
        <v>5247</v>
      </c>
      <c r="Y1007" s="53" t="s">
        <v>5248</v>
      </c>
      <c r="Z1007" s="53" t="s">
        <v>5249</v>
      </c>
      <c r="AA1007" s="53" t="s">
        <v>56</v>
      </c>
      <c r="AB1007" s="53">
        <v>3124</v>
      </c>
      <c r="AC1007" s="53">
        <v>3124</v>
      </c>
      <c r="AD1007" s="53" t="s">
        <v>56</v>
      </c>
      <c r="AE1007" s="53" t="s">
        <v>56</v>
      </c>
      <c r="AF1007" s="53" t="s">
        <v>56</v>
      </c>
      <c r="AG1007" s="53">
        <v>3124</v>
      </c>
      <c r="AH1007" s="53" t="s">
        <v>102</v>
      </c>
      <c r="AI1007" s="53">
        <v>1562</v>
      </c>
      <c r="AJ1007" s="53">
        <v>0</v>
      </c>
      <c r="AK1007" s="53" t="s">
        <v>58</v>
      </c>
      <c r="AL1007" s="53">
        <v>0</v>
      </c>
      <c r="AM1007" s="51" t="s">
        <v>59</v>
      </c>
      <c r="AN1007" s="51" t="s">
        <v>60</v>
      </c>
      <c r="AO1007" s="51"/>
      <c r="AP1007" s="53" t="s">
        <v>61</v>
      </c>
      <c r="AQ1007" s="53" t="s">
        <v>133</v>
      </c>
      <c r="AR1007" s="53" t="s">
        <v>538</v>
      </c>
      <c r="AS1007" s="53" t="s">
        <v>88</v>
      </c>
      <c r="AT1007" s="53" t="s">
        <v>89</v>
      </c>
      <c r="AU1007" s="53" t="s">
        <v>90</v>
      </c>
      <c r="AV1007" s="53" t="s">
        <v>4248</v>
      </c>
      <c r="AW1007" s="53" t="s">
        <v>105</v>
      </c>
      <c r="AX1007" s="53" t="s">
        <v>68</v>
      </c>
      <c r="AY1007" s="53" t="s">
        <v>93</v>
      </c>
      <c r="AZ1007" s="53" t="s">
        <v>9254</v>
      </c>
      <c r="BA1007" s="53" t="s">
        <v>155</v>
      </c>
      <c r="BB1007" s="53">
        <v>0</v>
      </c>
      <c r="BC1007" s="53" t="s">
        <v>9284</v>
      </c>
      <c r="BD1007" s="58">
        <v>42828</v>
      </c>
      <c r="BE1007" s="58">
        <v>42836</v>
      </c>
      <c r="BF1007" s="53">
        <v>3124</v>
      </c>
      <c r="BG1007" s="58">
        <v>42836</v>
      </c>
      <c r="BH1007" s="59" t="s">
        <v>9254</v>
      </c>
      <c r="BI1007" s="60">
        <v>197</v>
      </c>
      <c r="BJ1007" s="61">
        <v>6.5666666666666664</v>
      </c>
      <c r="BK1007" s="27">
        <f t="shared" si="56"/>
        <v>6</v>
      </c>
      <c r="BL1007" s="110">
        <f t="shared" si="57"/>
        <v>0.5</v>
      </c>
    </row>
    <row r="1008" spans="1:64" s="77" customFormat="1" ht="18.75" customHeight="1" x14ac:dyDescent="0.25">
      <c r="A1008" s="105" t="s">
        <v>9099</v>
      </c>
      <c r="B1008" s="51" t="s">
        <v>9290</v>
      </c>
      <c r="C1008" s="49">
        <v>14</v>
      </c>
      <c r="D1008" s="63" t="s">
        <v>3274</v>
      </c>
      <c r="E1008" s="51" t="s">
        <v>1629</v>
      </c>
      <c r="F1008" s="114">
        <v>5002</v>
      </c>
      <c r="G1008" s="51" t="s">
        <v>381</v>
      </c>
      <c r="H1008" s="24" t="str">
        <f>IFERROR(IF(F1008*1=9999,VLOOKUP(99&amp;C1008*1,[4]Depara_Prod_Oficial!$A$2:$F$1048576,6,FALSE),VLOOKUP(F1008*1,[4]Depara_Prod_Oficial!$A$2:$F$1048576,6,FALSE)),E1008)</f>
        <v>Residencial Dose Dupla</v>
      </c>
      <c r="I1008" s="24" t="str">
        <f>IFERROR(VLOOKUP(H1008,'[5]Principais Produtos'!$C$1:$D$42,2,0),"Não")</f>
        <v>Sim</v>
      </c>
      <c r="J1008" s="51" t="s">
        <v>925</v>
      </c>
      <c r="K1008" s="51" t="s">
        <v>378</v>
      </c>
      <c r="L1008" s="51"/>
      <c r="M1008" s="124" t="s">
        <v>903</v>
      </c>
      <c r="N1008" s="125">
        <v>3486.64</v>
      </c>
      <c r="O1008" s="125">
        <v>3486.64</v>
      </c>
      <c r="P1008" s="56">
        <v>0</v>
      </c>
      <c r="Q1008" s="122"/>
      <c r="R1008" s="123"/>
      <c r="S1008" s="62" t="s">
        <v>375</v>
      </c>
      <c r="T1008" s="53">
        <v>2409462</v>
      </c>
      <c r="U1008" s="53" t="s">
        <v>9285</v>
      </c>
      <c r="V1008" s="53" t="s">
        <v>9286</v>
      </c>
      <c r="W1008" s="53" t="s">
        <v>129</v>
      </c>
      <c r="X1008" s="53" t="s">
        <v>9287</v>
      </c>
      <c r="Y1008" s="53" t="s">
        <v>9288</v>
      </c>
      <c r="Z1008" s="53" t="s">
        <v>9289</v>
      </c>
      <c r="AA1008" s="53" t="s">
        <v>56</v>
      </c>
      <c r="AB1008" s="53">
        <v>25559.9</v>
      </c>
      <c r="AC1008" s="53">
        <v>28655</v>
      </c>
      <c r="AD1008" s="53" t="s">
        <v>56</v>
      </c>
      <c r="AE1008" s="53" t="s">
        <v>56</v>
      </c>
      <c r="AF1008" s="53" t="s">
        <v>56</v>
      </c>
      <c r="AG1008" s="53">
        <v>25559.9</v>
      </c>
      <c r="AH1008" s="53" t="s">
        <v>102</v>
      </c>
      <c r="AI1008" s="53">
        <v>12779.95</v>
      </c>
      <c r="AJ1008" s="53">
        <v>0</v>
      </c>
      <c r="AK1008" s="53" t="s">
        <v>58</v>
      </c>
      <c r="AL1008" s="53">
        <v>0</v>
      </c>
      <c r="AM1008" s="51" t="s">
        <v>59</v>
      </c>
      <c r="AN1008" s="51" t="s">
        <v>60</v>
      </c>
      <c r="AO1008" s="51"/>
      <c r="AP1008" s="53" t="s">
        <v>61</v>
      </c>
      <c r="AQ1008" s="53" t="s">
        <v>133</v>
      </c>
      <c r="AR1008" s="53" t="s">
        <v>142</v>
      </c>
      <c r="AS1008" s="53" t="s">
        <v>88</v>
      </c>
      <c r="AT1008" s="53" t="s">
        <v>89</v>
      </c>
      <c r="AU1008" s="53" t="s">
        <v>90</v>
      </c>
      <c r="AV1008" s="53" t="s">
        <v>134</v>
      </c>
      <c r="AW1008" s="53" t="s">
        <v>92</v>
      </c>
      <c r="AX1008" s="53" t="s">
        <v>68</v>
      </c>
      <c r="AY1008" s="53" t="s">
        <v>93</v>
      </c>
      <c r="AZ1008" s="53" t="s">
        <v>9247</v>
      </c>
      <c r="BA1008" s="53" t="s">
        <v>94</v>
      </c>
      <c r="BB1008" s="53">
        <v>0</v>
      </c>
      <c r="BC1008" s="53" t="s">
        <v>9290</v>
      </c>
      <c r="BD1008" s="58">
        <v>42755</v>
      </c>
      <c r="BE1008" s="58">
        <v>42762</v>
      </c>
      <c r="BF1008" s="53">
        <v>25559.9</v>
      </c>
      <c r="BG1008" s="58">
        <v>42762</v>
      </c>
      <c r="BH1008" s="59" t="s">
        <v>9247</v>
      </c>
      <c r="BI1008" s="60">
        <v>272</v>
      </c>
      <c r="BJ1008" s="61">
        <v>9.0666666666666664</v>
      </c>
      <c r="BK1008" s="27">
        <f t="shared" si="56"/>
        <v>8</v>
      </c>
      <c r="BL1008" s="110">
        <f t="shared" si="57"/>
        <v>0.66666666666666663</v>
      </c>
    </row>
    <row r="1009" spans="1:64" s="77" customFormat="1" ht="18.75" customHeight="1" x14ac:dyDescent="0.25">
      <c r="A1009" s="105" t="s">
        <v>9099</v>
      </c>
      <c r="B1009" s="51" t="s">
        <v>9296</v>
      </c>
      <c r="C1009" s="49">
        <v>14</v>
      </c>
      <c r="D1009" s="63" t="s">
        <v>3274</v>
      </c>
      <c r="E1009" s="51" t="s">
        <v>380</v>
      </c>
      <c r="F1009" s="114">
        <v>8100</v>
      </c>
      <c r="G1009" s="51" t="s">
        <v>381</v>
      </c>
      <c r="H1009" s="24" t="str">
        <f>IFERROR(IF(F1009*1=9999,VLOOKUP(99&amp;C1009*1,[4]Depara_Prod_Oficial!$A$2:$F$1048576,6,FALSE),VLOOKUP(F1009*1,[4]Depara_Prod_Oficial!$A$2:$F$1048576,6,FALSE)),E1009)</f>
        <v>Residencial Van Gogh</v>
      </c>
      <c r="I1009" s="24" t="str">
        <f>IFERROR(VLOOKUP(H1009,'[5]Principais Produtos'!$C$1:$D$42,2,0),"Não")</f>
        <v>Não</v>
      </c>
      <c r="J1009" s="51" t="s">
        <v>925</v>
      </c>
      <c r="K1009" s="51" t="s">
        <v>378</v>
      </c>
      <c r="L1009" s="51"/>
      <c r="M1009" s="124" t="s">
        <v>903</v>
      </c>
      <c r="N1009" s="125">
        <v>7363.07</v>
      </c>
      <c r="O1009" s="125">
        <v>7363.07</v>
      </c>
      <c r="P1009" s="56">
        <v>0</v>
      </c>
      <c r="Q1009" s="122"/>
      <c r="R1009" s="123"/>
      <c r="S1009" s="62" t="s">
        <v>375</v>
      </c>
      <c r="T1009" s="53">
        <v>2364868</v>
      </c>
      <c r="U1009" s="53" t="s">
        <v>9291</v>
      </c>
      <c r="V1009" s="53" t="s">
        <v>9292</v>
      </c>
      <c r="W1009" s="53" t="s">
        <v>129</v>
      </c>
      <c r="X1009" s="53" t="s">
        <v>9293</v>
      </c>
      <c r="Y1009" s="53" t="s">
        <v>9294</v>
      </c>
      <c r="Z1009" s="53" t="s">
        <v>9295</v>
      </c>
      <c r="AA1009" s="53" t="s">
        <v>56</v>
      </c>
      <c r="AB1009" s="53">
        <v>21847.23</v>
      </c>
      <c r="AC1009" s="53">
        <v>21847.23</v>
      </c>
      <c r="AD1009" s="53" t="s">
        <v>56</v>
      </c>
      <c r="AE1009" s="53" t="s">
        <v>56</v>
      </c>
      <c r="AF1009" s="53" t="s">
        <v>56</v>
      </c>
      <c r="AG1009" s="53">
        <v>21847.23</v>
      </c>
      <c r="AH1009" s="53" t="s">
        <v>102</v>
      </c>
      <c r="AI1009" s="53">
        <v>10923.62</v>
      </c>
      <c r="AJ1009" s="53">
        <v>0</v>
      </c>
      <c r="AK1009" s="53" t="s">
        <v>58</v>
      </c>
      <c r="AL1009" s="53">
        <v>0</v>
      </c>
      <c r="AM1009" s="51" t="s">
        <v>59</v>
      </c>
      <c r="AN1009" s="51" t="s">
        <v>60</v>
      </c>
      <c r="AO1009" s="51"/>
      <c r="AP1009" s="53" t="s">
        <v>61</v>
      </c>
      <c r="AQ1009" s="53" t="s">
        <v>133</v>
      </c>
      <c r="AR1009" s="53" t="s">
        <v>538</v>
      </c>
      <c r="AS1009" s="53" t="s">
        <v>88</v>
      </c>
      <c r="AT1009" s="53" t="s">
        <v>89</v>
      </c>
      <c r="AU1009" s="53" t="s">
        <v>103</v>
      </c>
      <c r="AV1009" s="53" t="s">
        <v>271</v>
      </c>
      <c r="AW1009" s="53" t="s">
        <v>272</v>
      </c>
      <c r="AX1009" s="53" t="s">
        <v>273</v>
      </c>
      <c r="AY1009" s="53" t="s">
        <v>93</v>
      </c>
      <c r="AZ1009" s="53" t="s">
        <v>9191</v>
      </c>
      <c r="BA1009" s="53" t="s">
        <v>94</v>
      </c>
      <c r="BB1009" s="53">
        <v>0</v>
      </c>
      <c r="BC1009" s="53" t="s">
        <v>9296</v>
      </c>
      <c r="BD1009" s="58">
        <v>42599</v>
      </c>
      <c r="BE1009" s="58">
        <v>42664</v>
      </c>
      <c r="BF1009" s="53">
        <v>21847.23</v>
      </c>
      <c r="BG1009" s="58">
        <v>42664</v>
      </c>
      <c r="BH1009" s="59" t="s">
        <v>9191</v>
      </c>
      <c r="BI1009" s="60">
        <v>349</v>
      </c>
      <c r="BJ1009" s="61">
        <v>11.633333333333333</v>
      </c>
      <c r="BK1009" s="27">
        <f t="shared" si="56"/>
        <v>11</v>
      </c>
      <c r="BL1009" s="110">
        <f t="shared" si="57"/>
        <v>0.91666666666666663</v>
      </c>
    </row>
    <row r="1010" spans="1:64" s="77" customFormat="1" ht="18.75" customHeight="1" x14ac:dyDescent="0.25">
      <c r="A1010" s="105" t="s">
        <v>9099</v>
      </c>
      <c r="B1010" s="51" t="s">
        <v>9301</v>
      </c>
      <c r="C1010" s="49">
        <v>14</v>
      </c>
      <c r="D1010" s="63" t="s">
        <v>3274</v>
      </c>
      <c r="E1010" s="51" t="s">
        <v>3557</v>
      </c>
      <c r="F1010" s="114">
        <v>8099</v>
      </c>
      <c r="G1010" s="51" t="s">
        <v>381</v>
      </c>
      <c r="H1010" s="24" t="str">
        <f>IFERROR(IF(F1010*1=9999,VLOOKUP(99&amp;C1010*1,[4]Depara_Prod_Oficial!$A$2:$F$1048576,6,FALSE),VLOOKUP(F1010*1,[4]Depara_Prod_Oficial!$A$2:$F$1048576,6,FALSE)),E1010)</f>
        <v>Residencial Sob Medida</v>
      </c>
      <c r="I1010" s="24" t="str">
        <f>IFERROR(VLOOKUP(H1010,'[5]Principais Produtos'!$C$1:$D$42,2,0),"Não")</f>
        <v>Sim</v>
      </c>
      <c r="J1010" s="51" t="s">
        <v>387</v>
      </c>
      <c r="K1010" s="51" t="s">
        <v>5509</v>
      </c>
      <c r="L1010" s="51" t="s">
        <v>5510</v>
      </c>
      <c r="M1010" s="124" t="s">
        <v>48</v>
      </c>
      <c r="N1010" s="125">
        <v>14600</v>
      </c>
      <c r="O1010" s="125">
        <v>14600</v>
      </c>
      <c r="P1010" s="56">
        <v>0</v>
      </c>
      <c r="Q1010" s="122"/>
      <c r="R1010" s="123"/>
      <c r="S1010" s="62" t="s">
        <v>375</v>
      </c>
      <c r="T1010" s="53">
        <v>2325690</v>
      </c>
      <c r="U1010" s="53" t="s">
        <v>9297</v>
      </c>
      <c r="V1010" s="53" t="s">
        <v>9298</v>
      </c>
      <c r="W1010" s="53" t="s">
        <v>129</v>
      </c>
      <c r="X1010" s="53" t="s">
        <v>9299</v>
      </c>
      <c r="Y1010" s="53" t="s">
        <v>9300</v>
      </c>
      <c r="Z1010" s="53" t="s">
        <v>5526</v>
      </c>
      <c r="AA1010" s="53" t="s">
        <v>56</v>
      </c>
      <c r="AB1010" s="53">
        <v>12000</v>
      </c>
      <c r="AC1010" s="53">
        <v>12000</v>
      </c>
      <c r="AD1010" s="53" t="s">
        <v>56</v>
      </c>
      <c r="AE1010" s="53" t="s">
        <v>56</v>
      </c>
      <c r="AF1010" s="53" t="s">
        <v>56</v>
      </c>
      <c r="AG1010" s="53">
        <v>12000</v>
      </c>
      <c r="AH1010" s="53" t="s">
        <v>102</v>
      </c>
      <c r="AI1010" s="53">
        <v>6000</v>
      </c>
      <c r="AJ1010" s="53">
        <v>0</v>
      </c>
      <c r="AK1010" s="53" t="s">
        <v>58</v>
      </c>
      <c r="AL1010" s="53">
        <v>0</v>
      </c>
      <c r="AM1010" s="51" t="s">
        <v>59</v>
      </c>
      <c r="AN1010" s="51" t="s">
        <v>60</v>
      </c>
      <c r="AO1010" s="51"/>
      <c r="AP1010" s="53" t="s">
        <v>61</v>
      </c>
      <c r="AQ1010" s="53" t="s">
        <v>133</v>
      </c>
      <c r="AR1010" s="53" t="s">
        <v>87</v>
      </c>
      <c r="AS1010" s="53" t="s">
        <v>64</v>
      </c>
      <c r="AT1010" s="53" t="s">
        <v>169</v>
      </c>
      <c r="AU1010" s="53" t="s">
        <v>65</v>
      </c>
      <c r="AV1010" s="53" t="s">
        <v>3500</v>
      </c>
      <c r="AW1010" s="53" t="s">
        <v>92</v>
      </c>
      <c r="AX1010" s="53" t="s">
        <v>68</v>
      </c>
      <c r="AY1010" s="53" t="s">
        <v>93</v>
      </c>
      <c r="AZ1010" s="53" t="s">
        <v>9247</v>
      </c>
      <c r="BA1010" s="53" t="s">
        <v>223</v>
      </c>
      <c r="BB1010" s="53">
        <v>0</v>
      </c>
      <c r="BC1010" s="53" t="s">
        <v>9301</v>
      </c>
      <c r="BD1010" s="58">
        <v>42613</v>
      </c>
      <c r="BE1010" s="58">
        <v>42630</v>
      </c>
      <c r="BF1010" s="53">
        <v>12000</v>
      </c>
      <c r="BG1010" s="58">
        <v>42630</v>
      </c>
      <c r="BH1010" s="59" t="s">
        <v>9247</v>
      </c>
      <c r="BI1010" s="60">
        <v>404</v>
      </c>
      <c r="BJ1010" s="61">
        <v>13.466666666666667</v>
      </c>
      <c r="BK1010" s="27">
        <f t="shared" si="56"/>
        <v>13</v>
      </c>
      <c r="BL1010" s="110">
        <f t="shared" si="57"/>
        <v>1.0833333333333333</v>
      </c>
    </row>
    <row r="1011" spans="1:64" s="77" customFormat="1" ht="18.75" customHeight="1" x14ac:dyDescent="0.25">
      <c r="A1011" s="105" t="s">
        <v>9099</v>
      </c>
      <c r="B1011" s="51" t="s">
        <v>9307</v>
      </c>
      <c r="C1011" s="49">
        <v>14</v>
      </c>
      <c r="D1011" s="63" t="s">
        <v>3274</v>
      </c>
      <c r="E1011" s="51" t="s">
        <v>380</v>
      </c>
      <c r="F1011" s="114">
        <v>8100</v>
      </c>
      <c r="G1011" s="51" t="s">
        <v>381</v>
      </c>
      <c r="H1011" s="24" t="str">
        <f>IFERROR(IF(F1011*1=9999,VLOOKUP(99&amp;C1011*1,[4]Depara_Prod_Oficial!$A$2:$F$1048576,6,FALSE),VLOOKUP(F1011*1,[4]Depara_Prod_Oficial!$A$2:$F$1048576,6,FALSE)),E1011)</f>
        <v>Residencial Van Gogh</v>
      </c>
      <c r="I1011" s="24" t="str">
        <f>IFERROR(VLOOKUP(H1011,'[5]Principais Produtos'!$C$1:$D$42,2,0),"Não")</f>
        <v>Não</v>
      </c>
      <c r="J1011" s="51" t="s">
        <v>387</v>
      </c>
      <c r="K1011" s="51" t="s">
        <v>7173</v>
      </c>
      <c r="L1011" s="51"/>
      <c r="M1011" s="124" t="s">
        <v>48</v>
      </c>
      <c r="N1011" s="125">
        <v>10417.93</v>
      </c>
      <c r="O1011" s="125">
        <v>10198</v>
      </c>
      <c r="P1011" s="56">
        <v>219.93000000000029</v>
      </c>
      <c r="Q1011" s="122"/>
      <c r="R1011" s="123"/>
      <c r="S1011" s="62" t="s">
        <v>375</v>
      </c>
      <c r="T1011" s="53">
        <v>2397329</v>
      </c>
      <c r="U1011" s="53" t="s">
        <v>9302</v>
      </c>
      <c r="V1011" s="53" t="s">
        <v>9303</v>
      </c>
      <c r="W1011" s="53" t="s">
        <v>129</v>
      </c>
      <c r="X1011" s="53" t="s">
        <v>9304</v>
      </c>
      <c r="Y1011" s="53" t="s">
        <v>9305</v>
      </c>
      <c r="Z1011" s="53" t="s">
        <v>6237</v>
      </c>
      <c r="AA1011" s="53" t="s">
        <v>56</v>
      </c>
      <c r="AB1011" s="53">
        <v>6223.2</v>
      </c>
      <c r="AC1011" s="53">
        <v>6223.2</v>
      </c>
      <c r="AD1011" s="53" t="s">
        <v>56</v>
      </c>
      <c r="AE1011" s="53" t="s">
        <v>56</v>
      </c>
      <c r="AF1011" s="53" t="s">
        <v>56</v>
      </c>
      <c r="AG1011" s="53">
        <v>6223.2</v>
      </c>
      <c r="AH1011" s="53" t="s">
        <v>102</v>
      </c>
      <c r="AI1011" s="53">
        <v>3111.6</v>
      </c>
      <c r="AJ1011" s="53">
        <v>0</v>
      </c>
      <c r="AK1011" s="53" t="s">
        <v>58</v>
      </c>
      <c r="AL1011" s="53">
        <v>0</v>
      </c>
      <c r="AM1011" s="51" t="s">
        <v>59</v>
      </c>
      <c r="AN1011" s="51" t="s">
        <v>60</v>
      </c>
      <c r="AO1011" s="51"/>
      <c r="AP1011" s="53" t="s">
        <v>61</v>
      </c>
      <c r="AQ1011" s="53" t="s">
        <v>133</v>
      </c>
      <c r="AR1011" s="53" t="s">
        <v>538</v>
      </c>
      <c r="AS1011" s="53" t="s">
        <v>64</v>
      </c>
      <c r="AT1011" s="53" t="s">
        <v>89</v>
      </c>
      <c r="AU1011" s="53" t="s">
        <v>90</v>
      </c>
      <c r="AV1011" s="53" t="s">
        <v>1538</v>
      </c>
      <c r="AW1011" s="53" t="s">
        <v>272</v>
      </c>
      <c r="AX1011" s="53" t="s">
        <v>273</v>
      </c>
      <c r="AY1011" s="53" t="s">
        <v>93</v>
      </c>
      <c r="AZ1011" s="53" t="s">
        <v>9306</v>
      </c>
      <c r="BA1011" s="53" t="s">
        <v>106</v>
      </c>
      <c r="BB1011" s="53">
        <v>0</v>
      </c>
      <c r="BC1011" s="53" t="s">
        <v>9307</v>
      </c>
      <c r="BD1011" s="58">
        <v>42715</v>
      </c>
      <c r="BE1011" s="58">
        <v>42718</v>
      </c>
      <c r="BF1011" s="53">
        <v>6223.2</v>
      </c>
      <c r="BG1011" s="58">
        <v>42718</v>
      </c>
      <c r="BH1011" s="59" t="s">
        <v>9306</v>
      </c>
      <c r="BI1011" s="60">
        <v>308</v>
      </c>
      <c r="BJ1011" s="61">
        <v>10.266666666666667</v>
      </c>
      <c r="BK1011" s="27">
        <f t="shared" si="56"/>
        <v>10</v>
      </c>
      <c r="BL1011" s="110">
        <f t="shared" si="57"/>
        <v>0.83333333333333337</v>
      </c>
    </row>
    <row r="1012" spans="1:64" s="77" customFormat="1" ht="18.75" customHeight="1" x14ac:dyDescent="0.25">
      <c r="A1012" s="105" t="s">
        <v>9099</v>
      </c>
      <c r="B1012" s="51" t="s">
        <v>9312</v>
      </c>
      <c r="C1012" s="49">
        <v>14</v>
      </c>
      <c r="D1012" s="63" t="s">
        <v>3274</v>
      </c>
      <c r="E1012" s="51" t="s">
        <v>380</v>
      </c>
      <c r="F1012" s="114">
        <v>8100</v>
      </c>
      <c r="G1012" s="51" t="s">
        <v>381</v>
      </c>
      <c r="H1012" s="24" t="str">
        <f>IFERROR(IF(F1012*1=9999,VLOOKUP(99&amp;C1012*1,[4]Depara_Prod_Oficial!$A$2:$F$1048576,6,FALSE),VLOOKUP(F1012*1,[4]Depara_Prod_Oficial!$A$2:$F$1048576,6,FALSE)),E1012)</f>
        <v>Residencial Van Gogh</v>
      </c>
      <c r="I1012" s="24" t="str">
        <f>IFERROR(VLOOKUP(H1012,'[5]Principais Produtos'!$C$1:$D$42,2,0),"Não")</f>
        <v>Não</v>
      </c>
      <c r="J1012" s="51" t="s">
        <v>925</v>
      </c>
      <c r="K1012" s="51" t="s">
        <v>378</v>
      </c>
      <c r="L1012" s="51"/>
      <c r="M1012" s="124" t="s">
        <v>48</v>
      </c>
      <c r="N1012" s="125">
        <v>9860.84</v>
      </c>
      <c r="O1012" s="125">
        <v>9770</v>
      </c>
      <c r="P1012" s="56">
        <v>90.840000000000146</v>
      </c>
      <c r="Q1012" s="122"/>
      <c r="R1012" s="123"/>
      <c r="S1012" s="62" t="s">
        <v>375</v>
      </c>
      <c r="T1012" s="53">
        <v>2458987</v>
      </c>
      <c r="U1012" s="53" t="s">
        <v>9308</v>
      </c>
      <c r="V1012" s="53" t="s">
        <v>9309</v>
      </c>
      <c r="W1012" s="53" t="s">
        <v>129</v>
      </c>
      <c r="X1012" s="53" t="s">
        <v>9310</v>
      </c>
      <c r="Y1012" s="53" t="s">
        <v>9311</v>
      </c>
      <c r="Z1012" s="53" t="s">
        <v>6863</v>
      </c>
      <c r="AA1012" s="53" t="s">
        <v>56</v>
      </c>
      <c r="AB1012" s="53">
        <v>9159.17</v>
      </c>
      <c r="AC1012" s="53">
        <v>12906</v>
      </c>
      <c r="AD1012" s="53" t="s">
        <v>56</v>
      </c>
      <c r="AE1012" s="53" t="s">
        <v>56</v>
      </c>
      <c r="AF1012" s="53" t="s">
        <v>56</v>
      </c>
      <c r="AG1012" s="53">
        <v>9159.57</v>
      </c>
      <c r="AH1012" s="53" t="s">
        <v>102</v>
      </c>
      <c r="AI1012" s="53">
        <v>4579.79</v>
      </c>
      <c r="AJ1012" s="53">
        <v>0</v>
      </c>
      <c r="AK1012" s="53" t="s">
        <v>58</v>
      </c>
      <c r="AL1012" s="53">
        <v>0</v>
      </c>
      <c r="AM1012" s="51" t="s">
        <v>59</v>
      </c>
      <c r="AN1012" s="51" t="s">
        <v>60</v>
      </c>
      <c r="AO1012" s="51"/>
      <c r="AP1012" s="53" t="s">
        <v>61</v>
      </c>
      <c r="AQ1012" s="53" t="s">
        <v>133</v>
      </c>
      <c r="AR1012" s="53" t="s">
        <v>538</v>
      </c>
      <c r="AS1012" s="53" t="s">
        <v>64</v>
      </c>
      <c r="AT1012" s="53" t="s">
        <v>169</v>
      </c>
      <c r="AU1012" s="53" t="s">
        <v>103</v>
      </c>
      <c r="AV1012" s="53" t="s">
        <v>466</v>
      </c>
      <c r="AW1012" s="53" t="s">
        <v>272</v>
      </c>
      <c r="AX1012" s="53" t="s">
        <v>273</v>
      </c>
      <c r="AY1012" s="53" t="s">
        <v>93</v>
      </c>
      <c r="AZ1012" s="53" t="s">
        <v>9106</v>
      </c>
      <c r="BA1012" s="53" t="s">
        <v>106</v>
      </c>
      <c r="BB1012" s="53">
        <v>0</v>
      </c>
      <c r="BC1012" s="53" t="s">
        <v>9312</v>
      </c>
      <c r="BD1012" s="58">
        <v>42723</v>
      </c>
      <c r="BE1012" s="58">
        <v>42899</v>
      </c>
      <c r="BF1012" s="53">
        <v>9159.17</v>
      </c>
      <c r="BG1012" s="58">
        <v>42899</v>
      </c>
      <c r="BH1012" s="59" t="s">
        <v>9106</v>
      </c>
      <c r="BI1012" s="60">
        <v>125</v>
      </c>
      <c r="BJ1012" s="61">
        <v>4.166666666666667</v>
      </c>
      <c r="BK1012" s="27">
        <f t="shared" si="56"/>
        <v>4</v>
      </c>
      <c r="BL1012" s="110">
        <f t="shared" si="57"/>
        <v>0.33333333333333331</v>
      </c>
    </row>
    <row r="1013" spans="1:64" s="77" customFormat="1" ht="18.75" customHeight="1" x14ac:dyDescent="0.25">
      <c r="A1013" s="105" t="s">
        <v>9099</v>
      </c>
      <c r="B1013" s="51" t="s">
        <v>9318</v>
      </c>
      <c r="C1013" s="49">
        <v>14</v>
      </c>
      <c r="D1013" s="63" t="s">
        <v>3274</v>
      </c>
      <c r="E1013" s="51" t="s">
        <v>1629</v>
      </c>
      <c r="F1013" s="114">
        <v>5002</v>
      </c>
      <c r="G1013" s="51" t="s">
        <v>936</v>
      </c>
      <c r="H1013" s="24" t="str">
        <f>IFERROR(IF(F1013*1=9999,VLOOKUP(99&amp;C1013*1,[4]Depara_Prod_Oficial!$A$2:$F$1048576,6,FALSE),VLOOKUP(F1013*1,[4]Depara_Prod_Oficial!$A$2:$F$1048576,6,FALSE)),E1013)</f>
        <v>Residencial Dose Dupla</v>
      </c>
      <c r="I1013" s="24" t="str">
        <f>IFERROR(VLOOKUP(H1013,'[5]Principais Produtos'!$C$1:$D$42,2,0),"Não")</f>
        <v>Sim</v>
      </c>
      <c r="J1013" s="51" t="s">
        <v>387</v>
      </c>
      <c r="K1013" s="51" t="s">
        <v>7172</v>
      </c>
      <c r="L1013" s="51"/>
      <c r="M1013" s="124" t="s">
        <v>48</v>
      </c>
      <c r="N1013" s="125">
        <v>19632.37</v>
      </c>
      <c r="O1013" s="125">
        <v>18500</v>
      </c>
      <c r="P1013" s="56">
        <v>1132.369999999999</v>
      </c>
      <c r="Q1013" s="122"/>
      <c r="R1013" s="123"/>
      <c r="S1013" s="62" t="s">
        <v>375</v>
      </c>
      <c r="T1013" s="53">
        <v>2280849</v>
      </c>
      <c r="U1013" s="53" t="s">
        <v>9313</v>
      </c>
      <c r="V1013" s="53" t="s">
        <v>9314</v>
      </c>
      <c r="W1013" s="53" t="s">
        <v>129</v>
      </c>
      <c r="X1013" s="53" t="s">
        <v>9315</v>
      </c>
      <c r="Y1013" s="53" t="s">
        <v>9316</v>
      </c>
      <c r="Z1013" s="53" t="s">
        <v>9317</v>
      </c>
      <c r="AA1013" s="53" t="s">
        <v>56</v>
      </c>
      <c r="AB1013" s="53">
        <v>13754</v>
      </c>
      <c r="AC1013" s="53">
        <v>13754</v>
      </c>
      <c r="AD1013" s="53" t="s">
        <v>56</v>
      </c>
      <c r="AE1013" s="53" t="s">
        <v>56</v>
      </c>
      <c r="AF1013" s="53" t="s">
        <v>56</v>
      </c>
      <c r="AG1013" s="53">
        <v>13754</v>
      </c>
      <c r="AH1013" s="53" t="s">
        <v>102</v>
      </c>
      <c r="AI1013" s="53">
        <v>6877</v>
      </c>
      <c r="AJ1013" s="53">
        <v>0</v>
      </c>
      <c r="AK1013" s="53" t="s">
        <v>58</v>
      </c>
      <c r="AL1013" s="53">
        <v>0</v>
      </c>
      <c r="AM1013" s="51" t="s">
        <v>59</v>
      </c>
      <c r="AN1013" s="51" t="s">
        <v>60</v>
      </c>
      <c r="AO1013" s="51"/>
      <c r="AP1013" s="53" t="s">
        <v>61</v>
      </c>
      <c r="AQ1013" s="53" t="s">
        <v>133</v>
      </c>
      <c r="AR1013" s="53" t="s">
        <v>87</v>
      </c>
      <c r="AS1013" s="53" t="s">
        <v>64</v>
      </c>
      <c r="AT1013" s="53" t="s">
        <v>89</v>
      </c>
      <c r="AU1013" s="53" t="s">
        <v>103</v>
      </c>
      <c r="AV1013" s="53" t="s">
        <v>1140</v>
      </c>
      <c r="AW1013" s="53" t="s">
        <v>92</v>
      </c>
      <c r="AX1013" s="53" t="s">
        <v>68</v>
      </c>
      <c r="AY1013" s="53" t="s">
        <v>93</v>
      </c>
      <c r="AZ1013" s="53" t="s">
        <v>9106</v>
      </c>
      <c r="BA1013" s="53" t="s">
        <v>223</v>
      </c>
      <c r="BB1013" s="53">
        <v>0</v>
      </c>
      <c r="BC1013" s="53" t="s">
        <v>9318</v>
      </c>
      <c r="BD1013" s="58">
        <v>42551</v>
      </c>
      <c r="BE1013" s="58">
        <v>42563</v>
      </c>
      <c r="BF1013" s="53">
        <v>13754</v>
      </c>
      <c r="BG1013" s="58">
        <v>42563</v>
      </c>
      <c r="BH1013" s="59" t="s">
        <v>9106</v>
      </c>
      <c r="BI1013" s="60">
        <v>461</v>
      </c>
      <c r="BJ1013" s="61">
        <v>15.366666666666667</v>
      </c>
      <c r="BK1013" s="27">
        <f t="shared" si="56"/>
        <v>15</v>
      </c>
      <c r="BL1013" s="110">
        <f t="shared" si="57"/>
        <v>1.25</v>
      </c>
    </row>
    <row r="1014" spans="1:64" s="77" customFormat="1" ht="18.75" customHeight="1" x14ac:dyDescent="0.25">
      <c r="A1014" s="105" t="s">
        <v>9099</v>
      </c>
      <c r="B1014" s="51" t="s">
        <v>9324</v>
      </c>
      <c r="C1014" s="49">
        <v>14</v>
      </c>
      <c r="D1014" s="63" t="s">
        <v>3274</v>
      </c>
      <c r="E1014" s="51" t="s">
        <v>1629</v>
      </c>
      <c r="F1014" s="114">
        <v>5002</v>
      </c>
      <c r="G1014" s="51" t="s">
        <v>9100</v>
      </c>
      <c r="H1014" s="24" t="str">
        <f>IFERROR(IF(F1014*1=9999,VLOOKUP(99&amp;C1014*1,[4]Depara_Prod_Oficial!$A$2:$F$1048576,6,FALSE),VLOOKUP(F1014*1,[4]Depara_Prod_Oficial!$A$2:$F$1048576,6,FALSE)),E1014)</f>
        <v>Residencial Dose Dupla</v>
      </c>
      <c r="I1014" s="24" t="str">
        <f>IFERROR(VLOOKUP(H1014,'[5]Principais Produtos'!$C$1:$D$42,2,0),"Não")</f>
        <v>Sim</v>
      </c>
      <c r="J1014" s="51" t="s">
        <v>387</v>
      </c>
      <c r="K1014" s="51" t="s">
        <v>7172</v>
      </c>
      <c r="L1014" s="51"/>
      <c r="M1014" s="124" t="s">
        <v>48</v>
      </c>
      <c r="N1014" s="125">
        <v>464146.73</v>
      </c>
      <c r="O1014" s="125">
        <v>415000</v>
      </c>
      <c r="P1014" s="56">
        <v>49146.729999999981</v>
      </c>
      <c r="Q1014" s="122"/>
      <c r="R1014" s="123"/>
      <c r="S1014" s="62" t="s">
        <v>375</v>
      </c>
      <c r="T1014" s="53">
        <v>1632569</v>
      </c>
      <c r="U1014" s="53" t="s">
        <v>9319</v>
      </c>
      <c r="V1014" s="53" t="s">
        <v>9320</v>
      </c>
      <c r="W1014" s="53" t="s">
        <v>129</v>
      </c>
      <c r="X1014" s="53" t="s">
        <v>9321</v>
      </c>
      <c r="Y1014" s="53" t="s">
        <v>9322</v>
      </c>
      <c r="Z1014" s="53" t="s">
        <v>9323</v>
      </c>
      <c r="AA1014" s="53" t="s">
        <v>56</v>
      </c>
      <c r="AB1014" s="53">
        <v>200000</v>
      </c>
      <c r="AC1014" s="53">
        <v>200000</v>
      </c>
      <c r="AD1014" s="53" t="s">
        <v>56</v>
      </c>
      <c r="AE1014" s="53" t="s">
        <v>56</v>
      </c>
      <c r="AF1014" s="53" t="s">
        <v>56</v>
      </c>
      <c r="AG1014" s="53">
        <v>200000</v>
      </c>
      <c r="AH1014" s="53" t="s">
        <v>57</v>
      </c>
      <c r="AI1014" s="53">
        <v>200000</v>
      </c>
      <c r="AJ1014" s="53">
        <v>0</v>
      </c>
      <c r="AK1014" s="53" t="s">
        <v>58</v>
      </c>
      <c r="AL1014" s="53">
        <v>0</v>
      </c>
      <c r="AM1014" s="51" t="s">
        <v>59</v>
      </c>
      <c r="AN1014" s="51" t="s">
        <v>60</v>
      </c>
      <c r="AO1014" s="51"/>
      <c r="AP1014" s="53" t="s">
        <v>61</v>
      </c>
      <c r="AQ1014" s="53" t="s">
        <v>133</v>
      </c>
      <c r="AR1014" s="53" t="s">
        <v>63</v>
      </c>
      <c r="AS1014" s="53" t="s">
        <v>64</v>
      </c>
      <c r="AT1014" s="53" t="s">
        <v>153</v>
      </c>
      <c r="AU1014" s="53" t="s">
        <v>65</v>
      </c>
      <c r="AV1014" s="53" t="s">
        <v>2728</v>
      </c>
      <c r="AW1014" s="53" t="s">
        <v>292</v>
      </c>
      <c r="AX1014" s="53" t="s">
        <v>293</v>
      </c>
      <c r="AY1014" s="53" t="s">
        <v>93</v>
      </c>
      <c r="AZ1014" s="53" t="s">
        <v>9120</v>
      </c>
      <c r="BA1014" s="53" t="s">
        <v>223</v>
      </c>
      <c r="BB1014" s="53">
        <v>0</v>
      </c>
      <c r="BC1014" s="53" t="s">
        <v>9324</v>
      </c>
      <c r="BD1014" s="58">
        <v>41382</v>
      </c>
      <c r="BE1014" s="58">
        <v>41402</v>
      </c>
      <c r="BF1014" s="53">
        <v>200000</v>
      </c>
      <c r="BG1014" s="58">
        <v>41402</v>
      </c>
      <c r="BH1014" s="59" t="s">
        <v>9120</v>
      </c>
      <c r="BI1014" s="60">
        <v>1616</v>
      </c>
      <c r="BJ1014" s="61">
        <v>53.866666666666667</v>
      </c>
      <c r="BK1014" s="27">
        <f t="shared" si="56"/>
        <v>53</v>
      </c>
      <c r="BL1014" s="110">
        <f t="shared" si="57"/>
        <v>4.416666666666667</v>
      </c>
    </row>
    <row r="1015" spans="1:64" s="77" customFormat="1" ht="18.75" customHeight="1" x14ac:dyDescent="0.25">
      <c r="A1015" s="105" t="s">
        <v>9099</v>
      </c>
      <c r="B1015" s="51" t="s">
        <v>9331</v>
      </c>
      <c r="C1015" s="49">
        <v>14</v>
      </c>
      <c r="D1015" s="63" t="s">
        <v>3274</v>
      </c>
      <c r="E1015" s="51" t="s">
        <v>3557</v>
      </c>
      <c r="F1015" s="114">
        <v>8099</v>
      </c>
      <c r="G1015" s="51" t="s">
        <v>9100</v>
      </c>
      <c r="H1015" s="24" t="str">
        <f>IFERROR(IF(F1015*1=9999,VLOOKUP(99&amp;C1015*1,[4]Depara_Prod_Oficial!$A$2:$F$1048576,6,FALSE),VLOOKUP(F1015*1,[4]Depara_Prod_Oficial!$A$2:$F$1048576,6,FALSE)),E1015)</f>
        <v>Residencial Sob Medida</v>
      </c>
      <c r="I1015" s="24" t="str">
        <f>IFERROR(VLOOKUP(H1015,'[5]Principais Produtos'!$C$1:$D$42,2,0),"Não")</f>
        <v>Sim</v>
      </c>
      <c r="J1015" s="51" t="s">
        <v>387</v>
      </c>
      <c r="K1015" s="51" t="s">
        <v>7172</v>
      </c>
      <c r="L1015" s="51"/>
      <c r="M1015" s="124" t="s">
        <v>369</v>
      </c>
      <c r="N1015" s="125">
        <v>64152</v>
      </c>
      <c r="O1015" s="125">
        <v>0</v>
      </c>
      <c r="P1015" s="56">
        <v>64152</v>
      </c>
      <c r="Q1015" s="122"/>
      <c r="R1015" s="123"/>
      <c r="S1015" s="62" t="s">
        <v>375</v>
      </c>
      <c r="T1015" s="53">
        <v>2361796</v>
      </c>
      <c r="U1015" s="53" t="s">
        <v>9325</v>
      </c>
      <c r="V1015" s="53" t="s">
        <v>9326</v>
      </c>
      <c r="W1015" s="53" t="s">
        <v>129</v>
      </c>
      <c r="X1015" s="53" t="s">
        <v>9327</v>
      </c>
      <c r="Y1015" s="53" t="s">
        <v>9328</v>
      </c>
      <c r="Z1015" s="53" t="s">
        <v>9329</v>
      </c>
      <c r="AA1015" s="53" t="s">
        <v>56</v>
      </c>
      <c r="AB1015" s="53">
        <v>55341</v>
      </c>
      <c r="AC1015" s="53">
        <v>55341</v>
      </c>
      <c r="AD1015" s="53" t="s">
        <v>56</v>
      </c>
      <c r="AE1015" s="53" t="s">
        <v>56</v>
      </c>
      <c r="AF1015" s="53" t="s">
        <v>56</v>
      </c>
      <c r="AG1015" s="53">
        <v>55341</v>
      </c>
      <c r="AH1015" s="53" t="s">
        <v>102</v>
      </c>
      <c r="AI1015" s="53">
        <v>27670.5</v>
      </c>
      <c r="AJ1015" s="53">
        <v>0</v>
      </c>
      <c r="AK1015" s="53" t="s">
        <v>58</v>
      </c>
      <c r="AL1015" s="53">
        <v>0</v>
      </c>
      <c r="AM1015" s="51" t="s">
        <v>59</v>
      </c>
      <c r="AN1015" s="51" t="s">
        <v>60</v>
      </c>
      <c r="AO1015" s="51"/>
      <c r="AP1015" s="53" t="s">
        <v>61</v>
      </c>
      <c r="AQ1015" s="53" t="s">
        <v>133</v>
      </c>
      <c r="AR1015" s="53" t="s">
        <v>538</v>
      </c>
      <c r="AS1015" s="53" t="s">
        <v>64</v>
      </c>
      <c r="AT1015" s="53" t="s">
        <v>89</v>
      </c>
      <c r="AU1015" s="53" t="s">
        <v>90</v>
      </c>
      <c r="AV1015" s="53" t="s">
        <v>9330</v>
      </c>
      <c r="AW1015" s="53" t="s">
        <v>67</v>
      </c>
      <c r="AX1015" s="53" t="s">
        <v>68</v>
      </c>
      <c r="AY1015" s="53" t="s">
        <v>93</v>
      </c>
      <c r="AZ1015" s="53" t="s">
        <v>9120</v>
      </c>
      <c r="BA1015" s="53" t="s">
        <v>155</v>
      </c>
      <c r="BB1015" s="53">
        <v>0</v>
      </c>
      <c r="BC1015" s="53" t="s">
        <v>9331</v>
      </c>
      <c r="BD1015" s="58">
        <v>42656</v>
      </c>
      <c r="BE1015" s="58">
        <v>42662</v>
      </c>
      <c r="BF1015" s="53">
        <v>55341</v>
      </c>
      <c r="BG1015" s="58">
        <v>42662</v>
      </c>
      <c r="BH1015" s="59" t="s">
        <v>9120</v>
      </c>
      <c r="BI1015" s="60">
        <v>356</v>
      </c>
      <c r="BJ1015" s="61">
        <v>11.866666666666667</v>
      </c>
      <c r="BK1015" s="27">
        <f t="shared" si="56"/>
        <v>11</v>
      </c>
      <c r="BL1015" s="110">
        <f t="shared" si="57"/>
        <v>0.91666666666666663</v>
      </c>
    </row>
    <row r="1016" spans="1:64" s="77" customFormat="1" ht="18.75" customHeight="1" x14ac:dyDescent="0.25">
      <c r="A1016" s="105" t="s">
        <v>9099</v>
      </c>
      <c r="B1016" s="51" t="s">
        <v>9339</v>
      </c>
      <c r="C1016" s="49">
        <v>77</v>
      </c>
      <c r="D1016" s="63" t="s">
        <v>3333</v>
      </c>
      <c r="E1016" s="51" t="s">
        <v>9332</v>
      </c>
      <c r="F1016" s="114">
        <v>7021</v>
      </c>
      <c r="G1016" s="51"/>
      <c r="H1016" s="24" t="str">
        <f>IFERROR(IF(F1016*1=9999,VLOOKUP(99&amp;C1016*1,[4]Depara_Prod_Oficial!$A$2:$F$1048576,6,FALSE),VLOOKUP(F1016*1,[4]Depara_Prod_Oficial!$A$2:$F$1048576,6,FALSE)),E1016)</f>
        <v>Prestamista Financeira</v>
      </c>
      <c r="I1016" s="24" t="str">
        <f>IFERROR(VLOOKUP(H1016,'[5]Principais Produtos'!$C$1:$D$42,2,0),"Não")</f>
        <v>Sim</v>
      </c>
      <c r="J1016" s="51"/>
      <c r="K1016" s="51"/>
      <c r="L1016" s="51"/>
      <c r="M1016" s="124" t="s">
        <v>369</v>
      </c>
      <c r="N1016" s="125">
        <v>75104.36</v>
      </c>
      <c r="O1016" s="125">
        <v>0</v>
      </c>
      <c r="P1016" s="56">
        <v>75104.36</v>
      </c>
      <c r="Q1016" s="122"/>
      <c r="R1016" s="123"/>
      <c r="S1016" s="62" t="s">
        <v>375</v>
      </c>
      <c r="T1016" s="53">
        <v>2472544</v>
      </c>
      <c r="U1016" s="53" t="s">
        <v>9333</v>
      </c>
      <c r="V1016" s="53" t="s">
        <v>9334</v>
      </c>
      <c r="W1016" s="53" t="s">
        <v>52</v>
      </c>
      <c r="X1016" s="53" t="s">
        <v>9335</v>
      </c>
      <c r="Y1016" s="53" t="s">
        <v>9336</v>
      </c>
      <c r="Z1016" s="53" t="s">
        <v>9337</v>
      </c>
      <c r="AA1016" s="53" t="s">
        <v>56</v>
      </c>
      <c r="AB1016" s="53">
        <v>0</v>
      </c>
      <c r="AC1016" s="53">
        <v>74923.539999999994</v>
      </c>
      <c r="AD1016" s="53" t="s">
        <v>56</v>
      </c>
      <c r="AE1016" s="53" t="s">
        <v>56</v>
      </c>
      <c r="AF1016" s="53" t="s">
        <v>56</v>
      </c>
      <c r="AG1016" s="53">
        <v>0</v>
      </c>
      <c r="AH1016" s="53"/>
      <c r="AI1016" s="53">
        <v>0</v>
      </c>
      <c r="AJ1016" s="53">
        <v>0</v>
      </c>
      <c r="AK1016" s="53" t="s">
        <v>58</v>
      </c>
      <c r="AL1016" s="53">
        <v>0</v>
      </c>
      <c r="AM1016" s="51" t="s">
        <v>59</v>
      </c>
      <c r="AN1016" s="51" t="s">
        <v>60</v>
      </c>
      <c r="AO1016" s="51"/>
      <c r="AP1016" s="53" t="s">
        <v>61</v>
      </c>
      <c r="AQ1016" s="53" t="s">
        <v>62</v>
      </c>
      <c r="AR1016" s="53" t="s">
        <v>168</v>
      </c>
      <c r="AS1016" s="53" t="s">
        <v>9338</v>
      </c>
      <c r="AT1016" s="53" t="s">
        <v>313</v>
      </c>
      <c r="AU1016" s="53" t="s">
        <v>65</v>
      </c>
      <c r="AV1016" s="53" t="s">
        <v>355</v>
      </c>
      <c r="AW1016" s="53" t="s">
        <v>92</v>
      </c>
      <c r="AX1016" s="53" t="s">
        <v>68</v>
      </c>
      <c r="AY1016" s="53" t="s">
        <v>93</v>
      </c>
      <c r="AZ1016" s="53" t="s">
        <v>9247</v>
      </c>
      <c r="BA1016" s="53" t="s">
        <v>202</v>
      </c>
      <c r="BB1016" s="53">
        <v>0</v>
      </c>
      <c r="BC1016" s="53" t="s">
        <v>9339</v>
      </c>
      <c r="BD1016" s="58">
        <v>42573</v>
      </c>
      <c r="BE1016" s="58">
        <v>42935</v>
      </c>
      <c r="BF1016" s="53">
        <v>0</v>
      </c>
      <c r="BG1016" s="58">
        <v>42935</v>
      </c>
      <c r="BH1016" s="59" t="s">
        <v>9247</v>
      </c>
      <c r="BI1016" s="60">
        <v>99</v>
      </c>
      <c r="BJ1016" s="61">
        <v>3.3</v>
      </c>
      <c r="BK1016" s="27">
        <f t="shared" si="56"/>
        <v>3</v>
      </c>
      <c r="BL1016" s="110">
        <f t="shared" si="57"/>
        <v>0.25</v>
      </c>
    </row>
    <row r="1017" spans="1:64" s="77" customFormat="1" ht="18.75" customHeight="1" x14ac:dyDescent="0.25">
      <c r="A1017" s="105" t="s">
        <v>9099</v>
      </c>
      <c r="B1017" s="51" t="s">
        <v>9345</v>
      </c>
      <c r="C1017" s="49">
        <v>93</v>
      </c>
      <c r="D1017" s="63" t="s">
        <v>3333</v>
      </c>
      <c r="E1017" s="51" t="s">
        <v>1630</v>
      </c>
      <c r="F1017" s="114">
        <v>5055</v>
      </c>
      <c r="G1017" s="51" t="s">
        <v>374</v>
      </c>
      <c r="H1017" s="24" t="str">
        <f>IFERROR(IF(F1017*1=9999,VLOOKUP(99&amp;C1017*1,[4]Depara_Prod_Oficial!$A$2:$F$1048576,6,FALSE),VLOOKUP(F1017*1,[4]Depara_Prod_Oficial!$A$2:$F$1048576,6,FALSE)),E1017)</f>
        <v>Vida Master</v>
      </c>
      <c r="I1017" s="24" t="str">
        <f>IFERROR(VLOOKUP(H1017,'[5]Principais Produtos'!$C$1:$D$42,2,0),"Não")</f>
        <v>Sim</v>
      </c>
      <c r="J1017" s="51" t="s">
        <v>925</v>
      </c>
      <c r="K1017" s="51" t="s">
        <v>378</v>
      </c>
      <c r="L1017" s="51"/>
      <c r="M1017" s="124" t="s">
        <v>369</v>
      </c>
      <c r="N1017" s="125">
        <v>13466.28</v>
      </c>
      <c r="O1017" s="125">
        <v>0</v>
      </c>
      <c r="P1017" s="56">
        <v>13466.28</v>
      </c>
      <c r="Q1017" s="122"/>
      <c r="R1017" s="123"/>
      <c r="S1017" s="62" t="s">
        <v>375</v>
      </c>
      <c r="T1017" s="53">
        <v>2476671</v>
      </c>
      <c r="U1017" s="53" t="s">
        <v>9340</v>
      </c>
      <c r="V1017" s="53" t="s">
        <v>9341</v>
      </c>
      <c r="W1017" s="53" t="s">
        <v>52</v>
      </c>
      <c r="X1017" s="53" t="s">
        <v>9342</v>
      </c>
      <c r="Y1017" s="53" t="s">
        <v>9343</v>
      </c>
      <c r="Z1017" s="53" t="s">
        <v>9344</v>
      </c>
      <c r="AA1017" s="53" t="s">
        <v>56</v>
      </c>
      <c r="AB1017" s="53">
        <v>13060</v>
      </c>
      <c r="AC1017" s="53">
        <v>13060</v>
      </c>
      <c r="AD1017" s="53" t="s">
        <v>56</v>
      </c>
      <c r="AE1017" s="53" t="s">
        <v>56</v>
      </c>
      <c r="AF1017" s="53" t="s">
        <v>56</v>
      </c>
      <c r="AG1017" s="53">
        <v>13060</v>
      </c>
      <c r="AH1017" s="53" t="s">
        <v>102</v>
      </c>
      <c r="AI1017" s="53">
        <v>6530</v>
      </c>
      <c r="AJ1017" s="53">
        <v>0</v>
      </c>
      <c r="AK1017" s="53" t="s">
        <v>58</v>
      </c>
      <c r="AL1017" s="53">
        <v>0</v>
      </c>
      <c r="AM1017" s="51" t="s">
        <v>59</v>
      </c>
      <c r="AN1017" s="51" t="s">
        <v>60</v>
      </c>
      <c r="AO1017" s="51"/>
      <c r="AP1017" s="53" t="s">
        <v>61</v>
      </c>
      <c r="AQ1017" s="53" t="s">
        <v>62</v>
      </c>
      <c r="AR1017" s="53" t="s">
        <v>87</v>
      </c>
      <c r="AS1017" s="53" t="s">
        <v>64</v>
      </c>
      <c r="AT1017" s="53" t="s">
        <v>2078</v>
      </c>
      <c r="AU1017" s="53" t="s">
        <v>65</v>
      </c>
      <c r="AV1017" s="53" t="s">
        <v>466</v>
      </c>
      <c r="AW1017" s="53" t="s">
        <v>272</v>
      </c>
      <c r="AX1017" s="53" t="s">
        <v>273</v>
      </c>
      <c r="AY1017" s="53" t="s">
        <v>93</v>
      </c>
      <c r="AZ1017" s="53" t="s">
        <v>9191</v>
      </c>
      <c r="BA1017" s="53" t="s">
        <v>444</v>
      </c>
      <c r="BB1017" s="53">
        <v>0</v>
      </c>
      <c r="BC1017" s="53" t="s">
        <v>9345</v>
      </c>
      <c r="BD1017" s="58">
        <v>42937</v>
      </c>
      <c r="BE1017" s="58">
        <v>42945</v>
      </c>
      <c r="BF1017" s="53">
        <v>13060</v>
      </c>
      <c r="BG1017" s="58">
        <v>42945</v>
      </c>
      <c r="BH1017" s="59" t="s">
        <v>9191</v>
      </c>
      <c r="BI1017" s="60">
        <v>68</v>
      </c>
      <c r="BJ1017" s="61">
        <v>2.2666666666666666</v>
      </c>
      <c r="BK1017" s="27">
        <f t="shared" si="56"/>
        <v>2</v>
      </c>
      <c r="BL1017" s="110">
        <f t="shared" si="57"/>
        <v>0.16666666666666666</v>
      </c>
    </row>
    <row r="1018" spans="1:64" s="77" customFormat="1" ht="18.75" customHeight="1" x14ac:dyDescent="0.25">
      <c r="A1018" s="105" t="s">
        <v>9099</v>
      </c>
      <c r="B1018" s="51" t="s">
        <v>9351</v>
      </c>
      <c r="C1018" s="49">
        <v>93</v>
      </c>
      <c r="D1018" s="63" t="s">
        <v>3333</v>
      </c>
      <c r="E1018" s="51" t="s">
        <v>377</v>
      </c>
      <c r="F1018" s="114">
        <v>5030</v>
      </c>
      <c r="G1018" s="51" t="s">
        <v>46</v>
      </c>
      <c r="H1018" s="24" t="str">
        <f>IFERROR(IF(F1018*1=9999,VLOOKUP(99&amp;C1018*1,[4]Depara_Prod_Oficial!$A$2:$F$1048576,6,FALSE),VLOOKUP(F1018*1,[4]Depara_Prod_Oficial!$A$2:$F$1048576,6,FALSE)),E1018)</f>
        <v>Vida Proteção Exclusiva</v>
      </c>
      <c r="I1018" s="24" t="str">
        <f>IFERROR(VLOOKUP(H1018,'[5]Principais Produtos'!$C$1:$D$42,2,0),"Não")</f>
        <v>Sim</v>
      </c>
      <c r="J1018" s="51" t="s">
        <v>387</v>
      </c>
      <c r="K1018" s="51" t="s">
        <v>47</v>
      </c>
      <c r="L1018" s="51"/>
      <c r="M1018" s="124" t="s">
        <v>369</v>
      </c>
      <c r="N1018" s="125">
        <v>27525.599999999999</v>
      </c>
      <c r="O1018" s="125">
        <v>0</v>
      </c>
      <c r="P1018" s="56">
        <v>27525.599999999999</v>
      </c>
      <c r="Q1018" s="122"/>
      <c r="R1018" s="123"/>
      <c r="S1018" s="62" t="s">
        <v>375</v>
      </c>
      <c r="T1018" s="53">
        <v>2141955</v>
      </c>
      <c r="U1018" s="53" t="s">
        <v>9346</v>
      </c>
      <c r="V1018" s="53" t="s">
        <v>9347</v>
      </c>
      <c r="W1018" s="53" t="s">
        <v>52</v>
      </c>
      <c r="X1018" s="53" t="s">
        <v>9348</v>
      </c>
      <c r="Y1018" s="53" t="s">
        <v>9349</v>
      </c>
      <c r="Z1018" s="53" t="s">
        <v>9350</v>
      </c>
      <c r="AA1018" s="53" t="s">
        <v>56</v>
      </c>
      <c r="AB1018" s="53">
        <v>18383</v>
      </c>
      <c r="AC1018" s="53">
        <v>18383</v>
      </c>
      <c r="AD1018" s="53" t="s">
        <v>56</v>
      </c>
      <c r="AE1018" s="53" t="s">
        <v>56</v>
      </c>
      <c r="AF1018" s="53" t="s">
        <v>56</v>
      </c>
      <c r="AG1018" s="53">
        <v>18383</v>
      </c>
      <c r="AH1018" s="53" t="s">
        <v>102</v>
      </c>
      <c r="AI1018" s="53">
        <v>9191.5</v>
      </c>
      <c r="AJ1018" s="53">
        <v>0</v>
      </c>
      <c r="AK1018" s="53" t="s">
        <v>58</v>
      </c>
      <c r="AL1018" s="53">
        <v>0</v>
      </c>
      <c r="AM1018" s="51" t="s">
        <v>59</v>
      </c>
      <c r="AN1018" s="51" t="s">
        <v>60</v>
      </c>
      <c r="AO1018" s="51"/>
      <c r="AP1018" s="53" t="s">
        <v>61</v>
      </c>
      <c r="AQ1018" s="53" t="s">
        <v>62</v>
      </c>
      <c r="AR1018" s="53" t="s">
        <v>87</v>
      </c>
      <c r="AS1018" s="53" t="s">
        <v>64</v>
      </c>
      <c r="AT1018" s="53" t="s">
        <v>153</v>
      </c>
      <c r="AU1018" s="53" t="s">
        <v>65</v>
      </c>
      <c r="AV1018" s="53" t="s">
        <v>7302</v>
      </c>
      <c r="AW1018" s="53" t="s">
        <v>92</v>
      </c>
      <c r="AX1018" s="53" t="s">
        <v>68</v>
      </c>
      <c r="AY1018" s="53" t="s">
        <v>93</v>
      </c>
      <c r="AZ1018" s="53" t="s">
        <v>9234</v>
      </c>
      <c r="BA1018" s="53" t="s">
        <v>202</v>
      </c>
      <c r="BB1018" s="53">
        <v>0</v>
      </c>
      <c r="BC1018" s="53" t="s">
        <v>9351</v>
      </c>
      <c r="BD1018" s="58">
        <v>42212</v>
      </c>
      <c r="BE1018" s="58">
        <v>42248</v>
      </c>
      <c r="BF1018" s="53">
        <v>18383</v>
      </c>
      <c r="BG1018" s="58">
        <v>42248</v>
      </c>
      <c r="BH1018" s="59" t="s">
        <v>9234</v>
      </c>
      <c r="BI1018" s="60">
        <v>777</v>
      </c>
      <c r="BJ1018" s="61">
        <v>25.9</v>
      </c>
      <c r="BK1018" s="27">
        <f t="shared" si="56"/>
        <v>25</v>
      </c>
      <c r="BL1018" s="110">
        <f t="shared" si="57"/>
        <v>2.0833333333333335</v>
      </c>
    </row>
    <row r="1019" spans="1:64" s="77" customFormat="1" ht="18.75" customHeight="1" x14ac:dyDescent="0.25">
      <c r="A1019" s="105" t="s">
        <v>9099</v>
      </c>
      <c r="B1019" s="51" t="s">
        <v>9356</v>
      </c>
      <c r="C1019" s="49">
        <v>93</v>
      </c>
      <c r="D1019" s="63" t="s">
        <v>3333</v>
      </c>
      <c r="E1019" s="51" t="s">
        <v>396</v>
      </c>
      <c r="F1019" s="114">
        <v>5011</v>
      </c>
      <c r="G1019" s="51" t="s">
        <v>46</v>
      </c>
      <c r="H1019" s="24" t="str">
        <f>IFERROR(IF(F1019*1=9999,VLOOKUP(99&amp;C1019*1,[4]Depara_Prod_Oficial!$A$2:$F$1048576,6,FALSE),VLOOKUP(F1019*1,[4]Depara_Prod_Oficial!$A$2:$F$1048576,6,FALSE)),E1019)</f>
        <v>Vida Master</v>
      </c>
      <c r="I1019" s="24" t="str">
        <f>IFERROR(VLOOKUP(H1019,'[5]Principais Produtos'!$C$1:$D$42,2,0),"Não")</f>
        <v>Sim</v>
      </c>
      <c r="J1019" s="51" t="s">
        <v>925</v>
      </c>
      <c r="K1019" s="51" t="s">
        <v>378</v>
      </c>
      <c r="L1019" s="51"/>
      <c r="M1019" s="124" t="s">
        <v>369</v>
      </c>
      <c r="N1019" s="125">
        <v>67045.08</v>
      </c>
      <c r="O1019" s="125">
        <v>0</v>
      </c>
      <c r="P1019" s="56">
        <v>67045.08</v>
      </c>
      <c r="Q1019" s="122"/>
      <c r="R1019" s="123"/>
      <c r="S1019" s="62" t="s">
        <v>375</v>
      </c>
      <c r="T1019" s="53">
        <v>2109768</v>
      </c>
      <c r="U1019" s="53" t="s">
        <v>9352</v>
      </c>
      <c r="V1019" s="53" t="s">
        <v>9353</v>
      </c>
      <c r="W1019" s="53" t="s">
        <v>52</v>
      </c>
      <c r="X1019" s="53" t="s">
        <v>9354</v>
      </c>
      <c r="Y1019" s="53" t="s">
        <v>9355</v>
      </c>
      <c r="Z1019" s="53" t="s">
        <v>1456</v>
      </c>
      <c r="AA1019" s="53" t="s">
        <v>56</v>
      </c>
      <c r="AB1019" s="53">
        <v>35751.9</v>
      </c>
      <c r="AC1019" s="53">
        <v>60000</v>
      </c>
      <c r="AD1019" s="53" t="s">
        <v>56</v>
      </c>
      <c r="AE1019" s="53" t="s">
        <v>56</v>
      </c>
      <c r="AF1019" s="53" t="s">
        <v>56</v>
      </c>
      <c r="AG1019" s="53">
        <v>35751.9</v>
      </c>
      <c r="AH1019" s="53" t="s">
        <v>102</v>
      </c>
      <c r="AI1019" s="53">
        <v>17875.95</v>
      </c>
      <c r="AJ1019" s="53">
        <v>0</v>
      </c>
      <c r="AK1019" s="53" t="s">
        <v>58</v>
      </c>
      <c r="AL1019" s="53">
        <v>0</v>
      </c>
      <c r="AM1019" s="51" t="s">
        <v>59</v>
      </c>
      <c r="AN1019" s="51" t="s">
        <v>60</v>
      </c>
      <c r="AO1019" s="51"/>
      <c r="AP1019" s="53" t="s">
        <v>61</v>
      </c>
      <c r="AQ1019" s="53" t="s">
        <v>62</v>
      </c>
      <c r="AR1019" s="53" t="s">
        <v>142</v>
      </c>
      <c r="AS1019" s="53" t="s">
        <v>64</v>
      </c>
      <c r="AT1019" s="53" t="s">
        <v>313</v>
      </c>
      <c r="AU1019" s="53" t="s">
        <v>65</v>
      </c>
      <c r="AV1019" s="53" t="s">
        <v>3583</v>
      </c>
      <c r="AW1019" s="53" t="s">
        <v>92</v>
      </c>
      <c r="AX1019" s="53" t="s">
        <v>68</v>
      </c>
      <c r="AY1019" s="53" t="s">
        <v>93</v>
      </c>
      <c r="AZ1019" s="53" t="s">
        <v>9191</v>
      </c>
      <c r="BA1019" s="53" t="s">
        <v>155</v>
      </c>
      <c r="BB1019" s="53">
        <v>0</v>
      </c>
      <c r="BC1019" s="53" t="s">
        <v>9356</v>
      </c>
      <c r="BD1019" s="58">
        <v>42075</v>
      </c>
      <c r="BE1019" s="58">
        <v>42172</v>
      </c>
      <c r="BF1019" s="53">
        <v>35751.9</v>
      </c>
      <c r="BG1019" s="58">
        <v>42172</v>
      </c>
      <c r="BH1019" s="59" t="s">
        <v>9191</v>
      </c>
      <c r="BI1019" s="60">
        <v>841</v>
      </c>
      <c r="BJ1019" s="61">
        <v>28.033333333333335</v>
      </c>
      <c r="BK1019" s="27">
        <f t="shared" si="56"/>
        <v>27</v>
      </c>
      <c r="BL1019" s="110">
        <f t="shared" si="57"/>
        <v>2.25</v>
      </c>
    </row>
    <row r="1020" spans="1:64" s="77" customFormat="1" ht="18.75" customHeight="1" x14ac:dyDescent="0.25">
      <c r="A1020" s="105" t="s">
        <v>9099</v>
      </c>
      <c r="B1020" s="51" t="s">
        <v>9361</v>
      </c>
      <c r="C1020" s="49">
        <v>93</v>
      </c>
      <c r="D1020" s="63" t="s">
        <v>3333</v>
      </c>
      <c r="E1020" s="51" t="s">
        <v>3186</v>
      </c>
      <c r="F1020" s="114">
        <v>7001</v>
      </c>
      <c r="G1020" s="51" t="s">
        <v>374</v>
      </c>
      <c r="H1020" s="24" t="str">
        <f>IFERROR(IF(F1020*1=9999,VLOOKUP(99&amp;C1020*1,[4]Depara_Prod_Oficial!$A$2:$F$1048576,6,FALSE),VLOOKUP(F1020*1,[4]Depara_Prod_Oficial!$A$2:$F$1048576,6,FALSE)),E1020)</f>
        <v>Vida Funcionários</v>
      </c>
      <c r="I1020" s="24" t="str">
        <f>IFERROR(VLOOKUP(H1020,'[5]Principais Produtos'!$C$1:$D$42,2,0),"Não")</f>
        <v>Não</v>
      </c>
      <c r="J1020" s="51" t="s">
        <v>400</v>
      </c>
      <c r="K1020" s="51" t="s">
        <v>400</v>
      </c>
      <c r="L1020" s="51"/>
      <c r="M1020" s="124" t="s">
        <v>369</v>
      </c>
      <c r="N1020" s="125">
        <v>129877</v>
      </c>
      <c r="O1020" s="125">
        <v>0</v>
      </c>
      <c r="P1020" s="56">
        <v>129877</v>
      </c>
      <c r="Q1020" s="122"/>
      <c r="R1020" s="123"/>
      <c r="S1020" s="62" t="s">
        <v>375</v>
      </c>
      <c r="T1020" s="53">
        <v>2324346</v>
      </c>
      <c r="U1020" s="53" t="s">
        <v>9357</v>
      </c>
      <c r="V1020" s="53" t="s">
        <v>9358</v>
      </c>
      <c r="W1020" s="53" t="s">
        <v>52</v>
      </c>
      <c r="X1020" s="53" t="s">
        <v>2554</v>
      </c>
      <c r="Y1020" s="53" t="s">
        <v>9359</v>
      </c>
      <c r="Z1020" s="53" t="s">
        <v>9360</v>
      </c>
      <c r="AA1020" s="53" t="s">
        <v>56</v>
      </c>
      <c r="AB1020" s="53">
        <v>155333.4</v>
      </c>
      <c r="AC1020" s="53">
        <v>155333.4</v>
      </c>
      <c r="AD1020" s="53" t="s">
        <v>56</v>
      </c>
      <c r="AE1020" s="53" t="s">
        <v>56</v>
      </c>
      <c r="AF1020" s="53" t="s">
        <v>56</v>
      </c>
      <c r="AG1020" s="53">
        <v>155333.4</v>
      </c>
      <c r="AH1020" s="53" t="s">
        <v>102</v>
      </c>
      <c r="AI1020" s="53">
        <v>77666.7</v>
      </c>
      <c r="AJ1020" s="53">
        <v>0</v>
      </c>
      <c r="AK1020" s="53" t="s">
        <v>58</v>
      </c>
      <c r="AL1020" s="53">
        <v>0</v>
      </c>
      <c r="AM1020" s="51" t="s">
        <v>59</v>
      </c>
      <c r="AN1020" s="51" t="s">
        <v>60</v>
      </c>
      <c r="AO1020" s="51"/>
      <c r="AP1020" s="53" t="s">
        <v>61</v>
      </c>
      <c r="AQ1020" s="53" t="s">
        <v>62</v>
      </c>
      <c r="AR1020" s="53" t="s">
        <v>87</v>
      </c>
      <c r="AS1020" s="53" t="s">
        <v>64</v>
      </c>
      <c r="AT1020" s="53" t="s">
        <v>321</v>
      </c>
      <c r="AU1020" s="53" t="s">
        <v>65</v>
      </c>
      <c r="AV1020" s="53" t="s">
        <v>3227</v>
      </c>
      <c r="AW1020" s="53" t="s">
        <v>1806</v>
      </c>
      <c r="AX1020" s="53" t="s">
        <v>775</v>
      </c>
      <c r="AY1020" s="53" t="s">
        <v>93</v>
      </c>
      <c r="AZ1020" s="53" t="s">
        <v>9234</v>
      </c>
      <c r="BA1020" s="53" t="s">
        <v>155</v>
      </c>
      <c r="BB1020" s="53">
        <v>0</v>
      </c>
      <c r="BC1020" s="53" t="s">
        <v>9361</v>
      </c>
      <c r="BD1020" s="58">
        <v>42607</v>
      </c>
      <c r="BE1020" s="58">
        <v>42627</v>
      </c>
      <c r="BF1020" s="53">
        <v>155333.4</v>
      </c>
      <c r="BG1020" s="58">
        <v>42627</v>
      </c>
      <c r="BH1020" s="59" t="s">
        <v>9234</v>
      </c>
      <c r="BI1020" s="60">
        <v>398</v>
      </c>
      <c r="BJ1020" s="61">
        <v>13.266666666666667</v>
      </c>
      <c r="BK1020" s="27">
        <f t="shared" si="56"/>
        <v>13</v>
      </c>
      <c r="BL1020" s="110">
        <f t="shared" si="57"/>
        <v>1.0833333333333333</v>
      </c>
    </row>
    <row r="1021" spans="1:64" s="77" customFormat="1" ht="18.75" customHeight="1" x14ac:dyDescent="0.25">
      <c r="A1021" s="105" t="s">
        <v>9099</v>
      </c>
      <c r="B1021" s="51" t="s">
        <v>9365</v>
      </c>
      <c r="C1021" s="49">
        <v>82</v>
      </c>
      <c r="D1021" s="63" t="s">
        <v>3333</v>
      </c>
      <c r="E1021" s="51" t="s">
        <v>1627</v>
      </c>
      <c r="F1021" s="114">
        <v>5013</v>
      </c>
      <c r="G1021" s="51" t="s">
        <v>386</v>
      </c>
      <c r="H1021" s="24" t="str">
        <f>IFERROR(IF(F1021*1=9999,VLOOKUP(99&amp;C1021*1,[4]Depara_Prod_Oficial!$A$2:$F$1048576,6,FALSE),VLOOKUP(F1021*1,[4]Depara_Prod_Oficial!$A$2:$F$1048576,6,FALSE)),E1021)</f>
        <v>AP STD</v>
      </c>
      <c r="I1021" s="24" t="str">
        <f>IFERROR(VLOOKUP(H1021,'[5]Principais Produtos'!$C$1:$D$42,2,0),"Não")</f>
        <v>Sim</v>
      </c>
      <c r="J1021" s="51" t="s">
        <v>387</v>
      </c>
      <c r="K1021" s="51" t="s">
        <v>6139</v>
      </c>
      <c r="L1021" s="51"/>
      <c r="M1021" s="124" t="s">
        <v>903</v>
      </c>
      <c r="N1021" s="125">
        <v>24868.44</v>
      </c>
      <c r="O1021" s="125">
        <v>24868.44</v>
      </c>
      <c r="P1021" s="56">
        <v>0</v>
      </c>
      <c r="Q1021" s="122"/>
      <c r="R1021" s="123"/>
      <c r="S1021" s="62" t="s">
        <v>375</v>
      </c>
      <c r="T1021" s="53">
        <v>2278232</v>
      </c>
      <c r="U1021" s="53" t="s">
        <v>9362</v>
      </c>
      <c r="V1021" s="53" t="s">
        <v>9363</v>
      </c>
      <c r="W1021" s="53" t="s">
        <v>52</v>
      </c>
      <c r="X1021" s="53" t="s">
        <v>6666</v>
      </c>
      <c r="Y1021" s="53" t="s">
        <v>9364</v>
      </c>
      <c r="Z1021" s="53" t="s">
        <v>5067</v>
      </c>
      <c r="AA1021" s="53" t="s">
        <v>56</v>
      </c>
      <c r="AB1021" s="53">
        <v>75825</v>
      </c>
      <c r="AC1021" s="53">
        <v>75825</v>
      </c>
      <c r="AD1021" s="53" t="s">
        <v>56</v>
      </c>
      <c r="AE1021" s="53" t="s">
        <v>56</v>
      </c>
      <c r="AF1021" s="53" t="s">
        <v>56</v>
      </c>
      <c r="AG1021" s="53">
        <v>75825</v>
      </c>
      <c r="AH1021" s="53" t="s">
        <v>102</v>
      </c>
      <c r="AI1021" s="53">
        <v>37912.5</v>
      </c>
      <c r="AJ1021" s="53">
        <v>0</v>
      </c>
      <c r="AK1021" s="53" t="s">
        <v>58</v>
      </c>
      <c r="AL1021" s="53">
        <v>0</v>
      </c>
      <c r="AM1021" s="51" t="s">
        <v>59</v>
      </c>
      <c r="AN1021" s="51" t="s">
        <v>60</v>
      </c>
      <c r="AO1021" s="51"/>
      <c r="AP1021" s="53" t="s">
        <v>61</v>
      </c>
      <c r="AQ1021" s="53" t="s">
        <v>62</v>
      </c>
      <c r="AR1021" s="53" t="s">
        <v>87</v>
      </c>
      <c r="AS1021" s="53" t="s">
        <v>64</v>
      </c>
      <c r="AT1021" s="53" t="s">
        <v>89</v>
      </c>
      <c r="AU1021" s="53" t="s">
        <v>90</v>
      </c>
      <c r="AV1021" s="53" t="s">
        <v>1382</v>
      </c>
      <c r="AW1021" s="53" t="s">
        <v>92</v>
      </c>
      <c r="AX1021" s="53" t="s">
        <v>68</v>
      </c>
      <c r="AY1021" s="53" t="s">
        <v>93</v>
      </c>
      <c r="AZ1021" s="53" t="s">
        <v>9191</v>
      </c>
      <c r="BA1021" s="53" t="s">
        <v>163</v>
      </c>
      <c r="BB1021" s="53">
        <v>0</v>
      </c>
      <c r="BC1021" s="53" t="s">
        <v>9365</v>
      </c>
      <c r="BD1021" s="58">
        <v>42550</v>
      </c>
      <c r="BE1021" s="58">
        <v>42556</v>
      </c>
      <c r="BF1021" s="53">
        <v>75825</v>
      </c>
      <c r="BG1021" s="58">
        <v>42556</v>
      </c>
      <c r="BH1021" s="59" t="s">
        <v>9191</v>
      </c>
      <c r="BI1021" s="60">
        <v>457</v>
      </c>
      <c r="BJ1021" s="61">
        <v>15.233333333333333</v>
      </c>
      <c r="BK1021" s="27">
        <f t="shared" si="56"/>
        <v>15</v>
      </c>
      <c r="BL1021" s="110">
        <f t="shared" si="57"/>
        <v>1.25</v>
      </c>
    </row>
    <row r="1022" spans="1:64" s="77" customFormat="1" ht="18.75" customHeight="1" x14ac:dyDescent="0.25">
      <c r="A1022" s="105" t="s">
        <v>9099</v>
      </c>
      <c r="B1022" s="51" t="s">
        <v>9371</v>
      </c>
      <c r="C1022" s="49">
        <v>82</v>
      </c>
      <c r="D1022" s="63" t="s">
        <v>3333</v>
      </c>
      <c r="E1022" s="51" t="s">
        <v>7170</v>
      </c>
      <c r="F1022" s="114">
        <v>165</v>
      </c>
      <c r="G1022" s="51" t="s">
        <v>386</v>
      </c>
      <c r="H1022" s="24" t="str">
        <f>IFERROR(IF(F1022*1=9999,VLOOKUP(99&amp;C1022*1,[4]Depara_Prod_Oficial!$A$2:$F$1048576,6,FALSE),VLOOKUP(F1022*1,[4]Depara_Prod_Oficial!$A$2:$F$1048576,6,FALSE)),E1022)</f>
        <v>AP Mulher</v>
      </c>
      <c r="I1022" s="24" t="str">
        <f>IFERROR(VLOOKUP(H1022,'[5]Principais Produtos'!$C$1:$D$42,2,0),"Não")</f>
        <v>Sim</v>
      </c>
      <c r="J1022" s="51" t="s">
        <v>387</v>
      </c>
      <c r="K1022" s="51" t="s">
        <v>955</v>
      </c>
      <c r="L1022" s="51"/>
      <c r="M1022" s="124" t="s">
        <v>369</v>
      </c>
      <c r="N1022" s="125">
        <v>119272.48</v>
      </c>
      <c r="O1022" s="125">
        <v>0</v>
      </c>
      <c r="P1022" s="56">
        <v>119272.48</v>
      </c>
      <c r="Q1022" s="122"/>
      <c r="R1022" s="123"/>
      <c r="S1022" s="62" t="s">
        <v>375</v>
      </c>
      <c r="T1022" s="53">
        <v>1970475</v>
      </c>
      <c r="U1022" s="53" t="s">
        <v>9366</v>
      </c>
      <c r="V1022" s="53" t="s">
        <v>9367</v>
      </c>
      <c r="W1022" s="53" t="s">
        <v>52</v>
      </c>
      <c r="X1022" s="53" t="s">
        <v>9368</v>
      </c>
      <c r="Y1022" s="53" t="s">
        <v>9369</v>
      </c>
      <c r="Z1022" s="53" t="s">
        <v>9370</v>
      </c>
      <c r="AA1022" s="53" t="s">
        <v>56</v>
      </c>
      <c r="AB1022" s="53">
        <v>50000</v>
      </c>
      <c r="AC1022" s="53">
        <v>50000</v>
      </c>
      <c r="AD1022" s="53" t="s">
        <v>56</v>
      </c>
      <c r="AE1022" s="53" t="s">
        <v>56</v>
      </c>
      <c r="AF1022" s="53" t="s">
        <v>56</v>
      </c>
      <c r="AG1022" s="53">
        <v>50000</v>
      </c>
      <c r="AH1022" s="53" t="s">
        <v>102</v>
      </c>
      <c r="AI1022" s="53">
        <v>25000</v>
      </c>
      <c r="AJ1022" s="53">
        <v>0</v>
      </c>
      <c r="AK1022" s="53" t="s">
        <v>58</v>
      </c>
      <c r="AL1022" s="53">
        <v>0</v>
      </c>
      <c r="AM1022" s="51" t="s">
        <v>59</v>
      </c>
      <c r="AN1022" s="51" t="s">
        <v>60</v>
      </c>
      <c r="AO1022" s="51"/>
      <c r="AP1022" s="53" t="s">
        <v>61</v>
      </c>
      <c r="AQ1022" s="53" t="s">
        <v>62</v>
      </c>
      <c r="AR1022" s="53" t="s">
        <v>1563</v>
      </c>
      <c r="AS1022" s="53" t="s">
        <v>64</v>
      </c>
      <c r="AT1022" s="53" t="s">
        <v>169</v>
      </c>
      <c r="AU1022" s="53" t="s">
        <v>65</v>
      </c>
      <c r="AV1022" s="53" t="s">
        <v>7146</v>
      </c>
      <c r="AW1022" s="53" t="s">
        <v>92</v>
      </c>
      <c r="AX1022" s="53" t="s">
        <v>68</v>
      </c>
      <c r="AY1022" s="53" t="s">
        <v>93</v>
      </c>
      <c r="AZ1022" s="53" t="s">
        <v>9140</v>
      </c>
      <c r="BA1022" s="53" t="s">
        <v>274</v>
      </c>
      <c r="BB1022" s="53">
        <v>0</v>
      </c>
      <c r="BC1022" s="53" t="s">
        <v>9371</v>
      </c>
      <c r="BD1022" s="58">
        <v>41932</v>
      </c>
      <c r="BE1022" s="58">
        <v>41949</v>
      </c>
      <c r="BF1022" s="53">
        <v>50000</v>
      </c>
      <c r="BG1022" s="58">
        <v>41949</v>
      </c>
      <c r="BH1022" s="59" t="s">
        <v>9140</v>
      </c>
      <c r="BI1022" s="60">
        <v>1065</v>
      </c>
      <c r="BJ1022" s="61">
        <v>35.5</v>
      </c>
      <c r="BK1022" s="27">
        <f t="shared" si="56"/>
        <v>35</v>
      </c>
      <c r="BL1022" s="110">
        <f t="shared" si="57"/>
        <v>2.9166666666666665</v>
      </c>
    </row>
    <row r="1023" spans="1:64" s="77" customFormat="1" ht="18.75" customHeight="1" x14ac:dyDescent="0.25">
      <c r="A1023" s="105" t="s">
        <v>9099</v>
      </c>
      <c r="B1023" s="51" t="s">
        <v>9376</v>
      </c>
      <c r="C1023" s="49">
        <v>82</v>
      </c>
      <c r="D1023" s="63" t="s">
        <v>3333</v>
      </c>
      <c r="E1023" s="51" t="s">
        <v>917</v>
      </c>
      <c r="F1023" s="114">
        <v>5012</v>
      </c>
      <c r="G1023" s="51" t="s">
        <v>374</v>
      </c>
      <c r="H1023" s="24" t="str">
        <f>IFERROR(IF(F1023*1=9999,VLOOKUP(99&amp;C1023*1,[4]Depara_Prod_Oficial!$A$2:$F$1048576,6,FALSE),VLOOKUP(F1023*1,[4]Depara_Prod_Oficial!$A$2:$F$1048576,6,FALSE)),E1023)</f>
        <v>AP STD</v>
      </c>
      <c r="I1023" s="24" t="str">
        <f>IFERROR(VLOOKUP(H1023,'[5]Principais Produtos'!$C$1:$D$42,2,0),"Não")</f>
        <v>Sim</v>
      </c>
      <c r="J1023" s="51" t="s">
        <v>925</v>
      </c>
      <c r="K1023" s="51" t="s">
        <v>378</v>
      </c>
      <c r="L1023" s="51"/>
      <c r="M1023" s="124" t="s">
        <v>369</v>
      </c>
      <c r="N1023" s="125">
        <v>199381.5</v>
      </c>
      <c r="O1023" s="125">
        <v>0</v>
      </c>
      <c r="P1023" s="56">
        <v>199381.5</v>
      </c>
      <c r="Q1023" s="122"/>
      <c r="R1023" s="123"/>
      <c r="S1023" s="62" t="s">
        <v>375</v>
      </c>
      <c r="T1023" s="53">
        <v>2109656</v>
      </c>
      <c r="U1023" s="53" t="s">
        <v>9372</v>
      </c>
      <c r="V1023" s="53" t="s">
        <v>9373</v>
      </c>
      <c r="W1023" s="53" t="s">
        <v>52</v>
      </c>
      <c r="X1023" s="53" t="s">
        <v>9374</v>
      </c>
      <c r="Y1023" s="53" t="s">
        <v>9375</v>
      </c>
      <c r="Z1023" s="53" t="s">
        <v>7865</v>
      </c>
      <c r="AA1023" s="53" t="s">
        <v>56</v>
      </c>
      <c r="AB1023" s="53">
        <v>123500</v>
      </c>
      <c r="AC1023" s="53">
        <v>130000</v>
      </c>
      <c r="AD1023" s="53" t="s">
        <v>56</v>
      </c>
      <c r="AE1023" s="53" t="s">
        <v>56</v>
      </c>
      <c r="AF1023" s="53" t="s">
        <v>56</v>
      </c>
      <c r="AG1023" s="53">
        <v>123500</v>
      </c>
      <c r="AH1023" s="53" t="s">
        <v>102</v>
      </c>
      <c r="AI1023" s="53">
        <v>61750</v>
      </c>
      <c r="AJ1023" s="53">
        <v>0</v>
      </c>
      <c r="AK1023" s="53" t="s">
        <v>58</v>
      </c>
      <c r="AL1023" s="53">
        <v>0</v>
      </c>
      <c r="AM1023" s="51" t="s">
        <v>59</v>
      </c>
      <c r="AN1023" s="51" t="s">
        <v>60</v>
      </c>
      <c r="AO1023" s="51"/>
      <c r="AP1023" s="53" t="s">
        <v>61</v>
      </c>
      <c r="AQ1023" s="53" t="s">
        <v>62</v>
      </c>
      <c r="AR1023" s="53" t="s">
        <v>142</v>
      </c>
      <c r="AS1023" s="53" t="s">
        <v>64</v>
      </c>
      <c r="AT1023" s="53" t="s">
        <v>218</v>
      </c>
      <c r="AU1023" s="53" t="s">
        <v>65</v>
      </c>
      <c r="AV1023" s="53" t="s">
        <v>201</v>
      </c>
      <c r="AW1023" s="53" t="s">
        <v>92</v>
      </c>
      <c r="AX1023" s="53" t="s">
        <v>68</v>
      </c>
      <c r="AY1023" s="53" t="s">
        <v>93</v>
      </c>
      <c r="AZ1023" s="53" t="s">
        <v>9140</v>
      </c>
      <c r="BA1023" s="53" t="s">
        <v>274</v>
      </c>
      <c r="BB1023" s="53">
        <v>0</v>
      </c>
      <c r="BC1023" s="53" t="s">
        <v>9376</v>
      </c>
      <c r="BD1023" s="58">
        <v>42156</v>
      </c>
      <c r="BE1023" s="58">
        <v>42172</v>
      </c>
      <c r="BF1023" s="53">
        <v>123500</v>
      </c>
      <c r="BG1023" s="58">
        <v>42172</v>
      </c>
      <c r="BH1023" s="59" t="s">
        <v>9140</v>
      </c>
      <c r="BI1023" s="60">
        <v>842</v>
      </c>
      <c r="BJ1023" s="61">
        <v>28.066666666666666</v>
      </c>
      <c r="BK1023" s="27">
        <f t="shared" si="56"/>
        <v>27</v>
      </c>
      <c r="BL1023" s="110">
        <f t="shared" si="57"/>
        <v>2.25</v>
      </c>
    </row>
    <row r="1024" spans="1:64" s="77" customFormat="1" ht="18.75" customHeight="1" x14ac:dyDescent="0.25">
      <c r="A1024" s="105" t="s">
        <v>9099</v>
      </c>
      <c r="B1024" s="51" t="s">
        <v>9382</v>
      </c>
      <c r="C1024" s="49">
        <v>93</v>
      </c>
      <c r="D1024" s="63" t="s">
        <v>3333</v>
      </c>
      <c r="E1024" s="51" t="s">
        <v>1630</v>
      </c>
      <c r="F1024" s="114">
        <v>5055</v>
      </c>
      <c r="G1024" s="51" t="s">
        <v>389</v>
      </c>
      <c r="H1024" s="24" t="str">
        <f>IFERROR(IF(F1024*1=9999,VLOOKUP(99&amp;C1024*1,[4]Depara_Prod_Oficial!$A$2:$F$1048576,6,FALSE),VLOOKUP(F1024*1,[4]Depara_Prod_Oficial!$A$2:$F$1048576,6,FALSE)),E1024)</f>
        <v>Vida Master</v>
      </c>
      <c r="I1024" s="24" t="str">
        <f>IFERROR(VLOOKUP(H1024,'[5]Principais Produtos'!$C$1:$D$42,2,0),"Não")</f>
        <v>Sim</v>
      </c>
      <c r="J1024" s="51" t="s">
        <v>387</v>
      </c>
      <c r="K1024" s="51" t="s">
        <v>958</v>
      </c>
      <c r="L1024" s="51" t="s">
        <v>5507</v>
      </c>
      <c r="M1024" s="124" t="s">
        <v>48</v>
      </c>
      <c r="N1024" s="125">
        <v>91300</v>
      </c>
      <c r="O1024" s="125">
        <v>89389.41</v>
      </c>
      <c r="P1024" s="56">
        <v>1910.5899999999965</v>
      </c>
      <c r="Q1024" s="122">
        <v>17877.88</v>
      </c>
      <c r="R1024" s="123"/>
      <c r="S1024" s="62" t="s">
        <v>375</v>
      </c>
      <c r="T1024" s="53">
        <v>2301056</v>
      </c>
      <c r="U1024" s="53" t="s">
        <v>9377</v>
      </c>
      <c r="V1024" s="53" t="s">
        <v>9378</v>
      </c>
      <c r="W1024" s="53" t="s">
        <v>52</v>
      </c>
      <c r="X1024" s="53" t="s">
        <v>9379</v>
      </c>
      <c r="Y1024" s="53" t="s">
        <v>9380</v>
      </c>
      <c r="Z1024" s="53" t="s">
        <v>9381</v>
      </c>
      <c r="AA1024" s="53" t="s">
        <v>56</v>
      </c>
      <c r="AB1024" s="53">
        <v>102493</v>
      </c>
      <c r="AC1024" s="53">
        <v>102493</v>
      </c>
      <c r="AD1024" s="53" t="s">
        <v>56</v>
      </c>
      <c r="AE1024" s="53" t="s">
        <v>56</v>
      </c>
      <c r="AF1024" s="53" t="s">
        <v>56</v>
      </c>
      <c r="AG1024" s="53">
        <v>102493</v>
      </c>
      <c r="AH1024" s="53" t="s">
        <v>102</v>
      </c>
      <c r="AI1024" s="53">
        <v>51246.5</v>
      </c>
      <c r="AJ1024" s="53">
        <v>0</v>
      </c>
      <c r="AK1024" s="53" t="s">
        <v>58</v>
      </c>
      <c r="AL1024" s="53">
        <v>0</v>
      </c>
      <c r="AM1024" s="51" t="s">
        <v>59</v>
      </c>
      <c r="AN1024" s="51" t="s">
        <v>60</v>
      </c>
      <c r="AO1024" s="51"/>
      <c r="AP1024" s="53" t="s">
        <v>61</v>
      </c>
      <c r="AQ1024" s="53" t="s">
        <v>62</v>
      </c>
      <c r="AR1024" s="53" t="s">
        <v>87</v>
      </c>
      <c r="AS1024" s="53" t="s">
        <v>64</v>
      </c>
      <c r="AT1024" s="53" t="s">
        <v>218</v>
      </c>
      <c r="AU1024" s="53" t="s">
        <v>65</v>
      </c>
      <c r="AV1024" s="53" t="s">
        <v>472</v>
      </c>
      <c r="AW1024" s="53" t="s">
        <v>92</v>
      </c>
      <c r="AX1024" s="53" t="s">
        <v>68</v>
      </c>
      <c r="AY1024" s="53" t="s">
        <v>93</v>
      </c>
      <c r="AZ1024" s="53" t="s">
        <v>9267</v>
      </c>
      <c r="BA1024" s="53" t="s">
        <v>106</v>
      </c>
      <c r="BB1024" s="53">
        <v>0</v>
      </c>
      <c r="BC1024" s="53" t="s">
        <v>9382</v>
      </c>
      <c r="BD1024" s="58">
        <v>42586</v>
      </c>
      <c r="BE1024" s="58">
        <v>42593</v>
      </c>
      <c r="BF1024" s="53">
        <v>102493</v>
      </c>
      <c r="BG1024" s="58">
        <v>42593</v>
      </c>
      <c r="BH1024" s="59" t="s">
        <v>9267</v>
      </c>
      <c r="BI1024" s="60">
        <v>426</v>
      </c>
      <c r="BJ1024" s="61">
        <v>14.2</v>
      </c>
      <c r="BK1024" s="27">
        <f t="shared" si="56"/>
        <v>14</v>
      </c>
      <c r="BL1024" s="110">
        <f t="shared" si="57"/>
        <v>1.1666666666666667</v>
      </c>
    </row>
    <row r="1025" spans="1:64" s="77" customFormat="1" ht="18.75" customHeight="1" x14ac:dyDescent="0.25">
      <c r="A1025" s="105" t="s">
        <v>9099</v>
      </c>
      <c r="B1025" s="51" t="s">
        <v>9388</v>
      </c>
      <c r="C1025" s="49">
        <v>93</v>
      </c>
      <c r="D1025" s="63" t="s">
        <v>3333</v>
      </c>
      <c r="E1025" s="51" t="s">
        <v>1630</v>
      </c>
      <c r="F1025" s="114">
        <v>5055</v>
      </c>
      <c r="G1025" s="51" t="s">
        <v>389</v>
      </c>
      <c r="H1025" s="24" t="str">
        <f>IFERROR(IF(F1025*1=9999,VLOOKUP(99&amp;C1025*1,[4]Depara_Prod_Oficial!$A$2:$F$1048576,6,FALSE),VLOOKUP(F1025*1,[4]Depara_Prod_Oficial!$A$2:$F$1048576,6,FALSE)),E1025)</f>
        <v>Vida Master</v>
      </c>
      <c r="I1025" s="24" t="str">
        <f>IFERROR(VLOOKUP(H1025,'[5]Principais Produtos'!$C$1:$D$42,2,0),"Não")</f>
        <v>Sim</v>
      </c>
      <c r="J1025" s="51" t="s">
        <v>387</v>
      </c>
      <c r="K1025" s="51" t="s">
        <v>958</v>
      </c>
      <c r="L1025" s="51" t="s">
        <v>5507</v>
      </c>
      <c r="M1025" s="124" t="s">
        <v>48</v>
      </c>
      <c r="N1025" s="125">
        <v>15000</v>
      </c>
      <c r="O1025" s="125">
        <v>13800</v>
      </c>
      <c r="P1025" s="56">
        <v>1200</v>
      </c>
      <c r="Q1025" s="122"/>
      <c r="R1025" s="123"/>
      <c r="S1025" s="62" t="s">
        <v>375</v>
      </c>
      <c r="T1025" s="53">
        <v>2309479</v>
      </c>
      <c r="U1025" s="53" t="s">
        <v>9383</v>
      </c>
      <c r="V1025" s="53" t="s">
        <v>9384</v>
      </c>
      <c r="W1025" s="53" t="s">
        <v>52</v>
      </c>
      <c r="X1025" s="53" t="s">
        <v>9385</v>
      </c>
      <c r="Y1025" s="53" t="s">
        <v>9386</v>
      </c>
      <c r="Z1025" s="53" t="s">
        <v>9387</v>
      </c>
      <c r="AA1025" s="53" t="s">
        <v>56</v>
      </c>
      <c r="AB1025" s="53">
        <v>15000</v>
      </c>
      <c r="AC1025" s="53">
        <v>15000</v>
      </c>
      <c r="AD1025" s="53" t="s">
        <v>56</v>
      </c>
      <c r="AE1025" s="53" t="s">
        <v>56</v>
      </c>
      <c r="AF1025" s="53" t="s">
        <v>56</v>
      </c>
      <c r="AG1025" s="53">
        <v>15000</v>
      </c>
      <c r="AH1025" s="53" t="s">
        <v>102</v>
      </c>
      <c r="AI1025" s="53">
        <v>7500</v>
      </c>
      <c r="AJ1025" s="53">
        <v>0</v>
      </c>
      <c r="AK1025" s="53" t="s">
        <v>58</v>
      </c>
      <c r="AL1025" s="53">
        <v>0</v>
      </c>
      <c r="AM1025" s="51" t="s">
        <v>59</v>
      </c>
      <c r="AN1025" s="51" t="s">
        <v>60</v>
      </c>
      <c r="AO1025" s="51"/>
      <c r="AP1025" s="53" t="s">
        <v>61</v>
      </c>
      <c r="AQ1025" s="53" t="s">
        <v>62</v>
      </c>
      <c r="AR1025" s="53" t="s">
        <v>87</v>
      </c>
      <c r="AS1025" s="53" t="s">
        <v>64</v>
      </c>
      <c r="AT1025" s="53" t="s">
        <v>590</v>
      </c>
      <c r="AU1025" s="53" t="s">
        <v>65</v>
      </c>
      <c r="AV1025" s="53" t="s">
        <v>201</v>
      </c>
      <c r="AW1025" s="53" t="s">
        <v>92</v>
      </c>
      <c r="AX1025" s="53" t="s">
        <v>68</v>
      </c>
      <c r="AY1025" s="53" t="s">
        <v>93</v>
      </c>
      <c r="AZ1025" s="53" t="s">
        <v>9267</v>
      </c>
      <c r="BA1025" s="53" t="s">
        <v>106</v>
      </c>
      <c r="BB1025" s="53">
        <v>0</v>
      </c>
      <c r="BC1025" s="53" t="s">
        <v>9388</v>
      </c>
      <c r="BD1025" s="58">
        <v>42605</v>
      </c>
      <c r="BE1025" s="58">
        <v>42613</v>
      </c>
      <c r="BF1025" s="53">
        <v>15000</v>
      </c>
      <c r="BG1025" s="58">
        <v>42613</v>
      </c>
      <c r="BH1025" s="59" t="s">
        <v>9267</v>
      </c>
      <c r="BI1025" s="60">
        <v>406</v>
      </c>
      <c r="BJ1025" s="61">
        <v>13.533333333333333</v>
      </c>
      <c r="BK1025" s="27">
        <f t="shared" si="56"/>
        <v>13</v>
      </c>
      <c r="BL1025" s="110">
        <f t="shared" si="57"/>
        <v>1.0833333333333333</v>
      </c>
    </row>
    <row r="1026" spans="1:64" s="77" customFormat="1" ht="18.75" customHeight="1" x14ac:dyDescent="0.25">
      <c r="A1026" s="105" t="s">
        <v>9099</v>
      </c>
      <c r="B1026" s="51" t="s">
        <v>9394</v>
      </c>
      <c r="C1026" s="49">
        <v>93</v>
      </c>
      <c r="D1026" s="63" t="s">
        <v>3333</v>
      </c>
      <c r="E1026" s="51" t="s">
        <v>1630</v>
      </c>
      <c r="F1026" s="114">
        <v>5055</v>
      </c>
      <c r="G1026" s="51" t="s">
        <v>389</v>
      </c>
      <c r="H1026" s="24" t="str">
        <f>IFERROR(IF(F1026*1=9999,VLOOKUP(99&amp;C1026*1,[4]Depara_Prod_Oficial!$A$2:$F$1048576,6,FALSE),VLOOKUP(F1026*1,[4]Depara_Prod_Oficial!$A$2:$F$1048576,6,FALSE)),E1026)</f>
        <v>Vida Master</v>
      </c>
      <c r="I1026" s="24" t="str">
        <f>IFERROR(VLOOKUP(H1026,'[5]Principais Produtos'!$C$1:$D$42,2,0),"Não")</f>
        <v>Sim</v>
      </c>
      <c r="J1026" s="51" t="s">
        <v>387</v>
      </c>
      <c r="K1026" s="51" t="s">
        <v>958</v>
      </c>
      <c r="L1026" s="51" t="s">
        <v>4725</v>
      </c>
      <c r="M1026" s="124" t="s">
        <v>48</v>
      </c>
      <c r="N1026" s="125">
        <v>163000</v>
      </c>
      <c r="O1026" s="125">
        <v>75600</v>
      </c>
      <c r="P1026" s="56">
        <v>87400</v>
      </c>
      <c r="Q1026" s="122"/>
      <c r="R1026" s="123"/>
      <c r="S1026" s="62" t="s">
        <v>375</v>
      </c>
      <c r="T1026" s="53">
        <v>2458299</v>
      </c>
      <c r="U1026" s="53" t="s">
        <v>9389</v>
      </c>
      <c r="V1026" s="53" t="s">
        <v>9390</v>
      </c>
      <c r="W1026" s="53" t="s">
        <v>52</v>
      </c>
      <c r="X1026" s="53" t="s">
        <v>9391</v>
      </c>
      <c r="Y1026" s="53" t="s">
        <v>9392</v>
      </c>
      <c r="Z1026" s="53" t="s">
        <v>9393</v>
      </c>
      <c r="AA1026" s="53" t="s">
        <v>56</v>
      </c>
      <c r="AB1026" s="53">
        <v>94787</v>
      </c>
      <c r="AC1026" s="53">
        <v>94787</v>
      </c>
      <c r="AD1026" s="53" t="s">
        <v>56</v>
      </c>
      <c r="AE1026" s="53" t="s">
        <v>56</v>
      </c>
      <c r="AF1026" s="53" t="s">
        <v>56</v>
      </c>
      <c r="AG1026" s="53">
        <v>94787</v>
      </c>
      <c r="AH1026" s="53" t="s">
        <v>102</v>
      </c>
      <c r="AI1026" s="53">
        <v>47393.5</v>
      </c>
      <c r="AJ1026" s="53">
        <v>0</v>
      </c>
      <c r="AK1026" s="53" t="s">
        <v>58</v>
      </c>
      <c r="AL1026" s="53">
        <v>0</v>
      </c>
      <c r="AM1026" s="51" t="s">
        <v>59</v>
      </c>
      <c r="AN1026" s="51" t="s">
        <v>60</v>
      </c>
      <c r="AO1026" s="51"/>
      <c r="AP1026" s="53" t="s">
        <v>61</v>
      </c>
      <c r="AQ1026" s="53" t="s">
        <v>62</v>
      </c>
      <c r="AR1026" s="53" t="s">
        <v>87</v>
      </c>
      <c r="AS1026" s="53" t="s">
        <v>64</v>
      </c>
      <c r="AT1026" s="53" t="s">
        <v>153</v>
      </c>
      <c r="AU1026" s="53" t="s">
        <v>65</v>
      </c>
      <c r="AV1026" s="53" t="s">
        <v>201</v>
      </c>
      <c r="AW1026" s="53" t="s">
        <v>92</v>
      </c>
      <c r="AX1026" s="53" t="s">
        <v>68</v>
      </c>
      <c r="AY1026" s="53" t="s">
        <v>93</v>
      </c>
      <c r="AZ1026" s="53" t="s">
        <v>9267</v>
      </c>
      <c r="BA1026" s="53" t="s">
        <v>106</v>
      </c>
      <c r="BB1026" s="53">
        <v>0</v>
      </c>
      <c r="BC1026" s="53" t="s">
        <v>9394</v>
      </c>
      <c r="BD1026" s="58">
        <v>42884</v>
      </c>
      <c r="BE1026" s="58">
        <v>42896</v>
      </c>
      <c r="BF1026" s="53">
        <v>94787</v>
      </c>
      <c r="BG1026" s="58">
        <v>42896</v>
      </c>
      <c r="BH1026" s="59" t="s">
        <v>9267</v>
      </c>
      <c r="BI1026" s="60">
        <v>123</v>
      </c>
      <c r="BJ1026" s="61">
        <v>4.0999999999999996</v>
      </c>
      <c r="BK1026" s="27">
        <f t="shared" si="56"/>
        <v>4</v>
      </c>
      <c r="BL1026" s="110">
        <f t="shared" si="57"/>
        <v>0.33333333333333331</v>
      </c>
    </row>
    <row r="1027" spans="1:64" s="77" customFormat="1" ht="18.75" customHeight="1" x14ac:dyDescent="0.25">
      <c r="A1027" s="105" t="s">
        <v>9099</v>
      </c>
      <c r="B1027" s="51" t="s">
        <v>9400</v>
      </c>
      <c r="C1027" s="49">
        <v>93</v>
      </c>
      <c r="D1027" s="63" t="s">
        <v>3333</v>
      </c>
      <c r="E1027" s="51" t="s">
        <v>1630</v>
      </c>
      <c r="F1027" s="114">
        <v>5055</v>
      </c>
      <c r="G1027" s="51" t="s">
        <v>389</v>
      </c>
      <c r="H1027" s="24" t="str">
        <f>IFERROR(IF(F1027*1=9999,VLOOKUP(99&amp;C1027*1,[4]Depara_Prod_Oficial!$A$2:$F$1048576,6,FALSE),VLOOKUP(F1027*1,[4]Depara_Prod_Oficial!$A$2:$F$1048576,6,FALSE)),E1027)</f>
        <v>Vida Master</v>
      </c>
      <c r="I1027" s="24" t="str">
        <f>IFERROR(VLOOKUP(H1027,'[5]Principais Produtos'!$C$1:$D$42,2,0),"Não")</f>
        <v>Sim</v>
      </c>
      <c r="J1027" s="51" t="s">
        <v>387</v>
      </c>
      <c r="K1027" s="51" t="s">
        <v>958</v>
      </c>
      <c r="L1027" s="51" t="s">
        <v>5507</v>
      </c>
      <c r="M1027" s="124" t="s">
        <v>48</v>
      </c>
      <c r="N1027" s="125">
        <v>85924.58</v>
      </c>
      <c r="O1027" s="125">
        <v>70000</v>
      </c>
      <c r="P1027" s="56">
        <v>15924.580000000002</v>
      </c>
      <c r="Q1027" s="122">
        <v>10000</v>
      </c>
      <c r="R1027" s="123"/>
      <c r="S1027" s="62" t="s">
        <v>375</v>
      </c>
      <c r="T1027" s="53">
        <v>2022393</v>
      </c>
      <c r="U1027" s="53" t="s">
        <v>9395</v>
      </c>
      <c r="V1027" s="53" t="s">
        <v>9396</v>
      </c>
      <c r="W1027" s="53" t="s">
        <v>52</v>
      </c>
      <c r="X1027" s="53" t="s">
        <v>9397</v>
      </c>
      <c r="Y1027" s="53" t="s">
        <v>9398</v>
      </c>
      <c r="Z1027" s="53" t="s">
        <v>9399</v>
      </c>
      <c r="AA1027" s="53" t="s">
        <v>56</v>
      </c>
      <c r="AB1027" s="53">
        <v>25000</v>
      </c>
      <c r="AC1027" s="53">
        <v>25000</v>
      </c>
      <c r="AD1027" s="53" t="s">
        <v>56</v>
      </c>
      <c r="AE1027" s="53" t="s">
        <v>56</v>
      </c>
      <c r="AF1027" s="53" t="s">
        <v>56</v>
      </c>
      <c r="AG1027" s="53">
        <v>25000</v>
      </c>
      <c r="AH1027" s="53" t="s">
        <v>102</v>
      </c>
      <c r="AI1027" s="53">
        <v>12500</v>
      </c>
      <c r="AJ1027" s="53">
        <v>0</v>
      </c>
      <c r="AK1027" s="53" t="s">
        <v>58</v>
      </c>
      <c r="AL1027" s="53">
        <v>0</v>
      </c>
      <c r="AM1027" s="51" t="s">
        <v>59</v>
      </c>
      <c r="AN1027" s="51" t="s">
        <v>60</v>
      </c>
      <c r="AO1027" s="51"/>
      <c r="AP1027" s="53" t="s">
        <v>61</v>
      </c>
      <c r="AQ1027" s="53" t="s">
        <v>62</v>
      </c>
      <c r="AR1027" s="53" t="s">
        <v>142</v>
      </c>
      <c r="AS1027" s="53" t="s">
        <v>64</v>
      </c>
      <c r="AT1027" s="53" t="s">
        <v>169</v>
      </c>
      <c r="AU1027" s="53" t="s">
        <v>65</v>
      </c>
      <c r="AV1027" s="53" t="s">
        <v>201</v>
      </c>
      <c r="AW1027" s="53" t="s">
        <v>92</v>
      </c>
      <c r="AX1027" s="53" t="s">
        <v>68</v>
      </c>
      <c r="AY1027" s="53" t="s">
        <v>93</v>
      </c>
      <c r="AZ1027" s="53" t="s">
        <v>9160</v>
      </c>
      <c r="BA1027" s="53" t="s">
        <v>223</v>
      </c>
      <c r="BB1027" s="53">
        <v>0</v>
      </c>
      <c r="BC1027" s="53" t="s">
        <v>9400</v>
      </c>
      <c r="BD1027" s="58">
        <v>41991</v>
      </c>
      <c r="BE1027" s="58">
        <v>42031</v>
      </c>
      <c r="BF1027" s="53">
        <v>25000</v>
      </c>
      <c r="BG1027" s="58">
        <v>42031</v>
      </c>
      <c r="BH1027" s="59" t="s">
        <v>9160</v>
      </c>
      <c r="BI1027" s="60">
        <v>1001</v>
      </c>
      <c r="BJ1027" s="61">
        <v>33.366666666666667</v>
      </c>
      <c r="BK1027" s="27">
        <f t="shared" si="56"/>
        <v>32</v>
      </c>
      <c r="BL1027" s="110">
        <f t="shared" si="57"/>
        <v>2.6666666666666665</v>
      </c>
    </row>
    <row r="1028" spans="1:64" s="77" customFormat="1" ht="18.75" customHeight="1" x14ac:dyDescent="0.25">
      <c r="A1028" s="105" t="s">
        <v>9099</v>
      </c>
      <c r="B1028" s="51" t="s">
        <v>9406</v>
      </c>
      <c r="C1028" s="49">
        <v>82</v>
      </c>
      <c r="D1028" s="63" t="s">
        <v>3333</v>
      </c>
      <c r="E1028" s="51" t="s">
        <v>1633</v>
      </c>
      <c r="F1028" s="114">
        <v>5043</v>
      </c>
      <c r="G1028" s="51" t="s">
        <v>374</v>
      </c>
      <c r="H1028" s="24" t="str">
        <f>IFERROR(IF(F1028*1=9999,VLOOKUP(99&amp;C1028*1,[4]Depara_Prod_Oficial!$A$2:$F$1048576,6,FALSE),VLOOKUP(F1028*1,[4]Depara_Prod_Oficial!$A$2:$F$1048576,6,FALSE)),E1028)</f>
        <v>AP Mulher</v>
      </c>
      <c r="I1028" s="24" t="str">
        <f>IFERROR(VLOOKUP(H1028,'[5]Principais Produtos'!$C$1:$D$42,2,0),"Não")</f>
        <v>Sim</v>
      </c>
      <c r="J1028" s="51" t="s">
        <v>925</v>
      </c>
      <c r="K1028" s="51" t="s">
        <v>378</v>
      </c>
      <c r="L1028" s="51"/>
      <c r="M1028" s="124" t="s">
        <v>48</v>
      </c>
      <c r="N1028" s="125">
        <v>7054.29</v>
      </c>
      <c r="O1028" s="125">
        <v>6500</v>
      </c>
      <c r="P1028" s="56">
        <v>554.29</v>
      </c>
      <c r="Q1028" s="122">
        <v>325</v>
      </c>
      <c r="R1028" s="123"/>
      <c r="S1028" s="62" t="s">
        <v>375</v>
      </c>
      <c r="T1028" s="53">
        <v>2178989</v>
      </c>
      <c r="U1028" s="53" t="s">
        <v>9401</v>
      </c>
      <c r="V1028" s="53" t="s">
        <v>9402</v>
      </c>
      <c r="W1028" s="53" t="s">
        <v>52</v>
      </c>
      <c r="X1028" s="53" t="s">
        <v>9403</v>
      </c>
      <c r="Y1028" s="53" t="s">
        <v>9404</v>
      </c>
      <c r="Z1028" s="53" t="s">
        <v>9405</v>
      </c>
      <c r="AA1028" s="53" t="s">
        <v>56</v>
      </c>
      <c r="AB1028" s="53">
        <v>26591.4</v>
      </c>
      <c r="AC1028" s="53">
        <v>33660</v>
      </c>
      <c r="AD1028" s="53" t="s">
        <v>56</v>
      </c>
      <c r="AE1028" s="53" t="s">
        <v>56</v>
      </c>
      <c r="AF1028" s="53" t="s">
        <v>56</v>
      </c>
      <c r="AG1028" s="53">
        <v>26591.4</v>
      </c>
      <c r="AH1028" s="53" t="s">
        <v>102</v>
      </c>
      <c r="AI1028" s="53">
        <v>13295.7</v>
      </c>
      <c r="AJ1028" s="53">
        <v>0</v>
      </c>
      <c r="AK1028" s="53" t="s">
        <v>58</v>
      </c>
      <c r="AL1028" s="53">
        <v>0</v>
      </c>
      <c r="AM1028" s="51" t="s">
        <v>59</v>
      </c>
      <c r="AN1028" s="51" t="s">
        <v>60</v>
      </c>
      <c r="AO1028" s="51"/>
      <c r="AP1028" s="53" t="s">
        <v>61</v>
      </c>
      <c r="AQ1028" s="53" t="s">
        <v>62</v>
      </c>
      <c r="AR1028" s="53" t="s">
        <v>142</v>
      </c>
      <c r="AS1028" s="53" t="s">
        <v>64</v>
      </c>
      <c r="AT1028" s="53" t="s">
        <v>169</v>
      </c>
      <c r="AU1028" s="53" t="s">
        <v>65</v>
      </c>
      <c r="AV1028" s="53" t="s">
        <v>5107</v>
      </c>
      <c r="AW1028" s="53" t="s">
        <v>283</v>
      </c>
      <c r="AX1028" s="53" t="s">
        <v>284</v>
      </c>
      <c r="AY1028" s="53" t="s">
        <v>93</v>
      </c>
      <c r="AZ1028" s="53" t="s">
        <v>9134</v>
      </c>
      <c r="BA1028" s="53" t="s">
        <v>106</v>
      </c>
      <c r="BB1028" s="53">
        <v>0</v>
      </c>
      <c r="BC1028" s="53" t="s">
        <v>9406</v>
      </c>
      <c r="BD1028" s="58">
        <v>42307</v>
      </c>
      <c r="BE1028" s="58">
        <v>42341</v>
      </c>
      <c r="BF1028" s="53">
        <v>26591.4</v>
      </c>
      <c r="BG1028" s="58">
        <v>42341</v>
      </c>
      <c r="BH1028" s="59" t="s">
        <v>9134</v>
      </c>
      <c r="BI1028" s="60">
        <v>698</v>
      </c>
      <c r="BJ1028" s="61">
        <v>23.266666666666666</v>
      </c>
      <c r="BK1028" s="27">
        <f t="shared" si="56"/>
        <v>22</v>
      </c>
      <c r="BL1028" s="110">
        <f t="shared" si="57"/>
        <v>1.8333333333333333</v>
      </c>
    </row>
    <row r="1029" spans="1:64" s="77" customFormat="1" ht="18.75" customHeight="1" x14ac:dyDescent="0.25">
      <c r="A1029" s="105" t="s">
        <v>9099</v>
      </c>
      <c r="B1029" s="51" t="s">
        <v>9413</v>
      </c>
      <c r="C1029" s="49">
        <v>93</v>
      </c>
      <c r="D1029" s="63" t="s">
        <v>3333</v>
      </c>
      <c r="E1029" s="51" t="s">
        <v>1630</v>
      </c>
      <c r="F1029" s="114">
        <v>5055</v>
      </c>
      <c r="G1029" s="51" t="s">
        <v>389</v>
      </c>
      <c r="H1029" s="24" t="str">
        <f>IFERROR(IF(F1029*1=9999,VLOOKUP(99&amp;C1029*1,[4]Depara_Prod_Oficial!$A$2:$F$1048576,6,FALSE),VLOOKUP(F1029*1,[4]Depara_Prod_Oficial!$A$2:$F$1048576,6,FALSE)),E1029)</f>
        <v>Vida Master</v>
      </c>
      <c r="I1029" s="24" t="str">
        <f>IFERROR(VLOOKUP(H1029,'[5]Principais Produtos'!$C$1:$D$42,2,0),"Não")</f>
        <v>Sim</v>
      </c>
      <c r="J1029" s="51" t="s">
        <v>387</v>
      </c>
      <c r="K1029" s="51" t="s">
        <v>958</v>
      </c>
      <c r="L1029" s="51" t="s">
        <v>5507</v>
      </c>
      <c r="M1029" s="124" t="s">
        <v>48</v>
      </c>
      <c r="N1029" s="125">
        <v>200000</v>
      </c>
      <c r="O1029" s="125">
        <v>65246.03</v>
      </c>
      <c r="P1029" s="56">
        <v>134753.97</v>
      </c>
      <c r="Q1029" s="122"/>
      <c r="R1029" s="123"/>
      <c r="S1029" s="62" t="s">
        <v>375</v>
      </c>
      <c r="T1029" s="53">
        <v>2247419</v>
      </c>
      <c r="U1029" s="53" t="s">
        <v>9407</v>
      </c>
      <c r="V1029" s="53" t="s">
        <v>9408</v>
      </c>
      <c r="W1029" s="53" t="s">
        <v>52</v>
      </c>
      <c r="X1029" s="53" t="s">
        <v>9409</v>
      </c>
      <c r="Y1029" s="53" t="s">
        <v>9410</v>
      </c>
      <c r="Z1029" s="53" t="s">
        <v>9411</v>
      </c>
      <c r="AA1029" s="53" t="s">
        <v>56</v>
      </c>
      <c r="AB1029" s="53">
        <v>60000</v>
      </c>
      <c r="AC1029" s="53">
        <v>60000</v>
      </c>
      <c r="AD1029" s="53" t="s">
        <v>56</v>
      </c>
      <c r="AE1029" s="53" t="s">
        <v>56</v>
      </c>
      <c r="AF1029" s="53" t="s">
        <v>56</v>
      </c>
      <c r="AG1029" s="53">
        <v>60000</v>
      </c>
      <c r="AH1029" s="53" t="s">
        <v>102</v>
      </c>
      <c r="AI1029" s="53">
        <v>30000</v>
      </c>
      <c r="AJ1029" s="53">
        <v>0</v>
      </c>
      <c r="AK1029" s="53" t="s">
        <v>58</v>
      </c>
      <c r="AL1029" s="53">
        <v>0</v>
      </c>
      <c r="AM1029" s="51" t="s">
        <v>59</v>
      </c>
      <c r="AN1029" s="51" t="s">
        <v>60</v>
      </c>
      <c r="AO1029" s="51"/>
      <c r="AP1029" s="53" t="s">
        <v>61</v>
      </c>
      <c r="AQ1029" s="53" t="s">
        <v>62</v>
      </c>
      <c r="AR1029" s="53" t="s">
        <v>405</v>
      </c>
      <c r="AS1029" s="53" t="s">
        <v>64</v>
      </c>
      <c r="AT1029" s="53" t="s">
        <v>9412</v>
      </c>
      <c r="AU1029" s="53" t="s">
        <v>65</v>
      </c>
      <c r="AV1029" s="53" t="s">
        <v>201</v>
      </c>
      <c r="AW1029" s="53" t="s">
        <v>92</v>
      </c>
      <c r="AX1029" s="53" t="s">
        <v>68</v>
      </c>
      <c r="AY1029" s="53" t="s">
        <v>93</v>
      </c>
      <c r="AZ1029" s="53" t="s">
        <v>9226</v>
      </c>
      <c r="BA1029" s="53" t="s">
        <v>70</v>
      </c>
      <c r="BB1029" s="53">
        <v>0</v>
      </c>
      <c r="BC1029" s="53" t="s">
        <v>9413</v>
      </c>
      <c r="BD1029" s="58">
        <v>42451</v>
      </c>
      <c r="BE1029" s="58">
        <v>42488</v>
      </c>
      <c r="BF1029" s="53">
        <v>60000</v>
      </c>
      <c r="BG1029" s="58">
        <v>42488</v>
      </c>
      <c r="BH1029" s="59" t="s">
        <v>9226</v>
      </c>
      <c r="BI1029" s="60">
        <v>524</v>
      </c>
      <c r="BJ1029" s="61">
        <v>17.466666666666665</v>
      </c>
      <c r="BK1029" s="27">
        <f t="shared" si="56"/>
        <v>17</v>
      </c>
      <c r="BL1029" s="110">
        <f t="shared" si="57"/>
        <v>1.4166666666666667</v>
      </c>
    </row>
    <row r="1030" spans="1:64" s="77" customFormat="1" ht="18.75" customHeight="1" x14ac:dyDescent="0.25">
      <c r="A1030" s="105" t="s">
        <v>9099</v>
      </c>
      <c r="B1030" s="51" t="s">
        <v>9418</v>
      </c>
      <c r="C1030" s="49">
        <v>93</v>
      </c>
      <c r="D1030" s="63" t="s">
        <v>3333</v>
      </c>
      <c r="E1030" s="51" t="s">
        <v>1630</v>
      </c>
      <c r="F1030" s="114">
        <v>5055</v>
      </c>
      <c r="G1030" s="51" t="s">
        <v>46</v>
      </c>
      <c r="H1030" s="24" t="str">
        <f>IFERROR(IF(F1030*1=9999,VLOOKUP(99&amp;C1030*1,[4]Depara_Prod_Oficial!$A$2:$F$1048576,6,FALSE),VLOOKUP(F1030*1,[4]Depara_Prod_Oficial!$A$2:$F$1048576,6,FALSE)),E1030)</f>
        <v>Vida Master</v>
      </c>
      <c r="I1030" s="24" t="str">
        <f>IFERROR(VLOOKUP(H1030,'[5]Principais Produtos'!$C$1:$D$42,2,0),"Não")</f>
        <v>Sim</v>
      </c>
      <c r="J1030" s="51" t="s">
        <v>387</v>
      </c>
      <c r="K1030" s="51" t="s">
        <v>958</v>
      </c>
      <c r="L1030" s="51" t="s">
        <v>4725</v>
      </c>
      <c r="M1030" s="124" t="s">
        <v>48</v>
      </c>
      <c r="N1030" s="125">
        <v>131520</v>
      </c>
      <c r="O1030" s="125">
        <v>105600</v>
      </c>
      <c r="P1030" s="56">
        <v>25920</v>
      </c>
      <c r="Q1030" s="122"/>
      <c r="R1030" s="123"/>
      <c r="S1030" s="62" t="s">
        <v>375</v>
      </c>
      <c r="T1030" s="53">
        <v>2173591</v>
      </c>
      <c r="U1030" s="53" t="s">
        <v>9414</v>
      </c>
      <c r="V1030" s="53" t="s">
        <v>9415</v>
      </c>
      <c r="W1030" s="53" t="s">
        <v>52</v>
      </c>
      <c r="X1030" s="53" t="s">
        <v>9416</v>
      </c>
      <c r="Y1030" s="53" t="s">
        <v>9417</v>
      </c>
      <c r="Z1030" s="53" t="s">
        <v>2682</v>
      </c>
      <c r="AA1030" s="53" t="s">
        <v>56</v>
      </c>
      <c r="AB1030" s="53">
        <v>100000</v>
      </c>
      <c r="AC1030" s="53">
        <v>100000</v>
      </c>
      <c r="AD1030" s="53" t="s">
        <v>56</v>
      </c>
      <c r="AE1030" s="53" t="s">
        <v>56</v>
      </c>
      <c r="AF1030" s="53" t="s">
        <v>56</v>
      </c>
      <c r="AG1030" s="53">
        <v>100000</v>
      </c>
      <c r="AH1030" s="53" t="s">
        <v>102</v>
      </c>
      <c r="AI1030" s="53">
        <v>50000</v>
      </c>
      <c r="AJ1030" s="53">
        <v>0</v>
      </c>
      <c r="AK1030" s="53" t="s">
        <v>58</v>
      </c>
      <c r="AL1030" s="53">
        <v>0</v>
      </c>
      <c r="AM1030" s="51" t="s">
        <v>59</v>
      </c>
      <c r="AN1030" s="51" t="s">
        <v>60</v>
      </c>
      <c r="AO1030" s="51"/>
      <c r="AP1030" s="53" t="s">
        <v>61</v>
      </c>
      <c r="AQ1030" s="53" t="s">
        <v>62</v>
      </c>
      <c r="AR1030" s="53" t="s">
        <v>87</v>
      </c>
      <c r="AS1030" s="53" t="s">
        <v>64</v>
      </c>
      <c r="AT1030" s="53" t="s">
        <v>153</v>
      </c>
      <c r="AU1030" s="53" t="s">
        <v>65</v>
      </c>
      <c r="AV1030" s="53" t="s">
        <v>1063</v>
      </c>
      <c r="AW1030" s="53" t="s">
        <v>67</v>
      </c>
      <c r="AX1030" s="53" t="s">
        <v>68</v>
      </c>
      <c r="AY1030" s="53" t="s">
        <v>93</v>
      </c>
      <c r="AZ1030" s="53" t="s">
        <v>9267</v>
      </c>
      <c r="BA1030" s="53" t="s">
        <v>70</v>
      </c>
      <c r="BB1030" s="53">
        <v>0</v>
      </c>
      <c r="BC1030" s="53" t="s">
        <v>9418</v>
      </c>
      <c r="BD1030" s="58">
        <v>42298</v>
      </c>
      <c r="BE1030" s="58">
        <v>42327</v>
      </c>
      <c r="BF1030" s="53">
        <v>100000</v>
      </c>
      <c r="BG1030" s="58">
        <v>42327</v>
      </c>
      <c r="BH1030" s="59" t="s">
        <v>9267</v>
      </c>
      <c r="BI1030" s="60">
        <v>692</v>
      </c>
      <c r="BJ1030" s="61">
        <v>23.066666666666666</v>
      </c>
      <c r="BK1030" s="27">
        <f t="shared" si="56"/>
        <v>22</v>
      </c>
      <c r="BL1030" s="110">
        <f t="shared" si="57"/>
        <v>1.8333333333333333</v>
      </c>
    </row>
    <row r="1031" spans="1:64" s="77" customFormat="1" ht="18.75" customHeight="1" x14ac:dyDescent="0.25">
      <c r="A1031" s="105" t="s">
        <v>9099</v>
      </c>
      <c r="B1031" s="51" t="s">
        <v>9423</v>
      </c>
      <c r="C1031" s="49">
        <v>93</v>
      </c>
      <c r="D1031" s="63" t="s">
        <v>3333</v>
      </c>
      <c r="E1031" s="51" t="s">
        <v>1630</v>
      </c>
      <c r="F1031" s="114">
        <v>5055</v>
      </c>
      <c r="G1031" s="51" t="s">
        <v>389</v>
      </c>
      <c r="H1031" s="24" t="str">
        <f>IFERROR(IF(F1031*1=9999,VLOOKUP(99&amp;C1031*1,[4]Depara_Prod_Oficial!$A$2:$F$1048576,6,FALSE),VLOOKUP(F1031*1,[4]Depara_Prod_Oficial!$A$2:$F$1048576,6,FALSE)),E1031)</f>
        <v>Vida Master</v>
      </c>
      <c r="I1031" s="24" t="str">
        <f>IFERROR(VLOOKUP(H1031,'[5]Principais Produtos'!$C$1:$D$42,2,0),"Não")</f>
        <v>Sim</v>
      </c>
      <c r="J1031" s="51" t="s">
        <v>387</v>
      </c>
      <c r="K1031" s="51" t="s">
        <v>9094</v>
      </c>
      <c r="L1031" s="51"/>
      <c r="M1031" s="124" t="s">
        <v>48</v>
      </c>
      <c r="N1031" s="125">
        <v>4756.12</v>
      </c>
      <c r="O1031" s="125">
        <v>4323.75</v>
      </c>
      <c r="P1031" s="56">
        <v>432.36999999999989</v>
      </c>
      <c r="Q1031" s="122"/>
      <c r="R1031" s="123"/>
      <c r="S1031" s="62" t="s">
        <v>375</v>
      </c>
      <c r="T1031" s="53">
        <v>2465938</v>
      </c>
      <c r="U1031" s="53" t="s">
        <v>9419</v>
      </c>
      <c r="V1031" s="53" t="s">
        <v>9420</v>
      </c>
      <c r="W1031" s="53" t="s">
        <v>52</v>
      </c>
      <c r="X1031" s="53" t="s">
        <v>9421</v>
      </c>
      <c r="Y1031" s="53" t="s">
        <v>9422</v>
      </c>
      <c r="Z1031" s="53" t="s">
        <v>2211</v>
      </c>
      <c r="AA1031" s="53" t="s">
        <v>56</v>
      </c>
      <c r="AB1031" s="53">
        <v>4323.75</v>
      </c>
      <c r="AC1031" s="53">
        <v>4323.75</v>
      </c>
      <c r="AD1031" s="53" t="s">
        <v>56</v>
      </c>
      <c r="AE1031" s="53" t="s">
        <v>56</v>
      </c>
      <c r="AF1031" s="53" t="s">
        <v>56</v>
      </c>
      <c r="AG1031" s="53">
        <v>4323.75</v>
      </c>
      <c r="AH1031" s="53" t="s">
        <v>57</v>
      </c>
      <c r="AI1031" s="53">
        <v>4323.75</v>
      </c>
      <c r="AJ1031" s="53">
        <v>0</v>
      </c>
      <c r="AK1031" s="53" t="s">
        <v>58</v>
      </c>
      <c r="AL1031" s="53">
        <v>0</v>
      </c>
      <c r="AM1031" s="51" t="s">
        <v>59</v>
      </c>
      <c r="AN1031" s="51" t="s">
        <v>60</v>
      </c>
      <c r="AO1031" s="51"/>
      <c r="AP1031" s="53" t="s">
        <v>61</v>
      </c>
      <c r="AQ1031" s="53" t="s">
        <v>62</v>
      </c>
      <c r="AR1031" s="53" t="s">
        <v>87</v>
      </c>
      <c r="AS1031" s="53" t="s">
        <v>64</v>
      </c>
      <c r="AT1031" s="53" t="s">
        <v>187</v>
      </c>
      <c r="AU1031" s="53" t="s">
        <v>65</v>
      </c>
      <c r="AV1031" s="53" t="s">
        <v>222</v>
      </c>
      <c r="AW1031" s="53" t="s">
        <v>92</v>
      </c>
      <c r="AX1031" s="53" t="s">
        <v>68</v>
      </c>
      <c r="AY1031" s="53" t="s">
        <v>93</v>
      </c>
      <c r="AZ1031" s="53" t="s">
        <v>9267</v>
      </c>
      <c r="BA1031" s="53" t="s">
        <v>70</v>
      </c>
      <c r="BB1031" s="53">
        <v>0</v>
      </c>
      <c r="BC1031" s="53" t="s">
        <v>9423</v>
      </c>
      <c r="BD1031" s="58">
        <v>42910</v>
      </c>
      <c r="BE1031" s="58">
        <v>42917</v>
      </c>
      <c r="BF1031" s="53">
        <v>4323.75</v>
      </c>
      <c r="BG1031" s="58">
        <v>42917</v>
      </c>
      <c r="BH1031" s="59" t="s">
        <v>9267</v>
      </c>
      <c r="BI1031" s="60">
        <v>102</v>
      </c>
      <c r="BJ1031" s="61">
        <v>3.4</v>
      </c>
      <c r="BK1031" s="27">
        <f t="shared" si="56"/>
        <v>3</v>
      </c>
      <c r="BL1031" s="110">
        <f t="shared" si="57"/>
        <v>0.25</v>
      </c>
    </row>
    <row r="1032" spans="1:64" s="77" customFormat="1" ht="18.75" customHeight="1" x14ac:dyDescent="0.25">
      <c r="A1032" s="105" t="s">
        <v>9099</v>
      </c>
      <c r="B1032" s="51" t="s">
        <v>9428</v>
      </c>
      <c r="C1032" s="49">
        <v>93</v>
      </c>
      <c r="D1032" s="63" t="s">
        <v>3333</v>
      </c>
      <c r="E1032" s="51" t="s">
        <v>1630</v>
      </c>
      <c r="F1032" s="114">
        <v>5055</v>
      </c>
      <c r="G1032" s="51" t="s">
        <v>389</v>
      </c>
      <c r="H1032" s="24" t="str">
        <f>IFERROR(IF(F1032*1=9999,VLOOKUP(99&amp;C1032*1,[4]Depara_Prod_Oficial!$A$2:$F$1048576,6,FALSE),VLOOKUP(F1032*1,[4]Depara_Prod_Oficial!$A$2:$F$1048576,6,FALSE)),E1032)</f>
        <v>Vida Master</v>
      </c>
      <c r="I1032" s="24" t="str">
        <f>IFERROR(VLOOKUP(H1032,'[5]Principais Produtos'!$C$1:$D$42,2,0),"Não")</f>
        <v>Sim</v>
      </c>
      <c r="J1032" s="51" t="s">
        <v>387</v>
      </c>
      <c r="K1032" s="51" t="s">
        <v>958</v>
      </c>
      <c r="L1032" s="51" t="s">
        <v>4725</v>
      </c>
      <c r="M1032" s="124" t="s">
        <v>48</v>
      </c>
      <c r="N1032" s="125">
        <v>62000</v>
      </c>
      <c r="O1032" s="125">
        <v>57000</v>
      </c>
      <c r="P1032" s="56">
        <v>5000</v>
      </c>
      <c r="Q1032" s="122"/>
      <c r="R1032" s="123"/>
      <c r="S1032" s="62" t="s">
        <v>375</v>
      </c>
      <c r="T1032" s="53">
        <v>2399375</v>
      </c>
      <c r="U1032" s="53" t="s">
        <v>9424</v>
      </c>
      <c r="V1032" s="53" t="s">
        <v>9425</v>
      </c>
      <c r="W1032" s="53" t="s">
        <v>52</v>
      </c>
      <c r="X1032" s="53" t="s">
        <v>9426</v>
      </c>
      <c r="Y1032" s="53" t="s">
        <v>9427</v>
      </c>
      <c r="Z1032" s="53" t="s">
        <v>6057</v>
      </c>
      <c r="AA1032" s="53" t="s">
        <v>56</v>
      </c>
      <c r="AB1032" s="53">
        <v>62000</v>
      </c>
      <c r="AC1032" s="53">
        <v>62000</v>
      </c>
      <c r="AD1032" s="53" t="s">
        <v>56</v>
      </c>
      <c r="AE1032" s="53" t="s">
        <v>56</v>
      </c>
      <c r="AF1032" s="53" t="s">
        <v>56</v>
      </c>
      <c r="AG1032" s="53">
        <v>62000</v>
      </c>
      <c r="AH1032" s="53" t="s">
        <v>102</v>
      </c>
      <c r="AI1032" s="53">
        <v>31000</v>
      </c>
      <c r="AJ1032" s="53">
        <v>0</v>
      </c>
      <c r="AK1032" s="53" t="s">
        <v>58</v>
      </c>
      <c r="AL1032" s="53">
        <v>0</v>
      </c>
      <c r="AM1032" s="51" t="s">
        <v>59</v>
      </c>
      <c r="AN1032" s="51" t="s">
        <v>60</v>
      </c>
      <c r="AO1032" s="51"/>
      <c r="AP1032" s="53" t="s">
        <v>61</v>
      </c>
      <c r="AQ1032" s="53" t="s">
        <v>62</v>
      </c>
      <c r="AR1032" s="53" t="s">
        <v>142</v>
      </c>
      <c r="AS1032" s="53" t="s">
        <v>64</v>
      </c>
      <c r="AT1032" s="53" t="s">
        <v>169</v>
      </c>
      <c r="AU1032" s="53" t="s">
        <v>65</v>
      </c>
      <c r="AV1032" s="53" t="s">
        <v>1558</v>
      </c>
      <c r="AW1032" s="53" t="s">
        <v>92</v>
      </c>
      <c r="AX1032" s="53" t="s">
        <v>68</v>
      </c>
      <c r="AY1032" s="53" t="s">
        <v>93</v>
      </c>
      <c r="AZ1032" s="53" t="s">
        <v>9106</v>
      </c>
      <c r="BA1032" s="53" t="s">
        <v>70</v>
      </c>
      <c r="BB1032" s="53">
        <v>0</v>
      </c>
      <c r="BC1032" s="53" t="s">
        <v>9428</v>
      </c>
      <c r="BD1032" s="58">
        <v>42717</v>
      </c>
      <c r="BE1032" s="58">
        <v>42724</v>
      </c>
      <c r="BF1032" s="53">
        <v>62000</v>
      </c>
      <c r="BG1032" s="58">
        <v>42724</v>
      </c>
      <c r="BH1032" s="59" t="s">
        <v>9106</v>
      </c>
      <c r="BI1032" s="60">
        <v>300</v>
      </c>
      <c r="BJ1032" s="61">
        <v>10</v>
      </c>
      <c r="BK1032" s="27">
        <f t="shared" si="56"/>
        <v>9</v>
      </c>
      <c r="BL1032" s="110">
        <f t="shared" si="57"/>
        <v>0.75</v>
      </c>
    </row>
    <row r="1033" spans="1:64" s="77" customFormat="1" ht="18.75" customHeight="1" x14ac:dyDescent="0.25">
      <c r="A1033" s="105" t="s">
        <v>9099</v>
      </c>
      <c r="B1033" s="51" t="s">
        <v>9434</v>
      </c>
      <c r="C1033" s="49">
        <v>93</v>
      </c>
      <c r="D1033" s="63" t="s">
        <v>3333</v>
      </c>
      <c r="E1033" s="51" t="s">
        <v>1630</v>
      </c>
      <c r="F1033" s="114">
        <v>5055</v>
      </c>
      <c r="G1033" s="51" t="s">
        <v>46</v>
      </c>
      <c r="H1033" s="24" t="str">
        <f>IFERROR(IF(F1033*1=9999,VLOOKUP(99&amp;C1033*1,[4]Depara_Prod_Oficial!$A$2:$F$1048576,6,FALSE),VLOOKUP(F1033*1,[4]Depara_Prod_Oficial!$A$2:$F$1048576,6,FALSE)),E1033)</f>
        <v>Vida Master</v>
      </c>
      <c r="I1033" s="24" t="str">
        <f>IFERROR(VLOOKUP(H1033,'[5]Principais Produtos'!$C$1:$D$42,2,0),"Não")</f>
        <v>Sim</v>
      </c>
      <c r="J1033" s="51" t="s">
        <v>387</v>
      </c>
      <c r="K1033" s="51" t="s">
        <v>958</v>
      </c>
      <c r="L1033" s="51" t="s">
        <v>4725</v>
      </c>
      <c r="M1033" s="124" t="s">
        <v>48</v>
      </c>
      <c r="N1033" s="125">
        <v>76916</v>
      </c>
      <c r="O1033" s="125">
        <v>74000</v>
      </c>
      <c r="P1033" s="56">
        <v>2916</v>
      </c>
      <c r="Q1033" s="122"/>
      <c r="R1033" s="123"/>
      <c r="S1033" s="62" t="s">
        <v>375</v>
      </c>
      <c r="T1033" s="53">
        <v>2441022</v>
      </c>
      <c r="U1033" s="53" t="s">
        <v>9429</v>
      </c>
      <c r="V1033" s="53" t="s">
        <v>9430</v>
      </c>
      <c r="W1033" s="53" t="s">
        <v>52</v>
      </c>
      <c r="X1033" s="53" t="s">
        <v>9431</v>
      </c>
      <c r="Y1033" s="53" t="s">
        <v>9432</v>
      </c>
      <c r="Z1033" s="53" t="s">
        <v>7848</v>
      </c>
      <c r="AA1033" s="53" t="s">
        <v>56</v>
      </c>
      <c r="AB1033" s="53">
        <v>67596.5</v>
      </c>
      <c r="AC1033" s="53">
        <v>67596.5</v>
      </c>
      <c r="AD1033" s="53" t="s">
        <v>56</v>
      </c>
      <c r="AE1033" s="53" t="s">
        <v>56</v>
      </c>
      <c r="AF1033" s="53" t="s">
        <v>56</v>
      </c>
      <c r="AG1033" s="53">
        <v>67596.5</v>
      </c>
      <c r="AH1033" s="53" t="s">
        <v>102</v>
      </c>
      <c r="AI1033" s="53">
        <v>33798.25</v>
      </c>
      <c r="AJ1033" s="53">
        <v>0</v>
      </c>
      <c r="AK1033" s="53" t="s">
        <v>58</v>
      </c>
      <c r="AL1033" s="53">
        <v>0</v>
      </c>
      <c r="AM1033" s="51" t="s">
        <v>59</v>
      </c>
      <c r="AN1033" s="51" t="s">
        <v>60</v>
      </c>
      <c r="AO1033" s="51"/>
      <c r="AP1033" s="53" t="s">
        <v>61</v>
      </c>
      <c r="AQ1033" s="53" t="s">
        <v>62</v>
      </c>
      <c r="AR1033" s="53" t="s">
        <v>87</v>
      </c>
      <c r="AS1033" s="53" t="s">
        <v>64</v>
      </c>
      <c r="AT1033" s="53" t="s">
        <v>153</v>
      </c>
      <c r="AU1033" s="53" t="s">
        <v>65</v>
      </c>
      <c r="AV1033" s="53" t="s">
        <v>9433</v>
      </c>
      <c r="AW1033" s="53" t="s">
        <v>292</v>
      </c>
      <c r="AX1033" s="53" t="s">
        <v>293</v>
      </c>
      <c r="AY1033" s="53" t="s">
        <v>93</v>
      </c>
      <c r="AZ1033" s="53" t="s">
        <v>9234</v>
      </c>
      <c r="BA1033" s="53" t="s">
        <v>70</v>
      </c>
      <c r="BB1033" s="53">
        <v>0</v>
      </c>
      <c r="BC1033" s="53" t="s">
        <v>9434</v>
      </c>
      <c r="BD1033" s="58">
        <v>42768</v>
      </c>
      <c r="BE1033" s="58">
        <v>42850</v>
      </c>
      <c r="BF1033" s="53">
        <v>67596.5</v>
      </c>
      <c r="BG1033" s="58">
        <v>42850</v>
      </c>
      <c r="BH1033" s="59" t="s">
        <v>9234</v>
      </c>
      <c r="BI1033" s="60">
        <v>175</v>
      </c>
      <c r="BJ1033" s="61">
        <v>5.833333333333333</v>
      </c>
      <c r="BK1033" s="27">
        <f t="shared" si="56"/>
        <v>5</v>
      </c>
      <c r="BL1033" s="110">
        <f t="shared" si="57"/>
        <v>0.41666666666666669</v>
      </c>
    </row>
    <row r="1034" spans="1:64" s="77" customFormat="1" ht="18.75" customHeight="1" x14ac:dyDescent="0.25">
      <c r="A1034" s="105" t="s">
        <v>9099</v>
      </c>
      <c r="B1034" s="51" t="s">
        <v>9442</v>
      </c>
      <c r="C1034" s="49">
        <v>93</v>
      </c>
      <c r="D1034" s="63" t="s">
        <v>3333</v>
      </c>
      <c r="E1034" s="51" t="s">
        <v>1630</v>
      </c>
      <c r="F1034" s="114">
        <v>5055</v>
      </c>
      <c r="G1034" s="51" t="s">
        <v>389</v>
      </c>
      <c r="H1034" s="24" t="str">
        <f>IFERROR(IF(F1034*1=9999,VLOOKUP(99&amp;C1034*1,[4]Depara_Prod_Oficial!$A$2:$F$1048576,6,FALSE),VLOOKUP(F1034*1,[4]Depara_Prod_Oficial!$A$2:$F$1048576,6,FALSE)),E1034)</f>
        <v>Vida Master</v>
      </c>
      <c r="I1034" s="24" t="str">
        <f>IFERROR(VLOOKUP(H1034,'[5]Principais Produtos'!$C$1:$D$42,2,0),"Não")</f>
        <v>Sim</v>
      </c>
      <c r="J1034" s="51" t="s">
        <v>387</v>
      </c>
      <c r="K1034" s="51" t="s">
        <v>958</v>
      </c>
      <c r="L1034" s="51" t="s">
        <v>4725</v>
      </c>
      <c r="M1034" s="124" t="s">
        <v>48</v>
      </c>
      <c r="N1034" s="125">
        <v>36430.19</v>
      </c>
      <c r="O1034" s="125">
        <v>25000</v>
      </c>
      <c r="P1034" s="56">
        <v>11430.190000000002</v>
      </c>
      <c r="Q1034" s="122"/>
      <c r="R1034" s="123"/>
      <c r="S1034" s="62" t="s">
        <v>375</v>
      </c>
      <c r="T1034" s="53">
        <v>2413473</v>
      </c>
      <c r="U1034" s="53" t="s">
        <v>9435</v>
      </c>
      <c r="V1034" s="53" t="s">
        <v>9436</v>
      </c>
      <c r="W1034" s="53" t="s">
        <v>52</v>
      </c>
      <c r="X1034" s="53" t="s">
        <v>9437</v>
      </c>
      <c r="Y1034" s="53" t="s">
        <v>9438</v>
      </c>
      <c r="Z1034" s="53" t="s">
        <v>9439</v>
      </c>
      <c r="AA1034" s="53" t="s">
        <v>56</v>
      </c>
      <c r="AB1034" s="53">
        <v>30000</v>
      </c>
      <c r="AC1034" s="53">
        <v>30000</v>
      </c>
      <c r="AD1034" s="53" t="s">
        <v>56</v>
      </c>
      <c r="AE1034" s="53" t="s">
        <v>56</v>
      </c>
      <c r="AF1034" s="53" t="s">
        <v>56</v>
      </c>
      <c r="AG1034" s="53">
        <v>30000</v>
      </c>
      <c r="AH1034" s="53" t="s">
        <v>102</v>
      </c>
      <c r="AI1034" s="53">
        <v>15000</v>
      </c>
      <c r="AJ1034" s="53">
        <v>0</v>
      </c>
      <c r="AK1034" s="53" t="s">
        <v>58</v>
      </c>
      <c r="AL1034" s="53">
        <v>0</v>
      </c>
      <c r="AM1034" s="51" t="s">
        <v>59</v>
      </c>
      <c r="AN1034" s="51" t="s">
        <v>60</v>
      </c>
      <c r="AO1034" s="51"/>
      <c r="AP1034" s="53" t="s">
        <v>61</v>
      </c>
      <c r="AQ1034" s="53" t="s">
        <v>62</v>
      </c>
      <c r="AR1034" s="53" t="s">
        <v>87</v>
      </c>
      <c r="AS1034" s="53" t="s">
        <v>64</v>
      </c>
      <c r="AT1034" s="53" t="s">
        <v>169</v>
      </c>
      <c r="AU1034" s="53" t="s">
        <v>65</v>
      </c>
      <c r="AV1034" s="53" t="s">
        <v>9440</v>
      </c>
      <c r="AW1034" s="53" t="s">
        <v>2138</v>
      </c>
      <c r="AX1034" s="53" t="s">
        <v>775</v>
      </c>
      <c r="AY1034" s="53" t="s">
        <v>93</v>
      </c>
      <c r="AZ1034" s="53" t="s">
        <v>9441</v>
      </c>
      <c r="BA1034" s="53" t="s">
        <v>70</v>
      </c>
      <c r="BB1034" s="53">
        <v>0</v>
      </c>
      <c r="BC1034" s="53" t="s">
        <v>9442</v>
      </c>
      <c r="BD1034" s="58">
        <v>42754</v>
      </c>
      <c r="BE1034" s="58">
        <v>42774</v>
      </c>
      <c r="BF1034" s="53">
        <v>30000</v>
      </c>
      <c r="BG1034" s="58">
        <v>42774</v>
      </c>
      <c r="BH1034" s="59" t="s">
        <v>9441</v>
      </c>
      <c r="BI1034" s="60">
        <v>254</v>
      </c>
      <c r="BJ1034" s="61">
        <v>8.4666666666666668</v>
      </c>
      <c r="BK1034" s="27">
        <f t="shared" si="56"/>
        <v>8</v>
      </c>
      <c r="BL1034" s="110">
        <f t="shared" si="57"/>
        <v>0.66666666666666663</v>
      </c>
    </row>
    <row r="1035" spans="1:64" s="77" customFormat="1" ht="18.75" customHeight="1" x14ac:dyDescent="0.25">
      <c r="A1035" s="105" t="s">
        <v>9099</v>
      </c>
      <c r="B1035" s="51" t="s">
        <v>9448</v>
      </c>
      <c r="C1035" s="49">
        <v>93</v>
      </c>
      <c r="D1035" s="63" t="s">
        <v>3333</v>
      </c>
      <c r="E1035" s="51" t="s">
        <v>1630</v>
      </c>
      <c r="F1035" s="114">
        <v>5055</v>
      </c>
      <c r="G1035" s="51" t="s">
        <v>389</v>
      </c>
      <c r="H1035" s="24" t="str">
        <f>IFERROR(IF(F1035*1=9999,VLOOKUP(99&amp;C1035*1,[4]Depara_Prod_Oficial!$A$2:$F$1048576,6,FALSE),VLOOKUP(F1035*1,[4]Depara_Prod_Oficial!$A$2:$F$1048576,6,FALSE)),E1035)</f>
        <v>Vida Master</v>
      </c>
      <c r="I1035" s="24" t="str">
        <f>IFERROR(VLOOKUP(H1035,'[5]Principais Produtos'!$C$1:$D$42,2,0),"Não")</f>
        <v>Sim</v>
      </c>
      <c r="J1035" s="51" t="s">
        <v>387</v>
      </c>
      <c r="K1035" s="51" t="s">
        <v>958</v>
      </c>
      <c r="L1035" s="51" t="s">
        <v>4725</v>
      </c>
      <c r="M1035" s="124" t="s">
        <v>369</v>
      </c>
      <c r="N1035" s="125">
        <v>79750.48</v>
      </c>
      <c r="O1035" s="125">
        <v>0</v>
      </c>
      <c r="P1035" s="56">
        <v>79750.48</v>
      </c>
      <c r="Q1035" s="122"/>
      <c r="R1035" s="123"/>
      <c r="S1035" s="62" t="s">
        <v>375</v>
      </c>
      <c r="T1035" s="53">
        <v>2298647</v>
      </c>
      <c r="U1035" s="53" t="s">
        <v>9443</v>
      </c>
      <c r="V1035" s="53" t="s">
        <v>9444</v>
      </c>
      <c r="W1035" s="53" t="s">
        <v>52</v>
      </c>
      <c r="X1035" s="53" t="s">
        <v>9445</v>
      </c>
      <c r="Y1035" s="53" t="s">
        <v>9446</v>
      </c>
      <c r="Z1035" s="53" t="s">
        <v>9447</v>
      </c>
      <c r="AA1035" s="53" t="s">
        <v>56</v>
      </c>
      <c r="AB1035" s="53">
        <v>63000</v>
      </c>
      <c r="AC1035" s="53">
        <v>63000</v>
      </c>
      <c r="AD1035" s="53" t="s">
        <v>56</v>
      </c>
      <c r="AE1035" s="53" t="s">
        <v>56</v>
      </c>
      <c r="AF1035" s="53" t="s">
        <v>56</v>
      </c>
      <c r="AG1035" s="53">
        <v>63000</v>
      </c>
      <c r="AH1035" s="53" t="s">
        <v>102</v>
      </c>
      <c r="AI1035" s="53">
        <v>31500</v>
      </c>
      <c r="AJ1035" s="53">
        <v>0</v>
      </c>
      <c r="AK1035" s="53" t="s">
        <v>58</v>
      </c>
      <c r="AL1035" s="53">
        <v>0</v>
      </c>
      <c r="AM1035" s="51" t="s">
        <v>59</v>
      </c>
      <c r="AN1035" s="51" t="s">
        <v>60</v>
      </c>
      <c r="AO1035" s="51"/>
      <c r="AP1035" s="53" t="s">
        <v>61</v>
      </c>
      <c r="AQ1035" s="53" t="s">
        <v>62</v>
      </c>
      <c r="AR1035" s="53" t="s">
        <v>168</v>
      </c>
      <c r="AS1035" s="53" t="s">
        <v>88</v>
      </c>
      <c r="AT1035" s="53" t="s">
        <v>2044</v>
      </c>
      <c r="AU1035" s="53" t="s">
        <v>65</v>
      </c>
      <c r="AV1035" s="53" t="s">
        <v>308</v>
      </c>
      <c r="AW1035" s="53" t="s">
        <v>67</v>
      </c>
      <c r="AX1035" s="53" t="s">
        <v>68</v>
      </c>
      <c r="AY1035" s="53" t="s">
        <v>93</v>
      </c>
      <c r="AZ1035" s="53" t="s">
        <v>9112</v>
      </c>
      <c r="BA1035" s="53" t="s">
        <v>124</v>
      </c>
      <c r="BB1035" s="53">
        <v>0</v>
      </c>
      <c r="BC1035" s="53" t="s">
        <v>9448</v>
      </c>
      <c r="BD1035" s="58">
        <v>42576</v>
      </c>
      <c r="BE1035" s="58">
        <v>42588</v>
      </c>
      <c r="BF1035" s="53">
        <v>63000</v>
      </c>
      <c r="BG1035" s="58">
        <v>42588</v>
      </c>
      <c r="BH1035" s="59" t="s">
        <v>9112</v>
      </c>
      <c r="BI1035" s="60">
        <v>422</v>
      </c>
      <c r="BJ1035" s="61">
        <v>14.066666666666666</v>
      </c>
      <c r="BK1035" s="27">
        <f t="shared" si="56"/>
        <v>13</v>
      </c>
      <c r="BL1035" s="110">
        <f t="shared" si="57"/>
        <v>1.0833333333333333</v>
      </c>
    </row>
    <row r="1036" spans="1:64" s="77" customFormat="1" ht="18.75" customHeight="1" x14ac:dyDescent="0.25">
      <c r="A1036" s="105" t="s">
        <v>9099</v>
      </c>
      <c r="B1036" s="51" t="s">
        <v>9453</v>
      </c>
      <c r="C1036" s="49">
        <v>82</v>
      </c>
      <c r="D1036" s="63" t="s">
        <v>3333</v>
      </c>
      <c r="E1036" s="51" t="s">
        <v>917</v>
      </c>
      <c r="F1036" s="114">
        <v>5012</v>
      </c>
      <c r="G1036" s="51" t="s">
        <v>389</v>
      </c>
      <c r="H1036" s="24" t="str">
        <f>IFERROR(IF(F1036*1=9999,VLOOKUP(99&amp;C1036*1,[4]Depara_Prod_Oficial!$A$2:$F$1048576,6,FALSE),VLOOKUP(F1036*1,[4]Depara_Prod_Oficial!$A$2:$F$1048576,6,FALSE)),E1036)</f>
        <v>AP STD</v>
      </c>
      <c r="I1036" s="24" t="str">
        <f>IFERROR(VLOOKUP(H1036,'[5]Principais Produtos'!$C$1:$D$42,2,0),"Não")</f>
        <v>Sim</v>
      </c>
      <c r="J1036" s="51" t="s">
        <v>387</v>
      </c>
      <c r="K1036" s="51" t="s">
        <v>6139</v>
      </c>
      <c r="L1036" s="51"/>
      <c r="M1036" s="124" t="s">
        <v>369</v>
      </c>
      <c r="N1036" s="125">
        <v>465650.56</v>
      </c>
      <c r="O1036" s="125">
        <v>0</v>
      </c>
      <c r="P1036" s="56">
        <v>465650.56</v>
      </c>
      <c r="Q1036" s="122"/>
      <c r="R1036" s="123"/>
      <c r="S1036" s="62" t="s">
        <v>375</v>
      </c>
      <c r="T1036" s="53">
        <v>1878711</v>
      </c>
      <c r="U1036" s="53" t="s">
        <v>9449</v>
      </c>
      <c r="V1036" s="53" t="s">
        <v>9450</v>
      </c>
      <c r="W1036" s="53" t="s">
        <v>52</v>
      </c>
      <c r="X1036" s="53" t="s">
        <v>9451</v>
      </c>
      <c r="Y1036" s="53" t="s">
        <v>9452</v>
      </c>
      <c r="Z1036" s="53" t="s">
        <v>1311</v>
      </c>
      <c r="AA1036" s="53" t="s">
        <v>56</v>
      </c>
      <c r="AB1036" s="53">
        <v>279436</v>
      </c>
      <c r="AC1036" s="53">
        <v>279436</v>
      </c>
      <c r="AD1036" s="53" t="s">
        <v>56</v>
      </c>
      <c r="AE1036" s="53" t="s">
        <v>56</v>
      </c>
      <c r="AF1036" s="53" t="s">
        <v>56</v>
      </c>
      <c r="AG1036" s="53">
        <v>279436</v>
      </c>
      <c r="AH1036" s="53" t="s">
        <v>102</v>
      </c>
      <c r="AI1036" s="53">
        <v>139718</v>
      </c>
      <c r="AJ1036" s="53">
        <v>0</v>
      </c>
      <c r="AK1036" s="53" t="s">
        <v>58</v>
      </c>
      <c r="AL1036" s="53">
        <v>0</v>
      </c>
      <c r="AM1036" s="51" t="s">
        <v>59</v>
      </c>
      <c r="AN1036" s="51" t="s">
        <v>60</v>
      </c>
      <c r="AO1036" s="51"/>
      <c r="AP1036" s="53" t="s">
        <v>61</v>
      </c>
      <c r="AQ1036" s="53" t="s">
        <v>62</v>
      </c>
      <c r="AR1036" s="53" t="s">
        <v>161</v>
      </c>
      <c r="AS1036" s="53" t="s">
        <v>88</v>
      </c>
      <c r="AT1036" s="53" t="s">
        <v>153</v>
      </c>
      <c r="AU1036" s="53" t="s">
        <v>65</v>
      </c>
      <c r="AV1036" s="53" t="s">
        <v>7416</v>
      </c>
      <c r="AW1036" s="53" t="s">
        <v>67</v>
      </c>
      <c r="AX1036" s="53" t="s">
        <v>68</v>
      </c>
      <c r="AY1036" s="53" t="s">
        <v>93</v>
      </c>
      <c r="AZ1036" s="53" t="s">
        <v>9191</v>
      </c>
      <c r="BA1036" s="53" t="s">
        <v>202</v>
      </c>
      <c r="BB1036" s="53">
        <v>0</v>
      </c>
      <c r="BC1036" s="53" t="s">
        <v>9453</v>
      </c>
      <c r="BD1036" s="58">
        <v>41801</v>
      </c>
      <c r="BE1036" s="58">
        <v>41822</v>
      </c>
      <c r="BF1036" s="53">
        <v>279436</v>
      </c>
      <c r="BG1036" s="58">
        <v>41822</v>
      </c>
      <c r="BH1036" s="59" t="s">
        <v>9191</v>
      </c>
      <c r="BI1036" s="60">
        <v>1191</v>
      </c>
      <c r="BJ1036" s="61">
        <v>39.700000000000003</v>
      </c>
      <c r="BK1036" s="27">
        <f t="shared" si="56"/>
        <v>39</v>
      </c>
      <c r="BL1036" s="110">
        <f t="shared" si="57"/>
        <v>3.25</v>
      </c>
    </row>
    <row r="1037" spans="1:64" s="77" customFormat="1" ht="18.75" customHeight="1" x14ac:dyDescent="0.25">
      <c r="A1037" s="105" t="s">
        <v>9099</v>
      </c>
      <c r="B1037" s="51" t="s">
        <v>9458</v>
      </c>
      <c r="C1037" s="49">
        <v>93</v>
      </c>
      <c r="D1037" s="63" t="s">
        <v>3333</v>
      </c>
      <c r="E1037" s="51" t="s">
        <v>1632</v>
      </c>
      <c r="F1037" s="114">
        <v>8061</v>
      </c>
      <c r="G1037" s="51" t="s">
        <v>374</v>
      </c>
      <c r="H1037" s="24" t="str">
        <f>IFERROR(IF(F1037*1=9999,VLOOKUP(99&amp;C1037*1,[4]Depara_Prod_Oficial!$A$2:$F$1048576,6,FALSE),VLOOKUP(F1037*1,[4]Depara_Prod_Oficial!$A$2:$F$1048576,6,FALSE)),E1037)</f>
        <v>Vida Homem</v>
      </c>
      <c r="I1037" s="24" t="str">
        <f>IFERROR(VLOOKUP(H1037,'[5]Principais Produtos'!$C$1:$D$42,2,0),"Não")</f>
        <v>Sim</v>
      </c>
      <c r="J1037" s="51" t="s">
        <v>387</v>
      </c>
      <c r="K1037" s="51" t="s">
        <v>47</v>
      </c>
      <c r="L1037" s="51"/>
      <c r="M1037" s="124" t="s">
        <v>369</v>
      </c>
      <c r="N1037" s="125">
        <v>31948.12</v>
      </c>
      <c r="O1037" s="125">
        <v>0</v>
      </c>
      <c r="P1037" s="56">
        <v>31948.12</v>
      </c>
      <c r="Q1037" s="122"/>
      <c r="R1037" s="123"/>
      <c r="S1037" s="62" t="s">
        <v>375</v>
      </c>
      <c r="T1037" s="53">
        <v>2436081</v>
      </c>
      <c r="U1037" s="53" t="s">
        <v>9454</v>
      </c>
      <c r="V1037" s="53" t="s">
        <v>5422</v>
      </c>
      <c r="W1037" s="53" t="s">
        <v>52</v>
      </c>
      <c r="X1037" s="53" t="s">
        <v>9455</v>
      </c>
      <c r="Y1037" s="53" t="s">
        <v>9456</v>
      </c>
      <c r="Z1037" s="53" t="s">
        <v>9457</v>
      </c>
      <c r="AA1037" s="53" t="s">
        <v>56</v>
      </c>
      <c r="AB1037" s="53">
        <v>30000</v>
      </c>
      <c r="AC1037" s="53">
        <v>30000</v>
      </c>
      <c r="AD1037" s="53" t="s">
        <v>56</v>
      </c>
      <c r="AE1037" s="53" t="s">
        <v>56</v>
      </c>
      <c r="AF1037" s="53" t="s">
        <v>56</v>
      </c>
      <c r="AG1037" s="53">
        <v>30000</v>
      </c>
      <c r="AH1037" s="53" t="s">
        <v>102</v>
      </c>
      <c r="AI1037" s="53">
        <v>15000</v>
      </c>
      <c r="AJ1037" s="53">
        <v>0</v>
      </c>
      <c r="AK1037" s="53" t="s">
        <v>58</v>
      </c>
      <c r="AL1037" s="53">
        <v>0</v>
      </c>
      <c r="AM1037" s="51" t="s">
        <v>59</v>
      </c>
      <c r="AN1037" s="51" t="s">
        <v>60</v>
      </c>
      <c r="AO1037" s="51"/>
      <c r="AP1037" s="53" t="s">
        <v>61</v>
      </c>
      <c r="AQ1037" s="53" t="s">
        <v>62</v>
      </c>
      <c r="AR1037" s="53" t="s">
        <v>87</v>
      </c>
      <c r="AS1037" s="53" t="s">
        <v>88</v>
      </c>
      <c r="AT1037" s="53" t="s">
        <v>89</v>
      </c>
      <c r="AU1037" s="53" t="s">
        <v>103</v>
      </c>
      <c r="AV1037" s="53" t="s">
        <v>5424</v>
      </c>
      <c r="AW1037" s="53" t="s">
        <v>2826</v>
      </c>
      <c r="AX1037" s="53" t="s">
        <v>775</v>
      </c>
      <c r="AY1037" s="53" t="s">
        <v>93</v>
      </c>
      <c r="AZ1037" s="53" t="s">
        <v>9140</v>
      </c>
      <c r="BA1037" s="53" t="s">
        <v>124</v>
      </c>
      <c r="BB1037" s="53">
        <v>0</v>
      </c>
      <c r="BC1037" s="53" t="s">
        <v>9458</v>
      </c>
      <c r="BD1037" s="58">
        <v>42817</v>
      </c>
      <c r="BE1037" s="58">
        <v>42837</v>
      </c>
      <c r="BF1037" s="53">
        <v>30000</v>
      </c>
      <c r="BG1037" s="58">
        <v>42837</v>
      </c>
      <c r="BH1037" s="59" t="s">
        <v>9140</v>
      </c>
      <c r="BI1037" s="60">
        <v>177</v>
      </c>
      <c r="BJ1037" s="61">
        <v>5.9</v>
      </c>
      <c r="BK1037" s="27">
        <f t="shared" si="56"/>
        <v>5</v>
      </c>
      <c r="BL1037" s="110">
        <f t="shared" si="57"/>
        <v>0.41666666666666669</v>
      </c>
    </row>
    <row r="1038" spans="1:64" s="77" customFormat="1" ht="18.75" customHeight="1" x14ac:dyDescent="0.25">
      <c r="A1038" s="105" t="s">
        <v>9099</v>
      </c>
      <c r="B1038" s="51" t="s">
        <v>9464</v>
      </c>
      <c r="C1038" s="49">
        <v>93</v>
      </c>
      <c r="D1038" s="63" t="s">
        <v>3333</v>
      </c>
      <c r="E1038" s="51" t="s">
        <v>1630</v>
      </c>
      <c r="F1038" s="114">
        <v>5055</v>
      </c>
      <c r="G1038" s="51" t="s">
        <v>389</v>
      </c>
      <c r="H1038" s="24" t="str">
        <f>IFERROR(IF(F1038*1=9999,VLOOKUP(99&amp;C1038*1,[4]Depara_Prod_Oficial!$A$2:$F$1048576,6,FALSE),VLOOKUP(F1038*1,[4]Depara_Prod_Oficial!$A$2:$F$1048576,6,FALSE)),E1038)</f>
        <v>Vida Master</v>
      </c>
      <c r="I1038" s="24" t="str">
        <f>IFERROR(VLOOKUP(H1038,'[5]Principais Produtos'!$C$1:$D$42,2,0),"Não")</f>
        <v>Sim</v>
      </c>
      <c r="J1038" s="51" t="s">
        <v>387</v>
      </c>
      <c r="K1038" s="51" t="s">
        <v>3664</v>
      </c>
      <c r="L1038" s="51"/>
      <c r="M1038" s="124" t="s">
        <v>369</v>
      </c>
      <c r="N1038" s="125">
        <v>12907.78</v>
      </c>
      <c r="O1038" s="125">
        <v>0</v>
      </c>
      <c r="P1038" s="56">
        <v>12907.78</v>
      </c>
      <c r="Q1038" s="122"/>
      <c r="R1038" s="123"/>
      <c r="S1038" s="62" t="s">
        <v>375</v>
      </c>
      <c r="T1038" s="53">
        <v>2455727</v>
      </c>
      <c r="U1038" s="53" t="s">
        <v>9459</v>
      </c>
      <c r="V1038" s="53" t="s">
        <v>9460</v>
      </c>
      <c r="W1038" s="53" t="s">
        <v>52</v>
      </c>
      <c r="X1038" s="53" t="s">
        <v>9461</v>
      </c>
      <c r="Y1038" s="53" t="s">
        <v>9462</v>
      </c>
      <c r="Z1038" s="53" t="s">
        <v>9463</v>
      </c>
      <c r="AA1038" s="53" t="s">
        <v>56</v>
      </c>
      <c r="AB1038" s="53">
        <v>15167</v>
      </c>
      <c r="AC1038" s="53">
        <v>15167</v>
      </c>
      <c r="AD1038" s="53" t="s">
        <v>56</v>
      </c>
      <c r="AE1038" s="53" t="s">
        <v>56</v>
      </c>
      <c r="AF1038" s="53" t="s">
        <v>56</v>
      </c>
      <c r="AG1038" s="53">
        <v>15167</v>
      </c>
      <c r="AH1038" s="53" t="s">
        <v>102</v>
      </c>
      <c r="AI1038" s="53">
        <v>7583.5</v>
      </c>
      <c r="AJ1038" s="53">
        <v>0</v>
      </c>
      <c r="AK1038" s="53" t="s">
        <v>58</v>
      </c>
      <c r="AL1038" s="53">
        <v>0</v>
      </c>
      <c r="AM1038" s="51" t="s">
        <v>59</v>
      </c>
      <c r="AN1038" s="51" t="s">
        <v>60</v>
      </c>
      <c r="AO1038" s="51"/>
      <c r="AP1038" s="53" t="s">
        <v>61</v>
      </c>
      <c r="AQ1038" s="53" t="s">
        <v>62</v>
      </c>
      <c r="AR1038" s="53" t="s">
        <v>168</v>
      </c>
      <c r="AS1038" s="53" t="s">
        <v>88</v>
      </c>
      <c r="AT1038" s="53" t="s">
        <v>89</v>
      </c>
      <c r="AU1038" s="53" t="s">
        <v>90</v>
      </c>
      <c r="AV1038" s="53" t="s">
        <v>6136</v>
      </c>
      <c r="AW1038" s="53" t="s">
        <v>92</v>
      </c>
      <c r="AX1038" s="53" t="s">
        <v>68</v>
      </c>
      <c r="AY1038" s="53" t="s">
        <v>93</v>
      </c>
      <c r="AZ1038" s="53" t="s">
        <v>9120</v>
      </c>
      <c r="BA1038" s="53" t="s">
        <v>202</v>
      </c>
      <c r="BB1038" s="53">
        <v>0</v>
      </c>
      <c r="BC1038" s="53" t="s">
        <v>9464</v>
      </c>
      <c r="BD1038" s="58">
        <v>42879</v>
      </c>
      <c r="BE1038" s="58">
        <v>42888</v>
      </c>
      <c r="BF1038" s="53">
        <v>15167</v>
      </c>
      <c r="BG1038" s="58">
        <v>42888</v>
      </c>
      <c r="BH1038" s="59" t="s">
        <v>9120</v>
      </c>
      <c r="BI1038" s="60">
        <v>130</v>
      </c>
      <c r="BJ1038" s="61">
        <v>4.333333333333333</v>
      </c>
      <c r="BK1038" s="27">
        <f t="shared" si="56"/>
        <v>4</v>
      </c>
      <c r="BL1038" s="110">
        <f t="shared" si="57"/>
        <v>0.33333333333333331</v>
      </c>
    </row>
    <row r="1039" spans="1:64" s="77" customFormat="1" ht="18.75" customHeight="1" x14ac:dyDescent="0.25">
      <c r="A1039" s="105" t="s">
        <v>9099</v>
      </c>
      <c r="B1039" s="51" t="s">
        <v>9470</v>
      </c>
      <c r="C1039" s="49">
        <v>93</v>
      </c>
      <c r="D1039" s="63" t="s">
        <v>3333</v>
      </c>
      <c r="E1039" s="51" t="s">
        <v>1630</v>
      </c>
      <c r="F1039" s="114">
        <v>5055</v>
      </c>
      <c r="G1039" s="51" t="s">
        <v>389</v>
      </c>
      <c r="H1039" s="24" t="str">
        <f>IFERROR(IF(F1039*1=9999,VLOOKUP(99&amp;C1039*1,[4]Depara_Prod_Oficial!$A$2:$F$1048576,6,FALSE),VLOOKUP(F1039*1,[4]Depara_Prod_Oficial!$A$2:$F$1048576,6,FALSE)),E1039)</f>
        <v>Vida Master</v>
      </c>
      <c r="I1039" s="24" t="str">
        <f>IFERROR(VLOOKUP(H1039,'[5]Principais Produtos'!$C$1:$D$42,2,0),"Não")</f>
        <v>Sim</v>
      </c>
      <c r="J1039" s="51" t="s">
        <v>387</v>
      </c>
      <c r="K1039" s="51" t="s">
        <v>3664</v>
      </c>
      <c r="L1039" s="51"/>
      <c r="M1039" s="124" t="s">
        <v>903</v>
      </c>
      <c r="N1039" s="125">
        <v>15748.38</v>
      </c>
      <c r="O1039" s="125">
        <v>15748.38</v>
      </c>
      <c r="P1039" s="56">
        <v>0</v>
      </c>
      <c r="Q1039" s="122"/>
      <c r="R1039" s="123"/>
      <c r="S1039" s="62" t="s">
        <v>375</v>
      </c>
      <c r="T1039" s="53">
        <v>2249018</v>
      </c>
      <c r="U1039" s="53" t="s">
        <v>9465</v>
      </c>
      <c r="V1039" s="53" t="s">
        <v>9466</v>
      </c>
      <c r="W1039" s="53" t="s">
        <v>52</v>
      </c>
      <c r="X1039" s="53" t="s">
        <v>9467</v>
      </c>
      <c r="Y1039" s="53" t="s">
        <v>9468</v>
      </c>
      <c r="Z1039" s="53" t="s">
        <v>9469</v>
      </c>
      <c r="AA1039" s="53" t="s">
        <v>56</v>
      </c>
      <c r="AB1039" s="53">
        <v>11000</v>
      </c>
      <c r="AC1039" s="53">
        <v>11000</v>
      </c>
      <c r="AD1039" s="53" t="s">
        <v>56</v>
      </c>
      <c r="AE1039" s="53" t="s">
        <v>56</v>
      </c>
      <c r="AF1039" s="53" t="s">
        <v>56</v>
      </c>
      <c r="AG1039" s="53">
        <v>11000</v>
      </c>
      <c r="AH1039" s="53" t="s">
        <v>102</v>
      </c>
      <c r="AI1039" s="53">
        <v>5500</v>
      </c>
      <c r="AJ1039" s="53">
        <v>0</v>
      </c>
      <c r="AK1039" s="53" t="s">
        <v>58</v>
      </c>
      <c r="AL1039" s="53">
        <v>0</v>
      </c>
      <c r="AM1039" s="51" t="s">
        <v>59</v>
      </c>
      <c r="AN1039" s="51" t="s">
        <v>60</v>
      </c>
      <c r="AO1039" s="51"/>
      <c r="AP1039" s="53" t="s">
        <v>61</v>
      </c>
      <c r="AQ1039" s="53" t="s">
        <v>62</v>
      </c>
      <c r="AR1039" s="53" t="s">
        <v>87</v>
      </c>
      <c r="AS1039" s="53" t="s">
        <v>88</v>
      </c>
      <c r="AT1039" s="53" t="s">
        <v>169</v>
      </c>
      <c r="AU1039" s="53" t="s">
        <v>65</v>
      </c>
      <c r="AV1039" s="53" t="s">
        <v>6182</v>
      </c>
      <c r="AW1039" s="53" t="s">
        <v>92</v>
      </c>
      <c r="AX1039" s="53" t="s">
        <v>68</v>
      </c>
      <c r="AY1039" s="53" t="s">
        <v>93</v>
      </c>
      <c r="AZ1039" s="53" t="s">
        <v>9267</v>
      </c>
      <c r="BA1039" s="53" t="s">
        <v>94</v>
      </c>
      <c r="BB1039" s="53">
        <v>0</v>
      </c>
      <c r="BC1039" s="53" t="s">
        <v>9470</v>
      </c>
      <c r="BD1039" s="58">
        <v>42466</v>
      </c>
      <c r="BE1039" s="58">
        <v>42492</v>
      </c>
      <c r="BF1039" s="53">
        <v>11000</v>
      </c>
      <c r="BG1039" s="58">
        <v>42492</v>
      </c>
      <c r="BH1039" s="59" t="s">
        <v>9267</v>
      </c>
      <c r="BI1039" s="60">
        <v>527</v>
      </c>
      <c r="BJ1039" s="61">
        <v>17.566666666666666</v>
      </c>
      <c r="BK1039" s="27">
        <f t="shared" si="56"/>
        <v>17</v>
      </c>
      <c r="BL1039" s="110">
        <f t="shared" si="57"/>
        <v>1.4166666666666667</v>
      </c>
    </row>
    <row r="1040" spans="1:64" s="77" customFormat="1" ht="18.75" customHeight="1" x14ac:dyDescent="0.25">
      <c r="A1040" s="105" t="s">
        <v>9099</v>
      </c>
      <c r="B1040" s="51" t="s">
        <v>9475</v>
      </c>
      <c r="C1040" s="49">
        <v>82</v>
      </c>
      <c r="D1040" s="63" t="s">
        <v>3333</v>
      </c>
      <c r="E1040" s="51" t="s">
        <v>2317</v>
      </c>
      <c r="F1040" s="114">
        <v>5009</v>
      </c>
      <c r="G1040" s="51" t="s">
        <v>386</v>
      </c>
      <c r="H1040" s="24" t="str">
        <f>IFERROR(IF(F1040*1=9999,VLOOKUP(99&amp;C1040*1,[4]Depara_Prod_Oficial!$A$2:$F$1048576,6,FALSE),VLOOKUP(F1040*1,[4]Depara_Prod_Oficial!$A$2:$F$1048576,6,FALSE)),E1040)</f>
        <v>AP STD</v>
      </c>
      <c r="I1040" s="24" t="str">
        <f>IFERROR(VLOOKUP(H1040,'[5]Principais Produtos'!$C$1:$D$42,2,0),"Não")</f>
        <v>Sim</v>
      </c>
      <c r="J1040" s="51" t="s">
        <v>387</v>
      </c>
      <c r="K1040" s="51" t="s">
        <v>6139</v>
      </c>
      <c r="L1040" s="51"/>
      <c r="M1040" s="124" t="s">
        <v>369</v>
      </c>
      <c r="N1040" s="125">
        <v>45921.16</v>
      </c>
      <c r="O1040" s="125">
        <v>0</v>
      </c>
      <c r="P1040" s="56">
        <v>45921.16</v>
      </c>
      <c r="Q1040" s="122"/>
      <c r="R1040" s="123"/>
      <c r="S1040" s="62" t="s">
        <v>375</v>
      </c>
      <c r="T1040" s="53">
        <v>2468473</v>
      </c>
      <c r="U1040" s="53" t="s">
        <v>9471</v>
      </c>
      <c r="V1040" s="53" t="s">
        <v>9472</v>
      </c>
      <c r="W1040" s="53" t="s">
        <v>52</v>
      </c>
      <c r="X1040" s="53" t="s">
        <v>9473</v>
      </c>
      <c r="Y1040" s="53" t="s">
        <v>9474</v>
      </c>
      <c r="Z1040" s="53" t="s">
        <v>8615</v>
      </c>
      <c r="AA1040" s="53" t="s">
        <v>56</v>
      </c>
      <c r="AB1040" s="53">
        <v>45742</v>
      </c>
      <c r="AC1040" s="53">
        <v>45742</v>
      </c>
      <c r="AD1040" s="53" t="s">
        <v>56</v>
      </c>
      <c r="AE1040" s="53" t="s">
        <v>56</v>
      </c>
      <c r="AF1040" s="53" t="s">
        <v>56</v>
      </c>
      <c r="AG1040" s="53">
        <v>45742</v>
      </c>
      <c r="AH1040" s="53" t="s">
        <v>102</v>
      </c>
      <c r="AI1040" s="53">
        <v>22871</v>
      </c>
      <c r="AJ1040" s="53">
        <v>0</v>
      </c>
      <c r="AK1040" s="53" t="s">
        <v>58</v>
      </c>
      <c r="AL1040" s="53">
        <v>0</v>
      </c>
      <c r="AM1040" s="51" t="s">
        <v>59</v>
      </c>
      <c r="AN1040" s="51" t="s">
        <v>60</v>
      </c>
      <c r="AO1040" s="51"/>
      <c r="AP1040" s="53" t="s">
        <v>61</v>
      </c>
      <c r="AQ1040" s="53" t="s">
        <v>62</v>
      </c>
      <c r="AR1040" s="53" t="s">
        <v>142</v>
      </c>
      <c r="AS1040" s="53" t="s">
        <v>88</v>
      </c>
      <c r="AT1040" s="53" t="s">
        <v>980</v>
      </c>
      <c r="AU1040" s="53" t="s">
        <v>65</v>
      </c>
      <c r="AV1040" s="53" t="s">
        <v>201</v>
      </c>
      <c r="AW1040" s="53" t="s">
        <v>92</v>
      </c>
      <c r="AX1040" s="53" t="s">
        <v>68</v>
      </c>
      <c r="AY1040" s="53" t="s">
        <v>93</v>
      </c>
      <c r="AZ1040" s="53" t="s">
        <v>9160</v>
      </c>
      <c r="BA1040" s="53" t="s">
        <v>202</v>
      </c>
      <c r="BB1040" s="53">
        <v>0</v>
      </c>
      <c r="BC1040" s="53" t="s">
        <v>9475</v>
      </c>
      <c r="BD1040" s="58">
        <v>42913</v>
      </c>
      <c r="BE1040" s="58">
        <v>42924</v>
      </c>
      <c r="BF1040" s="53">
        <v>45742</v>
      </c>
      <c r="BG1040" s="58">
        <v>42924</v>
      </c>
      <c r="BH1040" s="59" t="s">
        <v>9160</v>
      </c>
      <c r="BI1040" s="60">
        <v>108</v>
      </c>
      <c r="BJ1040" s="61">
        <v>3.6</v>
      </c>
      <c r="BK1040" s="27">
        <f t="shared" si="56"/>
        <v>3</v>
      </c>
      <c r="BL1040" s="110">
        <f t="shared" si="57"/>
        <v>0.25</v>
      </c>
    </row>
    <row r="1041" spans="1:64" s="77" customFormat="1" ht="18.75" customHeight="1" x14ac:dyDescent="0.25">
      <c r="A1041" s="105" t="s">
        <v>9099</v>
      </c>
      <c r="B1041" s="51" t="s">
        <v>9480</v>
      </c>
      <c r="C1041" s="49">
        <v>93</v>
      </c>
      <c r="D1041" s="63" t="s">
        <v>3333</v>
      </c>
      <c r="E1041" s="51" t="s">
        <v>1630</v>
      </c>
      <c r="F1041" s="114">
        <v>5055</v>
      </c>
      <c r="G1041" s="51" t="s">
        <v>389</v>
      </c>
      <c r="H1041" s="24" t="str">
        <f>IFERROR(IF(F1041*1=9999,VLOOKUP(99&amp;C1041*1,[4]Depara_Prod_Oficial!$A$2:$F$1048576,6,FALSE),VLOOKUP(F1041*1,[4]Depara_Prod_Oficial!$A$2:$F$1048576,6,FALSE)),E1041)</f>
        <v>Vida Master</v>
      </c>
      <c r="I1041" s="24" t="str">
        <f>IFERROR(VLOOKUP(H1041,'[5]Principais Produtos'!$C$1:$D$42,2,0),"Não")</f>
        <v>Sim</v>
      </c>
      <c r="J1041" s="51" t="s">
        <v>387</v>
      </c>
      <c r="K1041" s="51" t="s">
        <v>958</v>
      </c>
      <c r="L1041" s="51" t="s">
        <v>5507</v>
      </c>
      <c r="M1041" s="124" t="s">
        <v>369</v>
      </c>
      <c r="N1041" s="125">
        <v>13053.08</v>
      </c>
      <c r="O1041" s="125">
        <v>0</v>
      </c>
      <c r="P1041" s="56">
        <v>13053.08</v>
      </c>
      <c r="Q1041" s="122"/>
      <c r="R1041" s="123"/>
      <c r="S1041" s="62" t="s">
        <v>375</v>
      </c>
      <c r="T1041" s="53">
        <v>2451227</v>
      </c>
      <c r="U1041" s="53" t="s">
        <v>9476</v>
      </c>
      <c r="V1041" s="53" t="s">
        <v>9477</v>
      </c>
      <c r="W1041" s="53" t="s">
        <v>52</v>
      </c>
      <c r="X1041" s="53" t="s">
        <v>9478</v>
      </c>
      <c r="Y1041" s="53" t="s">
        <v>9479</v>
      </c>
      <c r="Z1041" s="53" t="s">
        <v>5067</v>
      </c>
      <c r="AA1041" s="53" t="s">
        <v>56</v>
      </c>
      <c r="AB1041" s="53">
        <v>12375</v>
      </c>
      <c r="AC1041" s="53">
        <v>12375</v>
      </c>
      <c r="AD1041" s="53" t="s">
        <v>56</v>
      </c>
      <c r="AE1041" s="53" t="s">
        <v>56</v>
      </c>
      <c r="AF1041" s="53" t="s">
        <v>56</v>
      </c>
      <c r="AG1041" s="53">
        <v>12375</v>
      </c>
      <c r="AH1041" s="53" t="s">
        <v>102</v>
      </c>
      <c r="AI1041" s="53">
        <v>6187.5</v>
      </c>
      <c r="AJ1041" s="53">
        <v>0</v>
      </c>
      <c r="AK1041" s="53" t="s">
        <v>58</v>
      </c>
      <c r="AL1041" s="53">
        <v>0</v>
      </c>
      <c r="AM1041" s="51" t="s">
        <v>59</v>
      </c>
      <c r="AN1041" s="51" t="s">
        <v>60</v>
      </c>
      <c r="AO1041" s="51"/>
      <c r="AP1041" s="53" t="s">
        <v>61</v>
      </c>
      <c r="AQ1041" s="53" t="s">
        <v>62</v>
      </c>
      <c r="AR1041" s="53" t="s">
        <v>87</v>
      </c>
      <c r="AS1041" s="53" t="s">
        <v>88</v>
      </c>
      <c r="AT1041" s="53" t="s">
        <v>89</v>
      </c>
      <c r="AU1041" s="53" t="s">
        <v>103</v>
      </c>
      <c r="AV1041" s="53" t="s">
        <v>1558</v>
      </c>
      <c r="AW1041" s="53" t="s">
        <v>92</v>
      </c>
      <c r="AX1041" s="53" t="s">
        <v>68</v>
      </c>
      <c r="AY1041" s="53" t="s">
        <v>93</v>
      </c>
      <c r="AZ1041" s="53" t="s">
        <v>9160</v>
      </c>
      <c r="BA1041" s="53" t="s">
        <v>202</v>
      </c>
      <c r="BB1041" s="53">
        <v>0</v>
      </c>
      <c r="BC1041" s="53" t="s">
        <v>9480</v>
      </c>
      <c r="BD1041" s="58">
        <v>42870</v>
      </c>
      <c r="BE1041" s="58">
        <v>42878</v>
      </c>
      <c r="BF1041" s="53">
        <v>12375</v>
      </c>
      <c r="BG1041" s="58">
        <v>42878</v>
      </c>
      <c r="BH1041" s="59" t="s">
        <v>9160</v>
      </c>
      <c r="BI1041" s="60">
        <v>154</v>
      </c>
      <c r="BJ1041" s="61">
        <v>5.1333333333333337</v>
      </c>
      <c r="BK1041" s="27">
        <f t="shared" si="56"/>
        <v>5</v>
      </c>
      <c r="BL1041" s="110">
        <f t="shared" si="57"/>
        <v>0.41666666666666669</v>
      </c>
    </row>
    <row r="1042" spans="1:64" s="77" customFormat="1" ht="18.75" customHeight="1" x14ac:dyDescent="0.25">
      <c r="A1042" s="105" t="s">
        <v>9099</v>
      </c>
      <c r="B1042" s="51" t="s">
        <v>9485</v>
      </c>
      <c r="C1042" s="49">
        <v>82</v>
      </c>
      <c r="D1042" s="63" t="s">
        <v>3333</v>
      </c>
      <c r="E1042" s="51" t="s">
        <v>917</v>
      </c>
      <c r="F1042" s="114">
        <v>5012</v>
      </c>
      <c r="G1042" s="51" t="s">
        <v>386</v>
      </c>
      <c r="H1042" s="24" t="str">
        <f>IFERROR(IF(F1042*1=9999,VLOOKUP(99&amp;C1042*1,[4]Depara_Prod_Oficial!$A$2:$F$1048576,6,FALSE),VLOOKUP(F1042*1,[4]Depara_Prod_Oficial!$A$2:$F$1048576,6,FALSE)),E1042)</f>
        <v>AP STD</v>
      </c>
      <c r="I1042" s="24" t="str">
        <f>IFERROR(VLOOKUP(H1042,'[5]Principais Produtos'!$C$1:$D$42,2,0),"Não")</f>
        <v>Sim</v>
      </c>
      <c r="J1042" s="51" t="s">
        <v>387</v>
      </c>
      <c r="K1042" s="51" t="s">
        <v>3664</v>
      </c>
      <c r="L1042" s="51"/>
      <c r="M1042" s="124" t="s">
        <v>369</v>
      </c>
      <c r="N1042" s="125">
        <v>127735.16</v>
      </c>
      <c r="O1042" s="125">
        <v>0</v>
      </c>
      <c r="P1042" s="56">
        <v>127735.16</v>
      </c>
      <c r="Q1042" s="122"/>
      <c r="R1042" s="123"/>
      <c r="S1042" s="62" t="s">
        <v>375</v>
      </c>
      <c r="T1042" s="53">
        <v>2192902</v>
      </c>
      <c r="U1042" s="53" t="s">
        <v>9481</v>
      </c>
      <c r="V1042" s="53" t="s">
        <v>9482</v>
      </c>
      <c r="W1042" s="53" t="s">
        <v>52</v>
      </c>
      <c r="X1042" s="53" t="s">
        <v>9483</v>
      </c>
      <c r="Y1042" s="53" t="s">
        <v>9484</v>
      </c>
      <c r="Z1042" s="53" t="s">
        <v>7888</v>
      </c>
      <c r="AA1042" s="53" t="s">
        <v>56</v>
      </c>
      <c r="AB1042" s="53">
        <v>91638</v>
      </c>
      <c r="AC1042" s="53">
        <v>91638</v>
      </c>
      <c r="AD1042" s="53" t="s">
        <v>56</v>
      </c>
      <c r="AE1042" s="53" t="s">
        <v>56</v>
      </c>
      <c r="AF1042" s="53" t="s">
        <v>56</v>
      </c>
      <c r="AG1042" s="53">
        <v>91638</v>
      </c>
      <c r="AH1042" s="53" t="s">
        <v>102</v>
      </c>
      <c r="AI1042" s="53">
        <v>45819</v>
      </c>
      <c r="AJ1042" s="53">
        <v>0</v>
      </c>
      <c r="AK1042" s="53" t="s">
        <v>58</v>
      </c>
      <c r="AL1042" s="53">
        <v>0</v>
      </c>
      <c r="AM1042" s="51" t="s">
        <v>59</v>
      </c>
      <c r="AN1042" s="51" t="s">
        <v>60</v>
      </c>
      <c r="AO1042" s="51"/>
      <c r="AP1042" s="53" t="s">
        <v>61</v>
      </c>
      <c r="AQ1042" s="53" t="s">
        <v>62</v>
      </c>
      <c r="AR1042" s="53" t="s">
        <v>737</v>
      </c>
      <c r="AS1042" s="53" t="s">
        <v>88</v>
      </c>
      <c r="AT1042" s="53" t="s">
        <v>153</v>
      </c>
      <c r="AU1042" s="53" t="s">
        <v>65</v>
      </c>
      <c r="AV1042" s="53" t="s">
        <v>5953</v>
      </c>
      <c r="AW1042" s="53" t="s">
        <v>92</v>
      </c>
      <c r="AX1042" s="53" t="s">
        <v>68</v>
      </c>
      <c r="AY1042" s="53" t="s">
        <v>93</v>
      </c>
      <c r="AZ1042" s="53" t="s">
        <v>9254</v>
      </c>
      <c r="BA1042" s="53" t="s">
        <v>202</v>
      </c>
      <c r="BB1042" s="53">
        <v>0</v>
      </c>
      <c r="BC1042" s="53" t="s">
        <v>9485</v>
      </c>
      <c r="BD1042" s="58">
        <v>42355</v>
      </c>
      <c r="BE1042" s="58">
        <v>42382</v>
      </c>
      <c r="BF1042" s="53">
        <v>91638</v>
      </c>
      <c r="BG1042" s="58">
        <v>42382</v>
      </c>
      <c r="BH1042" s="59" t="s">
        <v>9254</v>
      </c>
      <c r="BI1042" s="60">
        <v>651</v>
      </c>
      <c r="BJ1042" s="61">
        <v>21.7</v>
      </c>
      <c r="BK1042" s="27">
        <f t="shared" ref="BK1042:BK1105" si="58">DATEDIF(BG1042,BH1042,"m")</f>
        <v>21</v>
      </c>
      <c r="BL1042" s="110">
        <f t="shared" ref="BL1042:BL1105" si="59">BK1042/12</f>
        <v>1.75</v>
      </c>
    </row>
    <row r="1043" spans="1:64" s="77" customFormat="1" ht="18.75" customHeight="1" x14ac:dyDescent="0.25">
      <c r="A1043" s="105" t="s">
        <v>9099</v>
      </c>
      <c r="B1043" s="51" t="s">
        <v>9488</v>
      </c>
      <c r="C1043" s="49">
        <v>82</v>
      </c>
      <c r="D1043" s="63" t="s">
        <v>3333</v>
      </c>
      <c r="E1043" s="51" t="s">
        <v>1627</v>
      </c>
      <c r="F1043" s="114">
        <v>5013</v>
      </c>
      <c r="G1043" s="51" t="s">
        <v>386</v>
      </c>
      <c r="H1043" s="24" t="str">
        <f>IFERROR(IF(F1043*1=9999,VLOOKUP(99&amp;C1043*1,[4]Depara_Prod_Oficial!$A$2:$F$1048576,6,FALSE),VLOOKUP(F1043*1,[4]Depara_Prod_Oficial!$A$2:$F$1048576,6,FALSE)),E1043)</f>
        <v>AP STD</v>
      </c>
      <c r="I1043" s="24" t="str">
        <f>IFERROR(VLOOKUP(H1043,'[5]Principais Produtos'!$C$1:$D$42,2,0),"Não")</f>
        <v>Sim</v>
      </c>
      <c r="J1043" s="51" t="s">
        <v>387</v>
      </c>
      <c r="K1043" s="51" t="s">
        <v>6139</v>
      </c>
      <c r="L1043" s="51"/>
      <c r="M1043" s="124" t="s">
        <v>903</v>
      </c>
      <c r="N1043" s="125">
        <v>18703.22</v>
      </c>
      <c r="O1043" s="125">
        <v>18703.22</v>
      </c>
      <c r="P1043" s="56">
        <v>0</v>
      </c>
      <c r="Q1043" s="122"/>
      <c r="R1043" s="123"/>
      <c r="S1043" s="62" t="s">
        <v>375</v>
      </c>
      <c r="T1043" s="53">
        <v>2432989</v>
      </c>
      <c r="U1043" s="53" t="s">
        <v>9486</v>
      </c>
      <c r="V1043" s="53" t="s">
        <v>6665</v>
      </c>
      <c r="W1043" s="53" t="s">
        <v>52</v>
      </c>
      <c r="X1043" s="53" t="s">
        <v>6666</v>
      </c>
      <c r="Y1043" s="53" t="s">
        <v>9487</v>
      </c>
      <c r="Z1043" s="53" t="s">
        <v>5067</v>
      </c>
      <c r="AA1043" s="53" t="s">
        <v>56</v>
      </c>
      <c r="AB1043" s="53">
        <v>35913</v>
      </c>
      <c r="AC1043" s="53">
        <v>71826</v>
      </c>
      <c r="AD1043" s="53" t="s">
        <v>56</v>
      </c>
      <c r="AE1043" s="53" t="s">
        <v>56</v>
      </c>
      <c r="AF1043" s="53" t="s">
        <v>56</v>
      </c>
      <c r="AG1043" s="53">
        <v>35913</v>
      </c>
      <c r="AH1043" s="53" t="s">
        <v>102</v>
      </c>
      <c r="AI1043" s="53">
        <v>17956.5</v>
      </c>
      <c r="AJ1043" s="53">
        <v>0</v>
      </c>
      <c r="AK1043" s="53" t="s">
        <v>58</v>
      </c>
      <c r="AL1043" s="53">
        <v>0</v>
      </c>
      <c r="AM1043" s="51" t="s">
        <v>59</v>
      </c>
      <c r="AN1043" s="51" t="s">
        <v>60</v>
      </c>
      <c r="AO1043" s="51"/>
      <c r="AP1043" s="53" t="s">
        <v>61</v>
      </c>
      <c r="AQ1043" s="53" t="s">
        <v>62</v>
      </c>
      <c r="AR1043" s="53" t="s">
        <v>168</v>
      </c>
      <c r="AS1043" s="53" t="s">
        <v>88</v>
      </c>
      <c r="AT1043" s="53" t="s">
        <v>89</v>
      </c>
      <c r="AU1043" s="53" t="s">
        <v>103</v>
      </c>
      <c r="AV1043" s="53" t="s">
        <v>1382</v>
      </c>
      <c r="AW1043" s="53" t="s">
        <v>92</v>
      </c>
      <c r="AX1043" s="53" t="s">
        <v>68</v>
      </c>
      <c r="AY1043" s="53" t="s">
        <v>93</v>
      </c>
      <c r="AZ1043" s="53" t="s">
        <v>9254</v>
      </c>
      <c r="BA1043" s="53" t="s">
        <v>94</v>
      </c>
      <c r="BB1043" s="53">
        <v>0</v>
      </c>
      <c r="BC1043" s="53" t="s">
        <v>9488</v>
      </c>
      <c r="BD1043" s="58">
        <v>42816</v>
      </c>
      <c r="BE1043" s="58">
        <v>42829</v>
      </c>
      <c r="BF1043" s="53">
        <v>35913</v>
      </c>
      <c r="BG1043" s="58">
        <v>42829</v>
      </c>
      <c r="BH1043" s="59" t="s">
        <v>9254</v>
      </c>
      <c r="BI1043" s="60">
        <v>204</v>
      </c>
      <c r="BJ1043" s="61">
        <v>6.8</v>
      </c>
      <c r="BK1043" s="27">
        <f t="shared" si="58"/>
        <v>6</v>
      </c>
      <c r="BL1043" s="110">
        <f t="shared" si="59"/>
        <v>0.5</v>
      </c>
    </row>
    <row r="1044" spans="1:64" s="77" customFormat="1" ht="18.75" customHeight="1" x14ac:dyDescent="0.25">
      <c r="A1044" s="105" t="s">
        <v>9099</v>
      </c>
      <c r="B1044" s="51" t="s">
        <v>9495</v>
      </c>
      <c r="C1044" s="49">
        <v>93</v>
      </c>
      <c r="D1044" s="63" t="s">
        <v>3333</v>
      </c>
      <c r="E1044" s="51" t="s">
        <v>377</v>
      </c>
      <c r="F1044" s="114">
        <v>5030</v>
      </c>
      <c r="G1044" s="51" t="s">
        <v>46</v>
      </c>
      <c r="H1044" s="24" t="str">
        <f>IFERROR(IF(F1044*1=9999,VLOOKUP(99&amp;C1044*1,[4]Depara_Prod_Oficial!$A$2:$F$1048576,6,FALSE),VLOOKUP(F1044*1,[4]Depara_Prod_Oficial!$A$2:$F$1048576,6,FALSE)),E1044)</f>
        <v>Vida Proteção Exclusiva</v>
      </c>
      <c r="I1044" s="24" t="str">
        <f>IFERROR(VLOOKUP(H1044,'[5]Principais Produtos'!$C$1:$D$42,2,0),"Não")</f>
        <v>Sim</v>
      </c>
      <c r="J1044" s="51" t="s">
        <v>387</v>
      </c>
      <c r="K1044" s="51" t="s">
        <v>3664</v>
      </c>
      <c r="L1044" s="51"/>
      <c r="M1044" s="124" t="s">
        <v>369</v>
      </c>
      <c r="N1044" s="125">
        <v>34761.519999999997</v>
      </c>
      <c r="O1044" s="125">
        <v>0</v>
      </c>
      <c r="P1044" s="56">
        <v>34761.519999999997</v>
      </c>
      <c r="Q1044" s="122"/>
      <c r="R1044" s="123"/>
      <c r="S1044" s="62" t="s">
        <v>375</v>
      </c>
      <c r="T1044" s="53">
        <v>2452890</v>
      </c>
      <c r="U1044" s="53" t="s">
        <v>9489</v>
      </c>
      <c r="V1044" s="53" t="s">
        <v>9490</v>
      </c>
      <c r="W1044" s="53" t="s">
        <v>52</v>
      </c>
      <c r="X1044" s="53" t="s">
        <v>9491</v>
      </c>
      <c r="Y1044" s="53" t="s">
        <v>9492</v>
      </c>
      <c r="Z1044" s="53" t="s">
        <v>9493</v>
      </c>
      <c r="AA1044" s="53" t="s">
        <v>56</v>
      </c>
      <c r="AB1044" s="53">
        <v>28638</v>
      </c>
      <c r="AC1044" s="53">
        <v>28638</v>
      </c>
      <c r="AD1044" s="53" t="s">
        <v>56</v>
      </c>
      <c r="AE1044" s="53" t="s">
        <v>56</v>
      </c>
      <c r="AF1044" s="53" t="s">
        <v>56</v>
      </c>
      <c r="AG1044" s="53">
        <v>28638</v>
      </c>
      <c r="AH1044" s="53" t="s">
        <v>102</v>
      </c>
      <c r="AI1044" s="53">
        <v>14319</v>
      </c>
      <c r="AJ1044" s="53">
        <v>0</v>
      </c>
      <c r="AK1044" s="53" t="s">
        <v>58</v>
      </c>
      <c r="AL1044" s="53">
        <v>0</v>
      </c>
      <c r="AM1044" s="51" t="s">
        <v>59</v>
      </c>
      <c r="AN1044" s="51" t="s">
        <v>60</v>
      </c>
      <c r="AO1044" s="51"/>
      <c r="AP1044" s="53" t="s">
        <v>61</v>
      </c>
      <c r="AQ1044" s="53" t="s">
        <v>62</v>
      </c>
      <c r="AR1044" s="53" t="s">
        <v>87</v>
      </c>
      <c r="AS1044" s="53" t="s">
        <v>88</v>
      </c>
      <c r="AT1044" s="53" t="s">
        <v>153</v>
      </c>
      <c r="AU1044" s="53" t="s">
        <v>65</v>
      </c>
      <c r="AV1044" s="53" t="s">
        <v>9494</v>
      </c>
      <c r="AW1044" s="53" t="s">
        <v>92</v>
      </c>
      <c r="AX1044" s="53" t="s">
        <v>68</v>
      </c>
      <c r="AY1044" s="53" t="s">
        <v>93</v>
      </c>
      <c r="AZ1044" s="53" t="s">
        <v>9134</v>
      </c>
      <c r="BA1044" s="53" t="s">
        <v>202</v>
      </c>
      <c r="BB1044" s="53">
        <v>0</v>
      </c>
      <c r="BC1044" s="53" t="s">
        <v>9495</v>
      </c>
      <c r="BD1044" s="58">
        <v>42875</v>
      </c>
      <c r="BE1044" s="58">
        <v>42881</v>
      </c>
      <c r="BF1044" s="53">
        <v>28638</v>
      </c>
      <c r="BG1044" s="58">
        <v>42881</v>
      </c>
      <c r="BH1044" s="59" t="s">
        <v>9134</v>
      </c>
      <c r="BI1044" s="60">
        <v>158</v>
      </c>
      <c r="BJ1044" s="61">
        <v>5.2666666666666666</v>
      </c>
      <c r="BK1044" s="27">
        <f t="shared" si="58"/>
        <v>5</v>
      </c>
      <c r="BL1044" s="110">
        <f t="shared" si="59"/>
        <v>0.41666666666666669</v>
      </c>
    </row>
    <row r="1045" spans="1:64" s="77" customFormat="1" ht="18.75" customHeight="1" x14ac:dyDescent="0.25">
      <c r="A1045" s="105" t="s">
        <v>9099</v>
      </c>
      <c r="B1045" s="51" t="s">
        <v>9501</v>
      </c>
      <c r="C1045" s="49">
        <v>93</v>
      </c>
      <c r="D1045" s="63" t="s">
        <v>3333</v>
      </c>
      <c r="E1045" s="51" t="s">
        <v>377</v>
      </c>
      <c r="F1045" s="114">
        <v>5030</v>
      </c>
      <c r="G1045" s="51" t="s">
        <v>46</v>
      </c>
      <c r="H1045" s="24" t="str">
        <f>IFERROR(IF(F1045*1=9999,VLOOKUP(99&amp;C1045*1,[4]Depara_Prod_Oficial!$A$2:$F$1048576,6,FALSE),VLOOKUP(F1045*1,[4]Depara_Prod_Oficial!$A$2:$F$1048576,6,FALSE)),E1045)</f>
        <v>Vida Proteção Exclusiva</v>
      </c>
      <c r="I1045" s="24" t="str">
        <f>IFERROR(VLOOKUP(H1045,'[5]Principais Produtos'!$C$1:$D$42,2,0),"Não")</f>
        <v>Sim</v>
      </c>
      <c r="J1045" s="51" t="s">
        <v>387</v>
      </c>
      <c r="K1045" s="51" t="s">
        <v>47</v>
      </c>
      <c r="L1045" s="51"/>
      <c r="M1045" s="124" t="s">
        <v>369</v>
      </c>
      <c r="N1045" s="125">
        <v>68055.08</v>
      </c>
      <c r="O1045" s="125">
        <v>0</v>
      </c>
      <c r="P1045" s="56">
        <v>68055.08</v>
      </c>
      <c r="Q1045" s="122"/>
      <c r="R1045" s="123"/>
      <c r="S1045" s="62" t="s">
        <v>375</v>
      </c>
      <c r="T1045" s="53">
        <v>1996347</v>
      </c>
      <c r="U1045" s="53" t="s">
        <v>9496</v>
      </c>
      <c r="V1045" s="53" t="s">
        <v>9497</v>
      </c>
      <c r="W1045" s="53" t="s">
        <v>52</v>
      </c>
      <c r="X1045" s="53" t="s">
        <v>9498</v>
      </c>
      <c r="Y1045" s="53" t="s">
        <v>9499</v>
      </c>
      <c r="Z1045" s="53" t="s">
        <v>9500</v>
      </c>
      <c r="AA1045" s="53" t="s">
        <v>56</v>
      </c>
      <c r="AB1045" s="53">
        <v>37650</v>
      </c>
      <c r="AC1045" s="53">
        <v>37650</v>
      </c>
      <c r="AD1045" s="53" t="s">
        <v>56</v>
      </c>
      <c r="AE1045" s="53" t="s">
        <v>56</v>
      </c>
      <c r="AF1045" s="53" t="s">
        <v>56</v>
      </c>
      <c r="AG1045" s="53">
        <v>37650</v>
      </c>
      <c r="AH1045" s="53" t="s">
        <v>102</v>
      </c>
      <c r="AI1045" s="53">
        <v>18825</v>
      </c>
      <c r="AJ1045" s="53">
        <v>0</v>
      </c>
      <c r="AK1045" s="53" t="s">
        <v>58</v>
      </c>
      <c r="AL1045" s="53">
        <v>0</v>
      </c>
      <c r="AM1045" s="51" t="s">
        <v>59</v>
      </c>
      <c r="AN1045" s="51" t="s">
        <v>60</v>
      </c>
      <c r="AO1045" s="51"/>
      <c r="AP1045" s="53" t="s">
        <v>61</v>
      </c>
      <c r="AQ1045" s="53" t="s">
        <v>62</v>
      </c>
      <c r="AR1045" s="53" t="s">
        <v>168</v>
      </c>
      <c r="AS1045" s="53" t="s">
        <v>88</v>
      </c>
      <c r="AT1045" s="53" t="s">
        <v>347</v>
      </c>
      <c r="AU1045" s="53" t="s">
        <v>65</v>
      </c>
      <c r="AV1045" s="53" t="s">
        <v>1382</v>
      </c>
      <c r="AW1045" s="53" t="s">
        <v>92</v>
      </c>
      <c r="AX1045" s="53" t="s">
        <v>68</v>
      </c>
      <c r="AY1045" s="53" t="s">
        <v>93</v>
      </c>
      <c r="AZ1045" s="53" t="s">
        <v>9191</v>
      </c>
      <c r="BA1045" s="53" t="s">
        <v>155</v>
      </c>
      <c r="BB1045" s="53">
        <v>0</v>
      </c>
      <c r="BC1045" s="53" t="s">
        <v>9501</v>
      </c>
      <c r="BD1045" s="58">
        <v>41960</v>
      </c>
      <c r="BE1045" s="58">
        <v>41982</v>
      </c>
      <c r="BF1045" s="53">
        <v>37650</v>
      </c>
      <c r="BG1045" s="58">
        <v>41982</v>
      </c>
      <c r="BH1045" s="59" t="s">
        <v>9191</v>
      </c>
      <c r="BI1045" s="60">
        <v>1031</v>
      </c>
      <c r="BJ1045" s="61">
        <v>34.366666666666667</v>
      </c>
      <c r="BK1045" s="27">
        <f t="shared" si="58"/>
        <v>33</v>
      </c>
      <c r="BL1045" s="110">
        <f t="shared" si="59"/>
        <v>2.75</v>
      </c>
    </row>
    <row r="1046" spans="1:64" s="77" customFormat="1" ht="18.75" customHeight="1" x14ac:dyDescent="0.25">
      <c r="A1046" s="105" t="s">
        <v>9099</v>
      </c>
      <c r="B1046" s="51" t="s">
        <v>9506</v>
      </c>
      <c r="C1046" s="49">
        <v>82</v>
      </c>
      <c r="D1046" s="63" t="s">
        <v>3333</v>
      </c>
      <c r="E1046" s="51" t="s">
        <v>1627</v>
      </c>
      <c r="F1046" s="114">
        <v>5013</v>
      </c>
      <c r="G1046" s="51" t="s">
        <v>374</v>
      </c>
      <c r="H1046" s="24" t="str">
        <f>IFERROR(IF(F1046*1=9999,VLOOKUP(99&amp;C1046*1,[4]Depara_Prod_Oficial!$A$2:$F$1048576,6,FALSE),VLOOKUP(F1046*1,[4]Depara_Prod_Oficial!$A$2:$F$1048576,6,FALSE)),E1046)</f>
        <v>AP STD</v>
      </c>
      <c r="I1046" s="24" t="str">
        <f>IFERROR(VLOOKUP(H1046,'[5]Principais Produtos'!$C$1:$D$42,2,0),"Não")</f>
        <v>Sim</v>
      </c>
      <c r="J1046" s="51" t="s">
        <v>925</v>
      </c>
      <c r="K1046" s="51" t="s">
        <v>378</v>
      </c>
      <c r="L1046" s="51"/>
      <c r="M1046" s="124" t="s">
        <v>369</v>
      </c>
      <c r="N1046" s="125">
        <v>64730.19</v>
      </c>
      <c r="O1046" s="125">
        <v>0</v>
      </c>
      <c r="P1046" s="56">
        <v>64730.19</v>
      </c>
      <c r="Q1046" s="122"/>
      <c r="R1046" s="123"/>
      <c r="S1046" s="62" t="s">
        <v>375</v>
      </c>
      <c r="T1046" s="53">
        <v>1966945</v>
      </c>
      <c r="U1046" s="53" t="s">
        <v>9502</v>
      </c>
      <c r="V1046" s="53" t="s">
        <v>9503</v>
      </c>
      <c r="W1046" s="53" t="s">
        <v>52</v>
      </c>
      <c r="X1046" s="53" t="s">
        <v>9504</v>
      </c>
      <c r="Y1046" s="53" t="s">
        <v>9505</v>
      </c>
      <c r="Z1046" s="53" t="s">
        <v>8985</v>
      </c>
      <c r="AA1046" s="53" t="s">
        <v>56</v>
      </c>
      <c r="AB1046" s="53">
        <v>52758.75</v>
      </c>
      <c r="AC1046" s="53">
        <v>70345</v>
      </c>
      <c r="AD1046" s="53" t="s">
        <v>56</v>
      </c>
      <c r="AE1046" s="53" t="s">
        <v>56</v>
      </c>
      <c r="AF1046" s="53" t="s">
        <v>56</v>
      </c>
      <c r="AG1046" s="53">
        <v>52758.75</v>
      </c>
      <c r="AH1046" s="53" t="s">
        <v>102</v>
      </c>
      <c r="AI1046" s="53">
        <v>26379.38</v>
      </c>
      <c r="AJ1046" s="53">
        <v>0</v>
      </c>
      <c r="AK1046" s="53" t="s">
        <v>58</v>
      </c>
      <c r="AL1046" s="53">
        <v>0</v>
      </c>
      <c r="AM1046" s="51" t="s">
        <v>59</v>
      </c>
      <c r="AN1046" s="51" t="s">
        <v>60</v>
      </c>
      <c r="AO1046" s="51"/>
      <c r="AP1046" s="53" t="s">
        <v>61</v>
      </c>
      <c r="AQ1046" s="53" t="s">
        <v>62</v>
      </c>
      <c r="AR1046" s="53" t="s">
        <v>142</v>
      </c>
      <c r="AS1046" s="53" t="s">
        <v>88</v>
      </c>
      <c r="AT1046" s="53" t="s">
        <v>187</v>
      </c>
      <c r="AU1046" s="53" t="s">
        <v>65</v>
      </c>
      <c r="AV1046" s="53" t="s">
        <v>3396</v>
      </c>
      <c r="AW1046" s="53" t="s">
        <v>92</v>
      </c>
      <c r="AX1046" s="53" t="s">
        <v>68</v>
      </c>
      <c r="AY1046" s="53" t="s">
        <v>93</v>
      </c>
      <c r="AZ1046" s="53" t="s">
        <v>9191</v>
      </c>
      <c r="BA1046" s="53" t="s">
        <v>155</v>
      </c>
      <c r="BB1046" s="53">
        <v>0</v>
      </c>
      <c r="BC1046" s="53" t="s">
        <v>9506</v>
      </c>
      <c r="BD1046" s="58">
        <v>41821</v>
      </c>
      <c r="BE1046" s="58">
        <v>41944</v>
      </c>
      <c r="BF1046" s="53">
        <v>52758.75</v>
      </c>
      <c r="BG1046" s="58">
        <v>41944</v>
      </c>
      <c r="BH1046" s="59" t="s">
        <v>9191</v>
      </c>
      <c r="BI1046" s="60">
        <v>1069</v>
      </c>
      <c r="BJ1046" s="61">
        <v>35.633333333333333</v>
      </c>
      <c r="BK1046" s="27">
        <f t="shared" si="58"/>
        <v>35</v>
      </c>
      <c r="BL1046" s="110">
        <f t="shared" si="59"/>
        <v>2.9166666666666665</v>
      </c>
    </row>
    <row r="1047" spans="1:64" s="77" customFormat="1" ht="18.75" customHeight="1" x14ac:dyDescent="0.25">
      <c r="A1047" s="105" t="s">
        <v>9099</v>
      </c>
      <c r="B1047" s="51" t="s">
        <v>9511</v>
      </c>
      <c r="C1047" s="49">
        <v>93</v>
      </c>
      <c r="D1047" s="63" t="s">
        <v>3333</v>
      </c>
      <c r="E1047" s="51" t="s">
        <v>3186</v>
      </c>
      <c r="F1047" s="114">
        <v>7001</v>
      </c>
      <c r="G1047" s="51" t="s">
        <v>46</v>
      </c>
      <c r="H1047" s="24" t="str">
        <f>IFERROR(IF(F1047*1=9999,VLOOKUP(99&amp;C1047*1,[4]Depara_Prod_Oficial!$A$2:$F$1048576,6,FALSE),VLOOKUP(F1047*1,[4]Depara_Prod_Oficial!$A$2:$F$1048576,6,FALSE)),E1047)</f>
        <v>Vida Funcionários</v>
      </c>
      <c r="I1047" s="24" t="str">
        <f>IFERROR(VLOOKUP(H1047,'[5]Principais Produtos'!$C$1:$D$42,2,0),"Não")</f>
        <v>Não</v>
      </c>
      <c r="J1047" s="51" t="s">
        <v>387</v>
      </c>
      <c r="K1047" s="51" t="s">
        <v>47</v>
      </c>
      <c r="L1047" s="51"/>
      <c r="M1047" s="124" t="s">
        <v>369</v>
      </c>
      <c r="N1047" s="125">
        <v>124836.6</v>
      </c>
      <c r="O1047" s="125">
        <v>0</v>
      </c>
      <c r="P1047" s="56">
        <v>124836.6</v>
      </c>
      <c r="Q1047" s="122"/>
      <c r="R1047" s="123"/>
      <c r="S1047" s="62" t="s">
        <v>375</v>
      </c>
      <c r="T1047" s="53">
        <v>2231765</v>
      </c>
      <c r="U1047" s="53" t="s">
        <v>9507</v>
      </c>
      <c r="V1047" s="53" t="s">
        <v>9508</v>
      </c>
      <c r="W1047" s="53" t="s">
        <v>52</v>
      </c>
      <c r="X1047" s="53" t="s">
        <v>2554</v>
      </c>
      <c r="Y1047" s="53" t="s">
        <v>9509</v>
      </c>
      <c r="Z1047" s="53" t="s">
        <v>9510</v>
      </c>
      <c r="AA1047" s="53" t="s">
        <v>56</v>
      </c>
      <c r="AB1047" s="53">
        <v>89577.600000000006</v>
      </c>
      <c r="AC1047" s="53">
        <v>89577.600000000006</v>
      </c>
      <c r="AD1047" s="53" t="s">
        <v>56</v>
      </c>
      <c r="AE1047" s="53" t="s">
        <v>56</v>
      </c>
      <c r="AF1047" s="53" t="s">
        <v>56</v>
      </c>
      <c r="AG1047" s="53">
        <v>89577.600000000006</v>
      </c>
      <c r="AH1047" s="53" t="s">
        <v>102</v>
      </c>
      <c r="AI1047" s="53">
        <v>44788.800000000003</v>
      </c>
      <c r="AJ1047" s="53">
        <v>0</v>
      </c>
      <c r="AK1047" s="53" t="s">
        <v>58</v>
      </c>
      <c r="AL1047" s="53">
        <v>0</v>
      </c>
      <c r="AM1047" s="51" t="s">
        <v>59</v>
      </c>
      <c r="AN1047" s="51" t="s">
        <v>60</v>
      </c>
      <c r="AO1047" s="51"/>
      <c r="AP1047" s="53" t="s">
        <v>61</v>
      </c>
      <c r="AQ1047" s="53" t="s">
        <v>62</v>
      </c>
      <c r="AR1047" s="53" t="s">
        <v>405</v>
      </c>
      <c r="AS1047" s="53" t="s">
        <v>88</v>
      </c>
      <c r="AT1047" s="53" t="s">
        <v>980</v>
      </c>
      <c r="AU1047" s="53" t="s">
        <v>65</v>
      </c>
      <c r="AV1047" s="53" t="s">
        <v>406</v>
      </c>
      <c r="AW1047" s="53" t="s">
        <v>283</v>
      </c>
      <c r="AX1047" s="53" t="s">
        <v>284</v>
      </c>
      <c r="AY1047" s="53" t="s">
        <v>93</v>
      </c>
      <c r="AZ1047" s="53" t="s">
        <v>9214</v>
      </c>
      <c r="BA1047" s="53" t="s">
        <v>155</v>
      </c>
      <c r="BB1047" s="53">
        <v>0</v>
      </c>
      <c r="BC1047" s="53" t="s">
        <v>9511</v>
      </c>
      <c r="BD1047" s="58">
        <v>42452</v>
      </c>
      <c r="BE1047" s="58">
        <v>42467</v>
      </c>
      <c r="BF1047" s="53">
        <v>89577.600000000006</v>
      </c>
      <c r="BG1047" s="58">
        <v>42467</v>
      </c>
      <c r="BH1047" s="59" t="s">
        <v>9214</v>
      </c>
      <c r="BI1047" s="60">
        <v>550</v>
      </c>
      <c r="BJ1047" s="61">
        <v>18.333333333333332</v>
      </c>
      <c r="BK1047" s="27">
        <f t="shared" si="58"/>
        <v>18</v>
      </c>
      <c r="BL1047" s="110">
        <f t="shared" si="59"/>
        <v>1.5</v>
      </c>
    </row>
    <row r="1048" spans="1:64" s="77" customFormat="1" ht="18.75" customHeight="1" x14ac:dyDescent="0.25">
      <c r="A1048" s="105" t="s">
        <v>9099</v>
      </c>
      <c r="B1048" s="51" t="s">
        <v>9517</v>
      </c>
      <c r="C1048" s="49">
        <v>93</v>
      </c>
      <c r="D1048" s="63" t="s">
        <v>3333</v>
      </c>
      <c r="E1048" s="51" t="s">
        <v>1630</v>
      </c>
      <c r="F1048" s="114">
        <v>5055</v>
      </c>
      <c r="G1048" s="51" t="s">
        <v>389</v>
      </c>
      <c r="H1048" s="24" t="str">
        <f>IFERROR(IF(F1048*1=9999,VLOOKUP(99&amp;C1048*1,[4]Depara_Prod_Oficial!$A$2:$F$1048576,6,FALSE),VLOOKUP(F1048*1,[4]Depara_Prod_Oficial!$A$2:$F$1048576,6,FALSE)),E1048)</f>
        <v>Vida Master</v>
      </c>
      <c r="I1048" s="24" t="str">
        <f>IFERROR(VLOOKUP(H1048,'[5]Principais Produtos'!$C$1:$D$42,2,0),"Não")</f>
        <v>Sim</v>
      </c>
      <c r="J1048" s="51" t="s">
        <v>387</v>
      </c>
      <c r="K1048" s="51" t="s">
        <v>958</v>
      </c>
      <c r="L1048" s="51" t="s">
        <v>5507</v>
      </c>
      <c r="M1048" s="124" t="s">
        <v>369</v>
      </c>
      <c r="N1048" s="125">
        <v>67777.440000000002</v>
      </c>
      <c r="O1048" s="125">
        <v>0</v>
      </c>
      <c r="P1048" s="56">
        <v>67777.440000000002</v>
      </c>
      <c r="Q1048" s="122"/>
      <c r="R1048" s="123"/>
      <c r="S1048" s="62" t="s">
        <v>375</v>
      </c>
      <c r="T1048" s="53">
        <v>2302642</v>
      </c>
      <c r="U1048" s="53" t="s">
        <v>9512</v>
      </c>
      <c r="V1048" s="53" t="s">
        <v>9513</v>
      </c>
      <c r="W1048" s="53" t="s">
        <v>52</v>
      </c>
      <c r="X1048" s="53" t="s">
        <v>9514</v>
      </c>
      <c r="Y1048" s="53" t="s">
        <v>9515</v>
      </c>
      <c r="Z1048" s="53" t="s">
        <v>9516</v>
      </c>
      <c r="AA1048" s="53" t="s">
        <v>56</v>
      </c>
      <c r="AB1048" s="53">
        <v>58018.5</v>
      </c>
      <c r="AC1048" s="53">
        <v>58018.5</v>
      </c>
      <c r="AD1048" s="53" t="s">
        <v>56</v>
      </c>
      <c r="AE1048" s="53" t="s">
        <v>56</v>
      </c>
      <c r="AF1048" s="53" t="s">
        <v>56</v>
      </c>
      <c r="AG1048" s="53">
        <v>58018.5</v>
      </c>
      <c r="AH1048" s="53" t="s">
        <v>102</v>
      </c>
      <c r="AI1048" s="53">
        <v>29009.25</v>
      </c>
      <c r="AJ1048" s="53">
        <v>0</v>
      </c>
      <c r="AK1048" s="53" t="s">
        <v>58</v>
      </c>
      <c r="AL1048" s="53">
        <v>0</v>
      </c>
      <c r="AM1048" s="51" t="s">
        <v>59</v>
      </c>
      <c r="AN1048" s="51" t="s">
        <v>60</v>
      </c>
      <c r="AO1048" s="51"/>
      <c r="AP1048" s="53" t="s">
        <v>61</v>
      </c>
      <c r="AQ1048" s="53" t="s">
        <v>62</v>
      </c>
      <c r="AR1048" s="53" t="s">
        <v>737</v>
      </c>
      <c r="AS1048" s="53" t="s">
        <v>88</v>
      </c>
      <c r="AT1048" s="53" t="s">
        <v>313</v>
      </c>
      <c r="AU1048" s="53" t="s">
        <v>65</v>
      </c>
      <c r="AV1048" s="53" t="s">
        <v>485</v>
      </c>
      <c r="AW1048" s="53" t="s">
        <v>92</v>
      </c>
      <c r="AX1048" s="53" t="s">
        <v>68</v>
      </c>
      <c r="AY1048" s="53" t="s">
        <v>93</v>
      </c>
      <c r="AZ1048" s="53" t="s">
        <v>9234</v>
      </c>
      <c r="BA1048" s="53" t="s">
        <v>554</v>
      </c>
      <c r="BB1048" s="53">
        <v>0</v>
      </c>
      <c r="BC1048" s="53" t="s">
        <v>9517</v>
      </c>
      <c r="BD1048" s="58">
        <v>42580</v>
      </c>
      <c r="BE1048" s="58">
        <v>42598</v>
      </c>
      <c r="BF1048" s="53">
        <v>58018.5</v>
      </c>
      <c r="BG1048" s="58">
        <v>42598</v>
      </c>
      <c r="BH1048" s="59" t="s">
        <v>9234</v>
      </c>
      <c r="BI1048" s="60">
        <v>427</v>
      </c>
      <c r="BJ1048" s="61">
        <v>14.233333333333333</v>
      </c>
      <c r="BK1048" s="27">
        <f t="shared" si="58"/>
        <v>14</v>
      </c>
      <c r="BL1048" s="110">
        <f t="shared" si="59"/>
        <v>1.1666666666666667</v>
      </c>
    </row>
    <row r="1049" spans="1:64" s="77" customFormat="1" ht="18.75" customHeight="1" x14ac:dyDescent="0.25">
      <c r="A1049" s="105" t="s">
        <v>9099</v>
      </c>
      <c r="B1049" s="51" t="s">
        <v>9523</v>
      </c>
      <c r="C1049" s="49">
        <v>82</v>
      </c>
      <c r="D1049" s="63" t="s">
        <v>3333</v>
      </c>
      <c r="E1049" s="51" t="s">
        <v>9931</v>
      </c>
      <c r="F1049" s="114">
        <v>167</v>
      </c>
      <c r="G1049" s="51" t="s">
        <v>1650</v>
      </c>
      <c r="H1049" s="24" t="str">
        <f>IFERROR(IF(F1049*1=9999,VLOOKUP(99&amp;C1049*1,[4]Depara_Prod_Oficial!$A$2:$F$1048576,6,FALSE),VLOOKUP(F1049*1,[4]Depara_Prod_Oficial!$A$2:$F$1048576,6,FALSE)),E1049)</f>
        <v>AP Mulher</v>
      </c>
      <c r="I1049" s="24" t="str">
        <f>IFERROR(VLOOKUP(H1049,'[5]Principais Produtos'!$C$1:$D$42,2,0),"Não")</f>
        <v>Sim</v>
      </c>
      <c r="J1049" s="51" t="s">
        <v>925</v>
      </c>
      <c r="K1049" s="51" t="s">
        <v>378</v>
      </c>
      <c r="L1049" s="51"/>
      <c r="M1049" s="124" t="s">
        <v>369</v>
      </c>
      <c r="N1049" s="125">
        <v>22587</v>
      </c>
      <c r="O1049" s="125">
        <v>0</v>
      </c>
      <c r="P1049" s="56">
        <v>22587</v>
      </c>
      <c r="Q1049" s="122"/>
      <c r="R1049" s="123"/>
      <c r="S1049" s="62" t="s">
        <v>375</v>
      </c>
      <c r="T1049" s="53">
        <v>1889861</v>
      </c>
      <c r="U1049" s="53" t="s">
        <v>9518</v>
      </c>
      <c r="V1049" s="53" t="s">
        <v>9519</v>
      </c>
      <c r="W1049" s="53" t="s">
        <v>52</v>
      </c>
      <c r="X1049" s="53" t="s">
        <v>9520</v>
      </c>
      <c r="Y1049" s="53" t="s">
        <v>9521</v>
      </c>
      <c r="Z1049" s="53" t="s">
        <v>9522</v>
      </c>
      <c r="AA1049" s="53" t="s">
        <v>56</v>
      </c>
      <c r="AB1049" s="53">
        <v>22153.83</v>
      </c>
      <c r="AC1049" s="53">
        <v>22587</v>
      </c>
      <c r="AD1049" s="53" t="s">
        <v>56</v>
      </c>
      <c r="AE1049" s="53" t="s">
        <v>56</v>
      </c>
      <c r="AF1049" s="53" t="s">
        <v>56</v>
      </c>
      <c r="AG1049" s="53">
        <v>22153.83</v>
      </c>
      <c r="AH1049" s="53" t="s">
        <v>102</v>
      </c>
      <c r="AI1049" s="53">
        <v>11076.92</v>
      </c>
      <c r="AJ1049" s="53">
        <v>0</v>
      </c>
      <c r="AK1049" s="53" t="s">
        <v>58</v>
      </c>
      <c r="AL1049" s="53">
        <v>0</v>
      </c>
      <c r="AM1049" s="51" t="s">
        <v>59</v>
      </c>
      <c r="AN1049" s="51" t="s">
        <v>60</v>
      </c>
      <c r="AO1049" s="51"/>
      <c r="AP1049" s="53" t="s">
        <v>61</v>
      </c>
      <c r="AQ1049" s="53" t="s">
        <v>62</v>
      </c>
      <c r="AR1049" s="53" t="s">
        <v>142</v>
      </c>
      <c r="AS1049" s="53" t="s">
        <v>88</v>
      </c>
      <c r="AT1049" s="53" t="s">
        <v>169</v>
      </c>
      <c r="AU1049" s="53" t="s">
        <v>65</v>
      </c>
      <c r="AV1049" s="53" t="s">
        <v>799</v>
      </c>
      <c r="AW1049" s="53" t="s">
        <v>92</v>
      </c>
      <c r="AX1049" s="53" t="s">
        <v>68</v>
      </c>
      <c r="AY1049" s="53" t="s">
        <v>93</v>
      </c>
      <c r="AZ1049" s="53" t="s">
        <v>9140</v>
      </c>
      <c r="BA1049" s="53" t="s">
        <v>274</v>
      </c>
      <c r="BB1049" s="53">
        <v>0</v>
      </c>
      <c r="BC1049" s="53" t="s">
        <v>9523</v>
      </c>
      <c r="BD1049" s="58">
        <v>41834</v>
      </c>
      <c r="BE1049" s="58">
        <v>41842</v>
      </c>
      <c r="BF1049" s="53">
        <v>22153.83</v>
      </c>
      <c r="BG1049" s="58">
        <v>41842</v>
      </c>
      <c r="BH1049" s="59" t="s">
        <v>9140</v>
      </c>
      <c r="BI1049" s="60">
        <v>1172</v>
      </c>
      <c r="BJ1049" s="61">
        <v>39.06666666666667</v>
      </c>
      <c r="BK1049" s="27">
        <f t="shared" si="58"/>
        <v>38</v>
      </c>
      <c r="BL1049" s="110">
        <f t="shared" si="59"/>
        <v>3.1666666666666665</v>
      </c>
    </row>
    <row r="1050" spans="1:64" s="77" customFormat="1" ht="18.75" customHeight="1" x14ac:dyDescent="0.25">
      <c r="A1050" s="105" t="s">
        <v>9099</v>
      </c>
      <c r="B1050" s="51" t="s">
        <v>9528</v>
      </c>
      <c r="C1050" s="49">
        <v>93</v>
      </c>
      <c r="D1050" s="63" t="s">
        <v>3333</v>
      </c>
      <c r="E1050" s="51" t="s">
        <v>1630</v>
      </c>
      <c r="F1050" s="114">
        <v>5055</v>
      </c>
      <c r="G1050" s="51" t="s">
        <v>386</v>
      </c>
      <c r="H1050" s="24" t="str">
        <f>IFERROR(IF(F1050*1=9999,VLOOKUP(99&amp;C1050*1,[4]Depara_Prod_Oficial!$A$2:$F$1048576,6,FALSE),VLOOKUP(F1050*1,[4]Depara_Prod_Oficial!$A$2:$F$1048576,6,FALSE)),E1050)</f>
        <v>Vida Master</v>
      </c>
      <c r="I1050" s="24" t="str">
        <f>IFERROR(VLOOKUP(H1050,'[5]Principais Produtos'!$C$1:$D$42,2,0),"Não")</f>
        <v>Sim</v>
      </c>
      <c r="J1050" s="51" t="s">
        <v>387</v>
      </c>
      <c r="K1050" s="51" t="s">
        <v>958</v>
      </c>
      <c r="L1050" s="51" t="s">
        <v>5507</v>
      </c>
      <c r="M1050" s="124" t="s">
        <v>903</v>
      </c>
      <c r="N1050" s="125">
        <v>567866.54</v>
      </c>
      <c r="O1050" s="125">
        <v>567866.54</v>
      </c>
      <c r="P1050" s="56">
        <v>0</v>
      </c>
      <c r="Q1050" s="122"/>
      <c r="R1050" s="123"/>
      <c r="S1050" s="62" t="s">
        <v>375</v>
      </c>
      <c r="T1050" s="53">
        <v>2172985</v>
      </c>
      <c r="U1050" s="53" t="s">
        <v>9524</v>
      </c>
      <c r="V1050" s="53" t="s">
        <v>9525</v>
      </c>
      <c r="W1050" s="53" t="s">
        <v>52</v>
      </c>
      <c r="X1050" s="53" t="s">
        <v>9526</v>
      </c>
      <c r="Y1050" s="53" t="s">
        <v>9527</v>
      </c>
      <c r="Z1050" s="53" t="s">
        <v>7604</v>
      </c>
      <c r="AA1050" s="53" t="s">
        <v>56</v>
      </c>
      <c r="AB1050" s="53">
        <v>203000</v>
      </c>
      <c r="AC1050" s="53">
        <v>203000</v>
      </c>
      <c r="AD1050" s="53" t="s">
        <v>56</v>
      </c>
      <c r="AE1050" s="53" t="s">
        <v>56</v>
      </c>
      <c r="AF1050" s="53" t="s">
        <v>56</v>
      </c>
      <c r="AG1050" s="53">
        <v>203000</v>
      </c>
      <c r="AH1050" s="53" t="s">
        <v>102</v>
      </c>
      <c r="AI1050" s="53">
        <v>101500</v>
      </c>
      <c r="AJ1050" s="53">
        <v>0</v>
      </c>
      <c r="AK1050" s="53" t="s">
        <v>58</v>
      </c>
      <c r="AL1050" s="53">
        <v>0</v>
      </c>
      <c r="AM1050" s="51" t="s">
        <v>59</v>
      </c>
      <c r="AN1050" s="51" t="s">
        <v>60</v>
      </c>
      <c r="AO1050" s="51"/>
      <c r="AP1050" s="53" t="s">
        <v>61</v>
      </c>
      <c r="AQ1050" s="53" t="s">
        <v>62</v>
      </c>
      <c r="AR1050" s="53" t="s">
        <v>87</v>
      </c>
      <c r="AS1050" s="53" t="s">
        <v>88</v>
      </c>
      <c r="AT1050" s="53" t="s">
        <v>4123</v>
      </c>
      <c r="AU1050" s="53" t="s">
        <v>65</v>
      </c>
      <c r="AV1050" s="53" t="s">
        <v>623</v>
      </c>
      <c r="AW1050" s="53" t="s">
        <v>67</v>
      </c>
      <c r="AX1050" s="53" t="s">
        <v>68</v>
      </c>
      <c r="AY1050" s="53" t="s">
        <v>93</v>
      </c>
      <c r="AZ1050" s="53" t="s">
        <v>9120</v>
      </c>
      <c r="BA1050" s="53" t="s">
        <v>163</v>
      </c>
      <c r="BB1050" s="53">
        <v>0</v>
      </c>
      <c r="BC1050" s="53" t="s">
        <v>9528</v>
      </c>
      <c r="BD1050" s="58">
        <v>42306</v>
      </c>
      <c r="BE1050" s="58">
        <v>42326</v>
      </c>
      <c r="BF1050" s="53">
        <v>203000</v>
      </c>
      <c r="BG1050" s="58">
        <v>42326</v>
      </c>
      <c r="BH1050" s="59" t="s">
        <v>9120</v>
      </c>
      <c r="BI1050" s="60">
        <v>692</v>
      </c>
      <c r="BJ1050" s="61">
        <v>23.066666666666666</v>
      </c>
      <c r="BK1050" s="27">
        <f t="shared" si="58"/>
        <v>22</v>
      </c>
      <c r="BL1050" s="110">
        <f t="shared" si="59"/>
        <v>1.8333333333333333</v>
      </c>
    </row>
    <row r="1051" spans="1:64" s="77" customFormat="1" ht="18.75" customHeight="1" x14ac:dyDescent="0.25">
      <c r="A1051" s="105" t="s">
        <v>9099</v>
      </c>
      <c r="B1051" s="51" t="s">
        <v>9534</v>
      </c>
      <c r="C1051" s="49">
        <v>93</v>
      </c>
      <c r="D1051" s="63" t="s">
        <v>3333</v>
      </c>
      <c r="E1051" s="51" t="s">
        <v>1630</v>
      </c>
      <c r="F1051" s="114">
        <v>5055</v>
      </c>
      <c r="G1051" s="51" t="s">
        <v>389</v>
      </c>
      <c r="H1051" s="24" t="str">
        <f>IFERROR(IF(F1051*1=9999,VLOOKUP(99&amp;C1051*1,[4]Depara_Prod_Oficial!$A$2:$F$1048576,6,FALSE),VLOOKUP(F1051*1,[4]Depara_Prod_Oficial!$A$2:$F$1048576,6,FALSE)),E1051)</f>
        <v>Vida Master</v>
      </c>
      <c r="I1051" s="24" t="str">
        <f>IFERROR(VLOOKUP(H1051,'[5]Principais Produtos'!$C$1:$D$42,2,0),"Não")</f>
        <v>Sim</v>
      </c>
      <c r="J1051" s="51" t="s">
        <v>387</v>
      </c>
      <c r="K1051" s="51" t="s">
        <v>958</v>
      </c>
      <c r="L1051" s="51" t="s">
        <v>4725</v>
      </c>
      <c r="M1051" s="124" t="s">
        <v>902</v>
      </c>
      <c r="N1051" s="125">
        <v>11766.36</v>
      </c>
      <c r="O1051" s="125">
        <v>11766.36</v>
      </c>
      <c r="P1051" s="56">
        <v>0</v>
      </c>
      <c r="Q1051" s="122"/>
      <c r="R1051" s="123"/>
      <c r="S1051" s="62" t="s">
        <v>375</v>
      </c>
      <c r="T1051" s="53">
        <v>2394169</v>
      </c>
      <c r="U1051" s="53" t="s">
        <v>9529</v>
      </c>
      <c r="V1051" s="53" t="s">
        <v>9530</v>
      </c>
      <c r="W1051" s="53" t="s">
        <v>52</v>
      </c>
      <c r="X1051" s="53" t="s">
        <v>9531</v>
      </c>
      <c r="Y1051" s="53" t="s">
        <v>9532</v>
      </c>
      <c r="Z1051" s="53" t="s">
        <v>9533</v>
      </c>
      <c r="AA1051" s="53" t="s">
        <v>56</v>
      </c>
      <c r="AB1051" s="53">
        <v>10000</v>
      </c>
      <c r="AC1051" s="53">
        <v>10000</v>
      </c>
      <c r="AD1051" s="53" t="s">
        <v>56</v>
      </c>
      <c r="AE1051" s="53" t="s">
        <v>56</v>
      </c>
      <c r="AF1051" s="53" t="s">
        <v>56</v>
      </c>
      <c r="AG1051" s="53">
        <v>10000</v>
      </c>
      <c r="AH1051" s="53" t="s">
        <v>102</v>
      </c>
      <c r="AI1051" s="53">
        <v>5000</v>
      </c>
      <c r="AJ1051" s="53">
        <v>0</v>
      </c>
      <c r="AK1051" s="53" t="s">
        <v>58</v>
      </c>
      <c r="AL1051" s="53">
        <v>0</v>
      </c>
      <c r="AM1051" s="51" t="s">
        <v>59</v>
      </c>
      <c r="AN1051" s="51" t="s">
        <v>60</v>
      </c>
      <c r="AO1051" s="51"/>
      <c r="AP1051" s="53" t="s">
        <v>61</v>
      </c>
      <c r="AQ1051" s="53" t="s">
        <v>62</v>
      </c>
      <c r="AR1051" s="53" t="s">
        <v>87</v>
      </c>
      <c r="AS1051" s="53" t="s">
        <v>88</v>
      </c>
      <c r="AT1051" s="53" t="s">
        <v>89</v>
      </c>
      <c r="AU1051" s="53" t="s">
        <v>103</v>
      </c>
      <c r="AV1051" s="53" t="s">
        <v>1155</v>
      </c>
      <c r="AW1051" s="53" t="s">
        <v>92</v>
      </c>
      <c r="AX1051" s="53" t="s">
        <v>68</v>
      </c>
      <c r="AY1051" s="53" t="s">
        <v>93</v>
      </c>
      <c r="AZ1051" s="53" t="s">
        <v>9267</v>
      </c>
      <c r="BA1051" s="53" t="s">
        <v>262</v>
      </c>
      <c r="BB1051" s="53">
        <v>0</v>
      </c>
      <c r="BC1051" s="53" t="s">
        <v>9534</v>
      </c>
      <c r="BD1051" s="58">
        <v>42660</v>
      </c>
      <c r="BE1051" s="58">
        <v>42710</v>
      </c>
      <c r="BF1051" s="53">
        <v>10000</v>
      </c>
      <c r="BG1051" s="58">
        <v>42710</v>
      </c>
      <c r="BH1051" s="59" t="s">
        <v>9267</v>
      </c>
      <c r="BI1051" s="60">
        <v>309</v>
      </c>
      <c r="BJ1051" s="61">
        <v>10.3</v>
      </c>
      <c r="BK1051" s="27">
        <f t="shared" si="58"/>
        <v>10</v>
      </c>
      <c r="BL1051" s="110">
        <f t="shared" si="59"/>
        <v>0.83333333333333337</v>
      </c>
    </row>
    <row r="1052" spans="1:64" s="77" customFormat="1" ht="18.75" customHeight="1" x14ac:dyDescent="0.25">
      <c r="A1052" s="105" t="s">
        <v>9099</v>
      </c>
      <c r="B1052" s="51" t="s">
        <v>9541</v>
      </c>
      <c r="C1052" s="49">
        <v>93</v>
      </c>
      <c r="D1052" s="63" t="s">
        <v>3333</v>
      </c>
      <c r="E1052" s="51" t="s">
        <v>1632</v>
      </c>
      <c r="F1052" s="114">
        <v>8061</v>
      </c>
      <c r="G1052" s="51" t="s">
        <v>399</v>
      </c>
      <c r="H1052" s="24" t="str">
        <f>IFERROR(IF(F1052*1=9999,VLOOKUP(99&amp;C1052*1,[4]Depara_Prod_Oficial!$A$2:$F$1048576,6,FALSE),VLOOKUP(F1052*1,[4]Depara_Prod_Oficial!$A$2:$F$1048576,6,FALSE)),E1052)</f>
        <v>Vida Homem</v>
      </c>
      <c r="I1052" s="24" t="str">
        <f>IFERROR(VLOOKUP(H1052,'[5]Principais Produtos'!$C$1:$D$42,2,0),"Não")</f>
        <v>Sim</v>
      </c>
      <c r="J1052" s="51" t="s">
        <v>387</v>
      </c>
      <c r="K1052" s="51" t="s">
        <v>7172</v>
      </c>
      <c r="L1052" s="51"/>
      <c r="M1052" s="124" t="s">
        <v>902</v>
      </c>
      <c r="N1052" s="125">
        <v>9145.5499999999993</v>
      </c>
      <c r="O1052" s="125">
        <v>9145.5499999999993</v>
      </c>
      <c r="P1052" s="56">
        <v>0</v>
      </c>
      <c r="Q1052" s="122"/>
      <c r="R1052" s="123"/>
      <c r="S1052" s="62" t="s">
        <v>375</v>
      </c>
      <c r="T1052" s="53">
        <v>2260255</v>
      </c>
      <c r="U1052" s="53" t="s">
        <v>9535</v>
      </c>
      <c r="V1052" s="53" t="s">
        <v>9536</v>
      </c>
      <c r="W1052" s="53" t="s">
        <v>52</v>
      </c>
      <c r="X1052" s="53" t="s">
        <v>9537</v>
      </c>
      <c r="Y1052" s="53" t="s">
        <v>9538</v>
      </c>
      <c r="Z1052" s="53" t="s">
        <v>9539</v>
      </c>
      <c r="AA1052" s="53" t="s">
        <v>56</v>
      </c>
      <c r="AB1052" s="53">
        <v>5000</v>
      </c>
      <c r="AC1052" s="53">
        <v>5000</v>
      </c>
      <c r="AD1052" s="53" t="s">
        <v>56</v>
      </c>
      <c r="AE1052" s="53" t="s">
        <v>56</v>
      </c>
      <c r="AF1052" s="53" t="s">
        <v>56</v>
      </c>
      <c r="AG1052" s="53">
        <v>5000</v>
      </c>
      <c r="AH1052" s="53" t="s">
        <v>102</v>
      </c>
      <c r="AI1052" s="53">
        <v>2500</v>
      </c>
      <c r="AJ1052" s="53">
        <v>0</v>
      </c>
      <c r="AK1052" s="53" t="s">
        <v>58</v>
      </c>
      <c r="AL1052" s="53">
        <v>0</v>
      </c>
      <c r="AM1052" s="51" t="s">
        <v>59</v>
      </c>
      <c r="AN1052" s="51" t="s">
        <v>60</v>
      </c>
      <c r="AO1052" s="51"/>
      <c r="AP1052" s="53" t="s">
        <v>61</v>
      </c>
      <c r="AQ1052" s="53" t="s">
        <v>62</v>
      </c>
      <c r="AR1052" s="53" t="s">
        <v>168</v>
      </c>
      <c r="AS1052" s="53" t="s">
        <v>88</v>
      </c>
      <c r="AT1052" s="53" t="s">
        <v>89</v>
      </c>
      <c r="AU1052" s="53" t="s">
        <v>90</v>
      </c>
      <c r="AV1052" s="53" t="s">
        <v>1345</v>
      </c>
      <c r="AW1052" s="53" t="s">
        <v>646</v>
      </c>
      <c r="AX1052" s="53" t="s">
        <v>190</v>
      </c>
      <c r="AY1052" s="53" t="s">
        <v>93</v>
      </c>
      <c r="AZ1052" s="53" t="s">
        <v>9540</v>
      </c>
      <c r="BA1052" s="53" t="s">
        <v>262</v>
      </c>
      <c r="BB1052" s="53">
        <v>0</v>
      </c>
      <c r="BC1052" s="53" t="s">
        <v>9541</v>
      </c>
      <c r="BD1052" s="58">
        <v>42509</v>
      </c>
      <c r="BE1052" s="58">
        <v>42518</v>
      </c>
      <c r="BF1052" s="53">
        <v>5000</v>
      </c>
      <c r="BG1052" s="58">
        <v>42518</v>
      </c>
      <c r="BH1052" s="59" t="s">
        <v>9540</v>
      </c>
      <c r="BI1052" s="60">
        <v>517</v>
      </c>
      <c r="BJ1052" s="61">
        <v>17.233333333333334</v>
      </c>
      <c r="BK1052" s="27">
        <f t="shared" si="58"/>
        <v>16</v>
      </c>
      <c r="BL1052" s="110">
        <f t="shared" si="59"/>
        <v>1.3333333333333333</v>
      </c>
    </row>
    <row r="1053" spans="1:64" s="77" customFormat="1" ht="18.75" customHeight="1" x14ac:dyDescent="0.25">
      <c r="A1053" s="105" t="s">
        <v>9099</v>
      </c>
      <c r="B1053" s="51" t="s">
        <v>9547</v>
      </c>
      <c r="C1053" s="49">
        <v>93</v>
      </c>
      <c r="D1053" s="63" t="s">
        <v>3333</v>
      </c>
      <c r="E1053" s="51" t="s">
        <v>1630</v>
      </c>
      <c r="F1053" s="114">
        <v>5055</v>
      </c>
      <c r="G1053" s="51" t="s">
        <v>389</v>
      </c>
      <c r="H1053" s="24" t="str">
        <f>IFERROR(IF(F1053*1=9999,VLOOKUP(99&amp;C1053*1,[4]Depara_Prod_Oficial!$A$2:$F$1048576,6,FALSE),VLOOKUP(F1053*1,[4]Depara_Prod_Oficial!$A$2:$F$1048576,6,FALSE)),E1053)</f>
        <v>Vida Master</v>
      </c>
      <c r="I1053" s="24" t="str">
        <f>IFERROR(VLOOKUP(H1053,'[5]Principais Produtos'!$C$1:$D$42,2,0),"Não")</f>
        <v>Sim</v>
      </c>
      <c r="J1053" s="51" t="s">
        <v>387</v>
      </c>
      <c r="K1053" s="51" t="s">
        <v>958</v>
      </c>
      <c r="L1053" s="51" t="s">
        <v>5507</v>
      </c>
      <c r="M1053" s="124" t="s">
        <v>48</v>
      </c>
      <c r="N1053" s="125">
        <v>51094</v>
      </c>
      <c r="O1053" s="125">
        <v>34000</v>
      </c>
      <c r="P1053" s="56">
        <v>17094</v>
      </c>
      <c r="Q1053" s="122"/>
      <c r="R1053" s="123"/>
      <c r="S1053" s="62" t="s">
        <v>375</v>
      </c>
      <c r="T1053" s="53">
        <v>2264982</v>
      </c>
      <c r="U1053" s="53" t="s">
        <v>9542</v>
      </c>
      <c r="V1053" s="53" t="s">
        <v>9543</v>
      </c>
      <c r="W1053" s="53" t="s">
        <v>52</v>
      </c>
      <c r="X1053" s="53" t="s">
        <v>9544</v>
      </c>
      <c r="Y1053" s="53" t="s">
        <v>9545</v>
      </c>
      <c r="Z1053" s="53" t="s">
        <v>9546</v>
      </c>
      <c r="AA1053" s="53" t="s">
        <v>56</v>
      </c>
      <c r="AB1053" s="53">
        <v>33494</v>
      </c>
      <c r="AC1053" s="53">
        <v>33494</v>
      </c>
      <c r="AD1053" s="53" t="s">
        <v>56</v>
      </c>
      <c r="AE1053" s="53" t="s">
        <v>56</v>
      </c>
      <c r="AF1053" s="53" t="s">
        <v>56</v>
      </c>
      <c r="AG1053" s="53">
        <v>33494</v>
      </c>
      <c r="AH1053" s="53" t="s">
        <v>102</v>
      </c>
      <c r="AI1053" s="53">
        <v>16747</v>
      </c>
      <c r="AJ1053" s="53">
        <v>0</v>
      </c>
      <c r="AK1053" s="53" t="s">
        <v>58</v>
      </c>
      <c r="AL1053" s="53">
        <v>0</v>
      </c>
      <c r="AM1053" s="51" t="s">
        <v>59</v>
      </c>
      <c r="AN1053" s="51" t="s">
        <v>60</v>
      </c>
      <c r="AO1053" s="51"/>
      <c r="AP1053" s="53" t="s">
        <v>61</v>
      </c>
      <c r="AQ1053" s="53" t="s">
        <v>62</v>
      </c>
      <c r="AR1053" s="53" t="s">
        <v>168</v>
      </c>
      <c r="AS1053" s="53" t="s">
        <v>88</v>
      </c>
      <c r="AT1053" s="53" t="s">
        <v>169</v>
      </c>
      <c r="AU1053" s="53" t="s">
        <v>65</v>
      </c>
      <c r="AV1053" s="53" t="s">
        <v>868</v>
      </c>
      <c r="AW1053" s="53" t="s">
        <v>92</v>
      </c>
      <c r="AX1053" s="53" t="s">
        <v>68</v>
      </c>
      <c r="AY1053" s="53" t="s">
        <v>93</v>
      </c>
      <c r="AZ1053" s="53" t="s">
        <v>9112</v>
      </c>
      <c r="BA1053" s="53" t="s">
        <v>106</v>
      </c>
      <c r="BB1053" s="53">
        <v>0</v>
      </c>
      <c r="BC1053" s="53" t="s">
        <v>9547</v>
      </c>
      <c r="BD1053" s="58">
        <v>42520</v>
      </c>
      <c r="BE1053" s="58">
        <v>42528</v>
      </c>
      <c r="BF1053" s="53">
        <v>33494</v>
      </c>
      <c r="BG1053" s="58">
        <v>42528</v>
      </c>
      <c r="BH1053" s="59" t="s">
        <v>9112</v>
      </c>
      <c r="BI1053" s="60">
        <v>482</v>
      </c>
      <c r="BJ1053" s="61">
        <v>16.066666666666666</v>
      </c>
      <c r="BK1053" s="27">
        <f t="shared" si="58"/>
        <v>15</v>
      </c>
      <c r="BL1053" s="110">
        <f t="shared" si="59"/>
        <v>1.25</v>
      </c>
    </row>
    <row r="1054" spans="1:64" s="77" customFormat="1" ht="18.75" customHeight="1" x14ac:dyDescent="0.25">
      <c r="A1054" s="105" t="s">
        <v>9099</v>
      </c>
      <c r="B1054" s="51" t="s">
        <v>9553</v>
      </c>
      <c r="C1054" s="49">
        <v>93</v>
      </c>
      <c r="D1054" s="63" t="s">
        <v>3333</v>
      </c>
      <c r="E1054" s="51" t="s">
        <v>1630</v>
      </c>
      <c r="F1054" s="114">
        <v>5055</v>
      </c>
      <c r="G1054" s="51" t="s">
        <v>374</v>
      </c>
      <c r="H1054" s="24" t="str">
        <f>IFERROR(IF(F1054*1=9999,VLOOKUP(99&amp;C1054*1,[4]Depara_Prod_Oficial!$A$2:$F$1048576,6,FALSE),VLOOKUP(F1054*1,[4]Depara_Prod_Oficial!$A$2:$F$1048576,6,FALSE)),E1054)</f>
        <v>Vida Master</v>
      </c>
      <c r="I1054" s="24" t="str">
        <f>IFERROR(VLOOKUP(H1054,'[5]Principais Produtos'!$C$1:$D$42,2,0),"Não")</f>
        <v>Sim</v>
      </c>
      <c r="J1054" s="51" t="s">
        <v>387</v>
      </c>
      <c r="K1054" s="51" t="s">
        <v>958</v>
      </c>
      <c r="L1054" s="51" t="s">
        <v>4725</v>
      </c>
      <c r="M1054" s="124" t="s">
        <v>48</v>
      </c>
      <c r="N1054" s="125">
        <v>75000</v>
      </c>
      <c r="O1054" s="125">
        <v>29700</v>
      </c>
      <c r="P1054" s="56">
        <v>45300</v>
      </c>
      <c r="Q1054" s="122"/>
      <c r="R1054" s="123"/>
      <c r="S1054" s="62" t="s">
        <v>375</v>
      </c>
      <c r="T1054" s="53">
        <v>2247006</v>
      </c>
      <c r="U1054" s="53" t="s">
        <v>9548</v>
      </c>
      <c r="V1054" s="53" t="s">
        <v>9549</v>
      </c>
      <c r="W1054" s="53" t="s">
        <v>52</v>
      </c>
      <c r="X1054" s="53" t="s">
        <v>9550</v>
      </c>
      <c r="Y1054" s="53" t="s">
        <v>9551</v>
      </c>
      <c r="Z1054" s="53" t="s">
        <v>9552</v>
      </c>
      <c r="AA1054" s="53" t="s">
        <v>56</v>
      </c>
      <c r="AB1054" s="53">
        <v>60000</v>
      </c>
      <c r="AC1054" s="53">
        <v>60000</v>
      </c>
      <c r="AD1054" s="53" t="s">
        <v>56</v>
      </c>
      <c r="AE1054" s="53" t="s">
        <v>56</v>
      </c>
      <c r="AF1054" s="53" t="s">
        <v>56</v>
      </c>
      <c r="AG1054" s="53">
        <v>60000</v>
      </c>
      <c r="AH1054" s="53" t="s">
        <v>102</v>
      </c>
      <c r="AI1054" s="53">
        <v>30000</v>
      </c>
      <c r="AJ1054" s="53">
        <v>0</v>
      </c>
      <c r="AK1054" s="53" t="s">
        <v>58</v>
      </c>
      <c r="AL1054" s="53">
        <v>0</v>
      </c>
      <c r="AM1054" s="51" t="s">
        <v>59</v>
      </c>
      <c r="AN1054" s="51" t="s">
        <v>60</v>
      </c>
      <c r="AO1054" s="51"/>
      <c r="AP1054" s="53" t="s">
        <v>61</v>
      </c>
      <c r="AQ1054" s="53" t="s">
        <v>62</v>
      </c>
      <c r="AR1054" s="53" t="s">
        <v>142</v>
      </c>
      <c r="AS1054" s="53" t="s">
        <v>88</v>
      </c>
      <c r="AT1054" s="53" t="s">
        <v>169</v>
      </c>
      <c r="AU1054" s="53" t="s">
        <v>65</v>
      </c>
      <c r="AV1054" s="53" t="s">
        <v>201</v>
      </c>
      <c r="AW1054" s="53" t="s">
        <v>92</v>
      </c>
      <c r="AX1054" s="53" t="s">
        <v>68</v>
      </c>
      <c r="AY1054" s="53" t="s">
        <v>93</v>
      </c>
      <c r="AZ1054" s="53" t="s">
        <v>9112</v>
      </c>
      <c r="BA1054" s="53" t="s">
        <v>106</v>
      </c>
      <c r="BB1054" s="53">
        <v>0</v>
      </c>
      <c r="BC1054" s="53" t="s">
        <v>9553</v>
      </c>
      <c r="BD1054" s="58">
        <v>42468</v>
      </c>
      <c r="BE1054" s="58">
        <v>42487</v>
      </c>
      <c r="BF1054" s="53">
        <v>60000</v>
      </c>
      <c r="BG1054" s="58">
        <v>42487</v>
      </c>
      <c r="BH1054" s="59" t="s">
        <v>9112</v>
      </c>
      <c r="BI1054" s="60">
        <v>523</v>
      </c>
      <c r="BJ1054" s="61">
        <v>17.433333333333334</v>
      </c>
      <c r="BK1054" s="27">
        <f t="shared" si="58"/>
        <v>17</v>
      </c>
      <c r="BL1054" s="110">
        <f t="shared" si="59"/>
        <v>1.4166666666666667</v>
      </c>
    </row>
    <row r="1055" spans="1:64" s="77" customFormat="1" ht="18.75" customHeight="1" x14ac:dyDescent="0.25">
      <c r="A1055" s="105" t="s">
        <v>9099</v>
      </c>
      <c r="B1055" s="51" t="s">
        <v>9559</v>
      </c>
      <c r="C1055" s="49">
        <v>93</v>
      </c>
      <c r="D1055" s="63" t="s">
        <v>3333</v>
      </c>
      <c r="E1055" s="51" t="s">
        <v>1630</v>
      </c>
      <c r="F1055" s="114">
        <v>5055</v>
      </c>
      <c r="G1055" s="51" t="s">
        <v>389</v>
      </c>
      <c r="H1055" s="24" t="str">
        <f>IFERROR(IF(F1055*1=9999,VLOOKUP(99&amp;C1055*1,[4]Depara_Prod_Oficial!$A$2:$F$1048576,6,FALSE),VLOOKUP(F1055*1,[4]Depara_Prod_Oficial!$A$2:$F$1048576,6,FALSE)),E1055)</f>
        <v>Vida Master</v>
      </c>
      <c r="I1055" s="24" t="str">
        <f>IFERROR(VLOOKUP(H1055,'[5]Principais Produtos'!$C$1:$D$42,2,0),"Não")</f>
        <v>Sim</v>
      </c>
      <c r="J1055" s="51" t="s">
        <v>387</v>
      </c>
      <c r="K1055" s="51" t="s">
        <v>958</v>
      </c>
      <c r="L1055" s="51" t="s">
        <v>4725</v>
      </c>
      <c r="M1055" s="124" t="s">
        <v>48</v>
      </c>
      <c r="N1055" s="125">
        <v>120723.16</v>
      </c>
      <c r="O1055" s="125">
        <v>115000</v>
      </c>
      <c r="P1055" s="56">
        <v>5723.1600000000035</v>
      </c>
      <c r="Q1055" s="122"/>
      <c r="R1055" s="123"/>
      <c r="S1055" s="62" t="s">
        <v>375</v>
      </c>
      <c r="T1055" s="53">
        <v>1996467</v>
      </c>
      <c r="U1055" s="53" t="s">
        <v>9554</v>
      </c>
      <c r="V1055" s="53" t="s">
        <v>9555</v>
      </c>
      <c r="W1055" s="53" t="s">
        <v>52</v>
      </c>
      <c r="X1055" s="53" t="s">
        <v>9556</v>
      </c>
      <c r="Y1055" s="53" t="s">
        <v>9557</v>
      </c>
      <c r="Z1055" s="53" t="s">
        <v>9558</v>
      </c>
      <c r="AA1055" s="53" t="s">
        <v>56</v>
      </c>
      <c r="AB1055" s="53">
        <v>70000</v>
      </c>
      <c r="AC1055" s="53">
        <v>70000</v>
      </c>
      <c r="AD1055" s="53" t="s">
        <v>56</v>
      </c>
      <c r="AE1055" s="53" t="s">
        <v>56</v>
      </c>
      <c r="AF1055" s="53" t="s">
        <v>56</v>
      </c>
      <c r="AG1055" s="53">
        <v>70000</v>
      </c>
      <c r="AH1055" s="53" t="s">
        <v>102</v>
      </c>
      <c r="AI1055" s="53">
        <v>35000</v>
      </c>
      <c r="AJ1055" s="53">
        <v>0</v>
      </c>
      <c r="AK1055" s="53" t="s">
        <v>58</v>
      </c>
      <c r="AL1055" s="53">
        <v>0</v>
      </c>
      <c r="AM1055" s="51" t="s">
        <v>59</v>
      </c>
      <c r="AN1055" s="51" t="s">
        <v>60</v>
      </c>
      <c r="AO1055" s="51"/>
      <c r="AP1055" s="53" t="s">
        <v>61</v>
      </c>
      <c r="AQ1055" s="53" t="s">
        <v>62</v>
      </c>
      <c r="AR1055" s="53" t="s">
        <v>199</v>
      </c>
      <c r="AS1055" s="53" t="s">
        <v>88</v>
      </c>
      <c r="AT1055" s="53" t="s">
        <v>2044</v>
      </c>
      <c r="AU1055" s="53" t="s">
        <v>65</v>
      </c>
      <c r="AV1055" s="53" t="s">
        <v>201</v>
      </c>
      <c r="AW1055" s="53" t="s">
        <v>92</v>
      </c>
      <c r="AX1055" s="53" t="s">
        <v>68</v>
      </c>
      <c r="AY1055" s="53" t="s">
        <v>93</v>
      </c>
      <c r="AZ1055" s="53" t="s">
        <v>9267</v>
      </c>
      <c r="BA1055" s="53" t="s">
        <v>223</v>
      </c>
      <c r="BB1055" s="53">
        <v>0</v>
      </c>
      <c r="BC1055" s="53" t="s">
        <v>9559</v>
      </c>
      <c r="BD1055" s="58">
        <v>41964</v>
      </c>
      <c r="BE1055" s="58">
        <v>41982</v>
      </c>
      <c r="BF1055" s="53">
        <v>70000</v>
      </c>
      <c r="BG1055" s="58">
        <v>41982</v>
      </c>
      <c r="BH1055" s="59" t="s">
        <v>9267</v>
      </c>
      <c r="BI1055" s="60">
        <v>1037</v>
      </c>
      <c r="BJ1055" s="61">
        <v>34.56666666666667</v>
      </c>
      <c r="BK1055" s="27">
        <f t="shared" si="58"/>
        <v>34</v>
      </c>
      <c r="BL1055" s="110">
        <f t="shared" si="59"/>
        <v>2.8333333333333335</v>
      </c>
    </row>
    <row r="1056" spans="1:64" s="77" customFormat="1" ht="18.75" customHeight="1" x14ac:dyDescent="0.25">
      <c r="A1056" s="105" t="s">
        <v>9099</v>
      </c>
      <c r="B1056" s="51" t="s">
        <v>9565</v>
      </c>
      <c r="C1056" s="49">
        <v>82</v>
      </c>
      <c r="D1056" s="63" t="s">
        <v>3333</v>
      </c>
      <c r="E1056" s="51" t="s">
        <v>917</v>
      </c>
      <c r="F1056" s="114">
        <v>5012</v>
      </c>
      <c r="G1056" s="51" t="s">
        <v>386</v>
      </c>
      <c r="H1056" s="24" t="str">
        <f>IFERROR(IF(F1056*1=9999,VLOOKUP(99&amp;C1056*1,[4]Depara_Prod_Oficial!$A$2:$F$1048576,6,FALSE),VLOOKUP(F1056*1,[4]Depara_Prod_Oficial!$A$2:$F$1048576,6,FALSE)),E1056)</f>
        <v>AP STD</v>
      </c>
      <c r="I1056" s="24" t="str">
        <f>IFERROR(VLOOKUP(H1056,'[5]Principais Produtos'!$C$1:$D$42,2,0),"Não")</f>
        <v>Sim</v>
      </c>
      <c r="J1056" s="51" t="s">
        <v>387</v>
      </c>
      <c r="K1056" s="51" t="s">
        <v>953</v>
      </c>
      <c r="L1056" s="51"/>
      <c r="M1056" s="124" t="s">
        <v>48</v>
      </c>
      <c r="N1056" s="125">
        <v>564067.31000000006</v>
      </c>
      <c r="O1056" s="125">
        <v>501413.23</v>
      </c>
      <c r="P1056" s="56">
        <v>62654.080000000075</v>
      </c>
      <c r="Q1056" s="122"/>
      <c r="R1056" s="123"/>
      <c r="S1056" s="62" t="s">
        <v>375</v>
      </c>
      <c r="T1056" s="53">
        <v>1954748</v>
      </c>
      <c r="U1056" s="53" t="s">
        <v>9560</v>
      </c>
      <c r="V1056" s="53" t="s">
        <v>9561</v>
      </c>
      <c r="W1056" s="53" t="s">
        <v>52</v>
      </c>
      <c r="X1056" s="53" t="s">
        <v>9562</v>
      </c>
      <c r="Y1056" s="53" t="s">
        <v>9563</v>
      </c>
      <c r="Z1056" s="53" t="s">
        <v>9564</v>
      </c>
      <c r="AA1056" s="53" t="s">
        <v>56</v>
      </c>
      <c r="AB1056" s="53">
        <v>250000</v>
      </c>
      <c r="AC1056" s="53">
        <v>250000</v>
      </c>
      <c r="AD1056" s="53" t="s">
        <v>56</v>
      </c>
      <c r="AE1056" s="53" t="s">
        <v>56</v>
      </c>
      <c r="AF1056" s="53" t="s">
        <v>56</v>
      </c>
      <c r="AG1056" s="53">
        <v>250000</v>
      </c>
      <c r="AH1056" s="53" t="s">
        <v>102</v>
      </c>
      <c r="AI1056" s="53">
        <v>125000</v>
      </c>
      <c r="AJ1056" s="53">
        <v>0</v>
      </c>
      <c r="AK1056" s="53" t="s">
        <v>58</v>
      </c>
      <c r="AL1056" s="53">
        <v>0</v>
      </c>
      <c r="AM1056" s="51" t="s">
        <v>59</v>
      </c>
      <c r="AN1056" s="51" t="s">
        <v>60</v>
      </c>
      <c r="AO1056" s="51"/>
      <c r="AP1056" s="53" t="s">
        <v>61</v>
      </c>
      <c r="AQ1056" s="53" t="s">
        <v>62</v>
      </c>
      <c r="AR1056" s="53" t="s">
        <v>168</v>
      </c>
      <c r="AS1056" s="53" t="s">
        <v>88</v>
      </c>
      <c r="AT1056" s="53" t="s">
        <v>321</v>
      </c>
      <c r="AU1056" s="53" t="s">
        <v>65</v>
      </c>
      <c r="AV1056" s="53" t="s">
        <v>134</v>
      </c>
      <c r="AW1056" s="53" t="s">
        <v>92</v>
      </c>
      <c r="AX1056" s="53" t="s">
        <v>68</v>
      </c>
      <c r="AY1056" s="53" t="s">
        <v>93</v>
      </c>
      <c r="AZ1056" s="53" t="s">
        <v>9267</v>
      </c>
      <c r="BA1056" s="53" t="s">
        <v>223</v>
      </c>
      <c r="BB1056" s="53">
        <v>0</v>
      </c>
      <c r="BC1056" s="53" t="s">
        <v>9565</v>
      </c>
      <c r="BD1056" s="58">
        <v>41914</v>
      </c>
      <c r="BE1056" s="58">
        <v>41928</v>
      </c>
      <c r="BF1056" s="53">
        <v>250000</v>
      </c>
      <c r="BG1056" s="58">
        <v>41928</v>
      </c>
      <c r="BH1056" s="59" t="s">
        <v>9267</v>
      </c>
      <c r="BI1056" s="60">
        <v>1091</v>
      </c>
      <c r="BJ1056" s="61">
        <v>36.366666666666667</v>
      </c>
      <c r="BK1056" s="27">
        <f t="shared" si="58"/>
        <v>35</v>
      </c>
      <c r="BL1056" s="110">
        <f t="shared" si="59"/>
        <v>2.9166666666666665</v>
      </c>
    </row>
    <row r="1057" spans="1:64" s="77" customFormat="1" ht="18.75" customHeight="1" x14ac:dyDescent="0.25">
      <c r="A1057" s="105" t="s">
        <v>9099</v>
      </c>
      <c r="B1057" s="51" t="s">
        <v>9571</v>
      </c>
      <c r="C1057" s="49">
        <v>93</v>
      </c>
      <c r="D1057" s="63" t="s">
        <v>3333</v>
      </c>
      <c r="E1057" s="51" t="s">
        <v>1631</v>
      </c>
      <c r="F1057" s="114">
        <v>8063</v>
      </c>
      <c r="G1057" s="51" t="s">
        <v>374</v>
      </c>
      <c r="H1057" s="24" t="str">
        <f>IFERROR(IF(F1057*1=9999,VLOOKUP(99&amp;C1057*1,[4]Depara_Prod_Oficial!$A$2:$F$1048576,6,FALSE),VLOOKUP(F1057*1,[4]Depara_Prod_Oficial!$A$2:$F$1048576,6,FALSE)),E1057)</f>
        <v>Vida Premiada</v>
      </c>
      <c r="I1057" s="24" t="str">
        <f>IFERROR(VLOOKUP(H1057,'[5]Principais Produtos'!$C$1:$D$42,2,0),"Não")</f>
        <v>Não</v>
      </c>
      <c r="J1057" s="51" t="s">
        <v>925</v>
      </c>
      <c r="K1057" s="51" t="s">
        <v>378</v>
      </c>
      <c r="L1057" s="51"/>
      <c r="M1057" s="124" t="s">
        <v>48</v>
      </c>
      <c r="N1057" s="125">
        <v>15037.05</v>
      </c>
      <c r="O1057" s="125">
        <v>11500</v>
      </c>
      <c r="P1057" s="56">
        <v>3537.0499999999993</v>
      </c>
      <c r="Q1057" s="122"/>
      <c r="R1057" s="123"/>
      <c r="S1057" s="62" t="s">
        <v>375</v>
      </c>
      <c r="T1057" s="53">
        <v>2202231</v>
      </c>
      <c r="U1057" s="53" t="s">
        <v>9566</v>
      </c>
      <c r="V1057" s="53" t="s">
        <v>9567</v>
      </c>
      <c r="W1057" s="53" t="s">
        <v>52</v>
      </c>
      <c r="X1057" s="53" t="s">
        <v>9568</v>
      </c>
      <c r="Y1057" s="53" t="s">
        <v>9569</v>
      </c>
      <c r="Z1057" s="53" t="s">
        <v>9570</v>
      </c>
      <c r="AA1057" s="53" t="s">
        <v>56</v>
      </c>
      <c r="AB1057" s="53">
        <v>28000</v>
      </c>
      <c r="AC1057" s="53">
        <v>40000</v>
      </c>
      <c r="AD1057" s="53" t="s">
        <v>56</v>
      </c>
      <c r="AE1057" s="53" t="s">
        <v>56</v>
      </c>
      <c r="AF1057" s="53" t="s">
        <v>56</v>
      </c>
      <c r="AG1057" s="53">
        <v>28000</v>
      </c>
      <c r="AH1057" s="53" t="s">
        <v>102</v>
      </c>
      <c r="AI1057" s="53">
        <v>14000</v>
      </c>
      <c r="AJ1057" s="53">
        <v>0</v>
      </c>
      <c r="AK1057" s="53" t="s">
        <v>58</v>
      </c>
      <c r="AL1057" s="53">
        <v>0</v>
      </c>
      <c r="AM1057" s="51" t="s">
        <v>59</v>
      </c>
      <c r="AN1057" s="51" t="s">
        <v>60</v>
      </c>
      <c r="AO1057" s="51"/>
      <c r="AP1057" s="53" t="s">
        <v>61</v>
      </c>
      <c r="AQ1057" s="53" t="s">
        <v>62</v>
      </c>
      <c r="AR1057" s="53" t="s">
        <v>142</v>
      </c>
      <c r="AS1057" s="53" t="s">
        <v>88</v>
      </c>
      <c r="AT1057" s="53" t="s">
        <v>218</v>
      </c>
      <c r="AU1057" s="53" t="s">
        <v>65</v>
      </c>
      <c r="AV1057" s="53" t="s">
        <v>201</v>
      </c>
      <c r="AW1057" s="53" t="s">
        <v>92</v>
      </c>
      <c r="AX1057" s="53" t="s">
        <v>68</v>
      </c>
      <c r="AY1057" s="53" t="s">
        <v>93</v>
      </c>
      <c r="AZ1057" s="53" t="s">
        <v>9267</v>
      </c>
      <c r="BA1057" s="53" t="s">
        <v>106</v>
      </c>
      <c r="BB1057" s="53">
        <v>0</v>
      </c>
      <c r="BC1057" s="53" t="s">
        <v>9571</v>
      </c>
      <c r="BD1057" s="58">
        <v>42401</v>
      </c>
      <c r="BE1057" s="58">
        <v>42410</v>
      </c>
      <c r="BF1057" s="53">
        <v>28000</v>
      </c>
      <c r="BG1057" s="58">
        <v>42410</v>
      </c>
      <c r="BH1057" s="59" t="s">
        <v>9267</v>
      </c>
      <c r="BI1057" s="60">
        <v>609</v>
      </c>
      <c r="BJ1057" s="61">
        <v>20.3</v>
      </c>
      <c r="BK1057" s="27">
        <f t="shared" si="58"/>
        <v>20</v>
      </c>
      <c r="BL1057" s="110">
        <f t="shared" si="59"/>
        <v>1.6666666666666667</v>
      </c>
    </row>
    <row r="1058" spans="1:64" s="77" customFormat="1" ht="18.75" customHeight="1" x14ac:dyDescent="0.25">
      <c r="A1058" s="105" t="s">
        <v>9099</v>
      </c>
      <c r="B1058" s="51" t="s">
        <v>9577</v>
      </c>
      <c r="C1058" s="49">
        <v>82</v>
      </c>
      <c r="D1058" s="63" t="s">
        <v>3333</v>
      </c>
      <c r="E1058" s="51" t="s">
        <v>1626</v>
      </c>
      <c r="F1058" s="114">
        <v>8065</v>
      </c>
      <c r="G1058" s="51" t="s">
        <v>386</v>
      </c>
      <c r="H1058" s="24" t="str">
        <f>IFERROR(IF(F1058*1=9999,VLOOKUP(99&amp;C1058*1,[4]Depara_Prod_Oficial!$A$2:$F$1048576,6,FALSE),VLOOKUP(F1058*1,[4]Depara_Prod_Oficial!$A$2:$F$1048576,6,FALSE)),E1058)</f>
        <v>AP Proteção Sob Medida</v>
      </c>
      <c r="I1058" s="24" t="str">
        <f>IFERROR(VLOOKUP(H1058,'[5]Principais Produtos'!$C$1:$D$42,2,0),"Não")</f>
        <v>Sim</v>
      </c>
      <c r="J1058" s="51" t="s">
        <v>387</v>
      </c>
      <c r="K1058" s="51" t="s">
        <v>3664</v>
      </c>
      <c r="L1058" s="51"/>
      <c r="M1058" s="124" t="s">
        <v>48</v>
      </c>
      <c r="N1058" s="125">
        <v>21320.7</v>
      </c>
      <c r="O1058" s="125">
        <v>18000</v>
      </c>
      <c r="P1058" s="56">
        <v>3320.7000000000007</v>
      </c>
      <c r="Q1058" s="122"/>
      <c r="R1058" s="123"/>
      <c r="S1058" s="62" t="s">
        <v>375</v>
      </c>
      <c r="T1058" s="53">
        <v>2419093</v>
      </c>
      <c r="U1058" s="53" t="s">
        <v>9572</v>
      </c>
      <c r="V1058" s="53" t="s">
        <v>9573</v>
      </c>
      <c r="W1058" s="53" t="s">
        <v>52</v>
      </c>
      <c r="X1058" s="53" t="s">
        <v>9574</v>
      </c>
      <c r="Y1058" s="53" t="s">
        <v>9575</v>
      </c>
      <c r="Z1058" s="53" t="s">
        <v>9576</v>
      </c>
      <c r="AA1058" s="53" t="s">
        <v>56</v>
      </c>
      <c r="AB1058" s="53">
        <v>40000</v>
      </c>
      <c r="AC1058" s="53">
        <v>40000</v>
      </c>
      <c r="AD1058" s="53" t="s">
        <v>56</v>
      </c>
      <c r="AE1058" s="53" t="s">
        <v>56</v>
      </c>
      <c r="AF1058" s="53" t="s">
        <v>56</v>
      </c>
      <c r="AG1058" s="53">
        <v>40000</v>
      </c>
      <c r="AH1058" s="53" t="s">
        <v>102</v>
      </c>
      <c r="AI1058" s="53">
        <v>20000</v>
      </c>
      <c r="AJ1058" s="53">
        <v>0</v>
      </c>
      <c r="AK1058" s="53" t="s">
        <v>58</v>
      </c>
      <c r="AL1058" s="53">
        <v>0</v>
      </c>
      <c r="AM1058" s="51" t="s">
        <v>59</v>
      </c>
      <c r="AN1058" s="51" t="s">
        <v>60</v>
      </c>
      <c r="AO1058" s="51"/>
      <c r="AP1058" s="53" t="s">
        <v>61</v>
      </c>
      <c r="AQ1058" s="53" t="s">
        <v>62</v>
      </c>
      <c r="AR1058" s="53" t="s">
        <v>87</v>
      </c>
      <c r="AS1058" s="53" t="s">
        <v>88</v>
      </c>
      <c r="AT1058" s="53" t="s">
        <v>89</v>
      </c>
      <c r="AU1058" s="53" t="s">
        <v>103</v>
      </c>
      <c r="AV1058" s="53" t="s">
        <v>123</v>
      </c>
      <c r="AW1058" s="53" t="s">
        <v>105</v>
      </c>
      <c r="AX1058" s="53" t="s">
        <v>68</v>
      </c>
      <c r="AY1058" s="53" t="s">
        <v>93</v>
      </c>
      <c r="AZ1058" s="53" t="s">
        <v>9267</v>
      </c>
      <c r="BA1058" s="53" t="s">
        <v>106</v>
      </c>
      <c r="BB1058" s="53">
        <v>0</v>
      </c>
      <c r="BC1058" s="53" t="s">
        <v>9577</v>
      </c>
      <c r="BD1058" s="58">
        <v>42783</v>
      </c>
      <c r="BE1058" s="58">
        <v>42789</v>
      </c>
      <c r="BF1058" s="53">
        <v>40000</v>
      </c>
      <c r="BG1058" s="58">
        <v>42789</v>
      </c>
      <c r="BH1058" s="59" t="s">
        <v>9267</v>
      </c>
      <c r="BI1058" s="60">
        <v>230</v>
      </c>
      <c r="BJ1058" s="61">
        <v>7.666666666666667</v>
      </c>
      <c r="BK1058" s="27">
        <f t="shared" si="58"/>
        <v>7</v>
      </c>
      <c r="BL1058" s="110">
        <f t="shared" si="59"/>
        <v>0.58333333333333337</v>
      </c>
    </row>
    <row r="1059" spans="1:64" s="77" customFormat="1" ht="18.75" customHeight="1" x14ac:dyDescent="0.25">
      <c r="A1059" s="105" t="s">
        <v>9099</v>
      </c>
      <c r="B1059" s="51" t="s">
        <v>9583</v>
      </c>
      <c r="C1059" s="49">
        <v>93</v>
      </c>
      <c r="D1059" s="63" t="s">
        <v>3333</v>
      </c>
      <c r="E1059" s="51" t="s">
        <v>377</v>
      </c>
      <c r="F1059" s="114">
        <v>5030</v>
      </c>
      <c r="G1059" s="51" t="s">
        <v>386</v>
      </c>
      <c r="H1059" s="24" t="str">
        <f>IFERROR(IF(F1059*1=9999,VLOOKUP(99&amp;C1059*1,[4]Depara_Prod_Oficial!$A$2:$F$1048576,6,FALSE),VLOOKUP(F1059*1,[4]Depara_Prod_Oficial!$A$2:$F$1048576,6,FALSE)),E1059)</f>
        <v>Vida Proteção Exclusiva</v>
      </c>
      <c r="I1059" s="24" t="str">
        <f>IFERROR(VLOOKUP(H1059,'[5]Principais Produtos'!$C$1:$D$42,2,0),"Não")</f>
        <v>Sim</v>
      </c>
      <c r="J1059" s="51" t="s">
        <v>387</v>
      </c>
      <c r="K1059" s="51" t="s">
        <v>7172</v>
      </c>
      <c r="L1059" s="51"/>
      <c r="M1059" s="124" t="s">
        <v>48</v>
      </c>
      <c r="N1059" s="125">
        <v>6448.77</v>
      </c>
      <c r="O1059" s="125">
        <v>6000</v>
      </c>
      <c r="P1059" s="56">
        <v>448.77000000000044</v>
      </c>
      <c r="Q1059" s="122"/>
      <c r="R1059" s="123"/>
      <c r="S1059" s="62" t="s">
        <v>375</v>
      </c>
      <c r="T1059" s="53">
        <v>2428510</v>
      </c>
      <c r="U1059" s="53" t="s">
        <v>9578</v>
      </c>
      <c r="V1059" s="53" t="s">
        <v>9579</v>
      </c>
      <c r="W1059" s="53" t="s">
        <v>52</v>
      </c>
      <c r="X1059" s="53" t="s">
        <v>9580</v>
      </c>
      <c r="Y1059" s="53" t="s">
        <v>9581</v>
      </c>
      <c r="Z1059" s="53" t="s">
        <v>9582</v>
      </c>
      <c r="AA1059" s="53" t="s">
        <v>56</v>
      </c>
      <c r="AB1059" s="53">
        <v>6656</v>
      </c>
      <c r="AC1059" s="53">
        <v>6656</v>
      </c>
      <c r="AD1059" s="53" t="s">
        <v>56</v>
      </c>
      <c r="AE1059" s="53" t="s">
        <v>56</v>
      </c>
      <c r="AF1059" s="53" t="s">
        <v>56</v>
      </c>
      <c r="AG1059" s="53">
        <v>6656</v>
      </c>
      <c r="AH1059" s="53" t="s">
        <v>102</v>
      </c>
      <c r="AI1059" s="53">
        <v>3328</v>
      </c>
      <c r="AJ1059" s="53">
        <v>0</v>
      </c>
      <c r="AK1059" s="53" t="s">
        <v>58</v>
      </c>
      <c r="AL1059" s="53">
        <v>0</v>
      </c>
      <c r="AM1059" s="51" t="s">
        <v>59</v>
      </c>
      <c r="AN1059" s="51" t="s">
        <v>60</v>
      </c>
      <c r="AO1059" s="51"/>
      <c r="AP1059" s="53" t="s">
        <v>61</v>
      </c>
      <c r="AQ1059" s="53" t="s">
        <v>62</v>
      </c>
      <c r="AR1059" s="53" t="s">
        <v>87</v>
      </c>
      <c r="AS1059" s="53" t="s">
        <v>88</v>
      </c>
      <c r="AT1059" s="53" t="s">
        <v>89</v>
      </c>
      <c r="AU1059" s="53" t="s">
        <v>90</v>
      </c>
      <c r="AV1059" s="53" t="s">
        <v>91</v>
      </c>
      <c r="AW1059" s="53" t="s">
        <v>92</v>
      </c>
      <c r="AX1059" s="53" t="s">
        <v>68</v>
      </c>
      <c r="AY1059" s="53" t="s">
        <v>93</v>
      </c>
      <c r="AZ1059" s="53" t="s">
        <v>9267</v>
      </c>
      <c r="BA1059" s="53" t="s">
        <v>106</v>
      </c>
      <c r="BB1059" s="53">
        <v>0</v>
      </c>
      <c r="BC1059" s="53" t="s">
        <v>9583</v>
      </c>
      <c r="BD1059" s="58">
        <v>42809</v>
      </c>
      <c r="BE1059" s="58">
        <v>42817</v>
      </c>
      <c r="BF1059" s="53">
        <v>6656</v>
      </c>
      <c r="BG1059" s="58">
        <v>42817</v>
      </c>
      <c r="BH1059" s="59" t="s">
        <v>9267</v>
      </c>
      <c r="BI1059" s="60">
        <v>202</v>
      </c>
      <c r="BJ1059" s="61">
        <v>6.7333333333333334</v>
      </c>
      <c r="BK1059" s="27">
        <f t="shared" si="58"/>
        <v>6</v>
      </c>
      <c r="BL1059" s="110">
        <f t="shared" si="59"/>
        <v>0.5</v>
      </c>
    </row>
    <row r="1060" spans="1:64" s="77" customFormat="1" ht="18.75" customHeight="1" x14ac:dyDescent="0.25">
      <c r="A1060" s="105" t="s">
        <v>9099</v>
      </c>
      <c r="B1060" s="51" t="s">
        <v>9589</v>
      </c>
      <c r="C1060" s="49">
        <v>93</v>
      </c>
      <c r="D1060" s="63" t="s">
        <v>3333</v>
      </c>
      <c r="E1060" s="51" t="s">
        <v>377</v>
      </c>
      <c r="F1060" s="114">
        <v>5030</v>
      </c>
      <c r="G1060" s="51" t="s">
        <v>389</v>
      </c>
      <c r="H1060" s="24" t="str">
        <f>IFERROR(IF(F1060*1=9999,VLOOKUP(99&amp;C1060*1,[4]Depara_Prod_Oficial!$A$2:$F$1048576,6,FALSE),VLOOKUP(F1060*1,[4]Depara_Prod_Oficial!$A$2:$F$1048576,6,FALSE)),E1060)</f>
        <v>Vida Proteção Exclusiva</v>
      </c>
      <c r="I1060" s="24" t="str">
        <f>IFERROR(VLOOKUP(H1060,'[5]Principais Produtos'!$C$1:$D$42,2,0),"Não")</f>
        <v>Sim</v>
      </c>
      <c r="J1060" s="51" t="s">
        <v>387</v>
      </c>
      <c r="K1060" s="51" t="s">
        <v>954</v>
      </c>
      <c r="L1060" s="51" t="s">
        <v>397</v>
      </c>
      <c r="M1060" s="124" t="s">
        <v>48</v>
      </c>
      <c r="N1060" s="125">
        <v>25121</v>
      </c>
      <c r="O1060" s="125">
        <v>23000</v>
      </c>
      <c r="P1060" s="56">
        <v>2121</v>
      </c>
      <c r="Q1060" s="122"/>
      <c r="R1060" s="123"/>
      <c r="S1060" s="62" t="s">
        <v>375</v>
      </c>
      <c r="T1060" s="53">
        <v>2026998</v>
      </c>
      <c r="U1060" s="53" t="s">
        <v>9584</v>
      </c>
      <c r="V1060" s="53" t="s">
        <v>9585</v>
      </c>
      <c r="W1060" s="53" t="s">
        <v>52</v>
      </c>
      <c r="X1060" s="53" t="s">
        <v>9586</v>
      </c>
      <c r="Y1060" s="53" t="s">
        <v>9587</v>
      </c>
      <c r="Z1060" s="53" t="s">
        <v>9588</v>
      </c>
      <c r="AA1060" s="53" t="s">
        <v>56</v>
      </c>
      <c r="AB1060" s="53">
        <v>13099.5</v>
      </c>
      <c r="AC1060" s="53">
        <v>13099.5</v>
      </c>
      <c r="AD1060" s="53" t="s">
        <v>56</v>
      </c>
      <c r="AE1060" s="53" t="s">
        <v>56</v>
      </c>
      <c r="AF1060" s="53" t="s">
        <v>56</v>
      </c>
      <c r="AG1060" s="53">
        <v>13099.5</v>
      </c>
      <c r="AH1060" s="53" t="s">
        <v>102</v>
      </c>
      <c r="AI1060" s="53">
        <v>6549.75</v>
      </c>
      <c r="AJ1060" s="53">
        <v>0</v>
      </c>
      <c r="AK1060" s="53" t="s">
        <v>58</v>
      </c>
      <c r="AL1060" s="53">
        <v>0</v>
      </c>
      <c r="AM1060" s="51" t="s">
        <v>59</v>
      </c>
      <c r="AN1060" s="51" t="s">
        <v>60</v>
      </c>
      <c r="AO1060" s="51"/>
      <c r="AP1060" s="53" t="s">
        <v>61</v>
      </c>
      <c r="AQ1060" s="53" t="s">
        <v>62</v>
      </c>
      <c r="AR1060" s="53" t="s">
        <v>161</v>
      </c>
      <c r="AS1060" s="53" t="s">
        <v>88</v>
      </c>
      <c r="AT1060" s="53" t="s">
        <v>153</v>
      </c>
      <c r="AU1060" s="53" t="s">
        <v>65</v>
      </c>
      <c r="AV1060" s="53" t="s">
        <v>5731</v>
      </c>
      <c r="AW1060" s="53" t="s">
        <v>92</v>
      </c>
      <c r="AX1060" s="53" t="s">
        <v>68</v>
      </c>
      <c r="AY1060" s="53" t="s">
        <v>93</v>
      </c>
      <c r="AZ1060" s="53" t="s">
        <v>9106</v>
      </c>
      <c r="BA1060" s="53" t="s">
        <v>106</v>
      </c>
      <c r="BB1060" s="53">
        <v>0</v>
      </c>
      <c r="BC1060" s="53" t="s">
        <v>9589</v>
      </c>
      <c r="BD1060" s="58">
        <v>41929</v>
      </c>
      <c r="BE1060" s="58">
        <v>42038</v>
      </c>
      <c r="BF1060" s="53">
        <v>13099.5</v>
      </c>
      <c r="BG1060" s="58">
        <v>42038</v>
      </c>
      <c r="BH1060" s="59" t="s">
        <v>9106</v>
      </c>
      <c r="BI1060" s="60">
        <v>986</v>
      </c>
      <c r="BJ1060" s="61">
        <v>32.866666666666667</v>
      </c>
      <c r="BK1060" s="27">
        <f t="shared" si="58"/>
        <v>32</v>
      </c>
      <c r="BL1060" s="110">
        <f t="shared" si="59"/>
        <v>2.6666666666666665</v>
      </c>
    </row>
    <row r="1061" spans="1:64" s="77" customFormat="1" ht="18.75" customHeight="1" x14ac:dyDescent="0.25">
      <c r="A1061" s="105" t="s">
        <v>9099</v>
      </c>
      <c r="B1061" s="51" t="s">
        <v>9595</v>
      </c>
      <c r="C1061" s="49">
        <v>82</v>
      </c>
      <c r="D1061" s="63" t="s">
        <v>3333</v>
      </c>
      <c r="E1061" s="51" t="s">
        <v>1625</v>
      </c>
      <c r="F1061" s="114">
        <v>5071</v>
      </c>
      <c r="G1061" s="51" t="s">
        <v>389</v>
      </c>
      <c r="H1061" s="24" t="str">
        <f>IFERROR(IF(F1061*1=9999,VLOOKUP(99&amp;C1061*1,[4]Depara_Prod_Oficial!$A$2:$F$1048576,6,FALSE),VLOOKUP(F1061*1,[4]Depara_Prod_Oficial!$A$2:$F$1048576,6,FALSE)),E1061)</f>
        <v>AP STD</v>
      </c>
      <c r="I1061" s="24" t="str">
        <f>IFERROR(VLOOKUP(H1061,'[5]Principais Produtos'!$C$1:$D$42,2,0),"Não")</f>
        <v>Sim</v>
      </c>
      <c r="J1061" s="51" t="s">
        <v>387</v>
      </c>
      <c r="K1061" s="51" t="s">
        <v>3664</v>
      </c>
      <c r="L1061" s="51"/>
      <c r="M1061" s="124" t="s">
        <v>48</v>
      </c>
      <c r="N1061" s="125">
        <v>63660.62</v>
      </c>
      <c r="O1061" s="125">
        <v>56000</v>
      </c>
      <c r="P1061" s="56">
        <v>7660.6200000000026</v>
      </c>
      <c r="Q1061" s="122"/>
      <c r="R1061" s="123"/>
      <c r="S1061" s="62" t="s">
        <v>375</v>
      </c>
      <c r="T1061" s="53">
        <v>2013613</v>
      </c>
      <c r="U1061" s="53" t="s">
        <v>9590</v>
      </c>
      <c r="V1061" s="53" t="s">
        <v>9591</v>
      </c>
      <c r="W1061" s="53" t="s">
        <v>52</v>
      </c>
      <c r="X1061" s="53" t="s">
        <v>9592</v>
      </c>
      <c r="Y1061" s="53" t="s">
        <v>9593</v>
      </c>
      <c r="Z1061" s="53" t="s">
        <v>9594</v>
      </c>
      <c r="AA1061" s="53" t="s">
        <v>56</v>
      </c>
      <c r="AB1061" s="53">
        <v>37799</v>
      </c>
      <c r="AC1061" s="53">
        <v>37799</v>
      </c>
      <c r="AD1061" s="53" t="s">
        <v>56</v>
      </c>
      <c r="AE1061" s="53" t="s">
        <v>56</v>
      </c>
      <c r="AF1061" s="53" t="s">
        <v>56</v>
      </c>
      <c r="AG1061" s="53">
        <v>37799</v>
      </c>
      <c r="AH1061" s="53" t="s">
        <v>102</v>
      </c>
      <c r="AI1061" s="53">
        <v>18899.5</v>
      </c>
      <c r="AJ1061" s="53">
        <v>0</v>
      </c>
      <c r="AK1061" s="53" t="s">
        <v>58</v>
      </c>
      <c r="AL1061" s="53">
        <v>0</v>
      </c>
      <c r="AM1061" s="51" t="s">
        <v>59</v>
      </c>
      <c r="AN1061" s="51" t="s">
        <v>60</v>
      </c>
      <c r="AO1061" s="51"/>
      <c r="AP1061" s="53" t="s">
        <v>61</v>
      </c>
      <c r="AQ1061" s="53" t="s">
        <v>62</v>
      </c>
      <c r="AR1061" s="53" t="s">
        <v>405</v>
      </c>
      <c r="AS1061" s="53" t="s">
        <v>88</v>
      </c>
      <c r="AT1061" s="53" t="s">
        <v>169</v>
      </c>
      <c r="AU1061" s="53" t="s">
        <v>65</v>
      </c>
      <c r="AV1061" s="53" t="s">
        <v>201</v>
      </c>
      <c r="AW1061" s="53" t="s">
        <v>92</v>
      </c>
      <c r="AX1061" s="53" t="s">
        <v>68</v>
      </c>
      <c r="AY1061" s="53" t="s">
        <v>93</v>
      </c>
      <c r="AZ1061" s="53" t="s">
        <v>9106</v>
      </c>
      <c r="BA1061" s="53" t="s">
        <v>106</v>
      </c>
      <c r="BB1061" s="53">
        <v>0</v>
      </c>
      <c r="BC1061" s="53" t="s">
        <v>9595</v>
      </c>
      <c r="BD1061" s="58">
        <v>41990</v>
      </c>
      <c r="BE1061" s="58">
        <v>42017</v>
      </c>
      <c r="BF1061" s="53">
        <v>37799</v>
      </c>
      <c r="BG1061" s="58">
        <v>42017</v>
      </c>
      <c r="BH1061" s="59" t="s">
        <v>9106</v>
      </c>
      <c r="BI1061" s="60">
        <v>1007</v>
      </c>
      <c r="BJ1061" s="61">
        <v>33.56666666666667</v>
      </c>
      <c r="BK1061" s="27">
        <f t="shared" si="58"/>
        <v>33</v>
      </c>
      <c r="BL1061" s="110">
        <f t="shared" si="59"/>
        <v>2.75</v>
      </c>
    </row>
    <row r="1062" spans="1:64" s="77" customFormat="1" ht="18.75" customHeight="1" x14ac:dyDescent="0.25">
      <c r="A1062" s="105" t="s">
        <v>9099</v>
      </c>
      <c r="B1062" s="51" t="s">
        <v>9600</v>
      </c>
      <c r="C1062" s="49">
        <v>93</v>
      </c>
      <c r="D1062" s="63" t="s">
        <v>3333</v>
      </c>
      <c r="E1062" s="51" t="s">
        <v>1630</v>
      </c>
      <c r="F1062" s="114">
        <v>5055</v>
      </c>
      <c r="G1062" s="51" t="s">
        <v>389</v>
      </c>
      <c r="H1062" s="24" t="str">
        <f>IFERROR(IF(F1062*1=9999,VLOOKUP(99&amp;C1062*1,[4]Depara_Prod_Oficial!$A$2:$F$1048576,6,FALSE),VLOOKUP(F1062*1,[4]Depara_Prod_Oficial!$A$2:$F$1048576,6,FALSE)),E1062)</f>
        <v>Vida Master</v>
      </c>
      <c r="I1062" s="24" t="str">
        <f>IFERROR(VLOOKUP(H1062,'[5]Principais Produtos'!$C$1:$D$42,2,0),"Não")</f>
        <v>Sim</v>
      </c>
      <c r="J1062" s="51" t="s">
        <v>387</v>
      </c>
      <c r="K1062" s="51" t="s">
        <v>958</v>
      </c>
      <c r="L1062" s="51" t="s">
        <v>4725</v>
      </c>
      <c r="M1062" s="124" t="s">
        <v>48</v>
      </c>
      <c r="N1062" s="125">
        <v>51400</v>
      </c>
      <c r="O1062" s="125">
        <v>51400</v>
      </c>
      <c r="P1062" s="56">
        <v>0</v>
      </c>
      <c r="Q1062" s="122"/>
      <c r="R1062" s="123"/>
      <c r="S1062" s="62" t="s">
        <v>375</v>
      </c>
      <c r="T1062" s="53">
        <v>2233939</v>
      </c>
      <c r="U1062" s="53" t="s">
        <v>9596</v>
      </c>
      <c r="V1062" s="53" t="s">
        <v>9597</v>
      </c>
      <c r="W1062" s="53" t="s">
        <v>52</v>
      </c>
      <c r="X1062" s="53" t="s">
        <v>9598</v>
      </c>
      <c r="Y1062" s="53" t="s">
        <v>9599</v>
      </c>
      <c r="Z1062" s="53" t="s">
        <v>4649</v>
      </c>
      <c r="AA1062" s="53" t="s">
        <v>56</v>
      </c>
      <c r="AB1062" s="53">
        <v>30000</v>
      </c>
      <c r="AC1062" s="53">
        <v>30000</v>
      </c>
      <c r="AD1062" s="53" t="s">
        <v>56</v>
      </c>
      <c r="AE1062" s="53" t="s">
        <v>56</v>
      </c>
      <c r="AF1062" s="53" t="s">
        <v>56</v>
      </c>
      <c r="AG1062" s="53">
        <v>30000</v>
      </c>
      <c r="AH1062" s="53" t="s">
        <v>102</v>
      </c>
      <c r="AI1062" s="53">
        <v>15000</v>
      </c>
      <c r="AJ1062" s="53">
        <v>0</v>
      </c>
      <c r="AK1062" s="53" t="s">
        <v>58</v>
      </c>
      <c r="AL1062" s="53">
        <v>0</v>
      </c>
      <c r="AM1062" s="51" t="s">
        <v>59</v>
      </c>
      <c r="AN1062" s="51" t="s">
        <v>60</v>
      </c>
      <c r="AO1062" s="51"/>
      <c r="AP1062" s="53" t="s">
        <v>61</v>
      </c>
      <c r="AQ1062" s="53" t="s">
        <v>62</v>
      </c>
      <c r="AR1062" s="53" t="s">
        <v>142</v>
      </c>
      <c r="AS1062" s="53" t="s">
        <v>88</v>
      </c>
      <c r="AT1062" s="53" t="s">
        <v>153</v>
      </c>
      <c r="AU1062" s="53" t="s">
        <v>65</v>
      </c>
      <c r="AV1062" s="53" t="s">
        <v>1102</v>
      </c>
      <c r="AW1062" s="53" t="s">
        <v>92</v>
      </c>
      <c r="AX1062" s="53" t="s">
        <v>68</v>
      </c>
      <c r="AY1062" s="53" t="s">
        <v>93</v>
      </c>
      <c r="AZ1062" s="53" t="s">
        <v>9106</v>
      </c>
      <c r="BA1062" s="53" t="s">
        <v>223</v>
      </c>
      <c r="BB1062" s="53">
        <v>0</v>
      </c>
      <c r="BC1062" s="53" t="s">
        <v>9600</v>
      </c>
      <c r="BD1062" s="58">
        <v>42447</v>
      </c>
      <c r="BE1062" s="58">
        <v>42473</v>
      </c>
      <c r="BF1062" s="53">
        <v>30000</v>
      </c>
      <c r="BG1062" s="58">
        <v>42473</v>
      </c>
      <c r="BH1062" s="59" t="s">
        <v>9106</v>
      </c>
      <c r="BI1062" s="60">
        <v>551</v>
      </c>
      <c r="BJ1062" s="61">
        <v>18.366666666666667</v>
      </c>
      <c r="BK1062" s="27">
        <f t="shared" si="58"/>
        <v>18</v>
      </c>
      <c r="BL1062" s="110">
        <f t="shared" si="59"/>
        <v>1.5</v>
      </c>
    </row>
    <row r="1063" spans="1:64" s="77" customFormat="1" ht="18.75" customHeight="1" x14ac:dyDescent="0.25">
      <c r="A1063" s="105" t="s">
        <v>9099</v>
      </c>
      <c r="B1063" s="51" t="s">
        <v>9603</v>
      </c>
      <c r="C1063" s="49">
        <v>93</v>
      </c>
      <c r="D1063" s="63" t="s">
        <v>3333</v>
      </c>
      <c r="E1063" s="51" t="s">
        <v>947</v>
      </c>
      <c r="F1063" s="114">
        <v>7000</v>
      </c>
      <c r="G1063" s="51" t="s">
        <v>389</v>
      </c>
      <c r="H1063" s="24" t="str">
        <f>IFERROR(IF(F1063*1=9999,VLOOKUP(99&amp;C1063*1,[4]Depara_Prod_Oficial!$A$2:$F$1048576,6,FALSE),VLOOKUP(F1063*1,[4]Depara_Prod_Oficial!$A$2:$F$1048576,6,FALSE)),E1063)</f>
        <v>Vida Específica</v>
      </c>
      <c r="I1063" s="24" t="str">
        <f>IFERROR(VLOOKUP(H1063,'[5]Principais Produtos'!$C$1:$D$42,2,0),"Não")</f>
        <v>Não</v>
      </c>
      <c r="J1063" s="51" t="s">
        <v>925</v>
      </c>
      <c r="K1063" s="51"/>
      <c r="L1063" s="51"/>
      <c r="M1063" s="124" t="s">
        <v>48</v>
      </c>
      <c r="N1063" s="125">
        <v>141602.01</v>
      </c>
      <c r="O1063" s="125">
        <v>125000</v>
      </c>
      <c r="P1063" s="56">
        <v>16602.010000000009</v>
      </c>
      <c r="Q1063" s="122">
        <v>12500</v>
      </c>
      <c r="R1063" s="123"/>
      <c r="S1063" s="57" t="s">
        <v>49</v>
      </c>
      <c r="T1063" s="53">
        <v>2455355</v>
      </c>
      <c r="U1063" s="53" t="s">
        <v>9601</v>
      </c>
      <c r="V1063" s="53" t="s">
        <v>9602</v>
      </c>
      <c r="W1063" s="53" t="s">
        <v>52</v>
      </c>
      <c r="X1063" s="53"/>
      <c r="Y1063" s="53"/>
      <c r="Z1063" s="53"/>
      <c r="AA1063" s="53" t="s">
        <v>56</v>
      </c>
      <c r="AB1063" s="53">
        <v>0</v>
      </c>
      <c r="AC1063" s="53">
        <v>0</v>
      </c>
      <c r="AD1063" s="53" t="s">
        <v>56</v>
      </c>
      <c r="AE1063" s="53" t="s">
        <v>56</v>
      </c>
      <c r="AF1063" s="53" t="s">
        <v>56</v>
      </c>
      <c r="AG1063" s="53">
        <v>0</v>
      </c>
      <c r="AH1063" s="53"/>
      <c r="AI1063" s="53">
        <v>0</v>
      </c>
      <c r="AJ1063" s="53">
        <v>0</v>
      </c>
      <c r="AK1063" s="53" t="s">
        <v>58</v>
      </c>
      <c r="AL1063" s="53">
        <v>0</v>
      </c>
      <c r="AM1063" s="51" t="s">
        <v>59</v>
      </c>
      <c r="AN1063" s="51" t="s">
        <v>60</v>
      </c>
      <c r="AO1063" s="51"/>
      <c r="AP1063" s="53" t="s">
        <v>61</v>
      </c>
      <c r="AQ1063" s="53" t="s">
        <v>62</v>
      </c>
      <c r="AR1063" s="53" t="s">
        <v>142</v>
      </c>
      <c r="AS1063" s="53" t="s">
        <v>88</v>
      </c>
      <c r="AT1063" s="53" t="s">
        <v>3120</v>
      </c>
      <c r="AU1063" s="53" t="s">
        <v>65</v>
      </c>
      <c r="AV1063" s="53" t="s">
        <v>406</v>
      </c>
      <c r="AW1063" s="53" t="s">
        <v>283</v>
      </c>
      <c r="AX1063" s="53" t="s">
        <v>284</v>
      </c>
      <c r="AY1063" s="53" t="s">
        <v>93</v>
      </c>
      <c r="AZ1063" s="53" t="s">
        <v>9234</v>
      </c>
      <c r="BA1063" s="53" t="s">
        <v>106</v>
      </c>
      <c r="BB1063" s="53">
        <v>0</v>
      </c>
      <c r="BC1063" s="53" t="s">
        <v>9603</v>
      </c>
      <c r="BD1063" s="58">
        <v>42816</v>
      </c>
      <c r="BE1063" s="58">
        <v>42887</v>
      </c>
      <c r="BF1063" s="53">
        <v>0</v>
      </c>
      <c r="BG1063" s="58">
        <v>42887</v>
      </c>
      <c r="BH1063" s="59" t="s">
        <v>9234</v>
      </c>
      <c r="BI1063" s="60">
        <v>138</v>
      </c>
      <c r="BJ1063" s="61">
        <v>4.5999999999999996</v>
      </c>
      <c r="BK1063" s="27">
        <f t="shared" si="58"/>
        <v>4</v>
      </c>
      <c r="BL1063" s="110">
        <f t="shared" si="59"/>
        <v>0.33333333333333331</v>
      </c>
    </row>
    <row r="1064" spans="1:64" s="77" customFormat="1" ht="18.75" customHeight="1" x14ac:dyDescent="0.25">
      <c r="A1064" s="105" t="s">
        <v>9099</v>
      </c>
      <c r="B1064" s="51" t="s">
        <v>9608</v>
      </c>
      <c r="C1064" s="49">
        <v>93</v>
      </c>
      <c r="D1064" s="63" t="s">
        <v>3333</v>
      </c>
      <c r="E1064" s="51" t="s">
        <v>1630</v>
      </c>
      <c r="F1064" s="114">
        <v>5055</v>
      </c>
      <c r="G1064" s="51" t="s">
        <v>389</v>
      </c>
      <c r="H1064" s="24" t="str">
        <f>IFERROR(IF(F1064*1=9999,VLOOKUP(99&amp;C1064*1,[4]Depara_Prod_Oficial!$A$2:$F$1048576,6,FALSE),VLOOKUP(F1064*1,[4]Depara_Prod_Oficial!$A$2:$F$1048576,6,FALSE)),E1064)</f>
        <v>Vida Master</v>
      </c>
      <c r="I1064" s="24" t="str">
        <f>IFERROR(VLOOKUP(H1064,'[5]Principais Produtos'!$C$1:$D$42,2,0),"Não")</f>
        <v>Sim</v>
      </c>
      <c r="J1064" s="51" t="s">
        <v>387</v>
      </c>
      <c r="K1064" s="51" t="s">
        <v>958</v>
      </c>
      <c r="L1064" s="51" t="s">
        <v>5507</v>
      </c>
      <c r="M1064" s="124" t="s">
        <v>48</v>
      </c>
      <c r="N1064" s="125">
        <v>125595.29</v>
      </c>
      <c r="O1064" s="125">
        <v>99000</v>
      </c>
      <c r="P1064" s="56">
        <v>26595.289999999994</v>
      </c>
      <c r="Q1064" s="122"/>
      <c r="R1064" s="123"/>
      <c r="S1064" s="62" t="s">
        <v>375</v>
      </c>
      <c r="T1064" s="53">
        <v>2176695</v>
      </c>
      <c r="U1064" s="53" t="s">
        <v>9604</v>
      </c>
      <c r="V1064" s="53" t="s">
        <v>9605</v>
      </c>
      <c r="W1064" s="53" t="s">
        <v>52</v>
      </c>
      <c r="X1064" s="53" t="s">
        <v>9606</v>
      </c>
      <c r="Y1064" s="53" t="s">
        <v>9607</v>
      </c>
      <c r="Z1064" s="53" t="s">
        <v>5141</v>
      </c>
      <c r="AA1064" s="53" t="s">
        <v>56</v>
      </c>
      <c r="AB1064" s="53">
        <v>83000</v>
      </c>
      <c r="AC1064" s="53">
        <v>83000</v>
      </c>
      <c r="AD1064" s="53" t="s">
        <v>56</v>
      </c>
      <c r="AE1064" s="53" t="s">
        <v>56</v>
      </c>
      <c r="AF1064" s="53" t="s">
        <v>56</v>
      </c>
      <c r="AG1064" s="53">
        <v>83000</v>
      </c>
      <c r="AH1064" s="53" t="s">
        <v>102</v>
      </c>
      <c r="AI1064" s="53">
        <v>41500</v>
      </c>
      <c r="AJ1064" s="53">
        <v>0</v>
      </c>
      <c r="AK1064" s="53" t="s">
        <v>58</v>
      </c>
      <c r="AL1064" s="53">
        <v>0</v>
      </c>
      <c r="AM1064" s="51" t="s">
        <v>59</v>
      </c>
      <c r="AN1064" s="51" t="s">
        <v>60</v>
      </c>
      <c r="AO1064" s="51"/>
      <c r="AP1064" s="53" t="s">
        <v>61</v>
      </c>
      <c r="AQ1064" s="53" t="s">
        <v>62</v>
      </c>
      <c r="AR1064" s="53" t="s">
        <v>168</v>
      </c>
      <c r="AS1064" s="53" t="s">
        <v>88</v>
      </c>
      <c r="AT1064" s="53" t="s">
        <v>169</v>
      </c>
      <c r="AU1064" s="53" t="s">
        <v>65</v>
      </c>
      <c r="AV1064" s="53" t="s">
        <v>5739</v>
      </c>
      <c r="AW1064" s="53" t="s">
        <v>1806</v>
      </c>
      <c r="AX1064" s="53" t="s">
        <v>775</v>
      </c>
      <c r="AY1064" s="53" t="s">
        <v>93</v>
      </c>
      <c r="AZ1064" s="53" t="s">
        <v>9441</v>
      </c>
      <c r="BA1064" s="53" t="s">
        <v>106</v>
      </c>
      <c r="BB1064" s="53">
        <v>0</v>
      </c>
      <c r="BC1064" s="53" t="s">
        <v>9608</v>
      </c>
      <c r="BD1064" s="58">
        <v>42276</v>
      </c>
      <c r="BE1064" s="58">
        <v>42335</v>
      </c>
      <c r="BF1064" s="53">
        <v>83000</v>
      </c>
      <c r="BG1064" s="58">
        <v>42335</v>
      </c>
      <c r="BH1064" s="59" t="s">
        <v>9441</v>
      </c>
      <c r="BI1064" s="60">
        <v>693</v>
      </c>
      <c r="BJ1064" s="61">
        <v>23.1</v>
      </c>
      <c r="BK1064" s="27">
        <f t="shared" si="58"/>
        <v>22</v>
      </c>
      <c r="BL1064" s="110">
        <f t="shared" si="59"/>
        <v>1.8333333333333333</v>
      </c>
    </row>
    <row r="1065" spans="1:64" s="77" customFormat="1" ht="18.75" customHeight="1" x14ac:dyDescent="0.25">
      <c r="A1065" s="105" t="s">
        <v>9099</v>
      </c>
      <c r="B1065" s="51" t="s">
        <v>9613</v>
      </c>
      <c r="C1065" s="49">
        <v>93</v>
      </c>
      <c r="D1065" s="63" t="s">
        <v>3333</v>
      </c>
      <c r="E1065" s="51" t="s">
        <v>377</v>
      </c>
      <c r="F1065" s="114">
        <v>5030</v>
      </c>
      <c r="G1065" s="51" t="s">
        <v>46</v>
      </c>
      <c r="H1065" s="24" t="str">
        <f>IFERROR(IF(F1065*1=9999,VLOOKUP(99&amp;C1065*1,[4]Depara_Prod_Oficial!$A$2:$F$1048576,6,FALSE),VLOOKUP(F1065*1,[4]Depara_Prod_Oficial!$A$2:$F$1048576,6,FALSE)),E1065)</f>
        <v>Vida Proteção Exclusiva</v>
      </c>
      <c r="I1065" s="24" t="str">
        <f>IFERROR(VLOOKUP(H1065,'[5]Principais Produtos'!$C$1:$D$42,2,0),"Não")</f>
        <v>Sim</v>
      </c>
      <c r="J1065" s="51" t="s">
        <v>387</v>
      </c>
      <c r="K1065" s="51" t="s">
        <v>47</v>
      </c>
      <c r="L1065" s="51"/>
      <c r="M1065" s="124" t="s">
        <v>48</v>
      </c>
      <c r="N1065" s="125">
        <v>44315.59</v>
      </c>
      <c r="O1065" s="125">
        <v>35000</v>
      </c>
      <c r="P1065" s="56">
        <v>9315.5899999999965</v>
      </c>
      <c r="Q1065" s="122"/>
      <c r="R1065" s="123"/>
      <c r="S1065" s="62" t="s">
        <v>375</v>
      </c>
      <c r="T1065" s="53">
        <v>1910756</v>
      </c>
      <c r="U1065" s="53" t="s">
        <v>9609</v>
      </c>
      <c r="V1065" s="53" t="s">
        <v>9610</v>
      </c>
      <c r="W1065" s="53" t="s">
        <v>52</v>
      </c>
      <c r="X1065" s="53" t="s">
        <v>9611</v>
      </c>
      <c r="Y1065" s="53" t="s">
        <v>9612</v>
      </c>
      <c r="Z1065" s="53" t="s">
        <v>6092</v>
      </c>
      <c r="AA1065" s="53" t="s">
        <v>56</v>
      </c>
      <c r="AB1065" s="53">
        <v>28226</v>
      </c>
      <c r="AC1065" s="53">
        <v>28226</v>
      </c>
      <c r="AD1065" s="53" t="s">
        <v>56</v>
      </c>
      <c r="AE1065" s="53" t="s">
        <v>56</v>
      </c>
      <c r="AF1065" s="53" t="s">
        <v>56</v>
      </c>
      <c r="AG1065" s="53">
        <v>28226</v>
      </c>
      <c r="AH1065" s="53" t="s">
        <v>102</v>
      </c>
      <c r="AI1065" s="53">
        <v>14113</v>
      </c>
      <c r="AJ1065" s="53">
        <v>0</v>
      </c>
      <c r="AK1065" s="53" t="s">
        <v>58</v>
      </c>
      <c r="AL1065" s="53">
        <v>0</v>
      </c>
      <c r="AM1065" s="51" t="s">
        <v>59</v>
      </c>
      <c r="AN1065" s="51" t="s">
        <v>60</v>
      </c>
      <c r="AO1065" s="51"/>
      <c r="AP1065" s="53" t="s">
        <v>61</v>
      </c>
      <c r="AQ1065" s="53" t="s">
        <v>62</v>
      </c>
      <c r="AR1065" s="53" t="s">
        <v>405</v>
      </c>
      <c r="AS1065" s="53" t="s">
        <v>88</v>
      </c>
      <c r="AT1065" s="53" t="s">
        <v>187</v>
      </c>
      <c r="AU1065" s="53" t="s">
        <v>65</v>
      </c>
      <c r="AV1065" s="53" t="s">
        <v>3583</v>
      </c>
      <c r="AW1065" s="53" t="s">
        <v>92</v>
      </c>
      <c r="AX1065" s="53" t="s">
        <v>68</v>
      </c>
      <c r="AY1065" s="53" t="s">
        <v>93</v>
      </c>
      <c r="AZ1065" s="53" t="s">
        <v>9160</v>
      </c>
      <c r="BA1065" s="53" t="s">
        <v>106</v>
      </c>
      <c r="BB1065" s="53">
        <v>0</v>
      </c>
      <c r="BC1065" s="53" t="s">
        <v>9613</v>
      </c>
      <c r="BD1065" s="58">
        <v>41835</v>
      </c>
      <c r="BE1065" s="58">
        <v>41872</v>
      </c>
      <c r="BF1065" s="53">
        <v>28226</v>
      </c>
      <c r="BG1065" s="58">
        <v>41872</v>
      </c>
      <c r="BH1065" s="59" t="s">
        <v>9160</v>
      </c>
      <c r="BI1065" s="60">
        <v>1160</v>
      </c>
      <c r="BJ1065" s="61">
        <v>38.666666666666664</v>
      </c>
      <c r="BK1065" s="27">
        <f t="shared" si="58"/>
        <v>38</v>
      </c>
      <c r="BL1065" s="110">
        <f t="shared" si="59"/>
        <v>3.1666666666666665</v>
      </c>
    </row>
    <row r="1066" spans="1:64" s="77" customFormat="1" ht="18.75" customHeight="1" x14ac:dyDescent="0.25">
      <c r="A1066" s="105" t="s">
        <v>9099</v>
      </c>
      <c r="B1066" s="51" t="s">
        <v>9619</v>
      </c>
      <c r="C1066" s="49">
        <v>82</v>
      </c>
      <c r="D1066" s="63" t="s">
        <v>3333</v>
      </c>
      <c r="E1066" s="51" t="s">
        <v>1626</v>
      </c>
      <c r="F1066" s="114">
        <v>8065</v>
      </c>
      <c r="G1066" s="51" t="s">
        <v>374</v>
      </c>
      <c r="H1066" s="24" t="str">
        <f>IFERROR(IF(F1066*1=9999,VLOOKUP(99&amp;C1066*1,[4]Depara_Prod_Oficial!$A$2:$F$1048576,6,FALSE),VLOOKUP(F1066*1,[4]Depara_Prod_Oficial!$A$2:$F$1048576,6,FALSE)),E1066)</f>
        <v>AP Proteção Sob Medida</v>
      </c>
      <c r="I1066" s="24" t="str">
        <f>IFERROR(VLOOKUP(H1066,'[5]Principais Produtos'!$C$1:$D$42,2,0),"Não")</f>
        <v>Sim</v>
      </c>
      <c r="J1066" s="51" t="s">
        <v>387</v>
      </c>
      <c r="K1066" s="51" t="s">
        <v>3664</v>
      </c>
      <c r="L1066" s="51"/>
      <c r="M1066" s="124" t="s">
        <v>48</v>
      </c>
      <c r="N1066" s="125">
        <v>69679.03</v>
      </c>
      <c r="O1066" s="125">
        <v>65000</v>
      </c>
      <c r="P1066" s="56">
        <v>4679.0299999999988</v>
      </c>
      <c r="Q1066" s="122"/>
      <c r="R1066" s="123"/>
      <c r="S1066" s="57" t="s">
        <v>49</v>
      </c>
      <c r="T1066" s="53">
        <v>2114905</v>
      </c>
      <c r="U1066" s="53" t="s">
        <v>9614</v>
      </c>
      <c r="V1066" s="53" t="s">
        <v>9615</v>
      </c>
      <c r="W1066" s="53" t="s">
        <v>52</v>
      </c>
      <c r="X1066" s="53" t="s">
        <v>9616</v>
      </c>
      <c r="Y1066" s="53" t="s">
        <v>9617</v>
      </c>
      <c r="Z1066" s="53" t="s">
        <v>9618</v>
      </c>
      <c r="AA1066" s="53" t="s">
        <v>56</v>
      </c>
      <c r="AB1066" s="53">
        <v>40000</v>
      </c>
      <c r="AC1066" s="53">
        <v>40000</v>
      </c>
      <c r="AD1066" s="53" t="s">
        <v>56</v>
      </c>
      <c r="AE1066" s="53" t="s">
        <v>56</v>
      </c>
      <c r="AF1066" s="53" t="s">
        <v>56</v>
      </c>
      <c r="AG1066" s="53">
        <v>40000</v>
      </c>
      <c r="AH1066" s="53" t="s">
        <v>102</v>
      </c>
      <c r="AI1066" s="53">
        <v>20000</v>
      </c>
      <c r="AJ1066" s="53">
        <v>0</v>
      </c>
      <c r="AK1066" s="53" t="s">
        <v>58</v>
      </c>
      <c r="AL1066" s="53">
        <v>0</v>
      </c>
      <c r="AM1066" s="51" t="s">
        <v>59</v>
      </c>
      <c r="AN1066" s="51" t="s">
        <v>60</v>
      </c>
      <c r="AO1066" s="51"/>
      <c r="AP1066" s="53" t="s">
        <v>61</v>
      </c>
      <c r="AQ1066" s="53" t="s">
        <v>62</v>
      </c>
      <c r="AR1066" s="53" t="s">
        <v>199</v>
      </c>
      <c r="AS1066" s="53" t="s">
        <v>88</v>
      </c>
      <c r="AT1066" s="53" t="s">
        <v>153</v>
      </c>
      <c r="AU1066" s="53" t="s">
        <v>65</v>
      </c>
      <c r="AV1066" s="53" t="s">
        <v>8422</v>
      </c>
      <c r="AW1066" s="53" t="s">
        <v>92</v>
      </c>
      <c r="AX1066" s="53" t="s">
        <v>68</v>
      </c>
      <c r="AY1066" s="53" t="s">
        <v>93</v>
      </c>
      <c r="AZ1066" s="53" t="s">
        <v>9160</v>
      </c>
      <c r="BA1066" s="53" t="s">
        <v>223</v>
      </c>
      <c r="BB1066" s="53">
        <v>0</v>
      </c>
      <c r="BC1066" s="53" t="s">
        <v>9619</v>
      </c>
      <c r="BD1066" s="58">
        <v>42167</v>
      </c>
      <c r="BE1066" s="58">
        <v>42185</v>
      </c>
      <c r="BF1066" s="53">
        <v>40000</v>
      </c>
      <c r="BG1066" s="58">
        <v>42185</v>
      </c>
      <c r="BH1066" s="59" t="s">
        <v>9160</v>
      </c>
      <c r="BI1066" s="60">
        <v>847</v>
      </c>
      <c r="BJ1066" s="61">
        <v>28.233333333333334</v>
      </c>
      <c r="BK1066" s="27">
        <f t="shared" si="58"/>
        <v>27</v>
      </c>
      <c r="BL1066" s="110">
        <f t="shared" si="59"/>
        <v>2.25</v>
      </c>
    </row>
    <row r="1067" spans="1:64" s="77" customFormat="1" ht="18.75" customHeight="1" x14ac:dyDescent="0.25">
      <c r="A1067" s="105" t="s">
        <v>9099</v>
      </c>
      <c r="B1067" s="51" t="s">
        <v>9625</v>
      </c>
      <c r="C1067" s="49">
        <v>93</v>
      </c>
      <c r="D1067" s="63" t="s">
        <v>3333</v>
      </c>
      <c r="E1067" s="51" t="s">
        <v>1636</v>
      </c>
      <c r="F1067" s="114">
        <v>5081</v>
      </c>
      <c r="G1067" s="51" t="s">
        <v>389</v>
      </c>
      <c r="H1067" s="24" t="str">
        <f>IFERROR(IF(F1067*1=9999,VLOOKUP(99&amp;C1067*1,[4]Depara_Prod_Oficial!$A$2:$F$1048576,6,FALSE),VLOOKUP(F1067*1,[4]Depara_Prod_Oficial!$A$2:$F$1048576,6,FALSE)),E1067)</f>
        <v>Vida Master</v>
      </c>
      <c r="I1067" s="24" t="str">
        <f>IFERROR(VLOOKUP(H1067,'[5]Principais Produtos'!$C$1:$D$42,2,0),"Não")</f>
        <v>Sim</v>
      </c>
      <c r="J1067" s="51" t="s">
        <v>387</v>
      </c>
      <c r="K1067" s="51" t="s">
        <v>958</v>
      </c>
      <c r="L1067" s="51" t="s">
        <v>5507</v>
      </c>
      <c r="M1067" s="124" t="s">
        <v>48</v>
      </c>
      <c r="N1067" s="125">
        <v>177250</v>
      </c>
      <c r="O1067" s="125">
        <v>87000</v>
      </c>
      <c r="P1067" s="56">
        <v>90250</v>
      </c>
      <c r="Q1067" s="122"/>
      <c r="R1067" s="123"/>
      <c r="S1067" s="62" t="s">
        <v>375</v>
      </c>
      <c r="T1067" s="53">
        <v>2030131</v>
      </c>
      <c r="U1067" s="53" t="s">
        <v>9620</v>
      </c>
      <c r="V1067" s="53" t="s">
        <v>9621</v>
      </c>
      <c r="W1067" s="53" t="s">
        <v>52</v>
      </c>
      <c r="X1067" s="53" t="s">
        <v>9622</v>
      </c>
      <c r="Y1067" s="53" t="s">
        <v>9623</v>
      </c>
      <c r="Z1067" s="53" t="s">
        <v>9624</v>
      </c>
      <c r="AA1067" s="53" t="s">
        <v>56</v>
      </c>
      <c r="AB1067" s="53">
        <v>60000</v>
      </c>
      <c r="AC1067" s="53">
        <v>60000</v>
      </c>
      <c r="AD1067" s="53" t="s">
        <v>56</v>
      </c>
      <c r="AE1067" s="53" t="s">
        <v>56</v>
      </c>
      <c r="AF1067" s="53" t="s">
        <v>56</v>
      </c>
      <c r="AG1067" s="53">
        <v>60000</v>
      </c>
      <c r="AH1067" s="53" t="s">
        <v>102</v>
      </c>
      <c r="AI1067" s="53">
        <v>30000</v>
      </c>
      <c r="AJ1067" s="53">
        <v>0</v>
      </c>
      <c r="AK1067" s="53" t="s">
        <v>58</v>
      </c>
      <c r="AL1067" s="53">
        <v>0</v>
      </c>
      <c r="AM1067" s="51" t="s">
        <v>59</v>
      </c>
      <c r="AN1067" s="51" t="s">
        <v>60</v>
      </c>
      <c r="AO1067" s="51"/>
      <c r="AP1067" s="53" t="s">
        <v>61</v>
      </c>
      <c r="AQ1067" s="53" t="s">
        <v>62</v>
      </c>
      <c r="AR1067" s="53" t="s">
        <v>142</v>
      </c>
      <c r="AS1067" s="53" t="s">
        <v>88</v>
      </c>
      <c r="AT1067" s="53" t="s">
        <v>169</v>
      </c>
      <c r="AU1067" s="53" t="s">
        <v>65</v>
      </c>
      <c r="AV1067" s="53" t="s">
        <v>215</v>
      </c>
      <c r="AW1067" s="53" t="s">
        <v>105</v>
      </c>
      <c r="AX1067" s="53" t="s">
        <v>68</v>
      </c>
      <c r="AY1067" s="53" t="s">
        <v>93</v>
      </c>
      <c r="AZ1067" s="53" t="s">
        <v>9112</v>
      </c>
      <c r="BA1067" s="53" t="s">
        <v>70</v>
      </c>
      <c r="BB1067" s="53">
        <v>17725</v>
      </c>
      <c r="BC1067" s="53" t="s">
        <v>9625</v>
      </c>
      <c r="BD1067" s="58">
        <v>42024</v>
      </c>
      <c r="BE1067" s="58">
        <v>42041</v>
      </c>
      <c r="BF1067" s="53">
        <v>60000</v>
      </c>
      <c r="BG1067" s="58">
        <v>42041</v>
      </c>
      <c r="BH1067" s="59" t="s">
        <v>9112</v>
      </c>
      <c r="BI1067" s="60">
        <v>969</v>
      </c>
      <c r="BJ1067" s="61">
        <v>32.299999999999997</v>
      </c>
      <c r="BK1067" s="27">
        <f t="shared" si="58"/>
        <v>31</v>
      </c>
      <c r="BL1067" s="110">
        <f t="shared" si="59"/>
        <v>2.5833333333333335</v>
      </c>
    </row>
    <row r="1068" spans="1:64" s="77" customFormat="1" ht="18.75" customHeight="1" x14ac:dyDescent="0.25">
      <c r="A1068" s="105" t="s">
        <v>9099</v>
      </c>
      <c r="B1068" s="51" t="s">
        <v>9631</v>
      </c>
      <c r="C1068" s="49">
        <v>93</v>
      </c>
      <c r="D1068" s="63" t="s">
        <v>3333</v>
      </c>
      <c r="E1068" s="51" t="s">
        <v>1630</v>
      </c>
      <c r="F1068" s="114">
        <v>5055</v>
      </c>
      <c r="G1068" s="51" t="s">
        <v>46</v>
      </c>
      <c r="H1068" s="24" t="str">
        <f>IFERROR(IF(F1068*1=9999,VLOOKUP(99&amp;C1068*1,[4]Depara_Prod_Oficial!$A$2:$F$1048576,6,FALSE),VLOOKUP(F1068*1,[4]Depara_Prod_Oficial!$A$2:$F$1048576,6,FALSE)),E1068)</f>
        <v>Vida Master</v>
      </c>
      <c r="I1068" s="24" t="str">
        <f>IFERROR(VLOOKUP(H1068,'[5]Principais Produtos'!$C$1:$D$42,2,0),"Não")</f>
        <v>Sim</v>
      </c>
      <c r="J1068" s="51" t="s">
        <v>387</v>
      </c>
      <c r="K1068" s="51" t="s">
        <v>958</v>
      </c>
      <c r="L1068" s="51" t="s">
        <v>5507</v>
      </c>
      <c r="M1068" s="124" t="s">
        <v>48</v>
      </c>
      <c r="N1068" s="125">
        <v>110000</v>
      </c>
      <c r="O1068" s="125">
        <v>100000</v>
      </c>
      <c r="P1068" s="56">
        <v>10000</v>
      </c>
      <c r="Q1068" s="122"/>
      <c r="R1068" s="123"/>
      <c r="S1068" s="62" t="s">
        <v>375</v>
      </c>
      <c r="T1068" s="53">
        <v>2152464</v>
      </c>
      <c r="U1068" s="53" t="s">
        <v>9626</v>
      </c>
      <c r="V1068" s="53" t="s">
        <v>9627</v>
      </c>
      <c r="W1068" s="53" t="s">
        <v>52</v>
      </c>
      <c r="X1068" s="53" t="s">
        <v>9628</v>
      </c>
      <c r="Y1068" s="53" t="s">
        <v>9629</v>
      </c>
      <c r="Z1068" s="53" t="s">
        <v>9630</v>
      </c>
      <c r="AA1068" s="53" t="s">
        <v>56</v>
      </c>
      <c r="AB1068" s="53">
        <v>100000</v>
      </c>
      <c r="AC1068" s="53">
        <v>100000</v>
      </c>
      <c r="AD1068" s="53" t="s">
        <v>56</v>
      </c>
      <c r="AE1068" s="53" t="s">
        <v>56</v>
      </c>
      <c r="AF1068" s="53" t="s">
        <v>56</v>
      </c>
      <c r="AG1068" s="53">
        <v>100000</v>
      </c>
      <c r="AH1068" s="53" t="s">
        <v>102</v>
      </c>
      <c r="AI1068" s="53">
        <v>50000</v>
      </c>
      <c r="AJ1068" s="53">
        <v>0</v>
      </c>
      <c r="AK1068" s="53" t="s">
        <v>58</v>
      </c>
      <c r="AL1068" s="53">
        <v>0</v>
      </c>
      <c r="AM1068" s="51" t="s">
        <v>59</v>
      </c>
      <c r="AN1068" s="51" t="s">
        <v>60</v>
      </c>
      <c r="AO1068" s="51"/>
      <c r="AP1068" s="53" t="s">
        <v>61</v>
      </c>
      <c r="AQ1068" s="53" t="s">
        <v>62</v>
      </c>
      <c r="AR1068" s="53" t="s">
        <v>168</v>
      </c>
      <c r="AS1068" s="53" t="s">
        <v>88</v>
      </c>
      <c r="AT1068" s="53" t="s">
        <v>1789</v>
      </c>
      <c r="AU1068" s="53" t="s">
        <v>65</v>
      </c>
      <c r="AV1068" s="53" t="s">
        <v>201</v>
      </c>
      <c r="AW1068" s="53" t="s">
        <v>92</v>
      </c>
      <c r="AX1068" s="53" t="s">
        <v>68</v>
      </c>
      <c r="AY1068" s="53" t="s">
        <v>93</v>
      </c>
      <c r="AZ1068" s="53" t="s">
        <v>9112</v>
      </c>
      <c r="BA1068" s="53" t="s">
        <v>70</v>
      </c>
      <c r="BB1068" s="53">
        <v>0</v>
      </c>
      <c r="BC1068" s="53" t="s">
        <v>9631</v>
      </c>
      <c r="BD1068" s="58">
        <v>42265</v>
      </c>
      <c r="BE1068" s="58">
        <v>42270</v>
      </c>
      <c r="BF1068" s="53">
        <v>100000</v>
      </c>
      <c r="BG1068" s="58">
        <v>42270</v>
      </c>
      <c r="BH1068" s="59" t="s">
        <v>9112</v>
      </c>
      <c r="BI1068" s="60">
        <v>740</v>
      </c>
      <c r="BJ1068" s="61">
        <v>24.666666666666668</v>
      </c>
      <c r="BK1068" s="27">
        <f t="shared" si="58"/>
        <v>24</v>
      </c>
      <c r="BL1068" s="110">
        <f t="shared" si="59"/>
        <v>2</v>
      </c>
    </row>
    <row r="1069" spans="1:64" s="77" customFormat="1" ht="18.75" customHeight="1" x14ac:dyDescent="0.25">
      <c r="A1069" s="105" t="s">
        <v>9099</v>
      </c>
      <c r="B1069" s="51" t="s">
        <v>9637</v>
      </c>
      <c r="C1069" s="49">
        <v>93</v>
      </c>
      <c r="D1069" s="63" t="s">
        <v>3333</v>
      </c>
      <c r="E1069" s="51" t="s">
        <v>1630</v>
      </c>
      <c r="F1069" s="114">
        <v>5055</v>
      </c>
      <c r="G1069" s="51" t="s">
        <v>386</v>
      </c>
      <c r="H1069" s="24" t="str">
        <f>IFERROR(IF(F1069*1=9999,VLOOKUP(99&amp;C1069*1,[4]Depara_Prod_Oficial!$A$2:$F$1048576,6,FALSE),VLOOKUP(F1069*1,[4]Depara_Prod_Oficial!$A$2:$F$1048576,6,FALSE)),E1069)</f>
        <v>Vida Master</v>
      </c>
      <c r="I1069" s="24" t="str">
        <f>IFERROR(VLOOKUP(H1069,'[5]Principais Produtos'!$C$1:$D$42,2,0),"Não")</f>
        <v>Sim</v>
      </c>
      <c r="J1069" s="51" t="s">
        <v>387</v>
      </c>
      <c r="K1069" s="51" t="s">
        <v>3664</v>
      </c>
      <c r="L1069" s="51"/>
      <c r="M1069" s="124" t="s">
        <v>48</v>
      </c>
      <c r="N1069" s="125">
        <v>50000</v>
      </c>
      <c r="O1069" s="125">
        <v>50000</v>
      </c>
      <c r="P1069" s="56">
        <v>0</v>
      </c>
      <c r="Q1069" s="122"/>
      <c r="R1069" s="123"/>
      <c r="S1069" s="57" t="s">
        <v>49</v>
      </c>
      <c r="T1069" s="53">
        <v>2391976</v>
      </c>
      <c r="U1069" s="53" t="s">
        <v>9632</v>
      </c>
      <c r="V1069" s="53" t="s">
        <v>9633</v>
      </c>
      <c r="W1069" s="53" t="s">
        <v>52</v>
      </c>
      <c r="X1069" s="53" t="s">
        <v>9634</v>
      </c>
      <c r="Y1069" s="53" t="s">
        <v>9635</v>
      </c>
      <c r="Z1069" s="53" t="s">
        <v>4884</v>
      </c>
      <c r="AA1069" s="53" t="s">
        <v>56</v>
      </c>
      <c r="AB1069" s="53">
        <v>240000</v>
      </c>
      <c r="AC1069" s="53">
        <v>240000</v>
      </c>
      <c r="AD1069" s="53" t="s">
        <v>56</v>
      </c>
      <c r="AE1069" s="53" t="s">
        <v>56</v>
      </c>
      <c r="AF1069" s="53" t="s">
        <v>56</v>
      </c>
      <c r="AG1069" s="53">
        <v>240000</v>
      </c>
      <c r="AH1069" s="53" t="s">
        <v>102</v>
      </c>
      <c r="AI1069" s="53">
        <v>120000</v>
      </c>
      <c r="AJ1069" s="53">
        <v>0</v>
      </c>
      <c r="AK1069" s="53" t="s">
        <v>58</v>
      </c>
      <c r="AL1069" s="53">
        <v>0</v>
      </c>
      <c r="AM1069" s="51" t="s">
        <v>59</v>
      </c>
      <c r="AN1069" s="51" t="s">
        <v>60</v>
      </c>
      <c r="AO1069" s="51"/>
      <c r="AP1069" s="53" t="s">
        <v>61</v>
      </c>
      <c r="AQ1069" s="53" t="s">
        <v>62</v>
      </c>
      <c r="AR1069" s="53" t="s">
        <v>199</v>
      </c>
      <c r="AS1069" s="53" t="s">
        <v>88</v>
      </c>
      <c r="AT1069" s="53" t="s">
        <v>169</v>
      </c>
      <c r="AU1069" s="53" t="s">
        <v>65</v>
      </c>
      <c r="AV1069" s="53" t="s">
        <v>9636</v>
      </c>
      <c r="AW1069" s="53" t="s">
        <v>67</v>
      </c>
      <c r="AX1069" s="53" t="s">
        <v>68</v>
      </c>
      <c r="AY1069" s="53" t="s">
        <v>93</v>
      </c>
      <c r="AZ1069" s="53" t="s">
        <v>9112</v>
      </c>
      <c r="BA1069" s="53" t="s">
        <v>70</v>
      </c>
      <c r="BB1069" s="53">
        <v>0</v>
      </c>
      <c r="BC1069" s="53" t="s">
        <v>9637</v>
      </c>
      <c r="BD1069" s="58">
        <v>42557</v>
      </c>
      <c r="BE1069" s="58">
        <v>42704</v>
      </c>
      <c r="BF1069" s="53">
        <v>240000</v>
      </c>
      <c r="BG1069" s="58">
        <v>42704</v>
      </c>
      <c r="BH1069" s="59" t="s">
        <v>9112</v>
      </c>
      <c r="BI1069" s="60">
        <v>306</v>
      </c>
      <c r="BJ1069" s="61">
        <v>10.199999999999999</v>
      </c>
      <c r="BK1069" s="27">
        <f t="shared" si="58"/>
        <v>10</v>
      </c>
      <c r="BL1069" s="110">
        <f t="shared" si="59"/>
        <v>0.83333333333333337</v>
      </c>
    </row>
    <row r="1070" spans="1:64" s="77" customFormat="1" ht="18.75" customHeight="1" x14ac:dyDescent="0.25">
      <c r="A1070" s="105" t="s">
        <v>9099</v>
      </c>
      <c r="B1070" s="51" t="s">
        <v>9644</v>
      </c>
      <c r="C1070" s="49">
        <v>93</v>
      </c>
      <c r="D1070" s="63" t="s">
        <v>3333</v>
      </c>
      <c r="E1070" s="51" t="s">
        <v>1630</v>
      </c>
      <c r="F1070" s="114">
        <v>5055</v>
      </c>
      <c r="G1070" s="51" t="s">
        <v>389</v>
      </c>
      <c r="H1070" s="24" t="str">
        <f>IFERROR(IF(F1070*1=9999,VLOOKUP(99&amp;C1070*1,[4]Depara_Prod_Oficial!$A$2:$F$1048576,6,FALSE),VLOOKUP(F1070*1,[4]Depara_Prod_Oficial!$A$2:$F$1048576,6,FALSE)),E1070)</f>
        <v>Vida Master</v>
      </c>
      <c r="I1070" s="24" t="str">
        <f>IFERROR(VLOOKUP(H1070,'[5]Principais Produtos'!$C$1:$D$42,2,0),"Não")</f>
        <v>Sim</v>
      </c>
      <c r="J1070" s="51" t="s">
        <v>387</v>
      </c>
      <c r="K1070" s="51" t="s">
        <v>958</v>
      </c>
      <c r="L1070" s="51" t="s">
        <v>4725</v>
      </c>
      <c r="M1070" s="124" t="s">
        <v>48</v>
      </c>
      <c r="N1070" s="125">
        <v>73000</v>
      </c>
      <c r="O1070" s="125">
        <v>31700</v>
      </c>
      <c r="P1070" s="56">
        <v>41300</v>
      </c>
      <c r="Q1070" s="122"/>
      <c r="R1070" s="123"/>
      <c r="S1070" s="62" t="s">
        <v>375</v>
      </c>
      <c r="T1070" s="53">
        <v>2328535</v>
      </c>
      <c r="U1070" s="53" t="s">
        <v>9638</v>
      </c>
      <c r="V1070" s="53" t="s">
        <v>9639</v>
      </c>
      <c r="W1070" s="53" t="s">
        <v>52</v>
      </c>
      <c r="X1070" s="53" t="s">
        <v>9640</v>
      </c>
      <c r="Y1070" s="53" t="s">
        <v>9641</v>
      </c>
      <c r="Z1070" s="53" t="s">
        <v>9642</v>
      </c>
      <c r="AA1070" s="53" t="s">
        <v>56</v>
      </c>
      <c r="AB1070" s="53">
        <v>31598</v>
      </c>
      <c r="AC1070" s="53">
        <v>31598</v>
      </c>
      <c r="AD1070" s="53" t="s">
        <v>56</v>
      </c>
      <c r="AE1070" s="53" t="s">
        <v>56</v>
      </c>
      <c r="AF1070" s="53" t="s">
        <v>56</v>
      </c>
      <c r="AG1070" s="53">
        <v>31598</v>
      </c>
      <c r="AH1070" s="53" t="s">
        <v>102</v>
      </c>
      <c r="AI1070" s="53">
        <v>15799</v>
      </c>
      <c r="AJ1070" s="53">
        <v>0</v>
      </c>
      <c r="AK1070" s="53" t="s">
        <v>58</v>
      </c>
      <c r="AL1070" s="53">
        <v>0</v>
      </c>
      <c r="AM1070" s="51" t="s">
        <v>59</v>
      </c>
      <c r="AN1070" s="51" t="s">
        <v>60</v>
      </c>
      <c r="AO1070" s="51"/>
      <c r="AP1070" s="53" t="s">
        <v>61</v>
      </c>
      <c r="AQ1070" s="53" t="s">
        <v>62</v>
      </c>
      <c r="AR1070" s="53" t="s">
        <v>87</v>
      </c>
      <c r="AS1070" s="53" t="s">
        <v>88</v>
      </c>
      <c r="AT1070" s="53" t="s">
        <v>347</v>
      </c>
      <c r="AU1070" s="53" t="s">
        <v>65</v>
      </c>
      <c r="AV1070" s="53" t="s">
        <v>9643</v>
      </c>
      <c r="AW1070" s="53" t="s">
        <v>67</v>
      </c>
      <c r="AX1070" s="53" t="s">
        <v>68</v>
      </c>
      <c r="AY1070" s="53" t="s">
        <v>93</v>
      </c>
      <c r="AZ1070" s="53" t="s">
        <v>9112</v>
      </c>
      <c r="BA1070" s="53" t="s">
        <v>70</v>
      </c>
      <c r="BB1070" s="53">
        <v>0</v>
      </c>
      <c r="BC1070" s="53" t="s">
        <v>9644</v>
      </c>
      <c r="BD1070" s="58">
        <v>42446</v>
      </c>
      <c r="BE1070" s="58">
        <v>42637</v>
      </c>
      <c r="BF1070" s="53">
        <v>31598</v>
      </c>
      <c r="BG1070" s="58">
        <v>42637</v>
      </c>
      <c r="BH1070" s="59" t="s">
        <v>9112</v>
      </c>
      <c r="BI1070" s="60">
        <v>373</v>
      </c>
      <c r="BJ1070" s="61">
        <v>12.433333333333334</v>
      </c>
      <c r="BK1070" s="27">
        <f t="shared" si="58"/>
        <v>12</v>
      </c>
      <c r="BL1070" s="110">
        <f t="shared" si="59"/>
        <v>1</v>
      </c>
    </row>
    <row r="1071" spans="1:64" s="77" customFormat="1" ht="18.75" customHeight="1" x14ac:dyDescent="0.25">
      <c r="A1071" s="105" t="s">
        <v>9099</v>
      </c>
      <c r="B1071" s="51" t="s">
        <v>9649</v>
      </c>
      <c r="C1071" s="49">
        <v>93</v>
      </c>
      <c r="D1071" s="63" t="s">
        <v>3333</v>
      </c>
      <c r="E1071" s="51" t="s">
        <v>1630</v>
      </c>
      <c r="F1071" s="114">
        <v>5055</v>
      </c>
      <c r="G1071" s="51" t="s">
        <v>386</v>
      </c>
      <c r="H1071" s="24" t="str">
        <f>IFERROR(IF(F1071*1=9999,VLOOKUP(99&amp;C1071*1,[4]Depara_Prod_Oficial!$A$2:$F$1048576,6,FALSE),VLOOKUP(F1071*1,[4]Depara_Prod_Oficial!$A$2:$F$1048576,6,FALSE)),E1071)</f>
        <v>Vida Master</v>
      </c>
      <c r="I1071" s="24" t="str">
        <f>IFERROR(VLOOKUP(H1071,'[5]Principais Produtos'!$C$1:$D$42,2,0),"Não")</f>
        <v>Sim</v>
      </c>
      <c r="J1071" s="51" t="s">
        <v>925</v>
      </c>
      <c r="K1071" s="51" t="s">
        <v>378</v>
      </c>
      <c r="L1071" s="51"/>
      <c r="M1071" s="124" t="s">
        <v>903</v>
      </c>
      <c r="N1071" s="125">
        <v>132234.26999999999</v>
      </c>
      <c r="O1071" s="125">
        <v>132234.26999999999</v>
      </c>
      <c r="P1071" s="56">
        <v>0</v>
      </c>
      <c r="Q1071" s="122"/>
      <c r="R1071" s="123"/>
      <c r="S1071" s="62" t="s">
        <v>375</v>
      </c>
      <c r="T1071" s="53">
        <v>2324901</v>
      </c>
      <c r="U1071" s="53" t="s">
        <v>9645</v>
      </c>
      <c r="V1071" s="53" t="s">
        <v>9646</v>
      </c>
      <c r="W1071" s="53" t="s">
        <v>52</v>
      </c>
      <c r="X1071" s="53" t="s">
        <v>9647</v>
      </c>
      <c r="Y1071" s="53" t="s">
        <v>9648</v>
      </c>
      <c r="Z1071" s="53" t="s">
        <v>5718</v>
      </c>
      <c r="AA1071" s="53" t="s">
        <v>56</v>
      </c>
      <c r="AB1071" s="53">
        <v>80000</v>
      </c>
      <c r="AC1071" s="53">
        <v>120000</v>
      </c>
      <c r="AD1071" s="53" t="s">
        <v>56</v>
      </c>
      <c r="AE1071" s="53" t="s">
        <v>56</v>
      </c>
      <c r="AF1071" s="53" t="s">
        <v>56</v>
      </c>
      <c r="AG1071" s="53">
        <v>80000</v>
      </c>
      <c r="AH1071" s="53" t="s">
        <v>102</v>
      </c>
      <c r="AI1071" s="53">
        <v>40000</v>
      </c>
      <c r="AJ1071" s="53">
        <v>0</v>
      </c>
      <c r="AK1071" s="53" t="s">
        <v>58</v>
      </c>
      <c r="AL1071" s="53">
        <v>0</v>
      </c>
      <c r="AM1071" s="51" t="s">
        <v>59</v>
      </c>
      <c r="AN1071" s="51" t="s">
        <v>60</v>
      </c>
      <c r="AO1071" s="51"/>
      <c r="AP1071" s="53" t="s">
        <v>61</v>
      </c>
      <c r="AQ1071" s="53" t="s">
        <v>62</v>
      </c>
      <c r="AR1071" s="53" t="s">
        <v>142</v>
      </c>
      <c r="AS1071" s="53" t="s">
        <v>88</v>
      </c>
      <c r="AT1071" s="53" t="s">
        <v>153</v>
      </c>
      <c r="AU1071" s="53" t="s">
        <v>65</v>
      </c>
      <c r="AV1071" s="53" t="s">
        <v>1749</v>
      </c>
      <c r="AW1071" s="53" t="s">
        <v>774</v>
      </c>
      <c r="AX1071" s="53" t="s">
        <v>775</v>
      </c>
      <c r="AY1071" s="53" t="s">
        <v>93</v>
      </c>
      <c r="AZ1071" s="53" t="s">
        <v>9173</v>
      </c>
      <c r="BA1071" s="53" t="s">
        <v>332</v>
      </c>
      <c r="BB1071" s="53">
        <v>0</v>
      </c>
      <c r="BC1071" s="53" t="s">
        <v>9649</v>
      </c>
      <c r="BD1071" s="58">
        <v>42607</v>
      </c>
      <c r="BE1071" s="58">
        <v>42628</v>
      </c>
      <c r="BF1071" s="53">
        <v>80000</v>
      </c>
      <c r="BG1071" s="58">
        <v>42628</v>
      </c>
      <c r="BH1071" s="59" t="s">
        <v>9173</v>
      </c>
      <c r="BI1071" s="60">
        <v>383</v>
      </c>
      <c r="BJ1071" s="61">
        <v>12.766666666666667</v>
      </c>
      <c r="BK1071" s="27">
        <f t="shared" si="58"/>
        <v>12</v>
      </c>
      <c r="BL1071" s="110">
        <f t="shared" si="59"/>
        <v>1</v>
      </c>
    </row>
    <row r="1072" spans="1:64" s="77" customFormat="1" ht="18.75" customHeight="1" x14ac:dyDescent="0.25">
      <c r="A1072" s="105" t="s">
        <v>9099</v>
      </c>
      <c r="B1072" s="51" t="s">
        <v>9655</v>
      </c>
      <c r="C1072" s="49">
        <v>93</v>
      </c>
      <c r="D1072" s="63" t="s">
        <v>3333</v>
      </c>
      <c r="E1072" s="51" t="s">
        <v>1630</v>
      </c>
      <c r="F1072" s="114">
        <v>5055</v>
      </c>
      <c r="G1072" s="51" t="s">
        <v>389</v>
      </c>
      <c r="H1072" s="24" t="str">
        <f>IFERROR(IF(F1072*1=9999,VLOOKUP(99&amp;C1072*1,[4]Depara_Prod_Oficial!$A$2:$F$1048576,6,FALSE),VLOOKUP(F1072*1,[4]Depara_Prod_Oficial!$A$2:$F$1048576,6,FALSE)),E1072)</f>
        <v>Vida Master</v>
      </c>
      <c r="I1072" s="24" t="str">
        <f>IFERROR(VLOOKUP(H1072,'[5]Principais Produtos'!$C$1:$D$42,2,0),"Não")</f>
        <v>Sim</v>
      </c>
      <c r="J1072" s="51" t="s">
        <v>387</v>
      </c>
      <c r="K1072" s="51" t="s">
        <v>958</v>
      </c>
      <c r="L1072" s="51" t="s">
        <v>5507</v>
      </c>
      <c r="M1072" s="124" t="s">
        <v>48</v>
      </c>
      <c r="N1072" s="125">
        <v>102397</v>
      </c>
      <c r="O1072" s="125">
        <v>79825.33</v>
      </c>
      <c r="P1072" s="56">
        <v>22571.67</v>
      </c>
      <c r="Q1072" s="122"/>
      <c r="R1072" s="123"/>
      <c r="S1072" s="62" t="s">
        <v>375</v>
      </c>
      <c r="T1072" s="53">
        <v>2465471</v>
      </c>
      <c r="U1072" s="53" t="s">
        <v>9650</v>
      </c>
      <c r="V1072" s="53" t="s">
        <v>9651</v>
      </c>
      <c r="W1072" s="53" t="s">
        <v>52</v>
      </c>
      <c r="X1072" s="53" t="s">
        <v>9652</v>
      </c>
      <c r="Y1072" s="53" t="s">
        <v>9653</v>
      </c>
      <c r="Z1072" s="53" t="s">
        <v>9654</v>
      </c>
      <c r="AA1072" s="53" t="s">
        <v>56</v>
      </c>
      <c r="AB1072" s="53">
        <v>103000</v>
      </c>
      <c r="AC1072" s="53">
        <v>103000</v>
      </c>
      <c r="AD1072" s="53" t="s">
        <v>56</v>
      </c>
      <c r="AE1072" s="53" t="s">
        <v>56</v>
      </c>
      <c r="AF1072" s="53" t="s">
        <v>56</v>
      </c>
      <c r="AG1072" s="53">
        <v>103000</v>
      </c>
      <c r="AH1072" s="53" t="s">
        <v>102</v>
      </c>
      <c r="AI1072" s="53">
        <v>51500</v>
      </c>
      <c r="AJ1072" s="53">
        <v>0</v>
      </c>
      <c r="AK1072" s="53" t="s">
        <v>58</v>
      </c>
      <c r="AL1072" s="53">
        <v>0</v>
      </c>
      <c r="AM1072" s="51" t="s">
        <v>59</v>
      </c>
      <c r="AN1072" s="51" t="s">
        <v>60</v>
      </c>
      <c r="AO1072" s="51"/>
      <c r="AP1072" s="53" t="s">
        <v>61</v>
      </c>
      <c r="AQ1072" s="53" t="s">
        <v>62</v>
      </c>
      <c r="AR1072" s="53" t="s">
        <v>405</v>
      </c>
      <c r="AS1072" s="53" t="s">
        <v>88</v>
      </c>
      <c r="AT1072" s="53" t="s">
        <v>4079</v>
      </c>
      <c r="AU1072" s="53" t="s">
        <v>65</v>
      </c>
      <c r="AV1072" s="53" t="s">
        <v>201</v>
      </c>
      <c r="AW1072" s="53" t="s">
        <v>92</v>
      </c>
      <c r="AX1072" s="53" t="s">
        <v>68</v>
      </c>
      <c r="AY1072" s="53" t="s">
        <v>93</v>
      </c>
      <c r="AZ1072" s="53" t="s">
        <v>9173</v>
      </c>
      <c r="BA1072" s="53" t="s">
        <v>70</v>
      </c>
      <c r="BB1072" s="53">
        <v>0</v>
      </c>
      <c r="BC1072" s="53" t="s">
        <v>9655</v>
      </c>
      <c r="BD1072" s="58">
        <v>42898</v>
      </c>
      <c r="BE1072" s="58">
        <v>42916</v>
      </c>
      <c r="BF1072" s="53">
        <v>103000</v>
      </c>
      <c r="BG1072" s="58">
        <v>42916</v>
      </c>
      <c r="BH1072" s="59" t="s">
        <v>9173</v>
      </c>
      <c r="BI1072" s="60">
        <v>95</v>
      </c>
      <c r="BJ1072" s="61">
        <v>3.1666666666666665</v>
      </c>
      <c r="BK1072" s="27">
        <f t="shared" si="58"/>
        <v>3</v>
      </c>
      <c r="BL1072" s="110">
        <f t="shared" si="59"/>
        <v>0.25</v>
      </c>
    </row>
    <row r="1073" spans="1:64" s="77" customFormat="1" ht="18.75" customHeight="1" x14ac:dyDescent="0.25">
      <c r="A1073" s="105" t="s">
        <v>9099</v>
      </c>
      <c r="B1073" s="51" t="s">
        <v>9661</v>
      </c>
      <c r="C1073" s="49">
        <v>93</v>
      </c>
      <c r="D1073" s="63" t="s">
        <v>3333</v>
      </c>
      <c r="E1073" s="51" t="s">
        <v>1630</v>
      </c>
      <c r="F1073" s="114">
        <v>5055</v>
      </c>
      <c r="G1073" s="51" t="s">
        <v>389</v>
      </c>
      <c r="H1073" s="24" t="str">
        <f>IFERROR(IF(F1073*1=9999,VLOOKUP(99&amp;C1073*1,[4]Depara_Prod_Oficial!$A$2:$F$1048576,6,FALSE),VLOOKUP(F1073*1,[4]Depara_Prod_Oficial!$A$2:$F$1048576,6,FALSE)),E1073)</f>
        <v>Vida Master</v>
      </c>
      <c r="I1073" s="24" t="str">
        <f>IFERROR(VLOOKUP(H1073,'[5]Principais Produtos'!$C$1:$D$42,2,0),"Não")</f>
        <v>Sim</v>
      </c>
      <c r="J1073" s="51" t="s">
        <v>387</v>
      </c>
      <c r="K1073" s="51" t="s">
        <v>958</v>
      </c>
      <c r="L1073" s="51" t="s">
        <v>5507</v>
      </c>
      <c r="M1073" s="124" t="s">
        <v>48</v>
      </c>
      <c r="N1073" s="125">
        <v>560000</v>
      </c>
      <c r="O1073" s="125">
        <v>44935.63</v>
      </c>
      <c r="P1073" s="56">
        <v>515064.37</v>
      </c>
      <c r="Q1073" s="122"/>
      <c r="R1073" s="123"/>
      <c r="S1073" s="62" t="s">
        <v>375</v>
      </c>
      <c r="T1073" s="53">
        <v>2452144</v>
      </c>
      <c r="U1073" s="53" t="s">
        <v>9656</v>
      </c>
      <c r="V1073" s="53" t="s">
        <v>9657</v>
      </c>
      <c r="W1073" s="53" t="s">
        <v>52</v>
      </c>
      <c r="X1073" s="53" t="s">
        <v>9658</v>
      </c>
      <c r="Y1073" s="53" t="s">
        <v>9659</v>
      </c>
      <c r="Z1073" s="53" t="s">
        <v>9660</v>
      </c>
      <c r="AA1073" s="53" t="s">
        <v>56</v>
      </c>
      <c r="AB1073" s="53">
        <v>54000</v>
      </c>
      <c r="AC1073" s="53">
        <v>54000</v>
      </c>
      <c r="AD1073" s="53" t="s">
        <v>56</v>
      </c>
      <c r="AE1073" s="53" t="s">
        <v>56</v>
      </c>
      <c r="AF1073" s="53" t="s">
        <v>56</v>
      </c>
      <c r="AG1073" s="53">
        <v>54000</v>
      </c>
      <c r="AH1073" s="53" t="s">
        <v>102</v>
      </c>
      <c r="AI1073" s="53">
        <v>27000</v>
      </c>
      <c r="AJ1073" s="53">
        <v>0</v>
      </c>
      <c r="AK1073" s="53" t="s">
        <v>58</v>
      </c>
      <c r="AL1073" s="53">
        <v>0</v>
      </c>
      <c r="AM1073" s="51" t="s">
        <v>59</v>
      </c>
      <c r="AN1073" s="51" t="s">
        <v>60</v>
      </c>
      <c r="AO1073" s="51"/>
      <c r="AP1073" s="53" t="s">
        <v>61</v>
      </c>
      <c r="AQ1073" s="53" t="s">
        <v>62</v>
      </c>
      <c r="AR1073" s="53" t="s">
        <v>168</v>
      </c>
      <c r="AS1073" s="53" t="s">
        <v>88</v>
      </c>
      <c r="AT1073" s="53" t="s">
        <v>313</v>
      </c>
      <c r="AU1073" s="53" t="s">
        <v>65</v>
      </c>
      <c r="AV1073" s="53" t="s">
        <v>472</v>
      </c>
      <c r="AW1073" s="53" t="s">
        <v>92</v>
      </c>
      <c r="AX1073" s="53" t="s">
        <v>68</v>
      </c>
      <c r="AY1073" s="53" t="s">
        <v>93</v>
      </c>
      <c r="AZ1073" s="53" t="s">
        <v>9173</v>
      </c>
      <c r="BA1073" s="53" t="s">
        <v>70</v>
      </c>
      <c r="BB1073" s="53">
        <v>0</v>
      </c>
      <c r="BC1073" s="53" t="s">
        <v>9661</v>
      </c>
      <c r="BD1073" s="58">
        <v>42874</v>
      </c>
      <c r="BE1073" s="58">
        <v>42879</v>
      </c>
      <c r="BF1073" s="53">
        <v>54000</v>
      </c>
      <c r="BG1073" s="58">
        <v>42879</v>
      </c>
      <c r="BH1073" s="59" t="s">
        <v>9173</v>
      </c>
      <c r="BI1073" s="60">
        <v>132</v>
      </c>
      <c r="BJ1073" s="61">
        <v>4.4000000000000004</v>
      </c>
      <c r="BK1073" s="27">
        <f t="shared" si="58"/>
        <v>4</v>
      </c>
      <c r="BL1073" s="110">
        <f t="shared" si="59"/>
        <v>0.33333333333333331</v>
      </c>
    </row>
    <row r="1074" spans="1:64" s="77" customFormat="1" ht="18.75" customHeight="1" x14ac:dyDescent="0.25">
      <c r="A1074" s="105" t="s">
        <v>9099</v>
      </c>
      <c r="B1074" s="51" t="s">
        <v>9667</v>
      </c>
      <c r="C1074" s="49">
        <v>93</v>
      </c>
      <c r="D1074" s="63" t="s">
        <v>3333</v>
      </c>
      <c r="E1074" s="51" t="s">
        <v>1630</v>
      </c>
      <c r="F1074" s="114">
        <v>5055</v>
      </c>
      <c r="G1074" s="51" t="s">
        <v>389</v>
      </c>
      <c r="H1074" s="24" t="str">
        <f>IFERROR(IF(F1074*1=9999,VLOOKUP(99&amp;C1074*1,[4]Depara_Prod_Oficial!$A$2:$F$1048576,6,FALSE),VLOOKUP(F1074*1,[4]Depara_Prod_Oficial!$A$2:$F$1048576,6,FALSE)),E1074)</f>
        <v>Vida Master</v>
      </c>
      <c r="I1074" s="24" t="str">
        <f>IFERROR(VLOOKUP(H1074,'[5]Principais Produtos'!$C$1:$D$42,2,0),"Não")</f>
        <v>Sim</v>
      </c>
      <c r="J1074" s="51" t="s">
        <v>387</v>
      </c>
      <c r="K1074" s="51" t="s">
        <v>958</v>
      </c>
      <c r="L1074" s="51" t="s">
        <v>5507</v>
      </c>
      <c r="M1074" s="124" t="s">
        <v>48</v>
      </c>
      <c r="N1074" s="125">
        <v>62856.66</v>
      </c>
      <c r="O1074" s="125">
        <v>53000</v>
      </c>
      <c r="P1074" s="56">
        <v>9856.6600000000035</v>
      </c>
      <c r="Q1074" s="122">
        <v>15000</v>
      </c>
      <c r="R1074" s="123"/>
      <c r="S1074" s="62" t="s">
        <v>375</v>
      </c>
      <c r="T1074" s="53">
        <v>2457838</v>
      </c>
      <c r="U1074" s="53" t="s">
        <v>9662</v>
      </c>
      <c r="V1074" s="53" t="s">
        <v>9663</v>
      </c>
      <c r="W1074" s="53" t="s">
        <v>52</v>
      </c>
      <c r="X1074" s="53" t="s">
        <v>9664</v>
      </c>
      <c r="Y1074" s="53" t="s">
        <v>9665</v>
      </c>
      <c r="Z1074" s="53" t="s">
        <v>9666</v>
      </c>
      <c r="AA1074" s="53" t="s">
        <v>56</v>
      </c>
      <c r="AB1074" s="53">
        <v>53000</v>
      </c>
      <c r="AC1074" s="53">
        <v>53000</v>
      </c>
      <c r="AD1074" s="53" t="s">
        <v>56</v>
      </c>
      <c r="AE1074" s="53" t="s">
        <v>56</v>
      </c>
      <c r="AF1074" s="53" t="s">
        <v>56</v>
      </c>
      <c r="AG1074" s="53">
        <v>53000</v>
      </c>
      <c r="AH1074" s="53" t="s">
        <v>102</v>
      </c>
      <c r="AI1074" s="53">
        <v>26500</v>
      </c>
      <c r="AJ1074" s="53">
        <v>0</v>
      </c>
      <c r="AK1074" s="53" t="s">
        <v>58</v>
      </c>
      <c r="AL1074" s="53">
        <v>0</v>
      </c>
      <c r="AM1074" s="51" t="s">
        <v>59</v>
      </c>
      <c r="AN1074" s="51" t="s">
        <v>60</v>
      </c>
      <c r="AO1074" s="51"/>
      <c r="AP1074" s="53" t="s">
        <v>61</v>
      </c>
      <c r="AQ1074" s="53" t="s">
        <v>62</v>
      </c>
      <c r="AR1074" s="53" t="s">
        <v>87</v>
      </c>
      <c r="AS1074" s="53" t="s">
        <v>88</v>
      </c>
      <c r="AT1074" s="53" t="s">
        <v>187</v>
      </c>
      <c r="AU1074" s="53" t="s">
        <v>65</v>
      </c>
      <c r="AV1074" s="53" t="s">
        <v>853</v>
      </c>
      <c r="AW1074" s="53" t="s">
        <v>272</v>
      </c>
      <c r="AX1074" s="53" t="s">
        <v>273</v>
      </c>
      <c r="AY1074" s="53" t="s">
        <v>93</v>
      </c>
      <c r="AZ1074" s="53" t="s">
        <v>9226</v>
      </c>
      <c r="BA1074" s="53" t="s">
        <v>70</v>
      </c>
      <c r="BB1074" s="53">
        <v>0</v>
      </c>
      <c r="BC1074" s="53" t="s">
        <v>9667</v>
      </c>
      <c r="BD1074" s="58">
        <v>42888</v>
      </c>
      <c r="BE1074" s="58">
        <v>42895</v>
      </c>
      <c r="BF1074" s="53">
        <v>53000</v>
      </c>
      <c r="BG1074" s="58">
        <v>42895</v>
      </c>
      <c r="BH1074" s="59" t="s">
        <v>9226</v>
      </c>
      <c r="BI1074" s="60">
        <v>117</v>
      </c>
      <c r="BJ1074" s="61">
        <v>3.9</v>
      </c>
      <c r="BK1074" s="27">
        <f t="shared" si="58"/>
        <v>3</v>
      </c>
      <c r="BL1074" s="110">
        <f t="shared" si="59"/>
        <v>0.25</v>
      </c>
    </row>
    <row r="1075" spans="1:64" s="77" customFormat="1" ht="18.75" customHeight="1" x14ac:dyDescent="0.25">
      <c r="A1075" s="105" t="s">
        <v>9099</v>
      </c>
      <c r="B1075" s="51" t="s">
        <v>9673</v>
      </c>
      <c r="C1075" s="49">
        <v>93</v>
      </c>
      <c r="D1075" s="63" t="s">
        <v>3333</v>
      </c>
      <c r="E1075" s="51" t="s">
        <v>1630</v>
      </c>
      <c r="F1075" s="114">
        <v>5055</v>
      </c>
      <c r="G1075" s="51" t="s">
        <v>389</v>
      </c>
      <c r="H1075" s="24" t="str">
        <f>IFERROR(IF(F1075*1=9999,VLOOKUP(99&amp;C1075*1,[4]Depara_Prod_Oficial!$A$2:$F$1048576,6,FALSE),VLOOKUP(F1075*1,[4]Depara_Prod_Oficial!$A$2:$F$1048576,6,FALSE)),E1075)</f>
        <v>Vida Master</v>
      </c>
      <c r="I1075" s="24" t="str">
        <f>IFERROR(VLOOKUP(H1075,'[5]Principais Produtos'!$C$1:$D$42,2,0),"Não")</f>
        <v>Sim</v>
      </c>
      <c r="J1075" s="51" t="s">
        <v>400</v>
      </c>
      <c r="K1075" s="51" t="s">
        <v>400</v>
      </c>
      <c r="L1075" s="51"/>
      <c r="M1075" s="124" t="s">
        <v>903</v>
      </c>
      <c r="N1075" s="125">
        <v>30357.25</v>
      </c>
      <c r="O1075" s="125">
        <v>30357.25</v>
      </c>
      <c r="P1075" s="56">
        <v>0</v>
      </c>
      <c r="Q1075" s="122"/>
      <c r="R1075" s="123"/>
      <c r="S1075" s="62" t="s">
        <v>375</v>
      </c>
      <c r="T1075" s="53">
        <v>2209187</v>
      </c>
      <c r="U1075" s="53" t="s">
        <v>9668</v>
      </c>
      <c r="V1075" s="53" t="s">
        <v>9669</v>
      </c>
      <c r="W1075" s="53" t="s">
        <v>52</v>
      </c>
      <c r="X1075" s="53" t="s">
        <v>9670</v>
      </c>
      <c r="Y1075" s="53" t="s">
        <v>9671</v>
      </c>
      <c r="Z1075" s="53" t="s">
        <v>9672</v>
      </c>
      <c r="AA1075" s="53" t="s">
        <v>56</v>
      </c>
      <c r="AB1075" s="53">
        <v>63000</v>
      </c>
      <c r="AC1075" s="53">
        <v>63000</v>
      </c>
      <c r="AD1075" s="53" t="s">
        <v>56</v>
      </c>
      <c r="AE1075" s="53" t="s">
        <v>56</v>
      </c>
      <c r="AF1075" s="53" t="s">
        <v>56</v>
      </c>
      <c r="AG1075" s="53">
        <v>63000</v>
      </c>
      <c r="AH1075" s="53" t="s">
        <v>102</v>
      </c>
      <c r="AI1075" s="53">
        <v>31500</v>
      </c>
      <c r="AJ1075" s="53">
        <v>0</v>
      </c>
      <c r="AK1075" s="53" t="s">
        <v>58</v>
      </c>
      <c r="AL1075" s="53">
        <v>0</v>
      </c>
      <c r="AM1075" s="51" t="s">
        <v>59</v>
      </c>
      <c r="AN1075" s="51" t="s">
        <v>60</v>
      </c>
      <c r="AO1075" s="51"/>
      <c r="AP1075" s="53" t="s">
        <v>61</v>
      </c>
      <c r="AQ1075" s="53" t="s">
        <v>62</v>
      </c>
      <c r="AR1075" s="53" t="s">
        <v>405</v>
      </c>
      <c r="AS1075" s="53" t="s">
        <v>88</v>
      </c>
      <c r="AT1075" s="53" t="s">
        <v>153</v>
      </c>
      <c r="AU1075" s="53" t="s">
        <v>65</v>
      </c>
      <c r="AV1075" s="53" t="s">
        <v>201</v>
      </c>
      <c r="AW1075" s="53" t="s">
        <v>92</v>
      </c>
      <c r="AX1075" s="53" t="s">
        <v>68</v>
      </c>
      <c r="AY1075" s="53" t="s">
        <v>93</v>
      </c>
      <c r="AZ1075" s="53" t="s">
        <v>9140</v>
      </c>
      <c r="BA1075" s="53" t="s">
        <v>332</v>
      </c>
      <c r="BB1075" s="53">
        <v>0</v>
      </c>
      <c r="BC1075" s="53" t="s">
        <v>9673</v>
      </c>
      <c r="BD1075" s="58">
        <v>42412</v>
      </c>
      <c r="BE1075" s="58">
        <v>42425</v>
      </c>
      <c r="BF1075" s="53">
        <v>63000</v>
      </c>
      <c r="BG1075" s="58">
        <v>42425</v>
      </c>
      <c r="BH1075" s="59" t="s">
        <v>9140</v>
      </c>
      <c r="BI1075" s="60">
        <v>589</v>
      </c>
      <c r="BJ1075" s="61">
        <v>19.633333333333333</v>
      </c>
      <c r="BK1075" s="27">
        <f t="shared" si="58"/>
        <v>19</v>
      </c>
      <c r="BL1075" s="110">
        <f t="shared" si="59"/>
        <v>1.5833333333333333</v>
      </c>
    </row>
    <row r="1076" spans="1:64" s="77" customFormat="1" ht="18.75" customHeight="1" x14ac:dyDescent="0.25">
      <c r="A1076" s="105" t="s">
        <v>9099</v>
      </c>
      <c r="B1076" s="51" t="s">
        <v>9678</v>
      </c>
      <c r="C1076" s="49">
        <v>93</v>
      </c>
      <c r="D1076" s="63" t="s">
        <v>3333</v>
      </c>
      <c r="E1076" s="51" t="s">
        <v>1630</v>
      </c>
      <c r="F1076" s="114">
        <v>5055</v>
      </c>
      <c r="G1076" s="51" t="s">
        <v>389</v>
      </c>
      <c r="H1076" s="24" t="str">
        <f>IFERROR(IF(F1076*1=9999,VLOOKUP(99&amp;C1076*1,[4]Depara_Prod_Oficial!$A$2:$F$1048576,6,FALSE),VLOOKUP(F1076*1,[4]Depara_Prod_Oficial!$A$2:$F$1048576,6,FALSE)),E1076)</f>
        <v>Vida Master</v>
      </c>
      <c r="I1076" s="24" t="str">
        <f>IFERROR(VLOOKUP(H1076,'[5]Principais Produtos'!$C$1:$D$42,2,0),"Não")</f>
        <v>Sim</v>
      </c>
      <c r="J1076" s="51" t="s">
        <v>387</v>
      </c>
      <c r="K1076" s="51" t="s">
        <v>958</v>
      </c>
      <c r="L1076" s="51" t="s">
        <v>5507</v>
      </c>
      <c r="M1076" s="124" t="s">
        <v>48</v>
      </c>
      <c r="N1076" s="125">
        <v>292706.68</v>
      </c>
      <c r="O1076" s="125">
        <v>220000</v>
      </c>
      <c r="P1076" s="56">
        <v>72706.679999999993</v>
      </c>
      <c r="Q1076" s="122">
        <v>22000</v>
      </c>
      <c r="R1076" s="123"/>
      <c r="S1076" s="62" t="s">
        <v>375</v>
      </c>
      <c r="T1076" s="53">
        <v>2083854</v>
      </c>
      <c r="U1076" s="53" t="s">
        <v>9674</v>
      </c>
      <c r="V1076" s="53" t="s">
        <v>9675</v>
      </c>
      <c r="W1076" s="53" t="s">
        <v>52</v>
      </c>
      <c r="X1076" s="53" t="s">
        <v>9676</v>
      </c>
      <c r="Y1076" s="53" t="s">
        <v>9677</v>
      </c>
      <c r="Z1076" s="53" t="s">
        <v>8434</v>
      </c>
      <c r="AA1076" s="53" t="s">
        <v>56</v>
      </c>
      <c r="AB1076" s="53">
        <v>103000</v>
      </c>
      <c r="AC1076" s="53">
        <v>103000</v>
      </c>
      <c r="AD1076" s="53" t="s">
        <v>56</v>
      </c>
      <c r="AE1076" s="53" t="s">
        <v>56</v>
      </c>
      <c r="AF1076" s="53" t="s">
        <v>56</v>
      </c>
      <c r="AG1076" s="53">
        <v>103000</v>
      </c>
      <c r="AH1076" s="53" t="s">
        <v>102</v>
      </c>
      <c r="AI1076" s="53">
        <v>51500</v>
      </c>
      <c r="AJ1076" s="53">
        <v>0</v>
      </c>
      <c r="AK1076" s="53" t="s">
        <v>58</v>
      </c>
      <c r="AL1076" s="53">
        <v>0</v>
      </c>
      <c r="AM1076" s="51" t="s">
        <v>59</v>
      </c>
      <c r="AN1076" s="51" t="s">
        <v>60</v>
      </c>
      <c r="AO1076" s="51"/>
      <c r="AP1076" s="53" t="s">
        <v>61</v>
      </c>
      <c r="AQ1076" s="53" t="s">
        <v>62</v>
      </c>
      <c r="AR1076" s="53" t="s">
        <v>142</v>
      </c>
      <c r="AS1076" s="53" t="s">
        <v>88</v>
      </c>
      <c r="AT1076" s="53" t="s">
        <v>347</v>
      </c>
      <c r="AU1076" s="53" t="s">
        <v>65</v>
      </c>
      <c r="AV1076" s="53" t="s">
        <v>2698</v>
      </c>
      <c r="AW1076" s="53" t="s">
        <v>283</v>
      </c>
      <c r="AX1076" s="53" t="s">
        <v>284</v>
      </c>
      <c r="AY1076" s="53" t="s">
        <v>93</v>
      </c>
      <c r="AZ1076" s="53" t="s">
        <v>9214</v>
      </c>
      <c r="BA1076" s="53" t="s">
        <v>70</v>
      </c>
      <c r="BB1076" s="53">
        <v>0</v>
      </c>
      <c r="BC1076" s="53" t="s">
        <v>9678</v>
      </c>
      <c r="BD1076" s="58">
        <v>42107</v>
      </c>
      <c r="BE1076" s="58">
        <v>42131</v>
      </c>
      <c r="BF1076" s="53">
        <v>103000</v>
      </c>
      <c r="BG1076" s="58">
        <v>42131</v>
      </c>
      <c r="BH1076" s="59" t="s">
        <v>9214</v>
      </c>
      <c r="BI1076" s="60">
        <v>886</v>
      </c>
      <c r="BJ1076" s="61">
        <v>29.533333333333335</v>
      </c>
      <c r="BK1076" s="27">
        <f t="shared" si="58"/>
        <v>29</v>
      </c>
      <c r="BL1076" s="110">
        <f t="shared" si="59"/>
        <v>2.4166666666666665</v>
      </c>
    </row>
    <row r="1077" spans="1:64" s="77" customFormat="1" ht="18.75" customHeight="1" x14ac:dyDescent="0.25">
      <c r="A1077" s="105" t="s">
        <v>9099</v>
      </c>
      <c r="B1077" s="51" t="s">
        <v>9683</v>
      </c>
      <c r="C1077" s="49">
        <v>93</v>
      </c>
      <c r="D1077" s="63" t="s">
        <v>3333</v>
      </c>
      <c r="E1077" s="51" t="s">
        <v>1630</v>
      </c>
      <c r="F1077" s="114">
        <v>5055</v>
      </c>
      <c r="G1077" s="51" t="s">
        <v>374</v>
      </c>
      <c r="H1077" s="24" t="str">
        <f>IFERROR(IF(F1077*1=9999,VLOOKUP(99&amp;C1077*1,[4]Depara_Prod_Oficial!$A$2:$F$1048576,6,FALSE),VLOOKUP(F1077*1,[4]Depara_Prod_Oficial!$A$2:$F$1048576,6,FALSE)),E1077)</f>
        <v>Vida Master</v>
      </c>
      <c r="I1077" s="24" t="str">
        <f>IFERROR(VLOOKUP(H1077,'[5]Principais Produtos'!$C$1:$D$42,2,0),"Não")</f>
        <v>Sim</v>
      </c>
      <c r="J1077" s="51" t="s">
        <v>387</v>
      </c>
      <c r="K1077" s="51" t="s">
        <v>958</v>
      </c>
      <c r="L1077" s="51" t="s">
        <v>4725</v>
      </c>
      <c r="M1077" s="124" t="s">
        <v>48</v>
      </c>
      <c r="N1077" s="125">
        <v>231432.68</v>
      </c>
      <c r="O1077" s="125">
        <v>45103.3</v>
      </c>
      <c r="P1077" s="56">
        <v>186329.38</v>
      </c>
      <c r="Q1077" s="122">
        <v>4510.3</v>
      </c>
      <c r="R1077" s="123"/>
      <c r="S1077" s="62" t="s">
        <v>375</v>
      </c>
      <c r="T1077" s="53">
        <v>2445213</v>
      </c>
      <c r="U1077" s="53" t="s">
        <v>9679</v>
      </c>
      <c r="V1077" s="53" t="s">
        <v>9680</v>
      </c>
      <c r="W1077" s="53" t="s">
        <v>52</v>
      </c>
      <c r="X1077" s="53" t="s">
        <v>9681</v>
      </c>
      <c r="Y1077" s="53" t="s">
        <v>9682</v>
      </c>
      <c r="Z1077" s="53" t="s">
        <v>1162</v>
      </c>
      <c r="AA1077" s="53" t="s">
        <v>56</v>
      </c>
      <c r="AB1077" s="53">
        <v>50000</v>
      </c>
      <c r="AC1077" s="53">
        <v>50000</v>
      </c>
      <c r="AD1077" s="53" t="s">
        <v>56</v>
      </c>
      <c r="AE1077" s="53" t="s">
        <v>56</v>
      </c>
      <c r="AF1077" s="53" t="s">
        <v>56</v>
      </c>
      <c r="AG1077" s="53">
        <v>50000</v>
      </c>
      <c r="AH1077" s="53" t="s">
        <v>102</v>
      </c>
      <c r="AI1077" s="53">
        <v>25000</v>
      </c>
      <c r="AJ1077" s="53">
        <v>0</v>
      </c>
      <c r="AK1077" s="53" t="s">
        <v>58</v>
      </c>
      <c r="AL1077" s="53">
        <v>0</v>
      </c>
      <c r="AM1077" s="51" t="s">
        <v>59</v>
      </c>
      <c r="AN1077" s="51" t="s">
        <v>60</v>
      </c>
      <c r="AO1077" s="51"/>
      <c r="AP1077" s="53" t="s">
        <v>61</v>
      </c>
      <c r="AQ1077" s="53" t="s">
        <v>62</v>
      </c>
      <c r="AR1077" s="53" t="s">
        <v>87</v>
      </c>
      <c r="AS1077" s="53" t="s">
        <v>88</v>
      </c>
      <c r="AT1077" s="53" t="s">
        <v>590</v>
      </c>
      <c r="AU1077" s="53" t="s">
        <v>65</v>
      </c>
      <c r="AV1077" s="53" t="s">
        <v>134</v>
      </c>
      <c r="AW1077" s="53" t="s">
        <v>92</v>
      </c>
      <c r="AX1077" s="53" t="s">
        <v>68</v>
      </c>
      <c r="AY1077" s="53" t="s">
        <v>93</v>
      </c>
      <c r="AZ1077" s="53" t="s">
        <v>9267</v>
      </c>
      <c r="BA1077" s="53" t="s">
        <v>70</v>
      </c>
      <c r="BB1077" s="53">
        <v>0</v>
      </c>
      <c r="BC1077" s="53" t="s">
        <v>9683</v>
      </c>
      <c r="BD1077" s="58">
        <v>42853</v>
      </c>
      <c r="BE1077" s="58">
        <v>42861</v>
      </c>
      <c r="BF1077" s="53">
        <v>50000</v>
      </c>
      <c r="BG1077" s="58">
        <v>42861</v>
      </c>
      <c r="BH1077" s="59" t="s">
        <v>9267</v>
      </c>
      <c r="BI1077" s="60">
        <v>158</v>
      </c>
      <c r="BJ1077" s="61">
        <v>5.2666666666666666</v>
      </c>
      <c r="BK1077" s="27">
        <f t="shared" si="58"/>
        <v>5</v>
      </c>
      <c r="BL1077" s="110">
        <f t="shared" si="59"/>
        <v>0.41666666666666669</v>
      </c>
    </row>
    <row r="1078" spans="1:64" s="77" customFormat="1" ht="18.75" customHeight="1" x14ac:dyDescent="0.25">
      <c r="A1078" s="105" t="s">
        <v>9099</v>
      </c>
      <c r="B1078" s="51" t="s">
        <v>9689</v>
      </c>
      <c r="C1078" s="49">
        <v>93</v>
      </c>
      <c r="D1078" s="63" t="s">
        <v>3333</v>
      </c>
      <c r="E1078" s="51" t="s">
        <v>1630</v>
      </c>
      <c r="F1078" s="114">
        <v>5055</v>
      </c>
      <c r="G1078" s="51" t="s">
        <v>389</v>
      </c>
      <c r="H1078" s="24" t="str">
        <f>IFERROR(IF(F1078*1=9999,VLOOKUP(99&amp;C1078*1,[4]Depara_Prod_Oficial!$A$2:$F$1048576,6,FALSE),VLOOKUP(F1078*1,[4]Depara_Prod_Oficial!$A$2:$F$1048576,6,FALSE)),E1078)</f>
        <v>Vida Master</v>
      </c>
      <c r="I1078" s="24" t="str">
        <f>IFERROR(VLOOKUP(H1078,'[5]Principais Produtos'!$C$1:$D$42,2,0),"Não")</f>
        <v>Sim</v>
      </c>
      <c r="J1078" s="51" t="s">
        <v>387</v>
      </c>
      <c r="K1078" s="51" t="s">
        <v>958</v>
      </c>
      <c r="L1078" s="51" t="s">
        <v>4725</v>
      </c>
      <c r="M1078" s="124" t="s">
        <v>48</v>
      </c>
      <c r="N1078" s="125">
        <v>136200</v>
      </c>
      <c r="O1078" s="125">
        <v>112800</v>
      </c>
      <c r="P1078" s="56">
        <v>23400</v>
      </c>
      <c r="Q1078" s="122"/>
      <c r="R1078" s="123"/>
      <c r="S1078" s="62" t="s">
        <v>375</v>
      </c>
      <c r="T1078" s="53">
        <v>2062908</v>
      </c>
      <c r="U1078" s="53" t="s">
        <v>9684</v>
      </c>
      <c r="V1078" s="53" t="s">
        <v>9685</v>
      </c>
      <c r="W1078" s="53" t="s">
        <v>52</v>
      </c>
      <c r="X1078" s="53" t="s">
        <v>9686</v>
      </c>
      <c r="Y1078" s="53" t="s">
        <v>9687</v>
      </c>
      <c r="Z1078" s="53" t="s">
        <v>9688</v>
      </c>
      <c r="AA1078" s="53" t="s">
        <v>56</v>
      </c>
      <c r="AB1078" s="53">
        <v>100000</v>
      </c>
      <c r="AC1078" s="53">
        <v>100000</v>
      </c>
      <c r="AD1078" s="53" t="s">
        <v>56</v>
      </c>
      <c r="AE1078" s="53" t="s">
        <v>56</v>
      </c>
      <c r="AF1078" s="53" t="s">
        <v>56</v>
      </c>
      <c r="AG1078" s="53">
        <v>100000</v>
      </c>
      <c r="AH1078" s="53" t="s">
        <v>102</v>
      </c>
      <c r="AI1078" s="53">
        <v>50000</v>
      </c>
      <c r="AJ1078" s="53">
        <v>0</v>
      </c>
      <c r="AK1078" s="53" t="s">
        <v>58</v>
      </c>
      <c r="AL1078" s="53">
        <v>0</v>
      </c>
      <c r="AM1078" s="51" t="s">
        <v>59</v>
      </c>
      <c r="AN1078" s="51" t="s">
        <v>60</v>
      </c>
      <c r="AO1078" s="51"/>
      <c r="AP1078" s="53" t="s">
        <v>61</v>
      </c>
      <c r="AQ1078" s="53" t="s">
        <v>62</v>
      </c>
      <c r="AR1078" s="53" t="s">
        <v>87</v>
      </c>
      <c r="AS1078" s="53" t="s">
        <v>88</v>
      </c>
      <c r="AT1078" s="53" t="s">
        <v>187</v>
      </c>
      <c r="AU1078" s="53" t="s">
        <v>65</v>
      </c>
      <c r="AV1078" s="53" t="s">
        <v>662</v>
      </c>
      <c r="AW1078" s="53" t="s">
        <v>105</v>
      </c>
      <c r="AX1078" s="53" t="s">
        <v>68</v>
      </c>
      <c r="AY1078" s="53" t="s">
        <v>93</v>
      </c>
      <c r="AZ1078" s="53" t="s">
        <v>9267</v>
      </c>
      <c r="BA1078" s="53" t="s">
        <v>70</v>
      </c>
      <c r="BB1078" s="53">
        <v>0</v>
      </c>
      <c r="BC1078" s="53" t="s">
        <v>9689</v>
      </c>
      <c r="BD1078" s="58">
        <v>42073</v>
      </c>
      <c r="BE1078" s="58">
        <v>42094</v>
      </c>
      <c r="BF1078" s="53">
        <v>100000</v>
      </c>
      <c r="BG1078" s="58">
        <v>42094</v>
      </c>
      <c r="BH1078" s="59" t="s">
        <v>9267</v>
      </c>
      <c r="BI1078" s="60">
        <v>925</v>
      </c>
      <c r="BJ1078" s="61">
        <v>30.833333333333332</v>
      </c>
      <c r="BK1078" s="27">
        <f t="shared" si="58"/>
        <v>30</v>
      </c>
      <c r="BL1078" s="110">
        <f t="shared" si="59"/>
        <v>2.5</v>
      </c>
    </row>
    <row r="1079" spans="1:64" s="77" customFormat="1" ht="18.75" customHeight="1" x14ac:dyDescent="0.25">
      <c r="A1079" s="105" t="s">
        <v>9099</v>
      </c>
      <c r="B1079" s="51" t="s">
        <v>9695</v>
      </c>
      <c r="C1079" s="49">
        <v>93</v>
      </c>
      <c r="D1079" s="63" t="s">
        <v>3333</v>
      </c>
      <c r="E1079" s="51" t="s">
        <v>1630</v>
      </c>
      <c r="F1079" s="114">
        <v>5055</v>
      </c>
      <c r="G1079" s="51" t="s">
        <v>389</v>
      </c>
      <c r="H1079" s="24" t="str">
        <f>IFERROR(IF(F1079*1=9999,VLOOKUP(99&amp;C1079*1,[4]Depara_Prod_Oficial!$A$2:$F$1048576,6,FALSE),VLOOKUP(F1079*1,[4]Depara_Prod_Oficial!$A$2:$F$1048576,6,FALSE)),E1079)</f>
        <v>Vida Master</v>
      </c>
      <c r="I1079" s="24" t="str">
        <f>IFERROR(VLOOKUP(H1079,'[5]Principais Produtos'!$C$1:$D$42,2,0),"Não")</f>
        <v>Sim</v>
      </c>
      <c r="J1079" s="51" t="s">
        <v>387</v>
      </c>
      <c r="K1079" s="51" t="s">
        <v>958</v>
      </c>
      <c r="L1079" s="51" t="s">
        <v>5507</v>
      </c>
      <c r="M1079" s="124" t="s">
        <v>48</v>
      </c>
      <c r="N1079" s="125">
        <v>66000</v>
      </c>
      <c r="O1079" s="125">
        <v>64000</v>
      </c>
      <c r="P1079" s="56">
        <v>2000</v>
      </c>
      <c r="Q1079" s="122"/>
      <c r="R1079" s="123"/>
      <c r="S1079" s="62" t="s">
        <v>375</v>
      </c>
      <c r="T1079" s="53">
        <v>2209380</v>
      </c>
      <c r="U1079" s="53" t="s">
        <v>9690</v>
      </c>
      <c r="V1079" s="53" t="s">
        <v>9691</v>
      </c>
      <c r="W1079" s="53" t="s">
        <v>52</v>
      </c>
      <c r="X1079" s="53" t="s">
        <v>9692</v>
      </c>
      <c r="Y1079" s="53" t="s">
        <v>9693</v>
      </c>
      <c r="Z1079" s="53" t="s">
        <v>9694</v>
      </c>
      <c r="AA1079" s="53" t="s">
        <v>56</v>
      </c>
      <c r="AB1079" s="53">
        <v>60000</v>
      </c>
      <c r="AC1079" s="53">
        <v>60000</v>
      </c>
      <c r="AD1079" s="53" t="s">
        <v>56</v>
      </c>
      <c r="AE1079" s="53" t="s">
        <v>56</v>
      </c>
      <c r="AF1079" s="53" t="s">
        <v>56</v>
      </c>
      <c r="AG1079" s="53">
        <v>60000</v>
      </c>
      <c r="AH1079" s="53" t="s">
        <v>102</v>
      </c>
      <c r="AI1079" s="53">
        <v>30000</v>
      </c>
      <c r="AJ1079" s="53">
        <v>0</v>
      </c>
      <c r="AK1079" s="53" t="s">
        <v>58</v>
      </c>
      <c r="AL1079" s="53">
        <v>0</v>
      </c>
      <c r="AM1079" s="51" t="s">
        <v>59</v>
      </c>
      <c r="AN1079" s="51" t="s">
        <v>60</v>
      </c>
      <c r="AO1079" s="51"/>
      <c r="AP1079" s="53" t="s">
        <v>61</v>
      </c>
      <c r="AQ1079" s="53" t="s">
        <v>62</v>
      </c>
      <c r="AR1079" s="53" t="s">
        <v>168</v>
      </c>
      <c r="AS1079" s="53" t="s">
        <v>88</v>
      </c>
      <c r="AT1079" s="53" t="s">
        <v>169</v>
      </c>
      <c r="AU1079" s="53" t="s">
        <v>65</v>
      </c>
      <c r="AV1079" s="53" t="s">
        <v>8463</v>
      </c>
      <c r="AW1079" s="53" t="s">
        <v>92</v>
      </c>
      <c r="AX1079" s="53" t="s">
        <v>68</v>
      </c>
      <c r="AY1079" s="53" t="s">
        <v>93</v>
      </c>
      <c r="AZ1079" s="53" t="s">
        <v>9267</v>
      </c>
      <c r="BA1079" s="53" t="s">
        <v>70</v>
      </c>
      <c r="BB1079" s="53">
        <v>0</v>
      </c>
      <c r="BC1079" s="53" t="s">
        <v>9695</v>
      </c>
      <c r="BD1079" s="58">
        <v>42417</v>
      </c>
      <c r="BE1079" s="58">
        <v>42425</v>
      </c>
      <c r="BF1079" s="53">
        <v>60000</v>
      </c>
      <c r="BG1079" s="58">
        <v>42425</v>
      </c>
      <c r="BH1079" s="59" t="s">
        <v>9267</v>
      </c>
      <c r="BI1079" s="60">
        <v>594</v>
      </c>
      <c r="BJ1079" s="61">
        <v>19.8</v>
      </c>
      <c r="BK1079" s="27">
        <f t="shared" si="58"/>
        <v>19</v>
      </c>
      <c r="BL1079" s="110">
        <f t="shared" si="59"/>
        <v>1.5833333333333333</v>
      </c>
    </row>
    <row r="1080" spans="1:64" s="77" customFormat="1" ht="18.75" customHeight="1" x14ac:dyDescent="0.25">
      <c r="A1080" s="105" t="s">
        <v>9099</v>
      </c>
      <c r="B1080" s="51" t="s">
        <v>9701</v>
      </c>
      <c r="C1080" s="49">
        <v>93</v>
      </c>
      <c r="D1080" s="63" t="s">
        <v>3333</v>
      </c>
      <c r="E1080" s="51" t="s">
        <v>1630</v>
      </c>
      <c r="F1080" s="114">
        <v>5055</v>
      </c>
      <c r="G1080" s="51" t="s">
        <v>374</v>
      </c>
      <c r="H1080" s="24" t="str">
        <f>IFERROR(IF(F1080*1=9999,VLOOKUP(99&amp;C1080*1,[4]Depara_Prod_Oficial!$A$2:$F$1048576,6,FALSE),VLOOKUP(F1080*1,[4]Depara_Prod_Oficial!$A$2:$F$1048576,6,FALSE)),E1080)</f>
        <v>Vida Master</v>
      </c>
      <c r="I1080" s="24" t="str">
        <f>IFERROR(VLOOKUP(H1080,'[5]Principais Produtos'!$C$1:$D$42,2,0),"Não")</f>
        <v>Sim</v>
      </c>
      <c r="J1080" s="51" t="s">
        <v>387</v>
      </c>
      <c r="K1080" s="51" t="s">
        <v>958</v>
      </c>
      <c r="L1080" s="51" t="s">
        <v>4725</v>
      </c>
      <c r="M1080" s="124" t="s">
        <v>48</v>
      </c>
      <c r="N1080" s="125">
        <v>99000</v>
      </c>
      <c r="O1080" s="125">
        <v>90000</v>
      </c>
      <c r="P1080" s="56">
        <v>9000</v>
      </c>
      <c r="Q1080" s="122"/>
      <c r="R1080" s="123"/>
      <c r="S1080" s="62" t="s">
        <v>375</v>
      </c>
      <c r="T1080" s="53">
        <v>1889450</v>
      </c>
      <c r="U1080" s="53" t="s">
        <v>9696</v>
      </c>
      <c r="V1080" s="53" t="s">
        <v>9697</v>
      </c>
      <c r="W1080" s="53" t="s">
        <v>52</v>
      </c>
      <c r="X1080" s="53" t="s">
        <v>9698</v>
      </c>
      <c r="Y1080" s="53" t="s">
        <v>9699</v>
      </c>
      <c r="Z1080" s="53" t="s">
        <v>9700</v>
      </c>
      <c r="AA1080" s="53" t="s">
        <v>56</v>
      </c>
      <c r="AB1080" s="53">
        <v>85000</v>
      </c>
      <c r="AC1080" s="53">
        <v>85000</v>
      </c>
      <c r="AD1080" s="53" t="s">
        <v>56</v>
      </c>
      <c r="AE1080" s="53" t="s">
        <v>56</v>
      </c>
      <c r="AF1080" s="53" t="s">
        <v>56</v>
      </c>
      <c r="AG1080" s="53">
        <v>85000</v>
      </c>
      <c r="AH1080" s="53" t="s">
        <v>102</v>
      </c>
      <c r="AI1080" s="53">
        <v>42500</v>
      </c>
      <c r="AJ1080" s="53">
        <v>0</v>
      </c>
      <c r="AK1080" s="53" t="s">
        <v>58</v>
      </c>
      <c r="AL1080" s="53">
        <v>0</v>
      </c>
      <c r="AM1080" s="51" t="s">
        <v>59</v>
      </c>
      <c r="AN1080" s="51" t="s">
        <v>60</v>
      </c>
      <c r="AO1080" s="51"/>
      <c r="AP1080" s="53" t="s">
        <v>61</v>
      </c>
      <c r="AQ1080" s="53" t="s">
        <v>62</v>
      </c>
      <c r="AR1080" s="53" t="s">
        <v>405</v>
      </c>
      <c r="AS1080" s="53" t="s">
        <v>88</v>
      </c>
      <c r="AT1080" s="53" t="s">
        <v>347</v>
      </c>
      <c r="AU1080" s="53" t="s">
        <v>65</v>
      </c>
      <c r="AV1080" s="53" t="s">
        <v>3294</v>
      </c>
      <c r="AW1080" s="53" t="s">
        <v>92</v>
      </c>
      <c r="AX1080" s="53" t="s">
        <v>68</v>
      </c>
      <c r="AY1080" s="53" t="s">
        <v>93</v>
      </c>
      <c r="AZ1080" s="53" t="s">
        <v>9267</v>
      </c>
      <c r="BA1080" s="53" t="s">
        <v>70</v>
      </c>
      <c r="BB1080" s="53">
        <v>0</v>
      </c>
      <c r="BC1080" s="53" t="s">
        <v>9701</v>
      </c>
      <c r="BD1080" s="58">
        <v>41828</v>
      </c>
      <c r="BE1080" s="58">
        <v>41841</v>
      </c>
      <c r="BF1080" s="53">
        <v>85000</v>
      </c>
      <c r="BG1080" s="58">
        <v>41841</v>
      </c>
      <c r="BH1080" s="59" t="s">
        <v>9267</v>
      </c>
      <c r="BI1080" s="60">
        <v>1178</v>
      </c>
      <c r="BJ1080" s="61">
        <v>39.266666666666666</v>
      </c>
      <c r="BK1080" s="27">
        <f t="shared" si="58"/>
        <v>38</v>
      </c>
      <c r="BL1080" s="110">
        <f t="shared" si="59"/>
        <v>3.1666666666666665</v>
      </c>
    </row>
    <row r="1081" spans="1:64" s="77" customFormat="1" ht="18.75" customHeight="1" x14ac:dyDescent="0.25">
      <c r="A1081" s="105" t="s">
        <v>9099</v>
      </c>
      <c r="B1081" s="51" t="s">
        <v>9706</v>
      </c>
      <c r="C1081" s="49">
        <v>93</v>
      </c>
      <c r="D1081" s="63" t="s">
        <v>3333</v>
      </c>
      <c r="E1081" s="51" t="s">
        <v>1630</v>
      </c>
      <c r="F1081" s="114">
        <v>5055</v>
      </c>
      <c r="G1081" s="51" t="s">
        <v>389</v>
      </c>
      <c r="H1081" s="24" t="str">
        <f>IFERROR(IF(F1081*1=9999,VLOOKUP(99&amp;C1081*1,[4]Depara_Prod_Oficial!$A$2:$F$1048576,6,FALSE),VLOOKUP(F1081*1,[4]Depara_Prod_Oficial!$A$2:$F$1048576,6,FALSE)),E1081)</f>
        <v>Vida Master</v>
      </c>
      <c r="I1081" s="24" t="str">
        <f>IFERROR(VLOOKUP(H1081,'[5]Principais Produtos'!$C$1:$D$42,2,0),"Não")</f>
        <v>Sim</v>
      </c>
      <c r="J1081" s="51" t="s">
        <v>387</v>
      </c>
      <c r="K1081" s="51" t="s">
        <v>958</v>
      </c>
      <c r="L1081" s="51" t="s">
        <v>4725</v>
      </c>
      <c r="M1081" s="124" t="s">
        <v>48</v>
      </c>
      <c r="N1081" s="125">
        <v>68000</v>
      </c>
      <c r="O1081" s="125">
        <v>66100</v>
      </c>
      <c r="P1081" s="56">
        <v>1900</v>
      </c>
      <c r="Q1081" s="122"/>
      <c r="R1081" s="123"/>
      <c r="S1081" s="62" t="s">
        <v>375</v>
      </c>
      <c r="T1081" s="53">
        <v>2115392</v>
      </c>
      <c r="U1081" s="53" t="s">
        <v>9702</v>
      </c>
      <c r="V1081" s="53" t="s">
        <v>9703</v>
      </c>
      <c r="W1081" s="53" t="s">
        <v>52</v>
      </c>
      <c r="X1081" s="53" t="s">
        <v>9704</v>
      </c>
      <c r="Y1081" s="53" t="s">
        <v>9705</v>
      </c>
      <c r="Z1081" s="53" t="s">
        <v>1191</v>
      </c>
      <c r="AA1081" s="53" t="s">
        <v>56</v>
      </c>
      <c r="AB1081" s="53">
        <v>68030</v>
      </c>
      <c r="AC1081" s="53">
        <v>68030</v>
      </c>
      <c r="AD1081" s="53" t="s">
        <v>56</v>
      </c>
      <c r="AE1081" s="53" t="s">
        <v>56</v>
      </c>
      <c r="AF1081" s="53" t="s">
        <v>56</v>
      </c>
      <c r="AG1081" s="53">
        <v>68030</v>
      </c>
      <c r="AH1081" s="53" t="s">
        <v>102</v>
      </c>
      <c r="AI1081" s="53">
        <v>34015</v>
      </c>
      <c r="AJ1081" s="53">
        <v>0</v>
      </c>
      <c r="AK1081" s="53" t="s">
        <v>58</v>
      </c>
      <c r="AL1081" s="53">
        <v>0</v>
      </c>
      <c r="AM1081" s="51" t="s">
        <v>59</v>
      </c>
      <c r="AN1081" s="51" t="s">
        <v>60</v>
      </c>
      <c r="AO1081" s="51"/>
      <c r="AP1081" s="53" t="s">
        <v>61</v>
      </c>
      <c r="AQ1081" s="53" t="s">
        <v>62</v>
      </c>
      <c r="AR1081" s="53" t="s">
        <v>87</v>
      </c>
      <c r="AS1081" s="53" t="s">
        <v>88</v>
      </c>
      <c r="AT1081" s="53" t="s">
        <v>622</v>
      </c>
      <c r="AU1081" s="53" t="s">
        <v>65</v>
      </c>
      <c r="AV1081" s="53" t="s">
        <v>123</v>
      </c>
      <c r="AW1081" s="53" t="s">
        <v>105</v>
      </c>
      <c r="AX1081" s="53" t="s">
        <v>68</v>
      </c>
      <c r="AY1081" s="53" t="s">
        <v>93</v>
      </c>
      <c r="AZ1081" s="53" t="s">
        <v>9267</v>
      </c>
      <c r="BA1081" s="53" t="s">
        <v>70</v>
      </c>
      <c r="BB1081" s="53">
        <v>0</v>
      </c>
      <c r="BC1081" s="53" t="s">
        <v>9706</v>
      </c>
      <c r="BD1081" s="58">
        <v>42171</v>
      </c>
      <c r="BE1081" s="58">
        <v>42186</v>
      </c>
      <c r="BF1081" s="53">
        <v>68030</v>
      </c>
      <c r="BG1081" s="58">
        <v>42186</v>
      </c>
      <c r="BH1081" s="59" t="s">
        <v>9267</v>
      </c>
      <c r="BI1081" s="60">
        <v>833</v>
      </c>
      <c r="BJ1081" s="61">
        <v>27.766666666666666</v>
      </c>
      <c r="BK1081" s="27">
        <f t="shared" si="58"/>
        <v>27</v>
      </c>
      <c r="BL1081" s="110">
        <f t="shared" si="59"/>
        <v>2.25</v>
      </c>
    </row>
    <row r="1082" spans="1:64" s="77" customFormat="1" ht="18.75" customHeight="1" x14ac:dyDescent="0.25">
      <c r="A1082" s="105" t="s">
        <v>9099</v>
      </c>
      <c r="B1082" s="51" t="s">
        <v>9711</v>
      </c>
      <c r="C1082" s="49">
        <v>93</v>
      </c>
      <c r="D1082" s="63" t="s">
        <v>3333</v>
      </c>
      <c r="E1082" s="51" t="s">
        <v>1630</v>
      </c>
      <c r="F1082" s="114">
        <v>5055</v>
      </c>
      <c r="G1082" s="51" t="s">
        <v>389</v>
      </c>
      <c r="H1082" s="24" t="str">
        <f>IFERROR(IF(F1082*1=9999,VLOOKUP(99&amp;C1082*1,[4]Depara_Prod_Oficial!$A$2:$F$1048576,6,FALSE),VLOOKUP(F1082*1,[4]Depara_Prod_Oficial!$A$2:$F$1048576,6,FALSE)),E1082)</f>
        <v>Vida Master</v>
      </c>
      <c r="I1082" s="24" t="str">
        <f>IFERROR(VLOOKUP(H1082,'[5]Principais Produtos'!$C$1:$D$42,2,0),"Não")</f>
        <v>Sim</v>
      </c>
      <c r="J1082" s="51" t="s">
        <v>387</v>
      </c>
      <c r="K1082" s="51" t="s">
        <v>958</v>
      </c>
      <c r="L1082" s="51" t="s">
        <v>5507</v>
      </c>
      <c r="M1082" s="124" t="s">
        <v>48</v>
      </c>
      <c r="N1082" s="125">
        <v>110000</v>
      </c>
      <c r="O1082" s="125">
        <v>105000</v>
      </c>
      <c r="P1082" s="56">
        <v>5000</v>
      </c>
      <c r="Q1082" s="122"/>
      <c r="R1082" s="123"/>
      <c r="S1082" s="62" t="s">
        <v>375</v>
      </c>
      <c r="T1082" s="53">
        <v>2117646</v>
      </c>
      <c r="U1082" s="53" t="s">
        <v>9707</v>
      </c>
      <c r="V1082" s="53" t="s">
        <v>9708</v>
      </c>
      <c r="W1082" s="53" t="s">
        <v>52</v>
      </c>
      <c r="X1082" s="53" t="s">
        <v>9709</v>
      </c>
      <c r="Y1082" s="53" t="s">
        <v>9710</v>
      </c>
      <c r="Z1082" s="53" t="s">
        <v>722</v>
      </c>
      <c r="AA1082" s="53" t="s">
        <v>56</v>
      </c>
      <c r="AB1082" s="53">
        <v>100000</v>
      </c>
      <c r="AC1082" s="53">
        <v>100000</v>
      </c>
      <c r="AD1082" s="53" t="s">
        <v>56</v>
      </c>
      <c r="AE1082" s="53" t="s">
        <v>56</v>
      </c>
      <c r="AF1082" s="53" t="s">
        <v>56</v>
      </c>
      <c r="AG1082" s="53">
        <v>100000</v>
      </c>
      <c r="AH1082" s="53" t="s">
        <v>102</v>
      </c>
      <c r="AI1082" s="53">
        <v>50000</v>
      </c>
      <c r="AJ1082" s="53">
        <v>0</v>
      </c>
      <c r="AK1082" s="53" t="s">
        <v>58</v>
      </c>
      <c r="AL1082" s="53">
        <v>0</v>
      </c>
      <c r="AM1082" s="51" t="s">
        <v>59</v>
      </c>
      <c r="AN1082" s="51" t="s">
        <v>60</v>
      </c>
      <c r="AO1082" s="51"/>
      <c r="AP1082" s="53" t="s">
        <v>61</v>
      </c>
      <c r="AQ1082" s="53" t="s">
        <v>62</v>
      </c>
      <c r="AR1082" s="53" t="s">
        <v>142</v>
      </c>
      <c r="AS1082" s="53" t="s">
        <v>88</v>
      </c>
      <c r="AT1082" s="53" t="s">
        <v>187</v>
      </c>
      <c r="AU1082" s="53" t="s">
        <v>65</v>
      </c>
      <c r="AV1082" s="53" t="s">
        <v>201</v>
      </c>
      <c r="AW1082" s="53" t="s">
        <v>92</v>
      </c>
      <c r="AX1082" s="53" t="s">
        <v>68</v>
      </c>
      <c r="AY1082" s="53" t="s">
        <v>93</v>
      </c>
      <c r="AZ1082" s="53" t="s">
        <v>9267</v>
      </c>
      <c r="BA1082" s="53" t="s">
        <v>70</v>
      </c>
      <c r="BB1082" s="53">
        <v>0</v>
      </c>
      <c r="BC1082" s="53" t="s">
        <v>9711</v>
      </c>
      <c r="BD1082" s="58">
        <v>41958</v>
      </c>
      <c r="BE1082" s="58">
        <v>42191</v>
      </c>
      <c r="BF1082" s="53">
        <v>100000</v>
      </c>
      <c r="BG1082" s="58">
        <v>42191</v>
      </c>
      <c r="BH1082" s="59" t="s">
        <v>9267</v>
      </c>
      <c r="BI1082" s="60">
        <v>828</v>
      </c>
      <c r="BJ1082" s="61">
        <v>27.6</v>
      </c>
      <c r="BK1082" s="27">
        <f t="shared" si="58"/>
        <v>27</v>
      </c>
      <c r="BL1082" s="110">
        <f t="shared" si="59"/>
        <v>2.25</v>
      </c>
    </row>
    <row r="1083" spans="1:64" s="77" customFormat="1" ht="18.75" customHeight="1" x14ac:dyDescent="0.25">
      <c r="A1083" s="105" t="s">
        <v>9099</v>
      </c>
      <c r="B1083" s="51" t="s">
        <v>9717</v>
      </c>
      <c r="C1083" s="49">
        <v>93</v>
      </c>
      <c r="D1083" s="63" t="s">
        <v>3333</v>
      </c>
      <c r="E1083" s="51" t="s">
        <v>1630</v>
      </c>
      <c r="F1083" s="114">
        <v>5055</v>
      </c>
      <c r="G1083" s="51" t="s">
        <v>389</v>
      </c>
      <c r="H1083" s="24" t="str">
        <f>IFERROR(IF(F1083*1=9999,VLOOKUP(99&amp;C1083*1,[4]Depara_Prod_Oficial!$A$2:$F$1048576,6,FALSE),VLOOKUP(F1083*1,[4]Depara_Prod_Oficial!$A$2:$F$1048576,6,FALSE)),E1083)</f>
        <v>Vida Master</v>
      </c>
      <c r="I1083" s="24" t="str">
        <f>IFERROR(VLOOKUP(H1083,'[5]Principais Produtos'!$C$1:$D$42,2,0),"Não")</f>
        <v>Sim</v>
      </c>
      <c r="J1083" s="51" t="s">
        <v>387</v>
      </c>
      <c r="K1083" s="51" t="s">
        <v>958</v>
      </c>
      <c r="L1083" s="51" t="s">
        <v>4725</v>
      </c>
      <c r="M1083" s="124" t="s">
        <v>48</v>
      </c>
      <c r="N1083" s="125">
        <v>79145</v>
      </c>
      <c r="O1083" s="125">
        <v>78000</v>
      </c>
      <c r="P1083" s="56">
        <v>1145</v>
      </c>
      <c r="Q1083" s="122">
        <v>7800</v>
      </c>
      <c r="R1083" s="123"/>
      <c r="S1083" s="62" t="s">
        <v>375</v>
      </c>
      <c r="T1083" s="53">
        <v>2130189</v>
      </c>
      <c r="U1083" s="53" t="s">
        <v>9712</v>
      </c>
      <c r="V1083" s="53" t="s">
        <v>9713</v>
      </c>
      <c r="W1083" s="53" t="s">
        <v>52</v>
      </c>
      <c r="X1083" s="53" t="s">
        <v>9714</v>
      </c>
      <c r="Y1083" s="53" t="s">
        <v>9715</v>
      </c>
      <c r="Z1083" s="53" t="s">
        <v>9716</v>
      </c>
      <c r="AA1083" s="53" t="s">
        <v>56</v>
      </c>
      <c r="AB1083" s="53">
        <v>79145</v>
      </c>
      <c r="AC1083" s="53">
        <v>79145</v>
      </c>
      <c r="AD1083" s="53" t="s">
        <v>56</v>
      </c>
      <c r="AE1083" s="53" t="s">
        <v>56</v>
      </c>
      <c r="AF1083" s="53" t="s">
        <v>56</v>
      </c>
      <c r="AG1083" s="53">
        <v>79145</v>
      </c>
      <c r="AH1083" s="53" t="s">
        <v>102</v>
      </c>
      <c r="AI1083" s="53">
        <v>39572.5</v>
      </c>
      <c r="AJ1083" s="53">
        <v>0</v>
      </c>
      <c r="AK1083" s="53" t="s">
        <v>58</v>
      </c>
      <c r="AL1083" s="53">
        <v>0</v>
      </c>
      <c r="AM1083" s="51" t="s">
        <v>59</v>
      </c>
      <c r="AN1083" s="51" t="s">
        <v>60</v>
      </c>
      <c r="AO1083" s="51"/>
      <c r="AP1083" s="53" t="s">
        <v>61</v>
      </c>
      <c r="AQ1083" s="53" t="s">
        <v>62</v>
      </c>
      <c r="AR1083" s="53" t="s">
        <v>168</v>
      </c>
      <c r="AS1083" s="53" t="s">
        <v>88</v>
      </c>
      <c r="AT1083" s="53" t="s">
        <v>187</v>
      </c>
      <c r="AU1083" s="53" t="s">
        <v>65</v>
      </c>
      <c r="AV1083" s="53" t="s">
        <v>1710</v>
      </c>
      <c r="AW1083" s="53" t="s">
        <v>92</v>
      </c>
      <c r="AX1083" s="53" t="s">
        <v>68</v>
      </c>
      <c r="AY1083" s="53" t="s">
        <v>93</v>
      </c>
      <c r="AZ1083" s="53" t="s">
        <v>9267</v>
      </c>
      <c r="BA1083" s="53" t="s">
        <v>70</v>
      </c>
      <c r="BB1083" s="53">
        <v>0</v>
      </c>
      <c r="BC1083" s="53" t="s">
        <v>9717</v>
      </c>
      <c r="BD1083" s="58">
        <v>42208</v>
      </c>
      <c r="BE1083" s="58">
        <v>42220</v>
      </c>
      <c r="BF1083" s="53">
        <v>79145</v>
      </c>
      <c r="BG1083" s="58">
        <v>42220</v>
      </c>
      <c r="BH1083" s="59" t="s">
        <v>9267</v>
      </c>
      <c r="BI1083" s="60">
        <v>799</v>
      </c>
      <c r="BJ1083" s="61">
        <v>26.633333333333333</v>
      </c>
      <c r="BK1083" s="27">
        <f t="shared" si="58"/>
        <v>26</v>
      </c>
      <c r="BL1083" s="110">
        <f t="shared" si="59"/>
        <v>2.1666666666666665</v>
      </c>
    </row>
    <row r="1084" spans="1:64" s="77" customFormat="1" ht="18.75" customHeight="1" x14ac:dyDescent="0.25">
      <c r="A1084" s="105" t="s">
        <v>9099</v>
      </c>
      <c r="B1084" s="51" t="s">
        <v>9722</v>
      </c>
      <c r="C1084" s="49">
        <v>93</v>
      </c>
      <c r="D1084" s="63" t="s">
        <v>3333</v>
      </c>
      <c r="E1084" s="51" t="s">
        <v>1630</v>
      </c>
      <c r="F1084" s="114">
        <v>5055</v>
      </c>
      <c r="G1084" s="51" t="s">
        <v>46</v>
      </c>
      <c r="H1084" s="24" t="str">
        <f>IFERROR(IF(F1084*1=9999,VLOOKUP(99&amp;C1084*1,[4]Depara_Prod_Oficial!$A$2:$F$1048576,6,FALSE),VLOOKUP(F1084*1,[4]Depara_Prod_Oficial!$A$2:$F$1048576,6,FALSE)),E1084)</f>
        <v>Vida Master</v>
      </c>
      <c r="I1084" s="24" t="str">
        <f>IFERROR(VLOOKUP(H1084,'[5]Principais Produtos'!$C$1:$D$42,2,0),"Não")</f>
        <v>Sim</v>
      </c>
      <c r="J1084" s="51" t="s">
        <v>387</v>
      </c>
      <c r="K1084" s="51" t="s">
        <v>958</v>
      </c>
      <c r="L1084" s="51" t="s">
        <v>5507</v>
      </c>
      <c r="M1084" s="124" t="s">
        <v>48</v>
      </c>
      <c r="N1084" s="125">
        <v>95257.5</v>
      </c>
      <c r="O1084" s="125">
        <v>52300</v>
      </c>
      <c r="P1084" s="56">
        <v>42957.5</v>
      </c>
      <c r="Q1084" s="122">
        <v>5230</v>
      </c>
      <c r="R1084" s="123"/>
      <c r="S1084" s="62" t="s">
        <v>375</v>
      </c>
      <c r="T1084" s="53">
        <v>2404954</v>
      </c>
      <c r="U1084" s="53" t="s">
        <v>9718</v>
      </c>
      <c r="V1084" s="53" t="s">
        <v>9719</v>
      </c>
      <c r="W1084" s="53" t="s">
        <v>52</v>
      </c>
      <c r="X1084" s="53" t="s">
        <v>9720</v>
      </c>
      <c r="Y1084" s="53" t="s">
        <v>9721</v>
      </c>
      <c r="Z1084" s="53" t="s">
        <v>4242</v>
      </c>
      <c r="AA1084" s="53" t="s">
        <v>56</v>
      </c>
      <c r="AB1084" s="53">
        <v>60000</v>
      </c>
      <c r="AC1084" s="53">
        <v>60000</v>
      </c>
      <c r="AD1084" s="53" t="s">
        <v>56</v>
      </c>
      <c r="AE1084" s="53" t="s">
        <v>56</v>
      </c>
      <c r="AF1084" s="53" t="s">
        <v>56</v>
      </c>
      <c r="AG1084" s="53">
        <v>60000</v>
      </c>
      <c r="AH1084" s="53" t="s">
        <v>102</v>
      </c>
      <c r="AI1084" s="53">
        <v>30000</v>
      </c>
      <c r="AJ1084" s="53">
        <v>0</v>
      </c>
      <c r="AK1084" s="53" t="s">
        <v>58</v>
      </c>
      <c r="AL1084" s="53">
        <v>0</v>
      </c>
      <c r="AM1084" s="51" t="s">
        <v>59</v>
      </c>
      <c r="AN1084" s="51" t="s">
        <v>60</v>
      </c>
      <c r="AO1084" s="51"/>
      <c r="AP1084" s="53" t="s">
        <v>61</v>
      </c>
      <c r="AQ1084" s="53" t="s">
        <v>62</v>
      </c>
      <c r="AR1084" s="53" t="s">
        <v>168</v>
      </c>
      <c r="AS1084" s="53" t="s">
        <v>88</v>
      </c>
      <c r="AT1084" s="53" t="s">
        <v>169</v>
      </c>
      <c r="AU1084" s="53" t="s">
        <v>65</v>
      </c>
      <c r="AV1084" s="53" t="s">
        <v>5821</v>
      </c>
      <c r="AW1084" s="53" t="s">
        <v>105</v>
      </c>
      <c r="AX1084" s="53" t="s">
        <v>68</v>
      </c>
      <c r="AY1084" s="53" t="s">
        <v>93</v>
      </c>
      <c r="AZ1084" s="53" t="s">
        <v>9267</v>
      </c>
      <c r="BA1084" s="53" t="s">
        <v>70</v>
      </c>
      <c r="BB1084" s="53">
        <v>0</v>
      </c>
      <c r="BC1084" s="53" t="s">
        <v>9722</v>
      </c>
      <c r="BD1084" s="58">
        <v>42719</v>
      </c>
      <c r="BE1084" s="58">
        <v>42748</v>
      </c>
      <c r="BF1084" s="53">
        <v>60000</v>
      </c>
      <c r="BG1084" s="58">
        <v>42748</v>
      </c>
      <c r="BH1084" s="59" t="s">
        <v>9267</v>
      </c>
      <c r="BI1084" s="60">
        <v>271</v>
      </c>
      <c r="BJ1084" s="61">
        <v>9.0333333333333332</v>
      </c>
      <c r="BK1084" s="27">
        <f t="shared" si="58"/>
        <v>8</v>
      </c>
      <c r="BL1084" s="110">
        <f t="shared" si="59"/>
        <v>0.66666666666666663</v>
      </c>
    </row>
    <row r="1085" spans="1:64" s="77" customFormat="1" ht="18.75" customHeight="1" x14ac:dyDescent="0.25">
      <c r="A1085" s="105" t="s">
        <v>9099</v>
      </c>
      <c r="B1085" s="51" t="s">
        <v>9726</v>
      </c>
      <c r="C1085" s="49">
        <v>93</v>
      </c>
      <c r="D1085" s="63" t="s">
        <v>3333</v>
      </c>
      <c r="E1085" s="51" t="s">
        <v>1630</v>
      </c>
      <c r="F1085" s="114">
        <v>5055</v>
      </c>
      <c r="G1085" s="51" t="s">
        <v>389</v>
      </c>
      <c r="H1085" s="24" t="str">
        <f>IFERROR(IF(F1085*1=9999,VLOOKUP(99&amp;C1085*1,[4]Depara_Prod_Oficial!$A$2:$F$1048576,6,FALSE),VLOOKUP(F1085*1,[4]Depara_Prod_Oficial!$A$2:$F$1048576,6,FALSE)),E1085)</f>
        <v>Vida Master</v>
      </c>
      <c r="I1085" s="24" t="str">
        <f>IFERROR(VLOOKUP(H1085,'[5]Principais Produtos'!$C$1:$D$42,2,0),"Não")</f>
        <v>Sim</v>
      </c>
      <c r="J1085" s="51" t="s">
        <v>387</v>
      </c>
      <c r="K1085" s="51" t="s">
        <v>958</v>
      </c>
      <c r="L1085" s="51" t="s">
        <v>4725</v>
      </c>
      <c r="M1085" s="124" t="s">
        <v>48</v>
      </c>
      <c r="N1085" s="125">
        <v>60000</v>
      </c>
      <c r="O1085" s="125">
        <v>51400</v>
      </c>
      <c r="P1085" s="56">
        <v>8600</v>
      </c>
      <c r="Q1085" s="122"/>
      <c r="R1085" s="123"/>
      <c r="S1085" s="62" t="s">
        <v>375</v>
      </c>
      <c r="T1085" s="53">
        <v>2408050</v>
      </c>
      <c r="U1085" s="53" t="s">
        <v>9723</v>
      </c>
      <c r="V1085" s="53" t="s">
        <v>9724</v>
      </c>
      <c r="W1085" s="53" t="s">
        <v>52</v>
      </c>
      <c r="X1085" s="53" t="s">
        <v>9598</v>
      </c>
      <c r="Y1085" s="53" t="s">
        <v>9725</v>
      </c>
      <c r="Z1085" s="53" t="s">
        <v>4649</v>
      </c>
      <c r="AA1085" s="53" t="s">
        <v>56</v>
      </c>
      <c r="AB1085" s="53">
        <v>60000</v>
      </c>
      <c r="AC1085" s="53">
        <v>60000</v>
      </c>
      <c r="AD1085" s="53" t="s">
        <v>56</v>
      </c>
      <c r="AE1085" s="53" t="s">
        <v>56</v>
      </c>
      <c r="AF1085" s="53" t="s">
        <v>56</v>
      </c>
      <c r="AG1085" s="53">
        <v>60000</v>
      </c>
      <c r="AH1085" s="53" t="s">
        <v>102</v>
      </c>
      <c r="AI1085" s="53">
        <v>30000</v>
      </c>
      <c r="AJ1085" s="53">
        <v>0</v>
      </c>
      <c r="AK1085" s="53" t="s">
        <v>58</v>
      </c>
      <c r="AL1085" s="53">
        <v>0</v>
      </c>
      <c r="AM1085" s="51" t="s">
        <v>59</v>
      </c>
      <c r="AN1085" s="51" t="s">
        <v>60</v>
      </c>
      <c r="AO1085" s="51"/>
      <c r="AP1085" s="53" t="s">
        <v>61</v>
      </c>
      <c r="AQ1085" s="53" t="s">
        <v>62</v>
      </c>
      <c r="AR1085" s="53" t="s">
        <v>87</v>
      </c>
      <c r="AS1085" s="53" t="s">
        <v>88</v>
      </c>
      <c r="AT1085" s="53" t="s">
        <v>187</v>
      </c>
      <c r="AU1085" s="53" t="s">
        <v>65</v>
      </c>
      <c r="AV1085" s="53" t="s">
        <v>1102</v>
      </c>
      <c r="AW1085" s="53" t="s">
        <v>92</v>
      </c>
      <c r="AX1085" s="53" t="s">
        <v>68</v>
      </c>
      <c r="AY1085" s="53" t="s">
        <v>93</v>
      </c>
      <c r="AZ1085" s="53" t="s">
        <v>9267</v>
      </c>
      <c r="BA1085" s="53" t="s">
        <v>70</v>
      </c>
      <c r="BB1085" s="53">
        <v>0</v>
      </c>
      <c r="BC1085" s="53" t="s">
        <v>9726</v>
      </c>
      <c r="BD1085" s="58">
        <v>42755</v>
      </c>
      <c r="BE1085" s="58">
        <v>42759</v>
      </c>
      <c r="BF1085" s="53">
        <v>60000</v>
      </c>
      <c r="BG1085" s="58">
        <v>42759</v>
      </c>
      <c r="BH1085" s="59" t="s">
        <v>9267</v>
      </c>
      <c r="BI1085" s="60">
        <v>260</v>
      </c>
      <c r="BJ1085" s="61">
        <v>8.6666666666666661</v>
      </c>
      <c r="BK1085" s="27">
        <f t="shared" si="58"/>
        <v>8</v>
      </c>
      <c r="BL1085" s="110">
        <f t="shared" si="59"/>
        <v>0.66666666666666663</v>
      </c>
    </row>
    <row r="1086" spans="1:64" s="77" customFormat="1" ht="18.75" customHeight="1" x14ac:dyDescent="0.25">
      <c r="A1086" s="105" t="s">
        <v>9099</v>
      </c>
      <c r="B1086" s="51" t="s">
        <v>9732</v>
      </c>
      <c r="C1086" s="49">
        <v>93</v>
      </c>
      <c r="D1086" s="63" t="s">
        <v>3333</v>
      </c>
      <c r="E1086" s="51" t="s">
        <v>1630</v>
      </c>
      <c r="F1086" s="114">
        <v>5055</v>
      </c>
      <c r="G1086" s="51" t="s">
        <v>46</v>
      </c>
      <c r="H1086" s="24" t="str">
        <f>IFERROR(IF(F1086*1=9999,VLOOKUP(99&amp;C1086*1,[4]Depara_Prod_Oficial!$A$2:$F$1048576,6,FALSE),VLOOKUP(F1086*1,[4]Depara_Prod_Oficial!$A$2:$F$1048576,6,FALSE)),E1086)</f>
        <v>Vida Master</v>
      </c>
      <c r="I1086" s="24" t="str">
        <f>IFERROR(VLOOKUP(H1086,'[5]Principais Produtos'!$C$1:$D$42,2,0),"Não")</f>
        <v>Sim</v>
      </c>
      <c r="J1086" s="51" t="s">
        <v>387</v>
      </c>
      <c r="K1086" s="51" t="s">
        <v>958</v>
      </c>
      <c r="L1086" s="51" t="s">
        <v>5507</v>
      </c>
      <c r="M1086" s="124" t="s">
        <v>48</v>
      </c>
      <c r="N1086" s="125">
        <v>114732</v>
      </c>
      <c r="O1086" s="125">
        <v>55085</v>
      </c>
      <c r="P1086" s="56">
        <v>59647</v>
      </c>
      <c r="Q1086" s="122"/>
      <c r="R1086" s="123"/>
      <c r="S1086" s="62" t="s">
        <v>375</v>
      </c>
      <c r="T1086" s="53">
        <v>2331565</v>
      </c>
      <c r="U1086" s="53" t="s">
        <v>9727</v>
      </c>
      <c r="V1086" s="53" t="s">
        <v>9728</v>
      </c>
      <c r="W1086" s="53" t="s">
        <v>52</v>
      </c>
      <c r="X1086" s="53" t="s">
        <v>9729</v>
      </c>
      <c r="Y1086" s="53" t="s">
        <v>9730</v>
      </c>
      <c r="Z1086" s="53" t="s">
        <v>7038</v>
      </c>
      <c r="AA1086" s="53" t="s">
        <v>56</v>
      </c>
      <c r="AB1086" s="53">
        <v>174732</v>
      </c>
      <c r="AC1086" s="53">
        <v>174732</v>
      </c>
      <c r="AD1086" s="53" t="s">
        <v>56</v>
      </c>
      <c r="AE1086" s="53" t="s">
        <v>56</v>
      </c>
      <c r="AF1086" s="53" t="s">
        <v>56</v>
      </c>
      <c r="AG1086" s="53">
        <v>174732</v>
      </c>
      <c r="AH1086" s="53" t="s">
        <v>102</v>
      </c>
      <c r="AI1086" s="53">
        <v>87366</v>
      </c>
      <c r="AJ1086" s="53">
        <v>0</v>
      </c>
      <c r="AK1086" s="53" t="s">
        <v>58</v>
      </c>
      <c r="AL1086" s="53">
        <v>0</v>
      </c>
      <c r="AM1086" s="51" t="s">
        <v>59</v>
      </c>
      <c r="AN1086" s="51" t="s">
        <v>60</v>
      </c>
      <c r="AO1086" s="51"/>
      <c r="AP1086" s="53" t="s">
        <v>61</v>
      </c>
      <c r="AQ1086" s="53" t="s">
        <v>62</v>
      </c>
      <c r="AR1086" s="53" t="s">
        <v>87</v>
      </c>
      <c r="AS1086" s="53" t="s">
        <v>88</v>
      </c>
      <c r="AT1086" s="53" t="s">
        <v>153</v>
      </c>
      <c r="AU1086" s="53" t="s">
        <v>65</v>
      </c>
      <c r="AV1086" s="53" t="s">
        <v>9731</v>
      </c>
      <c r="AW1086" s="53" t="s">
        <v>67</v>
      </c>
      <c r="AX1086" s="53" t="s">
        <v>68</v>
      </c>
      <c r="AY1086" s="53" t="s">
        <v>93</v>
      </c>
      <c r="AZ1086" s="53" t="s">
        <v>9267</v>
      </c>
      <c r="BA1086" s="53" t="s">
        <v>70</v>
      </c>
      <c r="BB1086" s="53">
        <v>0</v>
      </c>
      <c r="BC1086" s="53" t="s">
        <v>9732</v>
      </c>
      <c r="BD1086" s="58">
        <v>42600</v>
      </c>
      <c r="BE1086" s="58">
        <v>42644</v>
      </c>
      <c r="BF1086" s="53">
        <v>174732</v>
      </c>
      <c r="BG1086" s="58">
        <v>42644</v>
      </c>
      <c r="BH1086" s="59" t="s">
        <v>9267</v>
      </c>
      <c r="BI1086" s="60">
        <v>375</v>
      </c>
      <c r="BJ1086" s="61">
        <v>12.5</v>
      </c>
      <c r="BK1086" s="27">
        <f t="shared" si="58"/>
        <v>12</v>
      </c>
      <c r="BL1086" s="110">
        <f t="shared" si="59"/>
        <v>1</v>
      </c>
    </row>
    <row r="1087" spans="1:64" s="77" customFormat="1" ht="18.75" customHeight="1" x14ac:dyDescent="0.25">
      <c r="A1087" s="105" t="s">
        <v>9099</v>
      </c>
      <c r="B1087" s="51" t="s">
        <v>9737</v>
      </c>
      <c r="C1087" s="49">
        <v>93</v>
      </c>
      <c r="D1087" s="63" t="s">
        <v>3333</v>
      </c>
      <c r="E1087" s="51" t="s">
        <v>1630</v>
      </c>
      <c r="F1087" s="114">
        <v>5055</v>
      </c>
      <c r="G1087" s="51" t="s">
        <v>374</v>
      </c>
      <c r="H1087" s="24" t="str">
        <f>IFERROR(IF(F1087*1=9999,VLOOKUP(99&amp;C1087*1,[4]Depara_Prod_Oficial!$A$2:$F$1048576,6,FALSE),VLOOKUP(F1087*1,[4]Depara_Prod_Oficial!$A$2:$F$1048576,6,FALSE)),E1087)</f>
        <v>Vida Master</v>
      </c>
      <c r="I1087" s="24" t="str">
        <f>IFERROR(VLOOKUP(H1087,'[5]Principais Produtos'!$C$1:$D$42,2,0),"Não")</f>
        <v>Sim</v>
      </c>
      <c r="J1087" s="51" t="s">
        <v>387</v>
      </c>
      <c r="K1087" s="51" t="s">
        <v>958</v>
      </c>
      <c r="L1087" s="51" t="s">
        <v>4725</v>
      </c>
      <c r="M1087" s="124" t="s">
        <v>48</v>
      </c>
      <c r="N1087" s="125">
        <v>140000</v>
      </c>
      <c r="O1087" s="125">
        <v>50000</v>
      </c>
      <c r="P1087" s="56">
        <v>90000</v>
      </c>
      <c r="Q1087" s="122"/>
      <c r="R1087" s="123"/>
      <c r="S1087" s="62" t="s">
        <v>375</v>
      </c>
      <c r="T1087" s="53">
        <v>2332681</v>
      </c>
      <c r="U1087" s="53" t="s">
        <v>9733</v>
      </c>
      <c r="V1087" s="53" t="s">
        <v>9734</v>
      </c>
      <c r="W1087" s="53" t="s">
        <v>52</v>
      </c>
      <c r="X1087" s="53" t="s">
        <v>9735</v>
      </c>
      <c r="Y1087" s="53" t="s">
        <v>9736</v>
      </c>
      <c r="Z1087" s="53" t="s">
        <v>3057</v>
      </c>
      <c r="AA1087" s="53" t="s">
        <v>56</v>
      </c>
      <c r="AB1087" s="53">
        <v>60000</v>
      </c>
      <c r="AC1087" s="53">
        <v>60000</v>
      </c>
      <c r="AD1087" s="53" t="s">
        <v>56</v>
      </c>
      <c r="AE1087" s="53" t="s">
        <v>56</v>
      </c>
      <c r="AF1087" s="53" t="s">
        <v>56</v>
      </c>
      <c r="AG1087" s="53">
        <v>60000</v>
      </c>
      <c r="AH1087" s="53" t="s">
        <v>102</v>
      </c>
      <c r="AI1087" s="53">
        <v>30000</v>
      </c>
      <c r="AJ1087" s="53">
        <v>0</v>
      </c>
      <c r="AK1087" s="53" t="s">
        <v>58</v>
      </c>
      <c r="AL1087" s="53">
        <v>0</v>
      </c>
      <c r="AM1087" s="51" t="s">
        <v>59</v>
      </c>
      <c r="AN1087" s="51" t="s">
        <v>60</v>
      </c>
      <c r="AO1087" s="51"/>
      <c r="AP1087" s="53" t="s">
        <v>61</v>
      </c>
      <c r="AQ1087" s="53" t="s">
        <v>62</v>
      </c>
      <c r="AR1087" s="53" t="s">
        <v>168</v>
      </c>
      <c r="AS1087" s="53" t="s">
        <v>88</v>
      </c>
      <c r="AT1087" s="53" t="s">
        <v>590</v>
      </c>
      <c r="AU1087" s="53" t="s">
        <v>65</v>
      </c>
      <c r="AV1087" s="53" t="s">
        <v>3514</v>
      </c>
      <c r="AW1087" s="53" t="s">
        <v>3515</v>
      </c>
      <c r="AX1087" s="53" t="s">
        <v>68</v>
      </c>
      <c r="AY1087" s="53" t="s">
        <v>93</v>
      </c>
      <c r="AZ1087" s="53" t="s">
        <v>9267</v>
      </c>
      <c r="BA1087" s="53" t="s">
        <v>70</v>
      </c>
      <c r="BB1087" s="53">
        <v>0</v>
      </c>
      <c r="BC1087" s="53" t="s">
        <v>9737</v>
      </c>
      <c r="BD1087" s="58">
        <v>42556</v>
      </c>
      <c r="BE1087" s="58">
        <v>42648</v>
      </c>
      <c r="BF1087" s="53">
        <v>60000</v>
      </c>
      <c r="BG1087" s="58">
        <v>42648</v>
      </c>
      <c r="BH1087" s="59" t="s">
        <v>9267</v>
      </c>
      <c r="BI1087" s="60">
        <v>371</v>
      </c>
      <c r="BJ1087" s="61">
        <v>12.366666666666667</v>
      </c>
      <c r="BK1087" s="27">
        <f t="shared" si="58"/>
        <v>12</v>
      </c>
      <c r="BL1087" s="110">
        <f t="shared" si="59"/>
        <v>1</v>
      </c>
    </row>
    <row r="1088" spans="1:64" s="77" customFormat="1" ht="18.75" customHeight="1" x14ac:dyDescent="0.25">
      <c r="A1088" s="105" t="s">
        <v>9099</v>
      </c>
      <c r="B1088" s="51" t="s">
        <v>9743</v>
      </c>
      <c r="C1088" s="49">
        <v>93</v>
      </c>
      <c r="D1088" s="63" t="s">
        <v>3333</v>
      </c>
      <c r="E1088" s="51" t="s">
        <v>1630</v>
      </c>
      <c r="F1088" s="114">
        <v>5055</v>
      </c>
      <c r="G1088" s="51" t="s">
        <v>389</v>
      </c>
      <c r="H1088" s="24" t="str">
        <f>IFERROR(IF(F1088*1=9999,VLOOKUP(99&amp;C1088*1,[4]Depara_Prod_Oficial!$A$2:$F$1048576,6,FALSE),VLOOKUP(F1088*1,[4]Depara_Prod_Oficial!$A$2:$F$1048576,6,FALSE)),E1088)</f>
        <v>Vida Master</v>
      </c>
      <c r="I1088" s="24" t="str">
        <f>IFERROR(VLOOKUP(H1088,'[5]Principais Produtos'!$C$1:$D$42,2,0),"Não")</f>
        <v>Sim</v>
      </c>
      <c r="J1088" s="51" t="s">
        <v>387</v>
      </c>
      <c r="K1088" s="51" t="s">
        <v>958</v>
      </c>
      <c r="L1088" s="51" t="s">
        <v>5507</v>
      </c>
      <c r="M1088" s="124" t="s">
        <v>48</v>
      </c>
      <c r="N1088" s="125">
        <v>130000</v>
      </c>
      <c r="O1088" s="125">
        <v>90000</v>
      </c>
      <c r="P1088" s="56">
        <v>40000</v>
      </c>
      <c r="Q1088" s="122"/>
      <c r="R1088" s="123"/>
      <c r="S1088" s="62" t="s">
        <v>375</v>
      </c>
      <c r="T1088" s="53">
        <v>2440739</v>
      </c>
      <c r="U1088" s="53" t="s">
        <v>9738</v>
      </c>
      <c r="V1088" s="53" t="s">
        <v>9739</v>
      </c>
      <c r="W1088" s="53" t="s">
        <v>52</v>
      </c>
      <c r="X1088" s="53" t="s">
        <v>9740</v>
      </c>
      <c r="Y1088" s="53" t="s">
        <v>9741</v>
      </c>
      <c r="Z1088" s="53" t="s">
        <v>9742</v>
      </c>
      <c r="AA1088" s="53" t="s">
        <v>56</v>
      </c>
      <c r="AB1088" s="53">
        <v>125299</v>
      </c>
      <c r="AC1088" s="53">
        <v>125299</v>
      </c>
      <c r="AD1088" s="53" t="s">
        <v>56</v>
      </c>
      <c r="AE1088" s="53" t="s">
        <v>56</v>
      </c>
      <c r="AF1088" s="53" t="s">
        <v>56</v>
      </c>
      <c r="AG1088" s="53">
        <v>125299</v>
      </c>
      <c r="AH1088" s="53" t="s">
        <v>102</v>
      </c>
      <c r="AI1088" s="53">
        <v>62649.5</v>
      </c>
      <c r="AJ1088" s="53">
        <v>0</v>
      </c>
      <c r="AK1088" s="53" t="s">
        <v>58</v>
      </c>
      <c r="AL1088" s="53">
        <v>0</v>
      </c>
      <c r="AM1088" s="51" t="s">
        <v>59</v>
      </c>
      <c r="AN1088" s="51" t="s">
        <v>60</v>
      </c>
      <c r="AO1088" s="51"/>
      <c r="AP1088" s="53" t="s">
        <v>61</v>
      </c>
      <c r="AQ1088" s="53" t="s">
        <v>62</v>
      </c>
      <c r="AR1088" s="53" t="s">
        <v>168</v>
      </c>
      <c r="AS1088" s="53" t="s">
        <v>88</v>
      </c>
      <c r="AT1088" s="53" t="s">
        <v>153</v>
      </c>
      <c r="AU1088" s="53" t="s">
        <v>65</v>
      </c>
      <c r="AV1088" s="53" t="s">
        <v>7416</v>
      </c>
      <c r="AW1088" s="53" t="s">
        <v>67</v>
      </c>
      <c r="AX1088" s="53" t="s">
        <v>68</v>
      </c>
      <c r="AY1088" s="53" t="s">
        <v>93</v>
      </c>
      <c r="AZ1088" s="53" t="s">
        <v>9267</v>
      </c>
      <c r="BA1088" s="53" t="s">
        <v>70</v>
      </c>
      <c r="BB1088" s="53">
        <v>0</v>
      </c>
      <c r="BC1088" s="53" t="s">
        <v>9743</v>
      </c>
      <c r="BD1088" s="58">
        <v>42830</v>
      </c>
      <c r="BE1088" s="58">
        <v>42850</v>
      </c>
      <c r="BF1088" s="53">
        <v>125299</v>
      </c>
      <c r="BG1088" s="58">
        <v>42850</v>
      </c>
      <c r="BH1088" s="59" t="s">
        <v>9267</v>
      </c>
      <c r="BI1088" s="60">
        <v>169</v>
      </c>
      <c r="BJ1088" s="61">
        <v>5.6333333333333337</v>
      </c>
      <c r="BK1088" s="27">
        <f t="shared" si="58"/>
        <v>5</v>
      </c>
      <c r="BL1088" s="110">
        <f t="shared" si="59"/>
        <v>0.41666666666666669</v>
      </c>
    </row>
    <row r="1089" spans="1:64" s="77" customFormat="1" ht="18.75" customHeight="1" x14ac:dyDescent="0.25">
      <c r="A1089" s="105" t="s">
        <v>9099</v>
      </c>
      <c r="B1089" s="51" t="s">
        <v>9749</v>
      </c>
      <c r="C1089" s="49">
        <v>93</v>
      </c>
      <c r="D1089" s="63" t="s">
        <v>3333</v>
      </c>
      <c r="E1089" s="51" t="s">
        <v>1630</v>
      </c>
      <c r="F1089" s="114">
        <v>5055</v>
      </c>
      <c r="G1089" s="51" t="s">
        <v>374</v>
      </c>
      <c r="H1089" s="24" t="str">
        <f>IFERROR(IF(F1089*1=9999,VLOOKUP(99&amp;C1089*1,[4]Depara_Prod_Oficial!$A$2:$F$1048576,6,FALSE),VLOOKUP(F1089*1,[4]Depara_Prod_Oficial!$A$2:$F$1048576,6,FALSE)),E1089)</f>
        <v>Vida Master</v>
      </c>
      <c r="I1089" s="24" t="str">
        <f>IFERROR(VLOOKUP(H1089,'[5]Principais Produtos'!$C$1:$D$42,2,0),"Não")</f>
        <v>Sim</v>
      </c>
      <c r="J1089" s="51" t="s">
        <v>387</v>
      </c>
      <c r="K1089" s="51" t="s">
        <v>958</v>
      </c>
      <c r="L1089" s="51" t="s">
        <v>4725</v>
      </c>
      <c r="M1089" s="124" t="s">
        <v>48</v>
      </c>
      <c r="N1089" s="125">
        <v>72680</v>
      </c>
      <c r="O1089" s="125">
        <v>55000</v>
      </c>
      <c r="P1089" s="56">
        <v>17680</v>
      </c>
      <c r="Q1089" s="122"/>
      <c r="R1089" s="123"/>
      <c r="S1089" s="62" t="s">
        <v>375</v>
      </c>
      <c r="T1089" s="53">
        <v>2253040</v>
      </c>
      <c r="U1089" s="53" t="s">
        <v>9744</v>
      </c>
      <c r="V1089" s="53" t="s">
        <v>9745</v>
      </c>
      <c r="W1089" s="53" t="s">
        <v>52</v>
      </c>
      <c r="X1089" s="53" t="s">
        <v>9746</v>
      </c>
      <c r="Y1089" s="53" t="s">
        <v>9747</v>
      </c>
      <c r="Z1089" s="53" t="s">
        <v>9748</v>
      </c>
      <c r="AA1089" s="53" t="s">
        <v>56</v>
      </c>
      <c r="AB1089" s="53">
        <v>52884</v>
      </c>
      <c r="AC1089" s="53">
        <v>52884</v>
      </c>
      <c r="AD1089" s="53" t="s">
        <v>56</v>
      </c>
      <c r="AE1089" s="53" t="s">
        <v>56</v>
      </c>
      <c r="AF1089" s="53" t="s">
        <v>56</v>
      </c>
      <c r="AG1089" s="53">
        <v>52884</v>
      </c>
      <c r="AH1089" s="53" t="s">
        <v>102</v>
      </c>
      <c r="AI1089" s="53">
        <v>26442</v>
      </c>
      <c r="AJ1089" s="53">
        <v>0</v>
      </c>
      <c r="AK1089" s="53" t="s">
        <v>58</v>
      </c>
      <c r="AL1089" s="53">
        <v>0</v>
      </c>
      <c r="AM1089" s="51" t="s">
        <v>59</v>
      </c>
      <c r="AN1089" s="51" t="s">
        <v>60</v>
      </c>
      <c r="AO1089" s="51"/>
      <c r="AP1089" s="53" t="s">
        <v>61</v>
      </c>
      <c r="AQ1089" s="53" t="s">
        <v>62</v>
      </c>
      <c r="AR1089" s="53" t="s">
        <v>405</v>
      </c>
      <c r="AS1089" s="53" t="s">
        <v>88</v>
      </c>
      <c r="AT1089" s="53" t="s">
        <v>169</v>
      </c>
      <c r="AU1089" s="53" t="s">
        <v>65</v>
      </c>
      <c r="AV1089" s="53" t="s">
        <v>6299</v>
      </c>
      <c r="AW1089" s="53" t="s">
        <v>92</v>
      </c>
      <c r="AX1089" s="53" t="s">
        <v>68</v>
      </c>
      <c r="AY1089" s="53" t="s">
        <v>93</v>
      </c>
      <c r="AZ1089" s="53" t="s">
        <v>9106</v>
      </c>
      <c r="BA1089" s="53" t="s">
        <v>70</v>
      </c>
      <c r="BB1089" s="53">
        <v>0</v>
      </c>
      <c r="BC1089" s="53" t="s">
        <v>9749</v>
      </c>
      <c r="BD1089" s="58">
        <v>42494</v>
      </c>
      <c r="BE1089" s="58">
        <v>42502</v>
      </c>
      <c r="BF1089" s="53">
        <v>52884</v>
      </c>
      <c r="BG1089" s="58">
        <v>42502</v>
      </c>
      <c r="BH1089" s="59" t="s">
        <v>9106</v>
      </c>
      <c r="BI1089" s="60">
        <v>522</v>
      </c>
      <c r="BJ1089" s="61">
        <v>17.399999999999999</v>
      </c>
      <c r="BK1089" s="27">
        <f t="shared" si="58"/>
        <v>17</v>
      </c>
      <c r="BL1089" s="110">
        <f t="shared" si="59"/>
        <v>1.4166666666666667</v>
      </c>
    </row>
    <row r="1090" spans="1:64" s="77" customFormat="1" ht="18.75" customHeight="1" x14ac:dyDescent="0.25">
      <c r="A1090" s="105" t="s">
        <v>9099</v>
      </c>
      <c r="B1090" s="51" t="s">
        <v>9755</v>
      </c>
      <c r="C1090" s="49">
        <v>93</v>
      </c>
      <c r="D1090" s="63" t="s">
        <v>3333</v>
      </c>
      <c r="E1090" s="51" t="s">
        <v>1630</v>
      </c>
      <c r="F1090" s="114">
        <v>5055</v>
      </c>
      <c r="G1090" s="51" t="s">
        <v>374</v>
      </c>
      <c r="H1090" s="24" t="str">
        <f>IFERROR(IF(F1090*1=9999,VLOOKUP(99&amp;C1090*1,[4]Depara_Prod_Oficial!$A$2:$F$1048576,6,FALSE),VLOOKUP(F1090*1,[4]Depara_Prod_Oficial!$A$2:$F$1048576,6,FALSE)),E1090)</f>
        <v>Vida Master</v>
      </c>
      <c r="I1090" s="24" t="str">
        <f>IFERROR(VLOOKUP(H1090,'[5]Principais Produtos'!$C$1:$D$42,2,0),"Não")</f>
        <v>Sim</v>
      </c>
      <c r="J1090" s="51" t="s">
        <v>387</v>
      </c>
      <c r="K1090" s="51" t="s">
        <v>958</v>
      </c>
      <c r="L1090" s="51" t="s">
        <v>4725</v>
      </c>
      <c r="M1090" s="124" t="s">
        <v>48</v>
      </c>
      <c r="N1090" s="125">
        <v>120000</v>
      </c>
      <c r="O1090" s="125">
        <v>49000</v>
      </c>
      <c r="P1090" s="56">
        <v>71000</v>
      </c>
      <c r="Q1090" s="122">
        <v>4900</v>
      </c>
      <c r="R1090" s="123"/>
      <c r="S1090" s="62" t="s">
        <v>375</v>
      </c>
      <c r="T1090" s="53">
        <v>2475145</v>
      </c>
      <c r="U1090" s="53" t="s">
        <v>9750</v>
      </c>
      <c r="V1090" s="53" t="s">
        <v>9751</v>
      </c>
      <c r="W1090" s="53" t="s">
        <v>52</v>
      </c>
      <c r="X1090" s="53" t="s">
        <v>9752</v>
      </c>
      <c r="Y1090" s="53" t="s">
        <v>9753</v>
      </c>
      <c r="Z1090" s="53" t="s">
        <v>9754</v>
      </c>
      <c r="AA1090" s="53" t="s">
        <v>56</v>
      </c>
      <c r="AB1090" s="53">
        <v>60000</v>
      </c>
      <c r="AC1090" s="53">
        <v>60000</v>
      </c>
      <c r="AD1090" s="53" t="s">
        <v>56</v>
      </c>
      <c r="AE1090" s="53" t="s">
        <v>56</v>
      </c>
      <c r="AF1090" s="53" t="s">
        <v>56</v>
      </c>
      <c r="AG1090" s="53">
        <v>60000</v>
      </c>
      <c r="AH1090" s="53" t="s">
        <v>102</v>
      </c>
      <c r="AI1090" s="53">
        <v>30000</v>
      </c>
      <c r="AJ1090" s="53">
        <v>0</v>
      </c>
      <c r="AK1090" s="53" t="s">
        <v>58</v>
      </c>
      <c r="AL1090" s="53">
        <v>0</v>
      </c>
      <c r="AM1090" s="51" t="s">
        <v>59</v>
      </c>
      <c r="AN1090" s="51" t="s">
        <v>60</v>
      </c>
      <c r="AO1090" s="51"/>
      <c r="AP1090" s="53" t="s">
        <v>61</v>
      </c>
      <c r="AQ1090" s="53" t="s">
        <v>62</v>
      </c>
      <c r="AR1090" s="53" t="s">
        <v>87</v>
      </c>
      <c r="AS1090" s="53" t="s">
        <v>88</v>
      </c>
      <c r="AT1090" s="53" t="s">
        <v>169</v>
      </c>
      <c r="AU1090" s="53" t="s">
        <v>65</v>
      </c>
      <c r="AV1090" s="53" t="s">
        <v>282</v>
      </c>
      <c r="AW1090" s="53" t="s">
        <v>283</v>
      </c>
      <c r="AX1090" s="53" t="s">
        <v>284</v>
      </c>
      <c r="AY1090" s="53" t="s">
        <v>93</v>
      </c>
      <c r="AZ1090" s="53" t="s">
        <v>9106</v>
      </c>
      <c r="BA1090" s="53" t="s">
        <v>70</v>
      </c>
      <c r="BB1090" s="53">
        <v>0</v>
      </c>
      <c r="BC1090" s="53" t="s">
        <v>9755</v>
      </c>
      <c r="BD1090" s="58">
        <v>42906</v>
      </c>
      <c r="BE1090" s="58">
        <v>42942</v>
      </c>
      <c r="BF1090" s="53">
        <v>60000</v>
      </c>
      <c r="BG1090" s="58">
        <v>42942</v>
      </c>
      <c r="BH1090" s="59" t="s">
        <v>9106</v>
      </c>
      <c r="BI1090" s="60">
        <v>82</v>
      </c>
      <c r="BJ1090" s="61">
        <v>2.7333333333333334</v>
      </c>
      <c r="BK1090" s="27">
        <f t="shared" si="58"/>
        <v>2</v>
      </c>
      <c r="BL1090" s="110">
        <f t="shared" si="59"/>
        <v>0.16666666666666666</v>
      </c>
    </row>
    <row r="1091" spans="1:64" s="77" customFormat="1" ht="18.75" customHeight="1" x14ac:dyDescent="0.25">
      <c r="A1091" s="105" t="s">
        <v>9099</v>
      </c>
      <c r="B1091" s="51" t="s">
        <v>9761</v>
      </c>
      <c r="C1091" s="49">
        <v>93</v>
      </c>
      <c r="D1091" s="63" t="s">
        <v>3333</v>
      </c>
      <c r="E1091" s="51" t="s">
        <v>1630</v>
      </c>
      <c r="F1091" s="114">
        <v>5055</v>
      </c>
      <c r="G1091" s="51" t="s">
        <v>389</v>
      </c>
      <c r="H1091" s="24" t="str">
        <f>IFERROR(IF(F1091*1=9999,VLOOKUP(99&amp;C1091*1,[4]Depara_Prod_Oficial!$A$2:$F$1048576,6,FALSE),VLOOKUP(F1091*1,[4]Depara_Prod_Oficial!$A$2:$F$1048576,6,FALSE)),E1091)</f>
        <v>Vida Master</v>
      </c>
      <c r="I1091" s="24" t="str">
        <f>IFERROR(VLOOKUP(H1091,'[5]Principais Produtos'!$C$1:$D$42,2,0),"Não")</f>
        <v>Sim</v>
      </c>
      <c r="J1091" s="51" t="s">
        <v>387</v>
      </c>
      <c r="K1091" s="51" t="s">
        <v>958</v>
      </c>
      <c r="L1091" s="51" t="s">
        <v>4725</v>
      </c>
      <c r="M1091" s="124" t="s">
        <v>48</v>
      </c>
      <c r="N1091" s="125">
        <v>70011</v>
      </c>
      <c r="O1091" s="125">
        <v>30000</v>
      </c>
      <c r="P1091" s="56">
        <v>40011</v>
      </c>
      <c r="Q1091" s="122">
        <v>3000</v>
      </c>
      <c r="R1091" s="123"/>
      <c r="S1091" s="62" t="s">
        <v>375</v>
      </c>
      <c r="T1091" s="53">
        <v>2473616</v>
      </c>
      <c r="U1091" s="53" t="s">
        <v>9756</v>
      </c>
      <c r="V1091" s="53" t="s">
        <v>9757</v>
      </c>
      <c r="W1091" s="53" t="s">
        <v>52</v>
      </c>
      <c r="X1091" s="53" t="s">
        <v>9758</v>
      </c>
      <c r="Y1091" s="53" t="s">
        <v>9759</v>
      </c>
      <c r="Z1091" s="53" t="s">
        <v>9760</v>
      </c>
      <c r="AA1091" s="53" t="s">
        <v>56</v>
      </c>
      <c r="AB1091" s="53">
        <v>27505.5</v>
      </c>
      <c r="AC1091" s="53">
        <v>27505.5</v>
      </c>
      <c r="AD1091" s="53" t="s">
        <v>56</v>
      </c>
      <c r="AE1091" s="53" t="s">
        <v>56</v>
      </c>
      <c r="AF1091" s="53" t="s">
        <v>56</v>
      </c>
      <c r="AG1091" s="53">
        <v>27505.5</v>
      </c>
      <c r="AH1091" s="53" t="s">
        <v>102</v>
      </c>
      <c r="AI1091" s="53">
        <v>13752.75</v>
      </c>
      <c r="AJ1091" s="53">
        <v>0</v>
      </c>
      <c r="AK1091" s="53" t="s">
        <v>58</v>
      </c>
      <c r="AL1091" s="53">
        <v>0</v>
      </c>
      <c r="AM1091" s="51" t="s">
        <v>59</v>
      </c>
      <c r="AN1091" s="51" t="s">
        <v>60</v>
      </c>
      <c r="AO1091" s="51"/>
      <c r="AP1091" s="53" t="s">
        <v>61</v>
      </c>
      <c r="AQ1091" s="53" t="s">
        <v>62</v>
      </c>
      <c r="AR1091" s="53" t="s">
        <v>87</v>
      </c>
      <c r="AS1091" s="53" t="s">
        <v>88</v>
      </c>
      <c r="AT1091" s="53" t="s">
        <v>218</v>
      </c>
      <c r="AU1091" s="53" t="s">
        <v>65</v>
      </c>
      <c r="AV1091" s="53" t="s">
        <v>3691</v>
      </c>
      <c r="AW1091" s="53" t="s">
        <v>283</v>
      </c>
      <c r="AX1091" s="53" t="s">
        <v>284</v>
      </c>
      <c r="AY1091" s="53" t="s">
        <v>93</v>
      </c>
      <c r="AZ1091" s="53" t="s">
        <v>9106</v>
      </c>
      <c r="BA1091" s="53" t="s">
        <v>70</v>
      </c>
      <c r="BB1091" s="53">
        <v>0</v>
      </c>
      <c r="BC1091" s="53" t="s">
        <v>9761</v>
      </c>
      <c r="BD1091" s="58">
        <v>42913</v>
      </c>
      <c r="BE1091" s="58">
        <v>42937</v>
      </c>
      <c r="BF1091" s="53">
        <v>27505.5</v>
      </c>
      <c r="BG1091" s="58">
        <v>42937</v>
      </c>
      <c r="BH1091" s="59" t="s">
        <v>9106</v>
      </c>
      <c r="BI1091" s="60">
        <v>87</v>
      </c>
      <c r="BJ1091" s="61">
        <v>2.9</v>
      </c>
      <c r="BK1091" s="27">
        <f t="shared" si="58"/>
        <v>2</v>
      </c>
      <c r="BL1091" s="110">
        <f t="shared" si="59"/>
        <v>0.16666666666666666</v>
      </c>
    </row>
    <row r="1092" spans="1:64" s="77" customFormat="1" ht="18.75" customHeight="1" x14ac:dyDescent="0.25">
      <c r="A1092" s="105" t="s">
        <v>9099</v>
      </c>
      <c r="B1092" s="51" t="s">
        <v>9768</v>
      </c>
      <c r="C1092" s="49">
        <v>93</v>
      </c>
      <c r="D1092" s="63" t="s">
        <v>3333</v>
      </c>
      <c r="E1092" s="51" t="s">
        <v>1630</v>
      </c>
      <c r="F1092" s="114">
        <v>5055</v>
      </c>
      <c r="G1092" s="51" t="s">
        <v>389</v>
      </c>
      <c r="H1092" s="24" t="str">
        <f>IFERROR(IF(F1092*1=9999,VLOOKUP(99&amp;C1092*1,[4]Depara_Prod_Oficial!$A$2:$F$1048576,6,FALSE),VLOOKUP(F1092*1,[4]Depara_Prod_Oficial!$A$2:$F$1048576,6,FALSE)),E1092)</f>
        <v>Vida Master</v>
      </c>
      <c r="I1092" s="24" t="str">
        <f>IFERROR(VLOOKUP(H1092,'[5]Principais Produtos'!$C$1:$D$42,2,0),"Não")</f>
        <v>Sim</v>
      </c>
      <c r="J1092" s="51" t="s">
        <v>387</v>
      </c>
      <c r="K1092" s="51" t="s">
        <v>958</v>
      </c>
      <c r="L1092" s="51" t="s">
        <v>5507</v>
      </c>
      <c r="M1092" s="124" t="s">
        <v>48</v>
      </c>
      <c r="N1092" s="125">
        <v>81591.839999999997</v>
      </c>
      <c r="O1092" s="125">
        <v>40300</v>
      </c>
      <c r="P1092" s="56">
        <v>41291.839999999997</v>
      </c>
      <c r="Q1092" s="122">
        <v>4030</v>
      </c>
      <c r="R1092" s="123"/>
      <c r="S1092" s="62" t="s">
        <v>375</v>
      </c>
      <c r="T1092" s="53">
        <v>2468124</v>
      </c>
      <c r="U1092" s="53" t="s">
        <v>9762</v>
      </c>
      <c r="V1092" s="53" t="s">
        <v>9763</v>
      </c>
      <c r="W1092" s="53" t="s">
        <v>52</v>
      </c>
      <c r="X1092" s="53" t="s">
        <v>9764</v>
      </c>
      <c r="Y1092" s="53" t="s">
        <v>9765</v>
      </c>
      <c r="Z1092" s="53" t="s">
        <v>9766</v>
      </c>
      <c r="AA1092" s="53" t="s">
        <v>56</v>
      </c>
      <c r="AB1092" s="53">
        <v>30000</v>
      </c>
      <c r="AC1092" s="53">
        <v>30000</v>
      </c>
      <c r="AD1092" s="53" t="s">
        <v>56</v>
      </c>
      <c r="AE1092" s="53" t="s">
        <v>56</v>
      </c>
      <c r="AF1092" s="53" t="s">
        <v>56</v>
      </c>
      <c r="AG1092" s="53">
        <v>30000</v>
      </c>
      <c r="AH1092" s="53" t="s">
        <v>102</v>
      </c>
      <c r="AI1092" s="53">
        <v>15000</v>
      </c>
      <c r="AJ1092" s="53">
        <v>0</v>
      </c>
      <c r="AK1092" s="53" t="s">
        <v>58</v>
      </c>
      <c r="AL1092" s="53">
        <v>0</v>
      </c>
      <c r="AM1092" s="51" t="s">
        <v>59</v>
      </c>
      <c r="AN1092" s="51" t="s">
        <v>60</v>
      </c>
      <c r="AO1092" s="51"/>
      <c r="AP1092" s="53" t="s">
        <v>61</v>
      </c>
      <c r="AQ1092" s="53" t="s">
        <v>62</v>
      </c>
      <c r="AR1092" s="53" t="s">
        <v>87</v>
      </c>
      <c r="AS1092" s="53" t="s">
        <v>88</v>
      </c>
      <c r="AT1092" s="53" t="s">
        <v>153</v>
      </c>
      <c r="AU1092" s="53" t="s">
        <v>65</v>
      </c>
      <c r="AV1092" s="53" t="s">
        <v>9767</v>
      </c>
      <c r="AW1092" s="53" t="s">
        <v>283</v>
      </c>
      <c r="AX1092" s="53" t="s">
        <v>284</v>
      </c>
      <c r="AY1092" s="53" t="s">
        <v>93</v>
      </c>
      <c r="AZ1092" s="53" t="s">
        <v>9106</v>
      </c>
      <c r="BA1092" s="53" t="s">
        <v>70</v>
      </c>
      <c r="BB1092" s="53">
        <v>0</v>
      </c>
      <c r="BC1092" s="53" t="s">
        <v>9768</v>
      </c>
      <c r="BD1092" s="58">
        <v>42905</v>
      </c>
      <c r="BE1092" s="58">
        <v>42924</v>
      </c>
      <c r="BF1092" s="53">
        <v>30000</v>
      </c>
      <c r="BG1092" s="58">
        <v>42924</v>
      </c>
      <c r="BH1092" s="59" t="s">
        <v>9106</v>
      </c>
      <c r="BI1092" s="60">
        <v>100</v>
      </c>
      <c r="BJ1092" s="61">
        <v>3.3333333333333335</v>
      </c>
      <c r="BK1092" s="27">
        <f t="shared" si="58"/>
        <v>3</v>
      </c>
      <c r="BL1092" s="110">
        <f t="shared" si="59"/>
        <v>0.25</v>
      </c>
    </row>
    <row r="1093" spans="1:64" s="77" customFormat="1" ht="18.75" customHeight="1" x14ac:dyDescent="0.25">
      <c r="A1093" s="105" t="s">
        <v>9099</v>
      </c>
      <c r="B1093" s="51" t="s">
        <v>9774</v>
      </c>
      <c r="C1093" s="49">
        <v>93</v>
      </c>
      <c r="D1093" s="63" t="s">
        <v>3333</v>
      </c>
      <c r="E1093" s="51" t="s">
        <v>1630</v>
      </c>
      <c r="F1093" s="114">
        <v>5055</v>
      </c>
      <c r="G1093" s="51" t="s">
        <v>389</v>
      </c>
      <c r="H1093" s="24" t="str">
        <f>IFERROR(IF(F1093*1=9999,VLOOKUP(99&amp;C1093*1,[4]Depara_Prod_Oficial!$A$2:$F$1048576,6,FALSE),VLOOKUP(F1093*1,[4]Depara_Prod_Oficial!$A$2:$F$1048576,6,FALSE)),E1093)</f>
        <v>Vida Master</v>
      </c>
      <c r="I1093" s="24" t="str">
        <f>IFERROR(VLOOKUP(H1093,'[5]Principais Produtos'!$C$1:$D$42,2,0),"Não")</f>
        <v>Sim</v>
      </c>
      <c r="J1093" s="51" t="s">
        <v>387</v>
      </c>
      <c r="K1093" s="51" t="s">
        <v>958</v>
      </c>
      <c r="L1093" s="51" t="s">
        <v>4725</v>
      </c>
      <c r="M1093" s="124" t="s">
        <v>48</v>
      </c>
      <c r="N1093" s="125">
        <v>147838.79</v>
      </c>
      <c r="O1093" s="125">
        <v>137500</v>
      </c>
      <c r="P1093" s="56">
        <v>10338.790000000008</v>
      </c>
      <c r="Q1093" s="122">
        <v>13750</v>
      </c>
      <c r="R1093" s="123"/>
      <c r="S1093" s="62" t="s">
        <v>375</v>
      </c>
      <c r="T1093" s="53">
        <v>2433966</v>
      </c>
      <c r="U1093" s="53" t="s">
        <v>9769</v>
      </c>
      <c r="V1093" s="53" t="s">
        <v>9770</v>
      </c>
      <c r="W1093" s="53" t="s">
        <v>52</v>
      </c>
      <c r="X1093" s="53" t="s">
        <v>9771</v>
      </c>
      <c r="Y1093" s="53" t="s">
        <v>9772</v>
      </c>
      <c r="Z1093" s="53" t="s">
        <v>9773</v>
      </c>
      <c r="AA1093" s="53" t="s">
        <v>56</v>
      </c>
      <c r="AB1093" s="53">
        <v>135000</v>
      </c>
      <c r="AC1093" s="53">
        <v>135000</v>
      </c>
      <c r="AD1093" s="53" t="s">
        <v>56</v>
      </c>
      <c r="AE1093" s="53" t="s">
        <v>56</v>
      </c>
      <c r="AF1093" s="53" t="s">
        <v>56</v>
      </c>
      <c r="AG1093" s="53">
        <v>135000</v>
      </c>
      <c r="AH1093" s="53" t="s">
        <v>102</v>
      </c>
      <c r="AI1093" s="53">
        <v>67500</v>
      </c>
      <c r="AJ1093" s="53">
        <v>0</v>
      </c>
      <c r="AK1093" s="53" t="s">
        <v>58</v>
      </c>
      <c r="AL1093" s="53">
        <v>0</v>
      </c>
      <c r="AM1093" s="51" t="s">
        <v>59</v>
      </c>
      <c r="AN1093" s="51" t="s">
        <v>60</v>
      </c>
      <c r="AO1093" s="51"/>
      <c r="AP1093" s="53" t="s">
        <v>61</v>
      </c>
      <c r="AQ1093" s="53" t="s">
        <v>62</v>
      </c>
      <c r="AR1093" s="53" t="s">
        <v>451</v>
      </c>
      <c r="AS1093" s="53" t="s">
        <v>88</v>
      </c>
      <c r="AT1093" s="53" t="s">
        <v>187</v>
      </c>
      <c r="AU1093" s="53" t="s">
        <v>65</v>
      </c>
      <c r="AV1093" s="53" t="s">
        <v>1741</v>
      </c>
      <c r="AW1093" s="53" t="s">
        <v>272</v>
      </c>
      <c r="AX1093" s="53" t="s">
        <v>273</v>
      </c>
      <c r="AY1093" s="53" t="s">
        <v>93</v>
      </c>
      <c r="AZ1093" s="53" t="s">
        <v>9106</v>
      </c>
      <c r="BA1093" s="53" t="s">
        <v>70</v>
      </c>
      <c r="BB1093" s="53">
        <v>0</v>
      </c>
      <c r="BC1093" s="53" t="s">
        <v>9774</v>
      </c>
      <c r="BD1093" s="58">
        <v>42824</v>
      </c>
      <c r="BE1093" s="58">
        <v>42831</v>
      </c>
      <c r="BF1093" s="53">
        <v>135000</v>
      </c>
      <c r="BG1093" s="58">
        <v>42831</v>
      </c>
      <c r="BH1093" s="59" t="s">
        <v>9106</v>
      </c>
      <c r="BI1093" s="60">
        <v>193</v>
      </c>
      <c r="BJ1093" s="61">
        <v>6.4333333333333336</v>
      </c>
      <c r="BK1093" s="27">
        <f t="shared" si="58"/>
        <v>6</v>
      </c>
      <c r="BL1093" s="110">
        <f t="shared" si="59"/>
        <v>0.5</v>
      </c>
    </row>
    <row r="1094" spans="1:64" s="77" customFormat="1" ht="18.75" customHeight="1" x14ac:dyDescent="0.25">
      <c r="A1094" s="105" t="s">
        <v>9099</v>
      </c>
      <c r="B1094" s="51" t="s">
        <v>9780</v>
      </c>
      <c r="C1094" s="49">
        <v>93</v>
      </c>
      <c r="D1094" s="63" t="s">
        <v>3333</v>
      </c>
      <c r="E1094" s="51" t="s">
        <v>1630</v>
      </c>
      <c r="F1094" s="114">
        <v>5055</v>
      </c>
      <c r="G1094" s="51" t="s">
        <v>389</v>
      </c>
      <c r="H1094" s="24" t="str">
        <f>IFERROR(IF(F1094*1=9999,VLOOKUP(99&amp;C1094*1,[4]Depara_Prod_Oficial!$A$2:$F$1048576,6,FALSE),VLOOKUP(F1094*1,[4]Depara_Prod_Oficial!$A$2:$F$1048576,6,FALSE)),E1094)</f>
        <v>Vida Master</v>
      </c>
      <c r="I1094" s="24" t="str">
        <f>IFERROR(VLOOKUP(H1094,'[5]Principais Produtos'!$C$1:$D$42,2,0),"Não")</f>
        <v>Sim</v>
      </c>
      <c r="J1094" s="51" t="s">
        <v>387</v>
      </c>
      <c r="K1094" s="51" t="s">
        <v>958</v>
      </c>
      <c r="L1094" s="51" t="s">
        <v>5507</v>
      </c>
      <c r="M1094" s="124" t="s">
        <v>48</v>
      </c>
      <c r="N1094" s="125">
        <v>234235.65</v>
      </c>
      <c r="O1094" s="125">
        <v>160000</v>
      </c>
      <c r="P1094" s="56">
        <v>74235.649999999994</v>
      </c>
      <c r="Q1094" s="122">
        <v>48000</v>
      </c>
      <c r="R1094" s="123"/>
      <c r="S1094" s="62" t="s">
        <v>375</v>
      </c>
      <c r="T1094" s="53">
        <v>2440792</v>
      </c>
      <c r="U1094" s="53" t="s">
        <v>9775</v>
      </c>
      <c r="V1094" s="53" t="s">
        <v>9776</v>
      </c>
      <c r="W1094" s="53" t="s">
        <v>52</v>
      </c>
      <c r="X1094" s="53" t="s">
        <v>9777</v>
      </c>
      <c r="Y1094" s="53" t="s">
        <v>9778</v>
      </c>
      <c r="Z1094" s="53" t="s">
        <v>9779</v>
      </c>
      <c r="AA1094" s="53" t="s">
        <v>56</v>
      </c>
      <c r="AB1094" s="53">
        <v>206000</v>
      </c>
      <c r="AC1094" s="53">
        <v>206000</v>
      </c>
      <c r="AD1094" s="53" t="s">
        <v>56</v>
      </c>
      <c r="AE1094" s="53" t="s">
        <v>56</v>
      </c>
      <c r="AF1094" s="53" t="s">
        <v>56</v>
      </c>
      <c r="AG1094" s="53">
        <v>206000</v>
      </c>
      <c r="AH1094" s="53" t="s">
        <v>102</v>
      </c>
      <c r="AI1094" s="53">
        <v>103000</v>
      </c>
      <c r="AJ1094" s="53">
        <v>0</v>
      </c>
      <c r="AK1094" s="53" t="s">
        <v>58</v>
      </c>
      <c r="AL1094" s="53">
        <v>0</v>
      </c>
      <c r="AM1094" s="51" t="s">
        <v>59</v>
      </c>
      <c r="AN1094" s="51" t="s">
        <v>60</v>
      </c>
      <c r="AO1094" s="51"/>
      <c r="AP1094" s="53" t="s">
        <v>61</v>
      </c>
      <c r="AQ1094" s="53" t="s">
        <v>62</v>
      </c>
      <c r="AR1094" s="53" t="s">
        <v>168</v>
      </c>
      <c r="AS1094" s="53" t="s">
        <v>88</v>
      </c>
      <c r="AT1094" s="53" t="s">
        <v>313</v>
      </c>
      <c r="AU1094" s="53" t="s">
        <v>65</v>
      </c>
      <c r="AV1094" s="53" t="s">
        <v>1538</v>
      </c>
      <c r="AW1094" s="53" t="s">
        <v>272</v>
      </c>
      <c r="AX1094" s="53" t="s">
        <v>273</v>
      </c>
      <c r="AY1094" s="53" t="s">
        <v>93</v>
      </c>
      <c r="AZ1094" s="53" t="s">
        <v>9234</v>
      </c>
      <c r="BA1094" s="53" t="s">
        <v>70</v>
      </c>
      <c r="BB1094" s="53">
        <v>0</v>
      </c>
      <c r="BC1094" s="53" t="s">
        <v>9780</v>
      </c>
      <c r="BD1094" s="58">
        <v>42843</v>
      </c>
      <c r="BE1094" s="58">
        <v>42850</v>
      </c>
      <c r="BF1094" s="53">
        <v>206000</v>
      </c>
      <c r="BG1094" s="58">
        <v>42850</v>
      </c>
      <c r="BH1094" s="59" t="s">
        <v>9234</v>
      </c>
      <c r="BI1094" s="60">
        <v>175</v>
      </c>
      <c r="BJ1094" s="61">
        <v>5.833333333333333</v>
      </c>
      <c r="BK1094" s="27">
        <f t="shared" si="58"/>
        <v>5</v>
      </c>
      <c r="BL1094" s="110">
        <f t="shared" si="59"/>
        <v>0.41666666666666669</v>
      </c>
    </row>
    <row r="1095" spans="1:64" s="77" customFormat="1" ht="18.75" customHeight="1" x14ac:dyDescent="0.25">
      <c r="A1095" s="105" t="s">
        <v>9099</v>
      </c>
      <c r="B1095" s="51" t="s">
        <v>9786</v>
      </c>
      <c r="C1095" s="49">
        <v>93</v>
      </c>
      <c r="D1095" s="63" t="s">
        <v>3333</v>
      </c>
      <c r="E1095" s="51" t="s">
        <v>1630</v>
      </c>
      <c r="F1095" s="114">
        <v>5055</v>
      </c>
      <c r="G1095" s="51" t="s">
        <v>389</v>
      </c>
      <c r="H1095" s="24" t="str">
        <f>IFERROR(IF(F1095*1=9999,VLOOKUP(99&amp;C1095*1,[4]Depara_Prod_Oficial!$A$2:$F$1048576,6,FALSE),VLOOKUP(F1095*1,[4]Depara_Prod_Oficial!$A$2:$F$1048576,6,FALSE)),E1095)</f>
        <v>Vida Master</v>
      </c>
      <c r="I1095" s="24" t="str">
        <f>IFERROR(VLOOKUP(H1095,'[5]Principais Produtos'!$C$1:$D$42,2,0),"Não")</f>
        <v>Sim</v>
      </c>
      <c r="J1095" s="51" t="s">
        <v>387</v>
      </c>
      <c r="K1095" s="51" t="s">
        <v>958</v>
      </c>
      <c r="L1095" s="51" t="s">
        <v>5507</v>
      </c>
      <c r="M1095" s="124" t="s">
        <v>48</v>
      </c>
      <c r="N1095" s="125">
        <v>126969.14</v>
      </c>
      <c r="O1095" s="125">
        <v>115000</v>
      </c>
      <c r="P1095" s="56">
        <v>11969.14</v>
      </c>
      <c r="Q1095" s="122">
        <v>11500</v>
      </c>
      <c r="R1095" s="123"/>
      <c r="S1095" s="62" t="s">
        <v>375</v>
      </c>
      <c r="T1095" s="53">
        <v>2472309</v>
      </c>
      <c r="U1095" s="53" t="s">
        <v>9781</v>
      </c>
      <c r="V1095" s="53" t="s">
        <v>9782</v>
      </c>
      <c r="W1095" s="53" t="s">
        <v>52</v>
      </c>
      <c r="X1095" s="53" t="s">
        <v>9783</v>
      </c>
      <c r="Y1095" s="53" t="s">
        <v>9784</v>
      </c>
      <c r="Z1095" s="53" t="s">
        <v>9785</v>
      </c>
      <c r="AA1095" s="53" t="s">
        <v>56</v>
      </c>
      <c r="AB1095" s="53">
        <v>113860</v>
      </c>
      <c r="AC1095" s="53">
        <v>113860</v>
      </c>
      <c r="AD1095" s="53" t="s">
        <v>56</v>
      </c>
      <c r="AE1095" s="53" t="s">
        <v>56</v>
      </c>
      <c r="AF1095" s="53" t="s">
        <v>56</v>
      </c>
      <c r="AG1095" s="53">
        <v>113860</v>
      </c>
      <c r="AH1095" s="53" t="s">
        <v>102</v>
      </c>
      <c r="AI1095" s="53">
        <v>56930</v>
      </c>
      <c r="AJ1095" s="53">
        <v>0</v>
      </c>
      <c r="AK1095" s="53" t="s">
        <v>58</v>
      </c>
      <c r="AL1095" s="53">
        <v>0</v>
      </c>
      <c r="AM1095" s="51" t="s">
        <v>59</v>
      </c>
      <c r="AN1095" s="51" t="s">
        <v>60</v>
      </c>
      <c r="AO1095" s="51"/>
      <c r="AP1095" s="53" t="s">
        <v>61</v>
      </c>
      <c r="AQ1095" s="53" t="s">
        <v>62</v>
      </c>
      <c r="AR1095" s="53" t="s">
        <v>168</v>
      </c>
      <c r="AS1095" s="53" t="s">
        <v>88</v>
      </c>
      <c r="AT1095" s="53" t="s">
        <v>169</v>
      </c>
      <c r="AU1095" s="53" t="s">
        <v>65</v>
      </c>
      <c r="AV1095" s="53" t="s">
        <v>3669</v>
      </c>
      <c r="AW1095" s="53" t="s">
        <v>283</v>
      </c>
      <c r="AX1095" s="53" t="s">
        <v>284</v>
      </c>
      <c r="AY1095" s="53" t="s">
        <v>93</v>
      </c>
      <c r="AZ1095" s="53" t="s">
        <v>9306</v>
      </c>
      <c r="BA1095" s="53" t="s">
        <v>70</v>
      </c>
      <c r="BB1095" s="53">
        <v>0</v>
      </c>
      <c r="BC1095" s="53" t="s">
        <v>9786</v>
      </c>
      <c r="BD1095" s="58">
        <v>42873</v>
      </c>
      <c r="BE1095" s="58">
        <v>42935</v>
      </c>
      <c r="BF1095" s="53">
        <v>113860</v>
      </c>
      <c r="BG1095" s="58">
        <v>42935</v>
      </c>
      <c r="BH1095" s="59" t="s">
        <v>9306</v>
      </c>
      <c r="BI1095" s="60">
        <v>91</v>
      </c>
      <c r="BJ1095" s="61">
        <v>3.0333333333333332</v>
      </c>
      <c r="BK1095" s="27">
        <f t="shared" si="58"/>
        <v>2</v>
      </c>
      <c r="BL1095" s="110">
        <f t="shared" si="59"/>
        <v>0.16666666666666666</v>
      </c>
    </row>
    <row r="1096" spans="1:64" s="77" customFormat="1" ht="18.75" customHeight="1" x14ac:dyDescent="0.25">
      <c r="A1096" s="105" t="s">
        <v>9099</v>
      </c>
      <c r="B1096" s="51" t="s">
        <v>9791</v>
      </c>
      <c r="C1096" s="49">
        <v>93</v>
      </c>
      <c r="D1096" s="63" t="s">
        <v>3333</v>
      </c>
      <c r="E1096" s="51" t="s">
        <v>1630</v>
      </c>
      <c r="F1096" s="114">
        <v>5055</v>
      </c>
      <c r="G1096" s="51" t="s">
        <v>389</v>
      </c>
      <c r="H1096" s="24" t="str">
        <f>IFERROR(IF(F1096*1=9999,VLOOKUP(99&amp;C1096*1,[4]Depara_Prod_Oficial!$A$2:$F$1048576,6,FALSE),VLOOKUP(F1096*1,[4]Depara_Prod_Oficial!$A$2:$F$1048576,6,FALSE)),E1096)</f>
        <v>Vida Master</v>
      </c>
      <c r="I1096" s="24" t="str">
        <f>IFERROR(VLOOKUP(H1096,'[5]Principais Produtos'!$C$1:$D$42,2,0),"Não")</f>
        <v>Sim</v>
      </c>
      <c r="J1096" s="51" t="s">
        <v>387</v>
      </c>
      <c r="K1096" s="51" t="s">
        <v>958</v>
      </c>
      <c r="L1096" s="51" t="s">
        <v>5507</v>
      </c>
      <c r="M1096" s="124" t="s">
        <v>48</v>
      </c>
      <c r="N1096" s="125">
        <v>52800</v>
      </c>
      <c r="O1096" s="125">
        <v>48000</v>
      </c>
      <c r="P1096" s="56">
        <v>4800</v>
      </c>
      <c r="Q1096" s="122"/>
      <c r="R1096" s="123"/>
      <c r="S1096" s="62" t="s">
        <v>375</v>
      </c>
      <c r="T1096" s="53">
        <v>2390558</v>
      </c>
      <c r="U1096" s="53" t="s">
        <v>9787</v>
      </c>
      <c r="V1096" s="53" t="s">
        <v>9788</v>
      </c>
      <c r="W1096" s="53" t="s">
        <v>52</v>
      </c>
      <c r="X1096" s="53" t="s">
        <v>9789</v>
      </c>
      <c r="Y1096" s="53" t="s">
        <v>9790</v>
      </c>
      <c r="Z1096" s="53" t="s">
        <v>3243</v>
      </c>
      <c r="AA1096" s="53" t="s">
        <v>56</v>
      </c>
      <c r="AB1096" s="53">
        <v>49267.17</v>
      </c>
      <c r="AC1096" s="53">
        <v>49267.17</v>
      </c>
      <c r="AD1096" s="53" t="s">
        <v>56</v>
      </c>
      <c r="AE1096" s="53" t="s">
        <v>56</v>
      </c>
      <c r="AF1096" s="53" t="s">
        <v>56</v>
      </c>
      <c r="AG1096" s="53">
        <v>49267.17</v>
      </c>
      <c r="AH1096" s="53" t="s">
        <v>102</v>
      </c>
      <c r="AI1096" s="53">
        <v>24633.59</v>
      </c>
      <c r="AJ1096" s="53">
        <v>0</v>
      </c>
      <c r="AK1096" s="53" t="s">
        <v>58</v>
      </c>
      <c r="AL1096" s="53">
        <v>0</v>
      </c>
      <c r="AM1096" s="51" t="s">
        <v>59</v>
      </c>
      <c r="AN1096" s="51" t="s">
        <v>60</v>
      </c>
      <c r="AO1096" s="51"/>
      <c r="AP1096" s="53" t="s">
        <v>61</v>
      </c>
      <c r="AQ1096" s="53" t="s">
        <v>62</v>
      </c>
      <c r="AR1096" s="53" t="s">
        <v>168</v>
      </c>
      <c r="AS1096" s="53" t="s">
        <v>88</v>
      </c>
      <c r="AT1096" s="53" t="s">
        <v>169</v>
      </c>
      <c r="AU1096" s="53" t="s">
        <v>65</v>
      </c>
      <c r="AV1096" s="53" t="s">
        <v>201</v>
      </c>
      <c r="AW1096" s="53" t="s">
        <v>92</v>
      </c>
      <c r="AX1096" s="53" t="s">
        <v>68</v>
      </c>
      <c r="AY1096" s="53" t="s">
        <v>93</v>
      </c>
      <c r="AZ1096" s="53" t="s">
        <v>9160</v>
      </c>
      <c r="BA1096" s="53" t="s">
        <v>70</v>
      </c>
      <c r="BB1096" s="53">
        <v>0</v>
      </c>
      <c r="BC1096" s="53" t="s">
        <v>9791</v>
      </c>
      <c r="BD1096" s="58">
        <v>42691</v>
      </c>
      <c r="BE1096" s="58">
        <v>42699</v>
      </c>
      <c r="BF1096" s="53">
        <v>49267.17</v>
      </c>
      <c r="BG1096" s="58">
        <v>42699</v>
      </c>
      <c r="BH1096" s="59" t="s">
        <v>9160</v>
      </c>
      <c r="BI1096" s="60">
        <v>333</v>
      </c>
      <c r="BJ1096" s="61">
        <v>11.1</v>
      </c>
      <c r="BK1096" s="27">
        <f t="shared" si="58"/>
        <v>10</v>
      </c>
      <c r="BL1096" s="110">
        <f t="shared" si="59"/>
        <v>0.83333333333333337</v>
      </c>
    </row>
    <row r="1097" spans="1:64" s="77" customFormat="1" ht="18.75" customHeight="1" x14ac:dyDescent="0.25">
      <c r="A1097" s="105" t="s">
        <v>9099</v>
      </c>
      <c r="B1097" s="51" t="s">
        <v>9797</v>
      </c>
      <c r="C1097" s="49">
        <v>93</v>
      </c>
      <c r="D1097" s="63" t="s">
        <v>3333</v>
      </c>
      <c r="E1097" s="51" t="s">
        <v>1630</v>
      </c>
      <c r="F1097" s="114">
        <v>5055</v>
      </c>
      <c r="G1097" s="51" t="s">
        <v>389</v>
      </c>
      <c r="H1097" s="24" t="str">
        <f>IFERROR(IF(F1097*1=9999,VLOOKUP(99&amp;C1097*1,[4]Depara_Prod_Oficial!$A$2:$F$1048576,6,FALSE),VLOOKUP(F1097*1,[4]Depara_Prod_Oficial!$A$2:$F$1048576,6,FALSE)),E1097)</f>
        <v>Vida Master</v>
      </c>
      <c r="I1097" s="24" t="str">
        <f>IFERROR(VLOOKUP(H1097,'[5]Principais Produtos'!$C$1:$D$42,2,0),"Não")</f>
        <v>Sim</v>
      </c>
      <c r="J1097" s="51" t="s">
        <v>387</v>
      </c>
      <c r="K1097" s="51" t="s">
        <v>958</v>
      </c>
      <c r="L1097" s="51" t="s">
        <v>4725</v>
      </c>
      <c r="M1097" s="124" t="s">
        <v>48</v>
      </c>
      <c r="N1097" s="125">
        <v>65000</v>
      </c>
      <c r="O1097" s="125">
        <v>60000</v>
      </c>
      <c r="P1097" s="56">
        <v>5000</v>
      </c>
      <c r="Q1097" s="122"/>
      <c r="R1097" s="123"/>
      <c r="S1097" s="62" t="s">
        <v>375</v>
      </c>
      <c r="T1097" s="53">
        <v>2230783</v>
      </c>
      <c r="U1097" s="53" t="s">
        <v>9792</v>
      </c>
      <c r="V1097" s="53" t="s">
        <v>9793</v>
      </c>
      <c r="W1097" s="53" t="s">
        <v>52</v>
      </c>
      <c r="X1097" s="53" t="s">
        <v>9794</v>
      </c>
      <c r="Y1097" s="53" t="s">
        <v>9795</v>
      </c>
      <c r="Z1097" s="53" t="s">
        <v>9796</v>
      </c>
      <c r="AA1097" s="53" t="s">
        <v>56</v>
      </c>
      <c r="AB1097" s="53">
        <v>63000</v>
      </c>
      <c r="AC1097" s="53">
        <v>63000</v>
      </c>
      <c r="AD1097" s="53" t="s">
        <v>56</v>
      </c>
      <c r="AE1097" s="53" t="s">
        <v>56</v>
      </c>
      <c r="AF1097" s="53" t="s">
        <v>56</v>
      </c>
      <c r="AG1097" s="53">
        <v>63000</v>
      </c>
      <c r="AH1097" s="53" t="s">
        <v>102</v>
      </c>
      <c r="AI1097" s="53">
        <v>31500</v>
      </c>
      <c r="AJ1097" s="53">
        <v>0</v>
      </c>
      <c r="AK1097" s="53" t="s">
        <v>58</v>
      </c>
      <c r="AL1097" s="53">
        <v>0</v>
      </c>
      <c r="AM1097" s="51" t="s">
        <v>59</v>
      </c>
      <c r="AN1097" s="51" t="s">
        <v>60</v>
      </c>
      <c r="AO1097" s="51"/>
      <c r="AP1097" s="53" t="s">
        <v>61</v>
      </c>
      <c r="AQ1097" s="53" t="s">
        <v>62</v>
      </c>
      <c r="AR1097" s="53" t="s">
        <v>1563</v>
      </c>
      <c r="AS1097" s="53" t="s">
        <v>88</v>
      </c>
      <c r="AT1097" s="53" t="s">
        <v>187</v>
      </c>
      <c r="AU1097" s="53" t="s">
        <v>65</v>
      </c>
      <c r="AV1097" s="53" t="s">
        <v>6074</v>
      </c>
      <c r="AW1097" s="53" t="s">
        <v>92</v>
      </c>
      <c r="AX1097" s="53" t="s">
        <v>68</v>
      </c>
      <c r="AY1097" s="53" t="s">
        <v>93</v>
      </c>
      <c r="AZ1097" s="53" t="s">
        <v>9247</v>
      </c>
      <c r="BA1097" s="53" t="s">
        <v>70</v>
      </c>
      <c r="BB1097" s="53">
        <v>0</v>
      </c>
      <c r="BC1097" s="53" t="s">
        <v>9797</v>
      </c>
      <c r="BD1097" s="58">
        <v>42460</v>
      </c>
      <c r="BE1097" s="58">
        <v>42466</v>
      </c>
      <c r="BF1097" s="53">
        <v>63000</v>
      </c>
      <c r="BG1097" s="58">
        <v>42466</v>
      </c>
      <c r="BH1097" s="59" t="s">
        <v>9247</v>
      </c>
      <c r="BI1097" s="60">
        <v>568</v>
      </c>
      <c r="BJ1097" s="61">
        <v>18.933333333333334</v>
      </c>
      <c r="BK1097" s="27">
        <f t="shared" si="58"/>
        <v>18</v>
      </c>
      <c r="BL1097" s="110">
        <f t="shared" si="59"/>
        <v>1.5</v>
      </c>
    </row>
    <row r="1098" spans="1:64" s="77" customFormat="1" ht="18.75" customHeight="1" x14ac:dyDescent="0.25">
      <c r="A1098" s="105" t="s">
        <v>9099</v>
      </c>
      <c r="B1098" s="51" t="s">
        <v>9802</v>
      </c>
      <c r="C1098" s="49">
        <v>93</v>
      </c>
      <c r="D1098" s="63" t="s">
        <v>3333</v>
      </c>
      <c r="E1098" s="51" t="s">
        <v>1635</v>
      </c>
      <c r="F1098" s="114">
        <v>8064</v>
      </c>
      <c r="G1098" s="51" t="s">
        <v>914</v>
      </c>
      <c r="H1098" s="24" t="str">
        <f>IFERROR(IF(F1098*1=9999,VLOOKUP(99&amp;C1098*1,[4]Depara_Prod_Oficial!$A$2:$F$1048576,6,FALSE),VLOOKUP(F1098*1,[4]Depara_Prod_Oficial!$A$2:$F$1048576,6,FALSE)),E1098)</f>
        <v>Vida Van Gogh</v>
      </c>
      <c r="I1098" s="24" t="str">
        <f>IFERROR(VLOOKUP(H1098,'[5]Principais Produtos'!$C$1:$D$42,2,0),"Não")</f>
        <v>Sim</v>
      </c>
      <c r="J1098" s="51" t="s">
        <v>387</v>
      </c>
      <c r="K1098" s="51" t="s">
        <v>47</v>
      </c>
      <c r="L1098" s="51"/>
      <c r="M1098" s="124" t="s">
        <v>48</v>
      </c>
      <c r="N1098" s="125">
        <v>108623.55</v>
      </c>
      <c r="O1098" s="125">
        <v>91000</v>
      </c>
      <c r="P1098" s="56">
        <v>17623.550000000003</v>
      </c>
      <c r="Q1098" s="122"/>
      <c r="R1098" s="123"/>
      <c r="S1098" s="62" t="s">
        <v>375</v>
      </c>
      <c r="T1098" s="53">
        <v>2476270</v>
      </c>
      <c r="U1098" s="53" t="s">
        <v>9798</v>
      </c>
      <c r="V1098" s="53" t="s">
        <v>9799</v>
      </c>
      <c r="W1098" s="53" t="s">
        <v>52</v>
      </c>
      <c r="X1098" s="53" t="s">
        <v>9800</v>
      </c>
      <c r="Y1098" s="53" t="s">
        <v>9801</v>
      </c>
      <c r="Z1098" s="53" t="s">
        <v>1734</v>
      </c>
      <c r="AA1098" s="53" t="s">
        <v>56</v>
      </c>
      <c r="AB1098" s="53">
        <v>91326</v>
      </c>
      <c r="AC1098" s="53">
        <v>91326</v>
      </c>
      <c r="AD1098" s="53" t="s">
        <v>56</v>
      </c>
      <c r="AE1098" s="53" t="s">
        <v>56</v>
      </c>
      <c r="AF1098" s="53" t="s">
        <v>56</v>
      </c>
      <c r="AG1098" s="53">
        <v>91326</v>
      </c>
      <c r="AH1098" s="53" t="s">
        <v>102</v>
      </c>
      <c r="AI1098" s="53">
        <v>45663</v>
      </c>
      <c r="AJ1098" s="53">
        <v>0</v>
      </c>
      <c r="AK1098" s="53" t="s">
        <v>58</v>
      </c>
      <c r="AL1098" s="53">
        <v>0</v>
      </c>
      <c r="AM1098" s="51" t="s">
        <v>59</v>
      </c>
      <c r="AN1098" s="51" t="s">
        <v>60</v>
      </c>
      <c r="AO1098" s="51"/>
      <c r="AP1098" s="53" t="s">
        <v>61</v>
      </c>
      <c r="AQ1098" s="53" t="s">
        <v>62</v>
      </c>
      <c r="AR1098" s="53" t="s">
        <v>87</v>
      </c>
      <c r="AS1098" s="53" t="s">
        <v>88</v>
      </c>
      <c r="AT1098" s="53" t="s">
        <v>169</v>
      </c>
      <c r="AU1098" s="53" t="s">
        <v>65</v>
      </c>
      <c r="AV1098" s="53" t="s">
        <v>2052</v>
      </c>
      <c r="AW1098" s="53" t="s">
        <v>292</v>
      </c>
      <c r="AX1098" s="53" t="s">
        <v>293</v>
      </c>
      <c r="AY1098" s="53" t="s">
        <v>93</v>
      </c>
      <c r="AZ1098" s="53" t="s">
        <v>9540</v>
      </c>
      <c r="BA1098" s="53" t="s">
        <v>70</v>
      </c>
      <c r="BB1098" s="53">
        <v>0</v>
      </c>
      <c r="BC1098" s="53" t="s">
        <v>9802</v>
      </c>
      <c r="BD1098" s="58">
        <v>42936</v>
      </c>
      <c r="BE1098" s="58">
        <v>42944</v>
      </c>
      <c r="BF1098" s="53">
        <v>91326</v>
      </c>
      <c r="BG1098" s="58">
        <v>42944</v>
      </c>
      <c r="BH1098" s="59" t="s">
        <v>9540</v>
      </c>
      <c r="BI1098" s="60">
        <v>91</v>
      </c>
      <c r="BJ1098" s="61">
        <v>3.0333333333333332</v>
      </c>
      <c r="BK1098" s="27">
        <f t="shared" si="58"/>
        <v>2</v>
      </c>
      <c r="BL1098" s="110">
        <f t="shared" si="59"/>
        <v>0.16666666666666666</v>
      </c>
    </row>
    <row r="1099" spans="1:64" s="77" customFormat="1" ht="18.75" customHeight="1" x14ac:dyDescent="0.25">
      <c r="A1099" s="105" t="s">
        <v>9099</v>
      </c>
      <c r="B1099" s="51" t="s">
        <v>9809</v>
      </c>
      <c r="C1099" s="49">
        <v>93</v>
      </c>
      <c r="D1099" s="63" t="s">
        <v>3333</v>
      </c>
      <c r="E1099" s="51" t="s">
        <v>9930</v>
      </c>
      <c r="F1099" s="114">
        <v>8135</v>
      </c>
      <c r="G1099" s="51" t="s">
        <v>389</v>
      </c>
      <c r="H1099" s="24" t="str">
        <f>IFERROR(IF(F1099*1=9999,VLOOKUP(99&amp;C1099*1,[4]Depara_Prod_Oficial!$A$2:$F$1048576,6,FALSE),VLOOKUP(F1099*1,[4]Depara_Prod_Oficial!$A$2:$F$1048576,6,FALSE)),E1099)</f>
        <v>Vida Empresa</v>
      </c>
      <c r="I1099" s="24" t="str">
        <f>IFERROR(VLOOKUP(H1099,'[5]Principais Produtos'!$C$1:$D$42,2,0),"Não")</f>
        <v>Sim</v>
      </c>
      <c r="J1099" s="51" t="s">
        <v>387</v>
      </c>
      <c r="K1099" s="51" t="s">
        <v>958</v>
      </c>
      <c r="L1099" s="51" t="s">
        <v>5507</v>
      </c>
      <c r="M1099" s="124" t="s">
        <v>48</v>
      </c>
      <c r="N1099" s="125">
        <v>79898.149999999994</v>
      </c>
      <c r="O1099" s="125">
        <v>63800</v>
      </c>
      <c r="P1099" s="56">
        <v>16098.149999999994</v>
      </c>
      <c r="Q1099" s="122"/>
      <c r="R1099" s="123"/>
      <c r="S1099" s="62" t="s">
        <v>375</v>
      </c>
      <c r="T1099" s="53">
        <v>2443297</v>
      </c>
      <c r="U1099" s="53" t="s">
        <v>9803</v>
      </c>
      <c r="V1099" s="53" t="s">
        <v>9804</v>
      </c>
      <c r="W1099" s="53" t="s">
        <v>52</v>
      </c>
      <c r="X1099" s="53" t="s">
        <v>9805</v>
      </c>
      <c r="Y1099" s="53" t="s">
        <v>9806</v>
      </c>
      <c r="Z1099" s="53" t="s">
        <v>9807</v>
      </c>
      <c r="AA1099" s="53" t="s">
        <v>56</v>
      </c>
      <c r="AB1099" s="53">
        <v>75000</v>
      </c>
      <c r="AC1099" s="53">
        <v>75000</v>
      </c>
      <c r="AD1099" s="53" t="s">
        <v>56</v>
      </c>
      <c r="AE1099" s="53" t="s">
        <v>56</v>
      </c>
      <c r="AF1099" s="53" t="s">
        <v>56</v>
      </c>
      <c r="AG1099" s="53">
        <v>75000</v>
      </c>
      <c r="AH1099" s="53" t="s">
        <v>102</v>
      </c>
      <c r="AI1099" s="53">
        <v>37500</v>
      </c>
      <c r="AJ1099" s="53">
        <v>0</v>
      </c>
      <c r="AK1099" s="53" t="s">
        <v>58</v>
      </c>
      <c r="AL1099" s="53">
        <v>0</v>
      </c>
      <c r="AM1099" s="51" t="s">
        <v>59</v>
      </c>
      <c r="AN1099" s="51" t="s">
        <v>60</v>
      </c>
      <c r="AO1099" s="51"/>
      <c r="AP1099" s="53" t="s">
        <v>61</v>
      </c>
      <c r="AQ1099" s="53" t="s">
        <v>62</v>
      </c>
      <c r="AR1099" s="53" t="s">
        <v>168</v>
      </c>
      <c r="AS1099" s="53" t="s">
        <v>88</v>
      </c>
      <c r="AT1099" s="53" t="s">
        <v>590</v>
      </c>
      <c r="AU1099" s="53" t="s">
        <v>65</v>
      </c>
      <c r="AV1099" s="53" t="s">
        <v>9808</v>
      </c>
      <c r="AW1099" s="53" t="s">
        <v>2138</v>
      </c>
      <c r="AX1099" s="53" t="s">
        <v>775</v>
      </c>
      <c r="AY1099" s="53" t="s">
        <v>93</v>
      </c>
      <c r="AZ1099" s="53" t="s">
        <v>9540</v>
      </c>
      <c r="BA1099" s="53" t="s">
        <v>70</v>
      </c>
      <c r="BB1099" s="53">
        <v>0</v>
      </c>
      <c r="BC1099" s="53" t="s">
        <v>9809</v>
      </c>
      <c r="BD1099" s="58">
        <v>42821</v>
      </c>
      <c r="BE1099" s="58">
        <v>42858</v>
      </c>
      <c r="BF1099" s="53">
        <v>75000</v>
      </c>
      <c r="BG1099" s="58">
        <v>42858</v>
      </c>
      <c r="BH1099" s="59" t="s">
        <v>9540</v>
      </c>
      <c r="BI1099" s="60">
        <v>177</v>
      </c>
      <c r="BJ1099" s="61">
        <v>5.9</v>
      </c>
      <c r="BK1099" s="27">
        <f t="shared" si="58"/>
        <v>5</v>
      </c>
      <c r="BL1099" s="110">
        <f t="shared" si="59"/>
        <v>0.41666666666666669</v>
      </c>
    </row>
    <row r="1100" spans="1:64" s="77" customFormat="1" ht="18.75" customHeight="1" x14ac:dyDescent="0.25">
      <c r="A1100" s="105" t="s">
        <v>9099</v>
      </c>
      <c r="B1100" s="51" t="s">
        <v>9815</v>
      </c>
      <c r="C1100" s="49">
        <v>93</v>
      </c>
      <c r="D1100" s="63" t="s">
        <v>3333</v>
      </c>
      <c r="E1100" s="51" t="s">
        <v>1630</v>
      </c>
      <c r="F1100" s="114">
        <v>5055</v>
      </c>
      <c r="G1100" s="51" t="s">
        <v>389</v>
      </c>
      <c r="H1100" s="24" t="str">
        <f>IFERROR(IF(F1100*1=9999,VLOOKUP(99&amp;C1100*1,[4]Depara_Prod_Oficial!$A$2:$F$1048576,6,FALSE),VLOOKUP(F1100*1,[4]Depara_Prod_Oficial!$A$2:$F$1048576,6,FALSE)),E1100)</f>
        <v>Vida Master</v>
      </c>
      <c r="I1100" s="24" t="str">
        <f>IFERROR(VLOOKUP(H1100,'[5]Principais Produtos'!$C$1:$D$42,2,0),"Não")</f>
        <v>Sim</v>
      </c>
      <c r="J1100" s="51" t="s">
        <v>387</v>
      </c>
      <c r="K1100" s="51" t="s">
        <v>958</v>
      </c>
      <c r="L1100" s="51" t="s">
        <v>5507</v>
      </c>
      <c r="M1100" s="124" t="s">
        <v>48</v>
      </c>
      <c r="N1100" s="125">
        <v>50000</v>
      </c>
      <c r="O1100" s="125">
        <v>50000</v>
      </c>
      <c r="P1100" s="56">
        <v>0</v>
      </c>
      <c r="Q1100" s="122"/>
      <c r="R1100" s="123"/>
      <c r="S1100" s="62" t="s">
        <v>375</v>
      </c>
      <c r="T1100" s="53">
        <v>2223417</v>
      </c>
      <c r="U1100" s="53" t="s">
        <v>9810</v>
      </c>
      <c r="V1100" s="53" t="s">
        <v>9811</v>
      </c>
      <c r="W1100" s="53" t="s">
        <v>52</v>
      </c>
      <c r="X1100" s="53" t="s">
        <v>9812</v>
      </c>
      <c r="Y1100" s="53" t="s">
        <v>9813</v>
      </c>
      <c r="Z1100" s="53" t="s">
        <v>9814</v>
      </c>
      <c r="AA1100" s="53" t="s">
        <v>56</v>
      </c>
      <c r="AB1100" s="53">
        <v>47230.5</v>
      </c>
      <c r="AC1100" s="53">
        <v>47230.5</v>
      </c>
      <c r="AD1100" s="53" t="s">
        <v>56</v>
      </c>
      <c r="AE1100" s="53" t="s">
        <v>56</v>
      </c>
      <c r="AF1100" s="53" t="s">
        <v>56</v>
      </c>
      <c r="AG1100" s="53">
        <v>47230.5</v>
      </c>
      <c r="AH1100" s="53" t="s">
        <v>102</v>
      </c>
      <c r="AI1100" s="53">
        <v>23615.25</v>
      </c>
      <c r="AJ1100" s="53">
        <v>0</v>
      </c>
      <c r="AK1100" s="53" t="s">
        <v>58</v>
      </c>
      <c r="AL1100" s="53">
        <v>0</v>
      </c>
      <c r="AM1100" s="51" t="s">
        <v>59</v>
      </c>
      <c r="AN1100" s="51" t="s">
        <v>60</v>
      </c>
      <c r="AO1100" s="51"/>
      <c r="AP1100" s="53" t="s">
        <v>61</v>
      </c>
      <c r="AQ1100" s="53" t="s">
        <v>62</v>
      </c>
      <c r="AR1100" s="53" t="s">
        <v>168</v>
      </c>
      <c r="AS1100" s="53" t="s">
        <v>88</v>
      </c>
      <c r="AT1100" s="53" t="s">
        <v>169</v>
      </c>
      <c r="AU1100" s="53" t="s">
        <v>65</v>
      </c>
      <c r="AV1100" s="53" t="s">
        <v>1359</v>
      </c>
      <c r="AW1100" s="53" t="s">
        <v>1360</v>
      </c>
      <c r="AX1100" s="53" t="s">
        <v>190</v>
      </c>
      <c r="AY1100" s="53" t="s">
        <v>93</v>
      </c>
      <c r="AZ1100" s="53" t="s">
        <v>9134</v>
      </c>
      <c r="BA1100" s="53" t="s">
        <v>70</v>
      </c>
      <c r="BB1100" s="53">
        <v>0</v>
      </c>
      <c r="BC1100" s="53" t="s">
        <v>9815</v>
      </c>
      <c r="BD1100" s="58">
        <v>42440</v>
      </c>
      <c r="BE1100" s="58">
        <v>42447</v>
      </c>
      <c r="BF1100" s="53">
        <v>47230.5</v>
      </c>
      <c r="BG1100" s="58">
        <v>42447</v>
      </c>
      <c r="BH1100" s="59" t="s">
        <v>9134</v>
      </c>
      <c r="BI1100" s="60">
        <v>592</v>
      </c>
      <c r="BJ1100" s="61">
        <v>19.733333333333334</v>
      </c>
      <c r="BK1100" s="27">
        <f t="shared" si="58"/>
        <v>19</v>
      </c>
      <c r="BL1100" s="110">
        <f t="shared" si="59"/>
        <v>1.5833333333333333</v>
      </c>
    </row>
    <row r="1101" spans="1:64" s="77" customFormat="1" ht="18.75" customHeight="1" x14ac:dyDescent="0.25">
      <c r="A1101" s="105" t="s">
        <v>9099</v>
      </c>
      <c r="B1101" s="51" t="s">
        <v>9818</v>
      </c>
      <c r="C1101" s="49">
        <v>93</v>
      </c>
      <c r="D1101" s="63" t="s">
        <v>3333</v>
      </c>
      <c r="E1101" s="51" t="s">
        <v>1630</v>
      </c>
      <c r="F1101" s="114">
        <v>5055</v>
      </c>
      <c r="G1101" s="51" t="s">
        <v>389</v>
      </c>
      <c r="H1101" s="24" t="str">
        <f>IFERROR(IF(F1101*1=9999,VLOOKUP(99&amp;C1101*1,[4]Depara_Prod_Oficial!$A$2:$F$1048576,6,FALSE),VLOOKUP(F1101*1,[4]Depara_Prod_Oficial!$A$2:$F$1048576,6,FALSE)),E1101)</f>
        <v>Vida Master</v>
      </c>
      <c r="I1101" s="24" t="str">
        <f>IFERROR(VLOOKUP(H1101,'[5]Principais Produtos'!$C$1:$D$42,2,0),"Não")</f>
        <v>Sim</v>
      </c>
      <c r="J1101" s="51" t="s">
        <v>387</v>
      </c>
      <c r="K1101" s="51" t="s">
        <v>958</v>
      </c>
      <c r="L1101" s="51" t="s">
        <v>5507</v>
      </c>
      <c r="M1101" s="124" t="s">
        <v>48</v>
      </c>
      <c r="N1101" s="125">
        <v>141992.9</v>
      </c>
      <c r="O1101" s="125">
        <v>136000</v>
      </c>
      <c r="P1101" s="56">
        <v>5992.8999999999942</v>
      </c>
      <c r="Q1101" s="122">
        <v>12000</v>
      </c>
      <c r="R1101" s="123"/>
      <c r="S1101" s="62" t="s">
        <v>375</v>
      </c>
      <c r="T1101" s="53">
        <v>2471620</v>
      </c>
      <c r="U1101" s="53" t="s">
        <v>9816</v>
      </c>
      <c r="V1101" s="53" t="s">
        <v>9817</v>
      </c>
      <c r="W1101" s="53" t="s">
        <v>52</v>
      </c>
      <c r="X1101" s="53" t="s">
        <v>5627</v>
      </c>
      <c r="Y1101" s="53" t="s">
        <v>5628</v>
      </c>
      <c r="Z1101" s="53" t="s">
        <v>5629</v>
      </c>
      <c r="AA1101" s="53" t="s">
        <v>56</v>
      </c>
      <c r="AB1101" s="53">
        <v>105610</v>
      </c>
      <c r="AC1101" s="53">
        <v>105610</v>
      </c>
      <c r="AD1101" s="53" t="s">
        <v>56</v>
      </c>
      <c r="AE1101" s="53" t="s">
        <v>56</v>
      </c>
      <c r="AF1101" s="53" t="s">
        <v>56</v>
      </c>
      <c r="AG1101" s="53">
        <v>105610</v>
      </c>
      <c r="AH1101" s="53" t="s">
        <v>102</v>
      </c>
      <c r="AI1101" s="53">
        <v>52805</v>
      </c>
      <c r="AJ1101" s="53">
        <v>0</v>
      </c>
      <c r="AK1101" s="53" t="s">
        <v>58</v>
      </c>
      <c r="AL1101" s="53">
        <v>0</v>
      </c>
      <c r="AM1101" s="51" t="s">
        <v>59</v>
      </c>
      <c r="AN1101" s="51" t="s">
        <v>60</v>
      </c>
      <c r="AO1101" s="51"/>
      <c r="AP1101" s="53" t="s">
        <v>61</v>
      </c>
      <c r="AQ1101" s="53" t="s">
        <v>62</v>
      </c>
      <c r="AR1101" s="53" t="s">
        <v>87</v>
      </c>
      <c r="AS1101" s="53" t="s">
        <v>88</v>
      </c>
      <c r="AT1101" s="53" t="s">
        <v>169</v>
      </c>
      <c r="AU1101" s="53" t="s">
        <v>65</v>
      </c>
      <c r="AV1101" s="53" t="s">
        <v>406</v>
      </c>
      <c r="AW1101" s="53" t="s">
        <v>283</v>
      </c>
      <c r="AX1101" s="53" t="s">
        <v>284</v>
      </c>
      <c r="AY1101" s="53" t="s">
        <v>93</v>
      </c>
      <c r="AZ1101" s="53" t="s">
        <v>9134</v>
      </c>
      <c r="BA1101" s="53" t="s">
        <v>70</v>
      </c>
      <c r="BB1101" s="53">
        <v>0</v>
      </c>
      <c r="BC1101" s="53" t="s">
        <v>9818</v>
      </c>
      <c r="BD1101" s="58">
        <v>42884</v>
      </c>
      <c r="BE1101" s="58">
        <v>42934</v>
      </c>
      <c r="BF1101" s="53">
        <v>105610</v>
      </c>
      <c r="BG1101" s="58">
        <v>42934</v>
      </c>
      <c r="BH1101" s="59" t="s">
        <v>9134</v>
      </c>
      <c r="BI1101" s="60">
        <v>105</v>
      </c>
      <c r="BJ1101" s="61">
        <v>3.5</v>
      </c>
      <c r="BK1101" s="27">
        <f t="shared" si="58"/>
        <v>3</v>
      </c>
      <c r="BL1101" s="110">
        <f t="shared" si="59"/>
        <v>0.25</v>
      </c>
    </row>
    <row r="1102" spans="1:64" s="77" customFormat="1" ht="18.75" customHeight="1" x14ac:dyDescent="0.25">
      <c r="A1102" s="105" t="s">
        <v>9099</v>
      </c>
      <c r="B1102" s="51" t="s">
        <v>9823</v>
      </c>
      <c r="C1102" s="49">
        <v>93</v>
      </c>
      <c r="D1102" s="63" t="s">
        <v>3333</v>
      </c>
      <c r="E1102" s="51" t="s">
        <v>1630</v>
      </c>
      <c r="F1102" s="114">
        <v>5055</v>
      </c>
      <c r="G1102" s="51" t="s">
        <v>389</v>
      </c>
      <c r="H1102" s="24" t="str">
        <f>IFERROR(IF(F1102*1=9999,VLOOKUP(99&amp;C1102*1,[4]Depara_Prod_Oficial!$A$2:$F$1048576,6,FALSE),VLOOKUP(F1102*1,[4]Depara_Prod_Oficial!$A$2:$F$1048576,6,FALSE)),E1102)</f>
        <v>Vida Master</v>
      </c>
      <c r="I1102" s="24" t="str">
        <f>IFERROR(VLOOKUP(H1102,'[5]Principais Produtos'!$C$1:$D$42,2,0),"Não")</f>
        <v>Sim</v>
      </c>
      <c r="J1102" s="51" t="s">
        <v>387</v>
      </c>
      <c r="K1102" s="51" t="s">
        <v>958</v>
      </c>
      <c r="L1102" s="51" t="s">
        <v>5507</v>
      </c>
      <c r="M1102" s="124" t="s">
        <v>48</v>
      </c>
      <c r="N1102" s="125">
        <v>21263.87</v>
      </c>
      <c r="O1102" s="125">
        <v>18500</v>
      </c>
      <c r="P1102" s="56">
        <v>2763.869999999999</v>
      </c>
      <c r="Q1102" s="122">
        <v>1850</v>
      </c>
      <c r="R1102" s="123"/>
      <c r="S1102" s="62" t="s">
        <v>375</v>
      </c>
      <c r="T1102" s="53">
        <v>2468776</v>
      </c>
      <c r="U1102" s="53" t="s">
        <v>9819</v>
      </c>
      <c r="V1102" s="53" t="s">
        <v>9820</v>
      </c>
      <c r="W1102" s="53" t="s">
        <v>52</v>
      </c>
      <c r="X1102" s="53" t="s">
        <v>9821</v>
      </c>
      <c r="Y1102" s="53" t="s">
        <v>9822</v>
      </c>
      <c r="Z1102" s="53" t="s">
        <v>798</v>
      </c>
      <c r="AA1102" s="53" t="s">
        <v>56</v>
      </c>
      <c r="AB1102" s="53">
        <v>15000</v>
      </c>
      <c r="AC1102" s="53">
        <v>15000</v>
      </c>
      <c r="AD1102" s="53" t="s">
        <v>56</v>
      </c>
      <c r="AE1102" s="53" t="s">
        <v>56</v>
      </c>
      <c r="AF1102" s="53" t="s">
        <v>56</v>
      </c>
      <c r="AG1102" s="53">
        <v>15000</v>
      </c>
      <c r="AH1102" s="53" t="s">
        <v>102</v>
      </c>
      <c r="AI1102" s="53">
        <v>7500</v>
      </c>
      <c r="AJ1102" s="53">
        <v>0</v>
      </c>
      <c r="AK1102" s="53" t="s">
        <v>58</v>
      </c>
      <c r="AL1102" s="53">
        <v>0</v>
      </c>
      <c r="AM1102" s="51" t="s">
        <v>59</v>
      </c>
      <c r="AN1102" s="51" t="s">
        <v>60</v>
      </c>
      <c r="AO1102" s="51"/>
      <c r="AP1102" s="53" t="s">
        <v>61</v>
      </c>
      <c r="AQ1102" s="53" t="s">
        <v>62</v>
      </c>
      <c r="AR1102" s="53" t="s">
        <v>168</v>
      </c>
      <c r="AS1102" s="53" t="s">
        <v>88</v>
      </c>
      <c r="AT1102" s="53" t="s">
        <v>347</v>
      </c>
      <c r="AU1102" s="53" t="s">
        <v>65</v>
      </c>
      <c r="AV1102" s="53" t="s">
        <v>282</v>
      </c>
      <c r="AW1102" s="53" t="s">
        <v>283</v>
      </c>
      <c r="AX1102" s="53" t="s">
        <v>284</v>
      </c>
      <c r="AY1102" s="53" t="s">
        <v>93</v>
      </c>
      <c r="AZ1102" s="53" t="s">
        <v>9134</v>
      </c>
      <c r="BA1102" s="53" t="s">
        <v>70</v>
      </c>
      <c r="BB1102" s="53">
        <v>0</v>
      </c>
      <c r="BC1102" s="53" t="s">
        <v>9823</v>
      </c>
      <c r="BD1102" s="58">
        <v>42907</v>
      </c>
      <c r="BE1102" s="58">
        <v>42927</v>
      </c>
      <c r="BF1102" s="53">
        <v>15000</v>
      </c>
      <c r="BG1102" s="58">
        <v>42927</v>
      </c>
      <c r="BH1102" s="59" t="s">
        <v>9134</v>
      </c>
      <c r="BI1102" s="60">
        <v>112</v>
      </c>
      <c r="BJ1102" s="61">
        <v>3.7333333333333334</v>
      </c>
      <c r="BK1102" s="27">
        <f t="shared" si="58"/>
        <v>3</v>
      </c>
      <c r="BL1102" s="110">
        <f t="shared" si="59"/>
        <v>0.25</v>
      </c>
    </row>
    <row r="1103" spans="1:64" s="77" customFormat="1" ht="18.75" customHeight="1" x14ac:dyDescent="0.25">
      <c r="A1103" s="105" t="s">
        <v>9099</v>
      </c>
      <c r="B1103" s="51" t="s">
        <v>9829</v>
      </c>
      <c r="C1103" s="49">
        <v>93</v>
      </c>
      <c r="D1103" s="63" t="s">
        <v>3333</v>
      </c>
      <c r="E1103" s="51" t="s">
        <v>1630</v>
      </c>
      <c r="F1103" s="114">
        <v>5055</v>
      </c>
      <c r="G1103" s="51" t="s">
        <v>389</v>
      </c>
      <c r="H1103" s="24" t="str">
        <f>IFERROR(IF(F1103*1=9999,VLOOKUP(99&amp;C1103*1,[4]Depara_Prod_Oficial!$A$2:$F$1048576,6,FALSE),VLOOKUP(F1103*1,[4]Depara_Prod_Oficial!$A$2:$F$1048576,6,FALSE)),E1103)</f>
        <v>Vida Master</v>
      </c>
      <c r="I1103" s="24" t="str">
        <f>IFERROR(VLOOKUP(H1103,'[5]Principais Produtos'!$C$1:$D$42,2,0),"Não")</f>
        <v>Sim</v>
      </c>
      <c r="J1103" s="51" t="s">
        <v>387</v>
      </c>
      <c r="K1103" s="51" t="s">
        <v>958</v>
      </c>
      <c r="L1103" s="51" t="s">
        <v>4725</v>
      </c>
      <c r="M1103" s="124" t="s">
        <v>48</v>
      </c>
      <c r="N1103" s="125">
        <v>141655.31</v>
      </c>
      <c r="O1103" s="125">
        <v>138420.14000000001</v>
      </c>
      <c r="P1103" s="56">
        <v>3235.1699999999837</v>
      </c>
      <c r="Q1103" s="122"/>
      <c r="R1103" s="123"/>
      <c r="S1103" s="62" t="s">
        <v>375</v>
      </c>
      <c r="T1103" s="53">
        <v>2417630</v>
      </c>
      <c r="U1103" s="53" t="s">
        <v>9824</v>
      </c>
      <c r="V1103" s="53" t="s">
        <v>9825</v>
      </c>
      <c r="W1103" s="53" t="s">
        <v>52</v>
      </c>
      <c r="X1103" s="53" t="s">
        <v>9826</v>
      </c>
      <c r="Y1103" s="53" t="s">
        <v>9827</v>
      </c>
      <c r="Z1103" s="53" t="s">
        <v>9828</v>
      </c>
      <c r="AA1103" s="53" t="s">
        <v>56</v>
      </c>
      <c r="AB1103" s="53">
        <v>112195</v>
      </c>
      <c r="AC1103" s="53">
        <v>112195</v>
      </c>
      <c r="AD1103" s="53" t="s">
        <v>56</v>
      </c>
      <c r="AE1103" s="53" t="s">
        <v>56</v>
      </c>
      <c r="AF1103" s="53" t="s">
        <v>56</v>
      </c>
      <c r="AG1103" s="53">
        <v>112195</v>
      </c>
      <c r="AH1103" s="53" t="s">
        <v>102</v>
      </c>
      <c r="AI1103" s="53">
        <v>56097.5</v>
      </c>
      <c r="AJ1103" s="53">
        <v>0</v>
      </c>
      <c r="AK1103" s="53" t="s">
        <v>58</v>
      </c>
      <c r="AL1103" s="53">
        <v>0</v>
      </c>
      <c r="AM1103" s="51" t="s">
        <v>59</v>
      </c>
      <c r="AN1103" s="51" t="s">
        <v>60</v>
      </c>
      <c r="AO1103" s="51"/>
      <c r="AP1103" s="53" t="s">
        <v>61</v>
      </c>
      <c r="AQ1103" s="53" t="s">
        <v>62</v>
      </c>
      <c r="AR1103" s="53" t="s">
        <v>168</v>
      </c>
      <c r="AS1103" s="53" t="s">
        <v>88</v>
      </c>
      <c r="AT1103" s="53" t="s">
        <v>494</v>
      </c>
      <c r="AU1103" s="53" t="s">
        <v>65</v>
      </c>
      <c r="AV1103" s="53" t="s">
        <v>406</v>
      </c>
      <c r="AW1103" s="53" t="s">
        <v>283</v>
      </c>
      <c r="AX1103" s="53" t="s">
        <v>284</v>
      </c>
      <c r="AY1103" s="53" t="s">
        <v>93</v>
      </c>
      <c r="AZ1103" s="53" t="s">
        <v>9134</v>
      </c>
      <c r="BA1103" s="53" t="s">
        <v>70</v>
      </c>
      <c r="BB1103" s="53">
        <v>0</v>
      </c>
      <c r="BC1103" s="53" t="s">
        <v>9829</v>
      </c>
      <c r="BD1103" s="58">
        <v>42773</v>
      </c>
      <c r="BE1103" s="58">
        <v>42784</v>
      </c>
      <c r="BF1103" s="53">
        <v>112195</v>
      </c>
      <c r="BG1103" s="58">
        <v>42784</v>
      </c>
      <c r="BH1103" s="59" t="s">
        <v>9134</v>
      </c>
      <c r="BI1103" s="60">
        <v>255</v>
      </c>
      <c r="BJ1103" s="61">
        <v>8.5</v>
      </c>
      <c r="BK1103" s="27">
        <f t="shared" si="58"/>
        <v>8</v>
      </c>
      <c r="BL1103" s="110">
        <f t="shared" si="59"/>
        <v>0.66666666666666663</v>
      </c>
    </row>
    <row r="1104" spans="1:64" s="77" customFormat="1" ht="18.75" customHeight="1" x14ac:dyDescent="0.25">
      <c r="A1104" s="105" t="s">
        <v>9099</v>
      </c>
      <c r="B1104" s="51" t="s">
        <v>9834</v>
      </c>
      <c r="C1104" s="49">
        <v>93</v>
      </c>
      <c r="D1104" s="63" t="s">
        <v>3333</v>
      </c>
      <c r="E1104" s="51" t="s">
        <v>1630</v>
      </c>
      <c r="F1104" s="114">
        <v>5055</v>
      </c>
      <c r="G1104" s="51" t="s">
        <v>389</v>
      </c>
      <c r="H1104" s="24" t="str">
        <f>IFERROR(IF(F1104*1=9999,VLOOKUP(99&amp;C1104*1,[4]Depara_Prod_Oficial!$A$2:$F$1048576,6,FALSE),VLOOKUP(F1104*1,[4]Depara_Prod_Oficial!$A$2:$F$1048576,6,FALSE)),E1104)</f>
        <v>Vida Master</v>
      </c>
      <c r="I1104" s="24" t="str">
        <f>IFERROR(VLOOKUP(H1104,'[5]Principais Produtos'!$C$1:$D$42,2,0),"Não")</f>
        <v>Sim</v>
      </c>
      <c r="J1104" s="51" t="s">
        <v>387</v>
      </c>
      <c r="K1104" s="51" t="s">
        <v>958</v>
      </c>
      <c r="L1104" s="51" t="s">
        <v>5507</v>
      </c>
      <c r="M1104" s="124" t="s">
        <v>902</v>
      </c>
      <c r="N1104" s="125">
        <v>109831.22</v>
      </c>
      <c r="O1104" s="125">
        <v>109831.22</v>
      </c>
      <c r="P1104" s="56">
        <v>0</v>
      </c>
      <c r="Q1104" s="122"/>
      <c r="R1104" s="123"/>
      <c r="S1104" s="62" t="s">
        <v>375</v>
      </c>
      <c r="T1104" s="53">
        <v>2046922</v>
      </c>
      <c r="U1104" s="53" t="s">
        <v>9830</v>
      </c>
      <c r="V1104" s="53" t="s">
        <v>9831</v>
      </c>
      <c r="W1104" s="53" t="s">
        <v>52</v>
      </c>
      <c r="X1104" s="53" t="s">
        <v>9832</v>
      </c>
      <c r="Y1104" s="53" t="s">
        <v>9833</v>
      </c>
      <c r="Z1104" s="53" t="s">
        <v>2506</v>
      </c>
      <c r="AA1104" s="53" t="s">
        <v>56</v>
      </c>
      <c r="AB1104" s="53">
        <v>57900</v>
      </c>
      <c r="AC1104" s="53">
        <v>57900</v>
      </c>
      <c r="AD1104" s="53" t="s">
        <v>56</v>
      </c>
      <c r="AE1104" s="53" t="s">
        <v>56</v>
      </c>
      <c r="AF1104" s="53" t="s">
        <v>56</v>
      </c>
      <c r="AG1104" s="53">
        <v>57900</v>
      </c>
      <c r="AH1104" s="53" t="s">
        <v>102</v>
      </c>
      <c r="AI1104" s="53">
        <v>28950</v>
      </c>
      <c r="AJ1104" s="53">
        <v>0</v>
      </c>
      <c r="AK1104" s="53" t="s">
        <v>58</v>
      </c>
      <c r="AL1104" s="53">
        <v>0</v>
      </c>
      <c r="AM1104" s="51" t="s">
        <v>59</v>
      </c>
      <c r="AN1104" s="51" t="s">
        <v>60</v>
      </c>
      <c r="AO1104" s="51"/>
      <c r="AP1104" s="53" t="s">
        <v>61</v>
      </c>
      <c r="AQ1104" s="53" t="s">
        <v>62</v>
      </c>
      <c r="AR1104" s="53" t="s">
        <v>161</v>
      </c>
      <c r="AS1104" s="53" t="s">
        <v>245</v>
      </c>
      <c r="AT1104" s="53" t="s">
        <v>169</v>
      </c>
      <c r="AU1104" s="53" t="s">
        <v>65</v>
      </c>
      <c r="AV1104" s="53" t="s">
        <v>1587</v>
      </c>
      <c r="AW1104" s="53" t="s">
        <v>92</v>
      </c>
      <c r="AX1104" s="53" t="s">
        <v>68</v>
      </c>
      <c r="AY1104" s="53" t="s">
        <v>93</v>
      </c>
      <c r="AZ1104" s="53" t="s">
        <v>9106</v>
      </c>
      <c r="BA1104" s="53" t="s">
        <v>231</v>
      </c>
      <c r="BB1104" s="53">
        <v>0</v>
      </c>
      <c r="BC1104" s="53" t="s">
        <v>9834</v>
      </c>
      <c r="BD1104" s="58">
        <v>42061</v>
      </c>
      <c r="BE1104" s="58">
        <v>42070</v>
      </c>
      <c r="BF1104" s="53">
        <v>57900</v>
      </c>
      <c r="BG1104" s="58">
        <v>42070</v>
      </c>
      <c r="BH1104" s="59" t="s">
        <v>9106</v>
      </c>
      <c r="BI1104" s="60">
        <v>954</v>
      </c>
      <c r="BJ1104" s="61">
        <v>31.8</v>
      </c>
      <c r="BK1104" s="27">
        <f t="shared" si="58"/>
        <v>31</v>
      </c>
      <c r="BL1104" s="110">
        <f t="shared" si="59"/>
        <v>2.5833333333333335</v>
      </c>
    </row>
    <row r="1105" spans="1:64" s="77" customFormat="1" ht="18.75" customHeight="1" x14ac:dyDescent="0.25">
      <c r="A1105" s="105" t="s">
        <v>9099</v>
      </c>
      <c r="B1105" s="51" t="s">
        <v>9840</v>
      </c>
      <c r="C1105" s="49">
        <v>82</v>
      </c>
      <c r="D1105" s="63" t="s">
        <v>3333</v>
      </c>
      <c r="E1105" s="51" t="s">
        <v>1628</v>
      </c>
      <c r="F1105" s="114">
        <v>1101</v>
      </c>
      <c r="G1105" s="51" t="s">
        <v>374</v>
      </c>
      <c r="H1105" s="24" t="str">
        <f>IFERROR(IF(F1105*1=9999,VLOOKUP(99&amp;C1105*1,[4]Depara_Prod_Oficial!$A$2:$F$1048576,6,FALSE),VLOOKUP(F1105*1,[4]Depara_Prod_Oficial!$A$2:$F$1048576,6,FALSE)),E1105)</f>
        <v>AP STD</v>
      </c>
      <c r="I1105" s="24" t="str">
        <f>IFERROR(VLOOKUP(H1105,'[5]Principais Produtos'!$C$1:$D$42,2,0),"Não")</f>
        <v>Sim</v>
      </c>
      <c r="J1105" s="51" t="s">
        <v>387</v>
      </c>
      <c r="K1105" s="51" t="s">
        <v>954</v>
      </c>
      <c r="L1105" s="51" t="s">
        <v>397</v>
      </c>
      <c r="M1105" s="124" t="s">
        <v>369</v>
      </c>
      <c r="N1105" s="125">
        <v>266305</v>
      </c>
      <c r="O1105" s="125">
        <v>0</v>
      </c>
      <c r="P1105" s="56">
        <v>266305</v>
      </c>
      <c r="Q1105" s="122"/>
      <c r="R1105" s="123"/>
      <c r="S1105" s="62" t="s">
        <v>375</v>
      </c>
      <c r="T1105" s="53">
        <v>1412550</v>
      </c>
      <c r="U1105" s="53" t="s">
        <v>9835</v>
      </c>
      <c r="V1105" s="53" t="s">
        <v>9836</v>
      </c>
      <c r="W1105" s="53" t="s">
        <v>52</v>
      </c>
      <c r="X1105" s="53" t="s">
        <v>9837</v>
      </c>
      <c r="Y1105" s="53" t="s">
        <v>9838</v>
      </c>
      <c r="Z1105" s="53" t="s">
        <v>9839</v>
      </c>
      <c r="AA1105" s="53" t="s">
        <v>56</v>
      </c>
      <c r="AB1105" s="53">
        <v>100000</v>
      </c>
      <c r="AC1105" s="53">
        <v>100000</v>
      </c>
      <c r="AD1105" s="53" t="s">
        <v>56</v>
      </c>
      <c r="AE1105" s="53" t="s">
        <v>56</v>
      </c>
      <c r="AF1105" s="53" t="s">
        <v>56</v>
      </c>
      <c r="AG1105" s="53">
        <v>100000</v>
      </c>
      <c r="AH1105" s="53" t="s">
        <v>102</v>
      </c>
      <c r="AI1105" s="53">
        <v>50000</v>
      </c>
      <c r="AJ1105" s="53">
        <v>0</v>
      </c>
      <c r="AK1105" s="53" t="s">
        <v>58</v>
      </c>
      <c r="AL1105" s="53">
        <v>0</v>
      </c>
      <c r="AM1105" s="51" t="s">
        <v>59</v>
      </c>
      <c r="AN1105" s="51" t="s">
        <v>60</v>
      </c>
      <c r="AO1105" s="51"/>
      <c r="AP1105" s="53" t="s">
        <v>61</v>
      </c>
      <c r="AQ1105" s="53" t="s">
        <v>270</v>
      </c>
      <c r="AR1105" s="53" t="s">
        <v>199</v>
      </c>
      <c r="AS1105" s="53" t="s">
        <v>64</v>
      </c>
      <c r="AT1105" s="53" t="s">
        <v>169</v>
      </c>
      <c r="AU1105" s="53" t="s">
        <v>65</v>
      </c>
      <c r="AV1105" s="53" t="s">
        <v>3323</v>
      </c>
      <c r="AW1105" s="53" t="s">
        <v>272</v>
      </c>
      <c r="AX1105" s="53" t="s">
        <v>273</v>
      </c>
      <c r="AY1105" s="53" t="s">
        <v>93</v>
      </c>
      <c r="AZ1105" s="53" t="s">
        <v>9112</v>
      </c>
      <c r="BA1105" s="53" t="s">
        <v>202</v>
      </c>
      <c r="BB1105" s="53">
        <v>0</v>
      </c>
      <c r="BC1105" s="53" t="s">
        <v>9840</v>
      </c>
      <c r="BD1105" s="58">
        <v>40889</v>
      </c>
      <c r="BE1105" s="58">
        <v>40924</v>
      </c>
      <c r="BF1105" s="53">
        <v>100000</v>
      </c>
      <c r="BG1105" s="58">
        <v>40924</v>
      </c>
      <c r="BH1105" s="59" t="s">
        <v>9112</v>
      </c>
      <c r="BI1105" s="60">
        <v>2086</v>
      </c>
      <c r="BJ1105" s="61">
        <v>69.533333333333331</v>
      </c>
      <c r="BK1105" s="27">
        <f t="shared" si="58"/>
        <v>68</v>
      </c>
      <c r="BL1105" s="110">
        <f t="shared" si="59"/>
        <v>5.666666666666667</v>
      </c>
    </row>
    <row r="1106" spans="1:64" s="77" customFormat="1" ht="18.75" customHeight="1" x14ac:dyDescent="0.25">
      <c r="A1106" s="105" t="s">
        <v>9099</v>
      </c>
      <c r="B1106" s="51" t="s">
        <v>9846</v>
      </c>
      <c r="C1106" s="49">
        <v>93</v>
      </c>
      <c r="D1106" s="63" t="s">
        <v>3333</v>
      </c>
      <c r="E1106" s="51" t="s">
        <v>377</v>
      </c>
      <c r="F1106" s="114">
        <v>1008</v>
      </c>
      <c r="G1106" s="51" t="s">
        <v>46</v>
      </c>
      <c r="H1106" s="24" t="str">
        <f>IFERROR(IF(F1106*1=9999,VLOOKUP(99&amp;C1106*1,[4]Depara_Prod_Oficial!$A$2:$F$1048576,6,FALSE),VLOOKUP(F1106*1,[4]Depara_Prod_Oficial!$A$2:$F$1048576,6,FALSE)),E1106)</f>
        <v>Vida Proteção Exclusiva</v>
      </c>
      <c r="I1106" s="24" t="str">
        <f>IFERROR(VLOOKUP(H1106,'[5]Principais Produtos'!$C$1:$D$42,2,0),"Não")</f>
        <v>Sim</v>
      </c>
      <c r="J1106" s="51" t="s">
        <v>387</v>
      </c>
      <c r="K1106" s="51" t="s">
        <v>47</v>
      </c>
      <c r="L1106" s="51"/>
      <c r="M1106" s="124" t="s">
        <v>369</v>
      </c>
      <c r="N1106" s="125">
        <v>95212.44</v>
      </c>
      <c r="O1106" s="125">
        <v>0</v>
      </c>
      <c r="P1106" s="56">
        <v>95212.44</v>
      </c>
      <c r="Q1106" s="122"/>
      <c r="R1106" s="123"/>
      <c r="S1106" s="62" t="s">
        <v>375</v>
      </c>
      <c r="T1106" s="53">
        <v>1386300</v>
      </c>
      <c r="U1106" s="53" t="s">
        <v>9841</v>
      </c>
      <c r="V1106" s="53" t="s">
        <v>9842</v>
      </c>
      <c r="W1106" s="53" t="s">
        <v>52</v>
      </c>
      <c r="X1106" s="53" t="s">
        <v>9843</v>
      </c>
      <c r="Y1106" s="53" t="s">
        <v>9844</v>
      </c>
      <c r="Z1106" s="53" t="s">
        <v>9845</v>
      </c>
      <c r="AA1106" s="53" t="s">
        <v>56</v>
      </c>
      <c r="AB1106" s="53">
        <v>35195</v>
      </c>
      <c r="AC1106" s="53">
        <v>35195</v>
      </c>
      <c r="AD1106" s="53" t="s">
        <v>56</v>
      </c>
      <c r="AE1106" s="53" t="s">
        <v>56</v>
      </c>
      <c r="AF1106" s="53" t="s">
        <v>56</v>
      </c>
      <c r="AG1106" s="53">
        <v>35195</v>
      </c>
      <c r="AH1106" s="53" t="s">
        <v>102</v>
      </c>
      <c r="AI1106" s="53">
        <v>17597.5</v>
      </c>
      <c r="AJ1106" s="53">
        <v>0</v>
      </c>
      <c r="AK1106" s="53" t="s">
        <v>58</v>
      </c>
      <c r="AL1106" s="53">
        <v>0</v>
      </c>
      <c r="AM1106" s="51" t="s">
        <v>59</v>
      </c>
      <c r="AN1106" s="51" t="s">
        <v>60</v>
      </c>
      <c r="AO1106" s="51"/>
      <c r="AP1106" s="53" t="s">
        <v>61</v>
      </c>
      <c r="AQ1106" s="53" t="s">
        <v>270</v>
      </c>
      <c r="AR1106" s="53" t="s">
        <v>199</v>
      </c>
      <c r="AS1106" s="53" t="s">
        <v>64</v>
      </c>
      <c r="AT1106" s="53" t="s">
        <v>169</v>
      </c>
      <c r="AU1106" s="53" t="s">
        <v>65</v>
      </c>
      <c r="AV1106" s="53" t="s">
        <v>7630</v>
      </c>
      <c r="AW1106" s="53" t="s">
        <v>92</v>
      </c>
      <c r="AX1106" s="53" t="s">
        <v>68</v>
      </c>
      <c r="AY1106" s="53" t="s">
        <v>93</v>
      </c>
      <c r="AZ1106" s="53" t="s">
        <v>9214</v>
      </c>
      <c r="BA1106" s="53" t="s">
        <v>155</v>
      </c>
      <c r="BB1106" s="53">
        <v>0</v>
      </c>
      <c r="BC1106" s="53" t="s">
        <v>9846</v>
      </c>
      <c r="BD1106" s="58">
        <v>40836</v>
      </c>
      <c r="BE1106" s="58">
        <v>40851</v>
      </c>
      <c r="BF1106" s="53">
        <v>35195</v>
      </c>
      <c r="BG1106" s="58">
        <v>40851</v>
      </c>
      <c r="BH1106" s="59" t="s">
        <v>9214</v>
      </c>
      <c r="BI1106" s="60">
        <v>2166</v>
      </c>
      <c r="BJ1106" s="61">
        <v>72.2</v>
      </c>
      <c r="BK1106" s="27">
        <f t="shared" ref="BK1106:BK1120" si="60">DATEDIF(BG1106,BH1106,"m")</f>
        <v>71</v>
      </c>
      <c r="BL1106" s="110">
        <f t="shared" ref="BL1106:BL1120" si="61">BK1106/12</f>
        <v>5.916666666666667</v>
      </c>
    </row>
    <row r="1107" spans="1:64" s="77" customFormat="1" ht="18.75" customHeight="1" x14ac:dyDescent="0.25">
      <c r="A1107" s="105" t="s">
        <v>9099</v>
      </c>
      <c r="B1107" s="51" t="s">
        <v>9853</v>
      </c>
      <c r="C1107" s="49">
        <v>82</v>
      </c>
      <c r="D1107" s="63" t="s">
        <v>3333</v>
      </c>
      <c r="E1107" s="51" t="s">
        <v>924</v>
      </c>
      <c r="F1107" s="114">
        <v>5066</v>
      </c>
      <c r="G1107" s="51" t="s">
        <v>46</v>
      </c>
      <c r="H1107" s="24" t="str">
        <f>IFERROR(IF(F1107*1=9999,VLOOKUP(99&amp;C1107*1,[4]Depara_Prod_Oficial!$A$2:$F$1048576,6,FALSE),VLOOKUP(F1107*1,[4]Depara_Prod_Oficial!$A$2:$F$1048576,6,FALSE)),E1107)</f>
        <v>Vida PF</v>
      </c>
      <c r="I1107" s="24" t="str">
        <f>IFERROR(VLOOKUP(H1107,'[5]Principais Produtos'!$C$1:$D$42,2,0),"Não")</f>
        <v>Não</v>
      </c>
      <c r="J1107" s="51" t="s">
        <v>387</v>
      </c>
      <c r="K1107" s="51" t="s">
        <v>6139</v>
      </c>
      <c r="L1107" s="51"/>
      <c r="M1107" s="124" t="s">
        <v>369</v>
      </c>
      <c r="N1107" s="125">
        <v>201900</v>
      </c>
      <c r="O1107" s="125">
        <v>0</v>
      </c>
      <c r="P1107" s="56">
        <v>201900</v>
      </c>
      <c r="Q1107" s="122"/>
      <c r="R1107" s="123"/>
      <c r="S1107" s="62" t="s">
        <v>375</v>
      </c>
      <c r="T1107" s="53">
        <v>1644749</v>
      </c>
      <c r="U1107" s="53" t="s">
        <v>9847</v>
      </c>
      <c r="V1107" s="53" t="s">
        <v>9848</v>
      </c>
      <c r="W1107" s="53" t="s">
        <v>52</v>
      </c>
      <c r="X1107" s="53" t="s">
        <v>9849</v>
      </c>
      <c r="Y1107" s="53" t="s">
        <v>9850</v>
      </c>
      <c r="Z1107" s="53" t="s">
        <v>9851</v>
      </c>
      <c r="AA1107" s="53" t="s">
        <v>56</v>
      </c>
      <c r="AB1107" s="53">
        <v>117671</v>
      </c>
      <c r="AC1107" s="53">
        <v>117671</v>
      </c>
      <c r="AD1107" s="53" t="s">
        <v>56</v>
      </c>
      <c r="AE1107" s="53" t="s">
        <v>56</v>
      </c>
      <c r="AF1107" s="53" t="s">
        <v>56</v>
      </c>
      <c r="AG1107" s="53">
        <v>117671</v>
      </c>
      <c r="AH1107" s="53" t="s">
        <v>102</v>
      </c>
      <c r="AI1107" s="53">
        <v>58835.5</v>
      </c>
      <c r="AJ1107" s="53">
        <v>0</v>
      </c>
      <c r="AK1107" s="53" t="s">
        <v>58</v>
      </c>
      <c r="AL1107" s="53">
        <v>0</v>
      </c>
      <c r="AM1107" s="51" t="s">
        <v>59</v>
      </c>
      <c r="AN1107" s="51" t="s">
        <v>60</v>
      </c>
      <c r="AO1107" s="51"/>
      <c r="AP1107" s="53" t="s">
        <v>61</v>
      </c>
      <c r="AQ1107" s="53" t="s">
        <v>270</v>
      </c>
      <c r="AR1107" s="53" t="s">
        <v>199</v>
      </c>
      <c r="AS1107" s="53" t="s">
        <v>64</v>
      </c>
      <c r="AT1107" s="53" t="s">
        <v>169</v>
      </c>
      <c r="AU1107" s="53" t="s">
        <v>65</v>
      </c>
      <c r="AV1107" s="53" t="s">
        <v>9852</v>
      </c>
      <c r="AW1107" s="53" t="s">
        <v>272</v>
      </c>
      <c r="AX1107" s="53" t="s">
        <v>273</v>
      </c>
      <c r="AY1107" s="53" t="s">
        <v>93</v>
      </c>
      <c r="AZ1107" s="53" t="s">
        <v>9214</v>
      </c>
      <c r="BA1107" s="53" t="s">
        <v>155</v>
      </c>
      <c r="BB1107" s="53">
        <v>0</v>
      </c>
      <c r="BC1107" s="53" t="s">
        <v>9853</v>
      </c>
      <c r="BD1107" s="58">
        <v>41408</v>
      </c>
      <c r="BE1107" s="58">
        <v>41419</v>
      </c>
      <c r="BF1107" s="53">
        <v>117671</v>
      </c>
      <c r="BG1107" s="58">
        <v>41419</v>
      </c>
      <c r="BH1107" s="59" t="s">
        <v>9214</v>
      </c>
      <c r="BI1107" s="60">
        <v>1598</v>
      </c>
      <c r="BJ1107" s="61">
        <v>53.266666666666666</v>
      </c>
      <c r="BK1107" s="27">
        <f t="shared" si="60"/>
        <v>52</v>
      </c>
      <c r="BL1107" s="110">
        <f t="shared" si="61"/>
        <v>4.333333333333333</v>
      </c>
    </row>
    <row r="1108" spans="1:64" s="77" customFormat="1" ht="18.75" customHeight="1" x14ac:dyDescent="0.25">
      <c r="A1108" s="105" t="s">
        <v>9099</v>
      </c>
      <c r="B1108" s="51" t="s">
        <v>9859</v>
      </c>
      <c r="C1108" s="49">
        <v>93</v>
      </c>
      <c r="D1108" s="63" t="s">
        <v>3333</v>
      </c>
      <c r="E1108" s="51" t="s">
        <v>1630</v>
      </c>
      <c r="F1108" s="114">
        <v>5055</v>
      </c>
      <c r="G1108" s="51" t="s">
        <v>46</v>
      </c>
      <c r="H1108" s="24" t="str">
        <f>IFERROR(IF(F1108*1=9999,VLOOKUP(99&amp;C1108*1,[4]Depara_Prod_Oficial!$A$2:$F$1048576,6,FALSE),VLOOKUP(F1108*1,[4]Depara_Prod_Oficial!$A$2:$F$1048576,6,FALSE)),E1108)</f>
        <v>Vida Master</v>
      </c>
      <c r="I1108" s="24" t="str">
        <f>IFERROR(VLOOKUP(H1108,'[5]Principais Produtos'!$C$1:$D$42,2,0),"Não")</f>
        <v>Sim</v>
      </c>
      <c r="J1108" s="51" t="s">
        <v>400</v>
      </c>
      <c r="K1108" s="51" t="s">
        <v>400</v>
      </c>
      <c r="L1108" s="51"/>
      <c r="M1108" s="124" t="s">
        <v>369</v>
      </c>
      <c r="N1108" s="125">
        <v>154937.19</v>
      </c>
      <c r="O1108" s="125">
        <v>0</v>
      </c>
      <c r="P1108" s="56">
        <v>154937.19</v>
      </c>
      <c r="Q1108" s="122"/>
      <c r="R1108" s="123"/>
      <c r="S1108" s="62" t="s">
        <v>375</v>
      </c>
      <c r="T1108" s="53">
        <v>1555617</v>
      </c>
      <c r="U1108" s="53" t="s">
        <v>9854</v>
      </c>
      <c r="V1108" s="53" t="s">
        <v>9855</v>
      </c>
      <c r="W1108" s="53" t="s">
        <v>52</v>
      </c>
      <c r="X1108" s="53" t="s">
        <v>9856</v>
      </c>
      <c r="Y1108" s="53" t="s">
        <v>9857</v>
      </c>
      <c r="Z1108" s="53" t="s">
        <v>9858</v>
      </c>
      <c r="AA1108" s="53" t="s">
        <v>56</v>
      </c>
      <c r="AB1108" s="53">
        <v>72201.09</v>
      </c>
      <c r="AC1108" s="53">
        <v>72201.09</v>
      </c>
      <c r="AD1108" s="53" t="s">
        <v>56</v>
      </c>
      <c r="AE1108" s="53" t="s">
        <v>56</v>
      </c>
      <c r="AF1108" s="53" t="s">
        <v>56</v>
      </c>
      <c r="AG1108" s="53">
        <v>72201.09</v>
      </c>
      <c r="AH1108" s="53" t="s">
        <v>102</v>
      </c>
      <c r="AI1108" s="53">
        <v>36100.550000000003</v>
      </c>
      <c r="AJ1108" s="53">
        <v>0</v>
      </c>
      <c r="AK1108" s="53" t="s">
        <v>58</v>
      </c>
      <c r="AL1108" s="53">
        <v>0</v>
      </c>
      <c r="AM1108" s="51" t="s">
        <v>59</v>
      </c>
      <c r="AN1108" s="51" t="s">
        <v>60</v>
      </c>
      <c r="AO1108" s="51"/>
      <c r="AP1108" s="53" t="s">
        <v>61</v>
      </c>
      <c r="AQ1108" s="53" t="s">
        <v>270</v>
      </c>
      <c r="AR1108" s="53" t="s">
        <v>63</v>
      </c>
      <c r="AS1108" s="53" t="s">
        <v>64</v>
      </c>
      <c r="AT1108" s="53" t="s">
        <v>153</v>
      </c>
      <c r="AU1108" s="53" t="s">
        <v>65</v>
      </c>
      <c r="AV1108" s="53" t="s">
        <v>2953</v>
      </c>
      <c r="AW1108" s="53" t="s">
        <v>92</v>
      </c>
      <c r="AX1108" s="53" t="s">
        <v>68</v>
      </c>
      <c r="AY1108" s="53" t="s">
        <v>93</v>
      </c>
      <c r="AZ1108" s="53" t="s">
        <v>9247</v>
      </c>
      <c r="BA1108" s="53" t="s">
        <v>155</v>
      </c>
      <c r="BB1108" s="53">
        <v>0</v>
      </c>
      <c r="BC1108" s="53" t="s">
        <v>9859</v>
      </c>
      <c r="BD1108" s="58">
        <v>41211</v>
      </c>
      <c r="BE1108" s="58">
        <v>41249</v>
      </c>
      <c r="BF1108" s="53">
        <v>72201.09</v>
      </c>
      <c r="BG1108" s="58">
        <v>41249</v>
      </c>
      <c r="BH1108" s="59" t="s">
        <v>9247</v>
      </c>
      <c r="BI1108" s="60">
        <v>1785</v>
      </c>
      <c r="BJ1108" s="61">
        <v>59.5</v>
      </c>
      <c r="BK1108" s="27">
        <f t="shared" si="60"/>
        <v>58</v>
      </c>
      <c r="BL1108" s="110">
        <f t="shared" si="61"/>
        <v>4.833333333333333</v>
      </c>
    </row>
    <row r="1109" spans="1:64" s="77" customFormat="1" ht="18.75" customHeight="1" x14ac:dyDescent="0.25">
      <c r="A1109" s="105" t="s">
        <v>9099</v>
      </c>
      <c r="B1109" s="51" t="s">
        <v>9865</v>
      </c>
      <c r="C1109" s="49">
        <v>82</v>
      </c>
      <c r="D1109" s="63" t="s">
        <v>3333</v>
      </c>
      <c r="E1109" s="51" t="s">
        <v>1633</v>
      </c>
      <c r="F1109" s="114">
        <v>5043</v>
      </c>
      <c r="G1109" s="51" t="s">
        <v>374</v>
      </c>
      <c r="H1109" s="24" t="str">
        <f>IFERROR(IF(F1109*1=9999,VLOOKUP(99&amp;C1109*1,[4]Depara_Prod_Oficial!$A$2:$F$1048576,6,FALSE),VLOOKUP(F1109*1,[4]Depara_Prod_Oficial!$A$2:$F$1048576,6,FALSE)),E1109)</f>
        <v>AP Mulher</v>
      </c>
      <c r="I1109" s="24" t="str">
        <f>IFERROR(VLOOKUP(H1109,'[5]Principais Produtos'!$C$1:$D$42,2,0),"Não")</f>
        <v>Sim</v>
      </c>
      <c r="J1109" s="51" t="s">
        <v>925</v>
      </c>
      <c r="K1109" s="51" t="s">
        <v>378</v>
      </c>
      <c r="L1109" s="51"/>
      <c r="M1109" s="124" t="s">
        <v>48</v>
      </c>
      <c r="N1109" s="125">
        <v>4165.32</v>
      </c>
      <c r="O1109" s="125">
        <v>3300</v>
      </c>
      <c r="P1109" s="56">
        <v>865.31999999999971</v>
      </c>
      <c r="Q1109" s="122"/>
      <c r="R1109" s="123"/>
      <c r="S1109" s="62" t="s">
        <v>375</v>
      </c>
      <c r="T1109" s="53">
        <v>1790320</v>
      </c>
      <c r="U1109" s="53" t="s">
        <v>9860</v>
      </c>
      <c r="V1109" s="53" t="s">
        <v>9861</v>
      </c>
      <c r="W1109" s="53" t="s">
        <v>52</v>
      </c>
      <c r="X1109" s="53" t="s">
        <v>9862</v>
      </c>
      <c r="Y1109" s="53" t="s">
        <v>9863</v>
      </c>
      <c r="Z1109" s="53" t="s">
        <v>9864</v>
      </c>
      <c r="AA1109" s="53" t="s">
        <v>56</v>
      </c>
      <c r="AB1109" s="53">
        <v>48294.45</v>
      </c>
      <c r="AC1109" s="53">
        <v>56817</v>
      </c>
      <c r="AD1109" s="53" t="s">
        <v>56</v>
      </c>
      <c r="AE1109" s="53" t="s">
        <v>56</v>
      </c>
      <c r="AF1109" s="53" t="s">
        <v>56</v>
      </c>
      <c r="AG1109" s="53">
        <v>48294.45</v>
      </c>
      <c r="AH1109" s="53" t="s">
        <v>102</v>
      </c>
      <c r="AI1109" s="53">
        <v>24147.23</v>
      </c>
      <c r="AJ1109" s="53">
        <v>0</v>
      </c>
      <c r="AK1109" s="53" t="s">
        <v>58</v>
      </c>
      <c r="AL1109" s="53">
        <v>0</v>
      </c>
      <c r="AM1109" s="51" t="s">
        <v>59</v>
      </c>
      <c r="AN1109" s="51" t="s">
        <v>60</v>
      </c>
      <c r="AO1109" s="51"/>
      <c r="AP1109" s="53" t="s">
        <v>61</v>
      </c>
      <c r="AQ1109" s="53" t="s">
        <v>270</v>
      </c>
      <c r="AR1109" s="53" t="s">
        <v>63</v>
      </c>
      <c r="AS1109" s="53" t="s">
        <v>64</v>
      </c>
      <c r="AT1109" s="53" t="s">
        <v>187</v>
      </c>
      <c r="AU1109" s="53" t="s">
        <v>65</v>
      </c>
      <c r="AV1109" s="53" t="s">
        <v>1259</v>
      </c>
      <c r="AW1109" s="53" t="s">
        <v>92</v>
      </c>
      <c r="AX1109" s="53" t="s">
        <v>68</v>
      </c>
      <c r="AY1109" s="53" t="s">
        <v>93</v>
      </c>
      <c r="AZ1109" s="53" t="s">
        <v>9106</v>
      </c>
      <c r="BA1109" s="53" t="s">
        <v>106</v>
      </c>
      <c r="BB1109" s="53">
        <v>0</v>
      </c>
      <c r="BC1109" s="53" t="s">
        <v>9865</v>
      </c>
      <c r="BD1109" s="58">
        <v>41646</v>
      </c>
      <c r="BE1109" s="58">
        <v>41682</v>
      </c>
      <c r="BF1109" s="53">
        <v>48294.45</v>
      </c>
      <c r="BG1109" s="58">
        <v>41682</v>
      </c>
      <c r="BH1109" s="59" t="s">
        <v>9106</v>
      </c>
      <c r="BI1109" s="60">
        <v>1342</v>
      </c>
      <c r="BJ1109" s="61">
        <v>44.733333333333334</v>
      </c>
      <c r="BK1109" s="27">
        <f t="shared" si="60"/>
        <v>44</v>
      </c>
      <c r="BL1109" s="110">
        <f t="shared" si="61"/>
        <v>3.6666666666666665</v>
      </c>
    </row>
    <row r="1110" spans="1:64" s="77" customFormat="1" ht="18.75" customHeight="1" x14ac:dyDescent="0.25">
      <c r="A1110" s="105" t="s">
        <v>9099</v>
      </c>
      <c r="B1110" s="51" t="s">
        <v>9871</v>
      </c>
      <c r="C1110" s="49">
        <v>93</v>
      </c>
      <c r="D1110" s="63" t="s">
        <v>3333</v>
      </c>
      <c r="E1110" s="51" t="s">
        <v>1636</v>
      </c>
      <c r="F1110" s="114">
        <v>5081</v>
      </c>
      <c r="G1110" s="51" t="s">
        <v>389</v>
      </c>
      <c r="H1110" s="24" t="str">
        <f>IFERROR(IF(F1110*1=9999,VLOOKUP(99&amp;C1110*1,[4]Depara_Prod_Oficial!$A$2:$F$1048576,6,FALSE),VLOOKUP(F1110*1,[4]Depara_Prod_Oficial!$A$2:$F$1048576,6,FALSE)),E1110)</f>
        <v>Vida Master</v>
      </c>
      <c r="I1110" s="24" t="str">
        <f>IFERROR(VLOOKUP(H1110,'[5]Principais Produtos'!$C$1:$D$42,2,0),"Não")</f>
        <v>Sim</v>
      </c>
      <c r="J1110" s="51" t="s">
        <v>387</v>
      </c>
      <c r="K1110" s="51" t="s">
        <v>958</v>
      </c>
      <c r="L1110" s="51" t="s">
        <v>5507</v>
      </c>
      <c r="M1110" s="124" t="s">
        <v>48</v>
      </c>
      <c r="N1110" s="125">
        <v>135816.41</v>
      </c>
      <c r="O1110" s="125">
        <v>85000</v>
      </c>
      <c r="P1110" s="56">
        <v>50816.41</v>
      </c>
      <c r="Q1110" s="122"/>
      <c r="R1110" s="123"/>
      <c r="S1110" s="62" t="s">
        <v>375</v>
      </c>
      <c r="T1110" s="53">
        <v>1526599</v>
      </c>
      <c r="U1110" s="53" t="s">
        <v>9866</v>
      </c>
      <c r="V1110" s="53" t="s">
        <v>9867</v>
      </c>
      <c r="W1110" s="53" t="s">
        <v>52</v>
      </c>
      <c r="X1110" s="53" t="s">
        <v>9868</v>
      </c>
      <c r="Y1110" s="53" t="s">
        <v>9869</v>
      </c>
      <c r="Z1110" s="53" t="s">
        <v>9870</v>
      </c>
      <c r="AA1110" s="53" t="s">
        <v>56</v>
      </c>
      <c r="AB1110" s="53">
        <v>47599.5</v>
      </c>
      <c r="AC1110" s="53">
        <v>47599.5</v>
      </c>
      <c r="AD1110" s="53" t="s">
        <v>56</v>
      </c>
      <c r="AE1110" s="53" t="s">
        <v>56</v>
      </c>
      <c r="AF1110" s="53" t="s">
        <v>56</v>
      </c>
      <c r="AG1110" s="53">
        <v>47599.5</v>
      </c>
      <c r="AH1110" s="53" t="s">
        <v>102</v>
      </c>
      <c r="AI1110" s="53">
        <v>23799.75</v>
      </c>
      <c r="AJ1110" s="53">
        <v>0</v>
      </c>
      <c r="AK1110" s="53" t="s">
        <v>58</v>
      </c>
      <c r="AL1110" s="53">
        <v>0</v>
      </c>
      <c r="AM1110" s="51" t="s">
        <v>59</v>
      </c>
      <c r="AN1110" s="51" t="s">
        <v>60</v>
      </c>
      <c r="AO1110" s="51"/>
      <c r="AP1110" s="53" t="s">
        <v>61</v>
      </c>
      <c r="AQ1110" s="53" t="s">
        <v>270</v>
      </c>
      <c r="AR1110" s="53" t="s">
        <v>63</v>
      </c>
      <c r="AS1110" s="53" t="s">
        <v>64</v>
      </c>
      <c r="AT1110" s="53" t="s">
        <v>169</v>
      </c>
      <c r="AU1110" s="53" t="s">
        <v>65</v>
      </c>
      <c r="AV1110" s="53" t="s">
        <v>1582</v>
      </c>
      <c r="AW1110" s="53" t="s">
        <v>105</v>
      </c>
      <c r="AX1110" s="53" t="s">
        <v>68</v>
      </c>
      <c r="AY1110" s="53" t="s">
        <v>93</v>
      </c>
      <c r="AZ1110" s="53" t="s">
        <v>9106</v>
      </c>
      <c r="BA1110" s="53" t="s">
        <v>223</v>
      </c>
      <c r="BB1110" s="53">
        <v>0</v>
      </c>
      <c r="BC1110" s="53" t="s">
        <v>9871</v>
      </c>
      <c r="BD1110" s="58">
        <v>40940</v>
      </c>
      <c r="BE1110" s="58">
        <v>41184</v>
      </c>
      <c r="BF1110" s="53">
        <v>47599.5</v>
      </c>
      <c r="BG1110" s="58">
        <v>41184</v>
      </c>
      <c r="BH1110" s="59" t="s">
        <v>9106</v>
      </c>
      <c r="BI1110" s="60">
        <v>1840</v>
      </c>
      <c r="BJ1110" s="61">
        <v>61.333333333333336</v>
      </c>
      <c r="BK1110" s="27">
        <f t="shared" si="60"/>
        <v>60</v>
      </c>
      <c r="BL1110" s="110">
        <f t="shared" si="61"/>
        <v>5</v>
      </c>
    </row>
    <row r="1111" spans="1:64" s="77" customFormat="1" ht="18.75" customHeight="1" x14ac:dyDescent="0.25">
      <c r="A1111" s="105" t="s">
        <v>9099</v>
      </c>
      <c r="B1111" s="51" t="s">
        <v>9877</v>
      </c>
      <c r="C1111" s="49">
        <v>82</v>
      </c>
      <c r="D1111" s="63" t="s">
        <v>3333</v>
      </c>
      <c r="E1111" s="51" t="s">
        <v>917</v>
      </c>
      <c r="F1111" s="114">
        <v>5012</v>
      </c>
      <c r="G1111" s="51" t="s">
        <v>389</v>
      </c>
      <c r="H1111" s="24" t="str">
        <f>IFERROR(IF(F1111*1=9999,VLOOKUP(99&amp;C1111*1,[4]Depara_Prod_Oficial!$A$2:$F$1048576,6,FALSE),VLOOKUP(F1111*1,[4]Depara_Prod_Oficial!$A$2:$F$1048576,6,FALSE)),E1111)</f>
        <v>AP STD</v>
      </c>
      <c r="I1111" s="24" t="str">
        <f>IFERROR(VLOOKUP(H1111,'[5]Principais Produtos'!$C$1:$D$42,2,0),"Não")</f>
        <v>Sim</v>
      </c>
      <c r="J1111" s="51" t="s">
        <v>387</v>
      </c>
      <c r="K1111" s="51" t="s">
        <v>6139</v>
      </c>
      <c r="L1111" s="51"/>
      <c r="M1111" s="124" t="s">
        <v>369</v>
      </c>
      <c r="N1111" s="125">
        <v>158462.39999999999</v>
      </c>
      <c r="O1111" s="125">
        <v>0</v>
      </c>
      <c r="P1111" s="56">
        <v>158462.39999999999</v>
      </c>
      <c r="Q1111" s="122"/>
      <c r="R1111" s="123"/>
      <c r="S1111" s="62" t="s">
        <v>375</v>
      </c>
      <c r="T1111" s="53">
        <v>1626675</v>
      </c>
      <c r="U1111" s="53" t="s">
        <v>9872</v>
      </c>
      <c r="V1111" s="53" t="s">
        <v>9873</v>
      </c>
      <c r="W1111" s="53" t="s">
        <v>52</v>
      </c>
      <c r="X1111" s="53" t="s">
        <v>9874</v>
      </c>
      <c r="Y1111" s="53" t="s">
        <v>9875</v>
      </c>
      <c r="Z1111" s="53" t="s">
        <v>2003</v>
      </c>
      <c r="AA1111" s="53" t="s">
        <v>56</v>
      </c>
      <c r="AB1111" s="53">
        <v>84458</v>
      </c>
      <c r="AC1111" s="53">
        <v>84458</v>
      </c>
      <c r="AD1111" s="53" t="s">
        <v>56</v>
      </c>
      <c r="AE1111" s="53" t="s">
        <v>56</v>
      </c>
      <c r="AF1111" s="53" t="s">
        <v>56</v>
      </c>
      <c r="AG1111" s="53">
        <v>84458</v>
      </c>
      <c r="AH1111" s="53" t="s">
        <v>102</v>
      </c>
      <c r="AI1111" s="53">
        <v>42229</v>
      </c>
      <c r="AJ1111" s="53">
        <v>0</v>
      </c>
      <c r="AK1111" s="53" t="s">
        <v>58</v>
      </c>
      <c r="AL1111" s="53">
        <v>0</v>
      </c>
      <c r="AM1111" s="51" t="s">
        <v>59</v>
      </c>
      <c r="AN1111" s="51" t="s">
        <v>60</v>
      </c>
      <c r="AO1111" s="51"/>
      <c r="AP1111" s="53" t="s">
        <v>61</v>
      </c>
      <c r="AQ1111" s="53" t="s">
        <v>270</v>
      </c>
      <c r="AR1111" s="53" t="s">
        <v>151</v>
      </c>
      <c r="AS1111" s="53" t="s">
        <v>88</v>
      </c>
      <c r="AT1111" s="53" t="s">
        <v>169</v>
      </c>
      <c r="AU1111" s="53" t="s">
        <v>65</v>
      </c>
      <c r="AV1111" s="53" t="s">
        <v>9876</v>
      </c>
      <c r="AW1111" s="53" t="s">
        <v>92</v>
      </c>
      <c r="AX1111" s="53" t="s">
        <v>68</v>
      </c>
      <c r="AY1111" s="53" t="s">
        <v>93</v>
      </c>
      <c r="AZ1111" s="53" t="s">
        <v>9140</v>
      </c>
      <c r="BA1111" s="53" t="s">
        <v>155</v>
      </c>
      <c r="BB1111" s="53">
        <v>0</v>
      </c>
      <c r="BC1111" s="53" t="s">
        <v>9877</v>
      </c>
      <c r="BD1111" s="58">
        <v>41355</v>
      </c>
      <c r="BE1111" s="58">
        <v>41390</v>
      </c>
      <c r="BF1111" s="53">
        <v>84458</v>
      </c>
      <c r="BG1111" s="58">
        <v>41390</v>
      </c>
      <c r="BH1111" s="59" t="s">
        <v>9140</v>
      </c>
      <c r="BI1111" s="60">
        <v>1624</v>
      </c>
      <c r="BJ1111" s="61">
        <v>54.133333333333333</v>
      </c>
      <c r="BK1111" s="27">
        <f t="shared" si="60"/>
        <v>53</v>
      </c>
      <c r="BL1111" s="110">
        <f t="shared" si="61"/>
        <v>4.416666666666667</v>
      </c>
    </row>
    <row r="1112" spans="1:64" s="77" customFormat="1" ht="18.75" customHeight="1" x14ac:dyDescent="0.25">
      <c r="A1112" s="105" t="s">
        <v>9099</v>
      </c>
      <c r="B1112" s="51" t="s">
        <v>9883</v>
      </c>
      <c r="C1112" s="49">
        <v>82</v>
      </c>
      <c r="D1112" s="63" t="s">
        <v>3333</v>
      </c>
      <c r="E1112" s="51" t="s">
        <v>2317</v>
      </c>
      <c r="F1112" s="114">
        <v>5009</v>
      </c>
      <c r="G1112" s="51" t="s">
        <v>374</v>
      </c>
      <c r="H1112" s="24" t="str">
        <f>IFERROR(IF(F1112*1=9999,VLOOKUP(99&amp;C1112*1,[4]Depara_Prod_Oficial!$A$2:$F$1048576,6,FALSE),VLOOKUP(F1112*1,[4]Depara_Prod_Oficial!$A$2:$F$1048576,6,FALSE)),E1112)</f>
        <v>AP STD</v>
      </c>
      <c r="I1112" s="24" t="str">
        <f>IFERROR(VLOOKUP(H1112,'[5]Principais Produtos'!$C$1:$D$42,2,0),"Não")</f>
        <v>Sim</v>
      </c>
      <c r="J1112" s="51" t="s">
        <v>925</v>
      </c>
      <c r="K1112" s="51" t="s">
        <v>378</v>
      </c>
      <c r="L1112" s="51"/>
      <c r="M1112" s="124" t="s">
        <v>369</v>
      </c>
      <c r="N1112" s="125">
        <v>69039.23</v>
      </c>
      <c r="O1112" s="125">
        <v>0</v>
      </c>
      <c r="P1112" s="56">
        <v>69039.23</v>
      </c>
      <c r="Q1112" s="122"/>
      <c r="R1112" s="123"/>
      <c r="S1112" s="62" t="s">
        <v>375</v>
      </c>
      <c r="T1112" s="53">
        <v>1581945</v>
      </c>
      <c r="U1112" s="53" t="s">
        <v>9878</v>
      </c>
      <c r="V1112" s="53" t="s">
        <v>9879</v>
      </c>
      <c r="W1112" s="53" t="s">
        <v>52</v>
      </c>
      <c r="X1112" s="53" t="s">
        <v>9880</v>
      </c>
      <c r="Y1112" s="53" t="s">
        <v>9881</v>
      </c>
      <c r="Z1112" s="53" t="s">
        <v>9882</v>
      </c>
      <c r="AA1112" s="53" t="s">
        <v>56</v>
      </c>
      <c r="AB1112" s="53">
        <v>29821.23</v>
      </c>
      <c r="AC1112" s="53">
        <v>37045</v>
      </c>
      <c r="AD1112" s="53" t="s">
        <v>56</v>
      </c>
      <c r="AE1112" s="53" t="s">
        <v>56</v>
      </c>
      <c r="AF1112" s="53" t="s">
        <v>56</v>
      </c>
      <c r="AG1112" s="53">
        <v>29821.23</v>
      </c>
      <c r="AH1112" s="53" t="s">
        <v>102</v>
      </c>
      <c r="AI1112" s="53">
        <v>14910.62</v>
      </c>
      <c r="AJ1112" s="53">
        <v>0</v>
      </c>
      <c r="AK1112" s="53" t="s">
        <v>58</v>
      </c>
      <c r="AL1112" s="53">
        <v>0</v>
      </c>
      <c r="AM1112" s="51" t="s">
        <v>59</v>
      </c>
      <c r="AN1112" s="51" t="s">
        <v>60</v>
      </c>
      <c r="AO1112" s="51"/>
      <c r="AP1112" s="53" t="s">
        <v>61</v>
      </c>
      <c r="AQ1112" s="53" t="s">
        <v>270</v>
      </c>
      <c r="AR1112" s="53" t="s">
        <v>199</v>
      </c>
      <c r="AS1112" s="53" t="s">
        <v>88</v>
      </c>
      <c r="AT1112" s="53" t="s">
        <v>187</v>
      </c>
      <c r="AU1112" s="53" t="s">
        <v>65</v>
      </c>
      <c r="AV1112" s="53" t="s">
        <v>3135</v>
      </c>
      <c r="AW1112" s="53" t="s">
        <v>283</v>
      </c>
      <c r="AX1112" s="53" t="s">
        <v>284</v>
      </c>
      <c r="AY1112" s="53" t="s">
        <v>93</v>
      </c>
      <c r="AZ1112" s="53" t="s">
        <v>9120</v>
      </c>
      <c r="BA1112" s="53" t="s">
        <v>155</v>
      </c>
      <c r="BB1112" s="53">
        <v>0</v>
      </c>
      <c r="BC1112" s="53" t="s">
        <v>9883</v>
      </c>
      <c r="BD1112" s="58">
        <v>41305</v>
      </c>
      <c r="BE1112" s="58">
        <v>41314</v>
      </c>
      <c r="BF1112" s="53">
        <v>29821.23</v>
      </c>
      <c r="BG1112" s="58">
        <v>41314</v>
      </c>
      <c r="BH1112" s="59" t="s">
        <v>9120</v>
      </c>
      <c r="BI1112" s="60">
        <v>1704</v>
      </c>
      <c r="BJ1112" s="61">
        <v>56.8</v>
      </c>
      <c r="BK1112" s="27">
        <f t="shared" si="60"/>
        <v>56</v>
      </c>
      <c r="BL1112" s="110">
        <f t="shared" si="61"/>
        <v>4.666666666666667</v>
      </c>
    </row>
    <row r="1113" spans="1:64" s="77" customFormat="1" ht="18.75" customHeight="1" x14ac:dyDescent="0.25">
      <c r="A1113" s="105" t="s">
        <v>9099</v>
      </c>
      <c r="B1113" s="51" t="s">
        <v>9888</v>
      </c>
      <c r="C1113" s="49">
        <v>93</v>
      </c>
      <c r="D1113" s="63" t="s">
        <v>3333</v>
      </c>
      <c r="E1113" s="51" t="s">
        <v>3186</v>
      </c>
      <c r="F1113" s="114">
        <v>7001</v>
      </c>
      <c r="G1113" s="51" t="s">
        <v>46</v>
      </c>
      <c r="H1113" s="24" t="str">
        <f>IFERROR(IF(F1113*1=9999,VLOOKUP(99&amp;C1113*1,[4]Depara_Prod_Oficial!$A$2:$F$1048576,6,FALSE),VLOOKUP(F1113*1,[4]Depara_Prod_Oficial!$A$2:$F$1048576,6,FALSE)),E1113)</f>
        <v>Vida Funcionários</v>
      </c>
      <c r="I1113" s="24" t="str">
        <f>IFERROR(VLOOKUP(H1113,'[5]Principais Produtos'!$C$1:$D$42,2,0),"Não")</f>
        <v>Não</v>
      </c>
      <c r="J1113" s="51" t="s">
        <v>400</v>
      </c>
      <c r="K1113" s="51" t="s">
        <v>400</v>
      </c>
      <c r="L1113" s="51"/>
      <c r="M1113" s="124" t="s">
        <v>369</v>
      </c>
      <c r="N1113" s="125">
        <v>150010</v>
      </c>
      <c r="O1113" s="125">
        <v>0</v>
      </c>
      <c r="P1113" s="56">
        <v>150010</v>
      </c>
      <c r="Q1113" s="122"/>
      <c r="R1113" s="123"/>
      <c r="S1113" s="62" t="s">
        <v>375</v>
      </c>
      <c r="T1113" s="53">
        <v>1495960</v>
      </c>
      <c r="U1113" s="53" t="s">
        <v>9884</v>
      </c>
      <c r="V1113" s="53" t="s">
        <v>9885</v>
      </c>
      <c r="W1113" s="53" t="s">
        <v>52</v>
      </c>
      <c r="X1113" s="53" t="s">
        <v>2554</v>
      </c>
      <c r="Y1113" s="53" t="s">
        <v>9886</v>
      </c>
      <c r="Z1113" s="53" t="s">
        <v>9887</v>
      </c>
      <c r="AA1113" s="53" t="s">
        <v>56</v>
      </c>
      <c r="AB1113" s="53">
        <v>68010</v>
      </c>
      <c r="AC1113" s="53">
        <v>68010</v>
      </c>
      <c r="AD1113" s="53" t="s">
        <v>56</v>
      </c>
      <c r="AE1113" s="53" t="s">
        <v>56</v>
      </c>
      <c r="AF1113" s="53" t="s">
        <v>56</v>
      </c>
      <c r="AG1113" s="53">
        <v>68010</v>
      </c>
      <c r="AH1113" s="53" t="s">
        <v>102</v>
      </c>
      <c r="AI1113" s="53">
        <v>34005</v>
      </c>
      <c r="AJ1113" s="53">
        <v>0</v>
      </c>
      <c r="AK1113" s="53" t="s">
        <v>58</v>
      </c>
      <c r="AL1113" s="53">
        <v>0</v>
      </c>
      <c r="AM1113" s="51" t="s">
        <v>59</v>
      </c>
      <c r="AN1113" s="51" t="s">
        <v>60</v>
      </c>
      <c r="AO1113" s="51"/>
      <c r="AP1113" s="53" t="s">
        <v>61</v>
      </c>
      <c r="AQ1113" s="53" t="s">
        <v>270</v>
      </c>
      <c r="AR1113" s="53" t="s">
        <v>63</v>
      </c>
      <c r="AS1113" s="53" t="s">
        <v>88</v>
      </c>
      <c r="AT1113" s="53" t="s">
        <v>169</v>
      </c>
      <c r="AU1113" s="53" t="s">
        <v>65</v>
      </c>
      <c r="AV1113" s="53" t="s">
        <v>876</v>
      </c>
      <c r="AW1113" s="53" t="s">
        <v>774</v>
      </c>
      <c r="AX1113" s="53" t="s">
        <v>775</v>
      </c>
      <c r="AY1113" s="53" t="s">
        <v>93</v>
      </c>
      <c r="AZ1113" s="53" t="s">
        <v>9254</v>
      </c>
      <c r="BA1113" s="53" t="s">
        <v>155</v>
      </c>
      <c r="BB1113" s="53">
        <v>0</v>
      </c>
      <c r="BC1113" s="53" t="s">
        <v>9888</v>
      </c>
      <c r="BD1113" s="58">
        <v>41110</v>
      </c>
      <c r="BE1113" s="58">
        <v>41121</v>
      </c>
      <c r="BF1113" s="53">
        <v>68010</v>
      </c>
      <c r="BG1113" s="58">
        <v>41121</v>
      </c>
      <c r="BH1113" s="59" t="s">
        <v>9254</v>
      </c>
      <c r="BI1113" s="60">
        <v>1912</v>
      </c>
      <c r="BJ1113" s="61">
        <v>63.733333333333334</v>
      </c>
      <c r="BK1113" s="27">
        <f t="shared" si="60"/>
        <v>62</v>
      </c>
      <c r="BL1113" s="110">
        <f t="shared" si="61"/>
        <v>5.166666666666667</v>
      </c>
    </row>
    <row r="1114" spans="1:64" s="77" customFormat="1" ht="18.75" customHeight="1" x14ac:dyDescent="0.25">
      <c r="A1114" s="105" t="s">
        <v>9099</v>
      </c>
      <c r="B1114" s="51" t="s">
        <v>9894</v>
      </c>
      <c r="C1114" s="49">
        <v>93</v>
      </c>
      <c r="D1114" s="63" t="s">
        <v>3333</v>
      </c>
      <c r="E1114" s="51" t="s">
        <v>1632</v>
      </c>
      <c r="F1114" s="114">
        <v>8061</v>
      </c>
      <c r="G1114" s="51" t="s">
        <v>389</v>
      </c>
      <c r="H1114" s="24" t="str">
        <f>IFERROR(IF(F1114*1=9999,VLOOKUP(99&amp;C1114*1,[4]Depara_Prod_Oficial!$A$2:$F$1048576,6,FALSE),VLOOKUP(F1114*1,[4]Depara_Prod_Oficial!$A$2:$F$1048576,6,FALSE)),E1114)</f>
        <v>Vida Homem</v>
      </c>
      <c r="I1114" s="24" t="str">
        <f>IFERROR(VLOOKUP(H1114,'[5]Principais Produtos'!$C$1:$D$42,2,0),"Não")</f>
        <v>Sim</v>
      </c>
      <c r="J1114" s="51" t="s">
        <v>387</v>
      </c>
      <c r="K1114" s="51" t="s">
        <v>921</v>
      </c>
      <c r="L1114" s="51"/>
      <c r="M1114" s="124" t="s">
        <v>369</v>
      </c>
      <c r="N1114" s="125">
        <v>201176</v>
      </c>
      <c r="O1114" s="125">
        <v>0</v>
      </c>
      <c r="P1114" s="56">
        <v>201176</v>
      </c>
      <c r="Q1114" s="122"/>
      <c r="R1114" s="123"/>
      <c r="S1114" s="62" t="s">
        <v>375</v>
      </c>
      <c r="T1114" s="53">
        <v>1768499</v>
      </c>
      <c r="U1114" s="53" t="s">
        <v>9889</v>
      </c>
      <c r="V1114" s="53" t="s">
        <v>9890</v>
      </c>
      <c r="W1114" s="53" t="s">
        <v>52</v>
      </c>
      <c r="X1114" s="53" t="s">
        <v>9891</v>
      </c>
      <c r="Y1114" s="53" t="s">
        <v>9892</v>
      </c>
      <c r="Z1114" s="53" t="s">
        <v>9893</v>
      </c>
      <c r="AA1114" s="53" t="s">
        <v>56</v>
      </c>
      <c r="AB1114" s="53">
        <v>103000</v>
      </c>
      <c r="AC1114" s="53">
        <v>103000</v>
      </c>
      <c r="AD1114" s="53" t="s">
        <v>56</v>
      </c>
      <c r="AE1114" s="53" t="s">
        <v>56</v>
      </c>
      <c r="AF1114" s="53" t="s">
        <v>56</v>
      </c>
      <c r="AG1114" s="53">
        <v>103000</v>
      </c>
      <c r="AH1114" s="53" t="s">
        <v>102</v>
      </c>
      <c r="AI1114" s="53">
        <v>51500</v>
      </c>
      <c r="AJ1114" s="53">
        <v>0</v>
      </c>
      <c r="AK1114" s="53" t="s">
        <v>58</v>
      </c>
      <c r="AL1114" s="53">
        <v>0</v>
      </c>
      <c r="AM1114" s="51" t="s">
        <v>59</v>
      </c>
      <c r="AN1114" s="51" t="s">
        <v>60</v>
      </c>
      <c r="AO1114" s="51"/>
      <c r="AP1114" s="53" t="s">
        <v>61</v>
      </c>
      <c r="AQ1114" s="53" t="s">
        <v>270</v>
      </c>
      <c r="AR1114" s="53" t="s">
        <v>199</v>
      </c>
      <c r="AS1114" s="53" t="s">
        <v>88</v>
      </c>
      <c r="AT1114" s="53" t="s">
        <v>169</v>
      </c>
      <c r="AU1114" s="53" t="s">
        <v>65</v>
      </c>
      <c r="AV1114" s="53" t="s">
        <v>8034</v>
      </c>
      <c r="AW1114" s="53" t="s">
        <v>272</v>
      </c>
      <c r="AX1114" s="53" t="s">
        <v>273</v>
      </c>
      <c r="AY1114" s="53" t="s">
        <v>93</v>
      </c>
      <c r="AZ1114" s="53" t="s">
        <v>9112</v>
      </c>
      <c r="BA1114" s="53" t="s">
        <v>274</v>
      </c>
      <c r="BB1114" s="53">
        <v>0</v>
      </c>
      <c r="BC1114" s="53" t="s">
        <v>9894</v>
      </c>
      <c r="BD1114" s="58">
        <v>41507</v>
      </c>
      <c r="BE1114" s="58">
        <v>41636</v>
      </c>
      <c r="BF1114" s="53">
        <v>103000</v>
      </c>
      <c r="BG1114" s="58">
        <v>41636</v>
      </c>
      <c r="BH1114" s="59" t="s">
        <v>9112</v>
      </c>
      <c r="BI1114" s="60">
        <v>1374</v>
      </c>
      <c r="BJ1114" s="61">
        <v>45.8</v>
      </c>
      <c r="BK1114" s="27">
        <f t="shared" si="60"/>
        <v>45</v>
      </c>
      <c r="BL1114" s="110">
        <f t="shared" si="61"/>
        <v>3.75</v>
      </c>
    </row>
    <row r="1115" spans="1:64" s="77" customFormat="1" ht="18.75" customHeight="1" x14ac:dyDescent="0.25">
      <c r="A1115" s="105" t="s">
        <v>9099</v>
      </c>
      <c r="B1115" s="51" t="s">
        <v>9900</v>
      </c>
      <c r="C1115" s="49">
        <v>93</v>
      </c>
      <c r="D1115" s="63" t="s">
        <v>3333</v>
      </c>
      <c r="E1115" s="51" t="s">
        <v>377</v>
      </c>
      <c r="F1115" s="114">
        <v>1008</v>
      </c>
      <c r="G1115" s="51" t="s">
        <v>374</v>
      </c>
      <c r="H1115" s="24" t="str">
        <f>IFERROR(IF(F1115*1=9999,VLOOKUP(99&amp;C1115*1,[4]Depara_Prod_Oficial!$A$2:$F$1048576,6,FALSE),VLOOKUP(F1115*1,[4]Depara_Prod_Oficial!$A$2:$F$1048576,6,FALSE)),E1115)</f>
        <v>Vida Proteção Exclusiva</v>
      </c>
      <c r="I1115" s="24" t="str">
        <f>IFERROR(VLOOKUP(H1115,'[5]Principais Produtos'!$C$1:$D$42,2,0),"Não")</f>
        <v>Sim</v>
      </c>
      <c r="J1115" s="51" t="s">
        <v>387</v>
      </c>
      <c r="K1115" s="51" t="s">
        <v>47</v>
      </c>
      <c r="L1115" s="51"/>
      <c r="M1115" s="124" t="s">
        <v>369</v>
      </c>
      <c r="N1115" s="125">
        <v>99110.52</v>
      </c>
      <c r="O1115" s="125">
        <v>0</v>
      </c>
      <c r="P1115" s="56">
        <v>99110.52</v>
      </c>
      <c r="Q1115" s="122"/>
      <c r="R1115" s="123"/>
      <c r="S1115" s="62" t="s">
        <v>375</v>
      </c>
      <c r="T1115" s="53">
        <v>1745076</v>
      </c>
      <c r="U1115" s="53" t="s">
        <v>9895</v>
      </c>
      <c r="V1115" s="53" t="s">
        <v>9896</v>
      </c>
      <c r="W1115" s="53" t="s">
        <v>52</v>
      </c>
      <c r="X1115" s="53" t="s">
        <v>9897</v>
      </c>
      <c r="Y1115" s="53" t="s">
        <v>9898</v>
      </c>
      <c r="Z1115" s="53" t="s">
        <v>9899</v>
      </c>
      <c r="AA1115" s="53" t="s">
        <v>56</v>
      </c>
      <c r="AB1115" s="53">
        <v>42916.34</v>
      </c>
      <c r="AC1115" s="53">
        <v>42916.34</v>
      </c>
      <c r="AD1115" s="53" t="s">
        <v>56</v>
      </c>
      <c r="AE1115" s="53" t="s">
        <v>56</v>
      </c>
      <c r="AF1115" s="53" t="s">
        <v>56</v>
      </c>
      <c r="AG1115" s="53">
        <v>42916.34</v>
      </c>
      <c r="AH1115" s="53" t="s">
        <v>102</v>
      </c>
      <c r="AI1115" s="53">
        <v>21458.17</v>
      </c>
      <c r="AJ1115" s="53">
        <v>0</v>
      </c>
      <c r="AK1115" s="53" t="s">
        <v>58</v>
      </c>
      <c r="AL1115" s="53">
        <v>0</v>
      </c>
      <c r="AM1115" s="51" t="s">
        <v>59</v>
      </c>
      <c r="AN1115" s="51" t="s">
        <v>60</v>
      </c>
      <c r="AO1115" s="51"/>
      <c r="AP1115" s="53" t="s">
        <v>61</v>
      </c>
      <c r="AQ1115" s="53" t="s">
        <v>270</v>
      </c>
      <c r="AR1115" s="53" t="s">
        <v>63</v>
      </c>
      <c r="AS1115" s="53" t="s">
        <v>88</v>
      </c>
      <c r="AT1115" s="53" t="s">
        <v>153</v>
      </c>
      <c r="AU1115" s="53" t="s">
        <v>65</v>
      </c>
      <c r="AV1115" s="53" t="s">
        <v>1155</v>
      </c>
      <c r="AW1115" s="53" t="s">
        <v>92</v>
      </c>
      <c r="AX1115" s="53" t="s">
        <v>68</v>
      </c>
      <c r="AY1115" s="53" t="s">
        <v>93</v>
      </c>
      <c r="AZ1115" s="53" t="s">
        <v>9140</v>
      </c>
      <c r="BA1115" s="53" t="s">
        <v>274</v>
      </c>
      <c r="BB1115" s="53">
        <v>0</v>
      </c>
      <c r="BC1115" s="53" t="s">
        <v>9900</v>
      </c>
      <c r="BD1115" s="58">
        <v>41578</v>
      </c>
      <c r="BE1115" s="58">
        <v>41592</v>
      </c>
      <c r="BF1115" s="53">
        <v>42916.34</v>
      </c>
      <c r="BG1115" s="58">
        <v>41592</v>
      </c>
      <c r="BH1115" s="59" t="s">
        <v>9140</v>
      </c>
      <c r="BI1115" s="60">
        <v>1422</v>
      </c>
      <c r="BJ1115" s="61">
        <v>47.4</v>
      </c>
      <c r="BK1115" s="27">
        <f t="shared" si="60"/>
        <v>46</v>
      </c>
      <c r="BL1115" s="110">
        <f t="shared" si="61"/>
        <v>3.8333333333333335</v>
      </c>
    </row>
    <row r="1116" spans="1:64" s="77" customFormat="1" ht="18.75" customHeight="1" x14ac:dyDescent="0.25">
      <c r="A1116" s="105" t="s">
        <v>9099</v>
      </c>
      <c r="B1116" s="51" t="s">
        <v>9906</v>
      </c>
      <c r="C1116" s="49" t="s">
        <v>1618</v>
      </c>
      <c r="D1116" s="63" t="s">
        <v>3333</v>
      </c>
      <c r="E1116" s="51" t="s">
        <v>1622</v>
      </c>
      <c r="F1116" s="114">
        <v>9999</v>
      </c>
      <c r="G1116" s="51" t="s">
        <v>389</v>
      </c>
      <c r="H1116" s="24" t="str">
        <f>IFERROR(IF(F1116*1=9999,VLOOKUP(99&amp;C1116*1,[4]Depara_Prod_Oficial!$A$2:$F$1048576,6,FALSE),VLOOKUP(F1116*1,[4]Depara_Prod_Oficial!$A$2:$F$1048576,6,FALSE)),E1116)</f>
        <v>PRODUTO GENÉRICO</v>
      </c>
      <c r="I1116" s="24" t="str">
        <f>IFERROR(VLOOKUP(H1116,'[5]Principais Produtos'!$C$1:$D$42,2,0),"Não")</f>
        <v>Não</v>
      </c>
      <c r="J1116" s="51" t="s">
        <v>400</v>
      </c>
      <c r="K1116" s="51" t="s">
        <v>400</v>
      </c>
      <c r="L1116" s="51"/>
      <c r="M1116" s="124" t="s">
        <v>903</v>
      </c>
      <c r="N1116" s="125">
        <v>699885.24</v>
      </c>
      <c r="O1116" s="125">
        <v>699885.24</v>
      </c>
      <c r="P1116" s="56">
        <v>0</v>
      </c>
      <c r="Q1116" s="122"/>
      <c r="R1116" s="123"/>
      <c r="S1116" s="62" t="s">
        <v>375</v>
      </c>
      <c r="T1116" s="53">
        <v>1759243</v>
      </c>
      <c r="U1116" s="53" t="s">
        <v>9901</v>
      </c>
      <c r="V1116" s="53" t="s">
        <v>9902</v>
      </c>
      <c r="W1116" s="53" t="s">
        <v>52</v>
      </c>
      <c r="X1116" s="53" t="s">
        <v>9903</v>
      </c>
      <c r="Y1116" s="53" t="s">
        <v>9904</v>
      </c>
      <c r="Z1116" s="53" t="s">
        <v>9905</v>
      </c>
      <c r="AA1116" s="53" t="s">
        <v>56</v>
      </c>
      <c r="AB1116" s="53">
        <v>475133.5</v>
      </c>
      <c r="AC1116" s="53">
        <v>475133.5</v>
      </c>
      <c r="AD1116" s="53" t="s">
        <v>56</v>
      </c>
      <c r="AE1116" s="53" t="s">
        <v>56</v>
      </c>
      <c r="AF1116" s="53" t="s">
        <v>56</v>
      </c>
      <c r="AG1116" s="53">
        <v>475133.5</v>
      </c>
      <c r="AH1116" s="53" t="s">
        <v>57</v>
      </c>
      <c r="AI1116" s="53">
        <v>475133.5</v>
      </c>
      <c r="AJ1116" s="53">
        <v>0</v>
      </c>
      <c r="AK1116" s="53" t="s">
        <v>58</v>
      </c>
      <c r="AL1116" s="53">
        <v>0</v>
      </c>
      <c r="AM1116" s="51" t="s">
        <v>59</v>
      </c>
      <c r="AN1116" s="51" t="s">
        <v>60</v>
      </c>
      <c r="AO1116" s="51"/>
      <c r="AP1116" s="53" t="s">
        <v>61</v>
      </c>
      <c r="AQ1116" s="53" t="s">
        <v>270</v>
      </c>
      <c r="AR1116" s="53" t="s">
        <v>63</v>
      </c>
      <c r="AS1116" s="53" t="s">
        <v>88</v>
      </c>
      <c r="AT1116" s="53" t="s">
        <v>169</v>
      </c>
      <c r="AU1116" s="53" t="s">
        <v>65</v>
      </c>
      <c r="AV1116" s="53" t="s">
        <v>1765</v>
      </c>
      <c r="AW1116" s="53" t="s">
        <v>92</v>
      </c>
      <c r="AX1116" s="53" t="s">
        <v>68</v>
      </c>
      <c r="AY1116" s="53" t="s">
        <v>93</v>
      </c>
      <c r="AZ1116" s="53" t="s">
        <v>9214</v>
      </c>
      <c r="BA1116" s="53" t="s">
        <v>163</v>
      </c>
      <c r="BB1116" s="53">
        <v>0</v>
      </c>
      <c r="BC1116" s="53" t="s">
        <v>9906</v>
      </c>
      <c r="BD1116" s="58">
        <v>41587</v>
      </c>
      <c r="BE1116" s="58">
        <v>41617</v>
      </c>
      <c r="BF1116" s="53">
        <v>475133.5</v>
      </c>
      <c r="BG1116" s="58">
        <v>41617</v>
      </c>
      <c r="BH1116" s="59" t="s">
        <v>9214</v>
      </c>
      <c r="BI1116" s="60">
        <v>1400</v>
      </c>
      <c r="BJ1116" s="61">
        <v>46.666666666666664</v>
      </c>
      <c r="BK1116" s="27">
        <f t="shared" si="60"/>
        <v>46</v>
      </c>
      <c r="BL1116" s="110">
        <f t="shared" si="61"/>
        <v>3.8333333333333335</v>
      </c>
    </row>
    <row r="1117" spans="1:64" s="77" customFormat="1" ht="18.75" customHeight="1" x14ac:dyDescent="0.25">
      <c r="A1117" s="105" t="s">
        <v>9099</v>
      </c>
      <c r="B1117" s="51" t="s">
        <v>9912</v>
      </c>
      <c r="C1117" s="49">
        <v>93</v>
      </c>
      <c r="D1117" s="63" t="s">
        <v>3333</v>
      </c>
      <c r="E1117" s="51" t="s">
        <v>377</v>
      </c>
      <c r="F1117" s="114">
        <v>5030</v>
      </c>
      <c r="G1117" s="51" t="s">
        <v>46</v>
      </c>
      <c r="H1117" s="24" t="str">
        <f>IFERROR(IF(F1117*1=9999,VLOOKUP(99&amp;C1117*1,[4]Depara_Prod_Oficial!$A$2:$F$1048576,6,FALSE),VLOOKUP(F1117*1,[4]Depara_Prod_Oficial!$A$2:$F$1048576,6,FALSE)),E1117)</f>
        <v>Vida Proteção Exclusiva</v>
      </c>
      <c r="I1117" s="24" t="str">
        <f>IFERROR(VLOOKUP(H1117,'[5]Principais Produtos'!$C$1:$D$42,2,0),"Não")</f>
        <v>Sim</v>
      </c>
      <c r="J1117" s="51" t="s">
        <v>387</v>
      </c>
      <c r="K1117" s="51" t="s">
        <v>47</v>
      </c>
      <c r="L1117" s="51"/>
      <c r="M1117" s="124" t="s">
        <v>369</v>
      </c>
      <c r="N1117" s="125">
        <v>69212.42</v>
      </c>
      <c r="O1117" s="125">
        <v>0</v>
      </c>
      <c r="P1117" s="56">
        <v>69212.42</v>
      </c>
      <c r="Q1117" s="122"/>
      <c r="R1117" s="123"/>
      <c r="S1117" s="62" t="s">
        <v>375</v>
      </c>
      <c r="T1117" s="53">
        <v>1501662</v>
      </c>
      <c r="U1117" s="53" t="s">
        <v>9907</v>
      </c>
      <c r="V1117" s="53" t="s">
        <v>9908</v>
      </c>
      <c r="W1117" s="53" t="s">
        <v>52</v>
      </c>
      <c r="X1117" s="53" t="s">
        <v>9909</v>
      </c>
      <c r="Y1117" s="53" t="s">
        <v>9910</v>
      </c>
      <c r="Z1117" s="53" t="s">
        <v>9911</v>
      </c>
      <c r="AA1117" s="53" t="s">
        <v>56</v>
      </c>
      <c r="AB1117" s="53">
        <v>30985</v>
      </c>
      <c r="AC1117" s="53">
        <v>30985</v>
      </c>
      <c r="AD1117" s="53" t="s">
        <v>56</v>
      </c>
      <c r="AE1117" s="53" t="s">
        <v>56</v>
      </c>
      <c r="AF1117" s="53" t="s">
        <v>56</v>
      </c>
      <c r="AG1117" s="53">
        <v>30985</v>
      </c>
      <c r="AH1117" s="53" t="s">
        <v>102</v>
      </c>
      <c r="AI1117" s="53">
        <v>15492.5</v>
      </c>
      <c r="AJ1117" s="53">
        <v>0</v>
      </c>
      <c r="AK1117" s="53" t="s">
        <v>58</v>
      </c>
      <c r="AL1117" s="53">
        <v>0</v>
      </c>
      <c r="AM1117" s="51" t="s">
        <v>59</v>
      </c>
      <c r="AN1117" s="51" t="s">
        <v>60</v>
      </c>
      <c r="AO1117" s="51"/>
      <c r="AP1117" s="53" t="s">
        <v>61</v>
      </c>
      <c r="AQ1117" s="53" t="s">
        <v>270</v>
      </c>
      <c r="AR1117" s="53" t="s">
        <v>63</v>
      </c>
      <c r="AS1117" s="53" t="s">
        <v>88</v>
      </c>
      <c r="AT1117" s="53" t="s">
        <v>169</v>
      </c>
      <c r="AU1117" s="53" t="s">
        <v>65</v>
      </c>
      <c r="AV1117" s="53" t="s">
        <v>3294</v>
      </c>
      <c r="AW1117" s="53" t="s">
        <v>92</v>
      </c>
      <c r="AX1117" s="53" t="s">
        <v>68</v>
      </c>
      <c r="AY1117" s="53" t="s">
        <v>93</v>
      </c>
      <c r="AZ1117" s="53" t="s">
        <v>9160</v>
      </c>
      <c r="BA1117" s="53" t="s">
        <v>274</v>
      </c>
      <c r="BB1117" s="53">
        <v>0</v>
      </c>
      <c r="BC1117" s="53" t="s">
        <v>9912</v>
      </c>
      <c r="BD1117" s="58">
        <v>40997</v>
      </c>
      <c r="BE1117" s="58">
        <v>41132</v>
      </c>
      <c r="BF1117" s="53">
        <v>30985</v>
      </c>
      <c r="BG1117" s="58">
        <v>41132</v>
      </c>
      <c r="BH1117" s="59" t="s">
        <v>9160</v>
      </c>
      <c r="BI1117" s="60">
        <v>1900</v>
      </c>
      <c r="BJ1117" s="61">
        <v>63.333333333333336</v>
      </c>
      <c r="BK1117" s="27">
        <f t="shared" si="60"/>
        <v>62</v>
      </c>
      <c r="BL1117" s="110">
        <f t="shared" si="61"/>
        <v>5.166666666666667</v>
      </c>
    </row>
    <row r="1118" spans="1:64" s="77" customFormat="1" ht="18.75" customHeight="1" x14ac:dyDescent="0.25">
      <c r="A1118" s="105" t="s">
        <v>9099</v>
      </c>
      <c r="B1118" s="51" t="s">
        <v>9916</v>
      </c>
      <c r="C1118" s="49">
        <v>93</v>
      </c>
      <c r="D1118" s="63" t="s">
        <v>3333</v>
      </c>
      <c r="E1118" s="51" t="s">
        <v>3186</v>
      </c>
      <c r="F1118" s="114">
        <v>7001</v>
      </c>
      <c r="G1118" s="51" t="s">
        <v>46</v>
      </c>
      <c r="H1118" s="24" t="str">
        <f>IFERROR(IF(F1118*1=9999,VLOOKUP(99&amp;C1118*1,[4]Depara_Prod_Oficial!$A$2:$F$1048576,6,FALSE),VLOOKUP(F1118*1,[4]Depara_Prod_Oficial!$A$2:$F$1048576,6,FALSE)),E1118)</f>
        <v>Vida Funcionários</v>
      </c>
      <c r="I1118" s="24" t="str">
        <f>IFERROR(VLOOKUP(H1118,'[5]Principais Produtos'!$C$1:$D$42,2,0),"Não")</f>
        <v>Não</v>
      </c>
      <c r="J1118" s="51" t="s">
        <v>400</v>
      </c>
      <c r="K1118" s="51" t="s">
        <v>400</v>
      </c>
      <c r="L1118" s="51"/>
      <c r="M1118" s="124" t="s">
        <v>48</v>
      </c>
      <c r="N1118" s="125">
        <v>127354.24000000001</v>
      </c>
      <c r="O1118" s="125">
        <v>120000</v>
      </c>
      <c r="P1118" s="56">
        <v>7354.2400000000052</v>
      </c>
      <c r="Q1118" s="122">
        <v>12000</v>
      </c>
      <c r="R1118" s="123"/>
      <c r="S1118" s="62" t="s">
        <v>375</v>
      </c>
      <c r="T1118" s="53">
        <v>1837581</v>
      </c>
      <c r="U1118" s="53" t="s">
        <v>9913</v>
      </c>
      <c r="V1118" s="53" t="s">
        <v>9914</v>
      </c>
      <c r="W1118" s="53" t="s">
        <v>52</v>
      </c>
      <c r="X1118" s="53" t="s">
        <v>2554</v>
      </c>
      <c r="Y1118" s="53" t="s">
        <v>9915</v>
      </c>
      <c r="Z1118" s="53" t="s">
        <v>8332</v>
      </c>
      <c r="AA1118" s="53" t="s">
        <v>56</v>
      </c>
      <c r="AB1118" s="53">
        <v>62920.2</v>
      </c>
      <c r="AC1118" s="53">
        <v>62950.2</v>
      </c>
      <c r="AD1118" s="53" t="s">
        <v>56</v>
      </c>
      <c r="AE1118" s="53" t="s">
        <v>56</v>
      </c>
      <c r="AF1118" s="53" t="s">
        <v>56</v>
      </c>
      <c r="AG1118" s="53">
        <v>62950.2</v>
      </c>
      <c r="AH1118" s="53" t="s">
        <v>102</v>
      </c>
      <c r="AI1118" s="53">
        <v>31475.1</v>
      </c>
      <c r="AJ1118" s="53">
        <v>0</v>
      </c>
      <c r="AK1118" s="53" t="s">
        <v>58</v>
      </c>
      <c r="AL1118" s="53">
        <v>0</v>
      </c>
      <c r="AM1118" s="51" t="s">
        <v>59</v>
      </c>
      <c r="AN1118" s="51" t="s">
        <v>60</v>
      </c>
      <c r="AO1118" s="51"/>
      <c r="AP1118" s="53" t="s">
        <v>61</v>
      </c>
      <c r="AQ1118" s="53" t="s">
        <v>270</v>
      </c>
      <c r="AR1118" s="53" t="s">
        <v>63</v>
      </c>
      <c r="AS1118" s="53" t="s">
        <v>88</v>
      </c>
      <c r="AT1118" s="53" t="s">
        <v>169</v>
      </c>
      <c r="AU1118" s="53" t="s">
        <v>65</v>
      </c>
      <c r="AV1118" s="53" t="s">
        <v>876</v>
      </c>
      <c r="AW1118" s="53" t="s">
        <v>774</v>
      </c>
      <c r="AX1118" s="53" t="s">
        <v>775</v>
      </c>
      <c r="AY1118" s="53" t="s">
        <v>93</v>
      </c>
      <c r="AZ1118" s="53" t="s">
        <v>9267</v>
      </c>
      <c r="BA1118" s="53" t="s">
        <v>106</v>
      </c>
      <c r="BB1118" s="53">
        <v>0</v>
      </c>
      <c r="BC1118" s="53" t="s">
        <v>9916</v>
      </c>
      <c r="BD1118" s="58">
        <v>41659</v>
      </c>
      <c r="BE1118" s="58">
        <v>41751</v>
      </c>
      <c r="BF1118" s="53">
        <v>62920.2</v>
      </c>
      <c r="BG1118" s="58">
        <v>41751</v>
      </c>
      <c r="BH1118" s="59" t="s">
        <v>9267</v>
      </c>
      <c r="BI1118" s="60">
        <v>1268</v>
      </c>
      <c r="BJ1118" s="61">
        <v>42.266666666666666</v>
      </c>
      <c r="BK1118" s="27">
        <f t="shared" si="60"/>
        <v>41</v>
      </c>
      <c r="BL1118" s="110">
        <f t="shared" si="61"/>
        <v>3.4166666666666665</v>
      </c>
    </row>
    <row r="1119" spans="1:64" s="77" customFormat="1" ht="18.75" customHeight="1" x14ac:dyDescent="0.25">
      <c r="A1119" s="105" t="s">
        <v>9099</v>
      </c>
      <c r="B1119" s="51" t="s">
        <v>9923</v>
      </c>
      <c r="C1119" s="49">
        <v>82</v>
      </c>
      <c r="D1119" s="63" t="s">
        <v>3333</v>
      </c>
      <c r="E1119" s="51" t="s">
        <v>1625</v>
      </c>
      <c r="F1119" s="114">
        <v>5071</v>
      </c>
      <c r="G1119" s="51" t="s">
        <v>389</v>
      </c>
      <c r="H1119" s="24" t="str">
        <f>IFERROR(IF(F1119*1=9999,VLOOKUP(99&amp;C1119*1,[4]Depara_Prod_Oficial!$A$2:$F$1048576,6,FALSE),VLOOKUP(F1119*1,[4]Depara_Prod_Oficial!$A$2:$F$1048576,6,FALSE)),E1119)</f>
        <v>AP STD</v>
      </c>
      <c r="I1119" s="24" t="str">
        <f>IFERROR(VLOOKUP(H1119,'[5]Principais Produtos'!$C$1:$D$42,2,0),"Não")</f>
        <v>Sim</v>
      </c>
      <c r="J1119" s="51" t="s">
        <v>387</v>
      </c>
      <c r="K1119" s="51" t="s">
        <v>6139</v>
      </c>
      <c r="L1119" s="51"/>
      <c r="M1119" s="124" t="s">
        <v>48</v>
      </c>
      <c r="N1119" s="125">
        <v>6048.99</v>
      </c>
      <c r="O1119" s="125">
        <v>6000</v>
      </c>
      <c r="P1119" s="56">
        <v>48.989999999999782</v>
      </c>
      <c r="Q1119" s="122"/>
      <c r="R1119" s="123"/>
      <c r="S1119" s="62" t="s">
        <v>375</v>
      </c>
      <c r="T1119" s="53">
        <v>1721872</v>
      </c>
      <c r="U1119" s="53" t="s">
        <v>9917</v>
      </c>
      <c r="V1119" s="53" t="s">
        <v>9918</v>
      </c>
      <c r="W1119" s="53" t="s">
        <v>52</v>
      </c>
      <c r="X1119" s="53" t="s">
        <v>9919</v>
      </c>
      <c r="Y1119" s="53" t="s">
        <v>9920</v>
      </c>
      <c r="Z1119" s="53" t="s">
        <v>9921</v>
      </c>
      <c r="AA1119" s="53" t="s">
        <v>56</v>
      </c>
      <c r="AB1119" s="53">
        <v>228454</v>
      </c>
      <c r="AC1119" s="53">
        <v>228454</v>
      </c>
      <c r="AD1119" s="53" t="s">
        <v>56</v>
      </c>
      <c r="AE1119" s="53" t="s">
        <v>56</v>
      </c>
      <c r="AF1119" s="53" t="s">
        <v>56</v>
      </c>
      <c r="AG1119" s="53">
        <v>228454</v>
      </c>
      <c r="AH1119" s="53" t="s">
        <v>102</v>
      </c>
      <c r="AI1119" s="53">
        <v>114227</v>
      </c>
      <c r="AJ1119" s="53">
        <v>0</v>
      </c>
      <c r="AK1119" s="53" t="s">
        <v>58</v>
      </c>
      <c r="AL1119" s="53">
        <v>0</v>
      </c>
      <c r="AM1119" s="51" t="s">
        <v>59</v>
      </c>
      <c r="AN1119" s="51" t="s">
        <v>60</v>
      </c>
      <c r="AO1119" s="51"/>
      <c r="AP1119" s="53" t="s">
        <v>61</v>
      </c>
      <c r="AQ1119" s="53" t="s">
        <v>270</v>
      </c>
      <c r="AR1119" s="53" t="s">
        <v>161</v>
      </c>
      <c r="AS1119" s="53" t="s">
        <v>88</v>
      </c>
      <c r="AT1119" s="53" t="s">
        <v>169</v>
      </c>
      <c r="AU1119" s="53" t="s">
        <v>65</v>
      </c>
      <c r="AV1119" s="53" t="s">
        <v>9922</v>
      </c>
      <c r="AW1119" s="53" t="s">
        <v>67</v>
      </c>
      <c r="AX1119" s="53" t="s">
        <v>68</v>
      </c>
      <c r="AY1119" s="53" t="s">
        <v>93</v>
      </c>
      <c r="AZ1119" s="53" t="s">
        <v>9247</v>
      </c>
      <c r="BA1119" s="53" t="s">
        <v>106</v>
      </c>
      <c r="BB1119" s="53">
        <v>0</v>
      </c>
      <c r="BC1119" s="53" t="s">
        <v>9923</v>
      </c>
      <c r="BD1119" s="58">
        <v>41514</v>
      </c>
      <c r="BE1119" s="58">
        <v>41548</v>
      </c>
      <c r="BF1119" s="53">
        <v>228454</v>
      </c>
      <c r="BG1119" s="58">
        <v>41548</v>
      </c>
      <c r="BH1119" s="59" t="s">
        <v>9247</v>
      </c>
      <c r="BI1119" s="60">
        <v>1486</v>
      </c>
      <c r="BJ1119" s="61">
        <v>49.533333333333331</v>
      </c>
      <c r="BK1119" s="27">
        <f t="shared" si="60"/>
        <v>48</v>
      </c>
      <c r="BL1119" s="110">
        <f t="shared" si="61"/>
        <v>4</v>
      </c>
    </row>
    <row r="1120" spans="1:64" s="77" customFormat="1" ht="18.75" customHeight="1" x14ac:dyDescent="0.25">
      <c r="A1120" s="105" t="s">
        <v>9099</v>
      </c>
      <c r="B1120" s="51" t="s">
        <v>9929</v>
      </c>
      <c r="C1120" s="49">
        <v>93</v>
      </c>
      <c r="D1120" s="63" t="s">
        <v>3333</v>
      </c>
      <c r="E1120" s="51" t="s">
        <v>9932</v>
      </c>
      <c r="F1120" s="114">
        <v>1114</v>
      </c>
      <c r="G1120" s="51" t="s">
        <v>374</v>
      </c>
      <c r="H1120" s="24" t="str">
        <f>IFERROR(IF(F1120*1=9999,VLOOKUP(99&amp;C1120*1,[4]Depara_Prod_Oficial!$A$2:$F$1048576,6,FALSE),VLOOKUP(F1120*1,[4]Depara_Prod_Oficial!$A$2:$F$1048576,6,FALSE)),E1120)</f>
        <v>Saque AP</v>
      </c>
      <c r="I1120" s="24" t="str">
        <f>IFERROR(VLOOKUP(H1120,'[5]Principais Produtos'!$C$1:$D$42,2,0),"Não")</f>
        <v>Não</v>
      </c>
      <c r="J1120" s="51" t="s">
        <v>387</v>
      </c>
      <c r="K1120" s="51" t="s">
        <v>3664</v>
      </c>
      <c r="L1120" s="51"/>
      <c r="M1120" s="124" t="s">
        <v>48</v>
      </c>
      <c r="N1120" s="125">
        <v>56396.35</v>
      </c>
      <c r="O1120" s="125">
        <v>50000</v>
      </c>
      <c r="P1120" s="56">
        <v>6396.3499999999985</v>
      </c>
      <c r="Q1120" s="122">
        <v>5000</v>
      </c>
      <c r="R1120" s="123"/>
      <c r="S1120" s="62" t="s">
        <v>375</v>
      </c>
      <c r="T1120" s="53">
        <v>1851373</v>
      </c>
      <c r="U1120" s="53" t="s">
        <v>9924</v>
      </c>
      <c r="V1120" s="53" t="s">
        <v>9925</v>
      </c>
      <c r="W1120" s="53" t="s">
        <v>52</v>
      </c>
      <c r="X1120" s="53" t="s">
        <v>9926</v>
      </c>
      <c r="Y1120" s="53" t="s">
        <v>9927</v>
      </c>
      <c r="Z1120" s="53" t="s">
        <v>9928</v>
      </c>
      <c r="AA1120" s="53" t="s">
        <v>56</v>
      </c>
      <c r="AB1120" s="53">
        <v>25291</v>
      </c>
      <c r="AC1120" s="53">
        <v>25291</v>
      </c>
      <c r="AD1120" s="53" t="s">
        <v>56</v>
      </c>
      <c r="AE1120" s="53" t="s">
        <v>56</v>
      </c>
      <c r="AF1120" s="53" t="s">
        <v>56</v>
      </c>
      <c r="AG1120" s="53">
        <v>25291</v>
      </c>
      <c r="AH1120" s="53" t="s">
        <v>102</v>
      </c>
      <c r="AI1120" s="53">
        <v>12645.5</v>
      </c>
      <c r="AJ1120" s="53">
        <v>0</v>
      </c>
      <c r="AK1120" s="53" t="s">
        <v>58</v>
      </c>
      <c r="AL1120" s="53">
        <v>0</v>
      </c>
      <c r="AM1120" s="51" t="s">
        <v>59</v>
      </c>
      <c r="AN1120" s="51" t="s">
        <v>60</v>
      </c>
      <c r="AO1120" s="51"/>
      <c r="AP1120" s="53" t="s">
        <v>61</v>
      </c>
      <c r="AQ1120" s="53" t="s">
        <v>270</v>
      </c>
      <c r="AR1120" s="53" t="s">
        <v>161</v>
      </c>
      <c r="AS1120" s="53" t="s">
        <v>88</v>
      </c>
      <c r="AT1120" s="53" t="s">
        <v>187</v>
      </c>
      <c r="AU1120" s="53" t="s">
        <v>65</v>
      </c>
      <c r="AV1120" s="53" t="s">
        <v>2061</v>
      </c>
      <c r="AW1120" s="53" t="s">
        <v>272</v>
      </c>
      <c r="AX1120" s="53" t="s">
        <v>273</v>
      </c>
      <c r="AY1120" s="53" t="s">
        <v>93</v>
      </c>
      <c r="AZ1120" s="53" t="s">
        <v>9134</v>
      </c>
      <c r="BA1120" s="53" t="s">
        <v>223</v>
      </c>
      <c r="BB1120" s="53">
        <v>0</v>
      </c>
      <c r="BC1120" s="53" t="s">
        <v>9929</v>
      </c>
      <c r="BD1120" s="58">
        <v>41754</v>
      </c>
      <c r="BE1120" s="58">
        <v>41774</v>
      </c>
      <c r="BF1120" s="53">
        <v>25291</v>
      </c>
      <c r="BG1120" s="58">
        <v>41774</v>
      </c>
      <c r="BH1120" s="59" t="s">
        <v>9134</v>
      </c>
      <c r="BI1120" s="60">
        <v>1265</v>
      </c>
      <c r="BJ1120" s="61">
        <v>42.166666666666664</v>
      </c>
      <c r="BK1120" s="27">
        <f t="shared" si="60"/>
        <v>41</v>
      </c>
      <c r="BL1120" s="110">
        <f t="shared" si="61"/>
        <v>3.4166666666666665</v>
      </c>
    </row>
    <row r="1121" spans="1:62" ht="18.75" customHeight="1" x14ac:dyDescent="0.25">
      <c r="A1121" s="105" t="s">
        <v>10042</v>
      </c>
      <c r="B1121" s="51" t="s">
        <v>10048</v>
      </c>
      <c r="C1121" s="49">
        <v>93</v>
      </c>
      <c r="D1121" s="63" t="s">
        <v>3333</v>
      </c>
      <c r="E1121" s="51" t="s">
        <v>947</v>
      </c>
      <c r="F1121" s="114">
        <v>7000</v>
      </c>
      <c r="G1121" s="51" t="s">
        <v>374</v>
      </c>
      <c r="H1121" s="24"/>
      <c r="I1121" s="24"/>
      <c r="J1121" s="51" t="s">
        <v>400</v>
      </c>
      <c r="K1121" s="51" t="s">
        <v>400</v>
      </c>
      <c r="L1121" s="51"/>
      <c r="M1121" s="124" t="s">
        <v>48</v>
      </c>
      <c r="N1121" s="125">
        <v>26718.560000000001</v>
      </c>
      <c r="O1121" s="125">
        <v>26000</v>
      </c>
      <c r="P1121" s="56">
        <v>718.56000000000131</v>
      </c>
      <c r="Q1121" s="122">
        <v>3900</v>
      </c>
      <c r="R1121" s="123"/>
      <c r="S1121" s="62" t="s">
        <v>375</v>
      </c>
      <c r="T1121" s="23">
        <v>1747347</v>
      </c>
      <c r="U1121" s="23" t="s">
        <v>10043</v>
      </c>
      <c r="V1121" s="23" t="s">
        <v>10044</v>
      </c>
      <c r="W1121" s="23" t="s">
        <v>52</v>
      </c>
      <c r="X1121" s="23" t="s">
        <v>10045</v>
      </c>
      <c r="Y1121" s="23" t="s">
        <v>10046</v>
      </c>
      <c r="Z1121" s="23" t="s">
        <v>6568</v>
      </c>
      <c r="AA1121" s="23" t="s">
        <v>56</v>
      </c>
      <c r="AB1121" s="23">
        <v>13400</v>
      </c>
      <c r="AC1121" s="23">
        <v>13400</v>
      </c>
      <c r="AD1121" s="23" t="s">
        <v>56</v>
      </c>
      <c r="AE1121" s="23" t="s">
        <v>56</v>
      </c>
      <c r="AF1121" s="23" t="s">
        <v>56</v>
      </c>
      <c r="AG1121" s="23">
        <v>2010</v>
      </c>
      <c r="AH1121" s="23" t="s">
        <v>57</v>
      </c>
      <c r="AI1121" s="23">
        <v>2010</v>
      </c>
      <c r="AJ1121" s="23">
        <v>0</v>
      </c>
      <c r="AK1121" s="23" t="s">
        <v>58</v>
      </c>
      <c r="AL1121" s="23">
        <v>0</v>
      </c>
      <c r="AM1121" s="23" t="s">
        <v>59</v>
      </c>
      <c r="AN1121" s="23" t="s">
        <v>60</v>
      </c>
      <c r="AO1121" s="69"/>
      <c r="AP1121" s="23" t="s">
        <v>61</v>
      </c>
      <c r="AQ1121" s="23" t="s">
        <v>270</v>
      </c>
      <c r="AR1121" s="23" t="s">
        <v>63</v>
      </c>
      <c r="AS1121" s="23" t="s">
        <v>64</v>
      </c>
      <c r="AT1121" s="23" t="s">
        <v>153</v>
      </c>
      <c r="AU1121" s="23" t="s">
        <v>65</v>
      </c>
      <c r="AV1121" s="23" t="s">
        <v>3323</v>
      </c>
      <c r="AW1121" s="23" t="s">
        <v>272</v>
      </c>
      <c r="AX1121" s="23" t="s">
        <v>273</v>
      </c>
      <c r="AY1121" s="23" t="s">
        <v>93</v>
      </c>
      <c r="AZ1121" s="23" t="s">
        <v>10047</v>
      </c>
      <c r="BA1121" s="23" t="s">
        <v>223</v>
      </c>
      <c r="BB1121" s="135">
        <v>0</v>
      </c>
      <c r="BC1121" s="135" t="s">
        <v>10048</v>
      </c>
      <c r="BD1121" s="134">
        <v>41583</v>
      </c>
      <c r="BE1121" s="29">
        <v>41597</v>
      </c>
      <c r="BF1121" s="133">
        <v>13400</v>
      </c>
      <c r="BG1121" s="132">
        <v>41597</v>
      </c>
      <c r="BH1121" s="131" t="s">
        <v>10047</v>
      </c>
      <c r="BI1121" s="130">
        <v>1458</v>
      </c>
      <c r="BJ1121" s="129">
        <v>48.6</v>
      </c>
    </row>
    <row r="1122" spans="1:62" ht="18.75" customHeight="1" x14ac:dyDescent="0.25">
      <c r="A1122" s="105" t="s">
        <v>10042</v>
      </c>
      <c r="B1122" s="51" t="s">
        <v>10054</v>
      </c>
      <c r="C1122" s="49">
        <v>82</v>
      </c>
      <c r="D1122" s="63" t="s">
        <v>3333</v>
      </c>
      <c r="E1122" s="51" t="s">
        <v>1628</v>
      </c>
      <c r="F1122" s="114">
        <v>1101</v>
      </c>
      <c r="G1122" s="51" t="s">
        <v>374</v>
      </c>
      <c r="H1122" s="24"/>
      <c r="I1122" s="24"/>
      <c r="J1122" s="51" t="s">
        <v>387</v>
      </c>
      <c r="K1122" s="51" t="s">
        <v>6139</v>
      </c>
      <c r="L1122" s="51" t="s">
        <v>397</v>
      </c>
      <c r="M1122" s="124" t="s">
        <v>48</v>
      </c>
      <c r="N1122" s="125">
        <v>341919.98</v>
      </c>
      <c r="O1122" s="125">
        <v>292000</v>
      </c>
      <c r="P1122" s="56">
        <v>49919.979999999981</v>
      </c>
      <c r="Q1122" s="122">
        <v>43800</v>
      </c>
      <c r="R1122" s="123"/>
      <c r="S1122" s="62" t="s">
        <v>375</v>
      </c>
      <c r="T1122" s="23">
        <v>1515637</v>
      </c>
      <c r="U1122" s="23" t="s">
        <v>10049</v>
      </c>
      <c r="V1122" s="23" t="s">
        <v>10050</v>
      </c>
      <c r="W1122" s="23" t="s">
        <v>52</v>
      </c>
      <c r="X1122" s="23" t="s">
        <v>10051</v>
      </c>
      <c r="Y1122" s="23" t="s">
        <v>10052</v>
      </c>
      <c r="Z1122" s="23" t="s">
        <v>10053</v>
      </c>
      <c r="AA1122" s="23" t="s">
        <v>56</v>
      </c>
      <c r="AB1122" s="23">
        <v>100000</v>
      </c>
      <c r="AC1122" s="23">
        <v>100000</v>
      </c>
      <c r="AD1122" s="23" t="s">
        <v>56</v>
      </c>
      <c r="AE1122" s="23" t="s">
        <v>56</v>
      </c>
      <c r="AF1122" s="23" t="s">
        <v>56</v>
      </c>
      <c r="AG1122" s="23">
        <v>100000</v>
      </c>
      <c r="AH1122" s="23" t="s">
        <v>102</v>
      </c>
      <c r="AI1122" s="23">
        <v>50000</v>
      </c>
      <c r="AJ1122" s="23">
        <v>0</v>
      </c>
      <c r="AK1122" s="23" t="s">
        <v>58</v>
      </c>
      <c r="AL1122" s="23">
        <v>0</v>
      </c>
      <c r="AM1122" s="23" t="s">
        <v>59</v>
      </c>
      <c r="AN1122" s="23" t="s">
        <v>60</v>
      </c>
      <c r="AO1122" s="69"/>
      <c r="AP1122" s="23" t="s">
        <v>61</v>
      </c>
      <c r="AQ1122" s="23" t="s">
        <v>270</v>
      </c>
      <c r="AR1122" s="23" t="s">
        <v>199</v>
      </c>
      <c r="AS1122" s="23" t="s">
        <v>64</v>
      </c>
      <c r="AT1122" s="23" t="s">
        <v>218</v>
      </c>
      <c r="AU1122" s="23" t="s">
        <v>65</v>
      </c>
      <c r="AV1122" s="23" t="s">
        <v>466</v>
      </c>
      <c r="AW1122" s="23" t="s">
        <v>272</v>
      </c>
      <c r="AX1122" s="23" t="s">
        <v>273</v>
      </c>
      <c r="AY1122" s="23" t="s">
        <v>93</v>
      </c>
      <c r="AZ1122" s="23" t="s">
        <v>10047</v>
      </c>
      <c r="BA1122" s="23" t="s">
        <v>223</v>
      </c>
      <c r="BB1122" s="135">
        <v>0</v>
      </c>
      <c r="BC1122" s="135" t="s">
        <v>10054</v>
      </c>
      <c r="BD1122" s="134">
        <v>41141</v>
      </c>
      <c r="BE1122" s="29">
        <v>41162</v>
      </c>
      <c r="BF1122" s="133">
        <v>100000</v>
      </c>
      <c r="BG1122" s="132">
        <v>41162</v>
      </c>
      <c r="BH1122" s="131" t="s">
        <v>10047</v>
      </c>
      <c r="BI1122" s="130">
        <v>1893</v>
      </c>
      <c r="BJ1122" s="129">
        <v>63.1</v>
      </c>
    </row>
    <row r="1123" spans="1:62" ht="18.75" customHeight="1" x14ac:dyDescent="0.25">
      <c r="A1123" s="105" t="s">
        <v>10042</v>
      </c>
      <c r="B1123" s="51" t="s">
        <v>10061</v>
      </c>
      <c r="C1123" s="49">
        <v>82</v>
      </c>
      <c r="D1123" s="63" t="s">
        <v>3333</v>
      </c>
      <c r="E1123" s="51" t="s">
        <v>1626</v>
      </c>
      <c r="F1123" s="114">
        <v>8065</v>
      </c>
      <c r="G1123" s="51" t="s">
        <v>10055</v>
      </c>
      <c r="H1123" s="24"/>
      <c r="I1123" s="24"/>
      <c r="J1123" s="51" t="s">
        <v>387</v>
      </c>
      <c r="K1123" s="51" t="s">
        <v>6139</v>
      </c>
      <c r="L1123" s="51"/>
      <c r="M1123" s="124" t="s">
        <v>369</v>
      </c>
      <c r="N1123" s="125">
        <v>85595.32</v>
      </c>
      <c r="O1123" s="125">
        <v>0</v>
      </c>
      <c r="P1123" s="56">
        <v>85595.32</v>
      </c>
      <c r="Q1123" s="122"/>
      <c r="R1123" s="123"/>
      <c r="S1123" s="62" t="s">
        <v>375</v>
      </c>
      <c r="T1123" s="23">
        <v>2447362</v>
      </c>
      <c r="U1123" s="23" t="s">
        <v>10056</v>
      </c>
      <c r="V1123" s="23" t="s">
        <v>10057</v>
      </c>
      <c r="W1123" s="23" t="s">
        <v>52</v>
      </c>
      <c r="X1123" s="23" t="s">
        <v>10058</v>
      </c>
      <c r="Y1123" s="23" t="s">
        <v>10059</v>
      </c>
      <c r="Z1123" s="23" t="s">
        <v>10060</v>
      </c>
      <c r="AA1123" s="23" t="s">
        <v>56</v>
      </c>
      <c r="AB1123" s="23">
        <v>80000</v>
      </c>
      <c r="AC1123" s="23">
        <v>80000</v>
      </c>
      <c r="AD1123" s="23" t="s">
        <v>56</v>
      </c>
      <c r="AE1123" s="23" t="s">
        <v>56</v>
      </c>
      <c r="AF1123" s="23" t="s">
        <v>56</v>
      </c>
      <c r="AG1123" s="23">
        <v>80000</v>
      </c>
      <c r="AH1123" s="23" t="s">
        <v>102</v>
      </c>
      <c r="AI1123" s="23">
        <v>40000</v>
      </c>
      <c r="AJ1123" s="23">
        <v>0</v>
      </c>
      <c r="AK1123" s="23" t="s">
        <v>58</v>
      </c>
      <c r="AL1123" s="23">
        <v>0</v>
      </c>
      <c r="AM1123" s="23" t="s">
        <v>59</v>
      </c>
      <c r="AN1123" s="23" t="s">
        <v>60</v>
      </c>
      <c r="AO1123" s="69"/>
      <c r="AP1123" s="23" t="s">
        <v>61</v>
      </c>
      <c r="AQ1123" s="23" t="s">
        <v>62</v>
      </c>
      <c r="AR1123" s="23" t="s">
        <v>87</v>
      </c>
      <c r="AS1123" s="23" t="s">
        <v>88</v>
      </c>
      <c r="AT1123" s="23" t="s">
        <v>218</v>
      </c>
      <c r="AU1123" s="23" t="s">
        <v>65</v>
      </c>
      <c r="AV1123" s="23" t="s">
        <v>6318</v>
      </c>
      <c r="AW1123" s="23" t="s">
        <v>92</v>
      </c>
      <c r="AX1123" s="23" t="s">
        <v>68</v>
      </c>
      <c r="AY1123" s="23" t="s">
        <v>93</v>
      </c>
      <c r="AZ1123" s="23" t="s">
        <v>10047</v>
      </c>
      <c r="BA1123" s="23" t="s">
        <v>202</v>
      </c>
      <c r="BB1123" s="135">
        <v>0</v>
      </c>
      <c r="BC1123" s="135" t="s">
        <v>10061</v>
      </c>
      <c r="BD1123" s="134">
        <v>42859</v>
      </c>
      <c r="BE1123" s="29">
        <v>42867</v>
      </c>
      <c r="BF1123" s="133">
        <v>80000</v>
      </c>
      <c r="BG1123" s="132">
        <v>42867</v>
      </c>
      <c r="BH1123" s="131" t="s">
        <v>10047</v>
      </c>
      <c r="BI1123" s="130">
        <v>188</v>
      </c>
      <c r="BJ1123" s="129">
        <v>6.2666666666666666</v>
      </c>
    </row>
    <row r="1124" spans="1:62" ht="18.75" customHeight="1" x14ac:dyDescent="0.25">
      <c r="A1124" s="105" t="s">
        <v>10042</v>
      </c>
      <c r="B1124" s="51" t="s">
        <v>10067</v>
      </c>
      <c r="C1124" s="49">
        <v>93</v>
      </c>
      <c r="D1124" s="63" t="s">
        <v>3333</v>
      </c>
      <c r="E1124" s="51" t="s">
        <v>1636</v>
      </c>
      <c r="F1124" s="114">
        <v>5081</v>
      </c>
      <c r="G1124" s="51" t="s">
        <v>374</v>
      </c>
      <c r="H1124" s="24"/>
      <c r="I1124" s="24"/>
      <c r="J1124" s="51" t="s">
        <v>387</v>
      </c>
      <c r="K1124" s="51" t="s">
        <v>3664</v>
      </c>
      <c r="L1124" s="51" t="s">
        <v>4725</v>
      </c>
      <c r="M1124" s="124" t="s">
        <v>369</v>
      </c>
      <c r="N1124" s="125">
        <v>116654</v>
      </c>
      <c r="O1124" s="125">
        <v>0</v>
      </c>
      <c r="P1124" s="56">
        <v>116654</v>
      </c>
      <c r="Q1124" s="122"/>
      <c r="R1124" s="123"/>
      <c r="S1124" s="62" t="s">
        <v>375</v>
      </c>
      <c r="T1124" s="23">
        <v>1808791</v>
      </c>
      <c r="U1124" s="23" t="s">
        <v>10062</v>
      </c>
      <c r="V1124" s="23" t="s">
        <v>10063</v>
      </c>
      <c r="W1124" s="23" t="s">
        <v>52</v>
      </c>
      <c r="X1124" s="23" t="s">
        <v>10064</v>
      </c>
      <c r="Y1124" s="23" t="s">
        <v>10065</v>
      </c>
      <c r="Z1124" s="23" t="s">
        <v>10066</v>
      </c>
      <c r="AA1124" s="23" t="s">
        <v>56</v>
      </c>
      <c r="AB1124" s="23">
        <v>60000</v>
      </c>
      <c r="AC1124" s="23">
        <v>60000</v>
      </c>
      <c r="AD1124" s="23" t="s">
        <v>56</v>
      </c>
      <c r="AE1124" s="23" t="s">
        <v>56</v>
      </c>
      <c r="AF1124" s="23" t="s">
        <v>56</v>
      </c>
      <c r="AG1124" s="23">
        <v>60000</v>
      </c>
      <c r="AH1124" s="23" t="s">
        <v>102</v>
      </c>
      <c r="AI1124" s="23">
        <v>30000</v>
      </c>
      <c r="AJ1124" s="23">
        <v>0</v>
      </c>
      <c r="AK1124" s="23" t="s">
        <v>58</v>
      </c>
      <c r="AL1124" s="23">
        <v>0</v>
      </c>
      <c r="AM1124" s="23" t="s">
        <v>59</v>
      </c>
      <c r="AN1124" s="23" t="s">
        <v>60</v>
      </c>
      <c r="AO1124" s="69"/>
      <c r="AP1124" s="23" t="s">
        <v>61</v>
      </c>
      <c r="AQ1124" s="23" t="s">
        <v>270</v>
      </c>
      <c r="AR1124" s="23" t="s">
        <v>161</v>
      </c>
      <c r="AS1124" s="23" t="s">
        <v>88</v>
      </c>
      <c r="AT1124" s="23" t="s">
        <v>3777</v>
      </c>
      <c r="AU1124" s="23" t="s">
        <v>65</v>
      </c>
      <c r="AV1124" s="23" t="s">
        <v>3227</v>
      </c>
      <c r="AW1124" s="23" t="s">
        <v>1806</v>
      </c>
      <c r="AX1124" s="23" t="s">
        <v>775</v>
      </c>
      <c r="AY1124" s="23" t="s">
        <v>93</v>
      </c>
      <c r="AZ1124" s="23" t="s">
        <v>10047</v>
      </c>
      <c r="BA1124" s="23" t="s">
        <v>155</v>
      </c>
      <c r="BB1124" s="135">
        <v>0</v>
      </c>
      <c r="BC1124" s="135" t="s">
        <v>10067</v>
      </c>
      <c r="BD1124" s="134">
        <v>41696</v>
      </c>
      <c r="BE1124" s="29">
        <v>41710</v>
      </c>
      <c r="BF1124" s="133">
        <v>60000</v>
      </c>
      <c r="BG1124" s="132">
        <v>41710</v>
      </c>
      <c r="BH1124" s="131" t="s">
        <v>10047</v>
      </c>
      <c r="BI1124" s="130">
        <v>1345</v>
      </c>
      <c r="BJ1124" s="129">
        <v>44.833333333333336</v>
      </c>
    </row>
    <row r="1125" spans="1:62" ht="18.75" customHeight="1" x14ac:dyDescent="0.25">
      <c r="A1125" s="105" t="s">
        <v>10042</v>
      </c>
      <c r="B1125" s="51" t="s">
        <v>10074</v>
      </c>
      <c r="C1125" s="49">
        <v>82</v>
      </c>
      <c r="D1125" s="63" t="s">
        <v>3333</v>
      </c>
      <c r="E1125" s="51" t="s">
        <v>1625</v>
      </c>
      <c r="F1125" s="114">
        <v>5071</v>
      </c>
      <c r="G1125" s="51" t="s">
        <v>1641</v>
      </c>
      <c r="H1125" s="24"/>
      <c r="I1125" s="24"/>
      <c r="J1125" s="51" t="s">
        <v>387</v>
      </c>
      <c r="K1125" s="51" t="s">
        <v>954</v>
      </c>
      <c r="L1125" s="51"/>
      <c r="M1125" s="124" t="s">
        <v>369</v>
      </c>
      <c r="N1125" s="125">
        <v>143403.98000000001</v>
      </c>
      <c r="O1125" s="125">
        <v>0</v>
      </c>
      <c r="P1125" s="56">
        <v>143403.98000000001</v>
      </c>
      <c r="Q1125" s="122"/>
      <c r="R1125" s="123"/>
      <c r="S1125" s="57" t="s">
        <v>49</v>
      </c>
      <c r="T1125" s="23">
        <v>1292094</v>
      </c>
      <c r="U1125" s="23" t="s">
        <v>10068</v>
      </c>
      <c r="V1125" s="23" t="s">
        <v>10069</v>
      </c>
      <c r="W1125" s="23" t="s">
        <v>52</v>
      </c>
      <c r="X1125" s="23" t="s">
        <v>10070</v>
      </c>
      <c r="Y1125" s="23" t="s">
        <v>10071</v>
      </c>
      <c r="Z1125" s="23" t="s">
        <v>10072</v>
      </c>
      <c r="AA1125" s="23" t="s">
        <v>56</v>
      </c>
      <c r="AB1125" s="23">
        <v>3000</v>
      </c>
      <c r="AC1125" s="23">
        <v>3000</v>
      </c>
      <c r="AD1125" s="23" t="s">
        <v>56</v>
      </c>
      <c r="AE1125" s="23" t="s">
        <v>56</v>
      </c>
      <c r="AF1125" s="23" t="s">
        <v>56</v>
      </c>
      <c r="AG1125" s="23">
        <v>3000</v>
      </c>
      <c r="AH1125" s="23" t="s">
        <v>102</v>
      </c>
      <c r="AI1125" s="23">
        <v>1500</v>
      </c>
      <c r="AJ1125" s="23">
        <v>0</v>
      </c>
      <c r="AK1125" s="23" t="s">
        <v>58</v>
      </c>
      <c r="AL1125" s="23">
        <v>0</v>
      </c>
      <c r="AM1125" s="23" t="s">
        <v>59</v>
      </c>
      <c r="AN1125" s="23" t="s">
        <v>60</v>
      </c>
      <c r="AO1125" s="69"/>
      <c r="AP1125" s="23" t="s">
        <v>2094</v>
      </c>
      <c r="AQ1125" s="23" t="s">
        <v>431</v>
      </c>
      <c r="AR1125" s="23" t="s">
        <v>538</v>
      </c>
      <c r="AS1125" s="23" t="s">
        <v>88</v>
      </c>
      <c r="AT1125" s="23" t="s">
        <v>218</v>
      </c>
      <c r="AU1125" s="23" t="s">
        <v>65</v>
      </c>
      <c r="AV1125" s="23" t="s">
        <v>472</v>
      </c>
      <c r="AW1125" s="23" t="s">
        <v>92</v>
      </c>
      <c r="AX1125" s="23" t="s">
        <v>68</v>
      </c>
      <c r="AY1125" s="23" t="s">
        <v>93</v>
      </c>
      <c r="AZ1125" s="23" t="s">
        <v>10073</v>
      </c>
      <c r="BA1125" s="23" t="s">
        <v>247</v>
      </c>
      <c r="BB1125" s="135">
        <v>0</v>
      </c>
      <c r="BC1125" s="135" t="s">
        <v>10074</v>
      </c>
      <c r="BD1125" s="134">
        <v>40526</v>
      </c>
      <c r="BE1125" s="29">
        <v>40589</v>
      </c>
      <c r="BF1125" s="133">
        <v>3000</v>
      </c>
      <c r="BG1125" s="132">
        <v>40589</v>
      </c>
      <c r="BH1125" s="131" t="s">
        <v>10073</v>
      </c>
      <c r="BI1125" s="130">
        <v>2464</v>
      </c>
      <c r="BJ1125" s="129">
        <v>82.13333333333334</v>
      </c>
    </row>
    <row r="1126" spans="1:62" ht="18.75" customHeight="1" x14ac:dyDescent="0.25">
      <c r="A1126" s="105" t="s">
        <v>10042</v>
      </c>
      <c r="B1126" s="51" t="s">
        <v>10081</v>
      </c>
      <c r="C1126" s="49">
        <v>93</v>
      </c>
      <c r="D1126" s="63" t="s">
        <v>3333</v>
      </c>
      <c r="E1126" s="51" t="s">
        <v>1630</v>
      </c>
      <c r="F1126" s="114">
        <v>5055</v>
      </c>
      <c r="G1126" s="51" t="s">
        <v>389</v>
      </c>
      <c r="H1126" s="24"/>
      <c r="I1126" s="24"/>
      <c r="J1126" s="51" t="s">
        <v>387</v>
      </c>
      <c r="K1126" s="51" t="s">
        <v>958</v>
      </c>
      <c r="L1126" s="51" t="s">
        <v>4725</v>
      </c>
      <c r="M1126" s="124" t="s">
        <v>48</v>
      </c>
      <c r="N1126" s="125">
        <v>150000</v>
      </c>
      <c r="O1126" s="125">
        <v>102800</v>
      </c>
      <c r="P1126" s="56">
        <v>47200</v>
      </c>
      <c r="Q1126" s="122">
        <v>0</v>
      </c>
      <c r="R1126" s="123"/>
      <c r="S1126" s="62" t="s">
        <v>375</v>
      </c>
      <c r="T1126" s="23">
        <v>2120148</v>
      </c>
      <c r="U1126" s="23" t="s">
        <v>10075</v>
      </c>
      <c r="V1126" s="23" t="s">
        <v>10076</v>
      </c>
      <c r="W1126" s="23" t="s">
        <v>52</v>
      </c>
      <c r="X1126" s="23" t="s">
        <v>10077</v>
      </c>
      <c r="Y1126" s="23" t="s">
        <v>10078</v>
      </c>
      <c r="Z1126" s="23" t="s">
        <v>7108</v>
      </c>
      <c r="AA1126" s="23" t="s">
        <v>56</v>
      </c>
      <c r="AB1126" s="23">
        <v>100000</v>
      </c>
      <c r="AC1126" s="23">
        <v>100000</v>
      </c>
      <c r="AD1126" s="23" t="s">
        <v>56</v>
      </c>
      <c r="AE1126" s="23" t="s">
        <v>56</v>
      </c>
      <c r="AF1126" s="23" t="s">
        <v>56</v>
      </c>
      <c r="AG1126" s="23">
        <v>100000</v>
      </c>
      <c r="AH1126" s="23" t="s">
        <v>102</v>
      </c>
      <c r="AI1126" s="23">
        <v>50000</v>
      </c>
      <c r="AJ1126" s="23">
        <v>0</v>
      </c>
      <c r="AK1126" s="23" t="s">
        <v>58</v>
      </c>
      <c r="AL1126" s="23">
        <v>0</v>
      </c>
      <c r="AM1126" s="23" t="s">
        <v>59</v>
      </c>
      <c r="AN1126" s="23" t="s">
        <v>60</v>
      </c>
      <c r="AO1126" s="69"/>
      <c r="AP1126" s="23" t="s">
        <v>61</v>
      </c>
      <c r="AQ1126" s="23" t="s">
        <v>62</v>
      </c>
      <c r="AR1126" s="23" t="s">
        <v>142</v>
      </c>
      <c r="AS1126" s="23" t="s">
        <v>64</v>
      </c>
      <c r="AT1126" s="23" t="s">
        <v>169</v>
      </c>
      <c r="AU1126" s="23" t="s">
        <v>65</v>
      </c>
      <c r="AV1126" s="23" t="s">
        <v>10079</v>
      </c>
      <c r="AW1126" s="23" t="s">
        <v>105</v>
      </c>
      <c r="AX1126" s="23" t="s">
        <v>68</v>
      </c>
      <c r="AY1126" s="23" t="s">
        <v>93</v>
      </c>
      <c r="AZ1126" s="23" t="s">
        <v>10080</v>
      </c>
      <c r="BA1126" s="23" t="s">
        <v>70</v>
      </c>
      <c r="BB1126" s="135">
        <v>0</v>
      </c>
      <c r="BC1126" s="135" t="s">
        <v>10081</v>
      </c>
      <c r="BD1126" s="134">
        <v>42180</v>
      </c>
      <c r="BE1126" s="29">
        <v>42196</v>
      </c>
      <c r="BF1126" s="133">
        <v>100000</v>
      </c>
      <c r="BG1126" s="132">
        <v>42196</v>
      </c>
      <c r="BH1126" s="131" t="s">
        <v>10080</v>
      </c>
      <c r="BI1126" s="130">
        <v>856</v>
      </c>
      <c r="BJ1126" s="129">
        <v>28.533333333333335</v>
      </c>
    </row>
    <row r="1127" spans="1:62" ht="18.75" customHeight="1" x14ac:dyDescent="0.25">
      <c r="A1127" s="105" t="s">
        <v>10042</v>
      </c>
      <c r="B1127" s="51" t="s">
        <v>10087</v>
      </c>
      <c r="C1127" s="49">
        <v>93</v>
      </c>
      <c r="D1127" s="63" t="s">
        <v>3333</v>
      </c>
      <c r="E1127" s="51" t="s">
        <v>1630</v>
      </c>
      <c r="F1127" s="114">
        <v>5055</v>
      </c>
      <c r="G1127" s="51" t="s">
        <v>389</v>
      </c>
      <c r="H1127" s="24"/>
      <c r="I1127" s="24"/>
      <c r="J1127" s="51" t="s">
        <v>387</v>
      </c>
      <c r="K1127" s="51" t="s">
        <v>958</v>
      </c>
      <c r="L1127" s="51" t="s">
        <v>5507</v>
      </c>
      <c r="M1127" s="124" t="s">
        <v>48</v>
      </c>
      <c r="N1127" s="125">
        <v>33800.43</v>
      </c>
      <c r="O1127" s="125">
        <v>26000</v>
      </c>
      <c r="P1127" s="56">
        <v>7800.43</v>
      </c>
      <c r="Q1127" s="122"/>
      <c r="R1127" s="123"/>
      <c r="S1127" s="62" t="s">
        <v>375</v>
      </c>
      <c r="T1127" s="23">
        <v>2475685</v>
      </c>
      <c r="U1127" s="23" t="s">
        <v>10082</v>
      </c>
      <c r="V1127" s="23" t="s">
        <v>10083</v>
      </c>
      <c r="W1127" s="23" t="s">
        <v>52</v>
      </c>
      <c r="X1127" s="23" t="s">
        <v>10084</v>
      </c>
      <c r="Y1127" s="23" t="s">
        <v>10085</v>
      </c>
      <c r="Z1127" s="23" t="s">
        <v>9582</v>
      </c>
      <c r="AA1127" s="23" t="s">
        <v>56</v>
      </c>
      <c r="AB1127" s="23">
        <v>32001.39</v>
      </c>
      <c r="AC1127" s="23">
        <v>32001.39</v>
      </c>
      <c r="AD1127" s="23" t="s">
        <v>56</v>
      </c>
      <c r="AE1127" s="23" t="s">
        <v>56</v>
      </c>
      <c r="AF1127" s="23" t="s">
        <v>56</v>
      </c>
      <c r="AG1127" s="23">
        <v>32001.39</v>
      </c>
      <c r="AH1127" s="23" t="s">
        <v>102</v>
      </c>
      <c r="AI1127" s="23">
        <v>16000.7</v>
      </c>
      <c r="AJ1127" s="23">
        <v>0</v>
      </c>
      <c r="AK1127" s="23" t="s">
        <v>58</v>
      </c>
      <c r="AL1127" s="23">
        <v>0</v>
      </c>
      <c r="AM1127" s="23" t="s">
        <v>59</v>
      </c>
      <c r="AN1127" s="23" t="s">
        <v>60</v>
      </c>
      <c r="AO1127" s="69"/>
      <c r="AP1127" s="23" t="s">
        <v>61</v>
      </c>
      <c r="AQ1127" s="23" t="s">
        <v>62</v>
      </c>
      <c r="AR1127" s="23" t="s">
        <v>87</v>
      </c>
      <c r="AS1127" s="23" t="s">
        <v>88</v>
      </c>
      <c r="AT1127" s="23" t="s">
        <v>153</v>
      </c>
      <c r="AU1127" s="23" t="s">
        <v>103</v>
      </c>
      <c r="AV1127" s="23" t="s">
        <v>6152</v>
      </c>
      <c r="AW1127" s="23" t="s">
        <v>774</v>
      </c>
      <c r="AX1127" s="23" t="s">
        <v>775</v>
      </c>
      <c r="AY1127" s="23" t="s">
        <v>93</v>
      </c>
      <c r="AZ1127" s="23" t="s">
        <v>10086</v>
      </c>
      <c r="BA1127" s="23" t="s">
        <v>70</v>
      </c>
      <c r="BB1127" s="135">
        <v>0</v>
      </c>
      <c r="BC1127" s="135" t="s">
        <v>10087</v>
      </c>
      <c r="BD1127" s="134">
        <v>42930</v>
      </c>
      <c r="BE1127" s="29">
        <v>42943</v>
      </c>
      <c r="BF1127" s="133">
        <v>32001.39</v>
      </c>
      <c r="BG1127" s="132">
        <v>42943</v>
      </c>
      <c r="BH1127" s="131" t="s">
        <v>10086</v>
      </c>
      <c r="BI1127" s="130">
        <v>106</v>
      </c>
      <c r="BJ1127" s="129">
        <v>3.5333333333333332</v>
      </c>
    </row>
    <row r="1128" spans="1:62" ht="18.75" customHeight="1" x14ac:dyDescent="0.25">
      <c r="A1128" s="105" t="s">
        <v>10042</v>
      </c>
      <c r="B1128" s="51" t="s">
        <v>10092</v>
      </c>
      <c r="C1128" s="49">
        <v>82</v>
      </c>
      <c r="D1128" s="63" t="s">
        <v>3333</v>
      </c>
      <c r="E1128" s="51" t="s">
        <v>1626</v>
      </c>
      <c r="F1128" s="114">
        <v>8065</v>
      </c>
      <c r="G1128" s="51" t="s">
        <v>1641</v>
      </c>
      <c r="H1128" s="24"/>
      <c r="I1128" s="24"/>
      <c r="J1128" s="51" t="s">
        <v>387</v>
      </c>
      <c r="K1128" s="51" t="s">
        <v>3664</v>
      </c>
      <c r="L1128" s="51"/>
      <c r="M1128" s="124" t="s">
        <v>48</v>
      </c>
      <c r="N1128" s="125">
        <v>3130.53</v>
      </c>
      <c r="O1128" s="125">
        <v>3000</v>
      </c>
      <c r="P1128" s="56">
        <v>130.5300000000002</v>
      </c>
      <c r="Q1128" s="122"/>
      <c r="R1128" s="123"/>
      <c r="S1128" s="62" t="s">
        <v>375</v>
      </c>
      <c r="T1128" s="23">
        <v>2245522</v>
      </c>
      <c r="U1128" s="23" t="s">
        <v>10088</v>
      </c>
      <c r="V1128" s="23" t="s">
        <v>10089</v>
      </c>
      <c r="W1128" s="23" t="s">
        <v>52</v>
      </c>
      <c r="X1128" s="23" t="s">
        <v>10090</v>
      </c>
      <c r="Y1128" s="23" t="s">
        <v>10091</v>
      </c>
      <c r="Z1128" s="23" t="s">
        <v>7402</v>
      </c>
      <c r="AA1128" s="23" t="s">
        <v>56</v>
      </c>
      <c r="AB1128" s="23">
        <v>2000</v>
      </c>
      <c r="AC1128" s="23">
        <v>2000</v>
      </c>
      <c r="AD1128" s="23" t="s">
        <v>56</v>
      </c>
      <c r="AE1128" s="23" t="s">
        <v>56</v>
      </c>
      <c r="AF1128" s="23" t="s">
        <v>56</v>
      </c>
      <c r="AG1128" s="23">
        <v>2000</v>
      </c>
      <c r="AH1128" s="23" t="s">
        <v>102</v>
      </c>
      <c r="AI1128" s="23">
        <v>1000</v>
      </c>
      <c r="AJ1128" s="23">
        <v>0</v>
      </c>
      <c r="AK1128" s="23" t="s">
        <v>58</v>
      </c>
      <c r="AL1128" s="23">
        <v>0</v>
      </c>
      <c r="AM1128" s="23" t="s">
        <v>59</v>
      </c>
      <c r="AN1128" s="23" t="s">
        <v>60</v>
      </c>
      <c r="AO1128" s="69"/>
      <c r="AP1128" s="23" t="s">
        <v>61</v>
      </c>
      <c r="AQ1128" s="23" t="s">
        <v>86</v>
      </c>
      <c r="AR1128" s="23" t="s">
        <v>63</v>
      </c>
      <c r="AS1128" s="23" t="s">
        <v>88</v>
      </c>
      <c r="AT1128" s="23" t="s">
        <v>169</v>
      </c>
      <c r="AU1128" s="23" t="s">
        <v>65</v>
      </c>
      <c r="AV1128" s="23" t="s">
        <v>1259</v>
      </c>
      <c r="AW1128" s="23" t="s">
        <v>92</v>
      </c>
      <c r="AX1128" s="23" t="s">
        <v>68</v>
      </c>
      <c r="AY1128" s="23" t="s">
        <v>93</v>
      </c>
      <c r="AZ1128" s="23" t="s">
        <v>10086</v>
      </c>
      <c r="BA1128" s="23" t="s">
        <v>223</v>
      </c>
      <c r="BB1128" s="135">
        <v>0</v>
      </c>
      <c r="BC1128" s="135" t="s">
        <v>10092</v>
      </c>
      <c r="BD1128" s="134">
        <v>42467</v>
      </c>
      <c r="BE1128" s="29">
        <v>42481</v>
      </c>
      <c r="BF1128" s="133">
        <v>2000</v>
      </c>
      <c r="BG1128" s="132">
        <v>42481</v>
      </c>
      <c r="BH1128" s="131" t="s">
        <v>10086</v>
      </c>
      <c r="BI1128" s="130">
        <v>568</v>
      </c>
      <c r="BJ1128" s="129">
        <v>18.933333333333334</v>
      </c>
    </row>
    <row r="1129" spans="1:62" ht="18.75" customHeight="1" x14ac:dyDescent="0.25">
      <c r="A1129" s="105" t="s">
        <v>10042</v>
      </c>
      <c r="B1129" s="51" t="s">
        <v>10097</v>
      </c>
      <c r="C1129" s="49">
        <v>93</v>
      </c>
      <c r="D1129" s="63" t="s">
        <v>3333</v>
      </c>
      <c r="E1129" s="51" t="s">
        <v>1630</v>
      </c>
      <c r="F1129" s="114">
        <v>5055</v>
      </c>
      <c r="G1129" s="51" t="s">
        <v>389</v>
      </c>
      <c r="H1129" s="24"/>
      <c r="I1129" s="24"/>
      <c r="J1129" s="51" t="s">
        <v>387</v>
      </c>
      <c r="K1129" s="51" t="s">
        <v>958</v>
      </c>
      <c r="L1129" s="51" t="s">
        <v>4725</v>
      </c>
      <c r="M1129" s="124" t="s">
        <v>48</v>
      </c>
      <c r="N1129" s="125">
        <v>107186.32</v>
      </c>
      <c r="O1129" s="125">
        <v>100000</v>
      </c>
      <c r="P1129" s="56">
        <v>7186.32</v>
      </c>
      <c r="Q1129" s="122"/>
      <c r="R1129" s="123"/>
      <c r="S1129" s="62" t="s">
        <v>375</v>
      </c>
      <c r="T1129" s="23">
        <v>2490708</v>
      </c>
      <c r="U1129" s="23" t="s">
        <v>10093</v>
      </c>
      <c r="V1129" s="23" t="s">
        <v>10094</v>
      </c>
      <c r="W1129" s="23" t="s">
        <v>52</v>
      </c>
      <c r="X1129" s="23" t="s">
        <v>10095</v>
      </c>
      <c r="Y1129" s="23" t="s">
        <v>10096</v>
      </c>
      <c r="Z1129" s="23" t="s">
        <v>6913</v>
      </c>
      <c r="AA1129" s="23" t="s">
        <v>56</v>
      </c>
      <c r="AB1129" s="23">
        <v>83000</v>
      </c>
      <c r="AC1129" s="23">
        <v>83000</v>
      </c>
      <c r="AD1129" s="23" t="s">
        <v>56</v>
      </c>
      <c r="AE1129" s="23" t="s">
        <v>56</v>
      </c>
      <c r="AF1129" s="23" t="s">
        <v>56</v>
      </c>
      <c r="AG1129" s="23">
        <v>83000</v>
      </c>
      <c r="AH1129" s="23" t="s">
        <v>102</v>
      </c>
      <c r="AI1129" s="23">
        <v>41500</v>
      </c>
      <c r="AJ1129" s="23">
        <v>0</v>
      </c>
      <c r="AK1129" s="23" t="s">
        <v>58</v>
      </c>
      <c r="AL1129" s="23">
        <v>0</v>
      </c>
      <c r="AM1129" s="23" t="s">
        <v>59</v>
      </c>
      <c r="AN1129" s="23" t="s">
        <v>60</v>
      </c>
      <c r="AO1129" s="69"/>
      <c r="AP1129" s="23" t="s">
        <v>61</v>
      </c>
      <c r="AQ1129" s="23" t="s">
        <v>62</v>
      </c>
      <c r="AR1129" s="23" t="s">
        <v>168</v>
      </c>
      <c r="AS1129" s="23" t="s">
        <v>88</v>
      </c>
      <c r="AT1129" s="23" t="s">
        <v>153</v>
      </c>
      <c r="AU1129" s="23" t="s">
        <v>65</v>
      </c>
      <c r="AV1129" s="23" t="s">
        <v>215</v>
      </c>
      <c r="AW1129" s="23" t="s">
        <v>105</v>
      </c>
      <c r="AX1129" s="23" t="s">
        <v>68</v>
      </c>
      <c r="AY1129" s="23" t="s">
        <v>93</v>
      </c>
      <c r="AZ1129" s="23" t="s">
        <v>10086</v>
      </c>
      <c r="BA1129" s="23" t="s">
        <v>70</v>
      </c>
      <c r="BB1129" s="135">
        <v>0</v>
      </c>
      <c r="BC1129" s="135" t="s">
        <v>10097</v>
      </c>
      <c r="BD1129" s="134">
        <v>42965</v>
      </c>
      <c r="BE1129" s="29">
        <v>42983</v>
      </c>
      <c r="BF1129" s="133">
        <v>83000</v>
      </c>
      <c r="BG1129" s="132">
        <v>42983</v>
      </c>
      <c r="BH1129" s="131" t="s">
        <v>10086</v>
      </c>
      <c r="BI1129" s="130">
        <v>66</v>
      </c>
      <c r="BJ1129" s="129">
        <v>2.2000000000000002</v>
      </c>
    </row>
    <row r="1130" spans="1:62" ht="18.75" customHeight="1" x14ac:dyDescent="0.25">
      <c r="A1130" s="105" t="s">
        <v>10042</v>
      </c>
      <c r="B1130" s="51" t="s">
        <v>10102</v>
      </c>
      <c r="C1130" s="49">
        <v>93</v>
      </c>
      <c r="D1130" s="63" t="s">
        <v>3333</v>
      </c>
      <c r="E1130" s="51" t="s">
        <v>1630</v>
      </c>
      <c r="F1130" s="114">
        <v>5055</v>
      </c>
      <c r="G1130" s="51" t="s">
        <v>389</v>
      </c>
      <c r="H1130" s="24"/>
      <c r="I1130" s="24"/>
      <c r="J1130" s="51" t="s">
        <v>387</v>
      </c>
      <c r="K1130" s="51" t="s">
        <v>958</v>
      </c>
      <c r="L1130" s="51" t="s">
        <v>5507</v>
      </c>
      <c r="M1130" s="124" t="s">
        <v>48</v>
      </c>
      <c r="N1130" s="125">
        <v>176059</v>
      </c>
      <c r="O1130" s="125">
        <v>75800</v>
      </c>
      <c r="P1130" s="56">
        <v>100259</v>
      </c>
      <c r="Q1130" s="122"/>
      <c r="R1130" s="123"/>
      <c r="S1130" s="62" t="s">
        <v>375</v>
      </c>
      <c r="T1130" s="23">
        <v>2398476</v>
      </c>
      <c r="U1130" s="23" t="s">
        <v>10098</v>
      </c>
      <c r="V1130" s="23" t="s">
        <v>10099</v>
      </c>
      <c r="W1130" s="23" t="s">
        <v>52</v>
      </c>
      <c r="X1130" s="23" t="s">
        <v>10100</v>
      </c>
      <c r="Y1130" s="23" t="s">
        <v>10101</v>
      </c>
      <c r="Z1130" s="23" t="s">
        <v>9779</v>
      </c>
      <c r="AA1130" s="23" t="s">
        <v>56</v>
      </c>
      <c r="AB1130" s="23">
        <v>89876</v>
      </c>
      <c r="AC1130" s="23">
        <v>89876</v>
      </c>
      <c r="AD1130" s="23" t="s">
        <v>56</v>
      </c>
      <c r="AE1130" s="23" t="s">
        <v>56</v>
      </c>
      <c r="AF1130" s="23" t="s">
        <v>56</v>
      </c>
      <c r="AG1130" s="23">
        <v>89876</v>
      </c>
      <c r="AH1130" s="23" t="s">
        <v>102</v>
      </c>
      <c r="AI1130" s="23">
        <v>44938</v>
      </c>
      <c r="AJ1130" s="23">
        <v>0</v>
      </c>
      <c r="AK1130" s="23" t="s">
        <v>58</v>
      </c>
      <c r="AL1130" s="23">
        <v>0</v>
      </c>
      <c r="AM1130" s="23" t="s">
        <v>59</v>
      </c>
      <c r="AN1130" s="23" t="s">
        <v>60</v>
      </c>
      <c r="AO1130" s="69"/>
      <c r="AP1130" s="23" t="s">
        <v>61</v>
      </c>
      <c r="AQ1130" s="23" t="s">
        <v>62</v>
      </c>
      <c r="AR1130" s="23" t="s">
        <v>87</v>
      </c>
      <c r="AS1130" s="23" t="s">
        <v>88</v>
      </c>
      <c r="AT1130" s="23" t="s">
        <v>2367</v>
      </c>
      <c r="AU1130" s="23" t="s">
        <v>65</v>
      </c>
      <c r="AV1130" s="23" t="s">
        <v>623</v>
      </c>
      <c r="AW1130" s="23" t="s">
        <v>67</v>
      </c>
      <c r="AX1130" s="23" t="s">
        <v>68</v>
      </c>
      <c r="AY1130" s="23" t="s">
        <v>93</v>
      </c>
      <c r="AZ1130" s="23" t="s">
        <v>10086</v>
      </c>
      <c r="BA1130" s="23" t="s">
        <v>70</v>
      </c>
      <c r="BB1130" s="135">
        <v>0</v>
      </c>
      <c r="BC1130" s="135" t="s">
        <v>10102</v>
      </c>
      <c r="BD1130" s="134">
        <v>42699</v>
      </c>
      <c r="BE1130" s="29">
        <v>42720</v>
      </c>
      <c r="BF1130" s="133">
        <v>89876</v>
      </c>
      <c r="BG1130" s="132">
        <v>42720</v>
      </c>
      <c r="BH1130" s="131" t="s">
        <v>10086</v>
      </c>
      <c r="BI1130" s="130">
        <v>329</v>
      </c>
      <c r="BJ1130" s="129">
        <v>10.966666666666667</v>
      </c>
    </row>
    <row r="1131" spans="1:62" ht="18.75" customHeight="1" x14ac:dyDescent="0.25">
      <c r="A1131" s="105" t="s">
        <v>10042</v>
      </c>
      <c r="B1131" s="51" t="s">
        <v>10109</v>
      </c>
      <c r="C1131" s="49">
        <v>93</v>
      </c>
      <c r="D1131" s="63" t="s">
        <v>3333</v>
      </c>
      <c r="E1131" s="51" t="s">
        <v>1630</v>
      </c>
      <c r="F1131" s="114">
        <v>5055</v>
      </c>
      <c r="G1131" s="51" t="s">
        <v>46</v>
      </c>
      <c r="H1131" s="24"/>
      <c r="I1131" s="24"/>
      <c r="J1131" s="51" t="s">
        <v>387</v>
      </c>
      <c r="K1131" s="51" t="s">
        <v>958</v>
      </c>
      <c r="L1131" s="51" t="s">
        <v>4725</v>
      </c>
      <c r="M1131" s="124" t="s">
        <v>48</v>
      </c>
      <c r="N1131" s="125">
        <v>90000</v>
      </c>
      <c r="O1131" s="125">
        <v>50000</v>
      </c>
      <c r="P1131" s="56">
        <v>40000</v>
      </c>
      <c r="Q1131" s="122">
        <v>12000</v>
      </c>
      <c r="R1131" s="123"/>
      <c r="S1131" s="62" t="s">
        <v>375</v>
      </c>
      <c r="T1131" s="23">
        <v>2398293</v>
      </c>
      <c r="U1131" s="23" t="s">
        <v>10103</v>
      </c>
      <c r="V1131" s="23" t="s">
        <v>10104</v>
      </c>
      <c r="W1131" s="23" t="s">
        <v>52</v>
      </c>
      <c r="X1131" s="23" t="s">
        <v>10105</v>
      </c>
      <c r="Y1131" s="23" t="s">
        <v>10106</v>
      </c>
      <c r="Z1131" s="23" t="s">
        <v>10107</v>
      </c>
      <c r="AA1131" s="23" t="s">
        <v>56</v>
      </c>
      <c r="AB1131" s="23">
        <v>67086</v>
      </c>
      <c r="AC1131" s="23">
        <v>67086</v>
      </c>
      <c r="AD1131" s="23" t="s">
        <v>56</v>
      </c>
      <c r="AE1131" s="23" t="s">
        <v>56</v>
      </c>
      <c r="AF1131" s="23" t="s">
        <v>56</v>
      </c>
      <c r="AG1131" s="23">
        <v>67086</v>
      </c>
      <c r="AH1131" s="23" t="s">
        <v>102</v>
      </c>
      <c r="AI1131" s="23">
        <v>33543</v>
      </c>
      <c r="AJ1131" s="23">
        <v>0</v>
      </c>
      <c r="AK1131" s="23" t="s">
        <v>58</v>
      </c>
      <c r="AL1131" s="23">
        <v>0</v>
      </c>
      <c r="AM1131" s="23" t="s">
        <v>59</v>
      </c>
      <c r="AN1131" s="23" t="s">
        <v>60</v>
      </c>
      <c r="AO1131" s="69"/>
      <c r="AP1131" s="23" t="s">
        <v>61</v>
      </c>
      <c r="AQ1131" s="23" t="s">
        <v>62</v>
      </c>
      <c r="AR1131" s="23" t="s">
        <v>168</v>
      </c>
      <c r="AS1131" s="23" t="s">
        <v>88</v>
      </c>
      <c r="AT1131" s="23" t="s">
        <v>169</v>
      </c>
      <c r="AU1131" s="23" t="s">
        <v>65</v>
      </c>
      <c r="AV1131" s="23" t="s">
        <v>10108</v>
      </c>
      <c r="AW1131" s="23" t="s">
        <v>92</v>
      </c>
      <c r="AX1131" s="23" t="s">
        <v>68</v>
      </c>
      <c r="AY1131" s="23" t="s">
        <v>93</v>
      </c>
      <c r="AZ1131" s="23" t="s">
        <v>10086</v>
      </c>
      <c r="BA1131" s="23" t="s">
        <v>70</v>
      </c>
      <c r="BB1131" s="135">
        <v>0</v>
      </c>
      <c r="BC1131" s="135" t="s">
        <v>10109</v>
      </c>
      <c r="BD1131" s="134">
        <v>42717</v>
      </c>
      <c r="BE1131" s="29">
        <v>42720</v>
      </c>
      <c r="BF1131" s="133">
        <v>67086</v>
      </c>
      <c r="BG1131" s="132">
        <v>42720</v>
      </c>
      <c r="BH1131" s="131" t="s">
        <v>10086</v>
      </c>
      <c r="BI1131" s="130">
        <v>329</v>
      </c>
      <c r="BJ1131" s="129">
        <v>10.966666666666667</v>
      </c>
    </row>
    <row r="1132" spans="1:62" ht="18.75" customHeight="1" x14ac:dyDescent="0.25">
      <c r="A1132" s="105" t="s">
        <v>10042</v>
      </c>
      <c r="B1132" s="51" t="s">
        <v>10115</v>
      </c>
      <c r="C1132" s="49">
        <v>93</v>
      </c>
      <c r="D1132" s="63" t="s">
        <v>3333</v>
      </c>
      <c r="E1132" s="51" t="s">
        <v>1630</v>
      </c>
      <c r="F1132" s="114">
        <v>5055</v>
      </c>
      <c r="G1132" s="51" t="s">
        <v>389</v>
      </c>
      <c r="H1132" s="24"/>
      <c r="I1132" s="24"/>
      <c r="J1132" s="51" t="s">
        <v>387</v>
      </c>
      <c r="K1132" s="51" t="s">
        <v>958</v>
      </c>
      <c r="L1132" s="51" t="s">
        <v>5507</v>
      </c>
      <c r="M1132" s="124" t="s">
        <v>48</v>
      </c>
      <c r="N1132" s="125">
        <v>60000</v>
      </c>
      <c r="O1132" s="125">
        <v>50000</v>
      </c>
      <c r="P1132" s="56">
        <v>10000</v>
      </c>
      <c r="Q1132" s="122"/>
      <c r="R1132" s="123"/>
      <c r="S1132" s="62" t="s">
        <v>375</v>
      </c>
      <c r="T1132" s="23">
        <v>2229559</v>
      </c>
      <c r="U1132" s="23" t="s">
        <v>10110</v>
      </c>
      <c r="V1132" s="23" t="s">
        <v>10111</v>
      </c>
      <c r="W1132" s="23" t="s">
        <v>52</v>
      </c>
      <c r="X1132" s="23" t="s">
        <v>10112</v>
      </c>
      <c r="Y1132" s="23" t="s">
        <v>10113</v>
      </c>
      <c r="Z1132" s="23" t="s">
        <v>10114</v>
      </c>
      <c r="AA1132" s="23" t="s">
        <v>56</v>
      </c>
      <c r="AB1132" s="23">
        <v>53000</v>
      </c>
      <c r="AC1132" s="23">
        <v>53000</v>
      </c>
      <c r="AD1132" s="23" t="s">
        <v>56</v>
      </c>
      <c r="AE1132" s="23" t="s">
        <v>56</v>
      </c>
      <c r="AF1132" s="23" t="s">
        <v>56</v>
      </c>
      <c r="AG1132" s="23">
        <v>53000</v>
      </c>
      <c r="AH1132" s="23" t="s">
        <v>102</v>
      </c>
      <c r="AI1132" s="23">
        <v>26500</v>
      </c>
      <c r="AJ1132" s="23">
        <v>0</v>
      </c>
      <c r="AK1132" s="23" t="s">
        <v>58</v>
      </c>
      <c r="AL1132" s="23">
        <v>0</v>
      </c>
      <c r="AM1132" s="23" t="s">
        <v>59</v>
      </c>
      <c r="AN1132" s="23" t="s">
        <v>60</v>
      </c>
      <c r="AO1132" s="69"/>
      <c r="AP1132" s="23" t="s">
        <v>61</v>
      </c>
      <c r="AQ1132" s="23" t="s">
        <v>62</v>
      </c>
      <c r="AR1132" s="23" t="s">
        <v>87</v>
      </c>
      <c r="AS1132" s="23" t="s">
        <v>88</v>
      </c>
      <c r="AT1132" s="23" t="s">
        <v>218</v>
      </c>
      <c r="AU1132" s="23" t="s">
        <v>65</v>
      </c>
      <c r="AV1132" s="23" t="s">
        <v>1516</v>
      </c>
      <c r="AW1132" s="23" t="s">
        <v>1517</v>
      </c>
      <c r="AX1132" s="23" t="s">
        <v>68</v>
      </c>
      <c r="AY1132" s="23" t="s">
        <v>93</v>
      </c>
      <c r="AZ1132" s="23" t="s">
        <v>10086</v>
      </c>
      <c r="BA1132" s="23" t="s">
        <v>70</v>
      </c>
      <c r="BB1132" s="135">
        <v>0</v>
      </c>
      <c r="BC1132" s="135" t="s">
        <v>10115</v>
      </c>
      <c r="BD1132" s="134">
        <v>42446</v>
      </c>
      <c r="BE1132" s="29">
        <v>42462</v>
      </c>
      <c r="BF1132" s="133">
        <v>53000</v>
      </c>
      <c r="BG1132" s="132">
        <v>42462</v>
      </c>
      <c r="BH1132" s="131" t="s">
        <v>10086</v>
      </c>
      <c r="BI1132" s="130">
        <v>587</v>
      </c>
      <c r="BJ1132" s="129">
        <v>19.566666666666666</v>
      </c>
    </row>
    <row r="1133" spans="1:62" ht="18.75" customHeight="1" x14ac:dyDescent="0.25">
      <c r="A1133" s="105" t="s">
        <v>10042</v>
      </c>
      <c r="B1133" s="51" t="s">
        <v>10121</v>
      </c>
      <c r="C1133" s="49">
        <v>93</v>
      </c>
      <c r="D1133" s="63" t="s">
        <v>3333</v>
      </c>
      <c r="E1133" s="51" t="s">
        <v>1630</v>
      </c>
      <c r="F1133" s="114">
        <v>5055</v>
      </c>
      <c r="G1133" s="51" t="s">
        <v>46</v>
      </c>
      <c r="H1133" s="24"/>
      <c r="I1133" s="24"/>
      <c r="J1133" s="51" t="s">
        <v>387</v>
      </c>
      <c r="K1133" s="51" t="s">
        <v>958</v>
      </c>
      <c r="L1133" s="51" t="s">
        <v>4725</v>
      </c>
      <c r="M1133" s="124" t="s">
        <v>48</v>
      </c>
      <c r="N1133" s="125">
        <v>330000</v>
      </c>
      <c r="O1133" s="125">
        <v>73700</v>
      </c>
      <c r="P1133" s="56">
        <v>256300</v>
      </c>
      <c r="Q1133" s="122"/>
      <c r="R1133" s="123"/>
      <c r="S1133" s="62" t="s">
        <v>375</v>
      </c>
      <c r="T1133" s="23">
        <v>1932574</v>
      </c>
      <c r="U1133" s="23" t="s">
        <v>10116</v>
      </c>
      <c r="V1133" s="23" t="s">
        <v>10117</v>
      </c>
      <c r="W1133" s="23" t="s">
        <v>52</v>
      </c>
      <c r="X1133" s="23" t="s">
        <v>10118</v>
      </c>
      <c r="Y1133" s="23" t="s">
        <v>10119</v>
      </c>
      <c r="Z1133" s="23" t="s">
        <v>10120</v>
      </c>
      <c r="AA1133" s="23" t="s">
        <v>56</v>
      </c>
      <c r="AB1133" s="23">
        <v>60000</v>
      </c>
      <c r="AC1133" s="23">
        <v>60000</v>
      </c>
      <c r="AD1133" s="23" t="s">
        <v>56</v>
      </c>
      <c r="AE1133" s="23" t="s">
        <v>56</v>
      </c>
      <c r="AF1133" s="23" t="s">
        <v>56</v>
      </c>
      <c r="AG1133" s="23">
        <v>60000</v>
      </c>
      <c r="AH1133" s="23" t="s">
        <v>102</v>
      </c>
      <c r="AI1133" s="23">
        <v>30000</v>
      </c>
      <c r="AJ1133" s="23">
        <v>0</v>
      </c>
      <c r="AK1133" s="23" t="s">
        <v>58</v>
      </c>
      <c r="AL1133" s="23">
        <v>0</v>
      </c>
      <c r="AM1133" s="23" t="s">
        <v>59</v>
      </c>
      <c r="AN1133" s="23" t="s">
        <v>60</v>
      </c>
      <c r="AO1133" s="69"/>
      <c r="AP1133" s="23" t="s">
        <v>61</v>
      </c>
      <c r="AQ1133" s="23" t="s">
        <v>62</v>
      </c>
      <c r="AR1133" s="23" t="s">
        <v>168</v>
      </c>
      <c r="AS1133" s="23" t="s">
        <v>88</v>
      </c>
      <c r="AT1133" s="23" t="s">
        <v>153</v>
      </c>
      <c r="AU1133" s="23" t="s">
        <v>65</v>
      </c>
      <c r="AV1133" s="23" t="s">
        <v>662</v>
      </c>
      <c r="AW1133" s="23" t="s">
        <v>105</v>
      </c>
      <c r="AX1133" s="23" t="s">
        <v>68</v>
      </c>
      <c r="AY1133" s="23" t="s">
        <v>93</v>
      </c>
      <c r="AZ1133" s="23" t="s">
        <v>10086</v>
      </c>
      <c r="BA1133" s="23" t="s">
        <v>70</v>
      </c>
      <c r="BB1133" s="135">
        <v>0</v>
      </c>
      <c r="BC1133" s="135" t="s">
        <v>10121</v>
      </c>
      <c r="BD1133" s="134">
        <v>41883</v>
      </c>
      <c r="BE1133" s="29">
        <v>41895</v>
      </c>
      <c r="BF1133" s="133">
        <v>60000</v>
      </c>
      <c r="BG1133" s="132">
        <v>41895</v>
      </c>
      <c r="BH1133" s="131" t="s">
        <v>10086</v>
      </c>
      <c r="BI1133" s="130">
        <v>1154</v>
      </c>
      <c r="BJ1133" s="129">
        <v>38.466666666666669</v>
      </c>
    </row>
    <row r="1134" spans="1:62" ht="18.75" customHeight="1" x14ac:dyDescent="0.25">
      <c r="A1134" s="105" t="s">
        <v>10042</v>
      </c>
      <c r="B1134" s="51" t="s">
        <v>10127</v>
      </c>
      <c r="C1134" s="49">
        <v>93</v>
      </c>
      <c r="D1134" s="63" t="s">
        <v>3333</v>
      </c>
      <c r="E1134" s="51" t="s">
        <v>1630</v>
      </c>
      <c r="F1134" s="114">
        <v>5055</v>
      </c>
      <c r="G1134" s="51" t="s">
        <v>386</v>
      </c>
      <c r="H1134" s="24"/>
      <c r="I1134" s="24"/>
      <c r="J1134" s="51" t="s">
        <v>387</v>
      </c>
      <c r="K1134" s="51" t="s">
        <v>953</v>
      </c>
      <c r="L1134" s="51" t="s">
        <v>4725</v>
      </c>
      <c r="M1134" s="124" t="s">
        <v>48</v>
      </c>
      <c r="N1134" s="125">
        <v>84807.56</v>
      </c>
      <c r="O1134" s="125">
        <v>75000</v>
      </c>
      <c r="P1134" s="56">
        <v>9807.5599999999977</v>
      </c>
      <c r="Q1134" s="122">
        <v>8000</v>
      </c>
      <c r="R1134" s="123"/>
      <c r="S1134" s="62" t="s">
        <v>375</v>
      </c>
      <c r="T1134" s="23">
        <v>2072670</v>
      </c>
      <c r="U1134" s="23" t="s">
        <v>10122</v>
      </c>
      <c r="V1134" s="23" t="s">
        <v>10123</v>
      </c>
      <c r="W1134" s="23" t="s">
        <v>52</v>
      </c>
      <c r="X1134" s="23" t="s">
        <v>10124</v>
      </c>
      <c r="Y1134" s="23" t="s">
        <v>10125</v>
      </c>
      <c r="Z1134" s="23" t="s">
        <v>10126</v>
      </c>
      <c r="AA1134" s="23" t="s">
        <v>56</v>
      </c>
      <c r="AB1134" s="23">
        <v>123591.91</v>
      </c>
      <c r="AC1134" s="23">
        <v>123591.91</v>
      </c>
      <c r="AD1134" s="23" t="s">
        <v>56</v>
      </c>
      <c r="AE1134" s="23" t="s">
        <v>56</v>
      </c>
      <c r="AF1134" s="23" t="s">
        <v>56</v>
      </c>
      <c r="AG1134" s="23">
        <v>123591.91</v>
      </c>
      <c r="AH1134" s="23" t="s">
        <v>102</v>
      </c>
      <c r="AI1134" s="23">
        <v>61795.96</v>
      </c>
      <c r="AJ1134" s="23">
        <v>0</v>
      </c>
      <c r="AK1134" s="23" t="s">
        <v>58</v>
      </c>
      <c r="AL1134" s="23">
        <v>0</v>
      </c>
      <c r="AM1134" s="23" t="s">
        <v>59</v>
      </c>
      <c r="AN1134" s="23" t="s">
        <v>60</v>
      </c>
      <c r="AO1134" s="69"/>
      <c r="AP1134" s="23" t="s">
        <v>61</v>
      </c>
      <c r="AQ1134" s="23" t="s">
        <v>62</v>
      </c>
      <c r="AR1134" s="23" t="s">
        <v>87</v>
      </c>
      <c r="AS1134" s="23" t="s">
        <v>88</v>
      </c>
      <c r="AT1134" s="23" t="s">
        <v>347</v>
      </c>
      <c r="AU1134" s="23" t="s">
        <v>65</v>
      </c>
      <c r="AV1134" s="23" t="s">
        <v>3459</v>
      </c>
      <c r="AW1134" s="23" t="s">
        <v>272</v>
      </c>
      <c r="AX1134" s="23" t="s">
        <v>273</v>
      </c>
      <c r="AY1134" s="23" t="s">
        <v>93</v>
      </c>
      <c r="AZ1134" s="23" t="s">
        <v>10086</v>
      </c>
      <c r="BA1134" s="23" t="s">
        <v>223</v>
      </c>
      <c r="BB1134" s="135">
        <v>0</v>
      </c>
      <c r="BC1134" s="135" t="s">
        <v>10127</v>
      </c>
      <c r="BD1134" s="134">
        <v>42079</v>
      </c>
      <c r="BE1134" s="29">
        <v>42110</v>
      </c>
      <c r="BF1134" s="133">
        <v>123591.91</v>
      </c>
      <c r="BG1134" s="132">
        <v>42110</v>
      </c>
      <c r="BH1134" s="131" t="s">
        <v>10086</v>
      </c>
      <c r="BI1134" s="130">
        <v>939</v>
      </c>
      <c r="BJ1134" s="129">
        <v>31.3</v>
      </c>
    </row>
    <row r="1135" spans="1:62" ht="18.75" customHeight="1" x14ac:dyDescent="0.25">
      <c r="A1135" s="105" t="s">
        <v>10042</v>
      </c>
      <c r="B1135" s="51" t="s">
        <v>10133</v>
      </c>
      <c r="C1135" s="49">
        <v>93</v>
      </c>
      <c r="D1135" s="63" t="s">
        <v>3333</v>
      </c>
      <c r="E1135" s="51" t="s">
        <v>377</v>
      </c>
      <c r="F1135" s="114">
        <v>5030</v>
      </c>
      <c r="G1135" s="51" t="s">
        <v>374</v>
      </c>
      <c r="H1135" s="24"/>
      <c r="I1135" s="24"/>
      <c r="J1135" s="51" t="s">
        <v>387</v>
      </c>
      <c r="K1135" s="51" t="s">
        <v>3664</v>
      </c>
      <c r="L1135" s="51"/>
      <c r="M1135" s="124" t="s">
        <v>903</v>
      </c>
      <c r="N1135" s="125">
        <v>64349.13</v>
      </c>
      <c r="O1135" s="125">
        <v>64349.13</v>
      </c>
      <c r="P1135" s="56">
        <v>0</v>
      </c>
      <c r="Q1135" s="122"/>
      <c r="R1135" s="123"/>
      <c r="S1135" s="62" t="s">
        <v>375</v>
      </c>
      <c r="T1135" s="23">
        <v>1421102</v>
      </c>
      <c r="U1135" s="23" t="s">
        <v>10128</v>
      </c>
      <c r="V1135" s="23" t="s">
        <v>10129</v>
      </c>
      <c r="W1135" s="23" t="s">
        <v>52</v>
      </c>
      <c r="X1135" s="23" t="s">
        <v>10130</v>
      </c>
      <c r="Y1135" s="23" t="s">
        <v>10131</v>
      </c>
      <c r="Z1135" s="23" t="s">
        <v>10132</v>
      </c>
      <c r="AA1135" s="23" t="s">
        <v>56</v>
      </c>
      <c r="AB1135" s="23">
        <v>22445</v>
      </c>
      <c r="AC1135" s="23">
        <v>22445</v>
      </c>
      <c r="AD1135" s="23" t="s">
        <v>56</v>
      </c>
      <c r="AE1135" s="23" t="s">
        <v>56</v>
      </c>
      <c r="AF1135" s="23" t="s">
        <v>56</v>
      </c>
      <c r="AG1135" s="23">
        <v>22445</v>
      </c>
      <c r="AH1135" s="23" t="s">
        <v>102</v>
      </c>
      <c r="AI1135" s="23">
        <v>11222.5</v>
      </c>
      <c r="AJ1135" s="23">
        <v>0</v>
      </c>
      <c r="AK1135" s="23" t="s">
        <v>58</v>
      </c>
      <c r="AL1135" s="23">
        <v>0</v>
      </c>
      <c r="AM1135" s="23" t="s">
        <v>59</v>
      </c>
      <c r="AN1135" s="23" t="s">
        <v>60</v>
      </c>
      <c r="AO1135" s="69"/>
      <c r="AP1135" s="23" t="s">
        <v>61</v>
      </c>
      <c r="AQ1135" s="23" t="s">
        <v>270</v>
      </c>
      <c r="AR1135" s="23" t="s">
        <v>199</v>
      </c>
      <c r="AS1135" s="23" t="s">
        <v>88</v>
      </c>
      <c r="AT1135" s="23" t="s">
        <v>169</v>
      </c>
      <c r="AU1135" s="23" t="s">
        <v>65</v>
      </c>
      <c r="AV1135" s="23" t="s">
        <v>5209</v>
      </c>
      <c r="AW1135" s="23" t="s">
        <v>92</v>
      </c>
      <c r="AX1135" s="23" t="s">
        <v>68</v>
      </c>
      <c r="AY1135" s="23" t="s">
        <v>93</v>
      </c>
      <c r="AZ1135" s="23" t="s">
        <v>10086</v>
      </c>
      <c r="BA1135" s="23" t="s">
        <v>163</v>
      </c>
      <c r="BB1135" s="135">
        <v>0</v>
      </c>
      <c r="BC1135" s="135" t="s">
        <v>10133</v>
      </c>
      <c r="BD1135" s="134">
        <v>40921</v>
      </c>
      <c r="BE1135" s="29">
        <v>40950</v>
      </c>
      <c r="BF1135" s="133">
        <v>22445</v>
      </c>
      <c r="BG1135" s="132">
        <v>40950</v>
      </c>
      <c r="BH1135" s="131" t="s">
        <v>10086</v>
      </c>
      <c r="BI1135" s="130">
        <v>2099</v>
      </c>
      <c r="BJ1135" s="129">
        <v>69.966666666666669</v>
      </c>
    </row>
    <row r="1136" spans="1:62" ht="18.75" customHeight="1" x14ac:dyDescent="0.25">
      <c r="A1136" s="105" t="s">
        <v>10042</v>
      </c>
      <c r="B1136" s="51" t="s">
        <v>10135</v>
      </c>
      <c r="C1136" s="49">
        <v>82</v>
      </c>
      <c r="D1136" s="63" t="s">
        <v>3333</v>
      </c>
      <c r="E1136" s="51" t="s">
        <v>917</v>
      </c>
      <c r="F1136" s="114">
        <v>5012</v>
      </c>
      <c r="G1136" s="51" t="s">
        <v>374</v>
      </c>
      <c r="H1136" s="24"/>
      <c r="I1136" s="24"/>
      <c r="J1136" s="51" t="s">
        <v>387</v>
      </c>
      <c r="K1136" s="51" t="s">
        <v>6139</v>
      </c>
      <c r="L1136" s="51"/>
      <c r="M1136" s="124" t="s">
        <v>369</v>
      </c>
      <c r="N1136" s="125">
        <v>104250</v>
      </c>
      <c r="O1136" s="125">
        <v>0</v>
      </c>
      <c r="P1136" s="56">
        <v>104250</v>
      </c>
      <c r="Q1136" s="122"/>
      <c r="R1136" s="123"/>
      <c r="S1136" s="62" t="s">
        <v>375</v>
      </c>
      <c r="T1136" s="23">
        <v>2485634</v>
      </c>
      <c r="U1136" s="23" t="s">
        <v>10134</v>
      </c>
      <c r="V1136" s="23" t="s">
        <v>8412</v>
      </c>
      <c r="W1136" s="23" t="s">
        <v>52</v>
      </c>
      <c r="X1136" s="23" t="s">
        <v>8413</v>
      </c>
      <c r="Y1136" s="23" t="s">
        <v>8414</v>
      </c>
      <c r="Z1136" s="23" t="s">
        <v>8415</v>
      </c>
      <c r="AA1136" s="23" t="s">
        <v>56</v>
      </c>
      <c r="AB1136" s="23">
        <v>80000</v>
      </c>
      <c r="AC1136" s="23">
        <v>80000</v>
      </c>
      <c r="AD1136" s="23" t="s">
        <v>56</v>
      </c>
      <c r="AE1136" s="23" t="s">
        <v>56</v>
      </c>
      <c r="AF1136" s="23" t="s">
        <v>56</v>
      </c>
      <c r="AG1136" s="23">
        <v>80000</v>
      </c>
      <c r="AH1136" s="23" t="s">
        <v>102</v>
      </c>
      <c r="AI1136" s="23">
        <v>40000</v>
      </c>
      <c r="AJ1136" s="23">
        <v>0</v>
      </c>
      <c r="AK1136" s="23" t="s">
        <v>58</v>
      </c>
      <c r="AL1136" s="23">
        <v>0</v>
      </c>
      <c r="AM1136" s="23" t="s">
        <v>59</v>
      </c>
      <c r="AN1136" s="23" t="s">
        <v>60</v>
      </c>
      <c r="AO1136" s="69"/>
      <c r="AP1136" s="23" t="s">
        <v>61</v>
      </c>
      <c r="AQ1136" s="23" t="s">
        <v>62</v>
      </c>
      <c r="AR1136" s="23" t="s">
        <v>87</v>
      </c>
      <c r="AS1136" s="23" t="s">
        <v>64</v>
      </c>
      <c r="AT1136" s="23" t="s">
        <v>153</v>
      </c>
      <c r="AU1136" s="23" t="s">
        <v>65</v>
      </c>
      <c r="AV1136" s="23" t="s">
        <v>201</v>
      </c>
      <c r="AW1136" s="23" t="s">
        <v>92</v>
      </c>
      <c r="AX1136" s="23" t="s">
        <v>68</v>
      </c>
      <c r="AY1136" s="23" t="s">
        <v>93</v>
      </c>
      <c r="AZ1136" s="23" t="s">
        <v>10086</v>
      </c>
      <c r="BA1136" s="23" t="s">
        <v>124</v>
      </c>
      <c r="BB1136" s="135">
        <v>0</v>
      </c>
      <c r="BC1136" s="135" t="s">
        <v>10135</v>
      </c>
      <c r="BD1136" s="134">
        <v>42962</v>
      </c>
      <c r="BE1136" s="29">
        <v>42969</v>
      </c>
      <c r="BF1136" s="133">
        <v>80000</v>
      </c>
      <c r="BG1136" s="132">
        <v>42969</v>
      </c>
      <c r="BH1136" s="131" t="s">
        <v>10086</v>
      </c>
      <c r="BI1136" s="130">
        <v>80</v>
      </c>
      <c r="BJ1136" s="129">
        <v>2.6666666666666665</v>
      </c>
    </row>
    <row r="1137" spans="1:62" ht="18.75" customHeight="1" x14ac:dyDescent="0.25">
      <c r="A1137" s="105" t="s">
        <v>10042</v>
      </c>
      <c r="B1137" s="51" t="s">
        <v>10140</v>
      </c>
      <c r="C1137" s="49">
        <v>82</v>
      </c>
      <c r="D1137" s="63" t="s">
        <v>3333</v>
      </c>
      <c r="E1137" s="51" t="s">
        <v>1626</v>
      </c>
      <c r="F1137" s="114">
        <v>8065</v>
      </c>
      <c r="G1137" s="51" t="s">
        <v>386</v>
      </c>
      <c r="H1137" s="24"/>
      <c r="I1137" s="24"/>
      <c r="J1137" s="51" t="s">
        <v>387</v>
      </c>
      <c r="K1137" s="51" t="s">
        <v>6139</v>
      </c>
      <c r="L1137" s="51"/>
      <c r="M1137" s="124" t="s">
        <v>369</v>
      </c>
      <c r="N1137" s="125">
        <v>16729</v>
      </c>
      <c r="O1137" s="125">
        <v>0</v>
      </c>
      <c r="P1137" s="56">
        <v>16729</v>
      </c>
      <c r="Q1137" s="122"/>
      <c r="R1137" s="123"/>
      <c r="S1137" s="62" t="s">
        <v>375</v>
      </c>
      <c r="T1137" s="23">
        <v>2286682</v>
      </c>
      <c r="U1137" s="23" t="s">
        <v>10136</v>
      </c>
      <c r="V1137" s="23" t="s">
        <v>10137</v>
      </c>
      <c r="W1137" s="23" t="s">
        <v>52</v>
      </c>
      <c r="X1137" s="23" t="s">
        <v>10138</v>
      </c>
      <c r="Y1137" s="23" t="s">
        <v>10139</v>
      </c>
      <c r="Z1137" s="23" t="s">
        <v>6946</v>
      </c>
      <c r="AA1137" s="23" t="s">
        <v>56</v>
      </c>
      <c r="AB1137" s="23">
        <v>15000</v>
      </c>
      <c r="AC1137" s="23">
        <v>15000</v>
      </c>
      <c r="AD1137" s="23" t="s">
        <v>56</v>
      </c>
      <c r="AE1137" s="23" t="s">
        <v>56</v>
      </c>
      <c r="AF1137" s="23" t="s">
        <v>56</v>
      </c>
      <c r="AG1137" s="23">
        <v>15000</v>
      </c>
      <c r="AH1137" s="23" t="s">
        <v>102</v>
      </c>
      <c r="AI1137" s="23">
        <v>7500</v>
      </c>
      <c r="AJ1137" s="23">
        <v>0</v>
      </c>
      <c r="AK1137" s="23" t="s">
        <v>58</v>
      </c>
      <c r="AL1137" s="23">
        <v>0</v>
      </c>
      <c r="AM1137" s="23" t="s">
        <v>59</v>
      </c>
      <c r="AN1137" s="23" t="s">
        <v>60</v>
      </c>
      <c r="AO1137" s="69"/>
      <c r="AP1137" s="23" t="s">
        <v>61</v>
      </c>
      <c r="AQ1137" s="23" t="s">
        <v>62</v>
      </c>
      <c r="AR1137" s="23" t="s">
        <v>87</v>
      </c>
      <c r="AS1137" s="23" t="s">
        <v>64</v>
      </c>
      <c r="AT1137" s="23" t="s">
        <v>153</v>
      </c>
      <c r="AU1137" s="23" t="s">
        <v>65</v>
      </c>
      <c r="AV1137" s="23" t="s">
        <v>505</v>
      </c>
      <c r="AW1137" s="23" t="s">
        <v>105</v>
      </c>
      <c r="AX1137" s="23" t="s">
        <v>68</v>
      </c>
      <c r="AY1137" s="23" t="s">
        <v>93</v>
      </c>
      <c r="AZ1137" s="23" t="s">
        <v>10086</v>
      </c>
      <c r="BA1137" s="23" t="s">
        <v>202</v>
      </c>
      <c r="BB1137" s="135">
        <v>0</v>
      </c>
      <c r="BC1137" s="135" t="s">
        <v>10140</v>
      </c>
      <c r="BD1137" s="134">
        <v>42573</v>
      </c>
      <c r="BE1137" s="29">
        <v>42577</v>
      </c>
      <c r="BF1137" s="133">
        <v>15000</v>
      </c>
      <c r="BG1137" s="132">
        <v>42577</v>
      </c>
      <c r="BH1137" s="131" t="s">
        <v>10086</v>
      </c>
      <c r="BI1137" s="130">
        <v>472</v>
      </c>
      <c r="BJ1137" s="129">
        <v>15.733333333333333</v>
      </c>
    </row>
    <row r="1138" spans="1:62" ht="18.75" customHeight="1" x14ac:dyDescent="0.25">
      <c r="A1138" s="105" t="s">
        <v>10042</v>
      </c>
      <c r="B1138" s="51" t="s">
        <v>10147</v>
      </c>
      <c r="C1138" s="49">
        <v>93</v>
      </c>
      <c r="D1138" s="63" t="s">
        <v>3333</v>
      </c>
      <c r="E1138" s="51" t="s">
        <v>947</v>
      </c>
      <c r="F1138" s="114">
        <v>7000</v>
      </c>
      <c r="G1138" s="51" t="s">
        <v>374</v>
      </c>
      <c r="H1138" s="24"/>
      <c r="I1138" s="24"/>
      <c r="J1138" s="51" t="s">
        <v>400</v>
      </c>
      <c r="K1138" s="51" t="s">
        <v>400</v>
      </c>
      <c r="L1138" s="51"/>
      <c r="M1138" s="124" t="s">
        <v>48</v>
      </c>
      <c r="N1138" s="125">
        <v>158415.10999999999</v>
      </c>
      <c r="O1138" s="125">
        <v>150000</v>
      </c>
      <c r="P1138" s="56">
        <v>8415.109999999986</v>
      </c>
      <c r="Q1138" s="122">
        <v>30000</v>
      </c>
      <c r="R1138" s="123"/>
      <c r="S1138" s="62" t="s">
        <v>375</v>
      </c>
      <c r="T1138" s="23">
        <v>1697114</v>
      </c>
      <c r="U1138" s="23" t="s">
        <v>10141</v>
      </c>
      <c r="V1138" s="23" t="s">
        <v>10142</v>
      </c>
      <c r="W1138" s="23" t="s">
        <v>52</v>
      </c>
      <c r="X1138" s="23" t="s">
        <v>10143</v>
      </c>
      <c r="Y1138" s="23" t="s">
        <v>10144</v>
      </c>
      <c r="Z1138" s="23" t="s">
        <v>10145</v>
      </c>
      <c r="AA1138" s="23" t="s">
        <v>56</v>
      </c>
      <c r="AB1138" s="23">
        <v>44952.480000000003</v>
      </c>
      <c r="AC1138" s="23">
        <v>44952.480000000003</v>
      </c>
      <c r="AD1138" s="23" t="s">
        <v>56</v>
      </c>
      <c r="AE1138" s="23" t="s">
        <v>56</v>
      </c>
      <c r="AF1138" s="23" t="s">
        <v>56</v>
      </c>
      <c r="AG1138" s="23">
        <v>44952.480000000003</v>
      </c>
      <c r="AH1138" s="23" t="s">
        <v>102</v>
      </c>
      <c r="AI1138" s="23">
        <v>22476.240000000002</v>
      </c>
      <c r="AJ1138" s="23">
        <v>0</v>
      </c>
      <c r="AK1138" s="23" t="s">
        <v>58</v>
      </c>
      <c r="AL1138" s="23">
        <v>0</v>
      </c>
      <c r="AM1138" s="23" t="s">
        <v>59</v>
      </c>
      <c r="AN1138" s="23" t="s">
        <v>60</v>
      </c>
      <c r="AO1138" s="69"/>
      <c r="AP1138" s="23" t="s">
        <v>61</v>
      </c>
      <c r="AQ1138" s="23" t="s">
        <v>270</v>
      </c>
      <c r="AR1138" s="23" t="s">
        <v>63</v>
      </c>
      <c r="AS1138" s="23" t="s">
        <v>64</v>
      </c>
      <c r="AT1138" s="23" t="s">
        <v>2557</v>
      </c>
      <c r="AU1138" s="23" t="s">
        <v>65</v>
      </c>
      <c r="AV1138" s="23" t="s">
        <v>876</v>
      </c>
      <c r="AW1138" s="23" t="s">
        <v>774</v>
      </c>
      <c r="AX1138" s="23" t="s">
        <v>775</v>
      </c>
      <c r="AY1138" s="23" t="s">
        <v>93</v>
      </c>
      <c r="AZ1138" s="23" t="s">
        <v>10146</v>
      </c>
      <c r="BA1138" s="23" t="s">
        <v>223</v>
      </c>
      <c r="BB1138" s="135">
        <v>0</v>
      </c>
      <c r="BC1138" s="135" t="s">
        <v>10147</v>
      </c>
      <c r="BD1138" s="134">
        <v>41492</v>
      </c>
      <c r="BE1138" s="29">
        <v>41506</v>
      </c>
      <c r="BF1138" s="133">
        <v>44952.480000000003</v>
      </c>
      <c r="BG1138" s="132">
        <v>41506</v>
      </c>
      <c r="BH1138" s="131" t="s">
        <v>10146</v>
      </c>
      <c r="BI1138" s="130">
        <v>1542</v>
      </c>
      <c r="BJ1138" s="129">
        <v>51.4</v>
      </c>
    </row>
    <row r="1139" spans="1:62" ht="18.75" customHeight="1" x14ac:dyDescent="0.25">
      <c r="A1139" s="105" t="s">
        <v>10042</v>
      </c>
      <c r="B1139" s="51" t="s">
        <v>10152</v>
      </c>
      <c r="C1139" s="49">
        <v>93</v>
      </c>
      <c r="D1139" s="63" t="s">
        <v>3333</v>
      </c>
      <c r="E1139" s="51" t="s">
        <v>1630</v>
      </c>
      <c r="F1139" s="114">
        <v>5055</v>
      </c>
      <c r="G1139" s="51" t="s">
        <v>1641</v>
      </c>
      <c r="H1139" s="24"/>
      <c r="I1139" s="24"/>
      <c r="J1139" s="51" t="s">
        <v>387</v>
      </c>
      <c r="K1139" s="51" t="s">
        <v>7172</v>
      </c>
      <c r="L1139" s="51"/>
      <c r="M1139" s="124" t="s">
        <v>903</v>
      </c>
      <c r="N1139" s="125">
        <v>8839.61</v>
      </c>
      <c r="O1139" s="125">
        <v>8839.61</v>
      </c>
      <c r="P1139" s="56">
        <v>0</v>
      </c>
      <c r="Q1139" s="122"/>
      <c r="R1139" s="123"/>
      <c r="S1139" s="62" t="s">
        <v>375</v>
      </c>
      <c r="T1139" s="23">
        <v>2449689</v>
      </c>
      <c r="U1139" s="23" t="s">
        <v>10148</v>
      </c>
      <c r="V1139" s="23" t="s">
        <v>6370</v>
      </c>
      <c r="W1139" s="23" t="s">
        <v>52</v>
      </c>
      <c r="X1139" s="23" t="s">
        <v>10149</v>
      </c>
      <c r="Y1139" s="23" t="s">
        <v>10150</v>
      </c>
      <c r="Z1139" s="23" t="s">
        <v>10151</v>
      </c>
      <c r="AA1139" s="23" t="s">
        <v>56</v>
      </c>
      <c r="AB1139" s="23">
        <v>3000</v>
      </c>
      <c r="AC1139" s="23">
        <v>3000</v>
      </c>
      <c r="AD1139" s="23" t="s">
        <v>56</v>
      </c>
      <c r="AE1139" s="23" t="s">
        <v>56</v>
      </c>
      <c r="AF1139" s="23" t="s">
        <v>56</v>
      </c>
      <c r="AG1139" s="23">
        <v>3000</v>
      </c>
      <c r="AH1139" s="23" t="s">
        <v>102</v>
      </c>
      <c r="AI1139" s="23">
        <v>1500</v>
      </c>
      <c r="AJ1139" s="23">
        <v>0</v>
      </c>
      <c r="AK1139" s="23" t="s">
        <v>58</v>
      </c>
      <c r="AL1139" s="23">
        <v>0</v>
      </c>
      <c r="AM1139" s="23" t="s">
        <v>59</v>
      </c>
      <c r="AN1139" s="23" t="s">
        <v>60</v>
      </c>
      <c r="AO1139" s="69"/>
      <c r="AP1139" s="23" t="s">
        <v>61</v>
      </c>
      <c r="AQ1139" s="23" t="s">
        <v>62</v>
      </c>
      <c r="AR1139" s="23" t="s">
        <v>168</v>
      </c>
      <c r="AS1139" s="23" t="s">
        <v>88</v>
      </c>
      <c r="AT1139" s="23" t="s">
        <v>89</v>
      </c>
      <c r="AU1139" s="23" t="s">
        <v>103</v>
      </c>
      <c r="AV1139" s="23" t="s">
        <v>5424</v>
      </c>
      <c r="AW1139" s="23" t="s">
        <v>2826</v>
      </c>
      <c r="AX1139" s="23" t="s">
        <v>775</v>
      </c>
      <c r="AY1139" s="23" t="s">
        <v>93</v>
      </c>
      <c r="AZ1139" s="23" t="s">
        <v>10146</v>
      </c>
      <c r="BA1139" s="23" t="s">
        <v>94</v>
      </c>
      <c r="BB1139" s="135">
        <v>0</v>
      </c>
      <c r="BC1139" s="135" t="s">
        <v>10152</v>
      </c>
      <c r="BD1139" s="134">
        <v>42865</v>
      </c>
      <c r="BE1139" s="29">
        <v>42873</v>
      </c>
      <c r="BF1139" s="133">
        <v>3000</v>
      </c>
      <c r="BG1139" s="132">
        <v>42873</v>
      </c>
      <c r="BH1139" s="131" t="s">
        <v>10146</v>
      </c>
      <c r="BI1139" s="130">
        <v>175</v>
      </c>
      <c r="BJ1139" s="129">
        <v>5.833333333333333</v>
      </c>
    </row>
    <row r="1140" spans="1:62" ht="18.75" customHeight="1" x14ac:dyDescent="0.25">
      <c r="A1140" s="105" t="s">
        <v>10042</v>
      </c>
      <c r="B1140" s="51" t="s">
        <v>10158</v>
      </c>
      <c r="C1140" s="49">
        <v>93</v>
      </c>
      <c r="D1140" s="63" t="s">
        <v>3333</v>
      </c>
      <c r="E1140" s="51" t="s">
        <v>1630</v>
      </c>
      <c r="F1140" s="114">
        <v>5055</v>
      </c>
      <c r="G1140" s="51" t="s">
        <v>389</v>
      </c>
      <c r="H1140" s="24"/>
      <c r="I1140" s="24"/>
      <c r="J1140" s="51" t="s">
        <v>387</v>
      </c>
      <c r="K1140" s="51" t="s">
        <v>3664</v>
      </c>
      <c r="L1140" s="51"/>
      <c r="M1140" s="124" t="s">
        <v>369</v>
      </c>
      <c r="N1140" s="125">
        <v>11616.84</v>
      </c>
      <c r="O1140" s="125">
        <v>0</v>
      </c>
      <c r="P1140" s="56">
        <v>11616.84</v>
      </c>
      <c r="Q1140" s="122"/>
      <c r="R1140" s="123"/>
      <c r="S1140" s="62" t="s">
        <v>375</v>
      </c>
      <c r="T1140" s="23">
        <v>2436078</v>
      </c>
      <c r="U1140" s="23" t="s">
        <v>10153</v>
      </c>
      <c r="V1140" s="23" t="s">
        <v>10154</v>
      </c>
      <c r="W1140" s="23" t="s">
        <v>52</v>
      </c>
      <c r="X1140" s="23" t="s">
        <v>10155</v>
      </c>
      <c r="Y1140" s="23" t="s">
        <v>10156</v>
      </c>
      <c r="Z1140" s="23" t="s">
        <v>9828</v>
      </c>
      <c r="AA1140" s="23" t="s">
        <v>56</v>
      </c>
      <c r="AB1140" s="23">
        <v>10755</v>
      </c>
      <c r="AC1140" s="23">
        <v>10755</v>
      </c>
      <c r="AD1140" s="23" t="s">
        <v>56</v>
      </c>
      <c r="AE1140" s="23" t="s">
        <v>56</v>
      </c>
      <c r="AF1140" s="23" t="s">
        <v>56</v>
      </c>
      <c r="AG1140" s="23">
        <v>10755</v>
      </c>
      <c r="AH1140" s="23" t="s">
        <v>102</v>
      </c>
      <c r="AI1140" s="23">
        <v>5377.5</v>
      </c>
      <c r="AJ1140" s="23">
        <v>0</v>
      </c>
      <c r="AK1140" s="23" t="s">
        <v>58</v>
      </c>
      <c r="AL1140" s="23">
        <v>0</v>
      </c>
      <c r="AM1140" s="23" t="s">
        <v>59</v>
      </c>
      <c r="AN1140" s="23" t="s">
        <v>60</v>
      </c>
      <c r="AO1140" s="69"/>
      <c r="AP1140" s="23" t="s">
        <v>61</v>
      </c>
      <c r="AQ1140" s="23" t="s">
        <v>62</v>
      </c>
      <c r="AR1140" s="23" t="s">
        <v>87</v>
      </c>
      <c r="AS1140" s="23" t="s">
        <v>88</v>
      </c>
      <c r="AT1140" s="23" t="s">
        <v>153</v>
      </c>
      <c r="AU1140" s="23" t="s">
        <v>65</v>
      </c>
      <c r="AV1140" s="23" t="s">
        <v>10157</v>
      </c>
      <c r="AW1140" s="23" t="s">
        <v>646</v>
      </c>
      <c r="AX1140" s="23" t="s">
        <v>190</v>
      </c>
      <c r="AY1140" s="23" t="s">
        <v>93</v>
      </c>
      <c r="AZ1140" s="23" t="s">
        <v>10146</v>
      </c>
      <c r="BA1140" s="23" t="s">
        <v>124</v>
      </c>
      <c r="BB1140" s="135">
        <v>0</v>
      </c>
      <c r="BC1140" s="135" t="s">
        <v>10158</v>
      </c>
      <c r="BD1140" s="134">
        <v>42836</v>
      </c>
      <c r="BE1140" s="29">
        <v>42837</v>
      </c>
      <c r="BF1140" s="133">
        <v>10755</v>
      </c>
      <c r="BG1140" s="132">
        <v>42837</v>
      </c>
      <c r="BH1140" s="131" t="s">
        <v>10146</v>
      </c>
      <c r="BI1140" s="130">
        <v>211</v>
      </c>
      <c r="BJ1140" s="129">
        <v>7.0333333333333332</v>
      </c>
    </row>
    <row r="1141" spans="1:62" ht="18.75" customHeight="1" x14ac:dyDescent="0.25">
      <c r="A1141" s="105" t="s">
        <v>10042</v>
      </c>
      <c r="B1141" s="51" t="s">
        <v>10165</v>
      </c>
      <c r="C1141" s="49">
        <v>93</v>
      </c>
      <c r="D1141" s="63" t="s">
        <v>3333</v>
      </c>
      <c r="E1141" s="51" t="s">
        <v>1630</v>
      </c>
      <c r="F1141" s="114">
        <v>5055</v>
      </c>
      <c r="G1141" s="51" t="s">
        <v>389</v>
      </c>
      <c r="H1141" s="24"/>
      <c r="I1141" s="24"/>
      <c r="J1141" s="51" t="s">
        <v>387</v>
      </c>
      <c r="K1141" s="51" t="s">
        <v>958</v>
      </c>
      <c r="L1141" s="51" t="s">
        <v>4725</v>
      </c>
      <c r="M1141" s="124" t="s">
        <v>48</v>
      </c>
      <c r="N1141" s="125">
        <v>144972.6</v>
      </c>
      <c r="O1141" s="125">
        <v>134200</v>
      </c>
      <c r="P1141" s="56">
        <v>10772.600000000006</v>
      </c>
      <c r="Q1141" s="122">
        <v>13420</v>
      </c>
      <c r="R1141" s="123"/>
      <c r="S1141" s="62" t="s">
        <v>375</v>
      </c>
      <c r="T1141" s="23">
        <v>2331044</v>
      </c>
      <c r="U1141" s="23" t="s">
        <v>10159</v>
      </c>
      <c r="V1141" s="23" t="s">
        <v>10160</v>
      </c>
      <c r="W1141" s="23" t="s">
        <v>52</v>
      </c>
      <c r="X1141" s="23" t="s">
        <v>10161</v>
      </c>
      <c r="Y1141" s="23" t="s">
        <v>10162</v>
      </c>
      <c r="Z1141" s="23" t="s">
        <v>10163</v>
      </c>
      <c r="AA1141" s="23" t="s">
        <v>56</v>
      </c>
      <c r="AB1141" s="23">
        <v>63000</v>
      </c>
      <c r="AC1141" s="23">
        <v>63000</v>
      </c>
      <c r="AD1141" s="23" t="s">
        <v>56</v>
      </c>
      <c r="AE1141" s="23" t="s">
        <v>56</v>
      </c>
      <c r="AF1141" s="23" t="s">
        <v>56</v>
      </c>
      <c r="AG1141" s="23">
        <v>63000</v>
      </c>
      <c r="AH1141" s="23" t="s">
        <v>102</v>
      </c>
      <c r="AI1141" s="23">
        <v>31500</v>
      </c>
      <c r="AJ1141" s="23">
        <v>0</v>
      </c>
      <c r="AK1141" s="23" t="s">
        <v>58</v>
      </c>
      <c r="AL1141" s="23">
        <v>0</v>
      </c>
      <c r="AM1141" s="23" t="s">
        <v>59</v>
      </c>
      <c r="AN1141" s="23" t="s">
        <v>60</v>
      </c>
      <c r="AO1141" s="69"/>
      <c r="AP1141" s="23" t="s">
        <v>61</v>
      </c>
      <c r="AQ1141" s="23" t="s">
        <v>62</v>
      </c>
      <c r="AR1141" s="23" t="s">
        <v>87</v>
      </c>
      <c r="AS1141" s="23" t="s">
        <v>88</v>
      </c>
      <c r="AT1141" s="23" t="s">
        <v>153</v>
      </c>
      <c r="AU1141" s="23" t="s">
        <v>65</v>
      </c>
      <c r="AV1141" s="23" t="s">
        <v>406</v>
      </c>
      <c r="AW1141" s="23" t="s">
        <v>283</v>
      </c>
      <c r="AX1141" s="23" t="s">
        <v>284</v>
      </c>
      <c r="AY1141" s="23" t="s">
        <v>93</v>
      </c>
      <c r="AZ1141" s="23" t="s">
        <v>10164</v>
      </c>
      <c r="BA1141" s="23" t="s">
        <v>106</v>
      </c>
      <c r="BB1141" s="135">
        <v>0</v>
      </c>
      <c r="BC1141" s="135" t="s">
        <v>10165</v>
      </c>
      <c r="BD1141" s="134">
        <v>42494</v>
      </c>
      <c r="BE1141" s="29">
        <v>42643</v>
      </c>
      <c r="BF1141" s="133">
        <v>63000</v>
      </c>
      <c r="BG1141" s="132">
        <v>42643</v>
      </c>
      <c r="BH1141" s="131" t="s">
        <v>10164</v>
      </c>
      <c r="BI1141" s="130">
        <v>404</v>
      </c>
      <c r="BJ1141" s="129">
        <v>13.466666666666667</v>
      </c>
    </row>
    <row r="1142" spans="1:62" ht="18.75" customHeight="1" x14ac:dyDescent="0.25">
      <c r="A1142" s="105" t="s">
        <v>10042</v>
      </c>
      <c r="B1142" s="51" t="s">
        <v>10172</v>
      </c>
      <c r="C1142" s="49">
        <v>93</v>
      </c>
      <c r="D1142" s="63" t="s">
        <v>3333</v>
      </c>
      <c r="E1142" s="51" t="s">
        <v>1623</v>
      </c>
      <c r="F1142" s="114">
        <v>6004</v>
      </c>
      <c r="G1142" s="51" t="s">
        <v>389</v>
      </c>
      <c r="H1142" s="24"/>
      <c r="I1142" s="24"/>
      <c r="J1142" s="51" t="s">
        <v>387</v>
      </c>
      <c r="K1142" s="51" t="s">
        <v>958</v>
      </c>
      <c r="L1142" s="51" t="s">
        <v>5507</v>
      </c>
      <c r="M1142" s="124" t="s">
        <v>903</v>
      </c>
      <c r="N1142" s="125">
        <v>50248.639999999999</v>
      </c>
      <c r="O1142" s="125">
        <v>50248.639999999999</v>
      </c>
      <c r="P1142" s="56">
        <v>0</v>
      </c>
      <c r="Q1142" s="122"/>
      <c r="R1142" s="123"/>
      <c r="S1142" s="57" t="s">
        <v>49</v>
      </c>
      <c r="T1142" s="23">
        <v>786623</v>
      </c>
      <c r="U1142" s="23" t="s">
        <v>10166</v>
      </c>
      <c r="V1142" s="23" t="s">
        <v>10167</v>
      </c>
      <c r="W1142" s="23" t="s">
        <v>52</v>
      </c>
      <c r="X1142" s="23" t="s">
        <v>10168</v>
      </c>
      <c r="Y1142" s="23" t="s">
        <v>10169</v>
      </c>
      <c r="Z1142" s="23" t="s">
        <v>10170</v>
      </c>
      <c r="AA1142" s="23" t="s">
        <v>56</v>
      </c>
      <c r="AB1142" s="23">
        <v>185739.16</v>
      </c>
      <c r="AC1142" s="23">
        <v>185739.16</v>
      </c>
      <c r="AD1142" s="23" t="s">
        <v>56</v>
      </c>
      <c r="AE1142" s="23" t="s">
        <v>56</v>
      </c>
      <c r="AF1142" s="23" t="s">
        <v>56</v>
      </c>
      <c r="AG1142" s="23">
        <v>185739.16</v>
      </c>
      <c r="AH1142" s="23" t="s">
        <v>58</v>
      </c>
      <c r="AI1142" s="23">
        <v>0</v>
      </c>
      <c r="AJ1142" s="23">
        <v>0</v>
      </c>
      <c r="AK1142" s="23" t="s">
        <v>58</v>
      </c>
      <c r="AL1142" s="23">
        <v>0</v>
      </c>
      <c r="AM1142" s="23" t="s">
        <v>59</v>
      </c>
      <c r="AN1142" s="23" t="s">
        <v>60</v>
      </c>
      <c r="AO1142" s="69"/>
      <c r="AP1142" s="23" t="s">
        <v>61</v>
      </c>
      <c r="AQ1142" s="23" t="s">
        <v>62</v>
      </c>
      <c r="AR1142" s="23" t="s">
        <v>168</v>
      </c>
      <c r="AS1142" s="23" t="s">
        <v>2326</v>
      </c>
      <c r="AT1142" s="23" t="s">
        <v>2514</v>
      </c>
      <c r="AU1142" s="23" t="s">
        <v>65</v>
      </c>
      <c r="AV1142" s="23" t="s">
        <v>201</v>
      </c>
      <c r="AW1142" s="23" t="s">
        <v>92</v>
      </c>
      <c r="AX1142" s="23" t="s">
        <v>68</v>
      </c>
      <c r="AY1142" s="23" t="s">
        <v>93</v>
      </c>
      <c r="AZ1142" s="23" t="s">
        <v>10171</v>
      </c>
      <c r="BA1142" s="23" t="s">
        <v>163</v>
      </c>
      <c r="BB1142" s="135">
        <v>0</v>
      </c>
      <c r="BC1142" s="135" t="s">
        <v>10172</v>
      </c>
      <c r="BD1142" s="134">
        <v>39689</v>
      </c>
      <c r="BE1142" s="29">
        <v>39736</v>
      </c>
      <c r="BF1142" s="133">
        <v>185739.16</v>
      </c>
      <c r="BG1142" s="132">
        <v>39736</v>
      </c>
      <c r="BH1142" s="131" t="s">
        <v>10171</v>
      </c>
      <c r="BI1142" s="130">
        <v>3310</v>
      </c>
      <c r="BJ1142" s="129">
        <v>110.33333333333333</v>
      </c>
    </row>
    <row r="1143" spans="1:62" ht="18.75" customHeight="1" x14ac:dyDescent="0.25">
      <c r="A1143" s="105" t="s">
        <v>10042</v>
      </c>
      <c r="B1143" s="51" t="s">
        <v>10178</v>
      </c>
      <c r="C1143" s="49">
        <v>82</v>
      </c>
      <c r="D1143" s="63" t="s">
        <v>3333</v>
      </c>
      <c r="E1143" s="51" t="s">
        <v>2317</v>
      </c>
      <c r="F1143" s="114">
        <v>5009</v>
      </c>
      <c r="G1143" s="51" t="s">
        <v>374</v>
      </c>
      <c r="H1143" s="24"/>
      <c r="I1143" s="24"/>
      <c r="J1143" s="51" t="s">
        <v>387</v>
      </c>
      <c r="K1143" s="51" t="s">
        <v>6139</v>
      </c>
      <c r="L1143" s="51"/>
      <c r="M1143" s="124" t="s">
        <v>369</v>
      </c>
      <c r="N1143" s="125">
        <v>66402.22</v>
      </c>
      <c r="O1143" s="125">
        <v>0</v>
      </c>
      <c r="P1143" s="56">
        <v>66402.22</v>
      </c>
      <c r="Q1143" s="122"/>
      <c r="R1143" s="123"/>
      <c r="S1143" s="62" t="s">
        <v>375</v>
      </c>
      <c r="T1143" s="23">
        <v>1774625</v>
      </c>
      <c r="U1143" s="23" t="s">
        <v>10173</v>
      </c>
      <c r="V1143" s="23" t="s">
        <v>10174</v>
      </c>
      <c r="W1143" s="23" t="s">
        <v>52</v>
      </c>
      <c r="X1143" s="23" t="s">
        <v>10175</v>
      </c>
      <c r="Y1143" s="23" t="s">
        <v>10176</v>
      </c>
      <c r="Z1143" s="23" t="s">
        <v>10177</v>
      </c>
      <c r="AA1143" s="23" t="s">
        <v>56</v>
      </c>
      <c r="AB1143" s="23">
        <v>29984</v>
      </c>
      <c r="AC1143" s="23">
        <v>29984</v>
      </c>
      <c r="AD1143" s="23" t="s">
        <v>56</v>
      </c>
      <c r="AE1143" s="23" t="s">
        <v>56</v>
      </c>
      <c r="AF1143" s="23" t="s">
        <v>56</v>
      </c>
      <c r="AG1143" s="23">
        <v>29984</v>
      </c>
      <c r="AH1143" s="23" t="s">
        <v>102</v>
      </c>
      <c r="AI1143" s="23">
        <v>14992</v>
      </c>
      <c r="AJ1143" s="23">
        <v>0</v>
      </c>
      <c r="AK1143" s="23" t="s">
        <v>58</v>
      </c>
      <c r="AL1143" s="23">
        <v>0</v>
      </c>
      <c r="AM1143" s="23" t="s">
        <v>59</v>
      </c>
      <c r="AN1143" s="23" t="s">
        <v>60</v>
      </c>
      <c r="AO1143" s="69"/>
      <c r="AP1143" s="23" t="s">
        <v>61</v>
      </c>
      <c r="AQ1143" s="23" t="s">
        <v>62</v>
      </c>
      <c r="AR1143" s="23" t="s">
        <v>168</v>
      </c>
      <c r="AS1143" s="23" t="s">
        <v>88</v>
      </c>
      <c r="AT1143" s="23" t="s">
        <v>347</v>
      </c>
      <c r="AU1143" s="23" t="s">
        <v>65</v>
      </c>
      <c r="AV1143" s="23" t="s">
        <v>1382</v>
      </c>
      <c r="AW1143" s="23" t="s">
        <v>92</v>
      </c>
      <c r="AX1143" s="23" t="s">
        <v>68</v>
      </c>
      <c r="AY1143" s="23" t="s">
        <v>93</v>
      </c>
      <c r="AZ1143" s="23" t="s">
        <v>10171</v>
      </c>
      <c r="BA1143" s="23" t="s">
        <v>155</v>
      </c>
      <c r="BB1143" s="135">
        <v>0</v>
      </c>
      <c r="BC1143" s="135" t="s">
        <v>10178</v>
      </c>
      <c r="BD1143" s="134">
        <v>41612</v>
      </c>
      <c r="BE1143" s="29">
        <v>41655</v>
      </c>
      <c r="BF1143" s="133">
        <v>29984</v>
      </c>
      <c r="BG1143" s="132">
        <v>41655</v>
      </c>
      <c r="BH1143" s="131" t="s">
        <v>10171</v>
      </c>
      <c r="BI1143" s="130">
        <v>1391</v>
      </c>
      <c r="BJ1143" s="129">
        <v>46.366666666666667</v>
      </c>
    </row>
    <row r="1144" spans="1:62" ht="18.75" customHeight="1" x14ac:dyDescent="0.25">
      <c r="A1144" s="105" t="s">
        <v>10042</v>
      </c>
      <c r="B1144" s="51" t="s">
        <v>10185</v>
      </c>
      <c r="C1144" s="49">
        <v>93</v>
      </c>
      <c r="D1144" s="63" t="s">
        <v>3333</v>
      </c>
      <c r="E1144" s="51" t="s">
        <v>1622</v>
      </c>
      <c r="F1144" s="114">
        <v>9999</v>
      </c>
      <c r="G1144" s="51" t="s">
        <v>389</v>
      </c>
      <c r="H1144" s="127"/>
      <c r="I1144" s="127"/>
      <c r="J1144" s="51" t="s">
        <v>387</v>
      </c>
      <c r="K1144" s="51" t="s">
        <v>955</v>
      </c>
      <c r="L1144" s="51"/>
      <c r="M1144" s="124" t="s">
        <v>369</v>
      </c>
      <c r="N1144" s="125">
        <v>8494871</v>
      </c>
      <c r="O1144" s="125">
        <v>0</v>
      </c>
      <c r="P1144" s="56">
        <v>8494871</v>
      </c>
      <c r="Q1144" s="122"/>
      <c r="R1144" s="123"/>
      <c r="S1144" s="57" t="s">
        <v>49</v>
      </c>
      <c r="T1144" s="23">
        <v>246252</v>
      </c>
      <c r="U1144" s="23" t="s">
        <v>10179</v>
      </c>
      <c r="V1144" s="23" t="s">
        <v>10180</v>
      </c>
      <c r="W1144" s="23" t="s">
        <v>52</v>
      </c>
      <c r="X1144" s="23" t="s">
        <v>10181</v>
      </c>
      <c r="Y1144" s="23" t="s">
        <v>10182</v>
      </c>
      <c r="Z1144" s="23" t="s">
        <v>10183</v>
      </c>
      <c r="AA1144" s="23" t="s">
        <v>56</v>
      </c>
      <c r="AB1144" s="23">
        <v>22369</v>
      </c>
      <c r="AC1144" s="23">
        <v>22369</v>
      </c>
      <c r="AD1144" s="23" t="s">
        <v>56</v>
      </c>
      <c r="AE1144" s="23" t="s">
        <v>56</v>
      </c>
      <c r="AF1144" s="23" t="s">
        <v>56</v>
      </c>
      <c r="AG1144" s="23">
        <v>22369</v>
      </c>
      <c r="AH1144" s="23" t="s">
        <v>57</v>
      </c>
      <c r="AI1144" s="23">
        <v>22369</v>
      </c>
      <c r="AJ1144" s="23">
        <v>365.08</v>
      </c>
      <c r="AK1144" s="23" t="s">
        <v>58</v>
      </c>
      <c r="AL1144" s="23">
        <v>0</v>
      </c>
      <c r="AM1144" s="23" t="s">
        <v>150</v>
      </c>
      <c r="AN1144" s="23" t="s">
        <v>1030</v>
      </c>
      <c r="AO1144" s="23" t="s">
        <v>10184</v>
      </c>
      <c r="AP1144" s="23" t="s">
        <v>61</v>
      </c>
      <c r="AQ1144" s="23" t="s">
        <v>62</v>
      </c>
      <c r="AR1144" s="23" t="s">
        <v>63</v>
      </c>
      <c r="AS1144" s="23" t="s">
        <v>2326</v>
      </c>
      <c r="AT1144" s="23" t="s">
        <v>187</v>
      </c>
      <c r="AU1144" s="23" t="s">
        <v>65</v>
      </c>
      <c r="AV1144" s="23" t="s">
        <v>201</v>
      </c>
      <c r="AW1144" s="23" t="s">
        <v>92</v>
      </c>
      <c r="AX1144" s="23" t="s">
        <v>68</v>
      </c>
      <c r="AY1144" s="23" t="s">
        <v>93</v>
      </c>
      <c r="AZ1144" s="23" t="s">
        <v>10164</v>
      </c>
      <c r="BA1144" s="23" t="s">
        <v>247</v>
      </c>
      <c r="BB1144" s="135">
        <v>0</v>
      </c>
      <c r="BC1144" s="135" t="s">
        <v>10185</v>
      </c>
      <c r="BD1144" s="134">
        <v>36614</v>
      </c>
      <c r="BE1144" s="29">
        <v>37617</v>
      </c>
      <c r="BF1144" s="133">
        <v>22369</v>
      </c>
      <c r="BG1144" s="132">
        <v>37617</v>
      </c>
      <c r="BH1144" s="131" t="s">
        <v>10164</v>
      </c>
      <c r="BI1144" s="130">
        <v>5430</v>
      </c>
      <c r="BJ1144" s="129">
        <v>181</v>
      </c>
    </row>
    <row r="1145" spans="1:62" ht="18.75" customHeight="1" x14ac:dyDescent="0.25">
      <c r="A1145" s="105" t="s">
        <v>10042</v>
      </c>
      <c r="B1145" s="51" t="s">
        <v>10192</v>
      </c>
      <c r="C1145" s="49">
        <v>14</v>
      </c>
      <c r="D1145" s="63" t="s">
        <v>3274</v>
      </c>
      <c r="E1145" s="51" t="s">
        <v>2320</v>
      </c>
      <c r="F1145" s="114">
        <v>8106</v>
      </c>
      <c r="G1145" s="51" t="s">
        <v>381</v>
      </c>
      <c r="H1145" s="24"/>
      <c r="I1145" s="24"/>
      <c r="J1145" s="51" t="s">
        <v>387</v>
      </c>
      <c r="K1145" s="51" t="s">
        <v>3664</v>
      </c>
      <c r="L1145" s="51"/>
      <c r="M1145" s="124" t="s">
        <v>48</v>
      </c>
      <c r="N1145" s="125">
        <v>5363.34</v>
      </c>
      <c r="O1145" s="125">
        <v>5000</v>
      </c>
      <c r="P1145" s="56">
        <v>363.34000000000015</v>
      </c>
      <c r="Q1145" s="122"/>
      <c r="R1145" s="123"/>
      <c r="S1145" s="62" t="s">
        <v>375</v>
      </c>
      <c r="T1145" s="23">
        <v>2428043</v>
      </c>
      <c r="U1145" s="23" t="s">
        <v>10186</v>
      </c>
      <c r="V1145" s="23" t="s">
        <v>10187</v>
      </c>
      <c r="W1145" s="23" t="s">
        <v>129</v>
      </c>
      <c r="X1145" s="23" t="s">
        <v>10188</v>
      </c>
      <c r="Y1145" s="23" t="s">
        <v>10189</v>
      </c>
      <c r="Z1145" s="23" t="s">
        <v>10190</v>
      </c>
      <c r="AA1145" s="23" t="s">
        <v>56</v>
      </c>
      <c r="AB1145" s="23">
        <v>4953.34</v>
      </c>
      <c r="AC1145" s="23">
        <v>4953.34</v>
      </c>
      <c r="AD1145" s="23" t="s">
        <v>56</v>
      </c>
      <c r="AE1145" s="23" t="s">
        <v>56</v>
      </c>
      <c r="AF1145" s="23" t="s">
        <v>56</v>
      </c>
      <c r="AG1145" s="23">
        <v>4953.34</v>
      </c>
      <c r="AH1145" s="23" t="s">
        <v>102</v>
      </c>
      <c r="AI1145" s="23">
        <v>2476.67</v>
      </c>
      <c r="AJ1145" s="23">
        <v>0</v>
      </c>
      <c r="AK1145" s="23" t="s">
        <v>58</v>
      </c>
      <c r="AL1145" s="23">
        <v>0</v>
      </c>
      <c r="AM1145" s="23" t="s">
        <v>59</v>
      </c>
      <c r="AN1145" s="23" t="s">
        <v>60</v>
      </c>
      <c r="AO1145" s="69"/>
      <c r="AP1145" s="23" t="s">
        <v>61</v>
      </c>
      <c r="AQ1145" s="23" t="s">
        <v>133</v>
      </c>
      <c r="AR1145" s="23" t="s">
        <v>538</v>
      </c>
      <c r="AS1145" s="23" t="s">
        <v>64</v>
      </c>
      <c r="AT1145" s="23" t="s">
        <v>89</v>
      </c>
      <c r="AU1145" s="23" t="s">
        <v>90</v>
      </c>
      <c r="AV1145" s="23" t="s">
        <v>10191</v>
      </c>
      <c r="AW1145" s="23" t="s">
        <v>272</v>
      </c>
      <c r="AX1145" s="23" t="s">
        <v>273</v>
      </c>
      <c r="AY1145" s="23" t="s">
        <v>93</v>
      </c>
      <c r="AZ1145" s="23" t="s">
        <v>10047</v>
      </c>
      <c r="BA1145" s="23" t="s">
        <v>106</v>
      </c>
      <c r="BB1145" s="135">
        <v>0</v>
      </c>
      <c r="BC1145" s="135" t="s">
        <v>10192</v>
      </c>
      <c r="BD1145" s="134">
        <v>42807</v>
      </c>
      <c r="BE1145" s="29">
        <v>42816</v>
      </c>
      <c r="BF1145" s="133">
        <v>4953.34</v>
      </c>
      <c r="BG1145" s="132">
        <v>42816</v>
      </c>
      <c r="BH1145" s="131" t="s">
        <v>10047</v>
      </c>
      <c r="BI1145" s="130">
        <v>239</v>
      </c>
      <c r="BJ1145" s="129">
        <v>7.9666666666666668</v>
      </c>
    </row>
    <row r="1146" spans="1:62" ht="18.75" customHeight="1" x14ac:dyDescent="0.25">
      <c r="A1146" s="105" t="s">
        <v>10042</v>
      </c>
      <c r="B1146" s="51" t="s">
        <v>10198</v>
      </c>
      <c r="C1146" s="49">
        <v>14</v>
      </c>
      <c r="D1146" s="63" t="s">
        <v>3274</v>
      </c>
      <c r="E1146" s="51" t="s">
        <v>3556</v>
      </c>
      <c r="F1146" s="114">
        <v>8114</v>
      </c>
      <c r="G1146" s="51" t="s">
        <v>381</v>
      </c>
      <c r="H1146" s="24"/>
      <c r="I1146" s="24"/>
      <c r="J1146" s="51" t="s">
        <v>387</v>
      </c>
      <c r="K1146" s="51" t="s">
        <v>7172</v>
      </c>
      <c r="L1146" s="51"/>
      <c r="M1146" s="124" t="s">
        <v>48</v>
      </c>
      <c r="N1146" s="125">
        <v>16048.63</v>
      </c>
      <c r="O1146" s="125">
        <v>14000</v>
      </c>
      <c r="P1146" s="56">
        <v>2048.6299999999992</v>
      </c>
      <c r="Q1146" s="122"/>
      <c r="R1146" s="123"/>
      <c r="S1146" s="62" t="s">
        <v>375</v>
      </c>
      <c r="T1146" s="23">
        <v>2425796</v>
      </c>
      <c r="U1146" s="23" t="s">
        <v>10193</v>
      </c>
      <c r="V1146" s="23" t="s">
        <v>10194</v>
      </c>
      <c r="W1146" s="23" t="s">
        <v>129</v>
      </c>
      <c r="X1146" s="23" t="s">
        <v>10195</v>
      </c>
      <c r="Y1146" s="23" t="s">
        <v>10196</v>
      </c>
      <c r="Z1146" s="23" t="s">
        <v>10197</v>
      </c>
      <c r="AA1146" s="23" t="s">
        <v>56</v>
      </c>
      <c r="AB1146" s="23">
        <v>15000</v>
      </c>
      <c r="AC1146" s="23">
        <v>15000</v>
      </c>
      <c r="AD1146" s="23" t="s">
        <v>56</v>
      </c>
      <c r="AE1146" s="23" t="s">
        <v>56</v>
      </c>
      <c r="AF1146" s="23" t="s">
        <v>56</v>
      </c>
      <c r="AG1146" s="23">
        <v>15000</v>
      </c>
      <c r="AH1146" s="23" t="s">
        <v>102</v>
      </c>
      <c r="AI1146" s="23">
        <v>7500</v>
      </c>
      <c r="AJ1146" s="23">
        <v>0</v>
      </c>
      <c r="AK1146" s="23" t="s">
        <v>58</v>
      </c>
      <c r="AL1146" s="23">
        <v>0</v>
      </c>
      <c r="AM1146" s="23" t="s">
        <v>59</v>
      </c>
      <c r="AN1146" s="23" t="s">
        <v>60</v>
      </c>
      <c r="AO1146" s="69"/>
      <c r="AP1146" s="23" t="s">
        <v>61</v>
      </c>
      <c r="AQ1146" s="23" t="s">
        <v>6023</v>
      </c>
      <c r="AR1146" s="23" t="s">
        <v>87</v>
      </c>
      <c r="AS1146" s="23" t="s">
        <v>88</v>
      </c>
      <c r="AT1146" s="23" t="s">
        <v>89</v>
      </c>
      <c r="AU1146" s="23" t="s">
        <v>103</v>
      </c>
      <c r="AV1146" s="23" t="s">
        <v>6914</v>
      </c>
      <c r="AW1146" s="23" t="s">
        <v>272</v>
      </c>
      <c r="AX1146" s="23" t="s">
        <v>273</v>
      </c>
      <c r="AY1146" s="23" t="s">
        <v>93</v>
      </c>
      <c r="AZ1146" s="23" t="s">
        <v>10047</v>
      </c>
      <c r="BA1146" s="23" t="s">
        <v>106</v>
      </c>
      <c r="BB1146" s="135">
        <v>0</v>
      </c>
      <c r="BC1146" s="135" t="s">
        <v>10198</v>
      </c>
      <c r="BD1146" s="134">
        <v>42802</v>
      </c>
      <c r="BE1146" s="29">
        <v>42810</v>
      </c>
      <c r="BF1146" s="133">
        <v>15000</v>
      </c>
      <c r="BG1146" s="132">
        <v>42810</v>
      </c>
      <c r="BH1146" s="131" t="s">
        <v>10047</v>
      </c>
      <c r="BI1146" s="130">
        <v>245</v>
      </c>
      <c r="BJ1146" s="129">
        <v>8.1666666666666661</v>
      </c>
    </row>
    <row r="1147" spans="1:62" ht="18.75" customHeight="1" x14ac:dyDescent="0.25">
      <c r="A1147" s="105" t="s">
        <v>10042</v>
      </c>
      <c r="B1147" s="51" t="s">
        <v>10203</v>
      </c>
      <c r="C1147" s="49">
        <v>14</v>
      </c>
      <c r="D1147" s="63" t="s">
        <v>3274</v>
      </c>
      <c r="E1147" s="51" t="s">
        <v>1629</v>
      </c>
      <c r="F1147" s="114">
        <v>5002</v>
      </c>
      <c r="G1147" s="51" t="s">
        <v>936</v>
      </c>
      <c r="H1147" s="24"/>
      <c r="I1147" s="24"/>
      <c r="J1147" s="51" t="s">
        <v>387</v>
      </c>
      <c r="K1147" s="51" t="s">
        <v>905</v>
      </c>
      <c r="L1147" s="51"/>
      <c r="M1147" s="124" t="s">
        <v>48</v>
      </c>
      <c r="N1147" s="125">
        <v>12889.67</v>
      </c>
      <c r="O1147" s="125">
        <v>12500</v>
      </c>
      <c r="P1147" s="56">
        <v>389.67000000000007</v>
      </c>
      <c r="Q1147" s="122"/>
      <c r="R1147" s="123"/>
      <c r="S1147" s="62" t="s">
        <v>375</v>
      </c>
      <c r="T1147" s="23">
        <v>2436918</v>
      </c>
      <c r="U1147" s="23" t="s">
        <v>10199</v>
      </c>
      <c r="V1147" s="23" t="s">
        <v>10200</v>
      </c>
      <c r="W1147" s="23" t="s">
        <v>129</v>
      </c>
      <c r="X1147" s="23" t="s">
        <v>10201</v>
      </c>
      <c r="Y1147" s="23" t="s">
        <v>10202</v>
      </c>
      <c r="Z1147" s="23" t="s">
        <v>425</v>
      </c>
      <c r="AA1147" s="23" t="s">
        <v>56</v>
      </c>
      <c r="AB1147" s="23">
        <v>17866</v>
      </c>
      <c r="AC1147" s="23">
        <v>17866</v>
      </c>
      <c r="AD1147" s="23" t="s">
        <v>56</v>
      </c>
      <c r="AE1147" s="23" t="s">
        <v>56</v>
      </c>
      <c r="AF1147" s="23" t="s">
        <v>56</v>
      </c>
      <c r="AG1147" s="23">
        <v>17866</v>
      </c>
      <c r="AH1147" s="23" t="s">
        <v>102</v>
      </c>
      <c r="AI1147" s="23">
        <v>8933</v>
      </c>
      <c r="AJ1147" s="23">
        <v>0</v>
      </c>
      <c r="AK1147" s="23" t="s">
        <v>58</v>
      </c>
      <c r="AL1147" s="23">
        <v>0</v>
      </c>
      <c r="AM1147" s="23" t="s">
        <v>59</v>
      </c>
      <c r="AN1147" s="23" t="s">
        <v>60</v>
      </c>
      <c r="AO1147" s="69"/>
      <c r="AP1147" s="23" t="s">
        <v>61</v>
      </c>
      <c r="AQ1147" s="23" t="s">
        <v>133</v>
      </c>
      <c r="AR1147" s="23" t="s">
        <v>87</v>
      </c>
      <c r="AS1147" s="23" t="s">
        <v>64</v>
      </c>
      <c r="AT1147" s="23" t="s">
        <v>89</v>
      </c>
      <c r="AU1147" s="23" t="s">
        <v>90</v>
      </c>
      <c r="AV1147" s="23" t="s">
        <v>5895</v>
      </c>
      <c r="AW1147" s="23" t="s">
        <v>92</v>
      </c>
      <c r="AX1147" s="23" t="s">
        <v>68</v>
      </c>
      <c r="AY1147" s="23" t="s">
        <v>93</v>
      </c>
      <c r="AZ1147" s="23" t="s">
        <v>10047</v>
      </c>
      <c r="BA1147" s="23" t="s">
        <v>223</v>
      </c>
      <c r="BB1147" s="135">
        <v>0</v>
      </c>
      <c r="BC1147" s="135" t="s">
        <v>10203</v>
      </c>
      <c r="BD1147" s="134">
        <v>42824</v>
      </c>
      <c r="BE1147" s="29">
        <v>42838</v>
      </c>
      <c r="BF1147" s="133">
        <v>17866</v>
      </c>
      <c r="BG1147" s="132">
        <v>42838</v>
      </c>
      <c r="BH1147" s="131" t="s">
        <v>10047</v>
      </c>
      <c r="BI1147" s="130">
        <v>217</v>
      </c>
      <c r="BJ1147" s="129">
        <v>7.2333333333333334</v>
      </c>
    </row>
    <row r="1148" spans="1:62" ht="18.75" customHeight="1" x14ac:dyDescent="0.25">
      <c r="A1148" s="105" t="s">
        <v>10042</v>
      </c>
      <c r="B1148" s="51" t="s">
        <v>10209</v>
      </c>
      <c r="C1148" s="49">
        <v>14</v>
      </c>
      <c r="D1148" s="63" t="s">
        <v>3274</v>
      </c>
      <c r="E1148" s="51" t="s">
        <v>1932</v>
      </c>
      <c r="F1148" s="114">
        <v>5008</v>
      </c>
      <c r="G1148" s="51" t="s">
        <v>381</v>
      </c>
      <c r="H1148" s="24"/>
      <c r="I1148" s="24"/>
      <c r="J1148" s="51" t="s">
        <v>387</v>
      </c>
      <c r="K1148" s="51" t="s">
        <v>7173</v>
      </c>
      <c r="L1148" s="51"/>
      <c r="M1148" s="124" t="s">
        <v>48</v>
      </c>
      <c r="N1148" s="125">
        <v>13926.85</v>
      </c>
      <c r="O1148" s="125">
        <v>13000</v>
      </c>
      <c r="P1148" s="56">
        <v>926.85000000000036</v>
      </c>
      <c r="Q1148" s="122"/>
      <c r="R1148" s="123"/>
      <c r="S1148" s="62" t="s">
        <v>375</v>
      </c>
      <c r="T1148" s="23">
        <v>2435995</v>
      </c>
      <c r="U1148" s="23" t="s">
        <v>10204</v>
      </c>
      <c r="V1148" s="23" t="s">
        <v>10205</v>
      </c>
      <c r="W1148" s="23" t="s">
        <v>129</v>
      </c>
      <c r="X1148" s="23" t="s">
        <v>10206</v>
      </c>
      <c r="Y1148" s="23" t="s">
        <v>10207</v>
      </c>
      <c r="Z1148" s="23" t="s">
        <v>10208</v>
      </c>
      <c r="AA1148" s="23" t="s">
        <v>56</v>
      </c>
      <c r="AB1148" s="23">
        <v>14000</v>
      </c>
      <c r="AC1148" s="23">
        <v>14000</v>
      </c>
      <c r="AD1148" s="23" t="s">
        <v>56</v>
      </c>
      <c r="AE1148" s="23" t="s">
        <v>56</v>
      </c>
      <c r="AF1148" s="23" t="s">
        <v>56</v>
      </c>
      <c r="AG1148" s="23">
        <v>14000</v>
      </c>
      <c r="AH1148" s="23" t="s">
        <v>102</v>
      </c>
      <c r="AI1148" s="23">
        <v>7000</v>
      </c>
      <c r="AJ1148" s="23">
        <v>0</v>
      </c>
      <c r="AK1148" s="23" t="s">
        <v>58</v>
      </c>
      <c r="AL1148" s="23">
        <v>0</v>
      </c>
      <c r="AM1148" s="23" t="s">
        <v>59</v>
      </c>
      <c r="AN1148" s="23" t="s">
        <v>60</v>
      </c>
      <c r="AO1148" s="69"/>
      <c r="AP1148" s="23" t="s">
        <v>61</v>
      </c>
      <c r="AQ1148" s="23" t="s">
        <v>133</v>
      </c>
      <c r="AR1148" s="23" t="s">
        <v>142</v>
      </c>
      <c r="AS1148" s="23" t="s">
        <v>88</v>
      </c>
      <c r="AT1148" s="23" t="s">
        <v>89</v>
      </c>
      <c r="AU1148" s="23" t="s">
        <v>90</v>
      </c>
      <c r="AV1148" s="23" t="s">
        <v>8428</v>
      </c>
      <c r="AW1148" s="23" t="s">
        <v>283</v>
      </c>
      <c r="AX1148" s="23" t="s">
        <v>284</v>
      </c>
      <c r="AY1148" s="23" t="s">
        <v>93</v>
      </c>
      <c r="AZ1148" s="23" t="s">
        <v>10047</v>
      </c>
      <c r="BA1148" s="23" t="s">
        <v>106</v>
      </c>
      <c r="BB1148" s="135">
        <v>0</v>
      </c>
      <c r="BC1148" s="135" t="s">
        <v>10209</v>
      </c>
      <c r="BD1148" s="134">
        <v>42831</v>
      </c>
      <c r="BE1148" s="29">
        <v>42837</v>
      </c>
      <c r="BF1148" s="133">
        <v>14000</v>
      </c>
      <c r="BG1148" s="132">
        <v>42837</v>
      </c>
      <c r="BH1148" s="131" t="s">
        <v>10047</v>
      </c>
      <c r="BI1148" s="130">
        <v>218</v>
      </c>
      <c r="BJ1148" s="129">
        <v>7.2666666666666666</v>
      </c>
    </row>
    <row r="1149" spans="1:62" ht="18.75" customHeight="1" x14ac:dyDescent="0.25">
      <c r="A1149" s="105" t="s">
        <v>10042</v>
      </c>
      <c r="B1149" s="51" t="s">
        <v>10214</v>
      </c>
      <c r="C1149" s="49">
        <v>14</v>
      </c>
      <c r="D1149" s="63" t="s">
        <v>3274</v>
      </c>
      <c r="E1149" s="51" t="s">
        <v>2320</v>
      </c>
      <c r="F1149" s="114">
        <v>8106</v>
      </c>
      <c r="G1149" s="51" t="s">
        <v>381</v>
      </c>
      <c r="H1149" s="24"/>
      <c r="I1149" s="24"/>
      <c r="J1149" s="51" t="s">
        <v>387</v>
      </c>
      <c r="K1149" s="51" t="s">
        <v>905</v>
      </c>
      <c r="L1149" s="51"/>
      <c r="M1149" s="124" t="s">
        <v>48</v>
      </c>
      <c r="N1149" s="125">
        <v>6150.73</v>
      </c>
      <c r="O1149" s="125">
        <v>6098</v>
      </c>
      <c r="P1149" s="56">
        <v>52.729999999999563</v>
      </c>
      <c r="Q1149" s="122"/>
      <c r="R1149" s="123"/>
      <c r="S1149" s="62" t="s">
        <v>375</v>
      </c>
      <c r="T1149" s="23">
        <v>2451245</v>
      </c>
      <c r="U1149" s="23" t="s">
        <v>10210</v>
      </c>
      <c r="V1149" s="23" t="s">
        <v>10211</v>
      </c>
      <c r="W1149" s="23" t="s">
        <v>129</v>
      </c>
      <c r="X1149" s="23" t="s">
        <v>10212</v>
      </c>
      <c r="Y1149" s="23" t="s">
        <v>10213</v>
      </c>
      <c r="Z1149" s="23" t="s">
        <v>1321</v>
      </c>
      <c r="AA1149" s="23" t="s">
        <v>56</v>
      </c>
      <c r="AB1149" s="23">
        <v>35000</v>
      </c>
      <c r="AC1149" s="23">
        <v>35000</v>
      </c>
      <c r="AD1149" s="23" t="s">
        <v>56</v>
      </c>
      <c r="AE1149" s="23" t="s">
        <v>56</v>
      </c>
      <c r="AF1149" s="23" t="s">
        <v>56</v>
      </c>
      <c r="AG1149" s="23">
        <v>35000</v>
      </c>
      <c r="AH1149" s="23" t="s">
        <v>102</v>
      </c>
      <c r="AI1149" s="23">
        <v>17500</v>
      </c>
      <c r="AJ1149" s="23">
        <v>0</v>
      </c>
      <c r="AK1149" s="23" t="s">
        <v>58</v>
      </c>
      <c r="AL1149" s="23">
        <v>0</v>
      </c>
      <c r="AM1149" s="23" t="s">
        <v>59</v>
      </c>
      <c r="AN1149" s="23" t="s">
        <v>60</v>
      </c>
      <c r="AO1149" s="69"/>
      <c r="AP1149" s="23" t="s">
        <v>61</v>
      </c>
      <c r="AQ1149" s="23" t="s">
        <v>133</v>
      </c>
      <c r="AR1149" s="23" t="s">
        <v>142</v>
      </c>
      <c r="AS1149" s="23" t="s">
        <v>88</v>
      </c>
      <c r="AT1149" s="23" t="s">
        <v>89</v>
      </c>
      <c r="AU1149" s="23" t="s">
        <v>103</v>
      </c>
      <c r="AV1149" s="23" t="s">
        <v>876</v>
      </c>
      <c r="AW1149" s="23" t="s">
        <v>774</v>
      </c>
      <c r="AX1149" s="23" t="s">
        <v>775</v>
      </c>
      <c r="AY1149" s="23" t="s">
        <v>93</v>
      </c>
      <c r="AZ1149" s="23" t="s">
        <v>10080</v>
      </c>
      <c r="BA1149" s="23" t="s">
        <v>106</v>
      </c>
      <c r="BB1149" s="135">
        <v>0</v>
      </c>
      <c r="BC1149" s="135" t="s">
        <v>10214</v>
      </c>
      <c r="BD1149" s="134">
        <v>42871</v>
      </c>
      <c r="BE1149" s="29">
        <v>42878</v>
      </c>
      <c r="BF1149" s="133">
        <v>35000</v>
      </c>
      <c r="BG1149" s="132">
        <v>42878</v>
      </c>
      <c r="BH1149" s="131" t="s">
        <v>10080</v>
      </c>
      <c r="BI1149" s="130">
        <v>174</v>
      </c>
      <c r="BJ1149" s="129">
        <v>5.8</v>
      </c>
    </row>
    <row r="1150" spans="1:62" ht="18.75" customHeight="1" x14ac:dyDescent="0.25">
      <c r="A1150" s="105" t="s">
        <v>10042</v>
      </c>
      <c r="B1150" s="51" t="s">
        <v>10219</v>
      </c>
      <c r="C1150" s="49">
        <v>14</v>
      </c>
      <c r="D1150" s="63" t="s">
        <v>3274</v>
      </c>
      <c r="E1150" s="51" t="s">
        <v>3556</v>
      </c>
      <c r="F1150" s="114">
        <v>8114</v>
      </c>
      <c r="G1150" s="51" t="s">
        <v>1644</v>
      </c>
      <c r="H1150" s="24"/>
      <c r="I1150" s="24"/>
      <c r="J1150" s="51" t="s">
        <v>387</v>
      </c>
      <c r="K1150" s="51" t="s">
        <v>3664</v>
      </c>
      <c r="L1150" s="51"/>
      <c r="M1150" s="124" t="s">
        <v>48</v>
      </c>
      <c r="N1150" s="125">
        <v>19717.990000000002</v>
      </c>
      <c r="O1150" s="125">
        <v>18500</v>
      </c>
      <c r="P1150" s="56">
        <v>1217.9900000000016</v>
      </c>
      <c r="Q1150" s="122"/>
      <c r="R1150" s="123"/>
      <c r="S1150" s="62" t="s">
        <v>375</v>
      </c>
      <c r="T1150" s="23">
        <v>2404366</v>
      </c>
      <c r="U1150" s="23" t="s">
        <v>10215</v>
      </c>
      <c r="V1150" s="23" t="s">
        <v>10216</v>
      </c>
      <c r="W1150" s="23" t="s">
        <v>129</v>
      </c>
      <c r="X1150" s="23" t="s">
        <v>10217</v>
      </c>
      <c r="Y1150" s="23" t="s">
        <v>10218</v>
      </c>
      <c r="Z1150" s="23" t="s">
        <v>6595</v>
      </c>
      <c r="AA1150" s="23" t="s">
        <v>56</v>
      </c>
      <c r="AB1150" s="23">
        <v>20000</v>
      </c>
      <c r="AC1150" s="23">
        <v>20000</v>
      </c>
      <c r="AD1150" s="23" t="s">
        <v>56</v>
      </c>
      <c r="AE1150" s="23" t="s">
        <v>56</v>
      </c>
      <c r="AF1150" s="23" t="s">
        <v>56</v>
      </c>
      <c r="AG1150" s="23">
        <v>20000</v>
      </c>
      <c r="AH1150" s="23" t="s">
        <v>102</v>
      </c>
      <c r="AI1150" s="23">
        <v>10000</v>
      </c>
      <c r="AJ1150" s="23">
        <v>0</v>
      </c>
      <c r="AK1150" s="23" t="s">
        <v>58</v>
      </c>
      <c r="AL1150" s="23">
        <v>0</v>
      </c>
      <c r="AM1150" s="23" t="s">
        <v>59</v>
      </c>
      <c r="AN1150" s="23" t="s">
        <v>60</v>
      </c>
      <c r="AO1150" s="69"/>
      <c r="AP1150" s="23" t="s">
        <v>61</v>
      </c>
      <c r="AQ1150" s="23" t="s">
        <v>133</v>
      </c>
      <c r="AR1150" s="23" t="s">
        <v>87</v>
      </c>
      <c r="AS1150" s="23" t="s">
        <v>88</v>
      </c>
      <c r="AT1150" s="23" t="s">
        <v>89</v>
      </c>
      <c r="AU1150" s="23" t="s">
        <v>103</v>
      </c>
      <c r="AV1150" s="23" t="s">
        <v>7630</v>
      </c>
      <c r="AW1150" s="23" t="s">
        <v>92</v>
      </c>
      <c r="AX1150" s="23" t="s">
        <v>68</v>
      </c>
      <c r="AY1150" s="23" t="s">
        <v>93</v>
      </c>
      <c r="AZ1150" s="23" t="s">
        <v>10080</v>
      </c>
      <c r="BA1150" s="23" t="s">
        <v>223</v>
      </c>
      <c r="BB1150" s="135">
        <v>0</v>
      </c>
      <c r="BC1150" s="135" t="s">
        <v>10219</v>
      </c>
      <c r="BD1150" s="134">
        <v>42744</v>
      </c>
      <c r="BE1150" s="29">
        <v>42747</v>
      </c>
      <c r="BF1150" s="133">
        <v>20000</v>
      </c>
      <c r="BG1150" s="132">
        <v>42747</v>
      </c>
      <c r="BH1150" s="131" t="s">
        <v>10080</v>
      </c>
      <c r="BI1150" s="130">
        <v>305</v>
      </c>
      <c r="BJ1150" s="129">
        <v>10.166666666666666</v>
      </c>
    </row>
    <row r="1151" spans="1:62" ht="18.75" customHeight="1" x14ac:dyDescent="0.25">
      <c r="A1151" s="105" t="s">
        <v>10042</v>
      </c>
      <c r="B1151" s="51" t="s">
        <v>10222</v>
      </c>
      <c r="C1151" s="49">
        <v>14</v>
      </c>
      <c r="D1151" s="63" t="s">
        <v>3274</v>
      </c>
      <c r="E1151" s="51" t="s">
        <v>3556</v>
      </c>
      <c r="F1151" s="114">
        <v>8114</v>
      </c>
      <c r="G1151" s="51" t="s">
        <v>3662</v>
      </c>
      <c r="H1151" s="24"/>
      <c r="I1151" s="24"/>
      <c r="J1151" s="51" t="s">
        <v>387</v>
      </c>
      <c r="K1151" s="51" t="s">
        <v>7172</v>
      </c>
      <c r="L1151" s="51"/>
      <c r="M1151" s="124" t="s">
        <v>903</v>
      </c>
      <c r="N1151" s="125">
        <v>2904.18</v>
      </c>
      <c r="O1151" s="125">
        <v>2904.18</v>
      </c>
      <c r="P1151" s="56">
        <v>0</v>
      </c>
      <c r="Q1151" s="122"/>
      <c r="R1151" s="123"/>
      <c r="S1151" s="62" t="s">
        <v>375</v>
      </c>
      <c r="T1151" s="23">
        <v>2404791</v>
      </c>
      <c r="U1151" s="23" t="s">
        <v>10220</v>
      </c>
      <c r="V1151" s="23" t="s">
        <v>3276</v>
      </c>
      <c r="W1151" s="23" t="s">
        <v>129</v>
      </c>
      <c r="X1151" s="23" t="s">
        <v>3277</v>
      </c>
      <c r="Y1151" s="23" t="s">
        <v>10221</v>
      </c>
      <c r="Z1151" s="23" t="s">
        <v>3279</v>
      </c>
      <c r="AA1151" s="23" t="s">
        <v>56</v>
      </c>
      <c r="AB1151" s="23">
        <v>100000</v>
      </c>
      <c r="AC1151" s="23">
        <v>100000</v>
      </c>
      <c r="AD1151" s="23" t="s">
        <v>56</v>
      </c>
      <c r="AE1151" s="23" t="s">
        <v>56</v>
      </c>
      <c r="AF1151" s="23" t="s">
        <v>56</v>
      </c>
      <c r="AG1151" s="23">
        <v>100000</v>
      </c>
      <c r="AH1151" s="23" t="s">
        <v>102</v>
      </c>
      <c r="AI1151" s="23">
        <v>50000</v>
      </c>
      <c r="AJ1151" s="23">
        <v>0</v>
      </c>
      <c r="AK1151" s="23" t="s">
        <v>58</v>
      </c>
      <c r="AL1151" s="23">
        <v>0</v>
      </c>
      <c r="AM1151" s="23" t="s">
        <v>59</v>
      </c>
      <c r="AN1151" s="23" t="s">
        <v>60</v>
      </c>
      <c r="AO1151" s="69"/>
      <c r="AP1151" s="23" t="s">
        <v>61</v>
      </c>
      <c r="AQ1151" s="23" t="s">
        <v>133</v>
      </c>
      <c r="AR1151" s="23" t="s">
        <v>87</v>
      </c>
      <c r="AS1151" s="23" t="s">
        <v>88</v>
      </c>
      <c r="AT1151" s="23" t="s">
        <v>89</v>
      </c>
      <c r="AU1151" s="23" t="s">
        <v>103</v>
      </c>
      <c r="AV1151" s="23" t="s">
        <v>3227</v>
      </c>
      <c r="AW1151" s="23" t="s">
        <v>1806</v>
      </c>
      <c r="AX1151" s="23" t="s">
        <v>775</v>
      </c>
      <c r="AY1151" s="23" t="s">
        <v>93</v>
      </c>
      <c r="AZ1151" s="23" t="s">
        <v>10080</v>
      </c>
      <c r="BA1151" s="23" t="s">
        <v>94</v>
      </c>
      <c r="BB1151" s="135">
        <v>0</v>
      </c>
      <c r="BC1151" s="135" t="s">
        <v>10222</v>
      </c>
      <c r="BD1151" s="134">
        <v>42745</v>
      </c>
      <c r="BE1151" s="29">
        <v>42748</v>
      </c>
      <c r="BF1151" s="133">
        <v>100000</v>
      </c>
      <c r="BG1151" s="132">
        <v>42748</v>
      </c>
      <c r="BH1151" s="131" t="s">
        <v>10080</v>
      </c>
      <c r="BI1151" s="130">
        <v>304</v>
      </c>
      <c r="BJ1151" s="129">
        <v>10.133333333333333</v>
      </c>
    </row>
    <row r="1152" spans="1:62" ht="18.75" customHeight="1" x14ac:dyDescent="0.25">
      <c r="A1152" s="105" t="s">
        <v>10042</v>
      </c>
      <c r="B1152" s="51" t="s">
        <v>10228</v>
      </c>
      <c r="C1152" s="49">
        <v>14</v>
      </c>
      <c r="D1152" s="63" t="s">
        <v>3274</v>
      </c>
      <c r="E1152" s="51" t="s">
        <v>3557</v>
      </c>
      <c r="F1152" s="114">
        <v>8099</v>
      </c>
      <c r="G1152" s="51" t="s">
        <v>1644</v>
      </c>
      <c r="H1152" s="24"/>
      <c r="I1152" s="24"/>
      <c r="J1152" s="51" t="s">
        <v>387</v>
      </c>
      <c r="K1152" s="51" t="s">
        <v>6139</v>
      </c>
      <c r="L1152" s="51"/>
      <c r="M1152" s="124" t="s">
        <v>369</v>
      </c>
      <c r="N1152" s="125">
        <v>4910.76</v>
      </c>
      <c r="O1152" s="125">
        <v>0</v>
      </c>
      <c r="P1152" s="56">
        <v>4910.76</v>
      </c>
      <c r="Q1152" s="122"/>
      <c r="R1152" s="123"/>
      <c r="S1152" s="62" t="s">
        <v>375</v>
      </c>
      <c r="T1152" s="23">
        <v>2444552</v>
      </c>
      <c r="U1152" s="23" t="s">
        <v>10223</v>
      </c>
      <c r="V1152" s="23" t="s">
        <v>10224</v>
      </c>
      <c r="W1152" s="23" t="s">
        <v>129</v>
      </c>
      <c r="X1152" s="23" t="s">
        <v>10225</v>
      </c>
      <c r="Y1152" s="23" t="s">
        <v>10226</v>
      </c>
      <c r="Z1152" s="23" t="s">
        <v>1103</v>
      </c>
      <c r="AA1152" s="23" t="s">
        <v>56</v>
      </c>
      <c r="AB1152" s="23">
        <v>4778</v>
      </c>
      <c r="AC1152" s="23">
        <v>4778</v>
      </c>
      <c r="AD1152" s="23" t="s">
        <v>56</v>
      </c>
      <c r="AE1152" s="23" t="s">
        <v>56</v>
      </c>
      <c r="AF1152" s="23" t="s">
        <v>56</v>
      </c>
      <c r="AG1152" s="23">
        <v>4778</v>
      </c>
      <c r="AH1152" s="23" t="s">
        <v>102</v>
      </c>
      <c r="AI1152" s="23">
        <v>2389</v>
      </c>
      <c r="AJ1152" s="23">
        <v>0</v>
      </c>
      <c r="AK1152" s="23" t="s">
        <v>58</v>
      </c>
      <c r="AL1152" s="23">
        <v>0</v>
      </c>
      <c r="AM1152" s="23" t="s">
        <v>59</v>
      </c>
      <c r="AN1152" s="23" t="s">
        <v>60</v>
      </c>
      <c r="AO1152" s="69"/>
      <c r="AP1152" s="23" t="s">
        <v>61</v>
      </c>
      <c r="AQ1152" s="23" t="s">
        <v>133</v>
      </c>
      <c r="AR1152" s="23" t="s">
        <v>538</v>
      </c>
      <c r="AS1152" s="23" t="s">
        <v>88</v>
      </c>
      <c r="AT1152" s="23" t="s">
        <v>89</v>
      </c>
      <c r="AU1152" s="23" t="s">
        <v>90</v>
      </c>
      <c r="AV1152" s="23" t="s">
        <v>10227</v>
      </c>
      <c r="AW1152" s="23" t="s">
        <v>92</v>
      </c>
      <c r="AX1152" s="23" t="s">
        <v>68</v>
      </c>
      <c r="AY1152" s="23" t="s">
        <v>93</v>
      </c>
      <c r="AZ1152" s="23" t="s">
        <v>10080</v>
      </c>
      <c r="BA1152" s="23" t="s">
        <v>202</v>
      </c>
      <c r="BB1152" s="135">
        <v>0</v>
      </c>
      <c r="BC1152" s="135" t="s">
        <v>10228</v>
      </c>
      <c r="BD1152" s="134">
        <v>42852</v>
      </c>
      <c r="BE1152" s="29">
        <v>42860</v>
      </c>
      <c r="BF1152" s="133">
        <v>4778</v>
      </c>
      <c r="BG1152" s="132">
        <v>42860</v>
      </c>
      <c r="BH1152" s="131" t="s">
        <v>10080</v>
      </c>
      <c r="BI1152" s="130">
        <v>192</v>
      </c>
      <c r="BJ1152" s="129">
        <v>6.4</v>
      </c>
    </row>
    <row r="1153" spans="1:62" ht="18.75" customHeight="1" x14ac:dyDescent="0.25">
      <c r="A1153" s="105" t="s">
        <v>10042</v>
      </c>
      <c r="B1153" s="51" t="s">
        <v>10234</v>
      </c>
      <c r="C1153" s="49">
        <v>14</v>
      </c>
      <c r="D1153" s="63" t="s">
        <v>3274</v>
      </c>
      <c r="E1153" s="51" t="s">
        <v>5968</v>
      </c>
      <c r="F1153" s="114">
        <v>8101</v>
      </c>
      <c r="G1153" s="51" t="s">
        <v>9097</v>
      </c>
      <c r="H1153" s="24"/>
      <c r="I1153" s="24"/>
      <c r="J1153" s="51" t="s">
        <v>387</v>
      </c>
      <c r="K1153" s="51" t="s">
        <v>7172</v>
      </c>
      <c r="L1153" s="51"/>
      <c r="M1153" s="124" t="s">
        <v>48</v>
      </c>
      <c r="N1153" s="125">
        <v>16365.23</v>
      </c>
      <c r="O1153" s="125">
        <v>15400</v>
      </c>
      <c r="P1153" s="56">
        <v>965.22999999999956</v>
      </c>
      <c r="Q1153" s="122"/>
      <c r="R1153" s="123"/>
      <c r="S1153" s="62" t="s">
        <v>375</v>
      </c>
      <c r="T1153" s="23">
        <v>2181138</v>
      </c>
      <c r="U1153" s="23" t="s">
        <v>10229</v>
      </c>
      <c r="V1153" s="23" t="s">
        <v>10230</v>
      </c>
      <c r="W1153" s="23" t="s">
        <v>129</v>
      </c>
      <c r="X1153" s="23" t="s">
        <v>10231</v>
      </c>
      <c r="Y1153" s="23" t="s">
        <v>10232</v>
      </c>
      <c r="Z1153" s="23" t="s">
        <v>10233</v>
      </c>
      <c r="AA1153" s="23" t="s">
        <v>56</v>
      </c>
      <c r="AB1153" s="23">
        <v>10000</v>
      </c>
      <c r="AC1153" s="23">
        <v>10000</v>
      </c>
      <c r="AD1153" s="23" t="s">
        <v>56</v>
      </c>
      <c r="AE1153" s="23" t="s">
        <v>56</v>
      </c>
      <c r="AF1153" s="23" t="s">
        <v>56</v>
      </c>
      <c r="AG1153" s="23">
        <v>10000</v>
      </c>
      <c r="AH1153" s="23" t="s">
        <v>102</v>
      </c>
      <c r="AI1153" s="23">
        <v>5000</v>
      </c>
      <c r="AJ1153" s="23">
        <v>0</v>
      </c>
      <c r="AK1153" s="23" t="s">
        <v>58</v>
      </c>
      <c r="AL1153" s="23">
        <v>0</v>
      </c>
      <c r="AM1153" s="23" t="s">
        <v>59</v>
      </c>
      <c r="AN1153" s="23" t="s">
        <v>60</v>
      </c>
      <c r="AO1153" s="69"/>
      <c r="AP1153" s="23" t="s">
        <v>61</v>
      </c>
      <c r="AQ1153" s="23" t="s">
        <v>133</v>
      </c>
      <c r="AR1153" s="23" t="s">
        <v>1543</v>
      </c>
      <c r="AS1153" s="23" t="s">
        <v>88</v>
      </c>
      <c r="AT1153" s="23" t="s">
        <v>1789</v>
      </c>
      <c r="AU1153" s="23" t="s">
        <v>65</v>
      </c>
      <c r="AV1153" s="23" t="s">
        <v>201</v>
      </c>
      <c r="AW1153" s="23" t="s">
        <v>92</v>
      </c>
      <c r="AX1153" s="23" t="s">
        <v>68</v>
      </c>
      <c r="AY1153" s="23" t="s">
        <v>93</v>
      </c>
      <c r="AZ1153" s="23" t="s">
        <v>10086</v>
      </c>
      <c r="BA1153" s="23" t="s">
        <v>106</v>
      </c>
      <c r="BB1153" s="135">
        <v>0</v>
      </c>
      <c r="BC1153" s="135" t="s">
        <v>10234</v>
      </c>
      <c r="BD1153" s="134">
        <v>42339</v>
      </c>
      <c r="BE1153" s="29">
        <v>42346</v>
      </c>
      <c r="BF1153" s="133">
        <v>10000</v>
      </c>
      <c r="BG1153" s="132">
        <v>42346</v>
      </c>
      <c r="BH1153" s="131" t="s">
        <v>10086</v>
      </c>
      <c r="BI1153" s="130">
        <v>703</v>
      </c>
      <c r="BJ1153" s="129">
        <v>23.433333333333334</v>
      </c>
    </row>
    <row r="1154" spans="1:62" ht="18.75" customHeight="1" x14ac:dyDescent="0.25">
      <c r="A1154" s="105" t="s">
        <v>10042</v>
      </c>
      <c r="B1154" s="51" t="s">
        <v>10238</v>
      </c>
      <c r="C1154" s="49">
        <v>14</v>
      </c>
      <c r="D1154" s="63" t="s">
        <v>3274</v>
      </c>
      <c r="E1154" s="51" t="s">
        <v>380</v>
      </c>
      <c r="F1154" s="114">
        <v>8100</v>
      </c>
      <c r="G1154" s="51" t="s">
        <v>381</v>
      </c>
      <c r="H1154" s="24"/>
      <c r="I1154" s="24"/>
      <c r="J1154" s="51" t="s">
        <v>387</v>
      </c>
      <c r="K1154" s="51" t="s">
        <v>6139</v>
      </c>
      <c r="L1154" s="51"/>
      <c r="M1154" s="124" t="s">
        <v>369</v>
      </c>
      <c r="N1154" s="125">
        <v>18829.82</v>
      </c>
      <c r="O1154" s="125">
        <v>0</v>
      </c>
      <c r="P1154" s="56">
        <v>18829.82</v>
      </c>
      <c r="Q1154" s="122"/>
      <c r="R1154" s="123"/>
      <c r="S1154" s="62" t="s">
        <v>375</v>
      </c>
      <c r="T1154" s="23">
        <v>2327973</v>
      </c>
      <c r="U1154" s="23" t="s">
        <v>10235</v>
      </c>
      <c r="V1154" s="23" t="s">
        <v>1113</v>
      </c>
      <c r="W1154" s="23" t="s">
        <v>129</v>
      </c>
      <c r="X1154" s="23" t="s">
        <v>1114</v>
      </c>
      <c r="Y1154" s="23" t="s">
        <v>10236</v>
      </c>
      <c r="Z1154" s="23" t="s">
        <v>10237</v>
      </c>
      <c r="AA1154" s="23" t="s">
        <v>56</v>
      </c>
      <c r="AB1154" s="23">
        <v>16821</v>
      </c>
      <c r="AC1154" s="23">
        <v>16921</v>
      </c>
      <c r="AD1154" s="23" t="s">
        <v>56</v>
      </c>
      <c r="AE1154" s="23" t="s">
        <v>56</v>
      </c>
      <c r="AF1154" s="23" t="s">
        <v>56</v>
      </c>
      <c r="AG1154" s="23">
        <v>16821</v>
      </c>
      <c r="AH1154" s="23" t="s">
        <v>102</v>
      </c>
      <c r="AI1154" s="23">
        <v>8410.5</v>
      </c>
      <c r="AJ1154" s="23">
        <v>0</v>
      </c>
      <c r="AK1154" s="23" t="s">
        <v>58</v>
      </c>
      <c r="AL1154" s="23">
        <v>0</v>
      </c>
      <c r="AM1154" s="23" t="s">
        <v>59</v>
      </c>
      <c r="AN1154" s="23" t="s">
        <v>60</v>
      </c>
      <c r="AO1154" s="69"/>
      <c r="AP1154" s="23" t="s">
        <v>61</v>
      </c>
      <c r="AQ1154" s="23" t="s">
        <v>133</v>
      </c>
      <c r="AR1154" s="23" t="s">
        <v>538</v>
      </c>
      <c r="AS1154" s="23" t="s">
        <v>88</v>
      </c>
      <c r="AT1154" s="23" t="s">
        <v>89</v>
      </c>
      <c r="AU1154" s="23" t="s">
        <v>90</v>
      </c>
      <c r="AV1154" s="23" t="s">
        <v>623</v>
      </c>
      <c r="AW1154" s="23" t="s">
        <v>67</v>
      </c>
      <c r="AX1154" s="23" t="s">
        <v>68</v>
      </c>
      <c r="AY1154" s="23" t="s">
        <v>93</v>
      </c>
      <c r="AZ1154" s="23" t="s">
        <v>10086</v>
      </c>
      <c r="BA1154" s="23" t="s">
        <v>202</v>
      </c>
      <c r="BB1154" s="135">
        <v>0</v>
      </c>
      <c r="BC1154" s="135" t="s">
        <v>10238</v>
      </c>
      <c r="BD1154" s="134">
        <v>42633</v>
      </c>
      <c r="BE1154" s="29">
        <v>42636</v>
      </c>
      <c r="BF1154" s="133">
        <v>16821</v>
      </c>
      <c r="BG1154" s="132">
        <v>42636</v>
      </c>
      <c r="BH1154" s="131" t="s">
        <v>10086</v>
      </c>
      <c r="BI1154" s="130">
        <v>413</v>
      </c>
      <c r="BJ1154" s="129">
        <v>13.766666666666667</v>
      </c>
    </row>
    <row r="1155" spans="1:62" ht="18.75" customHeight="1" x14ac:dyDescent="0.25">
      <c r="A1155" s="105" t="s">
        <v>10042</v>
      </c>
      <c r="B1155" s="51" t="s">
        <v>10244</v>
      </c>
      <c r="C1155" s="49">
        <v>93</v>
      </c>
      <c r="D1155" s="63" t="s">
        <v>3333</v>
      </c>
      <c r="E1155" s="51" t="s">
        <v>947</v>
      </c>
      <c r="F1155" s="114">
        <v>7000</v>
      </c>
      <c r="G1155" s="51" t="s">
        <v>374</v>
      </c>
      <c r="H1155" s="24"/>
      <c r="I1155" s="24"/>
      <c r="J1155" s="51" t="s">
        <v>925</v>
      </c>
      <c r="K1155" s="51" t="s">
        <v>378</v>
      </c>
      <c r="L1155" s="51"/>
      <c r="M1155" s="124" t="s">
        <v>48</v>
      </c>
      <c r="N1155" s="125">
        <v>87108.2</v>
      </c>
      <c r="O1155" s="125">
        <v>84500</v>
      </c>
      <c r="P1155" s="56">
        <v>2608.1999999999998</v>
      </c>
      <c r="Q1155" s="122">
        <v>8450</v>
      </c>
      <c r="R1155" s="123"/>
      <c r="S1155" s="57" t="s">
        <v>49</v>
      </c>
      <c r="T1155" s="23">
        <v>1338245</v>
      </c>
      <c r="U1155" s="23" t="s">
        <v>10239</v>
      </c>
      <c r="V1155" s="23" t="s">
        <v>10240</v>
      </c>
      <c r="W1155" s="23" t="s">
        <v>52</v>
      </c>
      <c r="X1155" s="23">
        <v>3252</v>
      </c>
      <c r="Y1155" s="23" t="s">
        <v>10241</v>
      </c>
      <c r="Z1155" s="23" t="s">
        <v>10242</v>
      </c>
      <c r="AA1155" s="23" t="s">
        <v>56</v>
      </c>
      <c r="AB1155" s="23">
        <v>30819.75</v>
      </c>
      <c r="AC1155" s="23">
        <v>56550</v>
      </c>
      <c r="AD1155" s="23" t="s">
        <v>56</v>
      </c>
      <c r="AE1155" s="23" t="s">
        <v>56</v>
      </c>
      <c r="AF1155" s="23" t="s">
        <v>56</v>
      </c>
      <c r="AG1155" s="23">
        <v>27673.75</v>
      </c>
      <c r="AH1155" s="23" t="s">
        <v>102</v>
      </c>
      <c r="AI1155" s="23">
        <v>13836.88</v>
      </c>
      <c r="AJ1155" s="23">
        <v>0</v>
      </c>
      <c r="AK1155" s="23" t="s">
        <v>58</v>
      </c>
      <c r="AL1155" s="23">
        <v>0</v>
      </c>
      <c r="AM1155" s="23" t="s">
        <v>59</v>
      </c>
      <c r="AN1155" s="23" t="s">
        <v>60</v>
      </c>
      <c r="AO1155" s="69"/>
      <c r="AP1155" s="23" t="s">
        <v>61</v>
      </c>
      <c r="AQ1155" s="23" t="s">
        <v>270</v>
      </c>
      <c r="AR1155" s="23" t="s">
        <v>199</v>
      </c>
      <c r="AS1155" s="23" t="s">
        <v>88</v>
      </c>
      <c r="AT1155" s="23" t="s">
        <v>321</v>
      </c>
      <c r="AU1155" s="23" t="s">
        <v>65</v>
      </c>
      <c r="AV1155" s="23" t="s">
        <v>1078</v>
      </c>
      <c r="AW1155" s="23" t="s">
        <v>67</v>
      </c>
      <c r="AX1155" s="23" t="s">
        <v>68</v>
      </c>
      <c r="AY1155" s="23" t="s">
        <v>93</v>
      </c>
      <c r="AZ1155" s="23" t="s">
        <v>10243</v>
      </c>
      <c r="BA1155" s="23" t="s">
        <v>223</v>
      </c>
      <c r="BB1155" s="135">
        <v>0</v>
      </c>
      <c r="BC1155" s="135" t="s">
        <v>10244</v>
      </c>
      <c r="BD1155" s="134">
        <v>40319</v>
      </c>
      <c r="BE1155" s="29">
        <v>40724</v>
      </c>
      <c r="BF1155" s="133">
        <v>30819.75</v>
      </c>
      <c r="BG1155" s="132">
        <v>40724</v>
      </c>
      <c r="BH1155" s="131" t="s">
        <v>10243</v>
      </c>
      <c r="BI1155" s="130">
        <v>2333</v>
      </c>
      <c r="BJ1155" s="129">
        <v>77.766666666666666</v>
      </c>
    </row>
    <row r="1156" spans="1:62" ht="18.75" customHeight="1" x14ac:dyDescent="0.25">
      <c r="A1156" s="105" t="s">
        <v>10042</v>
      </c>
      <c r="B1156" s="51" t="s">
        <v>10251</v>
      </c>
      <c r="C1156" s="49">
        <v>82</v>
      </c>
      <c r="D1156" s="63" t="s">
        <v>3333</v>
      </c>
      <c r="E1156" s="51" t="s">
        <v>1625</v>
      </c>
      <c r="F1156" s="114">
        <v>5071</v>
      </c>
      <c r="G1156" s="51" t="s">
        <v>374</v>
      </c>
      <c r="H1156" s="24"/>
      <c r="I1156" s="24"/>
      <c r="J1156" s="51" t="s">
        <v>925</v>
      </c>
      <c r="K1156" s="51" t="s">
        <v>378</v>
      </c>
      <c r="L1156" s="51"/>
      <c r="M1156" s="124" t="s">
        <v>48</v>
      </c>
      <c r="N1156" s="125">
        <v>287499.28999999998</v>
      </c>
      <c r="O1156" s="125">
        <v>225000</v>
      </c>
      <c r="P1156" s="56">
        <v>62499.29</v>
      </c>
      <c r="Q1156" s="122">
        <v>25000</v>
      </c>
      <c r="R1156" s="123"/>
      <c r="S1156" s="57" t="s">
        <v>49</v>
      </c>
      <c r="T1156" s="23">
        <v>1368128</v>
      </c>
      <c r="U1156" s="23" t="s">
        <v>10245</v>
      </c>
      <c r="V1156" s="23" t="s">
        <v>10246</v>
      </c>
      <c r="W1156" s="23" t="s">
        <v>52</v>
      </c>
      <c r="X1156" s="23" t="s">
        <v>10247</v>
      </c>
      <c r="Y1156" s="23" t="s">
        <v>10248</v>
      </c>
      <c r="Z1156" s="23" t="s">
        <v>10249</v>
      </c>
      <c r="AA1156" s="23" t="s">
        <v>56</v>
      </c>
      <c r="AB1156" s="23">
        <v>98550</v>
      </c>
      <c r="AC1156" s="23">
        <v>135000</v>
      </c>
      <c r="AD1156" s="23" t="s">
        <v>56</v>
      </c>
      <c r="AE1156" s="23" t="s">
        <v>56</v>
      </c>
      <c r="AF1156" s="23" t="s">
        <v>56</v>
      </c>
      <c r="AG1156" s="23">
        <v>98550</v>
      </c>
      <c r="AH1156" s="23" t="s">
        <v>102</v>
      </c>
      <c r="AI1156" s="23">
        <v>49275</v>
      </c>
      <c r="AJ1156" s="23">
        <v>0</v>
      </c>
      <c r="AK1156" s="23" t="s">
        <v>58</v>
      </c>
      <c r="AL1156" s="23">
        <v>0</v>
      </c>
      <c r="AM1156" s="23" t="s">
        <v>59</v>
      </c>
      <c r="AN1156" s="23" t="s">
        <v>60</v>
      </c>
      <c r="AO1156" s="69"/>
      <c r="AP1156" s="23" t="s">
        <v>61</v>
      </c>
      <c r="AQ1156" s="23" t="s">
        <v>86</v>
      </c>
      <c r="AR1156" s="23" t="s">
        <v>199</v>
      </c>
      <c r="AS1156" s="23" t="s">
        <v>88</v>
      </c>
      <c r="AT1156" s="23" t="s">
        <v>980</v>
      </c>
      <c r="AU1156" s="23" t="s">
        <v>65</v>
      </c>
      <c r="AV1156" s="23" t="s">
        <v>201</v>
      </c>
      <c r="AW1156" s="23" t="s">
        <v>92</v>
      </c>
      <c r="AX1156" s="23" t="s">
        <v>68</v>
      </c>
      <c r="AY1156" s="23" t="s">
        <v>93</v>
      </c>
      <c r="AZ1156" s="23" t="s">
        <v>10250</v>
      </c>
      <c r="BA1156" s="23" t="s">
        <v>223</v>
      </c>
      <c r="BB1156" s="135">
        <v>0</v>
      </c>
      <c r="BC1156" s="135" t="s">
        <v>10251</v>
      </c>
      <c r="BD1156" s="134">
        <v>40784</v>
      </c>
      <c r="BE1156" s="29">
        <v>40799</v>
      </c>
      <c r="BF1156" s="133">
        <v>98550</v>
      </c>
      <c r="BG1156" s="132">
        <v>40799</v>
      </c>
      <c r="BH1156" s="131" t="s">
        <v>10250</v>
      </c>
      <c r="BI1156" s="130">
        <v>2268</v>
      </c>
      <c r="BJ1156" s="129">
        <v>75.599999999999994</v>
      </c>
    </row>
    <row r="1157" spans="1:62" ht="18.75" customHeight="1" x14ac:dyDescent="0.25">
      <c r="A1157" s="105" t="s">
        <v>10042</v>
      </c>
      <c r="B1157" s="51" t="s">
        <v>10257</v>
      </c>
      <c r="C1157" s="49">
        <v>93</v>
      </c>
      <c r="D1157" s="63" t="s">
        <v>3333</v>
      </c>
      <c r="E1157" s="51" t="s">
        <v>1630</v>
      </c>
      <c r="F1157" s="114">
        <v>5055</v>
      </c>
      <c r="G1157" s="51" t="s">
        <v>46</v>
      </c>
      <c r="H1157" s="24"/>
      <c r="I1157" s="24"/>
      <c r="J1157" s="51" t="s">
        <v>387</v>
      </c>
      <c r="K1157" s="51" t="s">
        <v>47</v>
      </c>
      <c r="L1157" s="51"/>
      <c r="M1157" s="124" t="s">
        <v>369</v>
      </c>
      <c r="N1157" s="125">
        <v>29920.84</v>
      </c>
      <c r="O1157" s="125">
        <v>0</v>
      </c>
      <c r="P1157" s="56">
        <v>29920.84</v>
      </c>
      <c r="Q1157" s="122"/>
      <c r="R1157" s="123"/>
      <c r="S1157" s="62" t="s">
        <v>375</v>
      </c>
      <c r="T1157" s="23">
        <v>1486550</v>
      </c>
      <c r="U1157" s="23" t="s">
        <v>10252</v>
      </c>
      <c r="V1157" s="23" t="s">
        <v>10253</v>
      </c>
      <c r="W1157" s="23" t="s">
        <v>52</v>
      </c>
      <c r="X1157" s="23" t="s">
        <v>10254</v>
      </c>
      <c r="Y1157" s="23" t="s">
        <v>10255</v>
      </c>
      <c r="Z1157" s="23" t="s">
        <v>676</v>
      </c>
      <c r="AA1157" s="23" t="s">
        <v>56</v>
      </c>
      <c r="AB1157" s="23">
        <v>13077.1</v>
      </c>
      <c r="AC1157" s="23">
        <v>13077.1</v>
      </c>
      <c r="AD1157" s="23" t="s">
        <v>56</v>
      </c>
      <c r="AE1157" s="23" t="s">
        <v>56</v>
      </c>
      <c r="AF1157" s="23" t="s">
        <v>56</v>
      </c>
      <c r="AG1157" s="23">
        <v>13077.1</v>
      </c>
      <c r="AH1157" s="23" t="s">
        <v>102</v>
      </c>
      <c r="AI1157" s="23">
        <v>6538.55</v>
      </c>
      <c r="AJ1157" s="23">
        <v>0</v>
      </c>
      <c r="AK1157" s="23" t="s">
        <v>58</v>
      </c>
      <c r="AL1157" s="23">
        <v>0</v>
      </c>
      <c r="AM1157" s="23" t="s">
        <v>59</v>
      </c>
      <c r="AN1157" s="23" t="s">
        <v>60</v>
      </c>
      <c r="AO1157" s="69"/>
      <c r="AP1157" s="23" t="s">
        <v>61</v>
      </c>
      <c r="AQ1157" s="23" t="s">
        <v>86</v>
      </c>
      <c r="AR1157" s="23" t="s">
        <v>199</v>
      </c>
      <c r="AS1157" s="23" t="s">
        <v>88</v>
      </c>
      <c r="AT1157" s="23" t="s">
        <v>169</v>
      </c>
      <c r="AU1157" s="23" t="s">
        <v>65</v>
      </c>
      <c r="AV1157" s="23" t="s">
        <v>10256</v>
      </c>
      <c r="AW1157" s="23" t="s">
        <v>92</v>
      </c>
      <c r="AX1157" s="23" t="s">
        <v>68</v>
      </c>
      <c r="AY1157" s="23" t="s">
        <v>93</v>
      </c>
      <c r="AZ1157" s="23" t="s">
        <v>10243</v>
      </c>
      <c r="BA1157" s="23" t="s">
        <v>202</v>
      </c>
      <c r="BB1157" s="135">
        <v>0</v>
      </c>
      <c r="BC1157" s="135" t="s">
        <v>10257</v>
      </c>
      <c r="BD1157" s="134">
        <v>40995</v>
      </c>
      <c r="BE1157" s="29">
        <v>41102</v>
      </c>
      <c r="BF1157" s="133">
        <v>13077.1</v>
      </c>
      <c r="BG1157" s="132">
        <v>41102</v>
      </c>
      <c r="BH1157" s="131" t="s">
        <v>10243</v>
      </c>
      <c r="BI1157" s="130">
        <v>1955</v>
      </c>
      <c r="BJ1157" s="129">
        <v>65.166666666666671</v>
      </c>
    </row>
    <row r="1158" spans="1:62" ht="18.75" customHeight="1" x14ac:dyDescent="0.25">
      <c r="A1158" s="105" t="s">
        <v>10042</v>
      </c>
      <c r="B1158" s="51" t="s">
        <v>10262</v>
      </c>
      <c r="C1158" s="49">
        <v>82</v>
      </c>
      <c r="D1158" s="63" t="s">
        <v>3333</v>
      </c>
      <c r="E1158" s="51" t="s">
        <v>1633</v>
      </c>
      <c r="F1158" s="114">
        <v>5043</v>
      </c>
      <c r="G1158" s="51" t="s">
        <v>374</v>
      </c>
      <c r="H1158" s="24"/>
      <c r="I1158" s="24"/>
      <c r="J1158" s="51" t="s">
        <v>925</v>
      </c>
      <c r="K1158" s="51" t="s">
        <v>378</v>
      </c>
      <c r="L1158" s="51"/>
      <c r="M1158" s="124" t="s">
        <v>48</v>
      </c>
      <c r="N1158" s="125">
        <v>34041.31</v>
      </c>
      <c r="O1158" s="125">
        <v>32500</v>
      </c>
      <c r="P1158" s="56">
        <v>1541.31</v>
      </c>
      <c r="Q1158" s="122">
        <v>0</v>
      </c>
      <c r="R1158" s="123"/>
      <c r="S1158" s="62" t="s">
        <v>375</v>
      </c>
      <c r="T1158" s="23">
        <v>2286758</v>
      </c>
      <c r="U1158" s="23" t="s">
        <v>10258</v>
      </c>
      <c r="V1158" s="23" t="s">
        <v>10259</v>
      </c>
      <c r="W1158" s="23" t="s">
        <v>52</v>
      </c>
      <c r="X1158" s="23" t="s">
        <v>10260</v>
      </c>
      <c r="Y1158" s="23" t="s">
        <v>10261</v>
      </c>
      <c r="Z1158" s="23" t="s">
        <v>2211</v>
      </c>
      <c r="AA1158" s="23" t="s">
        <v>56</v>
      </c>
      <c r="AB1158" s="23">
        <v>63328.6</v>
      </c>
      <c r="AC1158" s="23">
        <v>77230</v>
      </c>
      <c r="AD1158" s="23" t="s">
        <v>56</v>
      </c>
      <c r="AE1158" s="23" t="s">
        <v>56</v>
      </c>
      <c r="AF1158" s="23" t="s">
        <v>56</v>
      </c>
      <c r="AG1158" s="23">
        <v>63328.6</v>
      </c>
      <c r="AH1158" s="23" t="s">
        <v>102</v>
      </c>
      <c r="AI1158" s="23">
        <v>31664.3</v>
      </c>
      <c r="AJ1158" s="23">
        <v>0</v>
      </c>
      <c r="AK1158" s="23" t="s">
        <v>58</v>
      </c>
      <c r="AL1158" s="23">
        <v>0</v>
      </c>
      <c r="AM1158" s="23" t="s">
        <v>59</v>
      </c>
      <c r="AN1158" s="23" t="s">
        <v>60</v>
      </c>
      <c r="AO1158" s="69"/>
      <c r="AP1158" s="23" t="s">
        <v>61</v>
      </c>
      <c r="AQ1158" s="23" t="s">
        <v>86</v>
      </c>
      <c r="AR1158" s="23" t="s">
        <v>87</v>
      </c>
      <c r="AS1158" s="23" t="s">
        <v>88</v>
      </c>
      <c r="AT1158" s="23" t="s">
        <v>187</v>
      </c>
      <c r="AU1158" s="23" t="s">
        <v>65</v>
      </c>
      <c r="AV1158" s="23" t="s">
        <v>7961</v>
      </c>
      <c r="AW1158" s="23" t="s">
        <v>92</v>
      </c>
      <c r="AX1158" s="23" t="s">
        <v>68</v>
      </c>
      <c r="AY1158" s="23" t="s">
        <v>93</v>
      </c>
      <c r="AZ1158" s="23" t="s">
        <v>10243</v>
      </c>
      <c r="BA1158" s="23" t="s">
        <v>106</v>
      </c>
      <c r="BB1158" s="135">
        <v>0</v>
      </c>
      <c r="BC1158" s="135" t="s">
        <v>10262</v>
      </c>
      <c r="BD1158" s="134">
        <v>42563</v>
      </c>
      <c r="BE1158" s="29">
        <v>42577</v>
      </c>
      <c r="BF1158" s="133">
        <v>63328.6</v>
      </c>
      <c r="BG1158" s="132">
        <v>42577</v>
      </c>
      <c r="BH1158" s="131" t="s">
        <v>10243</v>
      </c>
      <c r="BI1158" s="130">
        <v>480</v>
      </c>
      <c r="BJ1158" s="129">
        <v>16</v>
      </c>
    </row>
    <row r="1159" spans="1:62" ht="18.75" customHeight="1" x14ac:dyDescent="0.25">
      <c r="A1159" s="105" t="s">
        <v>10042</v>
      </c>
      <c r="B1159" s="51" t="s">
        <v>10268</v>
      </c>
      <c r="C1159" s="49">
        <v>14</v>
      </c>
      <c r="D1159" s="63" t="s">
        <v>3274</v>
      </c>
      <c r="E1159" s="51" t="s">
        <v>380</v>
      </c>
      <c r="F1159" s="114">
        <v>8100</v>
      </c>
      <c r="G1159" s="51" t="s">
        <v>951</v>
      </c>
      <c r="H1159" s="24"/>
      <c r="I1159" s="24"/>
      <c r="J1159" s="51" t="s">
        <v>387</v>
      </c>
      <c r="K1159" s="51" t="s">
        <v>905</v>
      </c>
      <c r="L1159" s="51"/>
      <c r="M1159" s="124" t="s">
        <v>48</v>
      </c>
      <c r="N1159" s="125">
        <v>8605.2800000000007</v>
      </c>
      <c r="O1159" s="125">
        <v>8100</v>
      </c>
      <c r="P1159" s="56">
        <v>505.28</v>
      </c>
      <c r="Q1159" s="122"/>
      <c r="R1159" s="123"/>
      <c r="S1159" s="62" t="s">
        <v>375</v>
      </c>
      <c r="T1159" s="23">
        <v>2429883</v>
      </c>
      <c r="U1159" s="23" t="s">
        <v>10263</v>
      </c>
      <c r="V1159" s="23" t="s">
        <v>10264</v>
      </c>
      <c r="W1159" s="23" t="s">
        <v>129</v>
      </c>
      <c r="X1159" s="23" t="s">
        <v>10265</v>
      </c>
      <c r="Y1159" s="23" t="s">
        <v>10266</v>
      </c>
      <c r="Z1159" s="23" t="s">
        <v>6243</v>
      </c>
      <c r="AA1159" s="23" t="s">
        <v>56</v>
      </c>
      <c r="AB1159" s="23">
        <v>30000</v>
      </c>
      <c r="AC1159" s="23">
        <v>30000</v>
      </c>
      <c r="AD1159" s="23" t="s">
        <v>56</v>
      </c>
      <c r="AE1159" s="23" t="s">
        <v>56</v>
      </c>
      <c r="AF1159" s="23" t="s">
        <v>56</v>
      </c>
      <c r="AG1159" s="23">
        <v>30000</v>
      </c>
      <c r="AH1159" s="23" t="s">
        <v>102</v>
      </c>
      <c r="AI1159" s="23">
        <v>15000</v>
      </c>
      <c r="AJ1159" s="23">
        <v>0</v>
      </c>
      <c r="AK1159" s="23" t="s">
        <v>58</v>
      </c>
      <c r="AL1159" s="23">
        <v>0</v>
      </c>
      <c r="AM1159" s="23" t="s">
        <v>59</v>
      </c>
      <c r="AN1159" s="23" t="s">
        <v>60</v>
      </c>
      <c r="AO1159" s="69"/>
      <c r="AP1159" s="23" t="s">
        <v>61</v>
      </c>
      <c r="AQ1159" s="23" t="s">
        <v>133</v>
      </c>
      <c r="AR1159" s="23" t="s">
        <v>538</v>
      </c>
      <c r="AS1159" s="23" t="s">
        <v>88</v>
      </c>
      <c r="AT1159" s="23" t="s">
        <v>89</v>
      </c>
      <c r="AU1159" s="23" t="s">
        <v>103</v>
      </c>
      <c r="AV1159" s="23" t="s">
        <v>2953</v>
      </c>
      <c r="AW1159" s="23" t="s">
        <v>92</v>
      </c>
      <c r="AX1159" s="23" t="s">
        <v>68</v>
      </c>
      <c r="AY1159" s="23" t="s">
        <v>93</v>
      </c>
      <c r="AZ1159" s="23" t="s">
        <v>10267</v>
      </c>
      <c r="BA1159" s="23" t="s">
        <v>70</v>
      </c>
      <c r="BB1159" s="135">
        <v>0</v>
      </c>
      <c r="BC1159" s="135" t="s">
        <v>10268</v>
      </c>
      <c r="BD1159" s="134">
        <v>42815</v>
      </c>
      <c r="BE1159" s="29">
        <v>42822</v>
      </c>
      <c r="BF1159" s="133">
        <v>30000</v>
      </c>
      <c r="BG1159" s="132">
        <v>42822</v>
      </c>
      <c r="BH1159" s="131" t="s">
        <v>10267</v>
      </c>
      <c r="BI1159" s="130">
        <v>244</v>
      </c>
      <c r="BJ1159" s="129">
        <v>8.1333333333333329</v>
      </c>
    </row>
    <row r="1160" spans="1:62" ht="18.75" customHeight="1" x14ac:dyDescent="0.25">
      <c r="A1160" s="105" t="s">
        <v>10042</v>
      </c>
      <c r="B1160" s="51" t="s">
        <v>10275</v>
      </c>
      <c r="C1160" s="49">
        <v>14</v>
      </c>
      <c r="D1160" s="63" t="s">
        <v>3274</v>
      </c>
      <c r="E1160" s="51" t="s">
        <v>1629</v>
      </c>
      <c r="F1160" s="114">
        <v>5002</v>
      </c>
      <c r="G1160" s="51" t="s">
        <v>381</v>
      </c>
      <c r="H1160" s="24"/>
      <c r="I1160" s="24"/>
      <c r="J1160" s="51" t="s">
        <v>387</v>
      </c>
      <c r="K1160" s="51" t="s">
        <v>10542</v>
      </c>
      <c r="L1160" s="51" t="s">
        <v>8174</v>
      </c>
      <c r="M1160" s="124" t="s">
        <v>48</v>
      </c>
      <c r="N1160" s="125">
        <v>3661.52</v>
      </c>
      <c r="O1160" s="125">
        <v>3661.52</v>
      </c>
      <c r="P1160" s="56">
        <v>0</v>
      </c>
      <c r="Q1160" s="122">
        <v>0</v>
      </c>
      <c r="R1160" s="123"/>
      <c r="S1160" s="62" t="s">
        <v>375</v>
      </c>
      <c r="T1160" s="23">
        <v>2440535</v>
      </c>
      <c r="U1160" s="23" t="s">
        <v>10269</v>
      </c>
      <c r="V1160" s="23" t="s">
        <v>10270</v>
      </c>
      <c r="W1160" s="23" t="s">
        <v>129</v>
      </c>
      <c r="X1160" s="23" t="s">
        <v>10271</v>
      </c>
      <c r="Y1160" s="23" t="s">
        <v>10272</v>
      </c>
      <c r="Z1160" s="23" t="s">
        <v>5562</v>
      </c>
      <c r="AA1160" s="23" t="s">
        <v>56</v>
      </c>
      <c r="AB1160" s="23">
        <v>5000</v>
      </c>
      <c r="AC1160" s="23">
        <v>21973</v>
      </c>
      <c r="AD1160" s="23" t="s">
        <v>56</v>
      </c>
      <c r="AE1160" s="23" t="s">
        <v>56</v>
      </c>
      <c r="AF1160" s="23" t="s">
        <v>56</v>
      </c>
      <c r="AG1160" s="23">
        <v>5000</v>
      </c>
      <c r="AH1160" s="23" t="s">
        <v>102</v>
      </c>
      <c r="AI1160" s="23">
        <v>2500</v>
      </c>
      <c r="AJ1160" s="23">
        <v>0</v>
      </c>
      <c r="AK1160" s="23" t="s">
        <v>58</v>
      </c>
      <c r="AL1160" s="23">
        <v>0</v>
      </c>
      <c r="AM1160" s="23" t="s">
        <v>59</v>
      </c>
      <c r="AN1160" s="23" t="s">
        <v>60</v>
      </c>
      <c r="AO1160" s="69"/>
      <c r="AP1160" s="23" t="s">
        <v>61</v>
      </c>
      <c r="AQ1160" s="23" t="s">
        <v>133</v>
      </c>
      <c r="AR1160" s="23" t="s">
        <v>538</v>
      </c>
      <c r="AS1160" s="23" t="s">
        <v>88</v>
      </c>
      <c r="AT1160" s="23" t="s">
        <v>89</v>
      </c>
      <c r="AU1160" s="23" t="s">
        <v>90</v>
      </c>
      <c r="AV1160" s="23" t="s">
        <v>10273</v>
      </c>
      <c r="AW1160" s="23" t="s">
        <v>92</v>
      </c>
      <c r="AX1160" s="23" t="s">
        <v>68</v>
      </c>
      <c r="AY1160" s="23" t="s">
        <v>93</v>
      </c>
      <c r="AZ1160" s="23" t="s">
        <v>10274</v>
      </c>
      <c r="BA1160" s="23" t="s">
        <v>70</v>
      </c>
      <c r="BB1160" s="135">
        <v>0</v>
      </c>
      <c r="BC1160" s="135" t="s">
        <v>10275</v>
      </c>
      <c r="BD1160" s="134">
        <v>42828</v>
      </c>
      <c r="BE1160" s="29">
        <v>42849</v>
      </c>
      <c r="BF1160" s="133">
        <v>5000</v>
      </c>
      <c r="BG1160" s="132">
        <v>42849</v>
      </c>
      <c r="BH1160" s="131" t="s">
        <v>10274</v>
      </c>
      <c r="BI1160" s="130">
        <v>205</v>
      </c>
      <c r="BJ1160" s="129">
        <v>6.833333333333333</v>
      </c>
    </row>
    <row r="1161" spans="1:62" ht="18.75" customHeight="1" x14ac:dyDescent="0.25">
      <c r="A1161" s="105" t="s">
        <v>10042</v>
      </c>
      <c r="B1161" s="51" t="s">
        <v>10280</v>
      </c>
      <c r="C1161" s="49">
        <v>14</v>
      </c>
      <c r="D1161" s="63" t="s">
        <v>3274</v>
      </c>
      <c r="E1161" s="51" t="s">
        <v>380</v>
      </c>
      <c r="F1161" s="114">
        <v>8100</v>
      </c>
      <c r="G1161" s="51" t="s">
        <v>381</v>
      </c>
      <c r="H1161" s="24"/>
      <c r="I1161" s="24"/>
      <c r="J1161" s="51" t="s">
        <v>925</v>
      </c>
      <c r="K1161" s="51" t="s">
        <v>378</v>
      </c>
      <c r="L1161" s="51"/>
      <c r="M1161" s="124" t="s">
        <v>48</v>
      </c>
      <c r="N1161" s="125">
        <v>3512.28</v>
      </c>
      <c r="O1161" s="125">
        <v>3500</v>
      </c>
      <c r="P1161" s="56">
        <v>12.28</v>
      </c>
      <c r="Q1161" s="122">
        <v>0</v>
      </c>
      <c r="R1161" s="123"/>
      <c r="S1161" s="62" t="s">
        <v>375</v>
      </c>
      <c r="T1161" s="23">
        <v>2453047</v>
      </c>
      <c r="U1161" s="23" t="s">
        <v>10276</v>
      </c>
      <c r="V1161" s="23" t="s">
        <v>10277</v>
      </c>
      <c r="W1161" s="23" t="s">
        <v>129</v>
      </c>
      <c r="X1161" s="23" t="s">
        <v>10278</v>
      </c>
      <c r="Y1161" s="23" t="s">
        <v>10279</v>
      </c>
      <c r="Z1161" s="23" t="s">
        <v>1660</v>
      </c>
      <c r="AA1161" s="23" t="s">
        <v>56</v>
      </c>
      <c r="AB1161" s="23">
        <v>3817.07</v>
      </c>
      <c r="AC1161" s="23">
        <v>3817.07</v>
      </c>
      <c r="AD1161" s="23" t="s">
        <v>56</v>
      </c>
      <c r="AE1161" s="23" t="s">
        <v>56</v>
      </c>
      <c r="AF1161" s="23" t="s">
        <v>56</v>
      </c>
      <c r="AG1161" s="23">
        <v>3817.07</v>
      </c>
      <c r="AH1161" s="23" t="s">
        <v>102</v>
      </c>
      <c r="AI1161" s="23">
        <v>1908.54</v>
      </c>
      <c r="AJ1161" s="23">
        <v>0</v>
      </c>
      <c r="AK1161" s="23" t="s">
        <v>58</v>
      </c>
      <c r="AL1161" s="23">
        <v>0</v>
      </c>
      <c r="AM1161" s="23" t="s">
        <v>59</v>
      </c>
      <c r="AN1161" s="23" t="s">
        <v>60</v>
      </c>
      <c r="AO1161" s="69"/>
      <c r="AP1161" s="23" t="s">
        <v>61</v>
      </c>
      <c r="AQ1161" s="23" t="s">
        <v>133</v>
      </c>
      <c r="AR1161" s="23" t="s">
        <v>142</v>
      </c>
      <c r="AS1161" s="23" t="s">
        <v>88</v>
      </c>
      <c r="AT1161" s="23" t="s">
        <v>89</v>
      </c>
      <c r="AU1161" s="23" t="s">
        <v>90</v>
      </c>
      <c r="AV1161" s="23" t="s">
        <v>291</v>
      </c>
      <c r="AW1161" s="23" t="s">
        <v>292</v>
      </c>
      <c r="AX1161" s="23" t="s">
        <v>293</v>
      </c>
      <c r="AY1161" s="23" t="s">
        <v>93</v>
      </c>
      <c r="AZ1161" s="23" t="s">
        <v>10267</v>
      </c>
      <c r="BA1161" s="23" t="s">
        <v>106</v>
      </c>
      <c r="BB1161" s="135">
        <v>0</v>
      </c>
      <c r="BC1161" s="135" t="s">
        <v>10280</v>
      </c>
      <c r="BD1161" s="134">
        <v>42877</v>
      </c>
      <c r="BE1161" s="29">
        <v>42881</v>
      </c>
      <c r="BF1161" s="133">
        <v>3817.07</v>
      </c>
      <c r="BG1161" s="132">
        <v>42881</v>
      </c>
      <c r="BH1161" s="131" t="s">
        <v>10267</v>
      </c>
      <c r="BI1161" s="130">
        <v>185</v>
      </c>
      <c r="BJ1161" s="129">
        <v>6.166666666666667</v>
      </c>
    </row>
    <row r="1162" spans="1:62" ht="18.75" customHeight="1" x14ac:dyDescent="0.25">
      <c r="A1162" s="105" t="s">
        <v>10042</v>
      </c>
      <c r="B1162" s="51" t="s">
        <v>10285</v>
      </c>
      <c r="C1162" s="49">
        <v>14</v>
      </c>
      <c r="D1162" s="63" t="s">
        <v>3274</v>
      </c>
      <c r="E1162" s="51" t="s">
        <v>2320</v>
      </c>
      <c r="F1162" s="114">
        <v>8106</v>
      </c>
      <c r="G1162" s="51" t="s">
        <v>381</v>
      </c>
      <c r="H1162" s="24"/>
      <c r="I1162" s="24"/>
      <c r="J1162" s="51" t="s">
        <v>925</v>
      </c>
      <c r="K1162" s="51" t="s">
        <v>378</v>
      </c>
      <c r="L1162" s="51"/>
      <c r="M1162" s="124" t="s">
        <v>48</v>
      </c>
      <c r="N1162" s="125">
        <v>2232.88</v>
      </c>
      <c r="O1162" s="125">
        <v>2184</v>
      </c>
      <c r="P1162" s="56">
        <v>48.880000000000109</v>
      </c>
      <c r="Q1162" s="122">
        <v>0</v>
      </c>
      <c r="R1162" s="123"/>
      <c r="S1162" s="62" t="s">
        <v>375</v>
      </c>
      <c r="T1162" s="23">
        <v>2479025</v>
      </c>
      <c r="U1162" s="23" t="s">
        <v>10281</v>
      </c>
      <c r="V1162" s="23" t="s">
        <v>10282</v>
      </c>
      <c r="W1162" s="23" t="s">
        <v>129</v>
      </c>
      <c r="X1162" s="23" t="s">
        <v>10283</v>
      </c>
      <c r="Y1162" s="23" t="s">
        <v>10284</v>
      </c>
      <c r="Z1162" s="23" t="s">
        <v>1734</v>
      </c>
      <c r="AA1162" s="23" t="s">
        <v>56</v>
      </c>
      <c r="AB1162" s="23">
        <v>3026</v>
      </c>
      <c r="AC1162" s="23">
        <v>4500</v>
      </c>
      <c r="AD1162" s="23" t="s">
        <v>56</v>
      </c>
      <c r="AE1162" s="23" t="s">
        <v>56</v>
      </c>
      <c r="AF1162" s="23" t="s">
        <v>56</v>
      </c>
      <c r="AG1162" s="23">
        <v>3026</v>
      </c>
      <c r="AH1162" s="23" t="s">
        <v>102</v>
      </c>
      <c r="AI1162" s="23">
        <v>1513</v>
      </c>
      <c r="AJ1162" s="23">
        <v>0</v>
      </c>
      <c r="AK1162" s="23" t="s">
        <v>58</v>
      </c>
      <c r="AL1162" s="23">
        <v>0</v>
      </c>
      <c r="AM1162" s="23" t="s">
        <v>59</v>
      </c>
      <c r="AN1162" s="23" t="s">
        <v>60</v>
      </c>
      <c r="AO1162" s="69"/>
      <c r="AP1162" s="23" t="s">
        <v>61</v>
      </c>
      <c r="AQ1162" s="23" t="s">
        <v>133</v>
      </c>
      <c r="AR1162" s="23" t="s">
        <v>538</v>
      </c>
      <c r="AS1162" s="23" t="s">
        <v>88</v>
      </c>
      <c r="AT1162" s="23" t="s">
        <v>89</v>
      </c>
      <c r="AU1162" s="23" t="s">
        <v>90</v>
      </c>
      <c r="AV1162" s="23" t="s">
        <v>3734</v>
      </c>
      <c r="AW1162" s="23" t="s">
        <v>92</v>
      </c>
      <c r="AX1162" s="23" t="s">
        <v>68</v>
      </c>
      <c r="AY1162" s="23" t="s">
        <v>93</v>
      </c>
      <c r="AZ1162" s="23" t="s">
        <v>10267</v>
      </c>
      <c r="BA1162" s="23" t="s">
        <v>106</v>
      </c>
      <c r="BB1162" s="135">
        <v>0</v>
      </c>
      <c r="BC1162" s="135" t="s">
        <v>10285</v>
      </c>
      <c r="BD1162" s="134">
        <v>42944</v>
      </c>
      <c r="BE1162" s="29">
        <v>42951</v>
      </c>
      <c r="BF1162" s="133">
        <v>3026</v>
      </c>
      <c r="BG1162" s="132">
        <v>42951</v>
      </c>
      <c r="BH1162" s="131" t="s">
        <v>10267</v>
      </c>
      <c r="BI1162" s="130">
        <v>115</v>
      </c>
      <c r="BJ1162" s="129">
        <v>3.8333333333333335</v>
      </c>
    </row>
    <row r="1163" spans="1:62" ht="18.75" customHeight="1" x14ac:dyDescent="0.25">
      <c r="A1163" s="105" t="s">
        <v>10042</v>
      </c>
      <c r="B1163" s="51" t="s">
        <v>10291</v>
      </c>
      <c r="C1163" s="49">
        <v>14</v>
      </c>
      <c r="D1163" s="63" t="s">
        <v>3274</v>
      </c>
      <c r="E1163" s="51" t="s">
        <v>2320</v>
      </c>
      <c r="F1163" s="114">
        <v>8106</v>
      </c>
      <c r="G1163" s="51" t="s">
        <v>381</v>
      </c>
      <c r="H1163" s="24"/>
      <c r="I1163" s="24"/>
      <c r="J1163" s="51" t="s">
        <v>925</v>
      </c>
      <c r="K1163" s="51" t="s">
        <v>378</v>
      </c>
      <c r="L1163" s="51"/>
      <c r="M1163" s="124" t="s">
        <v>48</v>
      </c>
      <c r="N1163" s="125">
        <v>3218.81</v>
      </c>
      <c r="O1163" s="125">
        <v>3141</v>
      </c>
      <c r="P1163" s="56">
        <v>77.81</v>
      </c>
      <c r="Q1163" s="122"/>
      <c r="R1163" s="123"/>
      <c r="S1163" s="62" t="s">
        <v>375</v>
      </c>
      <c r="T1163" s="23">
        <v>2476283</v>
      </c>
      <c r="U1163" s="23" t="s">
        <v>10286</v>
      </c>
      <c r="V1163" s="23" t="s">
        <v>10287</v>
      </c>
      <c r="W1163" s="23" t="s">
        <v>129</v>
      </c>
      <c r="X1163" s="23" t="s">
        <v>10288</v>
      </c>
      <c r="Y1163" s="23" t="s">
        <v>10289</v>
      </c>
      <c r="Z1163" s="23" t="s">
        <v>10290</v>
      </c>
      <c r="AA1163" s="23" t="s">
        <v>56</v>
      </c>
      <c r="AB1163" s="23">
        <v>12779.58</v>
      </c>
      <c r="AC1163" s="23">
        <v>18000</v>
      </c>
      <c r="AD1163" s="23" t="s">
        <v>56</v>
      </c>
      <c r="AE1163" s="23" t="s">
        <v>56</v>
      </c>
      <c r="AF1163" s="23" t="s">
        <v>56</v>
      </c>
      <c r="AG1163" s="23">
        <v>12779.58</v>
      </c>
      <c r="AH1163" s="23" t="s">
        <v>102</v>
      </c>
      <c r="AI1163" s="23">
        <v>6389.79</v>
      </c>
      <c r="AJ1163" s="23">
        <v>0</v>
      </c>
      <c r="AK1163" s="23" t="s">
        <v>58</v>
      </c>
      <c r="AL1163" s="23">
        <v>0</v>
      </c>
      <c r="AM1163" s="23" t="s">
        <v>59</v>
      </c>
      <c r="AN1163" s="23" t="s">
        <v>60</v>
      </c>
      <c r="AO1163" s="69"/>
      <c r="AP1163" s="23" t="s">
        <v>61</v>
      </c>
      <c r="AQ1163" s="23" t="s">
        <v>133</v>
      </c>
      <c r="AR1163" s="23" t="s">
        <v>142</v>
      </c>
      <c r="AS1163" s="23" t="s">
        <v>88</v>
      </c>
      <c r="AT1163" s="23" t="s">
        <v>89</v>
      </c>
      <c r="AU1163" s="23" t="s">
        <v>90</v>
      </c>
      <c r="AV1163" s="23" t="s">
        <v>3211</v>
      </c>
      <c r="AW1163" s="23" t="s">
        <v>92</v>
      </c>
      <c r="AX1163" s="23" t="s">
        <v>68</v>
      </c>
      <c r="AY1163" s="23" t="s">
        <v>93</v>
      </c>
      <c r="AZ1163" s="23" t="s">
        <v>10267</v>
      </c>
      <c r="BA1163" s="23" t="s">
        <v>106</v>
      </c>
      <c r="BB1163" s="135">
        <v>0</v>
      </c>
      <c r="BC1163" s="135" t="s">
        <v>10291</v>
      </c>
      <c r="BD1163" s="134">
        <v>42933</v>
      </c>
      <c r="BE1163" s="29">
        <v>42944</v>
      </c>
      <c r="BF1163" s="133">
        <v>12779.58</v>
      </c>
      <c r="BG1163" s="132">
        <v>42944</v>
      </c>
      <c r="BH1163" s="131" t="s">
        <v>10267</v>
      </c>
      <c r="BI1163" s="130">
        <v>122</v>
      </c>
      <c r="BJ1163" s="129">
        <v>4.0666666666666664</v>
      </c>
    </row>
    <row r="1164" spans="1:62" ht="18.75" customHeight="1" x14ac:dyDescent="0.25">
      <c r="A1164" s="105" t="s">
        <v>10042</v>
      </c>
      <c r="B1164" s="51" t="s">
        <v>10298</v>
      </c>
      <c r="C1164" s="49">
        <v>14</v>
      </c>
      <c r="D1164" s="63" t="s">
        <v>3274</v>
      </c>
      <c r="E1164" s="51" t="s">
        <v>3556</v>
      </c>
      <c r="F1164" s="114">
        <v>8114</v>
      </c>
      <c r="G1164" s="51" t="s">
        <v>1644</v>
      </c>
      <c r="H1164" s="24"/>
      <c r="I1164" s="24"/>
      <c r="J1164" s="51" t="s">
        <v>387</v>
      </c>
      <c r="K1164" s="51" t="s">
        <v>956</v>
      </c>
      <c r="L1164" s="51" t="s">
        <v>9096</v>
      </c>
      <c r="M1164" s="124" t="s">
        <v>48</v>
      </c>
      <c r="N1164" s="125">
        <v>5878.3</v>
      </c>
      <c r="O1164" s="125">
        <v>5778</v>
      </c>
      <c r="P1164" s="56">
        <v>100.3</v>
      </c>
      <c r="Q1164" s="122"/>
      <c r="R1164" s="123"/>
      <c r="S1164" s="62" t="s">
        <v>375</v>
      </c>
      <c r="T1164" s="23">
        <v>2491891</v>
      </c>
      <c r="U1164" s="23" t="s">
        <v>10292</v>
      </c>
      <c r="V1164" s="23" t="s">
        <v>10293</v>
      </c>
      <c r="W1164" s="23" t="s">
        <v>129</v>
      </c>
      <c r="X1164" s="23" t="s">
        <v>10294</v>
      </c>
      <c r="Y1164" s="23" t="s">
        <v>10295</v>
      </c>
      <c r="Z1164" s="23" t="s">
        <v>10296</v>
      </c>
      <c r="AA1164" s="23" t="s">
        <v>56</v>
      </c>
      <c r="AB1164" s="23">
        <v>12000</v>
      </c>
      <c r="AC1164" s="23">
        <v>12000</v>
      </c>
      <c r="AD1164" s="23" t="s">
        <v>56</v>
      </c>
      <c r="AE1164" s="23" t="s">
        <v>56</v>
      </c>
      <c r="AF1164" s="23" t="s">
        <v>56</v>
      </c>
      <c r="AG1164" s="23">
        <v>12000</v>
      </c>
      <c r="AH1164" s="23" t="s">
        <v>102</v>
      </c>
      <c r="AI1164" s="23">
        <v>6000</v>
      </c>
      <c r="AJ1164" s="23">
        <v>0</v>
      </c>
      <c r="AK1164" s="23" t="s">
        <v>58</v>
      </c>
      <c r="AL1164" s="23">
        <v>0</v>
      </c>
      <c r="AM1164" s="23" t="s">
        <v>59</v>
      </c>
      <c r="AN1164" s="23" t="s">
        <v>60</v>
      </c>
      <c r="AO1164" s="69"/>
      <c r="AP1164" s="23" t="s">
        <v>61</v>
      </c>
      <c r="AQ1164" s="23" t="s">
        <v>133</v>
      </c>
      <c r="AR1164" s="23" t="s">
        <v>538</v>
      </c>
      <c r="AS1164" s="23" t="s">
        <v>88</v>
      </c>
      <c r="AT1164" s="23" t="s">
        <v>89</v>
      </c>
      <c r="AU1164" s="23" t="s">
        <v>90</v>
      </c>
      <c r="AV1164" s="23" t="s">
        <v>5358</v>
      </c>
      <c r="AW1164" s="23" t="s">
        <v>92</v>
      </c>
      <c r="AX1164" s="23" t="s">
        <v>68</v>
      </c>
      <c r="AY1164" s="23" t="s">
        <v>93</v>
      </c>
      <c r="AZ1164" s="23" t="s">
        <v>10297</v>
      </c>
      <c r="BA1164" s="23" t="s">
        <v>106</v>
      </c>
      <c r="BB1164" s="135">
        <v>0</v>
      </c>
      <c r="BC1164" s="135" t="s">
        <v>10298</v>
      </c>
      <c r="BD1164" s="134">
        <v>42968</v>
      </c>
      <c r="BE1164" s="29">
        <v>42985</v>
      </c>
      <c r="BF1164" s="133">
        <v>12000</v>
      </c>
      <c r="BG1164" s="132">
        <v>42985</v>
      </c>
      <c r="BH1164" s="131" t="s">
        <v>10297</v>
      </c>
      <c r="BI1164" s="130">
        <v>78</v>
      </c>
      <c r="BJ1164" s="129">
        <v>2.6</v>
      </c>
    </row>
    <row r="1165" spans="1:62" ht="18.75" customHeight="1" x14ac:dyDescent="0.25">
      <c r="A1165" s="105" t="s">
        <v>10042</v>
      </c>
      <c r="B1165" s="51" t="s">
        <v>10303</v>
      </c>
      <c r="C1165" s="49">
        <v>14</v>
      </c>
      <c r="D1165" s="63" t="s">
        <v>3274</v>
      </c>
      <c r="E1165" s="51" t="s">
        <v>380</v>
      </c>
      <c r="F1165" s="114">
        <v>8100</v>
      </c>
      <c r="G1165" s="51" t="s">
        <v>381</v>
      </c>
      <c r="H1165" s="24"/>
      <c r="I1165" s="24"/>
      <c r="J1165" s="51" t="s">
        <v>387</v>
      </c>
      <c r="K1165" s="51" t="s">
        <v>10542</v>
      </c>
      <c r="L1165" s="51" t="s">
        <v>8174</v>
      </c>
      <c r="M1165" s="124" t="s">
        <v>48</v>
      </c>
      <c r="N1165" s="125">
        <v>6512.17</v>
      </c>
      <c r="O1165" s="125">
        <v>6000</v>
      </c>
      <c r="P1165" s="56">
        <v>512.16999999999996</v>
      </c>
      <c r="Q1165" s="122">
        <v>0</v>
      </c>
      <c r="R1165" s="123"/>
      <c r="S1165" s="62" t="s">
        <v>375</v>
      </c>
      <c r="T1165" s="23">
        <v>2269929</v>
      </c>
      <c r="U1165" s="23" t="s">
        <v>10299</v>
      </c>
      <c r="V1165" s="23" t="s">
        <v>10300</v>
      </c>
      <c r="W1165" s="23" t="s">
        <v>129</v>
      </c>
      <c r="X1165" s="23" t="s">
        <v>10301</v>
      </c>
      <c r="Y1165" s="23" t="s">
        <v>10302</v>
      </c>
      <c r="Z1165" s="23" t="s">
        <v>2258</v>
      </c>
      <c r="AA1165" s="23" t="s">
        <v>56</v>
      </c>
      <c r="AB1165" s="23">
        <v>6000</v>
      </c>
      <c r="AC1165" s="23">
        <v>6000</v>
      </c>
      <c r="AD1165" s="23" t="s">
        <v>56</v>
      </c>
      <c r="AE1165" s="23" t="s">
        <v>56</v>
      </c>
      <c r="AF1165" s="23" t="s">
        <v>56</v>
      </c>
      <c r="AG1165" s="23">
        <v>6000</v>
      </c>
      <c r="AH1165" s="23" t="s">
        <v>102</v>
      </c>
      <c r="AI1165" s="23">
        <v>3000</v>
      </c>
      <c r="AJ1165" s="23">
        <v>0</v>
      </c>
      <c r="AK1165" s="23" t="s">
        <v>58</v>
      </c>
      <c r="AL1165" s="23">
        <v>0</v>
      </c>
      <c r="AM1165" s="23" t="s">
        <v>59</v>
      </c>
      <c r="AN1165" s="23" t="s">
        <v>60</v>
      </c>
      <c r="AO1165" s="69"/>
      <c r="AP1165" s="23" t="s">
        <v>61</v>
      </c>
      <c r="AQ1165" s="23" t="s">
        <v>133</v>
      </c>
      <c r="AR1165" s="23" t="s">
        <v>538</v>
      </c>
      <c r="AS1165" s="23" t="s">
        <v>88</v>
      </c>
      <c r="AT1165" s="23" t="s">
        <v>89</v>
      </c>
      <c r="AU1165" s="23" t="s">
        <v>90</v>
      </c>
      <c r="AV1165" s="23" t="s">
        <v>466</v>
      </c>
      <c r="AW1165" s="23" t="s">
        <v>272</v>
      </c>
      <c r="AX1165" s="23" t="s">
        <v>273</v>
      </c>
      <c r="AY1165" s="23" t="s">
        <v>93</v>
      </c>
      <c r="AZ1165" s="23" t="s">
        <v>10297</v>
      </c>
      <c r="BA1165" s="23" t="s">
        <v>106</v>
      </c>
      <c r="BB1165" s="135">
        <v>0</v>
      </c>
      <c r="BC1165" s="135" t="s">
        <v>10303</v>
      </c>
      <c r="BD1165" s="134">
        <v>42527</v>
      </c>
      <c r="BE1165" s="29">
        <v>42538</v>
      </c>
      <c r="BF1165" s="133">
        <v>6000</v>
      </c>
      <c r="BG1165" s="132">
        <v>42538</v>
      </c>
      <c r="BH1165" s="131" t="s">
        <v>10297</v>
      </c>
      <c r="BI1165" s="130">
        <v>525</v>
      </c>
      <c r="BJ1165" s="129">
        <v>17.5</v>
      </c>
    </row>
    <row r="1166" spans="1:62" ht="18.75" customHeight="1" x14ac:dyDescent="0.25">
      <c r="A1166" s="105" t="s">
        <v>10042</v>
      </c>
      <c r="B1166" s="51" t="s">
        <v>10308</v>
      </c>
      <c r="C1166" s="49">
        <v>14</v>
      </c>
      <c r="D1166" s="63" t="s">
        <v>3274</v>
      </c>
      <c r="E1166" s="51" t="s">
        <v>3556</v>
      </c>
      <c r="F1166" s="114">
        <v>8114</v>
      </c>
      <c r="G1166" s="51" t="s">
        <v>381</v>
      </c>
      <c r="H1166" s="24"/>
      <c r="I1166" s="24"/>
      <c r="J1166" s="51" t="s">
        <v>925</v>
      </c>
      <c r="K1166" s="51" t="s">
        <v>378</v>
      </c>
      <c r="L1166" s="51"/>
      <c r="M1166" s="124" t="s">
        <v>48</v>
      </c>
      <c r="N1166" s="125">
        <v>5713.81</v>
      </c>
      <c r="O1166" s="125">
        <v>5393.35</v>
      </c>
      <c r="P1166" s="56">
        <v>320.45999999999998</v>
      </c>
      <c r="Q1166" s="122">
        <v>0</v>
      </c>
      <c r="R1166" s="123"/>
      <c r="S1166" s="62" t="s">
        <v>375</v>
      </c>
      <c r="T1166" s="23">
        <v>2425434</v>
      </c>
      <c r="U1166" s="23" t="s">
        <v>10304</v>
      </c>
      <c r="V1166" s="23" t="s">
        <v>10305</v>
      </c>
      <c r="W1166" s="23" t="s">
        <v>129</v>
      </c>
      <c r="X1166" s="23" t="s">
        <v>10306</v>
      </c>
      <c r="Y1166" s="23" t="s">
        <v>10307</v>
      </c>
      <c r="Z1166" s="23" t="s">
        <v>6863</v>
      </c>
      <c r="AA1166" s="23" t="s">
        <v>56</v>
      </c>
      <c r="AB1166" s="23">
        <v>23590</v>
      </c>
      <c r="AC1166" s="23">
        <v>26000</v>
      </c>
      <c r="AD1166" s="23" t="s">
        <v>56</v>
      </c>
      <c r="AE1166" s="23" t="s">
        <v>56</v>
      </c>
      <c r="AF1166" s="23" t="s">
        <v>56</v>
      </c>
      <c r="AG1166" s="23">
        <v>23590</v>
      </c>
      <c r="AH1166" s="23" t="s">
        <v>102</v>
      </c>
      <c r="AI1166" s="23">
        <v>11795</v>
      </c>
      <c r="AJ1166" s="23">
        <v>0</v>
      </c>
      <c r="AK1166" s="23" t="s">
        <v>58</v>
      </c>
      <c r="AL1166" s="23">
        <v>0</v>
      </c>
      <c r="AM1166" s="23" t="s">
        <v>59</v>
      </c>
      <c r="AN1166" s="23" t="s">
        <v>60</v>
      </c>
      <c r="AO1166" s="69"/>
      <c r="AP1166" s="23" t="s">
        <v>61</v>
      </c>
      <c r="AQ1166" s="23" t="s">
        <v>133</v>
      </c>
      <c r="AR1166" s="23" t="s">
        <v>538</v>
      </c>
      <c r="AS1166" s="23" t="s">
        <v>88</v>
      </c>
      <c r="AT1166" s="23" t="s">
        <v>313</v>
      </c>
      <c r="AU1166" s="23" t="s">
        <v>65</v>
      </c>
      <c r="AV1166" s="23" t="s">
        <v>201</v>
      </c>
      <c r="AW1166" s="23" t="s">
        <v>92</v>
      </c>
      <c r="AX1166" s="23" t="s">
        <v>68</v>
      </c>
      <c r="AY1166" s="23" t="s">
        <v>93</v>
      </c>
      <c r="AZ1166" s="23" t="s">
        <v>10243</v>
      </c>
      <c r="BA1166" s="23" t="s">
        <v>106</v>
      </c>
      <c r="BB1166" s="135">
        <v>0</v>
      </c>
      <c r="BC1166" s="135" t="s">
        <v>10308</v>
      </c>
      <c r="BD1166" s="134">
        <v>42788</v>
      </c>
      <c r="BE1166" s="29">
        <v>42809</v>
      </c>
      <c r="BF1166" s="133">
        <v>23590</v>
      </c>
      <c r="BG1166" s="132">
        <v>42809</v>
      </c>
      <c r="BH1166" s="131" t="s">
        <v>10243</v>
      </c>
      <c r="BI1166" s="130">
        <v>248</v>
      </c>
      <c r="BJ1166" s="129">
        <v>8.2666666666666675</v>
      </c>
    </row>
    <row r="1167" spans="1:62" ht="18.75" customHeight="1" x14ac:dyDescent="0.25">
      <c r="A1167" s="105" t="s">
        <v>10042</v>
      </c>
      <c r="B1167" s="51" t="s">
        <v>10314</v>
      </c>
      <c r="C1167" s="49">
        <v>14</v>
      </c>
      <c r="D1167" s="63" t="s">
        <v>3274</v>
      </c>
      <c r="E1167" s="51" t="s">
        <v>3556</v>
      </c>
      <c r="F1167" s="114">
        <v>8114</v>
      </c>
      <c r="G1167" s="51" t="s">
        <v>381</v>
      </c>
      <c r="H1167" s="24"/>
      <c r="I1167" s="24"/>
      <c r="J1167" s="51" t="s">
        <v>387</v>
      </c>
      <c r="K1167" s="51" t="s">
        <v>956</v>
      </c>
      <c r="L1167" s="51" t="s">
        <v>9096</v>
      </c>
      <c r="M1167" s="124" t="s">
        <v>48</v>
      </c>
      <c r="N1167" s="125">
        <v>7727.49</v>
      </c>
      <c r="O1167" s="125">
        <v>7420</v>
      </c>
      <c r="P1167" s="56">
        <v>307.49</v>
      </c>
      <c r="Q1167" s="122"/>
      <c r="R1167" s="123"/>
      <c r="S1167" s="62" t="s">
        <v>375</v>
      </c>
      <c r="T1167" s="23">
        <v>2481887</v>
      </c>
      <c r="U1167" s="23" t="s">
        <v>10309</v>
      </c>
      <c r="V1167" s="23" t="s">
        <v>10310</v>
      </c>
      <c r="W1167" s="23" t="s">
        <v>129</v>
      </c>
      <c r="X1167" s="23" t="s">
        <v>10311</v>
      </c>
      <c r="Y1167" s="23" t="s">
        <v>10312</v>
      </c>
      <c r="Z1167" s="23" t="s">
        <v>10313</v>
      </c>
      <c r="AA1167" s="23" t="s">
        <v>56</v>
      </c>
      <c r="AB1167" s="23">
        <v>20000</v>
      </c>
      <c r="AC1167" s="23">
        <v>20000</v>
      </c>
      <c r="AD1167" s="23" t="s">
        <v>56</v>
      </c>
      <c r="AE1167" s="23" t="s">
        <v>56</v>
      </c>
      <c r="AF1167" s="23" t="s">
        <v>56</v>
      </c>
      <c r="AG1167" s="23">
        <v>20000</v>
      </c>
      <c r="AH1167" s="23" t="s">
        <v>102</v>
      </c>
      <c r="AI1167" s="23">
        <v>10000</v>
      </c>
      <c r="AJ1167" s="23">
        <v>0</v>
      </c>
      <c r="AK1167" s="23" t="s">
        <v>58</v>
      </c>
      <c r="AL1167" s="23">
        <v>0</v>
      </c>
      <c r="AM1167" s="23" t="s">
        <v>59</v>
      </c>
      <c r="AN1167" s="23" t="s">
        <v>60</v>
      </c>
      <c r="AO1167" s="69"/>
      <c r="AP1167" s="23" t="s">
        <v>61</v>
      </c>
      <c r="AQ1167" s="23" t="s">
        <v>133</v>
      </c>
      <c r="AR1167" s="23" t="s">
        <v>538</v>
      </c>
      <c r="AS1167" s="23" t="s">
        <v>88</v>
      </c>
      <c r="AT1167" s="23" t="s">
        <v>2367</v>
      </c>
      <c r="AU1167" s="23" t="s">
        <v>90</v>
      </c>
      <c r="AV1167" s="23" t="s">
        <v>123</v>
      </c>
      <c r="AW1167" s="23" t="s">
        <v>105</v>
      </c>
      <c r="AX1167" s="23" t="s">
        <v>68</v>
      </c>
      <c r="AY1167" s="23" t="s">
        <v>93</v>
      </c>
      <c r="AZ1167" s="23" t="s">
        <v>10243</v>
      </c>
      <c r="BA1167" s="23" t="s">
        <v>106</v>
      </c>
      <c r="BB1167" s="135">
        <v>0</v>
      </c>
      <c r="BC1167" s="135" t="s">
        <v>10314</v>
      </c>
      <c r="BD1167" s="134">
        <v>42951</v>
      </c>
      <c r="BE1167" s="29">
        <v>42959</v>
      </c>
      <c r="BF1167" s="133">
        <v>20000</v>
      </c>
      <c r="BG1167" s="132">
        <v>42959</v>
      </c>
      <c r="BH1167" s="131" t="s">
        <v>10243</v>
      </c>
      <c r="BI1167" s="130">
        <v>98</v>
      </c>
      <c r="BJ1167" s="129">
        <v>3.2666666666666666</v>
      </c>
    </row>
    <row r="1168" spans="1:62" ht="18.75" customHeight="1" x14ac:dyDescent="0.25">
      <c r="A1168" s="105" t="s">
        <v>10042</v>
      </c>
      <c r="B1168" s="51" t="s">
        <v>10319</v>
      </c>
      <c r="C1168" s="49">
        <v>93</v>
      </c>
      <c r="D1168" s="63" t="s">
        <v>3333</v>
      </c>
      <c r="E1168" s="51" t="s">
        <v>1630</v>
      </c>
      <c r="F1168" s="114">
        <v>5055</v>
      </c>
      <c r="G1168" s="51" t="s">
        <v>389</v>
      </c>
      <c r="H1168" s="24"/>
      <c r="I1168" s="24"/>
      <c r="J1168" s="51" t="s">
        <v>387</v>
      </c>
      <c r="K1168" s="51" t="s">
        <v>958</v>
      </c>
      <c r="L1168" s="51" t="s">
        <v>5507</v>
      </c>
      <c r="M1168" s="124" t="s">
        <v>48</v>
      </c>
      <c r="N1168" s="125">
        <v>226444.59</v>
      </c>
      <c r="O1168" s="125">
        <v>210000</v>
      </c>
      <c r="P1168" s="56">
        <v>16444.59</v>
      </c>
      <c r="Q1168" s="122">
        <v>9000</v>
      </c>
      <c r="R1168" s="123"/>
      <c r="S1168" s="62" t="s">
        <v>375</v>
      </c>
      <c r="T1168" s="23">
        <v>2454142</v>
      </c>
      <c r="U1168" s="23" t="s">
        <v>10315</v>
      </c>
      <c r="V1168" s="23" t="s">
        <v>10316</v>
      </c>
      <c r="W1168" s="23" t="s">
        <v>52</v>
      </c>
      <c r="X1168" s="23" t="s">
        <v>10317</v>
      </c>
      <c r="Y1168" s="23" t="s">
        <v>10318</v>
      </c>
      <c r="Z1168" s="23" t="s">
        <v>5174</v>
      </c>
      <c r="AA1168" s="23" t="s">
        <v>56</v>
      </c>
      <c r="AB1168" s="23">
        <v>117559.22</v>
      </c>
      <c r="AC1168" s="23">
        <v>117559.22</v>
      </c>
      <c r="AD1168" s="23" t="s">
        <v>56</v>
      </c>
      <c r="AE1168" s="23" t="s">
        <v>56</v>
      </c>
      <c r="AF1168" s="23" t="s">
        <v>56</v>
      </c>
      <c r="AG1168" s="23">
        <v>117559.22</v>
      </c>
      <c r="AH1168" s="23" t="s">
        <v>102</v>
      </c>
      <c r="AI1168" s="23">
        <v>58779.61</v>
      </c>
      <c r="AJ1168" s="23">
        <v>0</v>
      </c>
      <c r="AK1168" s="23" t="s">
        <v>58</v>
      </c>
      <c r="AL1168" s="23">
        <v>0</v>
      </c>
      <c r="AM1168" s="23" t="s">
        <v>59</v>
      </c>
      <c r="AN1168" s="23" t="s">
        <v>60</v>
      </c>
      <c r="AO1168" s="69"/>
      <c r="AP1168" s="23" t="s">
        <v>61</v>
      </c>
      <c r="AQ1168" s="23" t="s">
        <v>62</v>
      </c>
      <c r="AR1168" s="23" t="s">
        <v>87</v>
      </c>
      <c r="AS1168" s="23" t="s">
        <v>64</v>
      </c>
      <c r="AT1168" s="23" t="s">
        <v>169</v>
      </c>
      <c r="AU1168" s="23" t="s">
        <v>65</v>
      </c>
      <c r="AV1168" s="23" t="s">
        <v>4842</v>
      </c>
      <c r="AW1168" s="23" t="s">
        <v>292</v>
      </c>
      <c r="AX1168" s="23" t="s">
        <v>293</v>
      </c>
      <c r="AY1168" s="23" t="s">
        <v>93</v>
      </c>
      <c r="AZ1168" s="23" t="s">
        <v>10267</v>
      </c>
      <c r="BA1168" s="23" t="s">
        <v>70</v>
      </c>
      <c r="BB1168" s="135">
        <v>0</v>
      </c>
      <c r="BC1168" s="135" t="s">
        <v>10319</v>
      </c>
      <c r="BD1168" s="134">
        <v>42877</v>
      </c>
      <c r="BE1168" s="29">
        <v>42885</v>
      </c>
      <c r="BF1168" s="133">
        <v>117559.22</v>
      </c>
      <c r="BG1168" s="132">
        <v>42885</v>
      </c>
      <c r="BH1168" s="131" t="s">
        <v>10267</v>
      </c>
      <c r="BI1168" s="130">
        <v>181</v>
      </c>
      <c r="BJ1168" s="129">
        <v>6.0333333333333332</v>
      </c>
    </row>
    <row r="1169" spans="1:62" ht="18.75" customHeight="1" x14ac:dyDescent="0.25">
      <c r="A1169" s="105" t="s">
        <v>10042</v>
      </c>
      <c r="B1169" s="51" t="s">
        <v>10325</v>
      </c>
      <c r="C1169" s="49">
        <v>93</v>
      </c>
      <c r="D1169" s="63" t="s">
        <v>3333</v>
      </c>
      <c r="E1169" s="51" t="s">
        <v>1630</v>
      </c>
      <c r="F1169" s="114">
        <v>5055</v>
      </c>
      <c r="G1169" s="51" t="s">
        <v>389</v>
      </c>
      <c r="H1169" s="24"/>
      <c r="I1169" s="24"/>
      <c r="J1169" s="51" t="s">
        <v>387</v>
      </c>
      <c r="K1169" s="51" t="s">
        <v>958</v>
      </c>
      <c r="L1169" s="51" t="s">
        <v>5507</v>
      </c>
      <c r="M1169" s="124" t="s">
        <v>369</v>
      </c>
      <c r="N1169" s="125">
        <v>5630.76</v>
      </c>
      <c r="O1169" s="125">
        <v>0</v>
      </c>
      <c r="P1169" s="56">
        <v>5630.76</v>
      </c>
      <c r="Q1169" s="122"/>
      <c r="R1169" s="123"/>
      <c r="S1169" s="62" t="s">
        <v>375</v>
      </c>
      <c r="T1169" s="23">
        <v>2480556</v>
      </c>
      <c r="U1169" s="23" t="s">
        <v>10320</v>
      </c>
      <c r="V1169" s="23" t="s">
        <v>10321</v>
      </c>
      <c r="W1169" s="23" t="s">
        <v>52</v>
      </c>
      <c r="X1169" s="23" t="s">
        <v>10322</v>
      </c>
      <c r="Y1169" s="23" t="s">
        <v>10323</v>
      </c>
      <c r="Z1169" s="23" t="s">
        <v>10324</v>
      </c>
      <c r="AA1169" s="23" t="s">
        <v>56</v>
      </c>
      <c r="AB1169" s="23">
        <v>33000</v>
      </c>
      <c r="AC1169" s="23">
        <v>33000</v>
      </c>
      <c r="AD1169" s="23" t="s">
        <v>56</v>
      </c>
      <c r="AE1169" s="23" t="s">
        <v>56</v>
      </c>
      <c r="AF1169" s="23" t="s">
        <v>56</v>
      </c>
      <c r="AG1169" s="23">
        <v>33000</v>
      </c>
      <c r="AH1169" s="23" t="s">
        <v>102</v>
      </c>
      <c r="AI1169" s="23">
        <v>16500</v>
      </c>
      <c r="AJ1169" s="23">
        <v>0</v>
      </c>
      <c r="AK1169" s="23" t="s">
        <v>58</v>
      </c>
      <c r="AL1169" s="23">
        <v>0</v>
      </c>
      <c r="AM1169" s="23" t="s">
        <v>59</v>
      </c>
      <c r="AN1169" s="23" t="s">
        <v>60</v>
      </c>
      <c r="AO1169" s="69"/>
      <c r="AP1169" s="23" t="s">
        <v>61</v>
      </c>
      <c r="AQ1169" s="23" t="s">
        <v>62</v>
      </c>
      <c r="AR1169" s="23" t="s">
        <v>151</v>
      </c>
      <c r="AS1169" s="23" t="s">
        <v>64</v>
      </c>
      <c r="AT1169" s="23" t="s">
        <v>153</v>
      </c>
      <c r="AU1169" s="23" t="s">
        <v>65</v>
      </c>
      <c r="AV1169" s="23" t="s">
        <v>868</v>
      </c>
      <c r="AW1169" s="23" t="s">
        <v>92</v>
      </c>
      <c r="AX1169" s="23" t="s">
        <v>68</v>
      </c>
      <c r="AY1169" s="23" t="s">
        <v>93</v>
      </c>
      <c r="AZ1169" s="23" t="s">
        <v>10243</v>
      </c>
      <c r="BA1169" s="23" t="s">
        <v>444</v>
      </c>
      <c r="BB1169" s="135">
        <v>0</v>
      </c>
      <c r="BC1169" s="135" t="s">
        <v>10325</v>
      </c>
      <c r="BD1169" s="134">
        <v>42935</v>
      </c>
      <c r="BE1169" s="29">
        <v>42956</v>
      </c>
      <c r="BF1169" s="133">
        <v>33000</v>
      </c>
      <c r="BG1169" s="132">
        <v>42956</v>
      </c>
      <c r="BH1169" s="131" t="s">
        <v>10243</v>
      </c>
      <c r="BI1169" s="130">
        <v>101</v>
      </c>
      <c r="BJ1169" s="129">
        <v>3.3666666666666667</v>
      </c>
    </row>
    <row r="1170" spans="1:62" ht="18.75" customHeight="1" x14ac:dyDescent="0.25">
      <c r="A1170" s="105" t="s">
        <v>10042</v>
      </c>
      <c r="B1170" s="51" t="s">
        <v>10330</v>
      </c>
      <c r="C1170" s="49">
        <v>93</v>
      </c>
      <c r="D1170" s="63" t="s">
        <v>3333</v>
      </c>
      <c r="E1170" s="51" t="s">
        <v>1630</v>
      </c>
      <c r="F1170" s="114">
        <v>5055</v>
      </c>
      <c r="G1170" s="51" t="s">
        <v>389</v>
      </c>
      <c r="H1170" s="24"/>
      <c r="I1170" s="24"/>
      <c r="J1170" s="51" t="s">
        <v>387</v>
      </c>
      <c r="K1170" s="51" t="s">
        <v>958</v>
      </c>
      <c r="L1170" s="51" t="s">
        <v>5507</v>
      </c>
      <c r="M1170" s="124" t="s">
        <v>48</v>
      </c>
      <c r="N1170" s="125">
        <v>16846.29</v>
      </c>
      <c r="O1170" s="125">
        <v>16000</v>
      </c>
      <c r="P1170" s="56">
        <v>846.29</v>
      </c>
      <c r="Q1170" s="122">
        <v>0</v>
      </c>
      <c r="R1170" s="123"/>
      <c r="S1170" s="62" t="s">
        <v>375</v>
      </c>
      <c r="T1170" s="23">
        <v>2316021</v>
      </c>
      <c r="U1170" s="23" t="s">
        <v>10326</v>
      </c>
      <c r="V1170" s="23" t="s">
        <v>10327</v>
      </c>
      <c r="W1170" s="23" t="s">
        <v>52</v>
      </c>
      <c r="X1170" s="23" t="s">
        <v>10328</v>
      </c>
      <c r="Y1170" s="23" t="s">
        <v>10329</v>
      </c>
      <c r="Z1170" s="23" t="s">
        <v>4635</v>
      </c>
      <c r="AA1170" s="23" t="s">
        <v>56</v>
      </c>
      <c r="AB1170" s="23">
        <v>10008.66</v>
      </c>
      <c r="AC1170" s="23">
        <v>10008.66</v>
      </c>
      <c r="AD1170" s="23" t="s">
        <v>56</v>
      </c>
      <c r="AE1170" s="23" t="s">
        <v>56</v>
      </c>
      <c r="AF1170" s="23" t="s">
        <v>56</v>
      </c>
      <c r="AG1170" s="23">
        <v>10008.66</v>
      </c>
      <c r="AH1170" s="23" t="s">
        <v>102</v>
      </c>
      <c r="AI1170" s="23">
        <v>5004.33</v>
      </c>
      <c r="AJ1170" s="23">
        <v>0</v>
      </c>
      <c r="AK1170" s="23" t="s">
        <v>58</v>
      </c>
      <c r="AL1170" s="23">
        <v>0</v>
      </c>
      <c r="AM1170" s="23" t="s">
        <v>59</v>
      </c>
      <c r="AN1170" s="23" t="s">
        <v>60</v>
      </c>
      <c r="AO1170" s="69"/>
      <c r="AP1170" s="23" t="s">
        <v>61</v>
      </c>
      <c r="AQ1170" s="23" t="s">
        <v>62</v>
      </c>
      <c r="AR1170" s="23" t="s">
        <v>87</v>
      </c>
      <c r="AS1170" s="23" t="s">
        <v>64</v>
      </c>
      <c r="AT1170" s="23" t="s">
        <v>89</v>
      </c>
      <c r="AU1170" s="23" t="s">
        <v>103</v>
      </c>
      <c r="AV1170" s="23" t="s">
        <v>8188</v>
      </c>
      <c r="AW1170" s="23" t="s">
        <v>272</v>
      </c>
      <c r="AX1170" s="23" t="s">
        <v>273</v>
      </c>
      <c r="AY1170" s="23" t="s">
        <v>93</v>
      </c>
      <c r="AZ1170" s="23" t="s">
        <v>10243</v>
      </c>
      <c r="BA1170" s="23" t="s">
        <v>106</v>
      </c>
      <c r="BB1170" s="135">
        <v>0</v>
      </c>
      <c r="BC1170" s="135" t="s">
        <v>10330</v>
      </c>
      <c r="BD1170" s="134">
        <v>42615</v>
      </c>
      <c r="BE1170" s="29">
        <v>42622</v>
      </c>
      <c r="BF1170" s="133">
        <v>10008.66</v>
      </c>
      <c r="BG1170" s="132">
        <v>42622</v>
      </c>
      <c r="BH1170" s="131" t="s">
        <v>10243</v>
      </c>
      <c r="BI1170" s="130">
        <v>435</v>
      </c>
      <c r="BJ1170" s="129">
        <v>14.5</v>
      </c>
    </row>
    <row r="1171" spans="1:62" ht="18.75" customHeight="1" x14ac:dyDescent="0.25">
      <c r="A1171" s="105" t="s">
        <v>10042</v>
      </c>
      <c r="B1171" s="51" t="s">
        <v>10335</v>
      </c>
      <c r="C1171" s="49">
        <v>93</v>
      </c>
      <c r="D1171" s="63" t="s">
        <v>3333</v>
      </c>
      <c r="E1171" s="51" t="s">
        <v>1630</v>
      </c>
      <c r="F1171" s="114">
        <v>5055</v>
      </c>
      <c r="G1171" s="51" t="s">
        <v>386</v>
      </c>
      <c r="H1171" s="24"/>
      <c r="I1171" s="24"/>
      <c r="J1171" s="51" t="s">
        <v>387</v>
      </c>
      <c r="K1171" s="51" t="s">
        <v>958</v>
      </c>
      <c r="L1171" s="51" t="s">
        <v>4725</v>
      </c>
      <c r="M1171" s="124" t="s">
        <v>48</v>
      </c>
      <c r="N1171" s="125">
        <v>122069.53</v>
      </c>
      <c r="O1171" s="125">
        <v>122000</v>
      </c>
      <c r="P1171" s="56">
        <f>N1171-O1171</f>
        <v>69.529999999998836</v>
      </c>
      <c r="Q1171" s="122"/>
      <c r="R1171" s="123"/>
      <c r="S1171" s="62" t="s">
        <v>375</v>
      </c>
      <c r="T1171" s="23">
        <v>2113481</v>
      </c>
      <c r="U1171" s="23" t="s">
        <v>10331</v>
      </c>
      <c r="V1171" s="23" t="s">
        <v>10332</v>
      </c>
      <c r="W1171" s="23" t="s">
        <v>52</v>
      </c>
      <c r="X1171" s="23" t="s">
        <v>10333</v>
      </c>
      <c r="Y1171" s="23" t="s">
        <v>10334</v>
      </c>
      <c r="Z1171" s="23" t="s">
        <v>7096</v>
      </c>
      <c r="AA1171" s="23" t="s">
        <v>56</v>
      </c>
      <c r="AB1171" s="23">
        <v>123155</v>
      </c>
      <c r="AC1171" s="23">
        <v>123155</v>
      </c>
      <c r="AD1171" s="23" t="s">
        <v>56</v>
      </c>
      <c r="AE1171" s="23" t="s">
        <v>56</v>
      </c>
      <c r="AF1171" s="23" t="s">
        <v>56</v>
      </c>
      <c r="AG1171" s="23">
        <v>123155</v>
      </c>
      <c r="AH1171" s="23" t="s">
        <v>102</v>
      </c>
      <c r="AI1171" s="23">
        <v>61577.5</v>
      </c>
      <c r="AJ1171" s="23">
        <v>0</v>
      </c>
      <c r="AK1171" s="23" t="s">
        <v>58</v>
      </c>
      <c r="AL1171" s="23">
        <v>0</v>
      </c>
      <c r="AM1171" s="23" t="s">
        <v>59</v>
      </c>
      <c r="AN1171" s="23" t="s">
        <v>60</v>
      </c>
      <c r="AO1171" s="69"/>
      <c r="AP1171" s="23" t="s">
        <v>61</v>
      </c>
      <c r="AQ1171" s="23" t="s">
        <v>62</v>
      </c>
      <c r="AR1171" s="23" t="s">
        <v>142</v>
      </c>
      <c r="AS1171" s="23" t="s">
        <v>64</v>
      </c>
      <c r="AT1171" s="23" t="s">
        <v>432</v>
      </c>
      <c r="AU1171" s="23" t="s">
        <v>65</v>
      </c>
      <c r="AV1171" s="23" t="s">
        <v>201</v>
      </c>
      <c r="AW1171" s="23" t="s">
        <v>92</v>
      </c>
      <c r="AX1171" s="23" t="s">
        <v>68</v>
      </c>
      <c r="AY1171" s="23" t="s">
        <v>93</v>
      </c>
      <c r="AZ1171" s="23" t="s">
        <v>10243</v>
      </c>
      <c r="BA1171" s="23" t="s">
        <v>223</v>
      </c>
      <c r="BB1171" s="135">
        <v>0</v>
      </c>
      <c r="BC1171" s="135" t="s">
        <v>10335</v>
      </c>
      <c r="BD1171" s="134">
        <v>42164</v>
      </c>
      <c r="BE1171" s="29">
        <v>42181</v>
      </c>
      <c r="BF1171" s="133">
        <v>123155</v>
      </c>
      <c r="BG1171" s="132">
        <v>42181</v>
      </c>
      <c r="BH1171" s="131" t="s">
        <v>10243</v>
      </c>
      <c r="BI1171" s="130">
        <v>876</v>
      </c>
      <c r="BJ1171" s="129">
        <v>29.2</v>
      </c>
    </row>
    <row r="1172" spans="1:62" ht="18.75" customHeight="1" x14ac:dyDescent="0.25">
      <c r="A1172" s="105" t="s">
        <v>10042</v>
      </c>
      <c r="B1172" s="51" t="s">
        <v>10340</v>
      </c>
      <c r="C1172" s="49">
        <v>93</v>
      </c>
      <c r="D1172" s="63" t="s">
        <v>3333</v>
      </c>
      <c r="E1172" s="51" t="s">
        <v>1630</v>
      </c>
      <c r="F1172" s="114">
        <v>5055</v>
      </c>
      <c r="G1172" s="51" t="s">
        <v>46</v>
      </c>
      <c r="H1172" s="24"/>
      <c r="I1172" s="24"/>
      <c r="J1172" s="51" t="s">
        <v>387</v>
      </c>
      <c r="K1172" s="51" t="s">
        <v>958</v>
      </c>
      <c r="L1172" s="51" t="s">
        <v>5507</v>
      </c>
      <c r="M1172" s="124" t="s">
        <v>48</v>
      </c>
      <c r="N1172" s="125">
        <v>140115.66</v>
      </c>
      <c r="O1172" s="125">
        <v>125000</v>
      </c>
      <c r="P1172" s="56">
        <v>15115.66</v>
      </c>
      <c r="Q1172" s="122">
        <v>0</v>
      </c>
      <c r="R1172" s="123"/>
      <c r="S1172" s="62" t="s">
        <v>375</v>
      </c>
      <c r="T1172" s="23">
        <v>2388291</v>
      </c>
      <c r="U1172" s="23" t="s">
        <v>10336</v>
      </c>
      <c r="V1172" s="23" t="s">
        <v>10337</v>
      </c>
      <c r="W1172" s="23" t="s">
        <v>52</v>
      </c>
      <c r="X1172" s="23" t="s">
        <v>10338</v>
      </c>
      <c r="Y1172" s="23" t="s">
        <v>10339</v>
      </c>
      <c r="Z1172" s="23" t="s">
        <v>6817</v>
      </c>
      <c r="AA1172" s="23" t="s">
        <v>56</v>
      </c>
      <c r="AB1172" s="23">
        <v>60000</v>
      </c>
      <c r="AC1172" s="23">
        <v>60000</v>
      </c>
      <c r="AD1172" s="23" t="s">
        <v>56</v>
      </c>
      <c r="AE1172" s="23" t="s">
        <v>56</v>
      </c>
      <c r="AF1172" s="23" t="s">
        <v>56</v>
      </c>
      <c r="AG1172" s="23">
        <v>60000</v>
      </c>
      <c r="AH1172" s="23" t="s">
        <v>102</v>
      </c>
      <c r="AI1172" s="23">
        <v>30000</v>
      </c>
      <c r="AJ1172" s="23">
        <v>0</v>
      </c>
      <c r="AK1172" s="23" t="s">
        <v>58</v>
      </c>
      <c r="AL1172" s="23">
        <v>0</v>
      </c>
      <c r="AM1172" s="23" t="s">
        <v>59</v>
      </c>
      <c r="AN1172" s="23" t="s">
        <v>60</v>
      </c>
      <c r="AO1172" s="69"/>
      <c r="AP1172" s="23" t="s">
        <v>61</v>
      </c>
      <c r="AQ1172" s="23" t="s">
        <v>62</v>
      </c>
      <c r="AR1172" s="23" t="s">
        <v>168</v>
      </c>
      <c r="AS1172" s="23" t="s">
        <v>88</v>
      </c>
      <c r="AT1172" s="23" t="s">
        <v>347</v>
      </c>
      <c r="AU1172" s="23" t="s">
        <v>65</v>
      </c>
      <c r="AV1172" s="23" t="s">
        <v>479</v>
      </c>
      <c r="AW1172" s="23" t="s">
        <v>92</v>
      </c>
      <c r="AX1172" s="23" t="s">
        <v>68</v>
      </c>
      <c r="AY1172" s="23" t="s">
        <v>93</v>
      </c>
      <c r="AZ1172" s="23" t="s">
        <v>10243</v>
      </c>
      <c r="BA1172" s="23" t="s">
        <v>106</v>
      </c>
      <c r="BB1172" s="135">
        <v>0</v>
      </c>
      <c r="BC1172" s="135" t="s">
        <v>10340</v>
      </c>
      <c r="BD1172" s="134">
        <v>42665</v>
      </c>
      <c r="BE1172" s="29">
        <v>42692</v>
      </c>
      <c r="BF1172" s="133">
        <v>60000</v>
      </c>
      <c r="BG1172" s="132">
        <v>42692</v>
      </c>
      <c r="BH1172" s="131" t="s">
        <v>10243</v>
      </c>
      <c r="BI1172" s="130">
        <v>365</v>
      </c>
      <c r="BJ1172" s="129">
        <v>12.166666666666666</v>
      </c>
    </row>
    <row r="1173" spans="1:62" ht="18.75" customHeight="1" x14ac:dyDescent="0.25">
      <c r="A1173" s="105" t="s">
        <v>10042</v>
      </c>
      <c r="B1173" s="51" t="s">
        <v>10346</v>
      </c>
      <c r="C1173" s="49">
        <v>93</v>
      </c>
      <c r="D1173" s="63" t="s">
        <v>3333</v>
      </c>
      <c r="E1173" s="51" t="s">
        <v>1632</v>
      </c>
      <c r="F1173" s="114">
        <v>8061</v>
      </c>
      <c r="G1173" s="51" t="s">
        <v>389</v>
      </c>
      <c r="H1173" s="24"/>
      <c r="I1173" s="24"/>
      <c r="J1173" s="51" t="s">
        <v>387</v>
      </c>
      <c r="K1173" s="51" t="s">
        <v>955</v>
      </c>
      <c r="L1173" s="51"/>
      <c r="M1173" s="124" t="s">
        <v>48</v>
      </c>
      <c r="N1173" s="125">
        <v>482264.3</v>
      </c>
      <c r="O1173" s="125">
        <v>420000</v>
      </c>
      <c r="P1173" s="56">
        <v>62264.3</v>
      </c>
      <c r="Q1173" s="122"/>
      <c r="R1173" s="123"/>
      <c r="S1173" s="62" t="s">
        <v>375</v>
      </c>
      <c r="T1173" s="23">
        <v>2396205</v>
      </c>
      <c r="U1173" s="23" t="s">
        <v>10341</v>
      </c>
      <c r="V1173" s="23" t="s">
        <v>10342</v>
      </c>
      <c r="W1173" s="23" t="s">
        <v>52</v>
      </c>
      <c r="X1173" s="23" t="s">
        <v>10343</v>
      </c>
      <c r="Y1173" s="23" t="s">
        <v>10344</v>
      </c>
      <c r="Z1173" s="23" t="s">
        <v>10345</v>
      </c>
      <c r="AA1173" s="23" t="s">
        <v>56</v>
      </c>
      <c r="AB1173" s="23">
        <v>400000</v>
      </c>
      <c r="AC1173" s="23">
        <v>400000</v>
      </c>
      <c r="AD1173" s="23" t="s">
        <v>56</v>
      </c>
      <c r="AE1173" s="23" t="s">
        <v>56</v>
      </c>
      <c r="AF1173" s="23" t="s">
        <v>56</v>
      </c>
      <c r="AG1173" s="23">
        <v>400000</v>
      </c>
      <c r="AH1173" s="23" t="s">
        <v>102</v>
      </c>
      <c r="AI1173" s="23">
        <v>200000</v>
      </c>
      <c r="AJ1173" s="23">
        <v>0</v>
      </c>
      <c r="AK1173" s="23" t="s">
        <v>58</v>
      </c>
      <c r="AL1173" s="23">
        <v>0</v>
      </c>
      <c r="AM1173" s="23" t="s">
        <v>59</v>
      </c>
      <c r="AN1173" s="23" t="s">
        <v>60</v>
      </c>
      <c r="AO1173" s="69"/>
      <c r="AP1173" s="23" t="s">
        <v>61</v>
      </c>
      <c r="AQ1173" s="23" t="s">
        <v>62</v>
      </c>
      <c r="AR1173" s="23" t="s">
        <v>87</v>
      </c>
      <c r="AS1173" s="23" t="s">
        <v>88</v>
      </c>
      <c r="AT1173" s="23" t="s">
        <v>153</v>
      </c>
      <c r="AU1173" s="23" t="s">
        <v>65</v>
      </c>
      <c r="AV1173" s="23" t="s">
        <v>201</v>
      </c>
      <c r="AW1173" s="23" t="s">
        <v>92</v>
      </c>
      <c r="AX1173" s="23" t="s">
        <v>68</v>
      </c>
      <c r="AY1173" s="23" t="s">
        <v>93</v>
      </c>
      <c r="AZ1173" s="23" t="s">
        <v>10243</v>
      </c>
      <c r="BA1173" s="23" t="s">
        <v>106</v>
      </c>
      <c r="BB1173" s="135">
        <v>0</v>
      </c>
      <c r="BC1173" s="135" t="s">
        <v>10346</v>
      </c>
      <c r="BD1173" s="134">
        <v>42710</v>
      </c>
      <c r="BE1173" s="29">
        <v>42714</v>
      </c>
      <c r="BF1173" s="133">
        <v>400000</v>
      </c>
      <c r="BG1173" s="132">
        <v>42714</v>
      </c>
      <c r="BH1173" s="131" t="s">
        <v>10243</v>
      </c>
      <c r="BI1173" s="130">
        <v>343</v>
      </c>
      <c r="BJ1173" s="129">
        <v>11.433333333333334</v>
      </c>
    </row>
    <row r="1174" spans="1:62" ht="18.75" customHeight="1" x14ac:dyDescent="0.25">
      <c r="A1174" s="105" t="s">
        <v>10042</v>
      </c>
      <c r="B1174" s="51" t="s">
        <v>10352</v>
      </c>
      <c r="C1174" s="49">
        <v>93</v>
      </c>
      <c r="D1174" s="63" t="s">
        <v>3333</v>
      </c>
      <c r="E1174" s="51" t="s">
        <v>1630</v>
      </c>
      <c r="F1174" s="114">
        <v>5055</v>
      </c>
      <c r="G1174" s="51" t="s">
        <v>386</v>
      </c>
      <c r="H1174" s="24"/>
      <c r="I1174" s="24"/>
      <c r="J1174" s="51" t="s">
        <v>387</v>
      </c>
      <c r="K1174" s="51" t="s">
        <v>3664</v>
      </c>
      <c r="L1174" s="51"/>
      <c r="M1174" s="124" t="s">
        <v>48</v>
      </c>
      <c r="N1174" s="125">
        <v>47658.400000000001</v>
      </c>
      <c r="O1174" s="125">
        <v>46000</v>
      </c>
      <c r="P1174" s="56">
        <v>1658.4</v>
      </c>
      <c r="Q1174" s="122">
        <v>2500</v>
      </c>
      <c r="R1174" s="123"/>
      <c r="S1174" s="62" t="s">
        <v>375</v>
      </c>
      <c r="T1174" s="23">
        <v>2047684</v>
      </c>
      <c r="U1174" s="23" t="s">
        <v>10347</v>
      </c>
      <c r="V1174" s="23" t="s">
        <v>10348</v>
      </c>
      <c r="W1174" s="23" t="s">
        <v>52</v>
      </c>
      <c r="X1174" s="23" t="s">
        <v>10349</v>
      </c>
      <c r="Y1174" s="23" t="s">
        <v>10350</v>
      </c>
      <c r="Z1174" s="23" t="s">
        <v>10351</v>
      </c>
      <c r="AA1174" s="23" t="s">
        <v>56</v>
      </c>
      <c r="AB1174" s="23">
        <v>63155</v>
      </c>
      <c r="AC1174" s="23">
        <v>63155</v>
      </c>
      <c r="AD1174" s="23" t="s">
        <v>56</v>
      </c>
      <c r="AE1174" s="23" t="s">
        <v>56</v>
      </c>
      <c r="AF1174" s="23" t="s">
        <v>56</v>
      </c>
      <c r="AG1174" s="23">
        <v>63155</v>
      </c>
      <c r="AH1174" s="23" t="s">
        <v>102</v>
      </c>
      <c r="AI1174" s="23">
        <v>31577.5</v>
      </c>
      <c r="AJ1174" s="23">
        <v>0</v>
      </c>
      <c r="AK1174" s="23" t="s">
        <v>58</v>
      </c>
      <c r="AL1174" s="23">
        <v>0</v>
      </c>
      <c r="AM1174" s="23" t="s">
        <v>59</v>
      </c>
      <c r="AN1174" s="23" t="s">
        <v>60</v>
      </c>
      <c r="AO1174" s="69"/>
      <c r="AP1174" s="23" t="s">
        <v>61</v>
      </c>
      <c r="AQ1174" s="23" t="s">
        <v>62</v>
      </c>
      <c r="AR1174" s="23" t="s">
        <v>178</v>
      </c>
      <c r="AS1174" s="23" t="s">
        <v>88</v>
      </c>
      <c r="AT1174" s="23" t="s">
        <v>2367</v>
      </c>
      <c r="AU1174" s="23" t="s">
        <v>65</v>
      </c>
      <c r="AV1174" s="23" t="s">
        <v>406</v>
      </c>
      <c r="AW1174" s="23" t="s">
        <v>283</v>
      </c>
      <c r="AX1174" s="23" t="s">
        <v>284</v>
      </c>
      <c r="AY1174" s="23" t="s">
        <v>93</v>
      </c>
      <c r="AZ1174" s="23" t="s">
        <v>10267</v>
      </c>
      <c r="BA1174" s="23" t="s">
        <v>223</v>
      </c>
      <c r="BB1174" s="135">
        <v>0</v>
      </c>
      <c r="BC1174" s="135" t="s">
        <v>10352</v>
      </c>
      <c r="BD1174" s="134">
        <v>42020</v>
      </c>
      <c r="BE1174" s="29">
        <v>42073</v>
      </c>
      <c r="BF1174" s="133">
        <v>63155</v>
      </c>
      <c r="BG1174" s="132">
        <v>42073</v>
      </c>
      <c r="BH1174" s="131" t="s">
        <v>10267</v>
      </c>
      <c r="BI1174" s="130">
        <v>993</v>
      </c>
      <c r="BJ1174" s="129">
        <v>33.1</v>
      </c>
    </row>
    <row r="1175" spans="1:62" ht="18.75" customHeight="1" x14ac:dyDescent="0.25">
      <c r="A1175" s="105" t="s">
        <v>10042</v>
      </c>
      <c r="B1175" s="51" t="s">
        <v>10359</v>
      </c>
      <c r="C1175" s="49">
        <v>93</v>
      </c>
      <c r="D1175" s="63" t="s">
        <v>3333</v>
      </c>
      <c r="E1175" s="51" t="s">
        <v>1630</v>
      </c>
      <c r="F1175" s="114">
        <v>5055</v>
      </c>
      <c r="G1175" s="51" t="s">
        <v>389</v>
      </c>
      <c r="H1175" s="24"/>
      <c r="I1175" s="24"/>
      <c r="J1175" s="51" t="s">
        <v>387</v>
      </c>
      <c r="K1175" s="51" t="s">
        <v>958</v>
      </c>
      <c r="L1175" s="51" t="s">
        <v>5507</v>
      </c>
      <c r="M1175" s="124" t="s">
        <v>48</v>
      </c>
      <c r="N1175" s="125">
        <v>62176.89</v>
      </c>
      <c r="O1175" s="125">
        <v>49000</v>
      </c>
      <c r="P1175" s="56">
        <v>13176.89</v>
      </c>
      <c r="Q1175" s="122"/>
      <c r="R1175" s="123"/>
      <c r="S1175" s="62" t="s">
        <v>375</v>
      </c>
      <c r="T1175" s="23">
        <v>2472521</v>
      </c>
      <c r="U1175" s="23" t="s">
        <v>10353</v>
      </c>
      <c r="V1175" s="23" t="s">
        <v>10354</v>
      </c>
      <c r="W1175" s="23" t="s">
        <v>52</v>
      </c>
      <c r="X1175" s="23" t="s">
        <v>10355</v>
      </c>
      <c r="Y1175" s="23" t="s">
        <v>10356</v>
      </c>
      <c r="Z1175" s="23" t="s">
        <v>10357</v>
      </c>
      <c r="AA1175" s="23" t="s">
        <v>56</v>
      </c>
      <c r="AB1175" s="23">
        <v>59616</v>
      </c>
      <c r="AC1175" s="23">
        <v>59616</v>
      </c>
      <c r="AD1175" s="23" t="s">
        <v>56</v>
      </c>
      <c r="AE1175" s="23" t="s">
        <v>56</v>
      </c>
      <c r="AF1175" s="23" t="s">
        <v>56</v>
      </c>
      <c r="AG1175" s="23">
        <v>59616</v>
      </c>
      <c r="AH1175" s="23" t="s">
        <v>102</v>
      </c>
      <c r="AI1175" s="23">
        <v>29808</v>
      </c>
      <c r="AJ1175" s="23">
        <v>0</v>
      </c>
      <c r="AK1175" s="23" t="s">
        <v>58</v>
      </c>
      <c r="AL1175" s="23">
        <v>0</v>
      </c>
      <c r="AM1175" s="23" t="s">
        <v>59</v>
      </c>
      <c r="AN1175" s="23" t="s">
        <v>60</v>
      </c>
      <c r="AO1175" s="69"/>
      <c r="AP1175" s="23" t="s">
        <v>61</v>
      </c>
      <c r="AQ1175" s="23" t="s">
        <v>62</v>
      </c>
      <c r="AR1175" s="23" t="s">
        <v>168</v>
      </c>
      <c r="AS1175" s="23" t="s">
        <v>88</v>
      </c>
      <c r="AT1175" s="23" t="s">
        <v>153</v>
      </c>
      <c r="AU1175" s="23" t="s">
        <v>65</v>
      </c>
      <c r="AV1175" s="23" t="s">
        <v>314</v>
      </c>
      <c r="AW1175" s="23" t="s">
        <v>92</v>
      </c>
      <c r="AX1175" s="23" t="s">
        <v>68</v>
      </c>
      <c r="AY1175" s="23" t="s">
        <v>93</v>
      </c>
      <c r="AZ1175" s="23" t="s">
        <v>10358</v>
      </c>
      <c r="BA1175" s="23" t="s">
        <v>223</v>
      </c>
      <c r="BB1175" s="135">
        <v>0</v>
      </c>
      <c r="BC1175" s="135" t="s">
        <v>10359</v>
      </c>
      <c r="BD1175" s="134">
        <v>42873</v>
      </c>
      <c r="BE1175" s="29">
        <v>42935</v>
      </c>
      <c r="BF1175" s="133">
        <v>59616</v>
      </c>
      <c r="BG1175" s="132">
        <v>42935</v>
      </c>
      <c r="BH1175" s="131" t="s">
        <v>10358</v>
      </c>
      <c r="BI1175" s="130">
        <v>134</v>
      </c>
      <c r="BJ1175" s="129">
        <v>4.4666666666666668</v>
      </c>
    </row>
    <row r="1176" spans="1:62" ht="18.75" customHeight="1" x14ac:dyDescent="0.25">
      <c r="A1176" s="105" t="s">
        <v>10042</v>
      </c>
      <c r="B1176" s="51" t="s">
        <v>10367</v>
      </c>
      <c r="C1176" s="49">
        <v>93</v>
      </c>
      <c r="D1176" s="63" t="s">
        <v>3333</v>
      </c>
      <c r="E1176" s="51" t="s">
        <v>1630</v>
      </c>
      <c r="F1176" s="114">
        <v>5055</v>
      </c>
      <c r="G1176" s="51" t="s">
        <v>389</v>
      </c>
      <c r="H1176" s="24"/>
      <c r="I1176" s="24"/>
      <c r="J1176" s="51" t="s">
        <v>387</v>
      </c>
      <c r="K1176" s="51" t="s">
        <v>958</v>
      </c>
      <c r="L1176" s="51" t="s">
        <v>5507</v>
      </c>
      <c r="M1176" s="124" t="s">
        <v>369</v>
      </c>
      <c r="N1176" s="125">
        <v>91217.72</v>
      </c>
      <c r="O1176" s="125">
        <v>0</v>
      </c>
      <c r="P1176" s="56">
        <v>91217.72</v>
      </c>
      <c r="Q1176" s="122"/>
      <c r="R1176" s="123"/>
      <c r="S1176" s="62" t="s">
        <v>375</v>
      </c>
      <c r="T1176" s="23">
        <v>2226647</v>
      </c>
      <c r="U1176" s="23" t="s">
        <v>10360</v>
      </c>
      <c r="V1176" s="23" t="s">
        <v>10361</v>
      </c>
      <c r="W1176" s="23" t="s">
        <v>52</v>
      </c>
      <c r="X1176" s="23" t="s">
        <v>10362</v>
      </c>
      <c r="Y1176" s="23" t="s">
        <v>10363</v>
      </c>
      <c r="Z1176" s="23" t="s">
        <v>10364</v>
      </c>
      <c r="AA1176" s="23" t="s">
        <v>56</v>
      </c>
      <c r="AB1176" s="23">
        <v>60000</v>
      </c>
      <c r="AC1176" s="23">
        <v>60000</v>
      </c>
      <c r="AD1176" s="23" t="s">
        <v>56</v>
      </c>
      <c r="AE1176" s="23" t="s">
        <v>56</v>
      </c>
      <c r="AF1176" s="23" t="s">
        <v>56</v>
      </c>
      <c r="AG1176" s="23">
        <v>60000</v>
      </c>
      <c r="AH1176" s="23" t="s">
        <v>102</v>
      </c>
      <c r="AI1176" s="23">
        <v>30000</v>
      </c>
      <c r="AJ1176" s="23">
        <v>0</v>
      </c>
      <c r="AK1176" s="23" t="s">
        <v>58</v>
      </c>
      <c r="AL1176" s="23">
        <v>0</v>
      </c>
      <c r="AM1176" s="23" t="s">
        <v>59</v>
      </c>
      <c r="AN1176" s="23" t="s">
        <v>60</v>
      </c>
      <c r="AO1176" s="69"/>
      <c r="AP1176" s="23" t="s">
        <v>61</v>
      </c>
      <c r="AQ1176" s="23" t="s">
        <v>62</v>
      </c>
      <c r="AR1176" s="23" t="s">
        <v>161</v>
      </c>
      <c r="AS1176" s="23" t="s">
        <v>88</v>
      </c>
      <c r="AT1176" s="23" t="s">
        <v>153</v>
      </c>
      <c r="AU1176" s="23" t="s">
        <v>65</v>
      </c>
      <c r="AV1176" s="23" t="s">
        <v>10365</v>
      </c>
      <c r="AW1176" s="23" t="s">
        <v>92</v>
      </c>
      <c r="AX1176" s="23" t="s">
        <v>68</v>
      </c>
      <c r="AY1176" s="23" t="s">
        <v>93</v>
      </c>
      <c r="AZ1176" s="23" t="s">
        <v>10366</v>
      </c>
      <c r="BA1176" s="23" t="s">
        <v>202</v>
      </c>
      <c r="BB1176" s="135">
        <v>0</v>
      </c>
      <c r="BC1176" s="135" t="s">
        <v>10367</v>
      </c>
      <c r="BD1176" s="134">
        <v>42439</v>
      </c>
      <c r="BE1176" s="29">
        <v>42454</v>
      </c>
      <c r="BF1176" s="133">
        <v>60000</v>
      </c>
      <c r="BG1176" s="132">
        <v>42454</v>
      </c>
      <c r="BH1176" s="131" t="s">
        <v>10366</v>
      </c>
      <c r="BI1176" s="130">
        <v>602</v>
      </c>
      <c r="BJ1176" s="129">
        <v>20.066666666666666</v>
      </c>
    </row>
    <row r="1177" spans="1:62" ht="18.75" customHeight="1" x14ac:dyDescent="0.25">
      <c r="A1177" s="105" t="s">
        <v>10042</v>
      </c>
      <c r="B1177" s="51" t="s">
        <v>10373</v>
      </c>
      <c r="C1177" s="49">
        <v>93</v>
      </c>
      <c r="D1177" s="63" t="s">
        <v>3333</v>
      </c>
      <c r="E1177" s="51" t="s">
        <v>1623</v>
      </c>
      <c r="F1177" s="114">
        <v>6003</v>
      </c>
      <c r="G1177" s="51" t="s">
        <v>389</v>
      </c>
      <c r="H1177" s="24"/>
      <c r="I1177" s="24"/>
      <c r="J1177" s="51" t="s">
        <v>387</v>
      </c>
      <c r="K1177" s="51" t="s">
        <v>3664</v>
      </c>
      <c r="L1177" s="51"/>
      <c r="M1177" s="124" t="s">
        <v>369</v>
      </c>
      <c r="N1177" s="125">
        <v>113813.00000000001</v>
      </c>
      <c r="O1177" s="125">
        <v>0</v>
      </c>
      <c r="P1177" s="56">
        <v>113813.00000000001</v>
      </c>
      <c r="Q1177" s="122"/>
      <c r="R1177" s="123"/>
      <c r="S1177" s="62" t="s">
        <v>375</v>
      </c>
      <c r="T1177" s="23">
        <v>2373659</v>
      </c>
      <c r="U1177" s="23" t="s">
        <v>10368</v>
      </c>
      <c r="V1177" s="23" t="s">
        <v>10369</v>
      </c>
      <c r="W1177" s="23" t="s">
        <v>52</v>
      </c>
      <c r="X1177" s="23" t="s">
        <v>10370</v>
      </c>
      <c r="Y1177" s="23" t="s">
        <v>10371</v>
      </c>
      <c r="Z1177" s="23" t="s">
        <v>10372</v>
      </c>
      <c r="AA1177" s="23" t="s">
        <v>56</v>
      </c>
      <c r="AB1177" s="23">
        <v>60000</v>
      </c>
      <c r="AC1177" s="23">
        <v>60000</v>
      </c>
      <c r="AD1177" s="23" t="s">
        <v>56</v>
      </c>
      <c r="AE1177" s="23" t="s">
        <v>56</v>
      </c>
      <c r="AF1177" s="23" t="s">
        <v>56</v>
      </c>
      <c r="AG1177" s="23">
        <v>60000</v>
      </c>
      <c r="AH1177" s="23" t="s">
        <v>102</v>
      </c>
      <c r="AI1177" s="23">
        <v>30000</v>
      </c>
      <c r="AJ1177" s="23">
        <v>0</v>
      </c>
      <c r="AK1177" s="23" t="s">
        <v>58</v>
      </c>
      <c r="AL1177" s="23">
        <v>0</v>
      </c>
      <c r="AM1177" s="23" t="s">
        <v>59</v>
      </c>
      <c r="AN1177" s="23" t="s">
        <v>60</v>
      </c>
      <c r="AO1177" s="69"/>
      <c r="AP1177" s="23" t="s">
        <v>61</v>
      </c>
      <c r="AQ1177" s="23" t="s">
        <v>62</v>
      </c>
      <c r="AR1177" s="23" t="s">
        <v>142</v>
      </c>
      <c r="AS1177" s="23" t="s">
        <v>88</v>
      </c>
      <c r="AT1177" s="23" t="s">
        <v>187</v>
      </c>
      <c r="AU1177" s="23" t="s">
        <v>65</v>
      </c>
      <c r="AV1177" s="23" t="s">
        <v>2061</v>
      </c>
      <c r="AW1177" s="23" t="s">
        <v>272</v>
      </c>
      <c r="AX1177" s="23" t="s">
        <v>273</v>
      </c>
      <c r="AY1177" s="23" t="s">
        <v>93</v>
      </c>
      <c r="AZ1177" s="23" t="s">
        <v>10366</v>
      </c>
      <c r="BA1177" s="23" t="s">
        <v>124</v>
      </c>
      <c r="BB1177" s="135">
        <v>0</v>
      </c>
      <c r="BC1177" s="135" t="s">
        <v>10373</v>
      </c>
      <c r="BD1177" s="134">
        <v>42591</v>
      </c>
      <c r="BE1177" s="29">
        <v>42684</v>
      </c>
      <c r="BF1177" s="133">
        <v>60000</v>
      </c>
      <c r="BG1177" s="132">
        <v>42684</v>
      </c>
      <c r="BH1177" s="131" t="s">
        <v>10366</v>
      </c>
      <c r="BI1177" s="130">
        <v>372</v>
      </c>
      <c r="BJ1177" s="129">
        <v>12.4</v>
      </c>
    </row>
    <row r="1178" spans="1:62" ht="18.75" customHeight="1" x14ac:dyDescent="0.25">
      <c r="A1178" s="105" t="s">
        <v>10042</v>
      </c>
      <c r="B1178" s="51" t="s">
        <v>10380</v>
      </c>
      <c r="C1178" s="49">
        <v>93</v>
      </c>
      <c r="D1178" s="63" t="s">
        <v>3333</v>
      </c>
      <c r="E1178" s="51" t="s">
        <v>377</v>
      </c>
      <c r="F1178" s="114">
        <v>5030</v>
      </c>
      <c r="G1178" s="51" t="s">
        <v>46</v>
      </c>
      <c r="H1178" s="24"/>
      <c r="I1178" s="24"/>
      <c r="J1178" s="51" t="s">
        <v>387</v>
      </c>
      <c r="K1178" s="51" t="s">
        <v>47</v>
      </c>
      <c r="L1178" s="51"/>
      <c r="M1178" s="124" t="s">
        <v>369</v>
      </c>
      <c r="N1178" s="125">
        <v>60633.919999999998</v>
      </c>
      <c r="O1178" s="125">
        <v>0</v>
      </c>
      <c r="P1178" s="56">
        <v>60633.919999999998</v>
      </c>
      <c r="Q1178" s="122"/>
      <c r="R1178" s="123"/>
      <c r="S1178" s="62" t="s">
        <v>375</v>
      </c>
      <c r="T1178" s="23">
        <v>2498384</v>
      </c>
      <c r="U1178" s="23" t="s">
        <v>10374</v>
      </c>
      <c r="V1178" s="23" t="s">
        <v>10375</v>
      </c>
      <c r="W1178" s="23" t="s">
        <v>52</v>
      </c>
      <c r="X1178" s="23" t="s">
        <v>10376</v>
      </c>
      <c r="Y1178" s="23" t="s">
        <v>10377</v>
      </c>
      <c r="Z1178" s="23" t="s">
        <v>10378</v>
      </c>
      <c r="AA1178" s="23" t="s">
        <v>56</v>
      </c>
      <c r="AB1178" s="23">
        <v>43486</v>
      </c>
      <c r="AC1178" s="23">
        <v>43486</v>
      </c>
      <c r="AD1178" s="23" t="s">
        <v>56</v>
      </c>
      <c r="AE1178" s="23" t="s">
        <v>56</v>
      </c>
      <c r="AF1178" s="23" t="s">
        <v>56</v>
      </c>
      <c r="AG1178" s="23">
        <v>43486</v>
      </c>
      <c r="AH1178" s="23" t="s">
        <v>102</v>
      </c>
      <c r="AI1178" s="23">
        <v>21743</v>
      </c>
      <c r="AJ1178" s="23">
        <v>0</v>
      </c>
      <c r="AK1178" s="23" t="s">
        <v>58</v>
      </c>
      <c r="AL1178" s="23">
        <v>0</v>
      </c>
      <c r="AM1178" s="23" t="s">
        <v>59</v>
      </c>
      <c r="AN1178" s="23" t="s">
        <v>60</v>
      </c>
      <c r="AO1178" s="69"/>
      <c r="AP1178" s="23" t="s">
        <v>61</v>
      </c>
      <c r="AQ1178" s="23" t="s">
        <v>62</v>
      </c>
      <c r="AR1178" s="23" t="s">
        <v>405</v>
      </c>
      <c r="AS1178" s="23" t="s">
        <v>88</v>
      </c>
      <c r="AT1178" s="23" t="s">
        <v>187</v>
      </c>
      <c r="AU1178" s="23" t="s">
        <v>65</v>
      </c>
      <c r="AV1178" s="23" t="s">
        <v>6074</v>
      </c>
      <c r="AW1178" s="23" t="s">
        <v>92</v>
      </c>
      <c r="AX1178" s="23" t="s">
        <v>68</v>
      </c>
      <c r="AY1178" s="23" t="s">
        <v>93</v>
      </c>
      <c r="AZ1178" s="23" t="s">
        <v>10379</v>
      </c>
      <c r="BA1178" s="23" t="s">
        <v>444</v>
      </c>
      <c r="BB1178" s="135">
        <v>0</v>
      </c>
      <c r="BC1178" s="135" t="s">
        <v>10380</v>
      </c>
      <c r="BD1178" s="134">
        <v>42549</v>
      </c>
      <c r="BE1178" s="29">
        <v>43004</v>
      </c>
      <c r="BF1178" s="133">
        <v>43486</v>
      </c>
      <c r="BG1178" s="132">
        <v>43004</v>
      </c>
      <c r="BH1178" s="131" t="s">
        <v>10379</v>
      </c>
      <c r="BI1178" s="130">
        <v>57</v>
      </c>
      <c r="BJ1178" s="129">
        <v>1.9</v>
      </c>
    </row>
    <row r="1179" spans="1:62" ht="18.75" customHeight="1" x14ac:dyDescent="0.25">
      <c r="A1179" s="105" t="s">
        <v>10042</v>
      </c>
      <c r="B1179" s="51" t="s">
        <v>10386</v>
      </c>
      <c r="C1179" s="49">
        <v>93</v>
      </c>
      <c r="D1179" s="63" t="s">
        <v>3333</v>
      </c>
      <c r="E1179" s="51" t="s">
        <v>924</v>
      </c>
      <c r="F1179" s="114">
        <v>5066</v>
      </c>
      <c r="G1179" s="51" t="s">
        <v>374</v>
      </c>
      <c r="H1179" s="24"/>
      <c r="I1179" s="24"/>
      <c r="J1179" s="51" t="s">
        <v>387</v>
      </c>
      <c r="K1179" s="51" t="s">
        <v>3664</v>
      </c>
      <c r="L1179" s="51"/>
      <c r="M1179" s="124" t="s">
        <v>369</v>
      </c>
      <c r="N1179" s="125">
        <v>109918.9</v>
      </c>
      <c r="O1179" s="125">
        <v>0</v>
      </c>
      <c r="P1179" s="56">
        <v>109918.9</v>
      </c>
      <c r="Q1179" s="122"/>
      <c r="R1179" s="123"/>
      <c r="S1179" s="62" t="s">
        <v>375</v>
      </c>
      <c r="T1179" s="23">
        <v>2477831</v>
      </c>
      <c r="U1179" s="23" t="s">
        <v>10381</v>
      </c>
      <c r="V1179" s="23" t="s">
        <v>10382</v>
      </c>
      <c r="W1179" s="23" t="s">
        <v>52</v>
      </c>
      <c r="X1179" s="23" t="s">
        <v>10383</v>
      </c>
      <c r="Y1179" s="23" t="s">
        <v>10384</v>
      </c>
      <c r="Z1179" s="23" t="s">
        <v>10385</v>
      </c>
      <c r="AA1179" s="23" t="s">
        <v>56</v>
      </c>
      <c r="AB1179" s="23">
        <v>98809</v>
      </c>
      <c r="AC1179" s="23">
        <v>98809</v>
      </c>
      <c r="AD1179" s="23" t="s">
        <v>56</v>
      </c>
      <c r="AE1179" s="23" t="s">
        <v>56</v>
      </c>
      <c r="AF1179" s="23" t="s">
        <v>56</v>
      </c>
      <c r="AG1179" s="23">
        <v>98809</v>
      </c>
      <c r="AH1179" s="23" t="s">
        <v>102</v>
      </c>
      <c r="AI1179" s="23">
        <v>49404.5</v>
      </c>
      <c r="AJ1179" s="23">
        <v>0</v>
      </c>
      <c r="AK1179" s="23" t="s">
        <v>58</v>
      </c>
      <c r="AL1179" s="23">
        <v>0</v>
      </c>
      <c r="AM1179" s="23" t="s">
        <v>59</v>
      </c>
      <c r="AN1179" s="23" t="s">
        <v>60</v>
      </c>
      <c r="AO1179" s="69"/>
      <c r="AP1179" s="23" t="s">
        <v>61</v>
      </c>
      <c r="AQ1179" s="23" t="s">
        <v>62</v>
      </c>
      <c r="AR1179" s="23" t="s">
        <v>168</v>
      </c>
      <c r="AS1179" s="23" t="s">
        <v>88</v>
      </c>
      <c r="AT1179" s="23" t="s">
        <v>153</v>
      </c>
      <c r="AU1179" s="23" t="s">
        <v>65</v>
      </c>
      <c r="AV1179" s="23" t="s">
        <v>9767</v>
      </c>
      <c r="AW1179" s="23" t="s">
        <v>283</v>
      </c>
      <c r="AX1179" s="23" t="s">
        <v>284</v>
      </c>
      <c r="AY1179" s="23" t="s">
        <v>93</v>
      </c>
      <c r="AZ1179" s="23" t="s">
        <v>10267</v>
      </c>
      <c r="BA1179" s="23" t="s">
        <v>124</v>
      </c>
      <c r="BB1179" s="135">
        <v>0</v>
      </c>
      <c r="BC1179" s="135" t="s">
        <v>10386</v>
      </c>
      <c r="BD1179" s="134">
        <v>42934</v>
      </c>
      <c r="BE1179" s="29">
        <v>42949</v>
      </c>
      <c r="BF1179" s="133">
        <v>98809</v>
      </c>
      <c r="BG1179" s="132">
        <v>42949</v>
      </c>
      <c r="BH1179" s="131" t="s">
        <v>10267</v>
      </c>
      <c r="BI1179" s="130">
        <v>117</v>
      </c>
      <c r="BJ1179" s="129">
        <v>3.9</v>
      </c>
    </row>
    <row r="1180" spans="1:62" ht="18.75" customHeight="1" x14ac:dyDescent="0.25">
      <c r="A1180" s="105" t="s">
        <v>10042</v>
      </c>
      <c r="B1180" s="51" t="s">
        <v>10392</v>
      </c>
      <c r="C1180" s="49">
        <v>68</v>
      </c>
      <c r="D1180" s="63" t="s">
        <v>3274</v>
      </c>
      <c r="E1180" s="51" t="s">
        <v>3185</v>
      </c>
      <c r="F1180" s="114">
        <v>1389</v>
      </c>
      <c r="G1180" s="51" t="s">
        <v>389</v>
      </c>
      <c r="H1180" s="24"/>
      <c r="I1180" s="24"/>
      <c r="J1180" s="51" t="s">
        <v>387</v>
      </c>
      <c r="K1180" s="51" t="s">
        <v>47</v>
      </c>
      <c r="L1180" s="51" t="s">
        <v>9096</v>
      </c>
      <c r="M1180" s="124" t="s">
        <v>369</v>
      </c>
      <c r="N1180" s="125">
        <v>147371.78</v>
      </c>
      <c r="O1180" s="125">
        <v>0</v>
      </c>
      <c r="P1180" s="56">
        <v>147371.78</v>
      </c>
      <c r="Q1180" s="122"/>
      <c r="R1180" s="123"/>
      <c r="S1180" s="62" t="s">
        <v>375</v>
      </c>
      <c r="T1180" s="23">
        <v>1507231</v>
      </c>
      <c r="U1180" s="23" t="s">
        <v>10387</v>
      </c>
      <c r="V1180" s="23" t="s">
        <v>10388</v>
      </c>
      <c r="W1180" s="23" t="s">
        <v>129</v>
      </c>
      <c r="X1180" s="23" t="s">
        <v>10389</v>
      </c>
      <c r="Y1180" s="23" t="s">
        <v>10390</v>
      </c>
      <c r="Z1180" s="23" t="s">
        <v>10391</v>
      </c>
      <c r="AA1180" s="23" t="s">
        <v>56</v>
      </c>
      <c r="AB1180" s="23">
        <v>65379.040000000001</v>
      </c>
      <c r="AC1180" s="23">
        <v>65379.040000000001</v>
      </c>
      <c r="AD1180" s="23" t="s">
        <v>56</v>
      </c>
      <c r="AE1180" s="23" t="s">
        <v>56</v>
      </c>
      <c r="AF1180" s="23" t="s">
        <v>56</v>
      </c>
      <c r="AG1180" s="23">
        <v>65379.040000000001</v>
      </c>
      <c r="AH1180" s="23" t="s">
        <v>102</v>
      </c>
      <c r="AI1180" s="23">
        <v>32689.52</v>
      </c>
      <c r="AJ1180" s="23">
        <v>0</v>
      </c>
      <c r="AK1180" s="23" t="s">
        <v>58</v>
      </c>
      <c r="AL1180" s="23">
        <v>0</v>
      </c>
      <c r="AM1180" s="23" t="s">
        <v>59</v>
      </c>
      <c r="AN1180" s="23" t="s">
        <v>60</v>
      </c>
      <c r="AO1180" s="69"/>
      <c r="AP1180" s="23" t="s">
        <v>61</v>
      </c>
      <c r="AQ1180" s="23" t="s">
        <v>62</v>
      </c>
      <c r="AR1180" s="23" t="s">
        <v>168</v>
      </c>
      <c r="AS1180" s="23" t="s">
        <v>88</v>
      </c>
      <c r="AT1180" s="23" t="s">
        <v>187</v>
      </c>
      <c r="AU1180" s="23" t="s">
        <v>65</v>
      </c>
      <c r="AV1180" s="23" t="s">
        <v>154</v>
      </c>
      <c r="AW1180" s="23" t="s">
        <v>105</v>
      </c>
      <c r="AX1180" s="23" t="s">
        <v>68</v>
      </c>
      <c r="AY1180" s="23" t="s">
        <v>93</v>
      </c>
      <c r="AZ1180" s="23" t="s">
        <v>10366</v>
      </c>
      <c r="BA1180" s="23" t="s">
        <v>155</v>
      </c>
      <c r="BB1180" s="135">
        <v>0</v>
      </c>
      <c r="BC1180" s="135" t="s">
        <v>10392</v>
      </c>
      <c r="BD1180" s="134">
        <v>41108</v>
      </c>
      <c r="BE1180" s="29">
        <v>41143</v>
      </c>
      <c r="BF1180" s="133">
        <v>65379.040000000001</v>
      </c>
      <c r="BG1180" s="132">
        <v>41143</v>
      </c>
      <c r="BH1180" s="131" t="s">
        <v>10366</v>
      </c>
      <c r="BI1180" s="130">
        <v>1913</v>
      </c>
      <c r="BJ1180" s="129">
        <v>63.766666666666666</v>
      </c>
    </row>
    <row r="1181" spans="1:62" ht="18.75" customHeight="1" x14ac:dyDescent="0.25">
      <c r="A1181" s="105" t="s">
        <v>10042</v>
      </c>
      <c r="B1181" s="51" t="s">
        <v>10397</v>
      </c>
      <c r="C1181" s="49">
        <v>82</v>
      </c>
      <c r="D1181" s="63" t="s">
        <v>3333</v>
      </c>
      <c r="E1181" s="51" t="s">
        <v>917</v>
      </c>
      <c r="F1181" s="114">
        <v>5012</v>
      </c>
      <c r="G1181" s="51" t="s">
        <v>374</v>
      </c>
      <c r="H1181" s="24"/>
      <c r="I1181" s="24"/>
      <c r="J1181" s="51" t="s">
        <v>387</v>
      </c>
      <c r="K1181" s="51" t="s">
        <v>3664</v>
      </c>
      <c r="L1181" s="51"/>
      <c r="M1181" s="124" t="s">
        <v>369</v>
      </c>
      <c r="N1181" s="125">
        <v>136499</v>
      </c>
      <c r="O1181" s="125">
        <v>0</v>
      </c>
      <c r="P1181" s="56">
        <v>136499</v>
      </c>
      <c r="Q1181" s="122"/>
      <c r="R1181" s="123"/>
      <c r="S1181" s="62" t="s">
        <v>375</v>
      </c>
      <c r="T1181" s="23">
        <v>1987879</v>
      </c>
      <c r="U1181" s="23" t="s">
        <v>10393</v>
      </c>
      <c r="V1181" s="23" t="s">
        <v>10394</v>
      </c>
      <c r="W1181" s="23" t="s">
        <v>52</v>
      </c>
      <c r="X1181" s="23" t="s">
        <v>10395</v>
      </c>
      <c r="Y1181" s="23" t="s">
        <v>10396</v>
      </c>
      <c r="Z1181" s="23" t="s">
        <v>4675</v>
      </c>
      <c r="AA1181" s="23" t="s">
        <v>56</v>
      </c>
      <c r="AB1181" s="23">
        <v>84488</v>
      </c>
      <c r="AC1181" s="23">
        <v>84488</v>
      </c>
      <c r="AD1181" s="23" t="s">
        <v>56</v>
      </c>
      <c r="AE1181" s="23" t="s">
        <v>56</v>
      </c>
      <c r="AF1181" s="23" t="s">
        <v>56</v>
      </c>
      <c r="AG1181" s="23">
        <v>84488</v>
      </c>
      <c r="AH1181" s="23" t="s">
        <v>102</v>
      </c>
      <c r="AI1181" s="23">
        <v>42244</v>
      </c>
      <c r="AJ1181" s="23">
        <v>0</v>
      </c>
      <c r="AK1181" s="23" t="s">
        <v>58</v>
      </c>
      <c r="AL1181" s="23">
        <v>0</v>
      </c>
      <c r="AM1181" s="23" t="s">
        <v>59</v>
      </c>
      <c r="AN1181" s="23" t="s">
        <v>60</v>
      </c>
      <c r="AO1181" s="69"/>
      <c r="AP1181" s="23" t="s">
        <v>61</v>
      </c>
      <c r="AQ1181" s="23" t="s">
        <v>62</v>
      </c>
      <c r="AR1181" s="23" t="s">
        <v>142</v>
      </c>
      <c r="AS1181" s="23" t="s">
        <v>88</v>
      </c>
      <c r="AT1181" s="23" t="s">
        <v>347</v>
      </c>
      <c r="AU1181" s="23" t="s">
        <v>65</v>
      </c>
      <c r="AV1181" s="23" t="s">
        <v>853</v>
      </c>
      <c r="AW1181" s="23" t="s">
        <v>272</v>
      </c>
      <c r="AX1181" s="23" t="s">
        <v>273</v>
      </c>
      <c r="AY1181" s="23" t="s">
        <v>93</v>
      </c>
      <c r="AZ1181" s="23" t="s">
        <v>10267</v>
      </c>
      <c r="BA1181" s="23" t="s">
        <v>155</v>
      </c>
      <c r="BB1181" s="135">
        <v>0</v>
      </c>
      <c r="BC1181" s="135" t="s">
        <v>10397</v>
      </c>
      <c r="BD1181" s="134">
        <v>41856</v>
      </c>
      <c r="BE1181" s="29">
        <v>41970</v>
      </c>
      <c r="BF1181" s="133">
        <v>84488</v>
      </c>
      <c r="BG1181" s="132">
        <v>41970</v>
      </c>
      <c r="BH1181" s="131" t="s">
        <v>10267</v>
      </c>
      <c r="BI1181" s="130">
        <v>1096</v>
      </c>
      <c r="BJ1181" s="129">
        <v>36.533333333333331</v>
      </c>
    </row>
    <row r="1182" spans="1:62" ht="18.75" customHeight="1" x14ac:dyDescent="0.25">
      <c r="A1182" s="105" t="s">
        <v>10042</v>
      </c>
      <c r="B1182" s="51" t="s">
        <v>10404</v>
      </c>
      <c r="C1182" s="49">
        <v>93</v>
      </c>
      <c r="D1182" s="63" t="s">
        <v>3333</v>
      </c>
      <c r="E1182" s="51" t="s">
        <v>947</v>
      </c>
      <c r="F1182" s="114">
        <v>7000</v>
      </c>
      <c r="G1182" s="51" t="s">
        <v>46</v>
      </c>
      <c r="H1182" s="24"/>
      <c r="I1182" s="24"/>
      <c r="J1182" s="51" t="s">
        <v>387</v>
      </c>
      <c r="K1182" s="51" t="s">
        <v>47</v>
      </c>
      <c r="L1182" s="51"/>
      <c r="M1182" s="124" t="s">
        <v>369</v>
      </c>
      <c r="N1182" s="125">
        <v>24931</v>
      </c>
      <c r="O1182" s="125">
        <v>0</v>
      </c>
      <c r="P1182" s="56">
        <v>24931</v>
      </c>
      <c r="Q1182" s="122"/>
      <c r="R1182" s="123"/>
      <c r="S1182" s="62" t="s">
        <v>375</v>
      </c>
      <c r="T1182" s="23">
        <v>1913957</v>
      </c>
      <c r="U1182" s="23" t="s">
        <v>10398</v>
      </c>
      <c r="V1182" s="23" t="s">
        <v>10399</v>
      </c>
      <c r="W1182" s="23" t="s">
        <v>52</v>
      </c>
      <c r="X1182" s="23" t="s">
        <v>10400</v>
      </c>
      <c r="Y1182" s="23" t="s">
        <v>10401</v>
      </c>
      <c r="Z1182" s="23" t="s">
        <v>10402</v>
      </c>
      <c r="AA1182" s="23" t="s">
        <v>56</v>
      </c>
      <c r="AB1182" s="23">
        <v>13400</v>
      </c>
      <c r="AC1182" s="23">
        <v>13400</v>
      </c>
      <c r="AD1182" s="23" t="s">
        <v>56</v>
      </c>
      <c r="AE1182" s="23" t="s">
        <v>56</v>
      </c>
      <c r="AF1182" s="23" t="s">
        <v>56</v>
      </c>
      <c r="AG1182" s="23">
        <v>13400</v>
      </c>
      <c r="AH1182" s="23" t="s">
        <v>102</v>
      </c>
      <c r="AI1182" s="23">
        <v>6700</v>
      </c>
      <c r="AJ1182" s="23">
        <v>0</v>
      </c>
      <c r="AK1182" s="23" t="s">
        <v>58</v>
      </c>
      <c r="AL1182" s="23">
        <v>0</v>
      </c>
      <c r="AM1182" s="23" t="s">
        <v>59</v>
      </c>
      <c r="AN1182" s="23" t="s">
        <v>60</v>
      </c>
      <c r="AO1182" s="69"/>
      <c r="AP1182" s="23" t="s">
        <v>61</v>
      </c>
      <c r="AQ1182" s="23" t="s">
        <v>62</v>
      </c>
      <c r="AR1182" s="23" t="s">
        <v>142</v>
      </c>
      <c r="AS1182" s="23" t="s">
        <v>88</v>
      </c>
      <c r="AT1182" s="23" t="s">
        <v>169</v>
      </c>
      <c r="AU1182" s="23" t="s">
        <v>65</v>
      </c>
      <c r="AV1182" s="23" t="s">
        <v>3323</v>
      </c>
      <c r="AW1182" s="23" t="s">
        <v>272</v>
      </c>
      <c r="AX1182" s="23" t="s">
        <v>273</v>
      </c>
      <c r="AY1182" s="23" t="s">
        <v>93</v>
      </c>
      <c r="AZ1182" s="23" t="s">
        <v>10403</v>
      </c>
      <c r="BA1182" s="23" t="s">
        <v>155</v>
      </c>
      <c r="BB1182" s="135">
        <v>0</v>
      </c>
      <c r="BC1182" s="135" t="s">
        <v>10404</v>
      </c>
      <c r="BD1182" s="134">
        <v>41850</v>
      </c>
      <c r="BE1182" s="29">
        <v>41874</v>
      </c>
      <c r="BF1182" s="133">
        <v>13400</v>
      </c>
      <c r="BG1182" s="132">
        <v>41874</v>
      </c>
      <c r="BH1182" s="131" t="s">
        <v>10403</v>
      </c>
      <c r="BI1182" s="130">
        <v>1194</v>
      </c>
      <c r="BJ1182" s="129">
        <v>39.799999999999997</v>
      </c>
    </row>
    <row r="1183" spans="1:62" ht="18.75" customHeight="1" x14ac:dyDescent="0.25">
      <c r="A1183" s="105" t="s">
        <v>10042</v>
      </c>
      <c r="B1183" s="51" t="s">
        <v>10409</v>
      </c>
      <c r="C1183" s="49">
        <v>93</v>
      </c>
      <c r="D1183" s="63" t="s">
        <v>3333</v>
      </c>
      <c r="E1183" s="51" t="s">
        <v>1630</v>
      </c>
      <c r="F1183" s="114">
        <v>5055</v>
      </c>
      <c r="G1183" s="51" t="s">
        <v>386</v>
      </c>
      <c r="H1183" s="24"/>
      <c r="I1183" s="24"/>
      <c r="J1183" s="51" t="s">
        <v>387</v>
      </c>
      <c r="K1183" s="51" t="s">
        <v>958</v>
      </c>
      <c r="L1183" s="51" t="s">
        <v>4725</v>
      </c>
      <c r="M1183" s="124" t="s">
        <v>48</v>
      </c>
      <c r="N1183" s="125">
        <v>296150</v>
      </c>
      <c r="O1183" s="125">
        <v>148075</v>
      </c>
      <c r="P1183" s="56">
        <v>148075</v>
      </c>
      <c r="Q1183" s="122">
        <v>0</v>
      </c>
      <c r="R1183" s="123"/>
      <c r="S1183" s="62" t="s">
        <v>375</v>
      </c>
      <c r="T1183" s="23">
        <v>2156854</v>
      </c>
      <c r="U1183" s="23" t="s">
        <v>10405</v>
      </c>
      <c r="V1183" s="23" t="s">
        <v>10406</v>
      </c>
      <c r="W1183" s="23" t="s">
        <v>52</v>
      </c>
      <c r="X1183" s="23" t="s">
        <v>10407</v>
      </c>
      <c r="Y1183" s="23" t="s">
        <v>10408</v>
      </c>
      <c r="Z1183" s="23" t="s">
        <v>1833</v>
      </c>
      <c r="AA1183" s="23" t="s">
        <v>56</v>
      </c>
      <c r="AB1183" s="23">
        <v>296150</v>
      </c>
      <c r="AC1183" s="23">
        <v>296150</v>
      </c>
      <c r="AD1183" s="23" t="s">
        <v>56</v>
      </c>
      <c r="AE1183" s="23" t="s">
        <v>56</v>
      </c>
      <c r="AF1183" s="23" t="s">
        <v>56</v>
      </c>
      <c r="AG1183" s="23">
        <v>296150</v>
      </c>
      <c r="AH1183" s="23" t="s">
        <v>102</v>
      </c>
      <c r="AI1183" s="23">
        <v>148075</v>
      </c>
      <c r="AJ1183" s="23">
        <v>0</v>
      </c>
      <c r="AK1183" s="23" t="s">
        <v>58</v>
      </c>
      <c r="AL1183" s="23">
        <v>0</v>
      </c>
      <c r="AM1183" s="23" t="s">
        <v>59</v>
      </c>
      <c r="AN1183" s="23" t="s">
        <v>60</v>
      </c>
      <c r="AO1183" s="69"/>
      <c r="AP1183" s="23" t="s">
        <v>61</v>
      </c>
      <c r="AQ1183" s="23" t="s">
        <v>62</v>
      </c>
      <c r="AR1183" s="23" t="s">
        <v>87</v>
      </c>
      <c r="AS1183" s="23" t="s">
        <v>88</v>
      </c>
      <c r="AT1183" s="23" t="s">
        <v>169</v>
      </c>
      <c r="AU1183" s="23" t="s">
        <v>65</v>
      </c>
      <c r="AV1183" s="23" t="s">
        <v>1054</v>
      </c>
      <c r="AW1183" s="23" t="s">
        <v>67</v>
      </c>
      <c r="AX1183" s="23" t="s">
        <v>68</v>
      </c>
      <c r="AY1183" s="23" t="s">
        <v>93</v>
      </c>
      <c r="AZ1183" s="23" t="s">
        <v>10243</v>
      </c>
      <c r="BA1183" s="23" t="s">
        <v>70</v>
      </c>
      <c r="BB1183" s="135">
        <v>0</v>
      </c>
      <c r="BC1183" s="135" t="s">
        <v>10409</v>
      </c>
      <c r="BD1183" s="134">
        <v>42251</v>
      </c>
      <c r="BE1183" s="29">
        <v>42279</v>
      </c>
      <c r="BF1183" s="133">
        <v>296150</v>
      </c>
      <c r="BG1183" s="132">
        <v>42279</v>
      </c>
      <c r="BH1183" s="131" t="s">
        <v>10243</v>
      </c>
      <c r="BI1183" s="130">
        <v>778</v>
      </c>
      <c r="BJ1183" s="129">
        <v>25.933333333333334</v>
      </c>
    </row>
    <row r="1184" spans="1:62" ht="18.75" customHeight="1" x14ac:dyDescent="0.25">
      <c r="A1184" s="105" t="s">
        <v>10042</v>
      </c>
      <c r="B1184" s="51" t="s">
        <v>10414</v>
      </c>
      <c r="C1184" s="49">
        <v>93</v>
      </c>
      <c r="D1184" s="63" t="s">
        <v>3333</v>
      </c>
      <c r="E1184" s="51" t="s">
        <v>1630</v>
      </c>
      <c r="F1184" s="114">
        <v>5055</v>
      </c>
      <c r="G1184" s="51" t="s">
        <v>389</v>
      </c>
      <c r="H1184" s="24"/>
      <c r="I1184" s="24"/>
      <c r="J1184" s="51" t="s">
        <v>387</v>
      </c>
      <c r="K1184" s="51" t="s">
        <v>958</v>
      </c>
      <c r="L1184" s="51" t="s">
        <v>5507</v>
      </c>
      <c r="M1184" s="124" t="s">
        <v>48</v>
      </c>
      <c r="N1184" s="125">
        <v>58214.5</v>
      </c>
      <c r="O1184" s="125">
        <v>46123.42</v>
      </c>
      <c r="P1184" s="56">
        <v>12091.08</v>
      </c>
      <c r="Q1184" s="122">
        <v>0</v>
      </c>
      <c r="R1184" s="123"/>
      <c r="S1184" s="62" t="s">
        <v>375</v>
      </c>
      <c r="T1184" s="23">
        <v>2254464</v>
      </c>
      <c r="U1184" s="23" t="s">
        <v>10410</v>
      </c>
      <c r="V1184" s="23" t="s">
        <v>10411</v>
      </c>
      <c r="W1184" s="23" t="s">
        <v>52</v>
      </c>
      <c r="X1184" s="23" t="s">
        <v>10412</v>
      </c>
      <c r="Y1184" s="23" t="s">
        <v>10413</v>
      </c>
      <c r="Z1184" s="23" t="s">
        <v>9329</v>
      </c>
      <c r="AA1184" s="23" t="s">
        <v>56</v>
      </c>
      <c r="AB1184" s="23">
        <v>58214.5</v>
      </c>
      <c r="AC1184" s="23">
        <v>58214.5</v>
      </c>
      <c r="AD1184" s="23" t="s">
        <v>56</v>
      </c>
      <c r="AE1184" s="23" t="s">
        <v>56</v>
      </c>
      <c r="AF1184" s="23" t="s">
        <v>56</v>
      </c>
      <c r="AG1184" s="23">
        <v>58214.5</v>
      </c>
      <c r="AH1184" s="23" t="s">
        <v>102</v>
      </c>
      <c r="AI1184" s="23">
        <v>29107.25</v>
      </c>
      <c r="AJ1184" s="23">
        <v>0</v>
      </c>
      <c r="AK1184" s="23" t="s">
        <v>58</v>
      </c>
      <c r="AL1184" s="23">
        <v>0</v>
      </c>
      <c r="AM1184" s="23" t="s">
        <v>59</v>
      </c>
      <c r="AN1184" s="23" t="s">
        <v>60</v>
      </c>
      <c r="AO1184" s="69"/>
      <c r="AP1184" s="23" t="s">
        <v>61</v>
      </c>
      <c r="AQ1184" s="23" t="s">
        <v>62</v>
      </c>
      <c r="AR1184" s="23" t="s">
        <v>1563</v>
      </c>
      <c r="AS1184" s="23" t="s">
        <v>88</v>
      </c>
      <c r="AT1184" s="23" t="s">
        <v>169</v>
      </c>
      <c r="AU1184" s="23" t="s">
        <v>65</v>
      </c>
      <c r="AV1184" s="23" t="s">
        <v>1582</v>
      </c>
      <c r="AW1184" s="23" t="s">
        <v>105</v>
      </c>
      <c r="AX1184" s="23" t="s">
        <v>68</v>
      </c>
      <c r="AY1184" s="23" t="s">
        <v>93</v>
      </c>
      <c r="AZ1184" s="23" t="s">
        <v>10243</v>
      </c>
      <c r="BA1184" s="23" t="s">
        <v>70</v>
      </c>
      <c r="BB1184" s="135">
        <v>0</v>
      </c>
      <c r="BC1184" s="135" t="s">
        <v>10414</v>
      </c>
      <c r="BD1184" s="134">
        <v>42494</v>
      </c>
      <c r="BE1184" s="29">
        <v>42504</v>
      </c>
      <c r="BF1184" s="133">
        <v>58214.5</v>
      </c>
      <c r="BG1184" s="132">
        <v>42504</v>
      </c>
      <c r="BH1184" s="131" t="s">
        <v>10243</v>
      </c>
      <c r="BI1184" s="130">
        <v>553</v>
      </c>
      <c r="BJ1184" s="129">
        <v>18.433333333333334</v>
      </c>
    </row>
    <row r="1185" spans="1:62" ht="18.75" customHeight="1" x14ac:dyDescent="0.25">
      <c r="A1185" s="105" t="s">
        <v>10042</v>
      </c>
      <c r="B1185" s="51" t="s">
        <v>10419</v>
      </c>
      <c r="C1185" s="49">
        <v>93</v>
      </c>
      <c r="D1185" s="63" t="s">
        <v>3333</v>
      </c>
      <c r="E1185" s="51" t="s">
        <v>1630</v>
      </c>
      <c r="F1185" s="114">
        <v>5055</v>
      </c>
      <c r="G1185" s="51" t="s">
        <v>46</v>
      </c>
      <c r="H1185" s="24"/>
      <c r="I1185" s="24"/>
      <c r="J1185" s="51" t="s">
        <v>387</v>
      </c>
      <c r="K1185" s="51" t="s">
        <v>3664</v>
      </c>
      <c r="L1185" s="51"/>
      <c r="M1185" s="124" t="s">
        <v>48</v>
      </c>
      <c r="N1185" s="125">
        <v>68386.89</v>
      </c>
      <c r="O1185" s="125">
        <v>36000</v>
      </c>
      <c r="P1185" s="56">
        <v>32386.89</v>
      </c>
      <c r="Q1185" s="122">
        <v>3600</v>
      </c>
      <c r="R1185" s="123"/>
      <c r="S1185" s="62" t="s">
        <v>375</v>
      </c>
      <c r="T1185" s="23">
        <v>2181736</v>
      </c>
      <c r="U1185" s="23" t="s">
        <v>10415</v>
      </c>
      <c r="V1185" s="23" t="s">
        <v>10416</v>
      </c>
      <c r="W1185" s="23" t="s">
        <v>52</v>
      </c>
      <c r="X1185" s="23" t="s">
        <v>10417</v>
      </c>
      <c r="Y1185" s="23" t="s">
        <v>10418</v>
      </c>
      <c r="Z1185" s="23" t="s">
        <v>3315</v>
      </c>
      <c r="AA1185" s="23" t="s">
        <v>56</v>
      </c>
      <c r="AB1185" s="23">
        <v>25000</v>
      </c>
      <c r="AC1185" s="23">
        <v>25000</v>
      </c>
      <c r="AD1185" s="23" t="s">
        <v>56</v>
      </c>
      <c r="AE1185" s="23" t="s">
        <v>56</v>
      </c>
      <c r="AF1185" s="23" t="s">
        <v>56</v>
      </c>
      <c r="AG1185" s="23">
        <v>25000</v>
      </c>
      <c r="AH1185" s="23" t="s">
        <v>57</v>
      </c>
      <c r="AI1185" s="23">
        <v>25000</v>
      </c>
      <c r="AJ1185" s="23">
        <v>0</v>
      </c>
      <c r="AK1185" s="23" t="s">
        <v>58</v>
      </c>
      <c r="AL1185" s="23">
        <v>0</v>
      </c>
      <c r="AM1185" s="23" t="s">
        <v>59</v>
      </c>
      <c r="AN1185" s="23" t="s">
        <v>60</v>
      </c>
      <c r="AO1185" s="69"/>
      <c r="AP1185" s="23" t="s">
        <v>61</v>
      </c>
      <c r="AQ1185" s="23" t="s">
        <v>62</v>
      </c>
      <c r="AR1185" s="23" t="s">
        <v>199</v>
      </c>
      <c r="AS1185" s="23" t="s">
        <v>88</v>
      </c>
      <c r="AT1185" s="23" t="s">
        <v>169</v>
      </c>
      <c r="AU1185" s="23" t="s">
        <v>65</v>
      </c>
      <c r="AV1185" s="23" t="s">
        <v>715</v>
      </c>
      <c r="AW1185" s="23" t="s">
        <v>272</v>
      </c>
      <c r="AX1185" s="23" t="s">
        <v>273</v>
      </c>
      <c r="AY1185" s="23" t="s">
        <v>93</v>
      </c>
      <c r="AZ1185" s="23" t="s">
        <v>10267</v>
      </c>
      <c r="BA1185" s="23" t="s">
        <v>70</v>
      </c>
      <c r="BB1185" s="135">
        <v>0</v>
      </c>
      <c r="BC1185" s="135" t="s">
        <v>10419</v>
      </c>
      <c r="BD1185" s="134">
        <v>42335</v>
      </c>
      <c r="BE1185" s="29">
        <v>42346</v>
      </c>
      <c r="BF1185" s="133">
        <v>25000</v>
      </c>
      <c r="BG1185" s="132">
        <v>42346</v>
      </c>
      <c r="BH1185" s="131" t="s">
        <v>10267</v>
      </c>
      <c r="BI1185" s="130">
        <v>720</v>
      </c>
      <c r="BJ1185" s="129">
        <v>24</v>
      </c>
    </row>
    <row r="1186" spans="1:62" ht="18.75" customHeight="1" x14ac:dyDescent="0.25">
      <c r="A1186" s="105" t="s">
        <v>10042</v>
      </c>
      <c r="B1186" s="51" t="s">
        <v>10424</v>
      </c>
      <c r="C1186" s="49">
        <v>93</v>
      </c>
      <c r="D1186" s="63" t="s">
        <v>3333</v>
      </c>
      <c r="E1186" s="51" t="s">
        <v>1630</v>
      </c>
      <c r="F1186" s="114">
        <v>5055</v>
      </c>
      <c r="G1186" s="51" t="s">
        <v>389</v>
      </c>
      <c r="H1186" s="24"/>
      <c r="I1186" s="24"/>
      <c r="J1186" s="51" t="s">
        <v>387</v>
      </c>
      <c r="K1186" s="51" t="s">
        <v>958</v>
      </c>
      <c r="L1186" s="51" t="s">
        <v>5507</v>
      </c>
      <c r="M1186" s="124" t="s">
        <v>48</v>
      </c>
      <c r="N1186" s="125">
        <v>241915.78</v>
      </c>
      <c r="O1186" s="125">
        <v>220000</v>
      </c>
      <c r="P1186" s="56">
        <v>21915.78</v>
      </c>
      <c r="Q1186" s="122">
        <v>20000</v>
      </c>
      <c r="R1186" s="123"/>
      <c r="S1186" s="62" t="s">
        <v>375</v>
      </c>
      <c r="T1186" s="23">
        <v>2443969</v>
      </c>
      <c r="U1186" s="23" t="s">
        <v>10420</v>
      </c>
      <c r="V1186" s="23" t="s">
        <v>10421</v>
      </c>
      <c r="W1186" s="23" t="s">
        <v>52</v>
      </c>
      <c r="X1186" s="23" t="s">
        <v>10422</v>
      </c>
      <c r="Y1186" s="23" t="s">
        <v>10423</v>
      </c>
      <c r="Z1186" s="23" t="s">
        <v>8839</v>
      </c>
      <c r="AA1186" s="23" t="s">
        <v>56</v>
      </c>
      <c r="AB1186" s="23">
        <v>103000</v>
      </c>
      <c r="AC1186" s="23">
        <v>103000</v>
      </c>
      <c r="AD1186" s="23" t="s">
        <v>56</v>
      </c>
      <c r="AE1186" s="23" t="s">
        <v>56</v>
      </c>
      <c r="AF1186" s="23" t="s">
        <v>56</v>
      </c>
      <c r="AG1186" s="23">
        <v>103000</v>
      </c>
      <c r="AH1186" s="23" t="s">
        <v>102</v>
      </c>
      <c r="AI1186" s="23">
        <v>51500</v>
      </c>
      <c r="AJ1186" s="23">
        <v>0</v>
      </c>
      <c r="AK1186" s="23" t="s">
        <v>58</v>
      </c>
      <c r="AL1186" s="23">
        <v>0</v>
      </c>
      <c r="AM1186" s="23" t="s">
        <v>59</v>
      </c>
      <c r="AN1186" s="23" t="s">
        <v>60</v>
      </c>
      <c r="AO1186" s="69"/>
      <c r="AP1186" s="23" t="s">
        <v>61</v>
      </c>
      <c r="AQ1186" s="23" t="s">
        <v>62</v>
      </c>
      <c r="AR1186" s="23" t="s">
        <v>87</v>
      </c>
      <c r="AS1186" s="23" t="s">
        <v>88</v>
      </c>
      <c r="AT1186" s="23" t="s">
        <v>169</v>
      </c>
      <c r="AU1186" s="23" t="s">
        <v>65</v>
      </c>
      <c r="AV1186" s="23" t="s">
        <v>441</v>
      </c>
      <c r="AW1186" s="23" t="s">
        <v>92</v>
      </c>
      <c r="AX1186" s="23" t="s">
        <v>68</v>
      </c>
      <c r="AY1186" s="23" t="s">
        <v>93</v>
      </c>
      <c r="AZ1186" s="23" t="s">
        <v>10250</v>
      </c>
      <c r="BA1186" s="23" t="s">
        <v>70</v>
      </c>
      <c r="BB1186" s="135">
        <v>0</v>
      </c>
      <c r="BC1186" s="135" t="s">
        <v>10424</v>
      </c>
      <c r="BD1186" s="134">
        <v>42852</v>
      </c>
      <c r="BE1186" s="29">
        <v>42859</v>
      </c>
      <c r="BF1186" s="133">
        <v>103000</v>
      </c>
      <c r="BG1186" s="132">
        <v>42859</v>
      </c>
      <c r="BH1186" s="131" t="s">
        <v>10250</v>
      </c>
      <c r="BI1186" s="130">
        <v>208</v>
      </c>
      <c r="BJ1186" s="129">
        <v>6.9333333333333336</v>
      </c>
    </row>
    <row r="1187" spans="1:62" ht="18.75" customHeight="1" x14ac:dyDescent="0.25">
      <c r="A1187" s="105" t="s">
        <v>10042</v>
      </c>
      <c r="B1187" s="51" t="s">
        <v>10429</v>
      </c>
      <c r="C1187" s="49">
        <v>93</v>
      </c>
      <c r="D1187" s="63" t="s">
        <v>3333</v>
      </c>
      <c r="E1187" s="51" t="s">
        <v>1634</v>
      </c>
      <c r="F1187" s="114">
        <v>5031</v>
      </c>
      <c r="G1187" s="51" t="s">
        <v>389</v>
      </c>
      <c r="H1187" s="24"/>
      <c r="I1187" s="24"/>
      <c r="J1187" s="51" t="s">
        <v>387</v>
      </c>
      <c r="K1187" s="51" t="s">
        <v>921</v>
      </c>
      <c r="L1187" s="51" t="s">
        <v>10543</v>
      </c>
      <c r="M1187" s="124" t="s">
        <v>48</v>
      </c>
      <c r="N1187" s="125">
        <v>26533.599999999999</v>
      </c>
      <c r="O1187" s="125">
        <v>19600</v>
      </c>
      <c r="P1187" s="56">
        <v>6933.6</v>
      </c>
      <c r="Q1187" s="122">
        <v>1600</v>
      </c>
      <c r="R1187" s="123"/>
      <c r="S1187" s="62" t="s">
        <v>375</v>
      </c>
      <c r="T1187" s="23">
        <v>1827762</v>
      </c>
      <c r="U1187" s="23" t="s">
        <v>10425</v>
      </c>
      <c r="V1187" s="23" t="s">
        <v>10426</v>
      </c>
      <c r="W1187" s="23" t="s">
        <v>52</v>
      </c>
      <c r="X1187" s="23" t="s">
        <v>10427</v>
      </c>
      <c r="Y1187" s="23" t="s">
        <v>10428</v>
      </c>
      <c r="Z1187" s="23" t="s">
        <v>7872</v>
      </c>
      <c r="AA1187" s="23" t="s">
        <v>56</v>
      </c>
      <c r="AB1187" s="23">
        <v>10000</v>
      </c>
      <c r="AC1187" s="23">
        <v>10000</v>
      </c>
      <c r="AD1187" s="23" t="s">
        <v>56</v>
      </c>
      <c r="AE1187" s="23" t="s">
        <v>56</v>
      </c>
      <c r="AF1187" s="23" t="s">
        <v>56</v>
      </c>
      <c r="AG1187" s="23">
        <v>10000</v>
      </c>
      <c r="AH1187" s="23" t="s">
        <v>102</v>
      </c>
      <c r="AI1187" s="23">
        <v>5000</v>
      </c>
      <c r="AJ1187" s="23">
        <v>0</v>
      </c>
      <c r="AK1187" s="23" t="s">
        <v>58</v>
      </c>
      <c r="AL1187" s="23">
        <v>0</v>
      </c>
      <c r="AM1187" s="23" t="s">
        <v>59</v>
      </c>
      <c r="AN1187" s="23" t="s">
        <v>60</v>
      </c>
      <c r="AO1187" s="69"/>
      <c r="AP1187" s="23" t="s">
        <v>61</v>
      </c>
      <c r="AQ1187" s="23" t="s">
        <v>270</v>
      </c>
      <c r="AR1187" s="23" t="s">
        <v>63</v>
      </c>
      <c r="AS1187" s="23" t="s">
        <v>88</v>
      </c>
      <c r="AT1187" s="23" t="s">
        <v>321</v>
      </c>
      <c r="AU1187" s="23" t="s">
        <v>65</v>
      </c>
      <c r="AV1187" s="23" t="s">
        <v>134</v>
      </c>
      <c r="AW1187" s="23" t="s">
        <v>92</v>
      </c>
      <c r="AX1187" s="23" t="s">
        <v>68</v>
      </c>
      <c r="AY1187" s="23" t="s">
        <v>93</v>
      </c>
      <c r="AZ1187" s="23" t="s">
        <v>10243</v>
      </c>
      <c r="BA1187" s="23" t="s">
        <v>223</v>
      </c>
      <c r="BB1187" s="135">
        <v>0</v>
      </c>
      <c r="BC1187" s="135" t="s">
        <v>10429</v>
      </c>
      <c r="BD1187" s="134">
        <v>41716</v>
      </c>
      <c r="BE1187" s="29">
        <v>41732</v>
      </c>
      <c r="BF1187" s="133">
        <v>10000</v>
      </c>
      <c r="BG1187" s="132">
        <v>41732</v>
      </c>
      <c r="BH1187" s="131" t="s">
        <v>10243</v>
      </c>
      <c r="BI1187" s="130">
        <v>1325</v>
      </c>
      <c r="BJ1187" s="129">
        <v>44.166666666666664</v>
      </c>
    </row>
    <row r="1188" spans="1:62" ht="18.75" customHeight="1" x14ac:dyDescent="0.25">
      <c r="A1188" s="105" t="s">
        <v>10042</v>
      </c>
      <c r="B1188" s="51" t="s">
        <v>10435</v>
      </c>
      <c r="C1188" s="49">
        <v>93</v>
      </c>
      <c r="D1188" s="63" t="s">
        <v>3333</v>
      </c>
      <c r="E1188" s="51" t="s">
        <v>377</v>
      </c>
      <c r="F1188" s="114">
        <v>5030</v>
      </c>
      <c r="G1188" s="51" t="s">
        <v>46</v>
      </c>
      <c r="H1188" s="24" t="s">
        <v>387</v>
      </c>
      <c r="I1188" s="24" t="s">
        <v>6139</v>
      </c>
      <c r="J1188" s="51" t="s">
        <v>387</v>
      </c>
      <c r="K1188" s="51" t="s">
        <v>6139</v>
      </c>
      <c r="L1188" s="51"/>
      <c r="M1188" s="124" t="s">
        <v>48</v>
      </c>
      <c r="N1188" s="125">
        <v>60910.52</v>
      </c>
      <c r="O1188" s="125">
        <v>55000</v>
      </c>
      <c r="P1188" s="56">
        <f>N1188-O1188</f>
        <v>5910.5199999999968</v>
      </c>
      <c r="Q1188" s="122"/>
      <c r="R1188" s="123"/>
      <c r="S1188" s="62" t="s">
        <v>375</v>
      </c>
      <c r="T1188" s="23">
        <v>1744222</v>
      </c>
      <c r="U1188" s="23" t="s">
        <v>10430</v>
      </c>
      <c r="V1188" s="23" t="s">
        <v>10431</v>
      </c>
      <c r="W1188" s="23" t="s">
        <v>52</v>
      </c>
      <c r="X1188" s="23" t="s">
        <v>10432</v>
      </c>
      <c r="Y1188" s="23" t="s">
        <v>10433</v>
      </c>
      <c r="Z1188" s="23" t="s">
        <v>6092</v>
      </c>
      <c r="AA1188" s="23" t="s">
        <v>56</v>
      </c>
      <c r="AB1188" s="23">
        <v>27653</v>
      </c>
      <c r="AC1188" s="23">
        <v>27653</v>
      </c>
      <c r="AD1188" s="23" t="s">
        <v>56</v>
      </c>
      <c r="AE1188" s="23" t="s">
        <v>56</v>
      </c>
      <c r="AF1188" s="23" t="s">
        <v>56</v>
      </c>
      <c r="AG1188" s="23">
        <v>27653</v>
      </c>
      <c r="AH1188" s="23" t="s">
        <v>102</v>
      </c>
      <c r="AI1188" s="23">
        <v>13826.5</v>
      </c>
      <c r="AJ1188" s="23">
        <v>0</v>
      </c>
      <c r="AK1188" s="23" t="s">
        <v>58</v>
      </c>
      <c r="AL1188" s="23">
        <v>0</v>
      </c>
      <c r="AM1188" s="23" t="s">
        <v>59</v>
      </c>
      <c r="AN1188" s="23" t="s">
        <v>60</v>
      </c>
      <c r="AO1188" s="69"/>
      <c r="AP1188" s="23" t="s">
        <v>61</v>
      </c>
      <c r="AQ1188" s="23" t="s">
        <v>270</v>
      </c>
      <c r="AR1188" s="23" t="s">
        <v>63</v>
      </c>
      <c r="AS1188" s="23" t="s">
        <v>88</v>
      </c>
      <c r="AT1188" s="23" t="s">
        <v>153</v>
      </c>
      <c r="AU1188" s="23" t="s">
        <v>65</v>
      </c>
      <c r="AV1188" s="23" t="s">
        <v>10434</v>
      </c>
      <c r="AW1188" s="23" t="s">
        <v>92</v>
      </c>
      <c r="AX1188" s="23" t="s">
        <v>68</v>
      </c>
      <c r="AY1188" s="23" t="s">
        <v>93</v>
      </c>
      <c r="AZ1188" s="23" t="s">
        <v>10243</v>
      </c>
      <c r="BA1188" s="23" t="s">
        <v>223</v>
      </c>
      <c r="BB1188" s="135">
        <v>0</v>
      </c>
      <c r="BC1188" s="135" t="s">
        <v>10435</v>
      </c>
      <c r="BD1188" s="134">
        <v>41540</v>
      </c>
      <c r="BE1188" s="29">
        <v>41590</v>
      </c>
      <c r="BF1188" s="133">
        <v>27653</v>
      </c>
      <c r="BG1188" s="132">
        <v>41590</v>
      </c>
      <c r="BH1188" s="131" t="s">
        <v>10243</v>
      </c>
      <c r="BI1188" s="130">
        <v>1467</v>
      </c>
      <c r="BJ1188" s="129">
        <v>48.9</v>
      </c>
    </row>
    <row r="1189" spans="1:62" ht="18.75" customHeight="1" x14ac:dyDescent="0.25">
      <c r="A1189" s="105" t="s">
        <v>10042</v>
      </c>
      <c r="B1189" s="51" t="s">
        <v>10442</v>
      </c>
      <c r="C1189" s="49">
        <v>93</v>
      </c>
      <c r="D1189" s="63" t="s">
        <v>3333</v>
      </c>
      <c r="E1189" s="51" t="s">
        <v>1630</v>
      </c>
      <c r="F1189" s="114">
        <v>5055</v>
      </c>
      <c r="G1189" s="51" t="s">
        <v>386</v>
      </c>
      <c r="H1189" s="24" t="s">
        <v>387</v>
      </c>
      <c r="I1189" s="24" t="s">
        <v>954</v>
      </c>
      <c r="J1189" s="51" t="s">
        <v>387</v>
      </c>
      <c r="K1189" s="51" t="s">
        <v>1652</v>
      </c>
      <c r="L1189" s="51"/>
      <c r="M1189" s="124" t="s">
        <v>369</v>
      </c>
      <c r="N1189" s="125">
        <v>55877.279999999999</v>
      </c>
      <c r="O1189" s="125">
        <v>0</v>
      </c>
      <c r="P1189" s="56">
        <v>55877.279999999999</v>
      </c>
      <c r="Q1189" s="122"/>
      <c r="R1189" s="123"/>
      <c r="S1189" s="62" t="s">
        <v>375</v>
      </c>
      <c r="T1189" s="23">
        <v>1516664</v>
      </c>
      <c r="U1189" s="23" t="s">
        <v>10436</v>
      </c>
      <c r="V1189" s="23" t="s">
        <v>10437</v>
      </c>
      <c r="W1189" s="23" t="s">
        <v>52</v>
      </c>
      <c r="X1189" s="23" t="s">
        <v>10438</v>
      </c>
      <c r="Y1189" s="23" t="s">
        <v>10439</v>
      </c>
      <c r="Z1189" s="23" t="s">
        <v>10440</v>
      </c>
      <c r="AA1189" s="23" t="s">
        <v>56</v>
      </c>
      <c r="AB1189" s="23">
        <v>47265.599999999999</v>
      </c>
      <c r="AC1189" s="23">
        <v>47265.599999999999</v>
      </c>
      <c r="AD1189" s="23" t="s">
        <v>56</v>
      </c>
      <c r="AE1189" s="23" t="s">
        <v>56</v>
      </c>
      <c r="AF1189" s="23" t="s">
        <v>56</v>
      </c>
      <c r="AG1189" s="23">
        <v>47265.599999999999</v>
      </c>
      <c r="AH1189" s="23" t="s">
        <v>102</v>
      </c>
      <c r="AI1189" s="23">
        <v>23632.799999999999</v>
      </c>
      <c r="AJ1189" s="23">
        <v>0</v>
      </c>
      <c r="AK1189" s="23" t="s">
        <v>58</v>
      </c>
      <c r="AL1189" s="23">
        <v>0</v>
      </c>
      <c r="AM1189" s="23" t="s">
        <v>59</v>
      </c>
      <c r="AN1189" s="23" t="s">
        <v>60</v>
      </c>
      <c r="AO1189" s="69"/>
      <c r="AP1189" s="23" t="s">
        <v>61</v>
      </c>
      <c r="AQ1189" s="23" t="s">
        <v>270</v>
      </c>
      <c r="AR1189" s="23" t="s">
        <v>199</v>
      </c>
      <c r="AS1189" s="23" t="s">
        <v>88</v>
      </c>
      <c r="AT1189" s="23" t="s">
        <v>169</v>
      </c>
      <c r="AU1189" s="23" t="s">
        <v>65</v>
      </c>
      <c r="AV1189" s="23" t="s">
        <v>10441</v>
      </c>
      <c r="AW1189" s="23" t="s">
        <v>92</v>
      </c>
      <c r="AX1189" s="23" t="s">
        <v>68</v>
      </c>
      <c r="AY1189" s="23" t="s">
        <v>93</v>
      </c>
      <c r="AZ1189" s="23" t="s">
        <v>10243</v>
      </c>
      <c r="BA1189" s="23" t="s">
        <v>274</v>
      </c>
      <c r="BB1189" s="135">
        <v>0</v>
      </c>
      <c r="BC1189" s="135" t="s">
        <v>10442</v>
      </c>
      <c r="BD1189" s="134">
        <v>41145</v>
      </c>
      <c r="BE1189" s="29">
        <v>41163</v>
      </c>
      <c r="BF1189" s="133">
        <v>47265.599999999999</v>
      </c>
      <c r="BG1189" s="132">
        <v>41163</v>
      </c>
      <c r="BH1189" s="131" t="s">
        <v>10243</v>
      </c>
      <c r="BI1189" s="130">
        <v>1894</v>
      </c>
      <c r="BJ1189" s="129">
        <v>63.133333333333333</v>
      </c>
    </row>
    <row r="1190" spans="1:62" ht="18.75" customHeight="1" x14ac:dyDescent="0.25">
      <c r="A1190" s="105" t="s">
        <v>10544</v>
      </c>
      <c r="B1190" s="17" t="s">
        <v>10769</v>
      </c>
      <c r="C1190" s="49">
        <v>14</v>
      </c>
      <c r="D1190" s="63" t="s">
        <v>3274</v>
      </c>
      <c r="E1190" s="24" t="s">
        <v>3556</v>
      </c>
      <c r="F1190" s="114">
        <v>8114</v>
      </c>
      <c r="G1190" s="51" t="s">
        <v>381</v>
      </c>
      <c r="H1190" s="24"/>
      <c r="I1190" s="24"/>
      <c r="J1190" s="51" t="s">
        <v>387</v>
      </c>
      <c r="K1190" s="51" t="s">
        <v>956</v>
      </c>
      <c r="L1190" s="51" t="s">
        <v>9096</v>
      </c>
      <c r="M1190" s="54" t="s">
        <v>48</v>
      </c>
      <c r="N1190" s="55">
        <v>30860.04</v>
      </c>
      <c r="O1190" s="55">
        <v>30000</v>
      </c>
      <c r="P1190" s="56">
        <v>860.04000000000087</v>
      </c>
      <c r="Q1190" s="64"/>
      <c r="R1190" s="51"/>
      <c r="S1190" s="70" t="s">
        <v>375</v>
      </c>
      <c r="T1190" s="23">
        <v>2455783</v>
      </c>
      <c r="U1190" s="23" t="s">
        <v>10765</v>
      </c>
      <c r="V1190" s="23" t="s">
        <v>10766</v>
      </c>
      <c r="W1190" s="23" t="s">
        <v>129</v>
      </c>
      <c r="X1190" s="23" t="s">
        <v>10767</v>
      </c>
      <c r="Y1190" s="23" t="s">
        <v>10768</v>
      </c>
      <c r="Z1190" s="23" t="s">
        <v>3807</v>
      </c>
      <c r="AA1190" s="23" t="s">
        <v>56</v>
      </c>
      <c r="AB1190" s="23">
        <v>30000</v>
      </c>
      <c r="AC1190" s="23">
        <v>30000</v>
      </c>
      <c r="AD1190" s="23" t="s">
        <v>56</v>
      </c>
      <c r="AE1190" s="23" t="s">
        <v>56</v>
      </c>
      <c r="AF1190" s="23" t="s">
        <v>56</v>
      </c>
      <c r="AG1190" s="23">
        <v>30000</v>
      </c>
      <c r="AH1190" s="23" t="s">
        <v>102</v>
      </c>
      <c r="AI1190" s="23">
        <v>15000</v>
      </c>
      <c r="AJ1190" s="23">
        <v>0</v>
      </c>
      <c r="AK1190" s="23" t="s">
        <v>58</v>
      </c>
      <c r="AL1190" s="23">
        <v>0</v>
      </c>
      <c r="AM1190" s="24" t="s">
        <v>59</v>
      </c>
      <c r="AN1190" s="24" t="s">
        <v>60</v>
      </c>
      <c r="AO1190" s="24"/>
      <c r="AP1190" s="23" t="s">
        <v>61</v>
      </c>
      <c r="AQ1190" s="23" t="s">
        <v>6023</v>
      </c>
      <c r="AR1190" s="23" t="s">
        <v>87</v>
      </c>
      <c r="AS1190" s="23" t="s">
        <v>88</v>
      </c>
      <c r="AT1190" s="23" t="s">
        <v>153</v>
      </c>
      <c r="AU1190" s="23" t="s">
        <v>65</v>
      </c>
      <c r="AV1190" s="23" t="s">
        <v>2145</v>
      </c>
      <c r="AW1190" s="23" t="s">
        <v>292</v>
      </c>
      <c r="AX1190" s="23" t="s">
        <v>293</v>
      </c>
      <c r="AY1190" s="23" t="s">
        <v>93</v>
      </c>
      <c r="AZ1190" s="23" t="s">
        <v>10552</v>
      </c>
      <c r="BA1190" s="23" t="s">
        <v>70</v>
      </c>
      <c r="BB1190" s="23">
        <v>0</v>
      </c>
      <c r="BC1190" s="23" t="s">
        <v>10769</v>
      </c>
      <c r="BD1190" s="134">
        <v>42881</v>
      </c>
      <c r="BE1190" s="134">
        <v>42888</v>
      </c>
      <c r="BF1190" s="23">
        <v>30000</v>
      </c>
      <c r="BG1190" s="134">
        <v>42888</v>
      </c>
      <c r="BH1190" s="41" t="s">
        <v>10552</v>
      </c>
      <c r="BI1190" s="42">
        <v>195</v>
      </c>
      <c r="BJ1190" s="43">
        <v>6.5</v>
      </c>
    </row>
    <row r="1191" spans="1:62" ht="18.75" customHeight="1" x14ac:dyDescent="0.25">
      <c r="A1191" s="105" t="s">
        <v>10544</v>
      </c>
      <c r="B1191" s="17" t="s">
        <v>10774</v>
      </c>
      <c r="C1191" s="49">
        <v>82</v>
      </c>
      <c r="D1191" s="63" t="s">
        <v>3333</v>
      </c>
      <c r="E1191" s="24" t="s">
        <v>917</v>
      </c>
      <c r="F1191" s="114">
        <v>5012</v>
      </c>
      <c r="G1191" s="51" t="s">
        <v>386</v>
      </c>
      <c r="H1191" s="24"/>
      <c r="I1191" s="24"/>
      <c r="J1191" s="51" t="s">
        <v>925</v>
      </c>
      <c r="K1191" s="51" t="s">
        <v>378</v>
      </c>
      <c r="L1191" s="51"/>
      <c r="M1191" s="54" t="s">
        <v>48</v>
      </c>
      <c r="N1191" s="55">
        <v>33890.959999999999</v>
      </c>
      <c r="O1191" s="55">
        <v>30000</v>
      </c>
      <c r="P1191" s="56">
        <v>3890.9599999999991</v>
      </c>
      <c r="Q1191" s="64"/>
      <c r="R1191" s="51"/>
      <c r="S1191" s="70" t="s">
        <v>375</v>
      </c>
      <c r="T1191" s="23">
        <v>2288062</v>
      </c>
      <c r="U1191" s="23" t="s">
        <v>10770</v>
      </c>
      <c r="V1191" s="23" t="s">
        <v>10771</v>
      </c>
      <c r="W1191" s="23" t="s">
        <v>52</v>
      </c>
      <c r="X1191" s="23" t="s">
        <v>10772</v>
      </c>
      <c r="Y1191" s="23" t="s">
        <v>10773</v>
      </c>
      <c r="Z1191" s="23" t="s">
        <v>9672</v>
      </c>
      <c r="AA1191" s="23" t="s">
        <v>56</v>
      </c>
      <c r="AB1191" s="23">
        <v>29898.5</v>
      </c>
      <c r="AC1191" s="23">
        <v>63384</v>
      </c>
      <c r="AD1191" s="23" t="s">
        <v>56</v>
      </c>
      <c r="AE1191" s="23" t="s">
        <v>56</v>
      </c>
      <c r="AF1191" s="23" t="s">
        <v>56</v>
      </c>
      <c r="AG1191" s="23">
        <v>29898.5</v>
      </c>
      <c r="AH1191" s="23" t="s">
        <v>102</v>
      </c>
      <c r="AI1191" s="23">
        <v>14949.25</v>
      </c>
      <c r="AJ1191" s="23">
        <v>0</v>
      </c>
      <c r="AK1191" s="23" t="s">
        <v>58</v>
      </c>
      <c r="AL1191" s="23">
        <v>0</v>
      </c>
      <c r="AM1191" s="24" t="s">
        <v>59</v>
      </c>
      <c r="AN1191" s="24" t="s">
        <v>60</v>
      </c>
      <c r="AO1191" s="24"/>
      <c r="AP1191" s="23" t="s">
        <v>61</v>
      </c>
      <c r="AQ1191" s="23" t="s">
        <v>86</v>
      </c>
      <c r="AR1191" s="23" t="s">
        <v>63</v>
      </c>
      <c r="AS1191" s="23" t="s">
        <v>88</v>
      </c>
      <c r="AT1191" s="23" t="s">
        <v>169</v>
      </c>
      <c r="AU1191" s="23" t="s">
        <v>65</v>
      </c>
      <c r="AV1191" s="23" t="s">
        <v>154</v>
      </c>
      <c r="AW1191" s="23" t="s">
        <v>105</v>
      </c>
      <c r="AX1191" s="23" t="s">
        <v>68</v>
      </c>
      <c r="AY1191" s="23" t="s">
        <v>93</v>
      </c>
      <c r="AZ1191" s="23" t="s">
        <v>10620</v>
      </c>
      <c r="BA1191" s="23" t="s">
        <v>70</v>
      </c>
      <c r="BB1191" s="23">
        <v>0</v>
      </c>
      <c r="BC1191" s="23" t="s">
        <v>10774</v>
      </c>
      <c r="BD1191" s="134">
        <v>42571</v>
      </c>
      <c r="BE1191" s="134">
        <v>42579</v>
      </c>
      <c r="BF1191" s="23">
        <v>29898.5</v>
      </c>
      <c r="BG1191" s="134">
        <v>42579</v>
      </c>
      <c r="BH1191" s="41" t="s">
        <v>10620</v>
      </c>
      <c r="BI1191" s="42">
        <v>501</v>
      </c>
      <c r="BJ1191" s="43">
        <v>16.7</v>
      </c>
    </row>
    <row r="1192" spans="1:62" ht="18.75" customHeight="1" x14ac:dyDescent="0.25">
      <c r="A1192" s="105" t="s">
        <v>10544</v>
      </c>
      <c r="B1192" s="17" t="s">
        <v>10780</v>
      </c>
      <c r="C1192" s="49">
        <v>82</v>
      </c>
      <c r="D1192" s="63" t="s">
        <v>3333</v>
      </c>
      <c r="E1192" s="24" t="s">
        <v>917</v>
      </c>
      <c r="F1192" s="114">
        <v>5012</v>
      </c>
      <c r="G1192" s="51" t="s">
        <v>386</v>
      </c>
      <c r="H1192" s="24"/>
      <c r="I1192" s="24"/>
      <c r="J1192" s="51" t="s">
        <v>387</v>
      </c>
      <c r="K1192" s="51" t="s">
        <v>3664</v>
      </c>
      <c r="L1192" s="51"/>
      <c r="M1192" s="54" t="s">
        <v>369</v>
      </c>
      <c r="N1192" s="55">
        <v>92754.12</v>
      </c>
      <c r="O1192" s="55">
        <v>0</v>
      </c>
      <c r="P1192" s="56">
        <v>92754.12</v>
      </c>
      <c r="Q1192" s="64"/>
      <c r="R1192" s="51"/>
      <c r="S1192" s="70" t="s">
        <v>375</v>
      </c>
      <c r="T1192" s="23">
        <v>2460499</v>
      </c>
      <c r="U1192" s="23" t="s">
        <v>10775</v>
      </c>
      <c r="V1192" s="23" t="s">
        <v>10776</v>
      </c>
      <c r="W1192" s="23" t="s">
        <v>52</v>
      </c>
      <c r="X1192" s="23" t="s">
        <v>10777</v>
      </c>
      <c r="Y1192" s="23" t="s">
        <v>10778</v>
      </c>
      <c r="Z1192" s="23" t="s">
        <v>10779</v>
      </c>
      <c r="AA1192" s="23" t="s">
        <v>56</v>
      </c>
      <c r="AB1192" s="23">
        <v>80870</v>
      </c>
      <c r="AC1192" s="23">
        <v>80870</v>
      </c>
      <c r="AD1192" s="23" t="s">
        <v>56</v>
      </c>
      <c r="AE1192" s="23" t="s">
        <v>56</v>
      </c>
      <c r="AF1192" s="23" t="s">
        <v>56</v>
      </c>
      <c r="AG1192" s="23">
        <v>80870</v>
      </c>
      <c r="AH1192" s="23" t="s">
        <v>102</v>
      </c>
      <c r="AI1192" s="23">
        <v>40435</v>
      </c>
      <c r="AJ1192" s="23">
        <v>0</v>
      </c>
      <c r="AK1192" s="23" t="s">
        <v>58</v>
      </c>
      <c r="AL1192" s="23">
        <v>0</v>
      </c>
      <c r="AM1192" s="24" t="s">
        <v>59</v>
      </c>
      <c r="AN1192" s="24" t="s">
        <v>60</v>
      </c>
      <c r="AO1192" s="24"/>
      <c r="AP1192" s="23" t="s">
        <v>61</v>
      </c>
      <c r="AQ1192" s="23" t="s">
        <v>86</v>
      </c>
      <c r="AR1192" s="23" t="s">
        <v>87</v>
      </c>
      <c r="AS1192" s="23" t="s">
        <v>88</v>
      </c>
      <c r="AT1192" s="23" t="s">
        <v>590</v>
      </c>
      <c r="AU1192" s="23" t="s">
        <v>65</v>
      </c>
      <c r="AV1192" s="23" t="s">
        <v>123</v>
      </c>
      <c r="AW1192" s="23" t="s">
        <v>105</v>
      </c>
      <c r="AX1192" s="23" t="s">
        <v>68</v>
      </c>
      <c r="AY1192" s="23" t="s">
        <v>93</v>
      </c>
      <c r="AZ1192" s="23" t="s">
        <v>10561</v>
      </c>
      <c r="BA1192" s="23" t="s">
        <v>124</v>
      </c>
      <c r="BB1192" s="23">
        <v>0</v>
      </c>
      <c r="BC1192" s="23" t="s">
        <v>10780</v>
      </c>
      <c r="BD1192" s="134">
        <v>42898</v>
      </c>
      <c r="BE1192" s="134">
        <v>42903</v>
      </c>
      <c r="BF1192" s="23">
        <v>80870</v>
      </c>
      <c r="BG1192" s="134">
        <v>42903</v>
      </c>
      <c r="BH1192" s="41" t="s">
        <v>10561</v>
      </c>
      <c r="BI1192" s="42">
        <v>181</v>
      </c>
      <c r="BJ1192" s="43">
        <v>6.0333333333333332</v>
      </c>
    </row>
    <row r="1193" spans="1:62" ht="18.75" customHeight="1" x14ac:dyDescent="0.25">
      <c r="A1193" s="105" t="s">
        <v>10544</v>
      </c>
      <c r="B1193" s="17" t="s">
        <v>10786</v>
      </c>
      <c r="C1193" s="49">
        <v>82</v>
      </c>
      <c r="D1193" s="63" t="s">
        <v>3333</v>
      </c>
      <c r="E1193" s="24" t="s">
        <v>917</v>
      </c>
      <c r="F1193" s="114">
        <v>5012</v>
      </c>
      <c r="G1193" s="51" t="s">
        <v>374</v>
      </c>
      <c r="H1193" s="24"/>
      <c r="I1193" s="24"/>
      <c r="J1193" s="51" t="s">
        <v>925</v>
      </c>
      <c r="K1193" s="51" t="s">
        <v>378</v>
      </c>
      <c r="L1193" s="51"/>
      <c r="M1193" s="54" t="s">
        <v>369</v>
      </c>
      <c r="N1193" s="55">
        <v>41815</v>
      </c>
      <c r="O1193" s="55">
        <v>0</v>
      </c>
      <c r="P1193" s="56">
        <v>41815</v>
      </c>
      <c r="Q1193" s="64"/>
      <c r="R1193" s="51"/>
      <c r="S1193" s="70" t="s">
        <v>375</v>
      </c>
      <c r="T1193" s="23">
        <v>2308186</v>
      </c>
      <c r="U1193" s="23" t="s">
        <v>10781</v>
      </c>
      <c r="V1193" s="23" t="s">
        <v>10782</v>
      </c>
      <c r="W1193" s="23" t="s">
        <v>52</v>
      </c>
      <c r="X1193" s="23" t="s">
        <v>10783</v>
      </c>
      <c r="Y1193" s="23" t="s">
        <v>10784</v>
      </c>
      <c r="Z1193" s="23" t="s">
        <v>10785</v>
      </c>
      <c r="AA1193" s="23" t="s">
        <v>56</v>
      </c>
      <c r="AB1193" s="23">
        <v>26150.44</v>
      </c>
      <c r="AC1193" s="23">
        <v>27150.44</v>
      </c>
      <c r="AD1193" s="23" t="s">
        <v>56</v>
      </c>
      <c r="AE1193" s="23" t="s">
        <v>56</v>
      </c>
      <c r="AF1193" s="23" t="s">
        <v>56</v>
      </c>
      <c r="AG1193" s="23">
        <v>26150.44</v>
      </c>
      <c r="AH1193" s="23" t="s">
        <v>58</v>
      </c>
      <c r="AI1193" s="23">
        <v>0</v>
      </c>
      <c r="AJ1193" s="23">
        <v>0</v>
      </c>
      <c r="AK1193" s="23" t="s">
        <v>58</v>
      </c>
      <c r="AL1193" s="23">
        <v>0</v>
      </c>
      <c r="AM1193" s="24" t="s">
        <v>59</v>
      </c>
      <c r="AN1193" s="24" t="s">
        <v>60</v>
      </c>
      <c r="AO1193" s="24"/>
      <c r="AP1193" s="23" t="s">
        <v>61</v>
      </c>
      <c r="AQ1193" s="23" t="s">
        <v>86</v>
      </c>
      <c r="AR1193" s="23" t="s">
        <v>63</v>
      </c>
      <c r="AS1193" s="23" t="s">
        <v>64</v>
      </c>
      <c r="AT1193" s="23" t="s">
        <v>153</v>
      </c>
      <c r="AU1193" s="23" t="s">
        <v>65</v>
      </c>
      <c r="AV1193" s="23" t="s">
        <v>2522</v>
      </c>
      <c r="AW1193" s="23" t="s">
        <v>92</v>
      </c>
      <c r="AX1193" s="23" t="s">
        <v>68</v>
      </c>
      <c r="AY1193" s="23" t="s">
        <v>93</v>
      </c>
      <c r="AZ1193" s="23" t="s">
        <v>10561</v>
      </c>
      <c r="BA1193" s="23" t="s">
        <v>124</v>
      </c>
      <c r="BB1193" s="23">
        <v>0</v>
      </c>
      <c r="BC1193" s="23" t="s">
        <v>10786</v>
      </c>
      <c r="BD1193" s="134">
        <v>42598</v>
      </c>
      <c r="BE1193" s="134">
        <v>42609</v>
      </c>
      <c r="BF1193" s="23">
        <v>26150.44</v>
      </c>
      <c r="BG1193" s="134">
        <v>42609</v>
      </c>
      <c r="BH1193" s="41" t="s">
        <v>10561</v>
      </c>
      <c r="BI1193" s="42">
        <v>475</v>
      </c>
      <c r="BJ1193" s="43">
        <v>15.833333333333334</v>
      </c>
    </row>
    <row r="1194" spans="1:62" ht="18.75" customHeight="1" x14ac:dyDescent="0.25">
      <c r="A1194" s="105" t="s">
        <v>10544</v>
      </c>
      <c r="B1194" s="17" t="s">
        <v>10791</v>
      </c>
      <c r="C1194" s="49">
        <v>93</v>
      </c>
      <c r="D1194" s="63" t="s">
        <v>3333</v>
      </c>
      <c r="E1194" s="24" t="s">
        <v>1631</v>
      </c>
      <c r="F1194" s="114">
        <v>8063</v>
      </c>
      <c r="G1194" s="51" t="s">
        <v>374</v>
      </c>
      <c r="H1194" s="24"/>
      <c r="I1194" s="24"/>
      <c r="J1194" s="51" t="s">
        <v>387</v>
      </c>
      <c r="K1194" s="51" t="s">
        <v>3664</v>
      </c>
      <c r="L1194" s="51"/>
      <c r="M1194" s="54" t="s">
        <v>369</v>
      </c>
      <c r="N1194" s="55">
        <v>29618.68</v>
      </c>
      <c r="O1194" s="55">
        <v>0</v>
      </c>
      <c r="P1194" s="56">
        <v>29618.68</v>
      </c>
      <c r="Q1194" s="64"/>
      <c r="R1194" s="51"/>
      <c r="S1194" s="70" t="s">
        <v>375</v>
      </c>
      <c r="T1194" s="23">
        <v>2233092</v>
      </c>
      <c r="U1194" s="23" t="s">
        <v>10787</v>
      </c>
      <c r="V1194" s="23" t="s">
        <v>10788</v>
      </c>
      <c r="W1194" s="23" t="s">
        <v>52</v>
      </c>
      <c r="X1194" s="23" t="s">
        <v>10789</v>
      </c>
      <c r="Y1194" s="23" t="s">
        <v>10790</v>
      </c>
      <c r="Z1194" s="23" t="s">
        <v>1796</v>
      </c>
      <c r="AA1194" s="23" t="s">
        <v>56</v>
      </c>
      <c r="AB1194" s="23">
        <v>40000</v>
      </c>
      <c r="AC1194" s="23">
        <v>40000</v>
      </c>
      <c r="AD1194" s="23" t="s">
        <v>56</v>
      </c>
      <c r="AE1194" s="23" t="s">
        <v>56</v>
      </c>
      <c r="AF1194" s="23" t="s">
        <v>56</v>
      </c>
      <c r="AG1194" s="23">
        <v>40000</v>
      </c>
      <c r="AH1194" s="23" t="s">
        <v>102</v>
      </c>
      <c r="AI1194" s="23">
        <v>20000</v>
      </c>
      <c r="AJ1194" s="23">
        <v>0</v>
      </c>
      <c r="AK1194" s="23" t="s">
        <v>58</v>
      </c>
      <c r="AL1194" s="23">
        <v>0</v>
      </c>
      <c r="AM1194" s="24" t="s">
        <v>59</v>
      </c>
      <c r="AN1194" s="24" t="s">
        <v>60</v>
      </c>
      <c r="AO1194" s="24"/>
      <c r="AP1194" s="23" t="s">
        <v>61</v>
      </c>
      <c r="AQ1194" s="23" t="s">
        <v>86</v>
      </c>
      <c r="AR1194" s="23" t="s">
        <v>87</v>
      </c>
      <c r="AS1194" s="23" t="s">
        <v>88</v>
      </c>
      <c r="AT1194" s="23" t="s">
        <v>169</v>
      </c>
      <c r="AU1194" s="23" t="s">
        <v>65</v>
      </c>
      <c r="AV1194" s="23" t="s">
        <v>2953</v>
      </c>
      <c r="AW1194" s="23" t="s">
        <v>92</v>
      </c>
      <c r="AX1194" s="23" t="s">
        <v>68</v>
      </c>
      <c r="AY1194" s="23" t="s">
        <v>93</v>
      </c>
      <c r="AZ1194" s="23" t="s">
        <v>10561</v>
      </c>
      <c r="BA1194" s="23" t="s">
        <v>554</v>
      </c>
      <c r="BB1194" s="23">
        <v>0</v>
      </c>
      <c r="BC1194" s="23" t="s">
        <v>10791</v>
      </c>
      <c r="BD1194" s="134">
        <v>42456</v>
      </c>
      <c r="BE1194" s="134">
        <v>42471</v>
      </c>
      <c r="BF1194" s="23">
        <v>40000</v>
      </c>
      <c r="BG1194" s="134">
        <v>42471</v>
      </c>
      <c r="BH1194" s="41" t="s">
        <v>10561</v>
      </c>
      <c r="BI1194" s="42">
        <v>613</v>
      </c>
      <c r="BJ1194" s="43">
        <v>20.433333333333334</v>
      </c>
    </row>
    <row r="1195" spans="1:62" ht="18.75" customHeight="1" x14ac:dyDescent="0.25">
      <c r="A1195" s="105" t="s">
        <v>10544</v>
      </c>
      <c r="B1195" s="17" t="s">
        <v>10796</v>
      </c>
      <c r="C1195" s="49">
        <v>82</v>
      </c>
      <c r="D1195" s="63" t="s">
        <v>3333</v>
      </c>
      <c r="E1195" s="24" t="s">
        <v>1626</v>
      </c>
      <c r="F1195" s="114">
        <v>8065</v>
      </c>
      <c r="G1195" s="51" t="s">
        <v>1641</v>
      </c>
      <c r="H1195" s="24"/>
      <c r="I1195" s="24"/>
      <c r="J1195" s="51" t="s">
        <v>387</v>
      </c>
      <c r="K1195" s="51" t="s">
        <v>7172</v>
      </c>
      <c r="L1195" s="51"/>
      <c r="M1195" s="54" t="s">
        <v>369</v>
      </c>
      <c r="N1195" s="55">
        <v>3445.84</v>
      </c>
      <c r="O1195" s="55">
        <v>0</v>
      </c>
      <c r="P1195" s="56">
        <v>3445.84</v>
      </c>
      <c r="Q1195" s="64"/>
      <c r="R1195" s="51"/>
      <c r="S1195" s="70" t="s">
        <v>375</v>
      </c>
      <c r="T1195" s="23">
        <v>1995476</v>
      </c>
      <c r="U1195" s="23" t="s">
        <v>10792</v>
      </c>
      <c r="V1195" s="23" t="s">
        <v>10793</v>
      </c>
      <c r="W1195" s="23" t="s">
        <v>52</v>
      </c>
      <c r="X1195" s="23" t="s">
        <v>10794</v>
      </c>
      <c r="Y1195" s="23" t="s">
        <v>10795</v>
      </c>
      <c r="Z1195" s="23" t="s">
        <v>6151</v>
      </c>
      <c r="AA1195" s="23" t="s">
        <v>56</v>
      </c>
      <c r="AB1195" s="23">
        <v>2157</v>
      </c>
      <c r="AC1195" s="23">
        <v>2157</v>
      </c>
      <c r="AD1195" s="23" t="s">
        <v>56</v>
      </c>
      <c r="AE1195" s="23" t="s">
        <v>56</v>
      </c>
      <c r="AF1195" s="23" t="s">
        <v>56</v>
      </c>
      <c r="AG1195" s="23">
        <v>2157</v>
      </c>
      <c r="AH1195" s="23" t="s">
        <v>102</v>
      </c>
      <c r="AI1195" s="23">
        <v>1078.5</v>
      </c>
      <c r="AJ1195" s="23">
        <v>0</v>
      </c>
      <c r="AK1195" s="23" t="s">
        <v>58</v>
      </c>
      <c r="AL1195" s="23">
        <v>0</v>
      </c>
      <c r="AM1195" s="24" t="s">
        <v>59</v>
      </c>
      <c r="AN1195" s="24" t="s">
        <v>60</v>
      </c>
      <c r="AO1195" s="24"/>
      <c r="AP1195" s="23" t="s">
        <v>61</v>
      </c>
      <c r="AQ1195" s="23" t="s">
        <v>86</v>
      </c>
      <c r="AR1195" s="23" t="s">
        <v>87</v>
      </c>
      <c r="AS1195" s="23" t="s">
        <v>64</v>
      </c>
      <c r="AT1195" s="23" t="s">
        <v>187</v>
      </c>
      <c r="AU1195" s="23" t="s">
        <v>65</v>
      </c>
      <c r="AV1195" s="23" t="s">
        <v>4368</v>
      </c>
      <c r="AW1195" s="23" t="s">
        <v>92</v>
      </c>
      <c r="AX1195" s="23" t="s">
        <v>68</v>
      </c>
      <c r="AY1195" s="23" t="s">
        <v>93</v>
      </c>
      <c r="AZ1195" s="23" t="s">
        <v>10552</v>
      </c>
      <c r="BA1195" s="23" t="s">
        <v>274</v>
      </c>
      <c r="BB1195" s="23">
        <v>0</v>
      </c>
      <c r="BC1195" s="23" t="s">
        <v>10796</v>
      </c>
      <c r="BD1195" s="134">
        <v>41926</v>
      </c>
      <c r="BE1195" s="134">
        <v>41981</v>
      </c>
      <c r="BF1195" s="23">
        <v>2157</v>
      </c>
      <c r="BG1195" s="134">
        <v>41981</v>
      </c>
      <c r="BH1195" s="41" t="s">
        <v>10552</v>
      </c>
      <c r="BI1195" s="42">
        <v>1102</v>
      </c>
      <c r="BJ1195" s="43">
        <v>36.733333333333334</v>
      </c>
    </row>
    <row r="1196" spans="1:62" ht="18.75" customHeight="1" x14ac:dyDescent="0.25">
      <c r="A1196" s="105" t="s">
        <v>10544</v>
      </c>
      <c r="B1196" s="17" t="s">
        <v>10802</v>
      </c>
      <c r="C1196" s="49">
        <v>82</v>
      </c>
      <c r="D1196" s="63" t="s">
        <v>3333</v>
      </c>
      <c r="E1196" s="24" t="s">
        <v>1633</v>
      </c>
      <c r="F1196" s="114">
        <v>5043</v>
      </c>
      <c r="G1196" s="51" t="s">
        <v>374</v>
      </c>
      <c r="H1196" s="24"/>
      <c r="I1196" s="24"/>
      <c r="J1196" s="51" t="s">
        <v>387</v>
      </c>
      <c r="K1196" s="51" t="s">
        <v>47</v>
      </c>
      <c r="L1196" s="51"/>
      <c r="M1196" s="54" t="s">
        <v>369</v>
      </c>
      <c r="N1196" s="55">
        <v>138960.24</v>
      </c>
      <c r="O1196" s="55">
        <v>0</v>
      </c>
      <c r="P1196" s="56">
        <v>3445.84</v>
      </c>
      <c r="Q1196" s="64"/>
      <c r="R1196" s="51"/>
      <c r="S1196" s="38" t="s">
        <v>49</v>
      </c>
      <c r="T1196" s="23">
        <v>1308991</v>
      </c>
      <c r="U1196" s="23" t="s">
        <v>10797</v>
      </c>
      <c r="V1196" s="23" t="s">
        <v>10798</v>
      </c>
      <c r="W1196" s="23" t="s">
        <v>52</v>
      </c>
      <c r="X1196" s="23" t="s">
        <v>10799</v>
      </c>
      <c r="Y1196" s="23" t="s">
        <v>10800</v>
      </c>
      <c r="Z1196" s="23" t="s">
        <v>10801</v>
      </c>
      <c r="AA1196" s="23" t="s">
        <v>56</v>
      </c>
      <c r="AB1196" s="23">
        <v>130000</v>
      </c>
      <c r="AC1196" s="23">
        <v>130000</v>
      </c>
      <c r="AD1196" s="23" t="s">
        <v>56</v>
      </c>
      <c r="AE1196" s="23" t="s">
        <v>56</v>
      </c>
      <c r="AF1196" s="23" t="s">
        <v>56</v>
      </c>
      <c r="AG1196" s="23">
        <v>132590</v>
      </c>
      <c r="AH1196" s="23" t="s">
        <v>102</v>
      </c>
      <c r="AI1196" s="23">
        <v>66295</v>
      </c>
      <c r="AJ1196" s="23">
        <v>0</v>
      </c>
      <c r="AK1196" s="23" t="s">
        <v>58</v>
      </c>
      <c r="AL1196" s="23">
        <v>0</v>
      </c>
      <c r="AM1196" s="24" t="s">
        <v>59</v>
      </c>
      <c r="AN1196" s="24" t="s">
        <v>60</v>
      </c>
      <c r="AO1196" s="24"/>
      <c r="AP1196" s="23" t="s">
        <v>61</v>
      </c>
      <c r="AQ1196" s="23" t="s">
        <v>86</v>
      </c>
      <c r="AR1196" s="23" t="s">
        <v>199</v>
      </c>
      <c r="AS1196" s="23" t="s">
        <v>88</v>
      </c>
      <c r="AT1196" s="23" t="s">
        <v>187</v>
      </c>
      <c r="AU1196" s="23" t="s">
        <v>65</v>
      </c>
      <c r="AV1196" s="23" t="s">
        <v>799</v>
      </c>
      <c r="AW1196" s="23" t="s">
        <v>92</v>
      </c>
      <c r="AX1196" s="23" t="s">
        <v>68</v>
      </c>
      <c r="AY1196" s="23" t="s">
        <v>93</v>
      </c>
      <c r="AZ1196" s="23" t="s">
        <v>10574</v>
      </c>
      <c r="BA1196" s="23" t="s">
        <v>274</v>
      </c>
      <c r="BB1196" s="23">
        <v>0</v>
      </c>
      <c r="BC1196" s="23" t="s">
        <v>10802</v>
      </c>
      <c r="BD1196" s="134">
        <v>40633</v>
      </c>
      <c r="BE1196" s="134">
        <v>40645</v>
      </c>
      <c r="BF1196" s="23">
        <v>130000</v>
      </c>
      <c r="BG1196" s="134">
        <v>40645</v>
      </c>
      <c r="BH1196" s="41" t="s">
        <v>10574</v>
      </c>
      <c r="BI1196" s="42">
        <v>2437</v>
      </c>
      <c r="BJ1196" s="43">
        <v>81.233333333333334</v>
      </c>
    </row>
    <row r="1197" spans="1:62" ht="18.75" customHeight="1" x14ac:dyDescent="0.25">
      <c r="A1197" s="105" t="s">
        <v>10544</v>
      </c>
      <c r="B1197" s="17" t="s">
        <v>10810</v>
      </c>
      <c r="C1197" s="49">
        <v>14</v>
      </c>
      <c r="D1197" s="63" t="s">
        <v>3274</v>
      </c>
      <c r="E1197" s="24" t="s">
        <v>2320</v>
      </c>
      <c r="F1197" s="114">
        <v>8106</v>
      </c>
      <c r="G1197" s="51" t="s">
        <v>381</v>
      </c>
      <c r="H1197" s="24"/>
      <c r="I1197" s="24"/>
      <c r="J1197" s="51" t="s">
        <v>387</v>
      </c>
      <c r="K1197" s="51" t="s">
        <v>10542</v>
      </c>
      <c r="L1197" s="51"/>
      <c r="M1197" s="54" t="s">
        <v>369</v>
      </c>
      <c r="N1197" s="55">
        <v>14782.94</v>
      </c>
      <c r="O1197" s="55">
        <v>0</v>
      </c>
      <c r="P1197" s="56">
        <v>14782.94</v>
      </c>
      <c r="Q1197" s="64"/>
      <c r="R1197" s="51"/>
      <c r="S1197" s="70" t="s">
        <v>375</v>
      </c>
      <c r="T1197" s="23">
        <v>2487110</v>
      </c>
      <c r="U1197" s="23" t="s">
        <v>10803</v>
      </c>
      <c r="V1197" s="23" t="s">
        <v>10804</v>
      </c>
      <c r="W1197" s="23" t="s">
        <v>129</v>
      </c>
      <c r="X1197" s="23" t="s">
        <v>10805</v>
      </c>
      <c r="Y1197" s="23" t="s">
        <v>10806</v>
      </c>
      <c r="Z1197" s="23" t="s">
        <v>7910</v>
      </c>
      <c r="AA1197" s="23" t="s">
        <v>56</v>
      </c>
      <c r="AB1197" s="23">
        <v>14000</v>
      </c>
      <c r="AC1197" s="23">
        <v>14000</v>
      </c>
      <c r="AD1197" s="23" t="s">
        <v>56</v>
      </c>
      <c r="AE1197" s="23" t="s">
        <v>56</v>
      </c>
      <c r="AF1197" s="23" t="s">
        <v>56</v>
      </c>
      <c r="AG1197" s="23">
        <v>14000</v>
      </c>
      <c r="AH1197" s="23" t="s">
        <v>102</v>
      </c>
      <c r="AI1197" s="23">
        <v>7000</v>
      </c>
      <c r="AJ1197" s="23">
        <v>0</v>
      </c>
      <c r="AK1197" s="23" t="s">
        <v>58</v>
      </c>
      <c r="AL1197" s="23">
        <v>0</v>
      </c>
      <c r="AM1197" s="24" t="s">
        <v>59</v>
      </c>
      <c r="AN1197" s="24" t="s">
        <v>60</v>
      </c>
      <c r="AO1197" s="24"/>
      <c r="AP1197" s="23" t="s">
        <v>61</v>
      </c>
      <c r="AQ1197" s="23" t="s">
        <v>133</v>
      </c>
      <c r="AR1197" s="23" t="s">
        <v>87</v>
      </c>
      <c r="AS1197" s="23" t="s">
        <v>88</v>
      </c>
      <c r="AT1197" s="23" t="s">
        <v>10807</v>
      </c>
      <c r="AU1197" s="23" t="s">
        <v>65</v>
      </c>
      <c r="AV1197" s="23" t="s">
        <v>10808</v>
      </c>
      <c r="AW1197" s="23" t="s">
        <v>92</v>
      </c>
      <c r="AX1197" s="23" t="s">
        <v>68</v>
      </c>
      <c r="AY1197" s="23" t="s">
        <v>93</v>
      </c>
      <c r="AZ1197" s="23" t="s">
        <v>10809</v>
      </c>
      <c r="BA1197" s="23" t="s">
        <v>124</v>
      </c>
      <c r="BB1197" s="23">
        <v>0</v>
      </c>
      <c r="BC1197" s="23" t="s">
        <v>10810</v>
      </c>
      <c r="BD1197" s="134">
        <v>42965</v>
      </c>
      <c r="BE1197" s="134">
        <v>42972</v>
      </c>
      <c r="BF1197" s="23">
        <v>14000</v>
      </c>
      <c r="BG1197" s="134">
        <v>42972</v>
      </c>
      <c r="BH1197" s="41" t="s">
        <v>10809</v>
      </c>
      <c r="BI1197" s="42">
        <v>98</v>
      </c>
      <c r="BJ1197" s="43">
        <v>3.2666666666666666</v>
      </c>
    </row>
    <row r="1198" spans="1:62" ht="18.75" customHeight="1" x14ac:dyDescent="0.25">
      <c r="A1198" s="105" t="s">
        <v>10544</v>
      </c>
      <c r="B1198" s="17" t="s">
        <v>10816</v>
      </c>
      <c r="C1198" s="49">
        <v>14</v>
      </c>
      <c r="D1198" s="63" t="s">
        <v>3274</v>
      </c>
      <c r="E1198" s="24" t="s">
        <v>380</v>
      </c>
      <c r="F1198" s="114">
        <v>8100</v>
      </c>
      <c r="G1198" s="51" t="s">
        <v>936</v>
      </c>
      <c r="H1198" s="24"/>
      <c r="I1198" s="24"/>
      <c r="J1198" s="51" t="s">
        <v>387</v>
      </c>
      <c r="K1198" s="51" t="s">
        <v>905</v>
      </c>
      <c r="L1198" s="51"/>
      <c r="M1198" s="54" t="s">
        <v>369</v>
      </c>
      <c r="N1198" s="55">
        <v>13879</v>
      </c>
      <c r="O1198" s="55">
        <v>0</v>
      </c>
      <c r="P1198" s="56">
        <v>13879</v>
      </c>
      <c r="Q1198" s="64"/>
      <c r="R1198" s="51"/>
      <c r="S1198" s="70" t="s">
        <v>375</v>
      </c>
      <c r="T1198" s="23">
        <v>2264660</v>
      </c>
      <c r="U1198" s="23" t="s">
        <v>10811</v>
      </c>
      <c r="V1198" s="23" t="s">
        <v>10812</v>
      </c>
      <c r="W1198" s="23" t="s">
        <v>129</v>
      </c>
      <c r="X1198" s="23" t="s">
        <v>10813</v>
      </c>
      <c r="Y1198" s="23" t="s">
        <v>10814</v>
      </c>
      <c r="Z1198" s="23" t="s">
        <v>10815</v>
      </c>
      <c r="AA1198" s="23" t="s">
        <v>56</v>
      </c>
      <c r="AB1198" s="23">
        <v>11227</v>
      </c>
      <c r="AC1198" s="23">
        <v>11227</v>
      </c>
      <c r="AD1198" s="23" t="s">
        <v>56</v>
      </c>
      <c r="AE1198" s="23" t="s">
        <v>56</v>
      </c>
      <c r="AF1198" s="23" t="s">
        <v>56</v>
      </c>
      <c r="AG1198" s="23">
        <v>11227</v>
      </c>
      <c r="AH1198" s="23" t="s">
        <v>102</v>
      </c>
      <c r="AI1198" s="23">
        <v>5613.5</v>
      </c>
      <c r="AJ1198" s="23">
        <v>0</v>
      </c>
      <c r="AK1198" s="23" t="s">
        <v>58</v>
      </c>
      <c r="AL1198" s="23">
        <v>0</v>
      </c>
      <c r="AM1198" s="24" t="s">
        <v>59</v>
      </c>
      <c r="AN1198" s="24" t="s">
        <v>60</v>
      </c>
      <c r="AO1198" s="24"/>
      <c r="AP1198" s="23" t="s">
        <v>61</v>
      </c>
      <c r="AQ1198" s="23" t="s">
        <v>133</v>
      </c>
      <c r="AR1198" s="23" t="s">
        <v>538</v>
      </c>
      <c r="AS1198" s="23" t="s">
        <v>88</v>
      </c>
      <c r="AT1198" s="23" t="s">
        <v>153</v>
      </c>
      <c r="AU1198" s="23" t="s">
        <v>65</v>
      </c>
      <c r="AV1198" s="23" t="s">
        <v>3323</v>
      </c>
      <c r="AW1198" s="23" t="s">
        <v>272</v>
      </c>
      <c r="AX1198" s="23" t="s">
        <v>273</v>
      </c>
      <c r="AY1198" s="23" t="s">
        <v>93</v>
      </c>
      <c r="AZ1198" s="23" t="s">
        <v>10620</v>
      </c>
      <c r="BA1198" s="23" t="s">
        <v>124</v>
      </c>
      <c r="BB1198" s="23">
        <v>0</v>
      </c>
      <c r="BC1198" s="23" t="s">
        <v>10816</v>
      </c>
      <c r="BD1198" s="134">
        <v>42514</v>
      </c>
      <c r="BE1198" s="134">
        <v>42528</v>
      </c>
      <c r="BF1198" s="23">
        <v>11227</v>
      </c>
      <c r="BG1198" s="134">
        <v>42528</v>
      </c>
      <c r="BH1198" s="41" t="s">
        <v>10620</v>
      </c>
      <c r="BI1198" s="42">
        <v>552</v>
      </c>
      <c r="BJ1198" s="43">
        <v>18.399999999999999</v>
      </c>
    </row>
    <row r="1199" spans="1:62" ht="18.75" customHeight="1" x14ac:dyDescent="0.25">
      <c r="A1199" s="105" t="s">
        <v>10544</v>
      </c>
      <c r="B1199" s="17" t="s">
        <v>10822</v>
      </c>
      <c r="C1199" s="49">
        <v>14</v>
      </c>
      <c r="D1199" s="63" t="s">
        <v>3274</v>
      </c>
      <c r="E1199" s="24" t="s">
        <v>3556</v>
      </c>
      <c r="F1199" s="114">
        <v>8114</v>
      </c>
      <c r="G1199" s="51" t="s">
        <v>381</v>
      </c>
      <c r="H1199" s="24"/>
      <c r="I1199" s="24"/>
      <c r="J1199" s="51" t="s">
        <v>925</v>
      </c>
      <c r="K1199" s="51" t="s">
        <v>378</v>
      </c>
      <c r="L1199" s="51"/>
      <c r="M1199" s="54" t="s">
        <v>369</v>
      </c>
      <c r="N1199" s="55">
        <v>11435.76</v>
      </c>
      <c r="O1199" s="55">
        <v>0</v>
      </c>
      <c r="P1199" s="56">
        <v>11435.76</v>
      </c>
      <c r="Q1199" s="64"/>
      <c r="R1199" s="51"/>
      <c r="S1199" s="70" t="s">
        <v>375</v>
      </c>
      <c r="T1199" s="23">
        <v>2500823</v>
      </c>
      <c r="U1199" s="23" t="s">
        <v>10817</v>
      </c>
      <c r="V1199" s="23" t="s">
        <v>10818</v>
      </c>
      <c r="W1199" s="23" t="s">
        <v>129</v>
      </c>
      <c r="X1199" s="23" t="s">
        <v>10819</v>
      </c>
      <c r="Y1199" s="23" t="s">
        <v>10820</v>
      </c>
      <c r="Z1199" s="23" t="s">
        <v>10720</v>
      </c>
      <c r="AA1199" s="23" t="s">
        <v>56</v>
      </c>
      <c r="AB1199" s="23">
        <v>11033.06</v>
      </c>
      <c r="AC1199" s="23">
        <v>12000</v>
      </c>
      <c r="AD1199" s="23" t="s">
        <v>56</v>
      </c>
      <c r="AE1199" s="23" t="s">
        <v>56</v>
      </c>
      <c r="AF1199" s="23" t="s">
        <v>56</v>
      </c>
      <c r="AG1199" s="23">
        <v>11033.06</v>
      </c>
      <c r="AH1199" s="23" t="s">
        <v>102</v>
      </c>
      <c r="AI1199" s="23">
        <v>5516.53</v>
      </c>
      <c r="AJ1199" s="23">
        <v>0</v>
      </c>
      <c r="AK1199" s="23" t="s">
        <v>58</v>
      </c>
      <c r="AL1199" s="23">
        <v>0</v>
      </c>
      <c r="AM1199" s="24" t="s">
        <v>59</v>
      </c>
      <c r="AN1199" s="24" t="s">
        <v>60</v>
      </c>
      <c r="AO1199" s="24"/>
      <c r="AP1199" s="23" t="s">
        <v>61</v>
      </c>
      <c r="AQ1199" s="23" t="s">
        <v>133</v>
      </c>
      <c r="AR1199" s="23" t="s">
        <v>87</v>
      </c>
      <c r="AS1199" s="23" t="s">
        <v>88</v>
      </c>
      <c r="AT1199" s="23" t="s">
        <v>89</v>
      </c>
      <c r="AU1199" s="23" t="s">
        <v>90</v>
      </c>
      <c r="AV1199" s="23" t="s">
        <v>10821</v>
      </c>
      <c r="AW1199" s="23" t="s">
        <v>92</v>
      </c>
      <c r="AX1199" s="23" t="s">
        <v>68</v>
      </c>
      <c r="AY1199" s="23" t="s">
        <v>93</v>
      </c>
      <c r="AZ1199" s="23" t="s">
        <v>10561</v>
      </c>
      <c r="BA1199" s="23" t="s">
        <v>124</v>
      </c>
      <c r="BB1199" s="23">
        <v>0</v>
      </c>
      <c r="BC1199" s="23" t="s">
        <v>10822</v>
      </c>
      <c r="BD1199" s="134">
        <v>42791</v>
      </c>
      <c r="BE1199" s="134">
        <v>43012</v>
      </c>
      <c r="BF1199" s="23">
        <v>11033.06</v>
      </c>
      <c r="BG1199" s="134">
        <v>43012</v>
      </c>
      <c r="BH1199" s="41" t="s">
        <v>10561</v>
      </c>
      <c r="BI1199" s="42">
        <v>72</v>
      </c>
      <c r="BJ1199" s="43">
        <v>2.4</v>
      </c>
    </row>
    <row r="1200" spans="1:62" ht="18.75" customHeight="1" x14ac:dyDescent="0.25">
      <c r="A1200" s="105" t="s">
        <v>10544</v>
      </c>
      <c r="B1200" s="17" t="s">
        <v>10828</v>
      </c>
      <c r="C1200" s="49">
        <v>14</v>
      </c>
      <c r="D1200" s="63" t="s">
        <v>3274</v>
      </c>
      <c r="E1200" s="24" t="s">
        <v>2320</v>
      </c>
      <c r="F1200" s="114">
        <v>8106</v>
      </c>
      <c r="G1200" s="51" t="s">
        <v>1644</v>
      </c>
      <c r="H1200" s="24"/>
      <c r="I1200" s="24"/>
      <c r="J1200" s="51" t="s">
        <v>7178</v>
      </c>
      <c r="K1200" s="51"/>
      <c r="L1200" s="51"/>
      <c r="M1200" s="54" t="s">
        <v>369</v>
      </c>
      <c r="N1200" s="55">
        <v>4286.5600000000004</v>
      </c>
      <c r="O1200" s="55">
        <v>0</v>
      </c>
      <c r="P1200" s="56">
        <v>4286.5600000000004</v>
      </c>
      <c r="Q1200" s="64"/>
      <c r="R1200" s="51"/>
      <c r="S1200" s="70" t="s">
        <v>375</v>
      </c>
      <c r="T1200" s="23">
        <v>2484416</v>
      </c>
      <c r="U1200" s="23" t="s">
        <v>10823</v>
      </c>
      <c r="V1200" s="23" t="s">
        <v>10824</v>
      </c>
      <c r="W1200" s="23" t="s">
        <v>129</v>
      </c>
      <c r="X1200" s="23" t="s">
        <v>10825</v>
      </c>
      <c r="Y1200" s="23" t="s">
        <v>10826</v>
      </c>
      <c r="Z1200" s="23" t="s">
        <v>10827</v>
      </c>
      <c r="AA1200" s="23" t="s">
        <v>56</v>
      </c>
      <c r="AB1200" s="23">
        <v>4000</v>
      </c>
      <c r="AC1200" s="23">
        <v>4000</v>
      </c>
      <c r="AD1200" s="23" t="s">
        <v>56</v>
      </c>
      <c r="AE1200" s="23" t="s">
        <v>56</v>
      </c>
      <c r="AF1200" s="23" t="s">
        <v>56</v>
      </c>
      <c r="AG1200" s="23">
        <v>4000</v>
      </c>
      <c r="AH1200" s="23" t="s">
        <v>102</v>
      </c>
      <c r="AI1200" s="23">
        <v>2000</v>
      </c>
      <c r="AJ1200" s="23">
        <v>0</v>
      </c>
      <c r="AK1200" s="23" t="s">
        <v>58</v>
      </c>
      <c r="AL1200" s="23">
        <v>0</v>
      </c>
      <c r="AM1200" s="24" t="s">
        <v>59</v>
      </c>
      <c r="AN1200" s="24" t="s">
        <v>60</v>
      </c>
      <c r="AO1200" s="24"/>
      <c r="AP1200" s="23" t="s">
        <v>61</v>
      </c>
      <c r="AQ1200" s="23" t="s">
        <v>133</v>
      </c>
      <c r="AR1200" s="23" t="s">
        <v>87</v>
      </c>
      <c r="AS1200" s="23" t="s">
        <v>88</v>
      </c>
      <c r="AT1200" s="23" t="s">
        <v>89</v>
      </c>
      <c r="AU1200" s="23" t="s">
        <v>90</v>
      </c>
      <c r="AV1200" s="23" t="s">
        <v>1765</v>
      </c>
      <c r="AW1200" s="23" t="s">
        <v>92</v>
      </c>
      <c r="AX1200" s="23" t="s">
        <v>68</v>
      </c>
      <c r="AY1200" s="23" t="s">
        <v>93</v>
      </c>
      <c r="AZ1200" s="23" t="s">
        <v>10561</v>
      </c>
      <c r="BA1200" s="23" t="s">
        <v>202</v>
      </c>
      <c r="BB1200" s="23">
        <v>0</v>
      </c>
      <c r="BC1200" s="23" t="s">
        <v>10828</v>
      </c>
      <c r="BD1200" s="134">
        <v>42947</v>
      </c>
      <c r="BE1200" s="134">
        <v>42965</v>
      </c>
      <c r="BF1200" s="23">
        <v>4000</v>
      </c>
      <c r="BG1200" s="134">
        <v>42965</v>
      </c>
      <c r="BH1200" s="41" t="s">
        <v>10561</v>
      </c>
      <c r="BI1200" s="42">
        <v>119</v>
      </c>
      <c r="BJ1200" s="43">
        <v>3.9666666666666668</v>
      </c>
    </row>
    <row r="1201" spans="1:62" ht="18.75" customHeight="1" x14ac:dyDescent="0.25">
      <c r="A1201" s="105" t="s">
        <v>10544</v>
      </c>
      <c r="B1201" s="17" t="s">
        <v>10834</v>
      </c>
      <c r="C1201" s="49">
        <v>14</v>
      </c>
      <c r="D1201" s="63" t="s">
        <v>3274</v>
      </c>
      <c r="E1201" s="24" t="s">
        <v>380</v>
      </c>
      <c r="F1201" s="114">
        <v>8100</v>
      </c>
      <c r="G1201" s="51" t="s">
        <v>381</v>
      </c>
      <c r="H1201" s="24"/>
      <c r="I1201" s="24"/>
      <c r="J1201" s="51" t="s">
        <v>925</v>
      </c>
      <c r="K1201" s="51" t="s">
        <v>378</v>
      </c>
      <c r="L1201" s="51"/>
      <c r="M1201" s="54" t="s">
        <v>369</v>
      </c>
      <c r="N1201" s="55">
        <v>30884</v>
      </c>
      <c r="O1201" s="55">
        <v>0</v>
      </c>
      <c r="P1201" s="56">
        <v>30884</v>
      </c>
      <c r="Q1201" s="64"/>
      <c r="R1201" s="51"/>
      <c r="S1201" s="70" t="s">
        <v>375</v>
      </c>
      <c r="T1201" s="23">
        <v>2465724</v>
      </c>
      <c r="U1201" s="23" t="s">
        <v>10829</v>
      </c>
      <c r="V1201" s="23" t="s">
        <v>10830</v>
      </c>
      <c r="W1201" s="23" t="s">
        <v>129</v>
      </c>
      <c r="X1201" s="23" t="s">
        <v>10831</v>
      </c>
      <c r="Y1201" s="23" t="s">
        <v>10832</v>
      </c>
      <c r="Z1201" s="23" t="s">
        <v>10833</v>
      </c>
      <c r="AA1201" s="23" t="s">
        <v>56</v>
      </c>
      <c r="AB1201" s="23">
        <v>30884</v>
      </c>
      <c r="AC1201" s="23">
        <v>30884</v>
      </c>
      <c r="AD1201" s="23" t="s">
        <v>56</v>
      </c>
      <c r="AE1201" s="23" t="s">
        <v>56</v>
      </c>
      <c r="AF1201" s="23" t="s">
        <v>56</v>
      </c>
      <c r="AG1201" s="23">
        <v>30884</v>
      </c>
      <c r="AH1201" s="23" t="s">
        <v>102</v>
      </c>
      <c r="AI1201" s="23">
        <v>15442</v>
      </c>
      <c r="AJ1201" s="23">
        <v>0</v>
      </c>
      <c r="AK1201" s="23" t="s">
        <v>58</v>
      </c>
      <c r="AL1201" s="23">
        <v>0</v>
      </c>
      <c r="AM1201" s="24" t="s">
        <v>59</v>
      </c>
      <c r="AN1201" s="24" t="s">
        <v>60</v>
      </c>
      <c r="AO1201" s="24"/>
      <c r="AP1201" s="23" t="s">
        <v>61</v>
      </c>
      <c r="AQ1201" s="23" t="s">
        <v>133</v>
      </c>
      <c r="AR1201" s="23" t="s">
        <v>87</v>
      </c>
      <c r="AS1201" s="23" t="s">
        <v>88</v>
      </c>
      <c r="AT1201" s="23" t="s">
        <v>169</v>
      </c>
      <c r="AU1201" s="23" t="s">
        <v>90</v>
      </c>
      <c r="AV1201" s="23" t="s">
        <v>868</v>
      </c>
      <c r="AW1201" s="23" t="s">
        <v>92</v>
      </c>
      <c r="AX1201" s="23" t="s">
        <v>68</v>
      </c>
      <c r="AY1201" s="23" t="s">
        <v>93</v>
      </c>
      <c r="AZ1201" s="23" t="s">
        <v>10561</v>
      </c>
      <c r="BA1201" s="23" t="s">
        <v>124</v>
      </c>
      <c r="BB1201" s="23">
        <v>0</v>
      </c>
      <c r="BC1201" s="23" t="s">
        <v>10834</v>
      </c>
      <c r="BD1201" s="134">
        <v>42912</v>
      </c>
      <c r="BE1201" s="134">
        <v>42916</v>
      </c>
      <c r="BF1201" s="23">
        <v>30884</v>
      </c>
      <c r="BG1201" s="134">
        <v>42916</v>
      </c>
      <c r="BH1201" s="41" t="s">
        <v>10561</v>
      </c>
      <c r="BI1201" s="42">
        <v>168</v>
      </c>
      <c r="BJ1201" s="43">
        <v>5.6</v>
      </c>
    </row>
    <row r="1202" spans="1:62" ht="18.75" customHeight="1" x14ac:dyDescent="0.25">
      <c r="A1202" s="105" t="s">
        <v>10544</v>
      </c>
      <c r="B1202" s="17" t="s">
        <v>10839</v>
      </c>
      <c r="C1202" s="49">
        <v>14</v>
      </c>
      <c r="D1202" s="63" t="s">
        <v>3274</v>
      </c>
      <c r="E1202" s="24" t="s">
        <v>1629</v>
      </c>
      <c r="F1202" s="114">
        <v>5002</v>
      </c>
      <c r="G1202" s="51" t="s">
        <v>936</v>
      </c>
      <c r="H1202" s="24"/>
      <c r="I1202" s="24"/>
      <c r="J1202" s="51" t="s">
        <v>387</v>
      </c>
      <c r="K1202" s="51" t="s">
        <v>905</v>
      </c>
      <c r="L1202" s="51"/>
      <c r="M1202" s="54" t="s">
        <v>369</v>
      </c>
      <c r="N1202" s="55">
        <v>14677</v>
      </c>
      <c r="O1202" s="55">
        <v>0</v>
      </c>
      <c r="P1202" s="56">
        <v>14677</v>
      </c>
      <c r="Q1202" s="64"/>
      <c r="R1202" s="51"/>
      <c r="S1202" s="70" t="s">
        <v>375</v>
      </c>
      <c r="T1202" s="23">
        <v>2388137</v>
      </c>
      <c r="U1202" s="23" t="s">
        <v>10835</v>
      </c>
      <c r="V1202" s="23" t="s">
        <v>10836</v>
      </c>
      <c r="W1202" s="23" t="s">
        <v>129</v>
      </c>
      <c r="X1202" s="23" t="s">
        <v>10837</v>
      </c>
      <c r="Y1202" s="23" t="s">
        <v>10838</v>
      </c>
      <c r="Z1202" s="23" t="s">
        <v>5134</v>
      </c>
      <c r="AA1202" s="23" t="s">
        <v>56</v>
      </c>
      <c r="AB1202" s="23">
        <v>14677</v>
      </c>
      <c r="AC1202" s="23">
        <v>14677</v>
      </c>
      <c r="AD1202" s="23" t="s">
        <v>56</v>
      </c>
      <c r="AE1202" s="23" t="s">
        <v>56</v>
      </c>
      <c r="AF1202" s="23" t="s">
        <v>56</v>
      </c>
      <c r="AG1202" s="23">
        <v>14677</v>
      </c>
      <c r="AH1202" s="23" t="s">
        <v>102</v>
      </c>
      <c r="AI1202" s="23">
        <v>7338.5</v>
      </c>
      <c r="AJ1202" s="23">
        <v>0</v>
      </c>
      <c r="AK1202" s="23" t="s">
        <v>58</v>
      </c>
      <c r="AL1202" s="23">
        <v>0</v>
      </c>
      <c r="AM1202" s="24" t="s">
        <v>59</v>
      </c>
      <c r="AN1202" s="24" t="s">
        <v>60</v>
      </c>
      <c r="AO1202" s="24"/>
      <c r="AP1202" s="23" t="s">
        <v>61</v>
      </c>
      <c r="AQ1202" s="23" t="s">
        <v>133</v>
      </c>
      <c r="AR1202" s="23" t="s">
        <v>538</v>
      </c>
      <c r="AS1202" s="23" t="s">
        <v>64</v>
      </c>
      <c r="AT1202" s="23" t="s">
        <v>89</v>
      </c>
      <c r="AU1202" s="23" t="s">
        <v>90</v>
      </c>
      <c r="AV1202" s="23" t="s">
        <v>3294</v>
      </c>
      <c r="AW1202" s="23" t="s">
        <v>92</v>
      </c>
      <c r="AX1202" s="23" t="s">
        <v>68</v>
      </c>
      <c r="AY1202" s="23" t="s">
        <v>93</v>
      </c>
      <c r="AZ1202" s="23" t="s">
        <v>10552</v>
      </c>
      <c r="BA1202" s="23" t="s">
        <v>124</v>
      </c>
      <c r="BB1202" s="23">
        <v>0</v>
      </c>
      <c r="BC1202" s="23" t="s">
        <v>10839</v>
      </c>
      <c r="BD1202" s="134">
        <v>42683</v>
      </c>
      <c r="BE1202" s="134">
        <v>42692</v>
      </c>
      <c r="BF1202" s="23">
        <v>14677</v>
      </c>
      <c r="BG1202" s="134">
        <v>42692</v>
      </c>
      <c r="BH1202" s="41" t="s">
        <v>10552</v>
      </c>
      <c r="BI1202" s="42">
        <v>391</v>
      </c>
      <c r="BJ1202" s="43">
        <v>13.033333333333333</v>
      </c>
    </row>
    <row r="1203" spans="1:62" ht="18.75" customHeight="1" x14ac:dyDescent="0.25">
      <c r="A1203" s="105" t="s">
        <v>10544</v>
      </c>
      <c r="B1203" s="17" t="s">
        <v>10844</v>
      </c>
      <c r="C1203" s="49">
        <v>14</v>
      </c>
      <c r="D1203" s="63" t="s">
        <v>3274</v>
      </c>
      <c r="E1203" s="24" t="s">
        <v>2320</v>
      </c>
      <c r="F1203" s="114">
        <v>8106</v>
      </c>
      <c r="G1203" s="51" t="s">
        <v>381</v>
      </c>
      <c r="H1203" s="24"/>
      <c r="I1203" s="24"/>
      <c r="J1203" s="51" t="s">
        <v>387</v>
      </c>
      <c r="K1203" s="51" t="s">
        <v>7173</v>
      </c>
      <c r="L1203" s="51"/>
      <c r="M1203" s="54" t="s">
        <v>48</v>
      </c>
      <c r="N1203" s="55">
        <v>6417.93</v>
      </c>
      <c r="O1203" s="55">
        <v>6297.3</v>
      </c>
      <c r="P1203" s="56">
        <v>120.63000000000011</v>
      </c>
      <c r="Q1203" s="64"/>
      <c r="R1203" s="51"/>
      <c r="S1203" s="70" t="s">
        <v>375</v>
      </c>
      <c r="T1203" s="23">
        <v>2479714</v>
      </c>
      <c r="U1203" s="23" t="s">
        <v>10840</v>
      </c>
      <c r="V1203" s="23" t="s">
        <v>10841</v>
      </c>
      <c r="W1203" s="23" t="s">
        <v>129</v>
      </c>
      <c r="X1203" s="23" t="s">
        <v>10842</v>
      </c>
      <c r="Y1203" s="23" t="s">
        <v>10843</v>
      </c>
      <c r="Z1203" s="23" t="s">
        <v>5549</v>
      </c>
      <c r="AA1203" s="23" t="s">
        <v>56</v>
      </c>
      <c r="AB1203" s="23">
        <v>27000</v>
      </c>
      <c r="AC1203" s="23">
        <v>27000</v>
      </c>
      <c r="AD1203" s="23" t="s">
        <v>56</v>
      </c>
      <c r="AE1203" s="23" t="s">
        <v>56</v>
      </c>
      <c r="AF1203" s="23" t="s">
        <v>56</v>
      </c>
      <c r="AG1203" s="23">
        <v>27000</v>
      </c>
      <c r="AH1203" s="23" t="s">
        <v>102</v>
      </c>
      <c r="AI1203" s="23">
        <v>13500</v>
      </c>
      <c r="AJ1203" s="23">
        <v>0</v>
      </c>
      <c r="AK1203" s="23" t="s">
        <v>58</v>
      </c>
      <c r="AL1203" s="23">
        <v>0</v>
      </c>
      <c r="AM1203" s="24" t="s">
        <v>59</v>
      </c>
      <c r="AN1203" s="24" t="s">
        <v>60</v>
      </c>
      <c r="AO1203" s="24"/>
      <c r="AP1203" s="23" t="s">
        <v>61</v>
      </c>
      <c r="AQ1203" s="23" t="s">
        <v>133</v>
      </c>
      <c r="AR1203" s="23" t="s">
        <v>87</v>
      </c>
      <c r="AS1203" s="23" t="s">
        <v>88</v>
      </c>
      <c r="AT1203" s="23" t="s">
        <v>89</v>
      </c>
      <c r="AU1203" s="23" t="s">
        <v>90</v>
      </c>
      <c r="AV1203" s="23" t="s">
        <v>3294</v>
      </c>
      <c r="AW1203" s="23" t="s">
        <v>92</v>
      </c>
      <c r="AX1203" s="23" t="s">
        <v>68</v>
      </c>
      <c r="AY1203" s="23" t="s">
        <v>93</v>
      </c>
      <c r="AZ1203" s="23" t="s">
        <v>10809</v>
      </c>
      <c r="BA1203" s="23" t="s">
        <v>106</v>
      </c>
      <c r="BB1203" s="23">
        <v>0</v>
      </c>
      <c r="BC1203" s="23" t="s">
        <v>10844</v>
      </c>
      <c r="BD1203" s="134">
        <v>42948</v>
      </c>
      <c r="BE1203" s="134">
        <v>42953</v>
      </c>
      <c r="BF1203" s="23">
        <v>27000</v>
      </c>
      <c r="BG1203" s="134">
        <v>42953</v>
      </c>
      <c r="BH1203" s="41" t="s">
        <v>10809</v>
      </c>
      <c r="BI1203" s="42">
        <v>117</v>
      </c>
      <c r="BJ1203" s="43">
        <v>3.9</v>
      </c>
    </row>
    <row r="1204" spans="1:62" ht="18.75" customHeight="1" x14ac:dyDescent="0.25">
      <c r="A1204" s="105" t="s">
        <v>10544</v>
      </c>
      <c r="B1204" s="17" t="s">
        <v>10849</v>
      </c>
      <c r="C1204" s="49">
        <v>14</v>
      </c>
      <c r="D1204" s="63" t="s">
        <v>3274</v>
      </c>
      <c r="E1204" s="24" t="s">
        <v>380</v>
      </c>
      <c r="F1204" s="114">
        <v>8100</v>
      </c>
      <c r="G1204" s="51" t="s">
        <v>951</v>
      </c>
      <c r="H1204" s="24"/>
      <c r="I1204" s="24"/>
      <c r="J1204" s="51" t="s">
        <v>387</v>
      </c>
      <c r="K1204" s="51" t="s">
        <v>905</v>
      </c>
      <c r="L1204" s="51"/>
      <c r="M1204" s="54" t="s">
        <v>48</v>
      </c>
      <c r="N1204" s="55">
        <v>24963.08</v>
      </c>
      <c r="O1204" s="55">
        <v>22500</v>
      </c>
      <c r="P1204" s="56">
        <v>2463.0800000000017</v>
      </c>
      <c r="Q1204" s="64">
        <v>4160.5200000000004</v>
      </c>
      <c r="R1204" s="51"/>
      <c r="S1204" s="70" t="s">
        <v>375</v>
      </c>
      <c r="T1204" s="23">
        <v>2156619</v>
      </c>
      <c r="U1204" s="23" t="s">
        <v>10845</v>
      </c>
      <c r="V1204" s="23" t="s">
        <v>10846</v>
      </c>
      <c r="W1204" s="23" t="s">
        <v>129</v>
      </c>
      <c r="X1204" s="23" t="s">
        <v>10847</v>
      </c>
      <c r="Y1204" s="23" t="s">
        <v>10848</v>
      </c>
      <c r="Z1204" s="23" t="s">
        <v>3410</v>
      </c>
      <c r="AA1204" s="23" t="s">
        <v>56</v>
      </c>
      <c r="AB1204" s="23">
        <v>55000</v>
      </c>
      <c r="AC1204" s="23">
        <v>55000</v>
      </c>
      <c r="AD1204" s="23" t="s">
        <v>56</v>
      </c>
      <c r="AE1204" s="23" t="s">
        <v>56</v>
      </c>
      <c r="AF1204" s="23" t="s">
        <v>56</v>
      </c>
      <c r="AG1204" s="23">
        <v>55000</v>
      </c>
      <c r="AH1204" s="23" t="s">
        <v>102</v>
      </c>
      <c r="AI1204" s="23">
        <v>27500</v>
      </c>
      <c r="AJ1204" s="23">
        <v>0</v>
      </c>
      <c r="AK1204" s="23" t="s">
        <v>58</v>
      </c>
      <c r="AL1204" s="23">
        <v>0</v>
      </c>
      <c r="AM1204" s="24" t="s">
        <v>59</v>
      </c>
      <c r="AN1204" s="24" t="s">
        <v>60</v>
      </c>
      <c r="AO1204" s="24"/>
      <c r="AP1204" s="23" t="s">
        <v>61</v>
      </c>
      <c r="AQ1204" s="23" t="s">
        <v>133</v>
      </c>
      <c r="AR1204" s="23" t="s">
        <v>142</v>
      </c>
      <c r="AS1204" s="23" t="s">
        <v>88</v>
      </c>
      <c r="AT1204" s="23" t="s">
        <v>89</v>
      </c>
      <c r="AU1204" s="23" t="s">
        <v>103</v>
      </c>
      <c r="AV1204" s="23" t="s">
        <v>2327</v>
      </c>
      <c r="AW1204" s="23" t="s">
        <v>2138</v>
      </c>
      <c r="AX1204" s="23" t="s">
        <v>775</v>
      </c>
      <c r="AY1204" s="23" t="s">
        <v>93</v>
      </c>
      <c r="AZ1204" s="23" t="s">
        <v>10620</v>
      </c>
      <c r="BA1204" s="23" t="s">
        <v>223</v>
      </c>
      <c r="BB1204" s="23">
        <v>0</v>
      </c>
      <c r="BC1204" s="23" t="s">
        <v>10849</v>
      </c>
      <c r="BD1204" s="134">
        <v>41928</v>
      </c>
      <c r="BE1204" s="134">
        <v>42279</v>
      </c>
      <c r="BF1204" s="23">
        <v>55000</v>
      </c>
      <c r="BG1204" s="134">
        <v>42279</v>
      </c>
      <c r="BH1204" s="41" t="s">
        <v>10620</v>
      </c>
      <c r="BI1204" s="42">
        <v>801</v>
      </c>
      <c r="BJ1204" s="43">
        <v>26.7</v>
      </c>
    </row>
    <row r="1205" spans="1:62" ht="18.75" customHeight="1" x14ac:dyDescent="0.25">
      <c r="A1205" s="105" t="s">
        <v>10544</v>
      </c>
      <c r="B1205" s="17" t="s">
        <v>10854</v>
      </c>
      <c r="C1205" s="49">
        <v>14</v>
      </c>
      <c r="D1205" s="63" t="s">
        <v>3274</v>
      </c>
      <c r="E1205" s="24" t="s">
        <v>2320</v>
      </c>
      <c r="F1205" s="114">
        <v>8106</v>
      </c>
      <c r="G1205" s="51" t="s">
        <v>381</v>
      </c>
      <c r="H1205" s="24"/>
      <c r="I1205" s="24"/>
      <c r="J1205" s="51" t="s">
        <v>387</v>
      </c>
      <c r="K1205" s="51" t="s">
        <v>956</v>
      </c>
      <c r="L1205" s="51" t="s">
        <v>9096</v>
      </c>
      <c r="M1205" s="54" t="s">
        <v>48</v>
      </c>
      <c r="N1205" s="55">
        <v>13465.2</v>
      </c>
      <c r="O1205" s="55">
        <v>11500</v>
      </c>
      <c r="P1205" s="56">
        <v>1965.2000000000007</v>
      </c>
      <c r="Q1205" s="64"/>
      <c r="R1205" s="51"/>
      <c r="S1205" s="70" t="s">
        <v>375</v>
      </c>
      <c r="T1205" s="23">
        <v>2474642</v>
      </c>
      <c r="U1205" s="23" t="s">
        <v>10850</v>
      </c>
      <c r="V1205" s="23" t="s">
        <v>10851</v>
      </c>
      <c r="W1205" s="23" t="s">
        <v>129</v>
      </c>
      <c r="X1205" s="23" t="s">
        <v>10852</v>
      </c>
      <c r="Y1205" s="23" t="s">
        <v>10853</v>
      </c>
      <c r="Z1205" s="23" t="s">
        <v>3670</v>
      </c>
      <c r="AA1205" s="23" t="s">
        <v>56</v>
      </c>
      <c r="AB1205" s="23">
        <v>12000</v>
      </c>
      <c r="AC1205" s="23">
        <v>12000</v>
      </c>
      <c r="AD1205" s="23" t="s">
        <v>56</v>
      </c>
      <c r="AE1205" s="23" t="s">
        <v>56</v>
      </c>
      <c r="AF1205" s="23" t="s">
        <v>56</v>
      </c>
      <c r="AG1205" s="23">
        <v>12000</v>
      </c>
      <c r="AH1205" s="23" t="s">
        <v>102</v>
      </c>
      <c r="AI1205" s="23">
        <v>6000</v>
      </c>
      <c r="AJ1205" s="23">
        <v>0</v>
      </c>
      <c r="AK1205" s="23" t="s">
        <v>58</v>
      </c>
      <c r="AL1205" s="23">
        <v>0</v>
      </c>
      <c r="AM1205" s="24" t="s">
        <v>59</v>
      </c>
      <c r="AN1205" s="24" t="s">
        <v>60</v>
      </c>
      <c r="AO1205" s="24"/>
      <c r="AP1205" s="23" t="s">
        <v>61</v>
      </c>
      <c r="AQ1205" s="23" t="s">
        <v>133</v>
      </c>
      <c r="AR1205" s="23" t="s">
        <v>87</v>
      </c>
      <c r="AS1205" s="23" t="s">
        <v>88</v>
      </c>
      <c r="AT1205" s="23" t="s">
        <v>187</v>
      </c>
      <c r="AU1205" s="23" t="s">
        <v>103</v>
      </c>
      <c r="AV1205" s="23" t="s">
        <v>1582</v>
      </c>
      <c r="AW1205" s="23" t="s">
        <v>105</v>
      </c>
      <c r="AX1205" s="23" t="s">
        <v>68</v>
      </c>
      <c r="AY1205" s="23" t="s">
        <v>93</v>
      </c>
      <c r="AZ1205" s="23" t="s">
        <v>10612</v>
      </c>
      <c r="BA1205" s="23" t="s">
        <v>223</v>
      </c>
      <c r="BB1205" s="23">
        <v>0</v>
      </c>
      <c r="BC1205" s="23" t="s">
        <v>10854</v>
      </c>
      <c r="BD1205" s="134">
        <v>42901</v>
      </c>
      <c r="BE1205" s="134">
        <v>42941</v>
      </c>
      <c r="BF1205" s="23">
        <v>12000</v>
      </c>
      <c r="BG1205" s="134">
        <v>42941</v>
      </c>
      <c r="BH1205" s="41" t="s">
        <v>10612</v>
      </c>
      <c r="BI1205" s="42">
        <v>140</v>
      </c>
      <c r="BJ1205" s="43">
        <v>4.666666666666667</v>
      </c>
    </row>
    <row r="1206" spans="1:62" ht="18.75" customHeight="1" x14ac:dyDescent="0.25">
      <c r="A1206" s="105" t="s">
        <v>10544</v>
      </c>
      <c r="B1206" s="17" t="s">
        <v>10859</v>
      </c>
      <c r="C1206" s="49">
        <v>14</v>
      </c>
      <c r="D1206" s="63" t="s">
        <v>3274</v>
      </c>
      <c r="E1206" s="24" t="s">
        <v>935</v>
      </c>
      <c r="F1206" s="114">
        <v>5000</v>
      </c>
      <c r="G1206" s="51" t="s">
        <v>381</v>
      </c>
      <c r="H1206" s="24"/>
      <c r="I1206" s="24"/>
      <c r="J1206" s="51" t="s">
        <v>387</v>
      </c>
      <c r="K1206" s="51" t="s">
        <v>7173</v>
      </c>
      <c r="L1206" s="51"/>
      <c r="M1206" s="54" t="s">
        <v>369</v>
      </c>
      <c r="N1206" s="55">
        <v>4685</v>
      </c>
      <c r="O1206" s="55">
        <v>0</v>
      </c>
      <c r="P1206" s="56">
        <v>4685</v>
      </c>
      <c r="Q1206" s="64"/>
      <c r="R1206" s="51"/>
      <c r="S1206" s="70" t="s">
        <v>375</v>
      </c>
      <c r="T1206" s="23">
        <v>2268748</v>
      </c>
      <c r="U1206" s="23" t="s">
        <v>10855</v>
      </c>
      <c r="V1206" s="23" t="s">
        <v>10856</v>
      </c>
      <c r="W1206" s="23" t="s">
        <v>129</v>
      </c>
      <c r="X1206" s="23" t="s">
        <v>10857</v>
      </c>
      <c r="Y1206" s="23" t="s">
        <v>10858</v>
      </c>
      <c r="Z1206" s="23" t="s">
        <v>8033</v>
      </c>
      <c r="AA1206" s="23" t="s">
        <v>56</v>
      </c>
      <c r="AB1206" s="23">
        <v>4685</v>
      </c>
      <c r="AC1206" s="23">
        <v>4685</v>
      </c>
      <c r="AD1206" s="23" t="s">
        <v>56</v>
      </c>
      <c r="AE1206" s="23" t="s">
        <v>56</v>
      </c>
      <c r="AF1206" s="23" t="s">
        <v>56</v>
      </c>
      <c r="AG1206" s="23">
        <v>4685</v>
      </c>
      <c r="AH1206" s="23" t="s">
        <v>102</v>
      </c>
      <c r="AI1206" s="23">
        <v>2342.5</v>
      </c>
      <c r="AJ1206" s="23">
        <v>0</v>
      </c>
      <c r="AK1206" s="23" t="s">
        <v>58</v>
      </c>
      <c r="AL1206" s="23">
        <v>0</v>
      </c>
      <c r="AM1206" s="24" t="s">
        <v>59</v>
      </c>
      <c r="AN1206" s="24" t="s">
        <v>60</v>
      </c>
      <c r="AO1206" s="24"/>
      <c r="AP1206" s="23" t="s">
        <v>61</v>
      </c>
      <c r="AQ1206" s="23" t="s">
        <v>133</v>
      </c>
      <c r="AR1206" s="23" t="s">
        <v>87</v>
      </c>
      <c r="AS1206" s="23" t="s">
        <v>88</v>
      </c>
      <c r="AT1206" s="23" t="s">
        <v>89</v>
      </c>
      <c r="AU1206" s="23" t="s">
        <v>90</v>
      </c>
      <c r="AV1206" s="23" t="s">
        <v>2095</v>
      </c>
      <c r="AW1206" s="23" t="s">
        <v>92</v>
      </c>
      <c r="AX1206" s="23" t="s">
        <v>68</v>
      </c>
      <c r="AY1206" s="23" t="s">
        <v>93</v>
      </c>
      <c r="AZ1206" s="23" t="s">
        <v>10561</v>
      </c>
      <c r="BA1206" s="23" t="s">
        <v>155</v>
      </c>
      <c r="BB1206" s="23">
        <v>0</v>
      </c>
      <c r="BC1206" s="23" t="s">
        <v>10859</v>
      </c>
      <c r="BD1206" s="134">
        <v>42529</v>
      </c>
      <c r="BE1206" s="134">
        <v>42536</v>
      </c>
      <c r="BF1206" s="23">
        <v>4685</v>
      </c>
      <c r="BG1206" s="134">
        <v>42536</v>
      </c>
      <c r="BH1206" s="41" t="s">
        <v>10561</v>
      </c>
      <c r="BI1206" s="42">
        <v>548</v>
      </c>
      <c r="BJ1206" s="43">
        <v>18.266666666666666</v>
      </c>
    </row>
    <row r="1207" spans="1:62" ht="18.75" customHeight="1" x14ac:dyDescent="0.25">
      <c r="A1207" s="105" t="s">
        <v>10544</v>
      </c>
      <c r="B1207" s="17" t="s">
        <v>10864</v>
      </c>
      <c r="C1207" s="49">
        <v>14</v>
      </c>
      <c r="D1207" s="63" t="s">
        <v>3274</v>
      </c>
      <c r="E1207" s="24" t="s">
        <v>1629</v>
      </c>
      <c r="F1207" s="114">
        <v>5002</v>
      </c>
      <c r="G1207" s="51" t="s">
        <v>381</v>
      </c>
      <c r="H1207" s="24"/>
      <c r="I1207" s="24"/>
      <c r="J1207" s="51" t="s">
        <v>387</v>
      </c>
      <c r="K1207" s="51" t="s">
        <v>7173</v>
      </c>
      <c r="L1207" s="51"/>
      <c r="M1207" s="54" t="s">
        <v>369</v>
      </c>
      <c r="N1207" s="55">
        <v>15753</v>
      </c>
      <c r="O1207" s="55">
        <v>0</v>
      </c>
      <c r="P1207" s="56">
        <v>15753</v>
      </c>
      <c r="Q1207" s="64"/>
      <c r="R1207" s="51"/>
      <c r="S1207" s="70" t="s">
        <v>375</v>
      </c>
      <c r="T1207" s="23">
        <v>2369250</v>
      </c>
      <c r="U1207" s="23" t="s">
        <v>10860</v>
      </c>
      <c r="V1207" s="23" t="s">
        <v>10861</v>
      </c>
      <c r="W1207" s="23" t="s">
        <v>129</v>
      </c>
      <c r="X1207" s="23" t="s">
        <v>10862</v>
      </c>
      <c r="Y1207" s="23" t="s">
        <v>10863</v>
      </c>
      <c r="Z1207" s="23" t="s">
        <v>4896</v>
      </c>
      <c r="AA1207" s="23" t="s">
        <v>56</v>
      </c>
      <c r="AB1207" s="23">
        <v>13197</v>
      </c>
      <c r="AC1207" s="23">
        <v>13197</v>
      </c>
      <c r="AD1207" s="23" t="s">
        <v>56</v>
      </c>
      <c r="AE1207" s="23" t="s">
        <v>56</v>
      </c>
      <c r="AF1207" s="23" t="s">
        <v>56</v>
      </c>
      <c r="AG1207" s="23">
        <v>13197</v>
      </c>
      <c r="AH1207" s="23" t="s">
        <v>102</v>
      </c>
      <c r="AI1207" s="23">
        <v>6598.5</v>
      </c>
      <c r="AJ1207" s="23">
        <v>0</v>
      </c>
      <c r="AK1207" s="23" t="s">
        <v>58</v>
      </c>
      <c r="AL1207" s="23">
        <v>0</v>
      </c>
      <c r="AM1207" s="24" t="s">
        <v>59</v>
      </c>
      <c r="AN1207" s="24" t="s">
        <v>60</v>
      </c>
      <c r="AO1207" s="24"/>
      <c r="AP1207" s="23" t="s">
        <v>61</v>
      </c>
      <c r="AQ1207" s="23" t="s">
        <v>133</v>
      </c>
      <c r="AR1207" s="23" t="s">
        <v>538</v>
      </c>
      <c r="AS1207" s="23" t="s">
        <v>88</v>
      </c>
      <c r="AT1207" s="23" t="s">
        <v>89</v>
      </c>
      <c r="AU1207" s="23" t="s">
        <v>90</v>
      </c>
      <c r="AV1207" s="23" t="s">
        <v>1140</v>
      </c>
      <c r="AW1207" s="23" t="s">
        <v>92</v>
      </c>
      <c r="AX1207" s="23" t="s">
        <v>68</v>
      </c>
      <c r="AY1207" s="23" t="s">
        <v>93</v>
      </c>
      <c r="AZ1207" s="23" t="s">
        <v>10738</v>
      </c>
      <c r="BA1207" s="23" t="s">
        <v>155</v>
      </c>
      <c r="BB1207" s="23">
        <v>0</v>
      </c>
      <c r="BC1207" s="23" t="s">
        <v>10864</v>
      </c>
      <c r="BD1207" s="134">
        <v>42656</v>
      </c>
      <c r="BE1207" s="134">
        <v>42671</v>
      </c>
      <c r="BF1207" s="23">
        <v>13197</v>
      </c>
      <c r="BG1207" s="134">
        <v>42671</v>
      </c>
      <c r="BH1207" s="41" t="s">
        <v>10738</v>
      </c>
      <c r="BI1207" s="42">
        <v>406</v>
      </c>
      <c r="BJ1207" s="43">
        <v>13.533333333333333</v>
      </c>
    </row>
    <row r="1208" spans="1:62" ht="18.75" customHeight="1" x14ac:dyDescent="0.25">
      <c r="A1208" s="105" t="s">
        <v>10544</v>
      </c>
      <c r="B1208" s="17" t="s">
        <v>10870</v>
      </c>
      <c r="C1208" s="49">
        <v>82</v>
      </c>
      <c r="D1208" s="63" t="s">
        <v>3333</v>
      </c>
      <c r="E1208" s="24" t="s">
        <v>1633</v>
      </c>
      <c r="F1208" s="114">
        <v>5043</v>
      </c>
      <c r="G1208" s="51" t="s">
        <v>399</v>
      </c>
      <c r="H1208" s="24"/>
      <c r="I1208" s="24"/>
      <c r="J1208" s="51" t="s">
        <v>387</v>
      </c>
      <c r="K1208" s="51" t="s">
        <v>47</v>
      </c>
      <c r="L1208" s="51"/>
      <c r="M1208" s="54" t="s">
        <v>369</v>
      </c>
      <c r="N1208" s="55">
        <v>50000</v>
      </c>
      <c r="O1208" s="55">
        <v>0</v>
      </c>
      <c r="P1208" s="56">
        <v>50000</v>
      </c>
      <c r="Q1208" s="64"/>
      <c r="R1208" s="51"/>
      <c r="S1208" s="70" t="s">
        <v>375</v>
      </c>
      <c r="T1208" s="23">
        <v>1476721</v>
      </c>
      <c r="U1208" s="23" t="s">
        <v>10865</v>
      </c>
      <c r="V1208" s="23" t="s">
        <v>10866</v>
      </c>
      <c r="W1208" s="23" t="s">
        <v>52</v>
      </c>
      <c r="X1208" s="23" t="s">
        <v>10867</v>
      </c>
      <c r="Y1208" s="23" t="s">
        <v>10868</v>
      </c>
      <c r="Z1208" s="23" t="s">
        <v>10869</v>
      </c>
      <c r="AA1208" s="23" t="s">
        <v>56</v>
      </c>
      <c r="AB1208" s="23">
        <v>50000</v>
      </c>
      <c r="AC1208" s="23">
        <v>50000</v>
      </c>
      <c r="AD1208" s="23" t="s">
        <v>56</v>
      </c>
      <c r="AE1208" s="23" t="s">
        <v>56</v>
      </c>
      <c r="AF1208" s="23" t="s">
        <v>56</v>
      </c>
      <c r="AG1208" s="23">
        <v>50000</v>
      </c>
      <c r="AH1208" s="23" t="s">
        <v>102</v>
      </c>
      <c r="AI1208" s="23">
        <v>25000</v>
      </c>
      <c r="AJ1208" s="23">
        <v>0</v>
      </c>
      <c r="AK1208" s="23" t="s">
        <v>58</v>
      </c>
      <c r="AL1208" s="23">
        <v>0</v>
      </c>
      <c r="AM1208" s="24" t="s">
        <v>59</v>
      </c>
      <c r="AN1208" s="24" t="s">
        <v>60</v>
      </c>
      <c r="AO1208" s="24"/>
      <c r="AP1208" s="23" t="s">
        <v>61</v>
      </c>
      <c r="AQ1208" s="23" t="s">
        <v>270</v>
      </c>
      <c r="AR1208" s="23" t="s">
        <v>199</v>
      </c>
      <c r="AS1208" s="23" t="s">
        <v>88</v>
      </c>
      <c r="AT1208" s="23" t="s">
        <v>347</v>
      </c>
      <c r="AU1208" s="23" t="s">
        <v>65</v>
      </c>
      <c r="AV1208" s="23" t="s">
        <v>1841</v>
      </c>
      <c r="AW1208" s="23" t="s">
        <v>92</v>
      </c>
      <c r="AX1208" s="23" t="s">
        <v>68</v>
      </c>
      <c r="AY1208" s="23" t="s">
        <v>93</v>
      </c>
      <c r="AZ1208" s="23" t="s">
        <v>10552</v>
      </c>
      <c r="BA1208" s="23" t="s">
        <v>2362</v>
      </c>
      <c r="BB1208" s="23">
        <v>0</v>
      </c>
      <c r="BC1208" s="23" t="s">
        <v>10870</v>
      </c>
      <c r="BD1208" s="134">
        <v>41001</v>
      </c>
      <c r="BE1208" s="134">
        <v>41082</v>
      </c>
      <c r="BF1208" s="23">
        <v>50000</v>
      </c>
      <c r="BG1208" s="134">
        <v>41082</v>
      </c>
      <c r="BH1208" s="41" t="s">
        <v>10552</v>
      </c>
      <c r="BI1208" s="42">
        <v>2001</v>
      </c>
      <c r="BJ1208" s="43">
        <v>66.7</v>
      </c>
    </row>
    <row r="1209" spans="1:62" ht="18.75" customHeight="1" x14ac:dyDescent="0.25">
      <c r="A1209" s="105" t="s">
        <v>10544</v>
      </c>
      <c r="B1209" s="17" t="s">
        <v>10876</v>
      </c>
      <c r="C1209" s="49">
        <v>93</v>
      </c>
      <c r="D1209" s="63" t="s">
        <v>3333</v>
      </c>
      <c r="E1209" s="24" t="s">
        <v>377</v>
      </c>
      <c r="F1209" s="114">
        <v>5030</v>
      </c>
      <c r="G1209" s="51" t="s">
        <v>46</v>
      </c>
      <c r="H1209" s="24"/>
      <c r="I1209" s="24"/>
      <c r="J1209" s="51" t="s">
        <v>387</v>
      </c>
      <c r="K1209" s="51" t="s">
        <v>47</v>
      </c>
      <c r="L1209" s="51"/>
      <c r="M1209" s="54" t="s">
        <v>369</v>
      </c>
      <c r="N1209" s="55">
        <v>34953</v>
      </c>
      <c r="O1209" s="55">
        <v>0</v>
      </c>
      <c r="P1209" s="56">
        <v>34953</v>
      </c>
      <c r="Q1209" s="64"/>
      <c r="R1209" s="51"/>
      <c r="S1209" s="70" t="s">
        <v>375</v>
      </c>
      <c r="T1209" s="23">
        <v>1860698</v>
      </c>
      <c r="U1209" s="23" t="s">
        <v>10871</v>
      </c>
      <c r="V1209" s="23" t="s">
        <v>10872</v>
      </c>
      <c r="W1209" s="23" t="s">
        <v>52</v>
      </c>
      <c r="X1209" s="23" t="s">
        <v>10873</v>
      </c>
      <c r="Y1209" s="23" t="s">
        <v>10874</v>
      </c>
      <c r="Z1209" s="23" t="s">
        <v>4688</v>
      </c>
      <c r="AA1209" s="23" t="s">
        <v>56</v>
      </c>
      <c r="AB1209" s="23">
        <v>34953</v>
      </c>
      <c r="AC1209" s="23">
        <v>34953</v>
      </c>
      <c r="AD1209" s="23" t="s">
        <v>56</v>
      </c>
      <c r="AE1209" s="23" t="s">
        <v>56</v>
      </c>
      <c r="AF1209" s="23" t="s">
        <v>56</v>
      </c>
      <c r="AG1209" s="23">
        <v>34953</v>
      </c>
      <c r="AH1209" s="23" t="s">
        <v>102</v>
      </c>
      <c r="AI1209" s="23">
        <v>17476.5</v>
      </c>
      <c r="AJ1209" s="23">
        <v>0</v>
      </c>
      <c r="AK1209" s="23" t="s">
        <v>58</v>
      </c>
      <c r="AL1209" s="23">
        <v>0</v>
      </c>
      <c r="AM1209" s="24" t="s">
        <v>59</v>
      </c>
      <c r="AN1209" s="24" t="s">
        <v>60</v>
      </c>
      <c r="AO1209" s="24"/>
      <c r="AP1209" s="23" t="s">
        <v>61</v>
      </c>
      <c r="AQ1209" s="23" t="s">
        <v>270</v>
      </c>
      <c r="AR1209" s="23" t="s">
        <v>161</v>
      </c>
      <c r="AS1209" s="23" t="s">
        <v>88</v>
      </c>
      <c r="AT1209" s="23" t="s">
        <v>169</v>
      </c>
      <c r="AU1209" s="23" t="s">
        <v>65</v>
      </c>
      <c r="AV1209" s="23" t="s">
        <v>10875</v>
      </c>
      <c r="AW1209" s="23" t="s">
        <v>92</v>
      </c>
      <c r="AX1209" s="23" t="s">
        <v>68</v>
      </c>
      <c r="AY1209" s="23" t="s">
        <v>93</v>
      </c>
      <c r="AZ1209" s="23" t="s">
        <v>10561</v>
      </c>
      <c r="BA1209" s="23" t="s">
        <v>202</v>
      </c>
      <c r="BB1209" s="23">
        <v>0</v>
      </c>
      <c r="BC1209" s="23" t="s">
        <v>10876</v>
      </c>
      <c r="BD1209" s="134">
        <v>41757</v>
      </c>
      <c r="BE1209" s="134">
        <v>41788</v>
      </c>
      <c r="BF1209" s="23">
        <v>34953</v>
      </c>
      <c r="BG1209" s="134">
        <v>41788</v>
      </c>
      <c r="BH1209" s="41" t="s">
        <v>10561</v>
      </c>
      <c r="BI1209" s="42">
        <v>1296</v>
      </c>
      <c r="BJ1209" s="43">
        <v>43.2</v>
      </c>
    </row>
    <row r="1210" spans="1:62" ht="18.75" customHeight="1" x14ac:dyDescent="0.25">
      <c r="A1210" s="105" t="s">
        <v>10544</v>
      </c>
      <c r="B1210" s="17" t="s">
        <v>10882</v>
      </c>
      <c r="C1210" s="49">
        <v>82</v>
      </c>
      <c r="D1210" s="63" t="s">
        <v>3333</v>
      </c>
      <c r="E1210" s="24" t="s">
        <v>7170</v>
      </c>
      <c r="F1210" s="114">
        <v>165</v>
      </c>
      <c r="G1210" s="51" t="s">
        <v>399</v>
      </c>
      <c r="H1210" s="24"/>
      <c r="I1210" s="24"/>
      <c r="J1210" s="51" t="s">
        <v>387</v>
      </c>
      <c r="K1210" s="51" t="s">
        <v>6139</v>
      </c>
      <c r="L1210" s="51"/>
      <c r="M1210" s="54" t="s">
        <v>369</v>
      </c>
      <c r="N1210" s="55">
        <v>55346.58</v>
      </c>
      <c r="O1210" s="55">
        <v>0</v>
      </c>
      <c r="P1210" s="56">
        <v>55346.58</v>
      </c>
      <c r="Q1210" s="64"/>
      <c r="R1210" s="51"/>
      <c r="S1210" s="70" t="s">
        <v>375</v>
      </c>
      <c r="T1210" s="23">
        <v>1380167</v>
      </c>
      <c r="U1210" s="23" t="s">
        <v>10877</v>
      </c>
      <c r="V1210" s="23" t="s">
        <v>10878</v>
      </c>
      <c r="W1210" s="23" t="s">
        <v>52</v>
      </c>
      <c r="X1210" s="23" t="s">
        <v>10879</v>
      </c>
      <c r="Y1210" s="23" t="s">
        <v>10880</v>
      </c>
      <c r="Z1210" s="23" t="s">
        <v>10881</v>
      </c>
      <c r="AA1210" s="23" t="s">
        <v>56</v>
      </c>
      <c r="AB1210" s="23">
        <v>20000</v>
      </c>
      <c r="AC1210" s="23">
        <v>20000</v>
      </c>
      <c r="AD1210" s="23" t="s">
        <v>56</v>
      </c>
      <c r="AE1210" s="23" t="s">
        <v>56</v>
      </c>
      <c r="AF1210" s="23" t="s">
        <v>56</v>
      </c>
      <c r="AG1210" s="23">
        <v>20000</v>
      </c>
      <c r="AH1210" s="23" t="s">
        <v>102</v>
      </c>
      <c r="AI1210" s="23">
        <v>10000</v>
      </c>
      <c r="AJ1210" s="23">
        <v>0</v>
      </c>
      <c r="AK1210" s="23" t="s">
        <v>58</v>
      </c>
      <c r="AL1210" s="23">
        <v>0</v>
      </c>
      <c r="AM1210" s="24" t="s">
        <v>59</v>
      </c>
      <c r="AN1210" s="24" t="s">
        <v>60</v>
      </c>
      <c r="AO1210" s="24"/>
      <c r="AP1210" s="23" t="s">
        <v>61</v>
      </c>
      <c r="AQ1210" s="23" t="s">
        <v>270</v>
      </c>
      <c r="AR1210" s="23" t="s">
        <v>199</v>
      </c>
      <c r="AS1210" s="23" t="s">
        <v>88</v>
      </c>
      <c r="AT1210" s="23" t="s">
        <v>590</v>
      </c>
      <c r="AU1210" s="23" t="s">
        <v>65</v>
      </c>
      <c r="AV1210" s="23" t="s">
        <v>2095</v>
      </c>
      <c r="AW1210" s="23" t="s">
        <v>92</v>
      </c>
      <c r="AX1210" s="23" t="s">
        <v>68</v>
      </c>
      <c r="AY1210" s="23" t="s">
        <v>93</v>
      </c>
      <c r="AZ1210" s="23" t="s">
        <v>10561</v>
      </c>
      <c r="BA1210" s="23" t="s">
        <v>202</v>
      </c>
      <c r="BB1210" s="23">
        <v>0</v>
      </c>
      <c r="BC1210" s="23" t="s">
        <v>10882</v>
      </c>
      <c r="BD1210" s="134">
        <v>40816</v>
      </c>
      <c r="BE1210" s="134">
        <v>40834</v>
      </c>
      <c r="BF1210" s="23">
        <v>20000</v>
      </c>
      <c r="BG1210" s="134">
        <v>40834</v>
      </c>
      <c r="BH1210" s="41" t="s">
        <v>10561</v>
      </c>
      <c r="BI1210" s="42">
        <v>2250</v>
      </c>
      <c r="BJ1210" s="43">
        <v>75</v>
      </c>
    </row>
    <row r="1211" spans="1:62" ht="18.75" customHeight="1" x14ac:dyDescent="0.25">
      <c r="A1211" s="105" t="s">
        <v>10544</v>
      </c>
      <c r="B1211" s="17" t="s">
        <v>10887</v>
      </c>
      <c r="C1211" s="49">
        <v>93</v>
      </c>
      <c r="D1211" s="63" t="s">
        <v>3333</v>
      </c>
      <c r="E1211" s="24" t="s">
        <v>947</v>
      </c>
      <c r="F1211" s="114">
        <v>7000</v>
      </c>
      <c r="G1211" s="51" t="s">
        <v>46</v>
      </c>
      <c r="H1211" s="24"/>
      <c r="I1211" s="24"/>
      <c r="J1211" s="51" t="s">
        <v>387</v>
      </c>
      <c r="K1211" s="51" t="s">
        <v>6139</v>
      </c>
      <c r="L1211" s="51"/>
      <c r="M1211" s="54" t="s">
        <v>369</v>
      </c>
      <c r="N1211" s="55">
        <v>45837.5</v>
      </c>
      <c r="O1211" s="55">
        <v>0</v>
      </c>
      <c r="P1211" s="56">
        <v>45837.5</v>
      </c>
      <c r="Q1211" s="64"/>
      <c r="R1211" s="51"/>
      <c r="S1211" s="70" t="s">
        <v>375</v>
      </c>
      <c r="T1211" s="23">
        <v>1753700</v>
      </c>
      <c r="U1211" s="23" t="s">
        <v>10883</v>
      </c>
      <c r="V1211" s="23" t="s">
        <v>10884</v>
      </c>
      <c r="W1211" s="23" t="s">
        <v>52</v>
      </c>
      <c r="X1211" s="23" t="s">
        <v>10885</v>
      </c>
      <c r="Y1211" s="23" t="s">
        <v>10886</v>
      </c>
      <c r="Z1211" s="23" t="s">
        <v>5792</v>
      </c>
      <c r="AA1211" s="23" t="s">
        <v>56</v>
      </c>
      <c r="AB1211" s="23">
        <v>20000</v>
      </c>
      <c r="AC1211" s="23">
        <v>20000</v>
      </c>
      <c r="AD1211" s="23" t="s">
        <v>56</v>
      </c>
      <c r="AE1211" s="23" t="s">
        <v>56</v>
      </c>
      <c r="AF1211" s="23" t="s">
        <v>56</v>
      </c>
      <c r="AG1211" s="23">
        <v>20000</v>
      </c>
      <c r="AH1211" s="23" t="s">
        <v>102</v>
      </c>
      <c r="AI1211" s="23">
        <v>10000</v>
      </c>
      <c r="AJ1211" s="23">
        <v>0</v>
      </c>
      <c r="AK1211" s="23" t="s">
        <v>58</v>
      </c>
      <c r="AL1211" s="23">
        <v>0</v>
      </c>
      <c r="AM1211" s="24" t="s">
        <v>59</v>
      </c>
      <c r="AN1211" s="24" t="s">
        <v>60</v>
      </c>
      <c r="AO1211" s="24"/>
      <c r="AP1211" s="23" t="s">
        <v>61</v>
      </c>
      <c r="AQ1211" s="23" t="s">
        <v>270</v>
      </c>
      <c r="AR1211" s="23" t="s">
        <v>2674</v>
      </c>
      <c r="AS1211" s="23" t="s">
        <v>64</v>
      </c>
      <c r="AT1211" s="23" t="s">
        <v>169</v>
      </c>
      <c r="AU1211" s="23" t="s">
        <v>65</v>
      </c>
      <c r="AV1211" s="23" t="s">
        <v>7591</v>
      </c>
      <c r="AW1211" s="23" t="s">
        <v>292</v>
      </c>
      <c r="AX1211" s="23" t="s">
        <v>293</v>
      </c>
      <c r="AY1211" s="23" t="s">
        <v>93</v>
      </c>
      <c r="AZ1211" s="23" t="s">
        <v>10755</v>
      </c>
      <c r="BA1211" s="23" t="s">
        <v>202</v>
      </c>
      <c r="BB1211" s="23">
        <v>0</v>
      </c>
      <c r="BC1211" s="23" t="s">
        <v>10887</v>
      </c>
      <c r="BD1211" s="134">
        <v>41579</v>
      </c>
      <c r="BE1211" s="134">
        <v>41607</v>
      </c>
      <c r="BF1211" s="23">
        <v>20000</v>
      </c>
      <c r="BG1211" s="134">
        <v>41607</v>
      </c>
      <c r="BH1211" s="41" t="s">
        <v>10755</v>
      </c>
      <c r="BI1211" s="42">
        <v>1467</v>
      </c>
      <c r="BJ1211" s="43">
        <v>48.9</v>
      </c>
    </row>
    <row r="1212" spans="1:62" ht="18.75" customHeight="1" x14ac:dyDescent="0.25">
      <c r="A1212" s="105" t="s">
        <v>10544</v>
      </c>
      <c r="B1212" s="17" t="s">
        <v>10893</v>
      </c>
      <c r="C1212" s="49">
        <v>82</v>
      </c>
      <c r="D1212" s="63" t="s">
        <v>3333</v>
      </c>
      <c r="E1212" s="24" t="s">
        <v>3555</v>
      </c>
      <c r="F1212" s="114">
        <v>8030</v>
      </c>
      <c r="G1212" s="51" t="s">
        <v>374</v>
      </c>
      <c r="H1212" s="24"/>
      <c r="I1212" s="24"/>
      <c r="J1212" s="51" t="s">
        <v>387</v>
      </c>
      <c r="K1212" s="51" t="s">
        <v>47</v>
      </c>
      <c r="L1212" s="51"/>
      <c r="M1212" s="54" t="s">
        <v>48</v>
      </c>
      <c r="N1212" s="55">
        <v>89233.43</v>
      </c>
      <c r="O1212" s="55">
        <v>60500</v>
      </c>
      <c r="P1212" s="56">
        <v>28733.429999999993</v>
      </c>
      <c r="Q1212" s="64">
        <v>5500</v>
      </c>
      <c r="R1212" s="51"/>
      <c r="S1212" s="70" t="s">
        <v>375</v>
      </c>
      <c r="T1212" s="23">
        <v>1566482</v>
      </c>
      <c r="U1212" s="23" t="s">
        <v>10888</v>
      </c>
      <c r="V1212" s="23" t="s">
        <v>10889</v>
      </c>
      <c r="W1212" s="23" t="s">
        <v>52</v>
      </c>
      <c r="X1212" s="23" t="s">
        <v>10890</v>
      </c>
      <c r="Y1212" s="23" t="s">
        <v>10891</v>
      </c>
      <c r="Z1212" s="23" t="s">
        <v>10892</v>
      </c>
      <c r="AA1212" s="23" t="s">
        <v>56</v>
      </c>
      <c r="AB1212" s="23">
        <v>148884</v>
      </c>
      <c r="AC1212" s="23">
        <v>148884</v>
      </c>
      <c r="AD1212" s="23" t="s">
        <v>56</v>
      </c>
      <c r="AE1212" s="23" t="s">
        <v>56</v>
      </c>
      <c r="AF1212" s="23" t="s">
        <v>56</v>
      </c>
      <c r="AG1212" s="23">
        <v>148884</v>
      </c>
      <c r="AH1212" s="23" t="s">
        <v>102</v>
      </c>
      <c r="AI1212" s="23">
        <v>74442</v>
      </c>
      <c r="AJ1212" s="23">
        <v>0</v>
      </c>
      <c r="AK1212" s="23" t="s">
        <v>58</v>
      </c>
      <c r="AL1212" s="23">
        <v>0</v>
      </c>
      <c r="AM1212" s="24" t="s">
        <v>59</v>
      </c>
      <c r="AN1212" s="24" t="s">
        <v>60</v>
      </c>
      <c r="AO1212" s="24"/>
      <c r="AP1212" s="23" t="s">
        <v>61</v>
      </c>
      <c r="AQ1212" s="23" t="s">
        <v>270</v>
      </c>
      <c r="AR1212" s="23" t="s">
        <v>199</v>
      </c>
      <c r="AS1212" s="23" t="s">
        <v>88</v>
      </c>
      <c r="AT1212" s="23" t="s">
        <v>3120</v>
      </c>
      <c r="AU1212" s="23" t="s">
        <v>65</v>
      </c>
      <c r="AV1212" s="23" t="s">
        <v>406</v>
      </c>
      <c r="AW1212" s="23" t="s">
        <v>283</v>
      </c>
      <c r="AX1212" s="23" t="s">
        <v>10573</v>
      </c>
      <c r="AY1212" s="23" t="s">
        <v>93</v>
      </c>
      <c r="AZ1212" s="23" t="s">
        <v>10552</v>
      </c>
      <c r="BA1212" s="23" t="s">
        <v>223</v>
      </c>
      <c r="BB1212" s="23">
        <v>0</v>
      </c>
      <c r="BC1212" s="23" t="s">
        <v>10893</v>
      </c>
      <c r="BD1212" s="134">
        <v>41240</v>
      </c>
      <c r="BE1212" s="134">
        <v>41288</v>
      </c>
      <c r="BF1212" s="23">
        <v>148884</v>
      </c>
      <c r="BG1212" s="134">
        <v>41288</v>
      </c>
      <c r="BH1212" s="41" t="s">
        <v>10552</v>
      </c>
      <c r="BI1212" s="42">
        <v>1795</v>
      </c>
      <c r="BJ1212" s="43">
        <v>59.833333333333336</v>
      </c>
    </row>
    <row r="1213" spans="1:62" ht="18.75" customHeight="1" x14ac:dyDescent="0.25">
      <c r="A1213" s="105" t="s">
        <v>10544</v>
      </c>
      <c r="B1213" s="17" t="s">
        <v>10899</v>
      </c>
      <c r="C1213" s="49">
        <v>82</v>
      </c>
      <c r="D1213" s="63" t="s">
        <v>3333</v>
      </c>
      <c r="E1213" s="24" t="s">
        <v>2317</v>
      </c>
      <c r="F1213" s="114">
        <v>5009</v>
      </c>
      <c r="G1213" s="51" t="s">
        <v>1641</v>
      </c>
      <c r="H1213" s="24"/>
      <c r="I1213" s="24"/>
      <c r="J1213" s="51" t="s">
        <v>387</v>
      </c>
      <c r="K1213" s="51" t="s">
        <v>7172</v>
      </c>
      <c r="L1213" s="51"/>
      <c r="M1213" s="54" t="s">
        <v>48</v>
      </c>
      <c r="N1213" s="55">
        <v>20573.650000000001</v>
      </c>
      <c r="O1213" s="55">
        <v>13000</v>
      </c>
      <c r="P1213" s="56">
        <v>7573.6500000000015</v>
      </c>
      <c r="Q1213" s="64"/>
      <c r="R1213" s="51"/>
      <c r="S1213" s="38" t="s">
        <v>49</v>
      </c>
      <c r="T1213" s="23">
        <v>1250420</v>
      </c>
      <c r="U1213" s="23" t="s">
        <v>10894</v>
      </c>
      <c r="V1213" s="23" t="s">
        <v>10895</v>
      </c>
      <c r="W1213" s="23" t="s">
        <v>52</v>
      </c>
      <c r="X1213" s="23" t="s">
        <v>10896</v>
      </c>
      <c r="Y1213" s="23" t="s">
        <v>10897</v>
      </c>
      <c r="Z1213" s="23" t="s">
        <v>10898</v>
      </c>
      <c r="AA1213" s="23" t="s">
        <v>56</v>
      </c>
      <c r="AB1213" s="23">
        <v>2275</v>
      </c>
      <c r="AC1213" s="23">
        <v>3000</v>
      </c>
      <c r="AD1213" s="23" t="s">
        <v>56</v>
      </c>
      <c r="AE1213" s="23" t="s">
        <v>56</v>
      </c>
      <c r="AF1213" s="23" t="s">
        <v>56</v>
      </c>
      <c r="AG1213" s="23">
        <v>2275</v>
      </c>
      <c r="AH1213" s="23" t="s">
        <v>102</v>
      </c>
      <c r="AI1213" s="23">
        <v>1137.5</v>
      </c>
      <c r="AJ1213" s="23">
        <v>0</v>
      </c>
      <c r="AK1213" s="23" t="s">
        <v>58</v>
      </c>
      <c r="AL1213" s="23">
        <v>0</v>
      </c>
      <c r="AM1213" s="24" t="s">
        <v>59</v>
      </c>
      <c r="AN1213" s="24" t="s">
        <v>60</v>
      </c>
      <c r="AO1213" s="24"/>
      <c r="AP1213" s="23" t="s">
        <v>61</v>
      </c>
      <c r="AQ1213" s="23" t="s">
        <v>270</v>
      </c>
      <c r="AR1213" s="23" t="s">
        <v>199</v>
      </c>
      <c r="AS1213" s="23" t="s">
        <v>64</v>
      </c>
      <c r="AT1213" s="23" t="s">
        <v>347</v>
      </c>
      <c r="AU1213" s="23" t="s">
        <v>65</v>
      </c>
      <c r="AV1213" s="23" t="s">
        <v>505</v>
      </c>
      <c r="AW1213" s="23" t="s">
        <v>105</v>
      </c>
      <c r="AX1213" s="23" t="s">
        <v>68</v>
      </c>
      <c r="AY1213" s="23" t="s">
        <v>93</v>
      </c>
      <c r="AZ1213" s="23" t="s">
        <v>10620</v>
      </c>
      <c r="BA1213" s="23" t="s">
        <v>223</v>
      </c>
      <c r="BB1213" s="23">
        <v>0</v>
      </c>
      <c r="BC1213" s="23" t="s">
        <v>10899</v>
      </c>
      <c r="BD1213" s="134">
        <v>40403</v>
      </c>
      <c r="BE1213" s="134">
        <v>40434</v>
      </c>
      <c r="BF1213" s="23">
        <v>2275</v>
      </c>
      <c r="BG1213" s="134">
        <v>40434</v>
      </c>
      <c r="BH1213" s="41" t="s">
        <v>10620</v>
      </c>
      <c r="BI1213" s="42">
        <v>2646</v>
      </c>
      <c r="BJ1213" s="43">
        <v>88.2</v>
      </c>
    </row>
    <row r="1214" spans="1:62" ht="18.75" customHeight="1" x14ac:dyDescent="0.25">
      <c r="A1214" s="105" t="s">
        <v>10544</v>
      </c>
      <c r="B1214" s="17" t="s">
        <v>10904</v>
      </c>
      <c r="C1214" s="49">
        <v>82</v>
      </c>
      <c r="D1214" s="63" t="s">
        <v>3333</v>
      </c>
      <c r="E1214" s="24" t="s">
        <v>1633</v>
      </c>
      <c r="F1214" s="114">
        <v>5043</v>
      </c>
      <c r="G1214" s="51" t="s">
        <v>46</v>
      </c>
      <c r="H1214" s="24"/>
      <c r="I1214" s="24"/>
      <c r="J1214" s="51" t="s">
        <v>387</v>
      </c>
      <c r="K1214" s="51" t="s">
        <v>6139</v>
      </c>
      <c r="L1214" s="51"/>
      <c r="M1214" s="54" t="s">
        <v>369</v>
      </c>
      <c r="N1214" s="55">
        <v>47559.08</v>
      </c>
      <c r="O1214" s="55">
        <v>0</v>
      </c>
      <c r="P1214" s="56">
        <v>47559.08</v>
      </c>
      <c r="Q1214" s="64"/>
      <c r="R1214" s="51"/>
      <c r="S1214" s="70" t="s">
        <v>375</v>
      </c>
      <c r="T1214" s="23">
        <v>1665529</v>
      </c>
      <c r="U1214" s="23" t="s">
        <v>10900</v>
      </c>
      <c r="V1214" s="23" t="s">
        <v>10901</v>
      </c>
      <c r="W1214" s="23" t="s">
        <v>52</v>
      </c>
      <c r="X1214" s="23" t="s">
        <v>10902</v>
      </c>
      <c r="Y1214" s="23" t="s">
        <v>9850</v>
      </c>
      <c r="Z1214" s="23" t="s">
        <v>10903</v>
      </c>
      <c r="AA1214" s="23" t="s">
        <v>56</v>
      </c>
      <c r="AB1214" s="23">
        <v>23399</v>
      </c>
      <c r="AC1214" s="23">
        <v>23399</v>
      </c>
      <c r="AD1214" s="23" t="s">
        <v>56</v>
      </c>
      <c r="AE1214" s="23" t="s">
        <v>56</v>
      </c>
      <c r="AF1214" s="23" t="s">
        <v>56</v>
      </c>
      <c r="AG1214" s="23">
        <v>23399</v>
      </c>
      <c r="AH1214" s="23" t="s">
        <v>102</v>
      </c>
      <c r="AI1214" s="23">
        <v>11699.5</v>
      </c>
      <c r="AJ1214" s="23">
        <v>0</v>
      </c>
      <c r="AK1214" s="23" t="s">
        <v>58</v>
      </c>
      <c r="AL1214" s="23">
        <v>0</v>
      </c>
      <c r="AM1214" s="24" t="s">
        <v>59</v>
      </c>
      <c r="AN1214" s="24" t="s">
        <v>60</v>
      </c>
      <c r="AO1214" s="24"/>
      <c r="AP1214" s="23" t="s">
        <v>61</v>
      </c>
      <c r="AQ1214" s="23" t="s">
        <v>270</v>
      </c>
      <c r="AR1214" s="23" t="s">
        <v>63</v>
      </c>
      <c r="AS1214" s="23" t="s">
        <v>64</v>
      </c>
      <c r="AT1214" s="23" t="s">
        <v>169</v>
      </c>
      <c r="AU1214" s="23" t="s">
        <v>65</v>
      </c>
      <c r="AV1214" s="23" t="s">
        <v>1094</v>
      </c>
      <c r="AW1214" s="23" t="s">
        <v>92</v>
      </c>
      <c r="AX1214" s="23" t="s">
        <v>68</v>
      </c>
      <c r="AY1214" s="23" t="s">
        <v>93</v>
      </c>
      <c r="AZ1214" s="23" t="s">
        <v>10561</v>
      </c>
      <c r="BA1214" s="23" t="s">
        <v>155</v>
      </c>
      <c r="BB1214" s="23">
        <v>0</v>
      </c>
      <c r="BC1214" s="23" t="s">
        <v>10904</v>
      </c>
      <c r="BD1214" s="134">
        <v>41442</v>
      </c>
      <c r="BE1214" s="134">
        <v>41453</v>
      </c>
      <c r="BF1214" s="23">
        <v>23399</v>
      </c>
      <c r="BG1214" s="134">
        <v>41453</v>
      </c>
      <c r="BH1214" s="41" t="s">
        <v>10561</v>
      </c>
      <c r="BI1214" s="42">
        <v>1631</v>
      </c>
      <c r="BJ1214" s="43">
        <v>54.366666666666667</v>
      </c>
    </row>
    <row r="1215" spans="1:62" ht="18.75" customHeight="1" x14ac:dyDescent="0.25">
      <c r="A1215" s="105" t="s">
        <v>10544</v>
      </c>
      <c r="B1215" s="17" t="s">
        <v>10909</v>
      </c>
      <c r="C1215" s="49">
        <v>93</v>
      </c>
      <c r="D1215" s="63" t="s">
        <v>3333</v>
      </c>
      <c r="E1215" s="24" t="s">
        <v>377</v>
      </c>
      <c r="F1215" s="114">
        <v>5030</v>
      </c>
      <c r="G1215" s="51" t="s">
        <v>46</v>
      </c>
      <c r="H1215" s="24"/>
      <c r="I1215" s="24"/>
      <c r="J1215" s="51" t="s">
        <v>387</v>
      </c>
      <c r="K1215" s="51" t="s">
        <v>47</v>
      </c>
      <c r="L1215" s="51"/>
      <c r="M1215" s="54" t="s">
        <v>369</v>
      </c>
      <c r="N1215" s="55">
        <v>179279.03999999998</v>
      </c>
      <c r="O1215" s="55">
        <v>0</v>
      </c>
      <c r="P1215" s="56">
        <v>179279.03999999998</v>
      </c>
      <c r="Q1215" s="64"/>
      <c r="R1215" s="51"/>
      <c r="S1215" s="70" t="s">
        <v>375</v>
      </c>
      <c r="T1215" s="23">
        <v>1848861</v>
      </c>
      <c r="U1215" s="23" t="s">
        <v>10905</v>
      </c>
      <c r="V1215" s="23" t="s">
        <v>10906</v>
      </c>
      <c r="W1215" s="23" t="s">
        <v>52</v>
      </c>
      <c r="X1215" s="23" t="s">
        <v>10907</v>
      </c>
      <c r="Y1215" s="23" t="s">
        <v>10908</v>
      </c>
      <c r="Z1215" s="23" t="s">
        <v>2119</v>
      </c>
      <c r="AA1215" s="23" t="s">
        <v>56</v>
      </c>
      <c r="AB1215" s="23">
        <v>90555</v>
      </c>
      <c r="AC1215" s="23">
        <v>90555</v>
      </c>
      <c r="AD1215" s="23" t="s">
        <v>56</v>
      </c>
      <c r="AE1215" s="23" t="s">
        <v>56</v>
      </c>
      <c r="AF1215" s="23" t="s">
        <v>56</v>
      </c>
      <c r="AG1215" s="23">
        <v>90555</v>
      </c>
      <c r="AH1215" s="23" t="s">
        <v>102</v>
      </c>
      <c r="AI1215" s="23">
        <v>45277.5</v>
      </c>
      <c r="AJ1215" s="23">
        <v>0</v>
      </c>
      <c r="AK1215" s="23" t="s">
        <v>58</v>
      </c>
      <c r="AL1215" s="23">
        <v>0</v>
      </c>
      <c r="AM1215" s="24" t="s">
        <v>59</v>
      </c>
      <c r="AN1215" s="24" t="s">
        <v>60</v>
      </c>
      <c r="AO1215" s="24"/>
      <c r="AP1215" s="23" t="s">
        <v>61</v>
      </c>
      <c r="AQ1215" s="23" t="s">
        <v>270</v>
      </c>
      <c r="AR1215" s="23" t="s">
        <v>199</v>
      </c>
      <c r="AS1215" s="23" t="s">
        <v>88</v>
      </c>
      <c r="AT1215" s="23" t="s">
        <v>169</v>
      </c>
      <c r="AU1215" s="23" t="s">
        <v>65</v>
      </c>
      <c r="AV1215" s="23" t="s">
        <v>1958</v>
      </c>
      <c r="AW1215" s="23" t="s">
        <v>92</v>
      </c>
      <c r="AX1215" s="23" t="s">
        <v>68</v>
      </c>
      <c r="AY1215" s="23" t="s">
        <v>93</v>
      </c>
      <c r="AZ1215" s="23" t="s">
        <v>10552</v>
      </c>
      <c r="BA1215" s="23" t="s">
        <v>155</v>
      </c>
      <c r="BB1215" s="23">
        <v>0</v>
      </c>
      <c r="BC1215" s="23" t="s">
        <v>10909</v>
      </c>
      <c r="BD1215" s="134">
        <v>41754</v>
      </c>
      <c r="BE1215" s="134">
        <v>41768</v>
      </c>
      <c r="BF1215" s="23">
        <v>90555</v>
      </c>
      <c r="BG1215" s="134">
        <v>41768</v>
      </c>
      <c r="BH1215" s="41" t="s">
        <v>10552</v>
      </c>
      <c r="BI1215" s="42">
        <v>1315</v>
      </c>
      <c r="BJ1215" s="43">
        <v>43.833333333333336</v>
      </c>
    </row>
    <row r="1216" spans="1:62" ht="18.75" customHeight="1" x14ac:dyDescent="0.25">
      <c r="A1216" s="105" t="s">
        <v>10544</v>
      </c>
      <c r="B1216" s="17" t="s">
        <v>10916</v>
      </c>
      <c r="C1216" s="49">
        <v>93</v>
      </c>
      <c r="D1216" s="63" t="s">
        <v>3333</v>
      </c>
      <c r="E1216" s="24" t="s">
        <v>377</v>
      </c>
      <c r="F1216" s="114">
        <v>5030</v>
      </c>
      <c r="G1216" s="51" t="s">
        <v>46</v>
      </c>
      <c r="H1216" s="24"/>
      <c r="I1216" s="24"/>
      <c r="J1216" s="51" t="s">
        <v>387</v>
      </c>
      <c r="K1216" s="51" t="s">
        <v>47</v>
      </c>
      <c r="L1216" s="51"/>
      <c r="M1216" s="54" t="s">
        <v>369</v>
      </c>
      <c r="N1216" s="55">
        <v>104962.94</v>
      </c>
      <c r="O1216" s="55">
        <v>0</v>
      </c>
      <c r="P1216" s="56">
        <v>104962.94</v>
      </c>
      <c r="Q1216" s="64"/>
      <c r="R1216" s="51"/>
      <c r="S1216" s="70" t="s">
        <v>375</v>
      </c>
      <c r="T1216" s="23">
        <v>1790337</v>
      </c>
      <c r="U1216" s="23" t="s">
        <v>10910</v>
      </c>
      <c r="V1216" s="23" t="s">
        <v>10911</v>
      </c>
      <c r="W1216" s="23" t="s">
        <v>52</v>
      </c>
      <c r="X1216" s="23" t="s">
        <v>10912</v>
      </c>
      <c r="Y1216" s="23" t="s">
        <v>10913</v>
      </c>
      <c r="Z1216" s="23" t="s">
        <v>10914</v>
      </c>
      <c r="AA1216" s="23" t="s">
        <v>56</v>
      </c>
      <c r="AB1216" s="23">
        <v>52871</v>
      </c>
      <c r="AC1216" s="23">
        <v>52871</v>
      </c>
      <c r="AD1216" s="23" t="s">
        <v>56</v>
      </c>
      <c r="AE1216" s="23" t="s">
        <v>56</v>
      </c>
      <c r="AF1216" s="23" t="s">
        <v>56</v>
      </c>
      <c r="AG1216" s="23">
        <v>52871</v>
      </c>
      <c r="AH1216" s="23" t="s">
        <v>102</v>
      </c>
      <c r="AI1216" s="23">
        <v>26435.5</v>
      </c>
      <c r="AJ1216" s="23">
        <v>0</v>
      </c>
      <c r="AK1216" s="23" t="s">
        <v>58</v>
      </c>
      <c r="AL1216" s="23">
        <v>0</v>
      </c>
      <c r="AM1216" s="24" t="s">
        <v>59</v>
      </c>
      <c r="AN1216" s="24" t="s">
        <v>60</v>
      </c>
      <c r="AO1216" s="24"/>
      <c r="AP1216" s="23" t="s">
        <v>61</v>
      </c>
      <c r="AQ1216" s="23" t="s">
        <v>270</v>
      </c>
      <c r="AR1216" s="23" t="s">
        <v>87</v>
      </c>
      <c r="AS1216" s="23" t="s">
        <v>88</v>
      </c>
      <c r="AT1216" s="23" t="s">
        <v>169</v>
      </c>
      <c r="AU1216" s="23" t="s">
        <v>65</v>
      </c>
      <c r="AV1216" s="23" t="s">
        <v>10915</v>
      </c>
      <c r="AW1216" s="23" t="s">
        <v>92</v>
      </c>
      <c r="AX1216" s="23" t="s">
        <v>68</v>
      </c>
      <c r="AY1216" s="23" t="s">
        <v>93</v>
      </c>
      <c r="AZ1216" s="23" t="s">
        <v>10552</v>
      </c>
      <c r="BA1216" s="23" t="s">
        <v>155</v>
      </c>
      <c r="BB1216" s="23">
        <v>0</v>
      </c>
      <c r="BC1216" s="23" t="s">
        <v>10916</v>
      </c>
      <c r="BD1216" s="134">
        <v>41674</v>
      </c>
      <c r="BE1216" s="134">
        <v>41682</v>
      </c>
      <c r="BF1216" s="23">
        <v>52871</v>
      </c>
      <c r="BG1216" s="134">
        <v>41682</v>
      </c>
      <c r="BH1216" s="41" t="s">
        <v>10552</v>
      </c>
      <c r="BI1216" s="42">
        <v>1401</v>
      </c>
      <c r="BJ1216" s="43">
        <v>46.7</v>
      </c>
    </row>
    <row r="1217" spans="1:62" ht="18.75" customHeight="1" x14ac:dyDescent="0.25">
      <c r="A1217" s="105" t="s">
        <v>10544</v>
      </c>
      <c r="B1217" s="17" t="s">
        <v>10921</v>
      </c>
      <c r="C1217" s="49">
        <v>82</v>
      </c>
      <c r="D1217" s="63" t="s">
        <v>3333</v>
      </c>
      <c r="E1217" s="24" t="s">
        <v>377</v>
      </c>
      <c r="F1217" s="114">
        <v>1008</v>
      </c>
      <c r="G1217" s="51" t="s">
        <v>374</v>
      </c>
      <c r="H1217" s="24"/>
      <c r="I1217" s="24"/>
      <c r="J1217" s="51" t="s">
        <v>925</v>
      </c>
      <c r="K1217" s="51" t="s">
        <v>378</v>
      </c>
      <c r="L1217" s="51"/>
      <c r="M1217" s="54" t="s">
        <v>369</v>
      </c>
      <c r="N1217" s="55">
        <v>54864.26</v>
      </c>
      <c r="O1217" s="55">
        <v>0</v>
      </c>
      <c r="P1217" s="56">
        <v>54864.26</v>
      </c>
      <c r="Q1217" s="64"/>
      <c r="R1217" s="51"/>
      <c r="S1217" s="38" t="s">
        <v>49</v>
      </c>
      <c r="T1217" s="23">
        <v>1294198</v>
      </c>
      <c r="U1217" s="23" t="s">
        <v>10917</v>
      </c>
      <c r="V1217" s="23" t="s">
        <v>10918</v>
      </c>
      <c r="W1217" s="23" t="s">
        <v>52</v>
      </c>
      <c r="X1217" s="23" t="s">
        <v>10919</v>
      </c>
      <c r="Y1217" s="23">
        <v>20099327252</v>
      </c>
      <c r="Z1217" s="23" t="s">
        <v>10920</v>
      </c>
      <c r="AA1217" s="23" t="s">
        <v>56</v>
      </c>
      <c r="AB1217" s="23">
        <v>27623</v>
      </c>
      <c r="AC1217" s="23">
        <v>27623</v>
      </c>
      <c r="AD1217" s="23" t="s">
        <v>56</v>
      </c>
      <c r="AE1217" s="23" t="s">
        <v>56</v>
      </c>
      <c r="AF1217" s="23" t="s">
        <v>56</v>
      </c>
      <c r="AG1217" s="23">
        <v>19336.099999999999</v>
      </c>
      <c r="AH1217" s="23" t="s">
        <v>102</v>
      </c>
      <c r="AI1217" s="23">
        <v>9668.0499999999993</v>
      </c>
      <c r="AJ1217" s="23">
        <v>0</v>
      </c>
      <c r="AK1217" s="23" t="s">
        <v>58</v>
      </c>
      <c r="AL1217" s="23">
        <v>0</v>
      </c>
      <c r="AM1217" s="24" t="s">
        <v>59</v>
      </c>
      <c r="AN1217" s="24" t="s">
        <v>60</v>
      </c>
      <c r="AO1217" s="24"/>
      <c r="AP1217" s="23" t="s">
        <v>61</v>
      </c>
      <c r="AQ1217" s="23" t="s">
        <v>270</v>
      </c>
      <c r="AR1217" s="23" t="s">
        <v>63</v>
      </c>
      <c r="AS1217" s="23" t="s">
        <v>88</v>
      </c>
      <c r="AT1217" s="23" t="s">
        <v>347</v>
      </c>
      <c r="AU1217" s="23" t="s">
        <v>65</v>
      </c>
      <c r="AV1217" s="23" t="s">
        <v>114</v>
      </c>
      <c r="AW1217" s="23" t="s">
        <v>92</v>
      </c>
      <c r="AX1217" s="23" t="s">
        <v>68</v>
      </c>
      <c r="AY1217" s="23" t="s">
        <v>93</v>
      </c>
      <c r="AZ1217" s="23" t="s">
        <v>10552</v>
      </c>
      <c r="BA1217" s="23" t="s">
        <v>155</v>
      </c>
      <c r="BB1217" s="23">
        <v>0</v>
      </c>
      <c r="BC1217" s="23" t="s">
        <v>10921</v>
      </c>
      <c r="BD1217" s="134">
        <v>40585</v>
      </c>
      <c r="BE1217" s="134">
        <v>40596</v>
      </c>
      <c r="BF1217" s="23">
        <v>27623</v>
      </c>
      <c r="BG1217" s="134">
        <v>40596</v>
      </c>
      <c r="BH1217" s="41" t="s">
        <v>10552</v>
      </c>
      <c r="BI1217" s="42">
        <v>2487</v>
      </c>
      <c r="BJ1217" s="43">
        <v>82.9</v>
      </c>
    </row>
    <row r="1218" spans="1:62" ht="18.75" customHeight="1" x14ac:dyDescent="0.25">
      <c r="A1218" s="105" t="s">
        <v>10544</v>
      </c>
      <c r="B1218" s="17" t="s">
        <v>10927</v>
      </c>
      <c r="C1218" s="49">
        <v>82</v>
      </c>
      <c r="D1218" s="63" t="s">
        <v>3333</v>
      </c>
      <c r="E1218" s="24" t="s">
        <v>917</v>
      </c>
      <c r="F1218" s="114">
        <v>5012</v>
      </c>
      <c r="G1218" s="51" t="s">
        <v>374</v>
      </c>
      <c r="H1218" s="24"/>
      <c r="I1218" s="24"/>
      <c r="J1218" s="51" t="s">
        <v>925</v>
      </c>
      <c r="K1218" s="51" t="s">
        <v>378</v>
      </c>
      <c r="L1218" s="51"/>
      <c r="M1218" s="54" t="s">
        <v>369</v>
      </c>
      <c r="N1218" s="55">
        <v>274374.74</v>
      </c>
      <c r="O1218" s="55">
        <v>0</v>
      </c>
      <c r="P1218" s="56">
        <v>274374.74</v>
      </c>
      <c r="Q1218" s="64"/>
      <c r="R1218" s="51"/>
      <c r="S1218" s="70" t="s">
        <v>375</v>
      </c>
      <c r="T1218" s="23">
        <v>1670796</v>
      </c>
      <c r="U1218" s="23" t="s">
        <v>10922</v>
      </c>
      <c r="V1218" s="23" t="s">
        <v>10923</v>
      </c>
      <c r="W1218" s="23" t="s">
        <v>52</v>
      </c>
      <c r="X1218" s="23" t="s">
        <v>10924</v>
      </c>
      <c r="Y1218" s="23" t="s">
        <v>10925</v>
      </c>
      <c r="Z1218" s="23" t="s">
        <v>10926</v>
      </c>
      <c r="AA1218" s="23" t="s">
        <v>56</v>
      </c>
      <c r="AB1218" s="23">
        <v>132500</v>
      </c>
      <c r="AC1218" s="23">
        <v>250000</v>
      </c>
      <c r="AD1218" s="23" t="s">
        <v>56</v>
      </c>
      <c r="AE1218" s="23" t="s">
        <v>56</v>
      </c>
      <c r="AF1218" s="23" t="s">
        <v>56</v>
      </c>
      <c r="AG1218" s="23">
        <v>132500</v>
      </c>
      <c r="AH1218" s="23" t="s">
        <v>102</v>
      </c>
      <c r="AI1218" s="23">
        <v>66250</v>
      </c>
      <c r="AJ1218" s="23">
        <v>0</v>
      </c>
      <c r="AK1218" s="23" t="s">
        <v>58</v>
      </c>
      <c r="AL1218" s="23">
        <v>0</v>
      </c>
      <c r="AM1218" s="24" t="s">
        <v>59</v>
      </c>
      <c r="AN1218" s="24" t="s">
        <v>60</v>
      </c>
      <c r="AO1218" s="24"/>
      <c r="AP1218" s="23" t="s">
        <v>61</v>
      </c>
      <c r="AQ1218" s="23" t="s">
        <v>270</v>
      </c>
      <c r="AR1218" s="23" t="s">
        <v>63</v>
      </c>
      <c r="AS1218" s="23" t="s">
        <v>88</v>
      </c>
      <c r="AT1218" s="23" t="s">
        <v>169</v>
      </c>
      <c r="AU1218" s="23" t="s">
        <v>65</v>
      </c>
      <c r="AV1218" s="23" t="s">
        <v>5343</v>
      </c>
      <c r="AW1218" s="23" t="s">
        <v>92</v>
      </c>
      <c r="AX1218" s="23" t="s">
        <v>68</v>
      </c>
      <c r="AY1218" s="23" t="s">
        <v>93</v>
      </c>
      <c r="AZ1218" s="23" t="s">
        <v>10552</v>
      </c>
      <c r="BA1218" s="23" t="s">
        <v>155</v>
      </c>
      <c r="BB1218" s="23">
        <v>0</v>
      </c>
      <c r="BC1218" s="23" t="s">
        <v>10927</v>
      </c>
      <c r="BD1218" s="134">
        <v>41452</v>
      </c>
      <c r="BE1218" s="134">
        <v>41464</v>
      </c>
      <c r="BF1218" s="23">
        <v>132500</v>
      </c>
      <c r="BG1218" s="134">
        <v>41464</v>
      </c>
      <c r="BH1218" s="41" t="s">
        <v>10552</v>
      </c>
      <c r="BI1218" s="42">
        <v>1619</v>
      </c>
      <c r="BJ1218" s="43">
        <v>53.966666666666669</v>
      </c>
    </row>
    <row r="1219" spans="1:62" ht="18.75" customHeight="1" x14ac:dyDescent="0.25">
      <c r="A1219" s="105" t="s">
        <v>10544</v>
      </c>
      <c r="B1219" s="17" t="s">
        <v>10932</v>
      </c>
      <c r="C1219" s="49">
        <v>93</v>
      </c>
      <c r="D1219" s="63" t="s">
        <v>3333</v>
      </c>
      <c r="E1219" s="24" t="s">
        <v>1634</v>
      </c>
      <c r="F1219" s="114">
        <v>5031</v>
      </c>
      <c r="G1219" s="51" t="s">
        <v>389</v>
      </c>
      <c r="H1219" s="24"/>
      <c r="I1219" s="24"/>
      <c r="J1219" s="51" t="s">
        <v>387</v>
      </c>
      <c r="K1219" s="51" t="s">
        <v>47</v>
      </c>
      <c r="L1219" s="51"/>
      <c r="M1219" s="54" t="s">
        <v>369</v>
      </c>
      <c r="N1219" s="55">
        <v>96813.51999999999</v>
      </c>
      <c r="O1219" s="55">
        <v>0</v>
      </c>
      <c r="P1219" s="56">
        <v>96813.51999999999</v>
      </c>
      <c r="Q1219" s="64"/>
      <c r="R1219" s="51"/>
      <c r="S1219" s="70" t="s">
        <v>375</v>
      </c>
      <c r="T1219" s="23">
        <v>1427633</v>
      </c>
      <c r="U1219" s="23" t="s">
        <v>10928</v>
      </c>
      <c r="V1219" s="23" t="s">
        <v>10929</v>
      </c>
      <c r="W1219" s="23" t="s">
        <v>52</v>
      </c>
      <c r="X1219" s="23" t="s">
        <v>10930</v>
      </c>
      <c r="Y1219" s="23" t="s">
        <v>10931</v>
      </c>
      <c r="Z1219" s="23" t="s">
        <v>5255</v>
      </c>
      <c r="AA1219" s="23" t="s">
        <v>56</v>
      </c>
      <c r="AB1219" s="23">
        <v>40000</v>
      </c>
      <c r="AC1219" s="23">
        <v>40000</v>
      </c>
      <c r="AD1219" s="23" t="s">
        <v>56</v>
      </c>
      <c r="AE1219" s="23" t="s">
        <v>56</v>
      </c>
      <c r="AF1219" s="23" t="s">
        <v>56</v>
      </c>
      <c r="AG1219" s="23">
        <v>40000</v>
      </c>
      <c r="AH1219" s="23" t="s">
        <v>102</v>
      </c>
      <c r="AI1219" s="23">
        <v>20000</v>
      </c>
      <c r="AJ1219" s="23">
        <v>0</v>
      </c>
      <c r="AK1219" s="23" t="s">
        <v>58</v>
      </c>
      <c r="AL1219" s="23">
        <v>0</v>
      </c>
      <c r="AM1219" s="24" t="s">
        <v>59</v>
      </c>
      <c r="AN1219" s="24" t="s">
        <v>60</v>
      </c>
      <c r="AO1219" s="24"/>
      <c r="AP1219" s="23" t="s">
        <v>61</v>
      </c>
      <c r="AQ1219" s="23" t="s">
        <v>270</v>
      </c>
      <c r="AR1219" s="23" t="s">
        <v>63</v>
      </c>
      <c r="AS1219" s="23" t="s">
        <v>88</v>
      </c>
      <c r="AT1219" s="23" t="s">
        <v>347</v>
      </c>
      <c r="AU1219" s="23" t="s">
        <v>65</v>
      </c>
      <c r="AV1219" s="23" t="s">
        <v>472</v>
      </c>
      <c r="AW1219" s="23" t="s">
        <v>92</v>
      </c>
      <c r="AX1219" s="23" t="s">
        <v>68</v>
      </c>
      <c r="AY1219" s="23" t="s">
        <v>93</v>
      </c>
      <c r="AZ1219" s="23" t="s">
        <v>10561</v>
      </c>
      <c r="BA1219" s="23" t="s">
        <v>155</v>
      </c>
      <c r="BB1219" s="23">
        <v>0</v>
      </c>
      <c r="BC1219" s="23" t="s">
        <v>10932</v>
      </c>
      <c r="BD1219" s="134">
        <v>40847</v>
      </c>
      <c r="BE1219" s="134">
        <v>40970</v>
      </c>
      <c r="BF1219" s="23">
        <v>40000</v>
      </c>
      <c r="BG1219" s="134">
        <v>40970</v>
      </c>
      <c r="BH1219" s="41" t="s">
        <v>10561</v>
      </c>
      <c r="BI1219" s="42">
        <v>2114</v>
      </c>
      <c r="BJ1219" s="43">
        <v>70.466666666666669</v>
      </c>
    </row>
    <row r="1220" spans="1:62" ht="18.75" customHeight="1" x14ac:dyDescent="0.25">
      <c r="A1220" s="105" t="s">
        <v>10544</v>
      </c>
      <c r="B1220" s="17" t="s">
        <v>10938</v>
      </c>
      <c r="C1220" s="49">
        <v>93</v>
      </c>
      <c r="D1220" s="63" t="s">
        <v>3333</v>
      </c>
      <c r="E1220" s="24" t="s">
        <v>1634</v>
      </c>
      <c r="F1220" s="114">
        <v>5031</v>
      </c>
      <c r="G1220" s="51" t="s">
        <v>389</v>
      </c>
      <c r="H1220" s="24"/>
      <c r="I1220" s="24"/>
      <c r="J1220" s="51" t="s">
        <v>387</v>
      </c>
      <c r="K1220" s="51" t="s">
        <v>47</v>
      </c>
      <c r="L1220" s="51"/>
      <c r="M1220" s="54" t="s">
        <v>369</v>
      </c>
      <c r="N1220" s="55">
        <v>160741.04</v>
      </c>
      <c r="O1220" s="55">
        <v>0</v>
      </c>
      <c r="P1220" s="56">
        <v>160741.04</v>
      </c>
      <c r="Q1220" s="64"/>
      <c r="R1220" s="51"/>
      <c r="S1220" s="38" t="s">
        <v>49</v>
      </c>
      <c r="T1220" s="23">
        <v>1365908</v>
      </c>
      <c r="U1220" s="23" t="s">
        <v>10933</v>
      </c>
      <c r="V1220" s="23" t="s">
        <v>10934</v>
      </c>
      <c r="W1220" s="23" t="s">
        <v>52</v>
      </c>
      <c r="X1220" s="23" t="s">
        <v>10935</v>
      </c>
      <c r="Y1220" s="23" t="s">
        <v>10936</v>
      </c>
      <c r="Z1220" s="23" t="s">
        <v>10937</v>
      </c>
      <c r="AA1220" s="23" t="s">
        <v>56</v>
      </c>
      <c r="AB1220" s="23">
        <v>60000</v>
      </c>
      <c r="AC1220" s="23">
        <v>60000</v>
      </c>
      <c r="AD1220" s="23" t="s">
        <v>56</v>
      </c>
      <c r="AE1220" s="23" t="s">
        <v>56</v>
      </c>
      <c r="AF1220" s="23" t="s">
        <v>56</v>
      </c>
      <c r="AG1220" s="23">
        <v>60000</v>
      </c>
      <c r="AH1220" s="23" t="s">
        <v>102</v>
      </c>
      <c r="AI1220" s="23">
        <v>30000</v>
      </c>
      <c r="AJ1220" s="23">
        <v>0</v>
      </c>
      <c r="AK1220" s="23" t="s">
        <v>58</v>
      </c>
      <c r="AL1220" s="23">
        <v>0</v>
      </c>
      <c r="AM1220" s="24" t="s">
        <v>59</v>
      </c>
      <c r="AN1220" s="24" t="s">
        <v>60</v>
      </c>
      <c r="AO1220" s="24"/>
      <c r="AP1220" s="23" t="s">
        <v>61</v>
      </c>
      <c r="AQ1220" s="23" t="s">
        <v>270</v>
      </c>
      <c r="AR1220" s="23" t="s">
        <v>199</v>
      </c>
      <c r="AS1220" s="23" t="s">
        <v>88</v>
      </c>
      <c r="AT1220" s="23" t="s">
        <v>4192</v>
      </c>
      <c r="AU1220" s="23" t="s">
        <v>65</v>
      </c>
      <c r="AV1220" s="23" t="s">
        <v>201</v>
      </c>
      <c r="AW1220" s="23" t="s">
        <v>92</v>
      </c>
      <c r="AX1220" s="23" t="s">
        <v>68</v>
      </c>
      <c r="AY1220" s="23" t="s">
        <v>93</v>
      </c>
      <c r="AZ1220" s="23" t="s">
        <v>10561</v>
      </c>
      <c r="BA1220" s="23" t="s">
        <v>155</v>
      </c>
      <c r="BB1220" s="23">
        <v>0</v>
      </c>
      <c r="BC1220" s="23" t="s">
        <v>10938</v>
      </c>
      <c r="BD1220" s="134">
        <v>40351</v>
      </c>
      <c r="BE1220" s="134">
        <v>40793</v>
      </c>
      <c r="BF1220" s="23">
        <v>60000</v>
      </c>
      <c r="BG1220" s="134">
        <v>40793</v>
      </c>
      <c r="BH1220" s="41" t="s">
        <v>10561</v>
      </c>
      <c r="BI1220" s="42">
        <v>2291</v>
      </c>
      <c r="BJ1220" s="43">
        <v>76.36666666666666</v>
      </c>
    </row>
    <row r="1221" spans="1:62" ht="18.75" customHeight="1" x14ac:dyDescent="0.25">
      <c r="A1221" s="105" t="s">
        <v>10544</v>
      </c>
      <c r="B1221" s="17" t="s">
        <v>10944</v>
      </c>
      <c r="C1221" s="49">
        <v>93</v>
      </c>
      <c r="D1221" s="63" t="s">
        <v>3333</v>
      </c>
      <c r="E1221" s="24" t="s">
        <v>377</v>
      </c>
      <c r="F1221" s="114">
        <v>5030</v>
      </c>
      <c r="G1221" s="51" t="s">
        <v>386</v>
      </c>
      <c r="H1221" s="24" t="s">
        <v>387</v>
      </c>
      <c r="I1221" s="24" t="s">
        <v>954</v>
      </c>
      <c r="J1221" s="51" t="s">
        <v>387</v>
      </c>
      <c r="K1221" s="51" t="s">
        <v>953</v>
      </c>
      <c r="L1221" s="51"/>
      <c r="M1221" s="54" t="s">
        <v>369</v>
      </c>
      <c r="N1221" s="55">
        <v>49360.979999999996</v>
      </c>
      <c r="O1221" s="55">
        <v>0</v>
      </c>
      <c r="P1221" s="56">
        <v>49360.979999999996</v>
      </c>
      <c r="Q1221" s="64"/>
      <c r="R1221" s="51"/>
      <c r="S1221" s="70" t="s">
        <v>375</v>
      </c>
      <c r="T1221" s="23">
        <v>1595282</v>
      </c>
      <c r="U1221" s="23" t="s">
        <v>10939</v>
      </c>
      <c r="V1221" s="23" t="s">
        <v>10940</v>
      </c>
      <c r="W1221" s="23" t="s">
        <v>52</v>
      </c>
      <c r="X1221" s="23" t="s">
        <v>10941</v>
      </c>
      <c r="Y1221" s="23" t="s">
        <v>10942</v>
      </c>
      <c r="Z1221" s="23" t="s">
        <v>10943</v>
      </c>
      <c r="AA1221" s="23" t="s">
        <v>56</v>
      </c>
      <c r="AB1221" s="23">
        <v>44716</v>
      </c>
      <c r="AC1221" s="23">
        <v>44716</v>
      </c>
      <c r="AD1221" s="23" t="s">
        <v>56</v>
      </c>
      <c r="AE1221" s="23" t="s">
        <v>56</v>
      </c>
      <c r="AF1221" s="23" t="s">
        <v>56</v>
      </c>
      <c r="AG1221" s="23">
        <v>44716</v>
      </c>
      <c r="AH1221" s="23" t="s">
        <v>102</v>
      </c>
      <c r="AI1221" s="23">
        <v>22358</v>
      </c>
      <c r="AJ1221" s="23">
        <v>0</v>
      </c>
      <c r="AK1221" s="23" t="s">
        <v>58</v>
      </c>
      <c r="AL1221" s="23">
        <v>0</v>
      </c>
      <c r="AM1221" s="24" t="s">
        <v>59</v>
      </c>
      <c r="AN1221" s="24" t="s">
        <v>60</v>
      </c>
      <c r="AO1221" s="24"/>
      <c r="AP1221" s="23" t="s">
        <v>61</v>
      </c>
      <c r="AQ1221" s="23" t="s">
        <v>270</v>
      </c>
      <c r="AR1221" s="23" t="s">
        <v>199</v>
      </c>
      <c r="AS1221" s="23" t="s">
        <v>64</v>
      </c>
      <c r="AT1221" s="23" t="s">
        <v>347</v>
      </c>
      <c r="AU1221" s="23" t="s">
        <v>65</v>
      </c>
      <c r="AV1221" s="23" t="s">
        <v>1420</v>
      </c>
      <c r="AW1221" s="23" t="s">
        <v>92</v>
      </c>
      <c r="AX1221" s="23" t="s">
        <v>68</v>
      </c>
      <c r="AY1221" s="23" t="s">
        <v>93</v>
      </c>
      <c r="AZ1221" s="23" t="s">
        <v>10552</v>
      </c>
      <c r="BA1221" s="23" t="s">
        <v>274</v>
      </c>
      <c r="BB1221" s="23">
        <v>0</v>
      </c>
      <c r="BC1221" s="23" t="s">
        <v>10944</v>
      </c>
      <c r="BD1221" s="134">
        <v>41320</v>
      </c>
      <c r="BE1221" s="134">
        <v>41339</v>
      </c>
      <c r="BF1221" s="23">
        <v>44716</v>
      </c>
      <c r="BG1221" s="134">
        <v>41339</v>
      </c>
      <c r="BH1221" s="41" t="s">
        <v>10552</v>
      </c>
      <c r="BI1221" s="42">
        <v>1744</v>
      </c>
      <c r="BJ1221" s="43">
        <v>58.133333333333333</v>
      </c>
    </row>
    <row r="1222" spans="1:62" ht="18.75" customHeight="1" x14ac:dyDescent="0.25">
      <c r="A1222" s="105" t="s">
        <v>10544</v>
      </c>
      <c r="B1222" s="17" t="s">
        <v>10950</v>
      </c>
      <c r="C1222" s="49">
        <v>93</v>
      </c>
      <c r="D1222" s="63" t="s">
        <v>3333</v>
      </c>
      <c r="E1222" s="24" t="s">
        <v>377</v>
      </c>
      <c r="F1222" s="114">
        <v>5030</v>
      </c>
      <c r="G1222" s="51" t="s">
        <v>374</v>
      </c>
      <c r="H1222" s="24"/>
      <c r="I1222" s="24"/>
      <c r="J1222" s="51" t="s">
        <v>387</v>
      </c>
      <c r="K1222" s="51" t="s">
        <v>47</v>
      </c>
      <c r="L1222" s="51"/>
      <c r="M1222" s="54" t="s">
        <v>369</v>
      </c>
      <c r="N1222" s="55">
        <v>281915.09999999998</v>
      </c>
      <c r="O1222" s="55">
        <v>0</v>
      </c>
      <c r="P1222" s="56">
        <v>281915.09999999998</v>
      </c>
      <c r="Q1222" s="64"/>
      <c r="R1222" s="51"/>
      <c r="S1222" s="70" t="s">
        <v>375</v>
      </c>
      <c r="T1222" s="23">
        <v>1849849</v>
      </c>
      <c r="U1222" s="23" t="s">
        <v>10945</v>
      </c>
      <c r="V1222" s="23" t="s">
        <v>10946</v>
      </c>
      <c r="W1222" s="23" t="s">
        <v>52</v>
      </c>
      <c r="X1222" s="23" t="s">
        <v>10947</v>
      </c>
      <c r="Y1222" s="23" t="s">
        <v>10948</v>
      </c>
      <c r="Z1222" s="23" t="s">
        <v>10949</v>
      </c>
      <c r="AA1222" s="23" t="s">
        <v>56</v>
      </c>
      <c r="AB1222" s="23">
        <v>157459</v>
      </c>
      <c r="AC1222" s="23">
        <v>157459</v>
      </c>
      <c r="AD1222" s="23" t="s">
        <v>56</v>
      </c>
      <c r="AE1222" s="23" t="s">
        <v>56</v>
      </c>
      <c r="AF1222" s="23" t="s">
        <v>56</v>
      </c>
      <c r="AG1222" s="23">
        <v>157459</v>
      </c>
      <c r="AH1222" s="23" t="s">
        <v>102</v>
      </c>
      <c r="AI1222" s="23">
        <v>78729.5</v>
      </c>
      <c r="AJ1222" s="23">
        <v>0</v>
      </c>
      <c r="AK1222" s="23" t="s">
        <v>58</v>
      </c>
      <c r="AL1222" s="23">
        <v>0</v>
      </c>
      <c r="AM1222" s="24" t="s">
        <v>59</v>
      </c>
      <c r="AN1222" s="24" t="s">
        <v>60</v>
      </c>
      <c r="AO1222" s="24"/>
      <c r="AP1222" s="23" t="s">
        <v>61</v>
      </c>
      <c r="AQ1222" s="23" t="s">
        <v>270</v>
      </c>
      <c r="AR1222" s="23" t="s">
        <v>63</v>
      </c>
      <c r="AS1222" s="23" t="s">
        <v>88</v>
      </c>
      <c r="AT1222" s="23" t="s">
        <v>169</v>
      </c>
      <c r="AU1222" s="23" t="s">
        <v>65</v>
      </c>
      <c r="AV1222" s="23" t="s">
        <v>201</v>
      </c>
      <c r="AW1222" s="23" t="s">
        <v>92</v>
      </c>
      <c r="AX1222" s="23" t="s">
        <v>68</v>
      </c>
      <c r="AY1222" s="23" t="s">
        <v>93</v>
      </c>
      <c r="AZ1222" s="23" t="s">
        <v>10574</v>
      </c>
      <c r="BA1222" s="23" t="s">
        <v>274</v>
      </c>
      <c r="BB1222" s="23">
        <v>0</v>
      </c>
      <c r="BC1222" s="23" t="s">
        <v>10950</v>
      </c>
      <c r="BD1222" s="134">
        <v>41758</v>
      </c>
      <c r="BE1222" s="134">
        <v>41772</v>
      </c>
      <c r="BF1222" s="23">
        <v>157459</v>
      </c>
      <c r="BG1222" s="134">
        <v>41772</v>
      </c>
      <c r="BH1222" s="41" t="s">
        <v>10574</v>
      </c>
      <c r="BI1222" s="42">
        <v>1310</v>
      </c>
      <c r="BJ1222" s="43">
        <v>43.666666666666664</v>
      </c>
    </row>
    <row r="1223" spans="1:62" ht="18.75" customHeight="1" x14ac:dyDescent="0.25">
      <c r="A1223" s="105" t="s">
        <v>10544</v>
      </c>
      <c r="B1223" s="17" t="s">
        <v>10956</v>
      </c>
      <c r="C1223" s="49">
        <v>93</v>
      </c>
      <c r="D1223" s="63" t="s">
        <v>3333</v>
      </c>
      <c r="E1223" s="24" t="s">
        <v>377</v>
      </c>
      <c r="F1223" s="114">
        <v>5030</v>
      </c>
      <c r="G1223" s="51" t="s">
        <v>46</v>
      </c>
      <c r="H1223" s="24"/>
      <c r="I1223" s="24"/>
      <c r="J1223" s="51" t="s">
        <v>387</v>
      </c>
      <c r="K1223" s="51" t="s">
        <v>47</v>
      </c>
      <c r="L1223" s="51"/>
      <c r="M1223" s="54" t="s">
        <v>369</v>
      </c>
      <c r="N1223" s="55">
        <v>168097.56</v>
      </c>
      <c r="O1223" s="55">
        <v>0</v>
      </c>
      <c r="P1223" s="56">
        <v>168097.56</v>
      </c>
      <c r="Q1223" s="64"/>
      <c r="R1223" s="51"/>
      <c r="S1223" s="70" t="s">
        <v>375</v>
      </c>
      <c r="T1223" s="23">
        <v>1732184</v>
      </c>
      <c r="U1223" s="23" t="s">
        <v>10951</v>
      </c>
      <c r="V1223" s="23" t="s">
        <v>10952</v>
      </c>
      <c r="W1223" s="23" t="s">
        <v>52</v>
      </c>
      <c r="X1223" s="23" t="s">
        <v>10953</v>
      </c>
      <c r="Y1223" s="23" t="s">
        <v>10954</v>
      </c>
      <c r="Z1223" s="23" t="s">
        <v>10955</v>
      </c>
      <c r="AA1223" s="23" t="s">
        <v>56</v>
      </c>
      <c r="AB1223" s="23">
        <v>86062</v>
      </c>
      <c r="AC1223" s="23">
        <v>86062</v>
      </c>
      <c r="AD1223" s="23" t="s">
        <v>56</v>
      </c>
      <c r="AE1223" s="23" t="s">
        <v>56</v>
      </c>
      <c r="AF1223" s="23" t="s">
        <v>56</v>
      </c>
      <c r="AG1223" s="23">
        <v>86062</v>
      </c>
      <c r="AH1223" s="23" t="s">
        <v>102</v>
      </c>
      <c r="AI1223" s="23">
        <v>43031</v>
      </c>
      <c r="AJ1223" s="23">
        <v>0</v>
      </c>
      <c r="AK1223" s="23" t="s">
        <v>58</v>
      </c>
      <c r="AL1223" s="23">
        <v>0</v>
      </c>
      <c r="AM1223" s="24" t="s">
        <v>59</v>
      </c>
      <c r="AN1223" s="24" t="s">
        <v>60</v>
      </c>
      <c r="AO1223" s="24"/>
      <c r="AP1223" s="23" t="s">
        <v>61</v>
      </c>
      <c r="AQ1223" s="23" t="s">
        <v>270</v>
      </c>
      <c r="AR1223" s="23" t="s">
        <v>199</v>
      </c>
      <c r="AS1223" s="23" t="s">
        <v>88</v>
      </c>
      <c r="AT1223" s="23" t="s">
        <v>153</v>
      </c>
      <c r="AU1223" s="23" t="s">
        <v>65</v>
      </c>
      <c r="AV1223" s="23" t="s">
        <v>201</v>
      </c>
      <c r="AW1223" s="23" t="s">
        <v>92</v>
      </c>
      <c r="AX1223" s="23" t="s">
        <v>68</v>
      </c>
      <c r="AY1223" s="23" t="s">
        <v>93</v>
      </c>
      <c r="AZ1223" s="23" t="s">
        <v>10574</v>
      </c>
      <c r="BA1223" s="23" t="s">
        <v>274</v>
      </c>
      <c r="BB1223" s="23">
        <v>0</v>
      </c>
      <c r="BC1223" s="23" t="s">
        <v>10956</v>
      </c>
      <c r="BD1223" s="134">
        <v>41550</v>
      </c>
      <c r="BE1223" s="134">
        <v>41569</v>
      </c>
      <c r="BF1223" s="23">
        <v>86062</v>
      </c>
      <c r="BG1223" s="134">
        <v>41569</v>
      </c>
      <c r="BH1223" s="41" t="s">
        <v>10574</v>
      </c>
      <c r="BI1223" s="42">
        <v>1513</v>
      </c>
      <c r="BJ1223" s="43">
        <v>50.43333333333333</v>
      </c>
    </row>
    <row r="1224" spans="1:62" ht="18.75" customHeight="1" x14ac:dyDescent="0.25">
      <c r="A1224" s="105" t="s">
        <v>10544</v>
      </c>
      <c r="B1224" s="17" t="s">
        <v>10962</v>
      </c>
      <c r="C1224" s="49">
        <v>93</v>
      </c>
      <c r="D1224" s="63" t="s">
        <v>3333</v>
      </c>
      <c r="E1224" s="24" t="s">
        <v>377</v>
      </c>
      <c r="F1224" s="114">
        <v>5030</v>
      </c>
      <c r="G1224" s="51" t="s">
        <v>386</v>
      </c>
      <c r="H1224" s="24" t="s">
        <v>387</v>
      </c>
      <c r="I1224" s="24" t="s">
        <v>954</v>
      </c>
      <c r="J1224" s="51" t="s">
        <v>387</v>
      </c>
      <c r="K1224" s="51" t="s">
        <v>953</v>
      </c>
      <c r="L1224" s="51"/>
      <c r="M1224" s="54" t="s">
        <v>369</v>
      </c>
      <c r="N1224" s="55">
        <v>38907.68</v>
      </c>
      <c r="O1224" s="55">
        <v>0</v>
      </c>
      <c r="P1224" s="56">
        <v>38907.68</v>
      </c>
      <c r="Q1224" s="64"/>
      <c r="R1224" s="51"/>
      <c r="S1224" s="70" t="s">
        <v>375</v>
      </c>
      <c r="T1224" s="23">
        <v>1803186</v>
      </c>
      <c r="U1224" s="23" t="s">
        <v>10957</v>
      </c>
      <c r="V1224" s="23" t="s">
        <v>10958</v>
      </c>
      <c r="W1224" s="23" t="s">
        <v>52</v>
      </c>
      <c r="X1224" s="23" t="s">
        <v>10959</v>
      </c>
      <c r="Y1224" s="23" t="s">
        <v>10960</v>
      </c>
      <c r="Z1224" s="23" t="s">
        <v>10961</v>
      </c>
      <c r="AA1224" s="23" t="s">
        <v>56</v>
      </c>
      <c r="AB1224" s="23">
        <v>41524</v>
      </c>
      <c r="AC1224" s="23">
        <v>41524</v>
      </c>
      <c r="AD1224" s="23" t="s">
        <v>56</v>
      </c>
      <c r="AE1224" s="23" t="s">
        <v>56</v>
      </c>
      <c r="AF1224" s="23" t="s">
        <v>56</v>
      </c>
      <c r="AG1224" s="23">
        <v>41524</v>
      </c>
      <c r="AH1224" s="23" t="s">
        <v>102</v>
      </c>
      <c r="AI1224" s="23">
        <v>20762</v>
      </c>
      <c r="AJ1224" s="23">
        <v>0</v>
      </c>
      <c r="AK1224" s="23" t="s">
        <v>58</v>
      </c>
      <c r="AL1224" s="23">
        <v>0</v>
      </c>
      <c r="AM1224" s="24" t="s">
        <v>59</v>
      </c>
      <c r="AN1224" s="24" t="s">
        <v>60</v>
      </c>
      <c r="AO1224" s="24"/>
      <c r="AP1224" s="23" t="s">
        <v>61</v>
      </c>
      <c r="AQ1224" s="23" t="s">
        <v>270</v>
      </c>
      <c r="AR1224" s="23" t="s">
        <v>199</v>
      </c>
      <c r="AS1224" s="23" t="s">
        <v>88</v>
      </c>
      <c r="AT1224" s="23" t="s">
        <v>169</v>
      </c>
      <c r="AU1224" s="23" t="s">
        <v>65</v>
      </c>
      <c r="AV1224" s="23" t="s">
        <v>565</v>
      </c>
      <c r="AW1224" s="23" t="s">
        <v>92</v>
      </c>
      <c r="AX1224" s="23" t="s">
        <v>68</v>
      </c>
      <c r="AY1224" s="23" t="s">
        <v>93</v>
      </c>
      <c r="AZ1224" s="23" t="s">
        <v>10561</v>
      </c>
      <c r="BA1224" s="23" t="s">
        <v>274</v>
      </c>
      <c r="BB1224" s="23">
        <v>0</v>
      </c>
      <c r="BC1224" s="23" t="s">
        <v>10962</v>
      </c>
      <c r="BD1224" s="134">
        <v>41688</v>
      </c>
      <c r="BE1224" s="134">
        <v>41698</v>
      </c>
      <c r="BF1224" s="23">
        <v>41524</v>
      </c>
      <c r="BG1224" s="134">
        <v>41698</v>
      </c>
      <c r="BH1224" s="41" t="s">
        <v>10561</v>
      </c>
      <c r="BI1224" s="42">
        <v>1386</v>
      </c>
      <c r="BJ1224" s="43">
        <v>46.2</v>
      </c>
    </row>
    <row r="1225" spans="1:62" ht="18.75" customHeight="1" x14ac:dyDescent="0.25">
      <c r="A1225" s="105" t="s">
        <v>10544</v>
      </c>
      <c r="B1225" s="17" t="s">
        <v>10968</v>
      </c>
      <c r="C1225" s="49">
        <v>93</v>
      </c>
      <c r="D1225" s="63" t="s">
        <v>3333</v>
      </c>
      <c r="E1225" s="24" t="s">
        <v>1630</v>
      </c>
      <c r="F1225" s="114">
        <v>5055</v>
      </c>
      <c r="G1225" s="51" t="s">
        <v>389</v>
      </c>
      <c r="H1225" s="24"/>
      <c r="I1225" s="24"/>
      <c r="J1225" s="51" t="s">
        <v>400</v>
      </c>
      <c r="K1225" s="51" t="s">
        <v>400</v>
      </c>
      <c r="L1225" s="51"/>
      <c r="M1225" s="54" t="s">
        <v>369</v>
      </c>
      <c r="N1225" s="55">
        <v>135692.18</v>
      </c>
      <c r="O1225" s="55">
        <v>0</v>
      </c>
      <c r="P1225" s="56">
        <v>135692.18</v>
      </c>
      <c r="Q1225" s="64"/>
      <c r="R1225" s="51"/>
      <c r="S1225" s="70" t="s">
        <v>375</v>
      </c>
      <c r="T1225" s="23">
        <v>2183425</v>
      </c>
      <c r="U1225" s="23" t="s">
        <v>10963</v>
      </c>
      <c r="V1225" s="23" t="s">
        <v>10964</v>
      </c>
      <c r="W1225" s="23" t="s">
        <v>52</v>
      </c>
      <c r="X1225" s="23" t="s">
        <v>10965</v>
      </c>
      <c r="Y1225" s="23" t="s">
        <v>10966</v>
      </c>
      <c r="Z1225" s="23" t="s">
        <v>10967</v>
      </c>
      <c r="AA1225" s="23" t="s">
        <v>56</v>
      </c>
      <c r="AB1225" s="23">
        <v>103000</v>
      </c>
      <c r="AC1225" s="23">
        <v>103000</v>
      </c>
      <c r="AD1225" s="23" t="s">
        <v>56</v>
      </c>
      <c r="AE1225" s="23" t="s">
        <v>56</v>
      </c>
      <c r="AF1225" s="23" t="s">
        <v>56</v>
      </c>
      <c r="AG1225" s="23">
        <v>103000</v>
      </c>
      <c r="AH1225" s="23" t="s">
        <v>102</v>
      </c>
      <c r="AI1225" s="23">
        <v>51500</v>
      </c>
      <c r="AJ1225" s="23">
        <v>0</v>
      </c>
      <c r="AK1225" s="23" t="s">
        <v>58</v>
      </c>
      <c r="AL1225" s="23">
        <v>0</v>
      </c>
      <c r="AM1225" s="24" t="s">
        <v>59</v>
      </c>
      <c r="AN1225" s="24" t="s">
        <v>60</v>
      </c>
      <c r="AO1225" s="24"/>
      <c r="AP1225" s="23" t="s">
        <v>61</v>
      </c>
      <c r="AQ1225" s="23" t="s">
        <v>62</v>
      </c>
      <c r="AR1225" s="23" t="s">
        <v>2674</v>
      </c>
      <c r="AS1225" s="23" t="s">
        <v>88</v>
      </c>
      <c r="AT1225" s="23" t="s">
        <v>187</v>
      </c>
      <c r="AU1225" s="23" t="s">
        <v>65</v>
      </c>
      <c r="AV1225" s="23" t="s">
        <v>201</v>
      </c>
      <c r="AW1225" s="23" t="s">
        <v>92</v>
      </c>
      <c r="AX1225" s="23" t="s">
        <v>68</v>
      </c>
      <c r="AY1225" s="23" t="s">
        <v>93</v>
      </c>
      <c r="AZ1225" s="23" t="s">
        <v>10552</v>
      </c>
      <c r="BA1225" s="23" t="s">
        <v>274</v>
      </c>
      <c r="BB1225" s="23">
        <v>0</v>
      </c>
      <c r="BC1225" s="23" t="s">
        <v>10968</v>
      </c>
      <c r="BD1225" s="134">
        <v>42341</v>
      </c>
      <c r="BE1225" s="134">
        <v>42349</v>
      </c>
      <c r="BF1225" s="23">
        <v>103000</v>
      </c>
      <c r="BG1225" s="134">
        <v>42349</v>
      </c>
      <c r="BH1225" s="41" t="s">
        <v>10552</v>
      </c>
      <c r="BI1225" s="42">
        <v>734</v>
      </c>
      <c r="BJ1225" s="43">
        <v>24.466666666666665</v>
      </c>
    </row>
    <row r="1226" spans="1:62" ht="18.75" customHeight="1" x14ac:dyDescent="0.25">
      <c r="A1226" s="105" t="s">
        <v>10544</v>
      </c>
      <c r="B1226" s="17" t="s">
        <v>10973</v>
      </c>
      <c r="C1226" s="49">
        <v>93</v>
      </c>
      <c r="D1226" s="63" t="s">
        <v>3333</v>
      </c>
      <c r="E1226" s="24" t="s">
        <v>1630</v>
      </c>
      <c r="F1226" s="114">
        <v>5055</v>
      </c>
      <c r="G1226" s="51" t="s">
        <v>46</v>
      </c>
      <c r="H1226" s="24"/>
      <c r="I1226" s="24"/>
      <c r="J1226" s="51" t="s">
        <v>400</v>
      </c>
      <c r="K1226" s="51" t="s">
        <v>400</v>
      </c>
      <c r="L1226" s="51"/>
      <c r="M1226" s="54" t="s">
        <v>369</v>
      </c>
      <c r="N1226" s="55">
        <v>103379.5</v>
      </c>
      <c r="O1226" s="55">
        <v>0</v>
      </c>
      <c r="P1226" s="56">
        <v>103379.5</v>
      </c>
      <c r="Q1226" s="64"/>
      <c r="R1226" s="51"/>
      <c r="S1226" s="70" t="s">
        <v>375</v>
      </c>
      <c r="T1226" s="23">
        <v>1834693</v>
      </c>
      <c r="U1226" s="23" t="s">
        <v>10969</v>
      </c>
      <c r="V1226" s="23" t="s">
        <v>10970</v>
      </c>
      <c r="W1226" s="23" t="s">
        <v>52</v>
      </c>
      <c r="X1226" s="23" t="s">
        <v>10971</v>
      </c>
      <c r="Y1226" s="23" t="s">
        <v>10972</v>
      </c>
      <c r="Z1226" s="23" t="s">
        <v>7590</v>
      </c>
      <c r="AA1226" s="23" t="s">
        <v>56</v>
      </c>
      <c r="AB1226" s="23">
        <v>60000</v>
      </c>
      <c r="AC1226" s="23">
        <v>60000</v>
      </c>
      <c r="AD1226" s="23" t="s">
        <v>56</v>
      </c>
      <c r="AE1226" s="23" t="s">
        <v>56</v>
      </c>
      <c r="AF1226" s="23" t="s">
        <v>56</v>
      </c>
      <c r="AG1226" s="23">
        <v>60000</v>
      </c>
      <c r="AH1226" s="23" t="s">
        <v>102</v>
      </c>
      <c r="AI1226" s="23">
        <v>30000</v>
      </c>
      <c r="AJ1226" s="23">
        <v>0</v>
      </c>
      <c r="AK1226" s="23" t="s">
        <v>58</v>
      </c>
      <c r="AL1226" s="23">
        <v>0</v>
      </c>
      <c r="AM1226" s="24" t="s">
        <v>59</v>
      </c>
      <c r="AN1226" s="24" t="s">
        <v>60</v>
      </c>
      <c r="AO1226" s="24"/>
      <c r="AP1226" s="23" t="s">
        <v>61</v>
      </c>
      <c r="AQ1226" s="23" t="s">
        <v>62</v>
      </c>
      <c r="AR1226" s="23" t="s">
        <v>405</v>
      </c>
      <c r="AS1226" s="23" t="s">
        <v>88</v>
      </c>
      <c r="AT1226" s="23" t="s">
        <v>187</v>
      </c>
      <c r="AU1226" s="23" t="s">
        <v>65</v>
      </c>
      <c r="AV1226" s="23" t="s">
        <v>2353</v>
      </c>
      <c r="AW1226" s="23" t="s">
        <v>67</v>
      </c>
      <c r="AX1226" s="23" t="s">
        <v>68</v>
      </c>
      <c r="AY1226" s="23" t="s">
        <v>93</v>
      </c>
      <c r="AZ1226" s="23" t="s">
        <v>10574</v>
      </c>
      <c r="BA1226" s="23" t="s">
        <v>274</v>
      </c>
      <c r="BB1226" s="23">
        <v>0</v>
      </c>
      <c r="BC1226" s="23" t="s">
        <v>10973</v>
      </c>
      <c r="BD1226" s="134">
        <v>41640</v>
      </c>
      <c r="BE1226" s="134">
        <v>41744</v>
      </c>
      <c r="BF1226" s="23">
        <v>60000</v>
      </c>
      <c r="BG1226" s="134">
        <v>41744</v>
      </c>
      <c r="BH1226" s="41" t="s">
        <v>10574</v>
      </c>
      <c r="BI1226" s="42">
        <v>1338</v>
      </c>
      <c r="BJ1226" s="43">
        <v>44.6</v>
      </c>
    </row>
    <row r="1227" spans="1:62" ht="18.75" customHeight="1" x14ac:dyDescent="0.25">
      <c r="A1227" s="105" t="s">
        <v>10544</v>
      </c>
      <c r="B1227" s="17" t="s">
        <v>10979</v>
      </c>
      <c r="C1227" s="49">
        <v>93</v>
      </c>
      <c r="D1227" s="63" t="s">
        <v>3333</v>
      </c>
      <c r="E1227" s="24" t="s">
        <v>947</v>
      </c>
      <c r="F1227" s="114">
        <v>7000</v>
      </c>
      <c r="G1227" s="51" t="s">
        <v>46</v>
      </c>
      <c r="H1227" s="24"/>
      <c r="I1227" s="24"/>
      <c r="J1227" s="51" t="s">
        <v>387</v>
      </c>
      <c r="K1227" s="51" t="s">
        <v>47</v>
      </c>
      <c r="L1227" s="51"/>
      <c r="M1227" s="54" t="s">
        <v>369</v>
      </c>
      <c r="N1227" s="55">
        <v>74629.66</v>
      </c>
      <c r="O1227" s="55">
        <v>0</v>
      </c>
      <c r="P1227" s="56">
        <v>74629.66</v>
      </c>
      <c r="Q1227" s="64"/>
      <c r="R1227" s="51"/>
      <c r="S1227" s="38" t="s">
        <v>49</v>
      </c>
      <c r="T1227" s="23">
        <v>845462</v>
      </c>
      <c r="U1227" s="23" t="s">
        <v>10974</v>
      </c>
      <c r="V1227" s="23" t="s">
        <v>10975</v>
      </c>
      <c r="W1227" s="23" t="s">
        <v>52</v>
      </c>
      <c r="X1227" s="23" t="s">
        <v>10976</v>
      </c>
      <c r="Y1227" s="23" t="s">
        <v>10977</v>
      </c>
      <c r="Z1227" s="23" t="s">
        <v>10978</v>
      </c>
      <c r="AA1227" s="23" t="s">
        <v>56</v>
      </c>
      <c r="AB1227" s="23">
        <v>20000</v>
      </c>
      <c r="AC1227" s="23">
        <v>20000</v>
      </c>
      <c r="AD1227" s="23" t="s">
        <v>56</v>
      </c>
      <c r="AE1227" s="23" t="s">
        <v>56</v>
      </c>
      <c r="AF1227" s="23" t="s">
        <v>56</v>
      </c>
      <c r="AG1227" s="23">
        <v>20000</v>
      </c>
      <c r="AH1227" s="23" t="s">
        <v>57</v>
      </c>
      <c r="AI1227" s="23">
        <v>20000</v>
      </c>
      <c r="AJ1227" s="23">
        <v>0</v>
      </c>
      <c r="AK1227" s="23" t="s">
        <v>58</v>
      </c>
      <c r="AL1227" s="23">
        <v>0</v>
      </c>
      <c r="AM1227" s="24" t="s">
        <v>59</v>
      </c>
      <c r="AN1227" s="24" t="s">
        <v>60</v>
      </c>
      <c r="AO1227" s="24"/>
      <c r="AP1227" s="23" t="s">
        <v>61</v>
      </c>
      <c r="AQ1227" s="23" t="s">
        <v>62</v>
      </c>
      <c r="AR1227" s="23" t="s">
        <v>405</v>
      </c>
      <c r="AS1227" s="23" t="s">
        <v>64</v>
      </c>
      <c r="AT1227" s="23" t="s">
        <v>65</v>
      </c>
      <c r="AU1227" s="23" t="s">
        <v>65</v>
      </c>
      <c r="AV1227" s="23" t="s">
        <v>1155</v>
      </c>
      <c r="AW1227" s="23" t="s">
        <v>92</v>
      </c>
      <c r="AX1227" s="23" t="s">
        <v>68</v>
      </c>
      <c r="AY1227" s="23" t="s">
        <v>93</v>
      </c>
      <c r="AZ1227" s="23" t="s">
        <v>10552</v>
      </c>
      <c r="BA1227" s="23" t="s">
        <v>274</v>
      </c>
      <c r="BB1227" s="23">
        <v>0</v>
      </c>
      <c r="BC1227" s="23" t="s">
        <v>10979</v>
      </c>
      <c r="BD1227" s="134">
        <v>39867</v>
      </c>
      <c r="BE1227" s="134">
        <v>39910</v>
      </c>
      <c r="BF1227" s="23">
        <v>20000</v>
      </c>
      <c r="BG1227" s="134">
        <v>39910</v>
      </c>
      <c r="BH1227" s="41" t="s">
        <v>10552</v>
      </c>
      <c r="BI1227" s="42">
        <v>3173</v>
      </c>
      <c r="BJ1227" s="43">
        <v>105.76666666666667</v>
      </c>
    </row>
    <row r="1228" spans="1:62" ht="18.75" customHeight="1" x14ac:dyDescent="0.25">
      <c r="A1228" s="105" t="s">
        <v>10544</v>
      </c>
      <c r="B1228" s="17" t="s">
        <v>10985</v>
      </c>
      <c r="C1228" s="49" t="s">
        <v>1618</v>
      </c>
      <c r="D1228" s="63" t="s">
        <v>3333</v>
      </c>
      <c r="E1228" s="24" t="s">
        <v>1857</v>
      </c>
      <c r="F1228" s="114">
        <v>1015</v>
      </c>
      <c r="G1228" s="51" t="s">
        <v>389</v>
      </c>
      <c r="H1228" s="24"/>
      <c r="I1228" s="24"/>
      <c r="J1228" s="51" t="s">
        <v>387</v>
      </c>
      <c r="K1228" s="51" t="s">
        <v>3664</v>
      </c>
      <c r="L1228" s="51"/>
      <c r="M1228" s="54" t="s">
        <v>369</v>
      </c>
      <c r="N1228" s="55">
        <v>15670.93</v>
      </c>
      <c r="O1228" s="55">
        <v>0</v>
      </c>
      <c r="P1228" s="56">
        <v>15670.93</v>
      </c>
      <c r="Q1228" s="64"/>
      <c r="R1228" s="51"/>
      <c r="S1228" s="70" t="s">
        <v>375</v>
      </c>
      <c r="T1228" s="23">
        <v>2122550</v>
      </c>
      <c r="U1228" s="23" t="s">
        <v>10980</v>
      </c>
      <c r="V1228" s="23" t="s">
        <v>10981</v>
      </c>
      <c r="W1228" s="23" t="s">
        <v>52</v>
      </c>
      <c r="X1228" s="23" t="s">
        <v>10982</v>
      </c>
      <c r="Y1228" s="23" t="s">
        <v>10983</v>
      </c>
      <c r="Z1228" s="23" t="s">
        <v>10984</v>
      </c>
      <c r="AA1228" s="23" t="s">
        <v>56</v>
      </c>
      <c r="AB1228" s="23">
        <v>8319.25</v>
      </c>
      <c r="AC1228" s="23">
        <v>8319.25</v>
      </c>
      <c r="AD1228" s="23" t="s">
        <v>56</v>
      </c>
      <c r="AE1228" s="23" t="s">
        <v>56</v>
      </c>
      <c r="AF1228" s="23" t="s">
        <v>56</v>
      </c>
      <c r="AG1228" s="23">
        <v>8319.25</v>
      </c>
      <c r="AH1228" s="23" t="s">
        <v>102</v>
      </c>
      <c r="AI1228" s="23">
        <v>4159.63</v>
      </c>
      <c r="AJ1228" s="23">
        <v>0</v>
      </c>
      <c r="AK1228" s="23" t="s">
        <v>58</v>
      </c>
      <c r="AL1228" s="23">
        <v>0</v>
      </c>
      <c r="AM1228" s="24" t="s">
        <v>150</v>
      </c>
      <c r="AN1228" s="24" t="s">
        <v>60</v>
      </c>
      <c r="AO1228" s="24"/>
      <c r="AP1228" s="23" t="s">
        <v>61</v>
      </c>
      <c r="AQ1228" s="23" t="s">
        <v>62</v>
      </c>
      <c r="AR1228" s="23" t="s">
        <v>151</v>
      </c>
      <c r="AS1228" s="23" t="s">
        <v>152</v>
      </c>
      <c r="AT1228" s="23" t="s">
        <v>4163</v>
      </c>
      <c r="AU1228" s="23" t="s">
        <v>65</v>
      </c>
      <c r="AV1228" s="23" t="s">
        <v>123</v>
      </c>
      <c r="AW1228" s="23" t="s">
        <v>105</v>
      </c>
      <c r="AX1228" s="23" t="s">
        <v>68</v>
      </c>
      <c r="AY1228" s="23" t="s">
        <v>93</v>
      </c>
      <c r="AZ1228" s="23" t="s">
        <v>10561</v>
      </c>
      <c r="BA1228" s="23" t="s">
        <v>155</v>
      </c>
      <c r="BB1228" s="23">
        <v>0</v>
      </c>
      <c r="BC1228" s="23" t="s">
        <v>10985</v>
      </c>
      <c r="BD1228" s="134">
        <v>41473</v>
      </c>
      <c r="BE1228" s="134">
        <v>42201</v>
      </c>
      <c r="BF1228" s="23">
        <v>8319.25</v>
      </c>
      <c r="BG1228" s="134">
        <v>42201</v>
      </c>
      <c r="BH1228" s="41" t="s">
        <v>10561</v>
      </c>
      <c r="BI1228" s="42">
        <v>883</v>
      </c>
      <c r="BJ1228" s="43">
        <v>29.433333333333334</v>
      </c>
    </row>
    <row r="1229" spans="1:62" ht="18.75" customHeight="1" x14ac:dyDescent="0.25">
      <c r="A1229" s="105" t="s">
        <v>10544</v>
      </c>
      <c r="B1229" s="17" t="s">
        <v>10991</v>
      </c>
      <c r="C1229" s="49">
        <v>93</v>
      </c>
      <c r="D1229" s="63" t="s">
        <v>3333</v>
      </c>
      <c r="E1229" s="24" t="s">
        <v>377</v>
      </c>
      <c r="F1229" s="114">
        <v>1008</v>
      </c>
      <c r="G1229" s="51" t="s">
        <v>46</v>
      </c>
      <c r="H1229" s="24"/>
      <c r="I1229" s="24"/>
      <c r="J1229" s="51" t="s">
        <v>387</v>
      </c>
      <c r="K1229" s="51" t="s">
        <v>47</v>
      </c>
      <c r="L1229" s="51"/>
      <c r="M1229" s="54" t="s">
        <v>369</v>
      </c>
      <c r="N1229" s="55">
        <v>78710.28</v>
      </c>
      <c r="O1229" s="55">
        <v>0</v>
      </c>
      <c r="P1229" s="56">
        <v>78710.28</v>
      </c>
      <c r="Q1229" s="64"/>
      <c r="R1229" s="51"/>
      <c r="S1229" s="70" t="s">
        <v>375</v>
      </c>
      <c r="T1229" s="23">
        <v>2235489</v>
      </c>
      <c r="U1229" s="23" t="s">
        <v>10986</v>
      </c>
      <c r="V1229" s="23" t="s">
        <v>10987</v>
      </c>
      <c r="W1229" s="23" t="s">
        <v>52</v>
      </c>
      <c r="X1229" s="23" t="s">
        <v>10988</v>
      </c>
      <c r="Y1229" s="23" t="s">
        <v>10989</v>
      </c>
      <c r="Z1229" s="23" t="s">
        <v>10990</v>
      </c>
      <c r="AA1229" s="23" t="s">
        <v>56</v>
      </c>
      <c r="AB1229" s="23">
        <v>41308</v>
      </c>
      <c r="AC1229" s="23">
        <v>41308</v>
      </c>
      <c r="AD1229" s="23" t="s">
        <v>56</v>
      </c>
      <c r="AE1229" s="23" t="s">
        <v>56</v>
      </c>
      <c r="AF1229" s="23" t="s">
        <v>56</v>
      </c>
      <c r="AG1229" s="23">
        <v>41308</v>
      </c>
      <c r="AH1229" s="23" t="s">
        <v>102</v>
      </c>
      <c r="AI1229" s="23">
        <v>20654</v>
      </c>
      <c r="AJ1229" s="23">
        <v>0</v>
      </c>
      <c r="AK1229" s="23" t="s">
        <v>58</v>
      </c>
      <c r="AL1229" s="23">
        <v>0</v>
      </c>
      <c r="AM1229" s="24" t="s">
        <v>59</v>
      </c>
      <c r="AN1229" s="24" t="s">
        <v>60</v>
      </c>
      <c r="AO1229" s="24"/>
      <c r="AP1229" s="23" t="s">
        <v>61</v>
      </c>
      <c r="AQ1229" s="23" t="s">
        <v>62</v>
      </c>
      <c r="AR1229" s="23" t="s">
        <v>168</v>
      </c>
      <c r="AS1229" s="23" t="s">
        <v>88</v>
      </c>
      <c r="AT1229" s="23" t="s">
        <v>187</v>
      </c>
      <c r="AU1229" s="23" t="s">
        <v>65</v>
      </c>
      <c r="AV1229" s="23" t="s">
        <v>1250</v>
      </c>
      <c r="AW1229" s="23" t="s">
        <v>92</v>
      </c>
      <c r="AX1229" s="23" t="s">
        <v>68</v>
      </c>
      <c r="AY1229" s="23" t="s">
        <v>93</v>
      </c>
      <c r="AZ1229" s="23" t="s">
        <v>10561</v>
      </c>
      <c r="BA1229" s="23" t="s">
        <v>155</v>
      </c>
      <c r="BB1229" s="23">
        <v>0</v>
      </c>
      <c r="BC1229" s="23" t="s">
        <v>10991</v>
      </c>
      <c r="BD1229" s="134">
        <v>42468</v>
      </c>
      <c r="BE1229" s="134">
        <v>42475</v>
      </c>
      <c r="BF1229" s="23">
        <v>41308</v>
      </c>
      <c r="BG1229" s="134">
        <v>42475</v>
      </c>
      <c r="BH1229" s="41" t="s">
        <v>10561</v>
      </c>
      <c r="BI1229" s="42">
        <v>609</v>
      </c>
      <c r="BJ1229" s="43">
        <v>20.3</v>
      </c>
    </row>
    <row r="1230" spans="1:62" ht="18.75" customHeight="1" x14ac:dyDescent="0.25">
      <c r="A1230" s="105" t="s">
        <v>10544</v>
      </c>
      <c r="B1230" s="17" t="s">
        <v>10996</v>
      </c>
      <c r="C1230" s="49">
        <v>93</v>
      </c>
      <c r="D1230" s="63" t="s">
        <v>3333</v>
      </c>
      <c r="E1230" s="24" t="s">
        <v>377</v>
      </c>
      <c r="F1230" s="114">
        <v>5030</v>
      </c>
      <c r="G1230" s="51" t="s">
        <v>374</v>
      </c>
      <c r="H1230" s="24"/>
      <c r="I1230" s="24"/>
      <c r="J1230" s="51" t="s">
        <v>925</v>
      </c>
      <c r="K1230" s="51" t="s">
        <v>378</v>
      </c>
      <c r="L1230" s="51"/>
      <c r="M1230" s="54" t="s">
        <v>369</v>
      </c>
      <c r="N1230" s="55">
        <v>38054.92</v>
      </c>
      <c r="O1230" s="55">
        <v>0</v>
      </c>
      <c r="P1230" s="56">
        <v>38054.92</v>
      </c>
      <c r="Q1230" s="64"/>
      <c r="R1230" s="51"/>
      <c r="S1230" s="70" t="s">
        <v>375</v>
      </c>
      <c r="T1230" s="23">
        <v>1949075</v>
      </c>
      <c r="U1230" s="23" t="s">
        <v>10992</v>
      </c>
      <c r="V1230" s="23" t="s">
        <v>10993</v>
      </c>
      <c r="W1230" s="23" t="s">
        <v>52</v>
      </c>
      <c r="X1230" s="23" t="s">
        <v>10994</v>
      </c>
      <c r="Y1230" s="23" t="s">
        <v>10995</v>
      </c>
      <c r="Z1230" s="23" t="s">
        <v>113</v>
      </c>
      <c r="AA1230" s="23" t="s">
        <v>56</v>
      </c>
      <c r="AB1230" s="23">
        <v>22850.1</v>
      </c>
      <c r="AC1230" s="23">
        <v>29484</v>
      </c>
      <c r="AD1230" s="23" t="s">
        <v>56</v>
      </c>
      <c r="AE1230" s="23" t="s">
        <v>56</v>
      </c>
      <c r="AF1230" s="23" t="s">
        <v>56</v>
      </c>
      <c r="AG1230" s="23">
        <v>22850.1</v>
      </c>
      <c r="AH1230" s="23" t="s">
        <v>102</v>
      </c>
      <c r="AI1230" s="23">
        <v>11425.05</v>
      </c>
      <c r="AJ1230" s="23">
        <v>0</v>
      </c>
      <c r="AK1230" s="23" t="s">
        <v>58</v>
      </c>
      <c r="AL1230" s="23">
        <v>0</v>
      </c>
      <c r="AM1230" s="24" t="s">
        <v>59</v>
      </c>
      <c r="AN1230" s="24" t="s">
        <v>60</v>
      </c>
      <c r="AO1230" s="24"/>
      <c r="AP1230" s="23" t="s">
        <v>61</v>
      </c>
      <c r="AQ1230" s="23" t="s">
        <v>62</v>
      </c>
      <c r="AR1230" s="23" t="s">
        <v>168</v>
      </c>
      <c r="AS1230" s="23" t="s">
        <v>88</v>
      </c>
      <c r="AT1230" s="23" t="s">
        <v>169</v>
      </c>
      <c r="AU1230" s="23" t="s">
        <v>65</v>
      </c>
      <c r="AV1230" s="23" t="s">
        <v>700</v>
      </c>
      <c r="AW1230" s="23" t="s">
        <v>92</v>
      </c>
      <c r="AX1230" s="23" t="s">
        <v>68</v>
      </c>
      <c r="AY1230" s="23" t="s">
        <v>93</v>
      </c>
      <c r="AZ1230" s="23" t="s">
        <v>10561</v>
      </c>
      <c r="BA1230" s="23" t="s">
        <v>155</v>
      </c>
      <c r="BB1230" s="23">
        <v>0</v>
      </c>
      <c r="BC1230" s="23" t="s">
        <v>10996</v>
      </c>
      <c r="BD1230" s="134">
        <v>41904</v>
      </c>
      <c r="BE1230" s="134">
        <v>41919</v>
      </c>
      <c r="BF1230" s="23">
        <v>22850.1</v>
      </c>
      <c r="BG1230" s="134">
        <v>41919</v>
      </c>
      <c r="BH1230" s="41" t="s">
        <v>10561</v>
      </c>
      <c r="BI1230" s="42">
        <v>1165</v>
      </c>
      <c r="BJ1230" s="43">
        <v>38.833333333333336</v>
      </c>
    </row>
    <row r="1231" spans="1:62" ht="18.75" customHeight="1" x14ac:dyDescent="0.25">
      <c r="A1231" s="105" t="s">
        <v>10544</v>
      </c>
      <c r="B1231" s="17" t="s">
        <v>11002</v>
      </c>
      <c r="C1231" s="49">
        <v>93</v>
      </c>
      <c r="D1231" s="63" t="s">
        <v>3333</v>
      </c>
      <c r="E1231" s="24" t="s">
        <v>377</v>
      </c>
      <c r="F1231" s="114">
        <v>5030</v>
      </c>
      <c r="G1231" s="51" t="s">
        <v>46</v>
      </c>
      <c r="H1231" s="24"/>
      <c r="I1231" s="24"/>
      <c r="J1231" s="51" t="s">
        <v>387</v>
      </c>
      <c r="K1231" s="51" t="s">
        <v>47</v>
      </c>
      <c r="L1231" s="51"/>
      <c r="M1231" s="54" t="s">
        <v>369</v>
      </c>
      <c r="N1231" s="55">
        <v>65332.479999999996</v>
      </c>
      <c r="O1231" s="55">
        <v>0</v>
      </c>
      <c r="P1231" s="56">
        <v>65332.479999999996</v>
      </c>
      <c r="Q1231" s="64"/>
      <c r="R1231" s="51"/>
      <c r="S1231" s="70" t="s">
        <v>375</v>
      </c>
      <c r="T1231" s="23">
        <v>2043873</v>
      </c>
      <c r="U1231" s="23" t="s">
        <v>10997</v>
      </c>
      <c r="V1231" s="23" t="s">
        <v>10998</v>
      </c>
      <c r="W1231" s="23" t="s">
        <v>52</v>
      </c>
      <c r="X1231" s="23" t="s">
        <v>10999</v>
      </c>
      <c r="Y1231" s="23" t="s">
        <v>11000</v>
      </c>
      <c r="Z1231" s="23" t="s">
        <v>11001</v>
      </c>
      <c r="AA1231" s="23" t="s">
        <v>56</v>
      </c>
      <c r="AB1231" s="23">
        <v>34355</v>
      </c>
      <c r="AC1231" s="23">
        <v>34355</v>
      </c>
      <c r="AD1231" s="23" t="s">
        <v>56</v>
      </c>
      <c r="AE1231" s="23" t="s">
        <v>56</v>
      </c>
      <c r="AF1231" s="23" t="s">
        <v>56</v>
      </c>
      <c r="AG1231" s="23">
        <v>34355</v>
      </c>
      <c r="AH1231" s="23" t="s">
        <v>102</v>
      </c>
      <c r="AI1231" s="23">
        <v>17177.5</v>
      </c>
      <c r="AJ1231" s="23">
        <v>0</v>
      </c>
      <c r="AK1231" s="23" t="s">
        <v>58</v>
      </c>
      <c r="AL1231" s="23">
        <v>0</v>
      </c>
      <c r="AM1231" s="24" t="s">
        <v>59</v>
      </c>
      <c r="AN1231" s="24" t="s">
        <v>60</v>
      </c>
      <c r="AO1231" s="24"/>
      <c r="AP1231" s="23" t="s">
        <v>61</v>
      </c>
      <c r="AQ1231" s="23" t="s">
        <v>62</v>
      </c>
      <c r="AR1231" s="23" t="s">
        <v>142</v>
      </c>
      <c r="AS1231" s="23" t="s">
        <v>88</v>
      </c>
      <c r="AT1231" s="23" t="s">
        <v>169</v>
      </c>
      <c r="AU1231" s="23" t="s">
        <v>65</v>
      </c>
      <c r="AV1231" s="23" t="s">
        <v>700</v>
      </c>
      <c r="AW1231" s="23" t="s">
        <v>92</v>
      </c>
      <c r="AX1231" s="23" t="s">
        <v>68</v>
      </c>
      <c r="AY1231" s="23" t="s">
        <v>93</v>
      </c>
      <c r="AZ1231" s="23" t="s">
        <v>10561</v>
      </c>
      <c r="BA1231" s="23" t="s">
        <v>155</v>
      </c>
      <c r="BB1231" s="23">
        <v>0</v>
      </c>
      <c r="BC1231" s="23" t="s">
        <v>11002</v>
      </c>
      <c r="BD1231" s="134">
        <v>42055</v>
      </c>
      <c r="BE1231" s="134">
        <v>42066</v>
      </c>
      <c r="BF1231" s="23">
        <v>34355</v>
      </c>
      <c r="BG1231" s="134">
        <v>42066</v>
      </c>
      <c r="BH1231" s="41" t="s">
        <v>10561</v>
      </c>
      <c r="BI1231" s="42">
        <v>1018</v>
      </c>
      <c r="BJ1231" s="43">
        <v>33.93333333333333</v>
      </c>
    </row>
    <row r="1232" spans="1:62" ht="18.75" customHeight="1" x14ac:dyDescent="0.25">
      <c r="A1232" s="105" t="s">
        <v>10544</v>
      </c>
      <c r="B1232" s="17" t="s">
        <v>11008</v>
      </c>
      <c r="C1232" s="49">
        <v>93</v>
      </c>
      <c r="D1232" s="63" t="s">
        <v>3333</v>
      </c>
      <c r="E1232" s="24" t="s">
        <v>377</v>
      </c>
      <c r="F1232" s="114">
        <v>1008</v>
      </c>
      <c r="G1232" s="51" t="s">
        <v>374</v>
      </c>
      <c r="H1232" s="24"/>
      <c r="I1232" s="24"/>
      <c r="J1232" s="51" t="s">
        <v>387</v>
      </c>
      <c r="K1232" s="51" t="s">
        <v>47</v>
      </c>
      <c r="L1232" s="51"/>
      <c r="M1232" s="54" t="s">
        <v>369</v>
      </c>
      <c r="N1232" s="55">
        <v>21636.84</v>
      </c>
      <c r="O1232" s="55">
        <v>0</v>
      </c>
      <c r="P1232" s="56">
        <v>21636.84</v>
      </c>
      <c r="Q1232" s="64"/>
      <c r="R1232" s="51"/>
      <c r="S1232" s="70" t="s">
        <v>375</v>
      </c>
      <c r="T1232" s="23">
        <v>2197286</v>
      </c>
      <c r="U1232" s="23" t="s">
        <v>11003</v>
      </c>
      <c r="V1232" s="23" t="s">
        <v>11004</v>
      </c>
      <c r="W1232" s="23" t="s">
        <v>52</v>
      </c>
      <c r="X1232" s="23" t="s">
        <v>11005</v>
      </c>
      <c r="Y1232" s="23" t="s">
        <v>11006</v>
      </c>
      <c r="Z1232" s="23" t="s">
        <v>11007</v>
      </c>
      <c r="AA1232" s="23" t="s">
        <v>56</v>
      </c>
      <c r="AB1232" s="23">
        <v>10000</v>
      </c>
      <c r="AC1232" s="23">
        <v>10000</v>
      </c>
      <c r="AD1232" s="23" t="s">
        <v>56</v>
      </c>
      <c r="AE1232" s="23" t="s">
        <v>56</v>
      </c>
      <c r="AF1232" s="23" t="s">
        <v>56</v>
      </c>
      <c r="AG1232" s="23">
        <v>10000</v>
      </c>
      <c r="AH1232" s="23" t="s">
        <v>102</v>
      </c>
      <c r="AI1232" s="23">
        <v>5000</v>
      </c>
      <c r="AJ1232" s="23">
        <v>0</v>
      </c>
      <c r="AK1232" s="23" t="s">
        <v>58</v>
      </c>
      <c r="AL1232" s="23">
        <v>0</v>
      </c>
      <c r="AM1232" s="24" t="s">
        <v>59</v>
      </c>
      <c r="AN1232" s="24" t="s">
        <v>60</v>
      </c>
      <c r="AO1232" s="24"/>
      <c r="AP1232" s="23" t="s">
        <v>61</v>
      </c>
      <c r="AQ1232" s="23" t="s">
        <v>62</v>
      </c>
      <c r="AR1232" s="23" t="s">
        <v>168</v>
      </c>
      <c r="AS1232" s="23" t="s">
        <v>88</v>
      </c>
      <c r="AT1232" s="23" t="s">
        <v>153</v>
      </c>
      <c r="AU1232" s="23" t="s">
        <v>65</v>
      </c>
      <c r="AV1232" s="23" t="s">
        <v>868</v>
      </c>
      <c r="AW1232" s="23" t="s">
        <v>92</v>
      </c>
      <c r="AX1232" s="23" t="s">
        <v>68</v>
      </c>
      <c r="AY1232" s="23" t="s">
        <v>93</v>
      </c>
      <c r="AZ1232" s="23" t="s">
        <v>10552</v>
      </c>
      <c r="BA1232" s="23" t="s">
        <v>155</v>
      </c>
      <c r="BB1232" s="23">
        <v>0</v>
      </c>
      <c r="BC1232" s="23" t="s">
        <v>11008</v>
      </c>
      <c r="BD1232" s="134">
        <v>42384</v>
      </c>
      <c r="BE1232" s="134">
        <v>42396</v>
      </c>
      <c r="BF1232" s="23">
        <v>10000</v>
      </c>
      <c r="BG1232" s="134">
        <v>42396</v>
      </c>
      <c r="BH1232" s="41" t="s">
        <v>10552</v>
      </c>
      <c r="BI1232" s="42">
        <v>687</v>
      </c>
      <c r="BJ1232" s="43">
        <v>22.9</v>
      </c>
    </row>
    <row r="1233" spans="1:62" ht="18.75" customHeight="1" x14ac:dyDescent="0.25">
      <c r="A1233" s="105" t="s">
        <v>10544</v>
      </c>
      <c r="B1233" s="17" t="s">
        <v>11013</v>
      </c>
      <c r="C1233" s="49">
        <v>93</v>
      </c>
      <c r="D1233" s="63" t="s">
        <v>3333</v>
      </c>
      <c r="E1233" s="24" t="s">
        <v>1635</v>
      </c>
      <c r="F1233" s="114">
        <v>8064</v>
      </c>
      <c r="G1233" s="51" t="s">
        <v>389</v>
      </c>
      <c r="H1233" s="24"/>
      <c r="I1233" s="24"/>
      <c r="J1233" s="51" t="s">
        <v>387</v>
      </c>
      <c r="K1233" s="51" t="s">
        <v>47</v>
      </c>
      <c r="L1233" s="51"/>
      <c r="M1233" s="54" t="s">
        <v>369</v>
      </c>
      <c r="N1233" s="55">
        <v>150000</v>
      </c>
      <c r="O1233" s="55">
        <v>0</v>
      </c>
      <c r="P1233" s="56">
        <v>150000</v>
      </c>
      <c r="Q1233" s="64"/>
      <c r="R1233" s="51"/>
      <c r="S1233" s="70" t="s">
        <v>375</v>
      </c>
      <c r="T1233" s="23">
        <v>2108087</v>
      </c>
      <c r="U1233" s="23" t="s">
        <v>11009</v>
      </c>
      <c r="V1233" s="23" t="s">
        <v>11010</v>
      </c>
      <c r="W1233" s="23" t="s">
        <v>52</v>
      </c>
      <c r="X1233" s="23" t="s">
        <v>11011</v>
      </c>
      <c r="Y1233" s="23" t="s">
        <v>11012</v>
      </c>
      <c r="Z1233" s="23" t="s">
        <v>6166</v>
      </c>
      <c r="AA1233" s="23" t="s">
        <v>56</v>
      </c>
      <c r="AB1233" s="23">
        <v>150000</v>
      </c>
      <c r="AC1233" s="23">
        <v>150000</v>
      </c>
      <c r="AD1233" s="23" t="s">
        <v>56</v>
      </c>
      <c r="AE1233" s="23" t="s">
        <v>56</v>
      </c>
      <c r="AF1233" s="23" t="s">
        <v>56</v>
      </c>
      <c r="AG1233" s="23">
        <v>150000</v>
      </c>
      <c r="AH1233" s="23" t="s">
        <v>102</v>
      </c>
      <c r="AI1233" s="23">
        <v>75000</v>
      </c>
      <c r="AJ1233" s="23">
        <v>0</v>
      </c>
      <c r="AK1233" s="23" t="s">
        <v>58</v>
      </c>
      <c r="AL1233" s="23">
        <v>0</v>
      </c>
      <c r="AM1233" s="24" t="s">
        <v>59</v>
      </c>
      <c r="AN1233" s="24" t="s">
        <v>60</v>
      </c>
      <c r="AO1233" s="24"/>
      <c r="AP1233" s="23" t="s">
        <v>61</v>
      </c>
      <c r="AQ1233" s="23" t="s">
        <v>62</v>
      </c>
      <c r="AR1233" s="23" t="s">
        <v>199</v>
      </c>
      <c r="AS1233" s="23" t="s">
        <v>88</v>
      </c>
      <c r="AT1233" s="23" t="s">
        <v>506</v>
      </c>
      <c r="AU1233" s="23" t="s">
        <v>65</v>
      </c>
      <c r="AV1233" s="23" t="s">
        <v>201</v>
      </c>
      <c r="AW1233" s="23" t="s">
        <v>92</v>
      </c>
      <c r="AX1233" s="23" t="s">
        <v>68</v>
      </c>
      <c r="AY1233" s="23" t="s">
        <v>93</v>
      </c>
      <c r="AZ1233" s="23" t="s">
        <v>10552</v>
      </c>
      <c r="BA1233" s="23" t="s">
        <v>155</v>
      </c>
      <c r="BB1233" s="23">
        <v>0</v>
      </c>
      <c r="BC1233" s="23" t="s">
        <v>11013</v>
      </c>
      <c r="BD1233" s="134">
        <v>42144</v>
      </c>
      <c r="BE1233" s="134">
        <v>42168</v>
      </c>
      <c r="BF1233" s="23">
        <v>150000</v>
      </c>
      <c r="BG1233" s="134">
        <v>42168</v>
      </c>
      <c r="BH1233" s="41" t="s">
        <v>10552</v>
      </c>
      <c r="BI1233" s="42">
        <v>915</v>
      </c>
      <c r="BJ1233" s="43">
        <v>30.5</v>
      </c>
    </row>
    <row r="1234" spans="1:62" ht="18.75" customHeight="1" x14ac:dyDescent="0.25">
      <c r="A1234" s="105" t="s">
        <v>10544</v>
      </c>
      <c r="B1234" s="17" t="s">
        <v>11020</v>
      </c>
      <c r="C1234" s="49">
        <v>82</v>
      </c>
      <c r="D1234" s="63" t="s">
        <v>3333</v>
      </c>
      <c r="E1234" s="24" t="s">
        <v>1627</v>
      </c>
      <c r="F1234" s="114">
        <v>5013</v>
      </c>
      <c r="G1234" s="51" t="s">
        <v>1641</v>
      </c>
      <c r="H1234" s="24"/>
      <c r="I1234" s="24"/>
      <c r="J1234" s="51" t="s">
        <v>925</v>
      </c>
      <c r="K1234" s="51" t="s">
        <v>378</v>
      </c>
      <c r="L1234" s="51"/>
      <c r="M1234" s="54" t="s">
        <v>369</v>
      </c>
      <c r="N1234" s="55">
        <v>3100.92</v>
      </c>
      <c r="O1234" s="55">
        <v>0</v>
      </c>
      <c r="P1234" s="56">
        <v>3100.92</v>
      </c>
      <c r="Q1234" s="64"/>
      <c r="R1234" s="51"/>
      <c r="S1234" s="70" t="s">
        <v>375</v>
      </c>
      <c r="T1234" s="23">
        <v>2028423</v>
      </c>
      <c r="U1234" s="23" t="s">
        <v>11014</v>
      </c>
      <c r="V1234" s="23" t="s">
        <v>11015</v>
      </c>
      <c r="W1234" s="23" t="s">
        <v>52</v>
      </c>
      <c r="X1234" s="23" t="s">
        <v>11016</v>
      </c>
      <c r="Y1234" s="23" t="s">
        <v>11017</v>
      </c>
      <c r="Z1234" s="23" t="s">
        <v>11018</v>
      </c>
      <c r="AA1234" s="23" t="s">
        <v>56</v>
      </c>
      <c r="AB1234" s="23">
        <v>1965</v>
      </c>
      <c r="AC1234" s="23">
        <v>3545</v>
      </c>
      <c r="AD1234" s="23" t="s">
        <v>56</v>
      </c>
      <c r="AE1234" s="23" t="s">
        <v>56</v>
      </c>
      <c r="AF1234" s="23" t="s">
        <v>56</v>
      </c>
      <c r="AG1234" s="23">
        <v>1965</v>
      </c>
      <c r="AH1234" s="23" t="s">
        <v>102</v>
      </c>
      <c r="AI1234" s="23">
        <v>982.5</v>
      </c>
      <c r="AJ1234" s="23">
        <v>0</v>
      </c>
      <c r="AK1234" s="23" t="s">
        <v>58</v>
      </c>
      <c r="AL1234" s="23">
        <v>0</v>
      </c>
      <c r="AM1234" s="24" t="s">
        <v>59</v>
      </c>
      <c r="AN1234" s="24" t="s">
        <v>60</v>
      </c>
      <c r="AO1234" s="24"/>
      <c r="AP1234" s="23" t="s">
        <v>61</v>
      </c>
      <c r="AQ1234" s="23" t="s">
        <v>62</v>
      </c>
      <c r="AR1234" s="23" t="s">
        <v>178</v>
      </c>
      <c r="AS1234" s="23" t="s">
        <v>88</v>
      </c>
      <c r="AT1234" s="23" t="s">
        <v>89</v>
      </c>
      <c r="AU1234" s="23" t="s">
        <v>103</v>
      </c>
      <c r="AV1234" s="23" t="s">
        <v>11019</v>
      </c>
      <c r="AW1234" s="23" t="s">
        <v>105</v>
      </c>
      <c r="AX1234" s="23" t="s">
        <v>68</v>
      </c>
      <c r="AY1234" s="23" t="s">
        <v>93</v>
      </c>
      <c r="AZ1234" s="23" t="s">
        <v>10552</v>
      </c>
      <c r="BA1234" s="23" t="s">
        <v>155</v>
      </c>
      <c r="BB1234" s="23">
        <v>0</v>
      </c>
      <c r="BC1234" s="23" t="s">
        <v>11020</v>
      </c>
      <c r="BD1234" s="134">
        <v>41992</v>
      </c>
      <c r="BE1234" s="134">
        <v>42040</v>
      </c>
      <c r="BF1234" s="23">
        <v>1965</v>
      </c>
      <c r="BG1234" s="134">
        <v>42040</v>
      </c>
      <c r="BH1234" s="41" t="s">
        <v>10552</v>
      </c>
      <c r="BI1234" s="42">
        <v>1043</v>
      </c>
      <c r="BJ1234" s="43">
        <v>34.766666666666666</v>
      </c>
    </row>
    <row r="1235" spans="1:62" ht="18.75" customHeight="1" x14ac:dyDescent="0.25">
      <c r="A1235" s="105" t="s">
        <v>10544</v>
      </c>
      <c r="B1235" s="17" t="s">
        <v>11026</v>
      </c>
      <c r="C1235" s="49">
        <v>82</v>
      </c>
      <c r="D1235" s="63" t="s">
        <v>3333</v>
      </c>
      <c r="E1235" s="24" t="s">
        <v>917</v>
      </c>
      <c r="F1235" s="114">
        <v>5012</v>
      </c>
      <c r="G1235" s="51" t="s">
        <v>374</v>
      </c>
      <c r="H1235" s="24"/>
      <c r="I1235" s="24"/>
      <c r="J1235" s="51" t="s">
        <v>1640</v>
      </c>
      <c r="K1235" s="51"/>
      <c r="L1235" s="51"/>
      <c r="M1235" s="54" t="s">
        <v>369</v>
      </c>
      <c r="N1235" s="55">
        <v>62303</v>
      </c>
      <c r="O1235" s="55">
        <v>0</v>
      </c>
      <c r="P1235" s="56">
        <v>62303</v>
      </c>
      <c r="Q1235" s="64"/>
      <c r="R1235" s="51"/>
      <c r="S1235" s="70" t="s">
        <v>375</v>
      </c>
      <c r="T1235" s="23">
        <v>2037783</v>
      </c>
      <c r="U1235" s="23" t="s">
        <v>11021</v>
      </c>
      <c r="V1235" s="23" t="s">
        <v>11022</v>
      </c>
      <c r="W1235" s="23" t="s">
        <v>52</v>
      </c>
      <c r="X1235" s="23" t="s">
        <v>11023</v>
      </c>
      <c r="Y1235" s="23" t="s">
        <v>11024</v>
      </c>
      <c r="Z1235" s="23" t="s">
        <v>11025</v>
      </c>
      <c r="AA1235" s="23" t="s">
        <v>56</v>
      </c>
      <c r="AB1235" s="23">
        <v>45000</v>
      </c>
      <c r="AC1235" s="23">
        <v>45000</v>
      </c>
      <c r="AD1235" s="23" t="s">
        <v>56</v>
      </c>
      <c r="AE1235" s="23" t="s">
        <v>56</v>
      </c>
      <c r="AF1235" s="23" t="s">
        <v>56</v>
      </c>
      <c r="AG1235" s="23">
        <v>45000</v>
      </c>
      <c r="AH1235" s="23" t="s">
        <v>58</v>
      </c>
      <c r="AI1235" s="23">
        <v>0</v>
      </c>
      <c r="AJ1235" s="23">
        <v>0</v>
      </c>
      <c r="AK1235" s="23" t="s">
        <v>58</v>
      </c>
      <c r="AL1235" s="23">
        <v>0</v>
      </c>
      <c r="AM1235" s="24" t="s">
        <v>59</v>
      </c>
      <c r="AN1235" s="24" t="s">
        <v>60</v>
      </c>
      <c r="AO1235" s="24"/>
      <c r="AP1235" s="23" t="s">
        <v>61</v>
      </c>
      <c r="AQ1235" s="23" t="s">
        <v>62</v>
      </c>
      <c r="AR1235" s="23" t="s">
        <v>451</v>
      </c>
      <c r="AS1235" s="23" t="s">
        <v>88</v>
      </c>
      <c r="AT1235" s="23" t="s">
        <v>187</v>
      </c>
      <c r="AU1235" s="23" t="s">
        <v>65</v>
      </c>
      <c r="AV1235" s="23" t="s">
        <v>2477</v>
      </c>
      <c r="AW1235" s="23" t="s">
        <v>105</v>
      </c>
      <c r="AX1235" s="23" t="s">
        <v>68</v>
      </c>
      <c r="AY1235" s="23" t="s">
        <v>93</v>
      </c>
      <c r="AZ1235" s="23" t="s">
        <v>10612</v>
      </c>
      <c r="BA1235" s="23" t="s">
        <v>155</v>
      </c>
      <c r="BB1235" s="23">
        <v>0</v>
      </c>
      <c r="BC1235" s="23" t="s">
        <v>11026</v>
      </c>
      <c r="BD1235" s="134">
        <v>41918</v>
      </c>
      <c r="BE1235" s="134">
        <v>42056</v>
      </c>
      <c r="BF1235" s="23">
        <v>45000</v>
      </c>
      <c r="BG1235" s="134">
        <v>42056</v>
      </c>
      <c r="BH1235" s="41" t="s">
        <v>10612</v>
      </c>
      <c r="BI1235" s="42">
        <v>1025</v>
      </c>
      <c r="BJ1235" s="43">
        <v>34.166666666666664</v>
      </c>
    </row>
    <row r="1236" spans="1:62" ht="18.75" customHeight="1" x14ac:dyDescent="0.25">
      <c r="A1236" s="105" t="s">
        <v>10544</v>
      </c>
      <c r="B1236" s="17" t="s">
        <v>11031</v>
      </c>
      <c r="C1236" s="49">
        <v>93</v>
      </c>
      <c r="D1236" s="63" t="s">
        <v>3333</v>
      </c>
      <c r="E1236" s="24" t="s">
        <v>1630</v>
      </c>
      <c r="F1236" s="114">
        <v>5055</v>
      </c>
      <c r="G1236" s="51" t="s">
        <v>389</v>
      </c>
      <c r="H1236" s="24"/>
      <c r="I1236" s="24"/>
      <c r="J1236" s="51" t="s">
        <v>387</v>
      </c>
      <c r="K1236" s="51" t="s">
        <v>958</v>
      </c>
      <c r="L1236" s="51" t="s">
        <v>5507</v>
      </c>
      <c r="M1236" s="54" t="s">
        <v>369</v>
      </c>
      <c r="N1236" s="55">
        <v>4200</v>
      </c>
      <c r="O1236" s="55">
        <v>0</v>
      </c>
      <c r="P1236" s="56">
        <v>4200</v>
      </c>
      <c r="Q1236" s="64"/>
      <c r="R1236" s="51"/>
      <c r="S1236" s="70" t="s">
        <v>375</v>
      </c>
      <c r="T1236" s="23">
        <v>2468904</v>
      </c>
      <c r="U1236" s="23" t="s">
        <v>11027</v>
      </c>
      <c r="V1236" s="23" t="s">
        <v>11028</v>
      </c>
      <c r="W1236" s="23" t="s">
        <v>52</v>
      </c>
      <c r="X1236" s="23" t="s">
        <v>11029</v>
      </c>
      <c r="Y1236" s="23" t="s">
        <v>11030</v>
      </c>
      <c r="Z1236" s="23" t="s">
        <v>4483</v>
      </c>
      <c r="AA1236" s="23" t="s">
        <v>56</v>
      </c>
      <c r="AB1236" s="23">
        <v>4200</v>
      </c>
      <c r="AC1236" s="23">
        <v>4200</v>
      </c>
      <c r="AD1236" s="23" t="s">
        <v>56</v>
      </c>
      <c r="AE1236" s="23" t="s">
        <v>56</v>
      </c>
      <c r="AF1236" s="23" t="s">
        <v>56</v>
      </c>
      <c r="AG1236" s="23">
        <v>4200</v>
      </c>
      <c r="AH1236" s="23" t="s">
        <v>102</v>
      </c>
      <c r="AI1236" s="23">
        <v>2100</v>
      </c>
      <c r="AJ1236" s="23">
        <v>0</v>
      </c>
      <c r="AK1236" s="23" t="s">
        <v>58</v>
      </c>
      <c r="AL1236" s="23">
        <v>0</v>
      </c>
      <c r="AM1236" s="24" t="s">
        <v>59</v>
      </c>
      <c r="AN1236" s="24" t="s">
        <v>60</v>
      </c>
      <c r="AO1236" s="24"/>
      <c r="AP1236" s="23" t="s">
        <v>61</v>
      </c>
      <c r="AQ1236" s="23" t="s">
        <v>62</v>
      </c>
      <c r="AR1236" s="23" t="s">
        <v>87</v>
      </c>
      <c r="AS1236" s="23" t="s">
        <v>88</v>
      </c>
      <c r="AT1236" s="23" t="s">
        <v>2514</v>
      </c>
      <c r="AU1236" s="23" t="s">
        <v>65</v>
      </c>
      <c r="AV1236" s="23" t="s">
        <v>201</v>
      </c>
      <c r="AW1236" s="23" t="s">
        <v>92</v>
      </c>
      <c r="AX1236" s="23" t="s">
        <v>68</v>
      </c>
      <c r="AY1236" s="23" t="s">
        <v>93</v>
      </c>
      <c r="AZ1236" s="23" t="s">
        <v>10552</v>
      </c>
      <c r="BA1236" s="23" t="s">
        <v>554</v>
      </c>
      <c r="BB1236" s="23">
        <v>0</v>
      </c>
      <c r="BC1236" s="23" t="s">
        <v>11031</v>
      </c>
      <c r="BD1236" s="134">
        <v>42912</v>
      </c>
      <c r="BE1236" s="134">
        <v>42927</v>
      </c>
      <c r="BF1236" s="23">
        <v>4200</v>
      </c>
      <c r="BG1236" s="134">
        <v>42927</v>
      </c>
      <c r="BH1236" s="41" t="s">
        <v>10552</v>
      </c>
      <c r="BI1236" s="42">
        <v>156</v>
      </c>
      <c r="BJ1236" s="43">
        <v>5.2</v>
      </c>
    </row>
    <row r="1237" spans="1:62" ht="18.75" customHeight="1" x14ac:dyDescent="0.25">
      <c r="A1237" s="105" t="s">
        <v>10544</v>
      </c>
      <c r="B1237" s="17" t="s">
        <v>11037</v>
      </c>
      <c r="C1237" s="49">
        <v>93</v>
      </c>
      <c r="D1237" s="63" t="s">
        <v>3333</v>
      </c>
      <c r="E1237" s="24" t="s">
        <v>1630</v>
      </c>
      <c r="F1237" s="114">
        <v>5055</v>
      </c>
      <c r="G1237" s="51" t="s">
        <v>389</v>
      </c>
      <c r="H1237" s="24"/>
      <c r="I1237" s="24"/>
      <c r="J1237" s="51" t="s">
        <v>387</v>
      </c>
      <c r="K1237" s="51" t="s">
        <v>958</v>
      </c>
      <c r="L1237" s="51" t="s">
        <v>5507</v>
      </c>
      <c r="M1237" s="54" t="s">
        <v>903</v>
      </c>
      <c r="N1237" s="55">
        <v>34794.25</v>
      </c>
      <c r="O1237" s="55">
        <v>34794.25</v>
      </c>
      <c r="P1237" s="56">
        <v>0</v>
      </c>
      <c r="Q1237" s="64"/>
      <c r="R1237" s="51"/>
      <c r="S1237" s="70" t="s">
        <v>375</v>
      </c>
      <c r="T1237" s="23">
        <v>2172442</v>
      </c>
      <c r="U1237" s="23" t="s">
        <v>11032</v>
      </c>
      <c r="V1237" s="23" t="s">
        <v>11033</v>
      </c>
      <c r="W1237" s="23" t="s">
        <v>52</v>
      </c>
      <c r="X1237" s="23" t="s">
        <v>11034</v>
      </c>
      <c r="Y1237" s="23" t="s">
        <v>11035</v>
      </c>
      <c r="Z1237" s="23" t="s">
        <v>11036</v>
      </c>
      <c r="AA1237" s="23" t="s">
        <v>56</v>
      </c>
      <c r="AB1237" s="23">
        <v>21000</v>
      </c>
      <c r="AC1237" s="23">
        <v>21000</v>
      </c>
      <c r="AD1237" s="23" t="s">
        <v>56</v>
      </c>
      <c r="AE1237" s="23" t="s">
        <v>56</v>
      </c>
      <c r="AF1237" s="23" t="s">
        <v>56</v>
      </c>
      <c r="AG1237" s="23">
        <v>21000</v>
      </c>
      <c r="AH1237" s="23" t="s">
        <v>102</v>
      </c>
      <c r="AI1237" s="23">
        <v>10500</v>
      </c>
      <c r="AJ1237" s="23">
        <v>0</v>
      </c>
      <c r="AK1237" s="23" t="s">
        <v>58</v>
      </c>
      <c r="AL1237" s="23">
        <v>0</v>
      </c>
      <c r="AM1237" s="24" t="s">
        <v>59</v>
      </c>
      <c r="AN1237" s="24" t="s">
        <v>60</v>
      </c>
      <c r="AO1237" s="24"/>
      <c r="AP1237" s="23" t="s">
        <v>61</v>
      </c>
      <c r="AQ1237" s="23" t="s">
        <v>62</v>
      </c>
      <c r="AR1237" s="23" t="s">
        <v>168</v>
      </c>
      <c r="AS1237" s="23" t="s">
        <v>88</v>
      </c>
      <c r="AT1237" s="23" t="s">
        <v>169</v>
      </c>
      <c r="AU1237" s="23" t="s">
        <v>65</v>
      </c>
      <c r="AV1237" s="23" t="s">
        <v>8034</v>
      </c>
      <c r="AW1237" s="23" t="s">
        <v>272</v>
      </c>
      <c r="AX1237" s="23" t="s">
        <v>273</v>
      </c>
      <c r="AY1237" s="23" t="s">
        <v>93</v>
      </c>
      <c r="AZ1237" s="23" t="s">
        <v>10733</v>
      </c>
      <c r="BA1237" s="23" t="s">
        <v>163</v>
      </c>
      <c r="BB1237" s="23">
        <v>0</v>
      </c>
      <c r="BC1237" s="23" t="s">
        <v>11037</v>
      </c>
      <c r="BD1237" s="134">
        <v>42314</v>
      </c>
      <c r="BE1237" s="134">
        <v>42325</v>
      </c>
      <c r="BF1237" s="23">
        <v>21000</v>
      </c>
      <c r="BG1237" s="134">
        <v>42325</v>
      </c>
      <c r="BH1237" s="41" t="s">
        <v>10733</v>
      </c>
      <c r="BI1237" s="42">
        <v>750</v>
      </c>
      <c r="BJ1237" s="43">
        <v>25</v>
      </c>
    </row>
    <row r="1238" spans="1:62" ht="18.75" customHeight="1" x14ac:dyDescent="0.25">
      <c r="A1238" s="105" t="s">
        <v>10544</v>
      </c>
      <c r="B1238" s="17" t="s">
        <v>11042</v>
      </c>
      <c r="C1238" s="49">
        <v>93</v>
      </c>
      <c r="D1238" s="63" t="s">
        <v>3333</v>
      </c>
      <c r="E1238" s="24" t="s">
        <v>1632</v>
      </c>
      <c r="F1238" s="114">
        <v>8061</v>
      </c>
      <c r="G1238" s="51" t="s">
        <v>389</v>
      </c>
      <c r="H1238" s="24"/>
      <c r="I1238" s="24"/>
      <c r="J1238" s="51" t="s">
        <v>387</v>
      </c>
      <c r="K1238" s="51" t="s">
        <v>3664</v>
      </c>
      <c r="L1238" s="51"/>
      <c r="M1238" s="54" t="s">
        <v>48</v>
      </c>
      <c r="N1238" s="55">
        <v>74481.66</v>
      </c>
      <c r="O1238" s="55">
        <v>71500</v>
      </c>
      <c r="P1238" s="56">
        <v>2981.6600000000035</v>
      </c>
      <c r="Q1238" s="64"/>
      <c r="R1238" s="51"/>
      <c r="S1238" s="70" t="s">
        <v>375</v>
      </c>
      <c r="T1238" s="23">
        <v>2168685</v>
      </c>
      <c r="U1238" s="23" t="s">
        <v>11038</v>
      </c>
      <c r="V1238" s="23" t="s">
        <v>8238</v>
      </c>
      <c r="W1238" s="23" t="s">
        <v>52</v>
      </c>
      <c r="X1238" s="23" t="s">
        <v>11039</v>
      </c>
      <c r="Y1238" s="23" t="s">
        <v>11040</v>
      </c>
      <c r="Z1238" s="23" t="s">
        <v>11041</v>
      </c>
      <c r="AA1238" s="23" t="s">
        <v>56</v>
      </c>
      <c r="AB1238" s="23">
        <v>50000</v>
      </c>
      <c r="AC1238" s="23">
        <v>50000</v>
      </c>
      <c r="AD1238" s="23" t="s">
        <v>56</v>
      </c>
      <c r="AE1238" s="23" t="s">
        <v>56</v>
      </c>
      <c r="AF1238" s="23" t="s">
        <v>56</v>
      </c>
      <c r="AG1238" s="23">
        <v>50000</v>
      </c>
      <c r="AH1238" s="23" t="s">
        <v>102</v>
      </c>
      <c r="AI1238" s="23">
        <v>25000</v>
      </c>
      <c r="AJ1238" s="23">
        <v>0</v>
      </c>
      <c r="AK1238" s="23" t="s">
        <v>58</v>
      </c>
      <c r="AL1238" s="23">
        <v>0</v>
      </c>
      <c r="AM1238" s="24" t="s">
        <v>59</v>
      </c>
      <c r="AN1238" s="24" t="s">
        <v>60</v>
      </c>
      <c r="AO1238" s="24"/>
      <c r="AP1238" s="23" t="s">
        <v>61</v>
      </c>
      <c r="AQ1238" s="23" t="s">
        <v>62</v>
      </c>
      <c r="AR1238" s="23" t="s">
        <v>87</v>
      </c>
      <c r="AS1238" s="23" t="s">
        <v>64</v>
      </c>
      <c r="AT1238" s="23" t="s">
        <v>590</v>
      </c>
      <c r="AU1238" s="23" t="s">
        <v>65</v>
      </c>
      <c r="AV1238" s="23" t="s">
        <v>1155</v>
      </c>
      <c r="AW1238" s="23" t="s">
        <v>92</v>
      </c>
      <c r="AX1238" s="23" t="s">
        <v>68</v>
      </c>
      <c r="AY1238" s="23" t="s">
        <v>93</v>
      </c>
      <c r="AZ1238" s="23" t="s">
        <v>10620</v>
      </c>
      <c r="BA1238" s="23" t="s">
        <v>106</v>
      </c>
      <c r="BB1238" s="23">
        <v>0</v>
      </c>
      <c r="BC1238" s="23" t="s">
        <v>11042</v>
      </c>
      <c r="BD1238" s="134">
        <v>42304</v>
      </c>
      <c r="BE1238" s="134">
        <v>42313</v>
      </c>
      <c r="BF1238" s="23">
        <v>50000</v>
      </c>
      <c r="BG1238" s="134">
        <v>42313</v>
      </c>
      <c r="BH1238" s="41" t="s">
        <v>10620</v>
      </c>
      <c r="BI1238" s="42">
        <v>767</v>
      </c>
      <c r="BJ1238" s="43">
        <v>25.566666666666666</v>
      </c>
    </row>
    <row r="1239" spans="1:62" ht="18.75" customHeight="1" x14ac:dyDescent="0.25">
      <c r="A1239" s="105" t="s">
        <v>10544</v>
      </c>
      <c r="B1239" s="17" t="s">
        <v>11047</v>
      </c>
      <c r="C1239" s="49">
        <v>82</v>
      </c>
      <c r="D1239" s="63" t="s">
        <v>3333</v>
      </c>
      <c r="E1239" s="24" t="s">
        <v>917</v>
      </c>
      <c r="F1239" s="114">
        <v>5012</v>
      </c>
      <c r="G1239" s="51" t="s">
        <v>374</v>
      </c>
      <c r="H1239" s="24"/>
      <c r="I1239" s="24"/>
      <c r="J1239" s="51" t="s">
        <v>925</v>
      </c>
      <c r="K1239" s="51" t="s">
        <v>378</v>
      </c>
      <c r="L1239" s="51"/>
      <c r="M1239" s="54" t="s">
        <v>48</v>
      </c>
      <c r="N1239" s="55">
        <v>80546.759999999995</v>
      </c>
      <c r="O1239" s="55">
        <v>80000</v>
      </c>
      <c r="P1239" s="56">
        <v>546.75999999999476</v>
      </c>
      <c r="Q1239" s="64">
        <v>12000</v>
      </c>
      <c r="R1239" s="51"/>
      <c r="S1239" s="70" t="s">
        <v>375</v>
      </c>
      <c r="T1239" s="23">
        <v>2140421</v>
      </c>
      <c r="U1239" s="23" t="s">
        <v>11043</v>
      </c>
      <c r="V1239" s="23" t="s">
        <v>11044</v>
      </c>
      <c r="W1239" s="23" t="s">
        <v>52</v>
      </c>
      <c r="X1239" s="23" t="s">
        <v>11045</v>
      </c>
      <c r="Y1239" s="23" t="s">
        <v>11046</v>
      </c>
      <c r="Z1239" s="23" t="s">
        <v>1796</v>
      </c>
      <c r="AA1239" s="23" t="s">
        <v>56</v>
      </c>
      <c r="AB1239" s="23">
        <v>45895</v>
      </c>
      <c r="AC1239" s="23">
        <v>50994</v>
      </c>
      <c r="AD1239" s="23" t="s">
        <v>56</v>
      </c>
      <c r="AE1239" s="23" t="s">
        <v>56</v>
      </c>
      <c r="AF1239" s="23" t="s">
        <v>56</v>
      </c>
      <c r="AG1239" s="23">
        <v>45895</v>
      </c>
      <c r="AH1239" s="23" t="s">
        <v>102</v>
      </c>
      <c r="AI1239" s="23">
        <v>22947.5</v>
      </c>
      <c r="AJ1239" s="23">
        <v>0</v>
      </c>
      <c r="AK1239" s="23" t="s">
        <v>58</v>
      </c>
      <c r="AL1239" s="23">
        <v>0</v>
      </c>
      <c r="AM1239" s="24" t="s">
        <v>59</v>
      </c>
      <c r="AN1239" s="24" t="s">
        <v>60</v>
      </c>
      <c r="AO1239" s="24"/>
      <c r="AP1239" s="23" t="s">
        <v>61</v>
      </c>
      <c r="AQ1239" s="23" t="s">
        <v>62</v>
      </c>
      <c r="AR1239" s="23" t="s">
        <v>142</v>
      </c>
      <c r="AS1239" s="23" t="s">
        <v>64</v>
      </c>
      <c r="AT1239" s="23" t="s">
        <v>313</v>
      </c>
      <c r="AU1239" s="23" t="s">
        <v>65</v>
      </c>
      <c r="AV1239" s="23" t="s">
        <v>466</v>
      </c>
      <c r="AW1239" s="23" t="s">
        <v>272</v>
      </c>
      <c r="AX1239" s="23" t="s">
        <v>273</v>
      </c>
      <c r="AY1239" s="23" t="s">
        <v>93</v>
      </c>
      <c r="AZ1239" s="23" t="s">
        <v>10738</v>
      </c>
      <c r="BA1239" s="23" t="s">
        <v>223</v>
      </c>
      <c r="BB1239" s="23">
        <v>0</v>
      </c>
      <c r="BC1239" s="23" t="s">
        <v>11047</v>
      </c>
      <c r="BD1239" s="134">
        <v>42228</v>
      </c>
      <c r="BE1239" s="134">
        <v>42243</v>
      </c>
      <c r="BF1239" s="23">
        <v>45895</v>
      </c>
      <c r="BG1239" s="134">
        <v>42243</v>
      </c>
      <c r="BH1239" s="41" t="s">
        <v>10738</v>
      </c>
      <c r="BI1239" s="42">
        <v>834</v>
      </c>
      <c r="BJ1239" s="43">
        <v>27.8</v>
      </c>
    </row>
    <row r="1240" spans="1:62" ht="18.75" customHeight="1" x14ac:dyDescent="0.25">
      <c r="A1240" s="105" t="s">
        <v>10544</v>
      </c>
      <c r="B1240" s="17" t="s">
        <v>11053</v>
      </c>
      <c r="C1240" s="49">
        <v>93</v>
      </c>
      <c r="D1240" s="63" t="s">
        <v>3333</v>
      </c>
      <c r="E1240" s="24" t="s">
        <v>1630</v>
      </c>
      <c r="F1240" s="114">
        <v>5055</v>
      </c>
      <c r="G1240" s="51" t="s">
        <v>389</v>
      </c>
      <c r="H1240" s="24"/>
      <c r="I1240" s="24"/>
      <c r="J1240" s="51" t="s">
        <v>387</v>
      </c>
      <c r="K1240" s="51" t="s">
        <v>3664</v>
      </c>
      <c r="L1240" s="51"/>
      <c r="M1240" s="54" t="s">
        <v>48</v>
      </c>
      <c r="N1240" s="55">
        <v>22951.64</v>
      </c>
      <c r="O1240" s="55">
        <v>20000</v>
      </c>
      <c r="P1240" s="56">
        <v>2951.6399999999994</v>
      </c>
      <c r="Q1240" s="64">
        <v>2000</v>
      </c>
      <c r="R1240" s="51"/>
      <c r="S1240" s="70" t="s">
        <v>375</v>
      </c>
      <c r="T1240" s="23">
        <v>2215347</v>
      </c>
      <c r="U1240" s="23" t="s">
        <v>11048</v>
      </c>
      <c r="V1240" s="23" t="s">
        <v>11049</v>
      </c>
      <c r="W1240" s="23" t="s">
        <v>52</v>
      </c>
      <c r="X1240" s="23" t="s">
        <v>11050</v>
      </c>
      <c r="Y1240" s="23" t="s">
        <v>11051</v>
      </c>
      <c r="Z1240" s="23" t="s">
        <v>11052</v>
      </c>
      <c r="AA1240" s="23" t="s">
        <v>56</v>
      </c>
      <c r="AB1240" s="23">
        <v>10000</v>
      </c>
      <c r="AC1240" s="23">
        <v>10000</v>
      </c>
      <c r="AD1240" s="23" t="s">
        <v>56</v>
      </c>
      <c r="AE1240" s="23" t="s">
        <v>56</v>
      </c>
      <c r="AF1240" s="23" t="s">
        <v>56</v>
      </c>
      <c r="AG1240" s="23">
        <v>10000</v>
      </c>
      <c r="AH1240" s="23" t="s">
        <v>102</v>
      </c>
      <c r="AI1240" s="23">
        <v>5000</v>
      </c>
      <c r="AJ1240" s="23">
        <v>0</v>
      </c>
      <c r="AK1240" s="23" t="s">
        <v>58</v>
      </c>
      <c r="AL1240" s="23">
        <v>0</v>
      </c>
      <c r="AM1240" s="24" t="s">
        <v>59</v>
      </c>
      <c r="AN1240" s="24" t="s">
        <v>60</v>
      </c>
      <c r="AO1240" s="24"/>
      <c r="AP1240" s="23" t="s">
        <v>61</v>
      </c>
      <c r="AQ1240" s="23" t="s">
        <v>62</v>
      </c>
      <c r="AR1240" s="23" t="s">
        <v>87</v>
      </c>
      <c r="AS1240" s="23" t="s">
        <v>64</v>
      </c>
      <c r="AT1240" s="23" t="s">
        <v>169</v>
      </c>
      <c r="AU1240" s="23" t="s">
        <v>65</v>
      </c>
      <c r="AV1240" s="23" t="s">
        <v>2052</v>
      </c>
      <c r="AW1240" s="23" t="s">
        <v>292</v>
      </c>
      <c r="AX1240" s="23" t="s">
        <v>293</v>
      </c>
      <c r="AY1240" s="23" t="s">
        <v>93</v>
      </c>
      <c r="AZ1240" s="23" t="s">
        <v>10755</v>
      </c>
      <c r="BA1240" s="23" t="s">
        <v>223</v>
      </c>
      <c r="BB1240" s="23">
        <v>0</v>
      </c>
      <c r="BC1240" s="23" t="s">
        <v>11053</v>
      </c>
      <c r="BD1240" s="134">
        <v>42424</v>
      </c>
      <c r="BE1240" s="134">
        <v>42431</v>
      </c>
      <c r="BF1240" s="23">
        <v>10000</v>
      </c>
      <c r="BG1240" s="134">
        <v>42431</v>
      </c>
      <c r="BH1240" s="41" t="s">
        <v>10755</v>
      </c>
      <c r="BI1240" s="42">
        <v>643</v>
      </c>
      <c r="BJ1240" s="43">
        <v>21.433333333333334</v>
      </c>
    </row>
    <row r="1241" spans="1:62" ht="18.75" customHeight="1" x14ac:dyDescent="0.25">
      <c r="A1241" s="105" t="s">
        <v>10544</v>
      </c>
      <c r="B1241" s="17" t="s">
        <v>11059</v>
      </c>
      <c r="C1241" s="49">
        <v>82</v>
      </c>
      <c r="D1241" s="63" t="s">
        <v>3333</v>
      </c>
      <c r="E1241" s="24" t="s">
        <v>917</v>
      </c>
      <c r="F1241" s="114">
        <v>5012</v>
      </c>
      <c r="G1241" s="51" t="s">
        <v>386</v>
      </c>
      <c r="H1241" s="24" t="s">
        <v>387</v>
      </c>
      <c r="I1241" s="24" t="s">
        <v>954</v>
      </c>
      <c r="J1241" s="51" t="s">
        <v>387</v>
      </c>
      <c r="K1241" s="51" t="s">
        <v>3664</v>
      </c>
      <c r="L1241" s="51"/>
      <c r="M1241" s="54" t="s">
        <v>48</v>
      </c>
      <c r="N1241" s="55">
        <v>60397.55</v>
      </c>
      <c r="O1241" s="55">
        <v>59861.93</v>
      </c>
      <c r="P1241" s="56">
        <v>535.62000000000262</v>
      </c>
      <c r="Q1241" s="64">
        <v>5986.19</v>
      </c>
      <c r="R1241" s="51"/>
      <c r="S1241" s="70" t="s">
        <v>375</v>
      </c>
      <c r="T1241" s="23">
        <v>2052169</v>
      </c>
      <c r="U1241" s="23" t="s">
        <v>11054</v>
      </c>
      <c r="V1241" s="23" t="s">
        <v>11055</v>
      </c>
      <c r="W1241" s="23" t="s">
        <v>52</v>
      </c>
      <c r="X1241" s="23" t="s">
        <v>11056</v>
      </c>
      <c r="Y1241" s="23" t="s">
        <v>11057</v>
      </c>
      <c r="Z1241" s="23" t="s">
        <v>11058</v>
      </c>
      <c r="AA1241" s="23" t="s">
        <v>56</v>
      </c>
      <c r="AB1241" s="23">
        <v>35000</v>
      </c>
      <c r="AC1241" s="23">
        <v>35000</v>
      </c>
      <c r="AD1241" s="23" t="s">
        <v>56</v>
      </c>
      <c r="AE1241" s="23" t="s">
        <v>56</v>
      </c>
      <c r="AF1241" s="23" t="s">
        <v>56</v>
      </c>
      <c r="AG1241" s="23">
        <v>35000</v>
      </c>
      <c r="AH1241" s="23" t="s">
        <v>102</v>
      </c>
      <c r="AI1241" s="23">
        <v>17500</v>
      </c>
      <c r="AJ1241" s="23">
        <v>0</v>
      </c>
      <c r="AK1241" s="23" t="s">
        <v>58</v>
      </c>
      <c r="AL1241" s="23">
        <v>0</v>
      </c>
      <c r="AM1241" s="24" t="s">
        <v>59</v>
      </c>
      <c r="AN1241" s="24" t="s">
        <v>60</v>
      </c>
      <c r="AO1241" s="24"/>
      <c r="AP1241" s="23" t="s">
        <v>61</v>
      </c>
      <c r="AQ1241" s="23" t="s">
        <v>62</v>
      </c>
      <c r="AR1241" s="23" t="s">
        <v>87</v>
      </c>
      <c r="AS1241" s="23" t="s">
        <v>64</v>
      </c>
      <c r="AT1241" s="23" t="s">
        <v>169</v>
      </c>
      <c r="AU1241" s="23" t="s">
        <v>65</v>
      </c>
      <c r="AV1241" s="23" t="s">
        <v>8951</v>
      </c>
      <c r="AW1241" s="23" t="s">
        <v>283</v>
      </c>
      <c r="AX1241" s="23" t="s">
        <v>10573</v>
      </c>
      <c r="AY1241" s="23" t="s">
        <v>93</v>
      </c>
      <c r="AZ1241" s="23" t="s">
        <v>10755</v>
      </c>
      <c r="BA1241" s="23" t="s">
        <v>106</v>
      </c>
      <c r="BB1241" s="23">
        <v>0</v>
      </c>
      <c r="BC1241" s="23" t="s">
        <v>11059</v>
      </c>
      <c r="BD1241" s="134">
        <v>41666</v>
      </c>
      <c r="BE1241" s="134">
        <v>42076</v>
      </c>
      <c r="BF1241" s="23">
        <v>35000</v>
      </c>
      <c r="BG1241" s="134">
        <v>42076</v>
      </c>
      <c r="BH1241" s="41" t="s">
        <v>10755</v>
      </c>
      <c r="BI1241" s="42">
        <v>998</v>
      </c>
      <c r="BJ1241" s="43">
        <v>33.266666666666666</v>
      </c>
    </row>
    <row r="1242" spans="1:62" ht="18.75" customHeight="1" x14ac:dyDescent="0.25">
      <c r="A1242" s="105" t="s">
        <v>10544</v>
      </c>
      <c r="B1242" s="17" t="s">
        <v>11066</v>
      </c>
      <c r="C1242" s="49">
        <v>93</v>
      </c>
      <c r="D1242" s="63" t="s">
        <v>3333</v>
      </c>
      <c r="E1242" s="24" t="s">
        <v>1630</v>
      </c>
      <c r="F1242" s="114">
        <v>5055</v>
      </c>
      <c r="G1242" s="51" t="s">
        <v>389</v>
      </c>
      <c r="H1242" s="24"/>
      <c r="I1242" s="24"/>
      <c r="J1242" s="51" t="s">
        <v>387</v>
      </c>
      <c r="K1242" s="51" t="s">
        <v>958</v>
      </c>
      <c r="L1242" s="51" t="s">
        <v>5507</v>
      </c>
      <c r="M1242" s="54" t="s">
        <v>48</v>
      </c>
      <c r="N1242" s="55">
        <v>144329.41</v>
      </c>
      <c r="O1242" s="55">
        <v>115000</v>
      </c>
      <c r="P1242" s="56">
        <v>29329.410000000003</v>
      </c>
      <c r="Q1242" s="64"/>
      <c r="R1242" s="51"/>
      <c r="S1242" s="70" t="s">
        <v>375</v>
      </c>
      <c r="T1242" s="23">
        <v>2229085</v>
      </c>
      <c r="U1242" s="23" t="s">
        <v>11060</v>
      </c>
      <c r="V1242" s="23" t="s">
        <v>11061</v>
      </c>
      <c r="W1242" s="23" t="s">
        <v>52</v>
      </c>
      <c r="X1242" s="23" t="s">
        <v>11062</v>
      </c>
      <c r="Y1242" s="23" t="s">
        <v>11063</v>
      </c>
      <c r="Z1242" s="23" t="s">
        <v>11064</v>
      </c>
      <c r="AA1242" s="23" t="s">
        <v>56</v>
      </c>
      <c r="AB1242" s="23">
        <v>147954</v>
      </c>
      <c r="AC1242" s="23">
        <v>147954</v>
      </c>
      <c r="AD1242" s="23" t="s">
        <v>56</v>
      </c>
      <c r="AE1242" s="23" t="s">
        <v>56</v>
      </c>
      <c r="AF1242" s="23" t="s">
        <v>56</v>
      </c>
      <c r="AG1242" s="23">
        <v>147954</v>
      </c>
      <c r="AH1242" s="23" t="s">
        <v>102</v>
      </c>
      <c r="AI1242" s="23">
        <v>73977</v>
      </c>
      <c r="AJ1242" s="23">
        <v>0</v>
      </c>
      <c r="AK1242" s="23" t="s">
        <v>58</v>
      </c>
      <c r="AL1242" s="23">
        <v>0</v>
      </c>
      <c r="AM1242" s="24" t="s">
        <v>59</v>
      </c>
      <c r="AN1242" s="24" t="s">
        <v>60</v>
      </c>
      <c r="AO1242" s="24"/>
      <c r="AP1242" s="23" t="s">
        <v>61</v>
      </c>
      <c r="AQ1242" s="23" t="s">
        <v>62</v>
      </c>
      <c r="AR1242" s="23" t="s">
        <v>168</v>
      </c>
      <c r="AS1242" s="23" t="s">
        <v>88</v>
      </c>
      <c r="AT1242" s="23" t="s">
        <v>153</v>
      </c>
      <c r="AU1242" s="23" t="s">
        <v>65</v>
      </c>
      <c r="AV1242" s="23" t="s">
        <v>1710</v>
      </c>
      <c r="AW1242" s="23" t="s">
        <v>92</v>
      </c>
      <c r="AX1242" s="23" t="s">
        <v>68</v>
      </c>
      <c r="AY1242" s="23" t="s">
        <v>93</v>
      </c>
      <c r="AZ1242" s="23" t="s">
        <v>11065</v>
      </c>
      <c r="BA1242" s="23" t="s">
        <v>106</v>
      </c>
      <c r="BB1242" s="23">
        <v>0</v>
      </c>
      <c r="BC1242" s="23" t="s">
        <v>11066</v>
      </c>
      <c r="BD1242" s="134">
        <v>42451</v>
      </c>
      <c r="BE1242" s="134">
        <v>42461</v>
      </c>
      <c r="BF1242" s="23">
        <v>147954</v>
      </c>
      <c r="BG1242" s="134">
        <v>42461</v>
      </c>
      <c r="BH1242" s="41" t="s">
        <v>11065</v>
      </c>
      <c r="BI1242" s="42">
        <v>612</v>
      </c>
      <c r="BJ1242" s="43">
        <v>20.399999999999999</v>
      </c>
    </row>
    <row r="1243" spans="1:62" ht="18.75" customHeight="1" x14ac:dyDescent="0.25">
      <c r="A1243" s="105" t="s">
        <v>10544</v>
      </c>
      <c r="B1243" s="17" t="s">
        <v>11072</v>
      </c>
      <c r="C1243" s="49">
        <v>93</v>
      </c>
      <c r="D1243" s="63" t="s">
        <v>3333</v>
      </c>
      <c r="E1243" s="24" t="s">
        <v>1630</v>
      </c>
      <c r="F1243" s="114">
        <v>5055</v>
      </c>
      <c r="G1243" s="51" t="s">
        <v>389</v>
      </c>
      <c r="H1243" s="24"/>
      <c r="I1243" s="24"/>
      <c r="J1243" s="51" t="s">
        <v>387</v>
      </c>
      <c r="K1243" s="51" t="s">
        <v>958</v>
      </c>
      <c r="L1243" s="51" t="s">
        <v>5507</v>
      </c>
      <c r="M1243" s="54" t="s">
        <v>48</v>
      </c>
      <c r="N1243" s="55">
        <v>141673.25</v>
      </c>
      <c r="O1243" s="55">
        <v>120000</v>
      </c>
      <c r="P1243" s="56">
        <v>21673.25</v>
      </c>
      <c r="Q1243" s="64"/>
      <c r="R1243" s="51"/>
      <c r="S1243" s="70" t="s">
        <v>375</v>
      </c>
      <c r="T1243" s="23">
        <v>2135247</v>
      </c>
      <c r="U1243" s="23" t="s">
        <v>11067</v>
      </c>
      <c r="V1243" s="23" t="s">
        <v>11068</v>
      </c>
      <c r="W1243" s="23" t="s">
        <v>52</v>
      </c>
      <c r="X1243" s="23" t="s">
        <v>11069</v>
      </c>
      <c r="Y1243" s="23" t="s">
        <v>11070</v>
      </c>
      <c r="Z1243" s="23" t="s">
        <v>11071</v>
      </c>
      <c r="AA1243" s="23" t="s">
        <v>56</v>
      </c>
      <c r="AB1243" s="23">
        <v>107348.49</v>
      </c>
      <c r="AC1243" s="23">
        <v>107348.49</v>
      </c>
      <c r="AD1243" s="23" t="s">
        <v>56</v>
      </c>
      <c r="AE1243" s="23" t="s">
        <v>56</v>
      </c>
      <c r="AF1243" s="23" t="s">
        <v>56</v>
      </c>
      <c r="AG1243" s="23">
        <v>107348.49</v>
      </c>
      <c r="AH1243" s="23" t="s">
        <v>102</v>
      </c>
      <c r="AI1243" s="23">
        <v>53674.25</v>
      </c>
      <c r="AJ1243" s="23">
        <v>0</v>
      </c>
      <c r="AK1243" s="23" t="s">
        <v>58</v>
      </c>
      <c r="AL1243" s="23">
        <v>0</v>
      </c>
      <c r="AM1243" s="24" t="s">
        <v>59</v>
      </c>
      <c r="AN1243" s="24" t="s">
        <v>60</v>
      </c>
      <c r="AO1243" s="24"/>
      <c r="AP1243" s="23" t="s">
        <v>61</v>
      </c>
      <c r="AQ1243" s="23" t="s">
        <v>62</v>
      </c>
      <c r="AR1243" s="23" t="s">
        <v>168</v>
      </c>
      <c r="AS1243" s="23" t="s">
        <v>88</v>
      </c>
      <c r="AT1243" s="23" t="s">
        <v>169</v>
      </c>
      <c r="AU1243" s="23" t="s">
        <v>65</v>
      </c>
      <c r="AV1243" s="23" t="s">
        <v>472</v>
      </c>
      <c r="AW1243" s="23" t="s">
        <v>92</v>
      </c>
      <c r="AX1243" s="23" t="s">
        <v>68</v>
      </c>
      <c r="AY1243" s="23" t="s">
        <v>93</v>
      </c>
      <c r="AZ1243" s="23" t="s">
        <v>10755</v>
      </c>
      <c r="BA1243" s="23" t="s">
        <v>223</v>
      </c>
      <c r="BB1243" s="23">
        <v>0</v>
      </c>
      <c r="BC1243" s="23" t="s">
        <v>11072</v>
      </c>
      <c r="BD1243" s="134">
        <v>42212</v>
      </c>
      <c r="BE1243" s="134">
        <v>42230</v>
      </c>
      <c r="BF1243" s="23">
        <v>107348.49</v>
      </c>
      <c r="BG1243" s="134">
        <v>42230</v>
      </c>
      <c r="BH1243" s="41" t="s">
        <v>10755</v>
      </c>
      <c r="BI1243" s="42">
        <v>844</v>
      </c>
      <c r="BJ1243" s="43">
        <v>28.133333333333333</v>
      </c>
    </row>
    <row r="1244" spans="1:62" ht="18.75" customHeight="1" x14ac:dyDescent="0.25">
      <c r="A1244" s="105" t="s">
        <v>10544</v>
      </c>
      <c r="B1244" s="17" t="s">
        <v>11078</v>
      </c>
      <c r="C1244" s="49">
        <v>93</v>
      </c>
      <c r="D1244" s="63" t="s">
        <v>3333</v>
      </c>
      <c r="E1244" s="24" t="s">
        <v>1630</v>
      </c>
      <c r="F1244" s="114">
        <v>5055</v>
      </c>
      <c r="G1244" s="51" t="s">
        <v>389</v>
      </c>
      <c r="H1244" s="24"/>
      <c r="I1244" s="24"/>
      <c r="J1244" s="51" t="s">
        <v>1640</v>
      </c>
      <c r="K1244" s="51"/>
      <c r="L1244" s="51"/>
      <c r="M1244" s="54" t="s">
        <v>48</v>
      </c>
      <c r="N1244" s="55">
        <v>61354.31</v>
      </c>
      <c r="O1244" s="55">
        <v>57000</v>
      </c>
      <c r="P1244" s="56">
        <v>4354.3099999999977</v>
      </c>
      <c r="Q1244" s="64">
        <v>5700</v>
      </c>
      <c r="R1244" s="51"/>
      <c r="S1244" s="70" t="s">
        <v>375</v>
      </c>
      <c r="T1244" s="23">
        <v>2451769</v>
      </c>
      <c r="U1244" s="23" t="s">
        <v>11073</v>
      </c>
      <c r="V1244" s="23" t="s">
        <v>11074</v>
      </c>
      <c r="W1244" s="23" t="s">
        <v>52</v>
      </c>
      <c r="X1244" s="23" t="s">
        <v>11075</v>
      </c>
      <c r="Y1244" s="23" t="s">
        <v>11076</v>
      </c>
      <c r="Z1244" s="23" t="s">
        <v>11077</v>
      </c>
      <c r="AA1244" s="23" t="s">
        <v>56</v>
      </c>
      <c r="AB1244" s="23">
        <v>53098.5</v>
      </c>
      <c r="AC1244" s="23">
        <v>53098.5</v>
      </c>
      <c r="AD1244" s="23" t="s">
        <v>56</v>
      </c>
      <c r="AE1244" s="23" t="s">
        <v>56</v>
      </c>
      <c r="AF1244" s="23" t="s">
        <v>56</v>
      </c>
      <c r="AG1244" s="23">
        <v>53098.5</v>
      </c>
      <c r="AH1244" s="23" t="s">
        <v>102</v>
      </c>
      <c r="AI1244" s="23">
        <v>26549.25</v>
      </c>
      <c r="AJ1244" s="23">
        <v>0</v>
      </c>
      <c r="AK1244" s="23" t="s">
        <v>58</v>
      </c>
      <c r="AL1244" s="23">
        <v>0</v>
      </c>
      <c r="AM1244" s="24" t="s">
        <v>59</v>
      </c>
      <c r="AN1244" s="24" t="s">
        <v>60</v>
      </c>
      <c r="AO1244" s="24"/>
      <c r="AP1244" s="23" t="s">
        <v>61</v>
      </c>
      <c r="AQ1244" s="23" t="s">
        <v>62</v>
      </c>
      <c r="AR1244" s="23" t="s">
        <v>168</v>
      </c>
      <c r="AS1244" s="23" t="s">
        <v>88</v>
      </c>
      <c r="AT1244" s="23" t="s">
        <v>169</v>
      </c>
      <c r="AU1244" s="23" t="s">
        <v>65</v>
      </c>
      <c r="AV1244" s="23" t="s">
        <v>5107</v>
      </c>
      <c r="AW1244" s="23" t="s">
        <v>283</v>
      </c>
      <c r="AX1244" s="23" t="s">
        <v>10573</v>
      </c>
      <c r="AY1244" s="23" t="s">
        <v>93</v>
      </c>
      <c r="AZ1244" s="23" t="s">
        <v>10733</v>
      </c>
      <c r="BA1244" s="23" t="s">
        <v>106</v>
      </c>
      <c r="BB1244" s="23">
        <v>0</v>
      </c>
      <c r="BC1244" s="23" t="s">
        <v>11078</v>
      </c>
      <c r="BD1244" s="134">
        <v>42852</v>
      </c>
      <c r="BE1244" s="134">
        <v>42879</v>
      </c>
      <c r="BF1244" s="23">
        <v>53098.5</v>
      </c>
      <c r="BG1244" s="134">
        <v>42879</v>
      </c>
      <c r="BH1244" s="41" t="s">
        <v>10733</v>
      </c>
      <c r="BI1244" s="42">
        <v>196</v>
      </c>
      <c r="BJ1244" s="43">
        <v>6.5333333333333332</v>
      </c>
    </row>
    <row r="1245" spans="1:62" ht="18.75" customHeight="1" x14ac:dyDescent="0.25">
      <c r="A1245" s="105" t="s">
        <v>10544</v>
      </c>
      <c r="B1245" s="17" t="s">
        <v>11084</v>
      </c>
      <c r="C1245" s="49">
        <v>93</v>
      </c>
      <c r="D1245" s="63" t="s">
        <v>3333</v>
      </c>
      <c r="E1245" s="24" t="s">
        <v>1630</v>
      </c>
      <c r="F1245" s="114">
        <v>5055</v>
      </c>
      <c r="G1245" s="51" t="s">
        <v>389</v>
      </c>
      <c r="H1245" s="24"/>
      <c r="I1245" s="24"/>
      <c r="J1245" s="51" t="s">
        <v>387</v>
      </c>
      <c r="K1245" s="51" t="s">
        <v>958</v>
      </c>
      <c r="L1245" s="51" t="s">
        <v>5507</v>
      </c>
      <c r="M1245" s="54" t="s">
        <v>48</v>
      </c>
      <c r="N1245" s="55">
        <v>24230.5</v>
      </c>
      <c r="O1245" s="55">
        <v>20000</v>
      </c>
      <c r="P1245" s="56">
        <v>4230.5</v>
      </c>
      <c r="Q1245" s="64"/>
      <c r="R1245" s="51"/>
      <c r="S1245" s="70" t="s">
        <v>375</v>
      </c>
      <c r="T1245" s="23">
        <v>2201075</v>
      </c>
      <c r="U1245" s="23" t="s">
        <v>11079</v>
      </c>
      <c r="V1245" s="23" t="s">
        <v>11080</v>
      </c>
      <c r="W1245" s="23" t="s">
        <v>52</v>
      </c>
      <c r="X1245" s="23" t="s">
        <v>11081</v>
      </c>
      <c r="Y1245" s="23" t="s">
        <v>11082</v>
      </c>
      <c r="Z1245" s="23" t="s">
        <v>11083</v>
      </c>
      <c r="AA1245" s="23" t="s">
        <v>56</v>
      </c>
      <c r="AB1245" s="23">
        <v>15000</v>
      </c>
      <c r="AC1245" s="23">
        <v>15000</v>
      </c>
      <c r="AD1245" s="23" t="s">
        <v>56</v>
      </c>
      <c r="AE1245" s="23" t="s">
        <v>56</v>
      </c>
      <c r="AF1245" s="23" t="s">
        <v>56</v>
      </c>
      <c r="AG1245" s="23">
        <v>15000</v>
      </c>
      <c r="AH1245" s="23" t="s">
        <v>102</v>
      </c>
      <c r="AI1245" s="23">
        <v>7500</v>
      </c>
      <c r="AJ1245" s="23">
        <v>0</v>
      </c>
      <c r="AK1245" s="23" t="s">
        <v>58</v>
      </c>
      <c r="AL1245" s="23">
        <v>0</v>
      </c>
      <c r="AM1245" s="24" t="s">
        <v>59</v>
      </c>
      <c r="AN1245" s="24" t="s">
        <v>60</v>
      </c>
      <c r="AO1245" s="24"/>
      <c r="AP1245" s="23" t="s">
        <v>61</v>
      </c>
      <c r="AQ1245" s="23" t="s">
        <v>62</v>
      </c>
      <c r="AR1245" s="23" t="s">
        <v>168</v>
      </c>
      <c r="AS1245" s="23" t="s">
        <v>88</v>
      </c>
      <c r="AT1245" s="23" t="s">
        <v>169</v>
      </c>
      <c r="AU1245" s="23" t="s">
        <v>65</v>
      </c>
      <c r="AV1245" s="23" t="s">
        <v>5329</v>
      </c>
      <c r="AW1245" s="23" t="s">
        <v>105</v>
      </c>
      <c r="AX1245" s="23" t="s">
        <v>68</v>
      </c>
      <c r="AY1245" s="23" t="s">
        <v>93</v>
      </c>
      <c r="AZ1245" s="23" t="s">
        <v>10557</v>
      </c>
      <c r="BA1245" s="23" t="s">
        <v>223</v>
      </c>
      <c r="BB1245" s="23">
        <v>0</v>
      </c>
      <c r="BC1245" s="23" t="s">
        <v>11084</v>
      </c>
      <c r="BD1245" s="134">
        <v>42347</v>
      </c>
      <c r="BE1245" s="134">
        <v>42405</v>
      </c>
      <c r="BF1245" s="23">
        <v>15000</v>
      </c>
      <c r="BG1245" s="134">
        <v>42405</v>
      </c>
      <c r="BH1245" s="41" t="s">
        <v>10557</v>
      </c>
      <c r="BI1245" s="42">
        <v>671</v>
      </c>
      <c r="BJ1245" s="43">
        <v>22.366666666666667</v>
      </c>
    </row>
    <row r="1246" spans="1:62" ht="18.75" customHeight="1" x14ac:dyDescent="0.25">
      <c r="A1246" s="105" t="s">
        <v>10544</v>
      </c>
      <c r="B1246" s="17" t="s">
        <v>11088</v>
      </c>
      <c r="C1246" s="49">
        <v>93</v>
      </c>
      <c r="D1246" s="63" t="s">
        <v>3333</v>
      </c>
      <c r="E1246" s="24" t="s">
        <v>1630</v>
      </c>
      <c r="F1246" s="114">
        <v>5055</v>
      </c>
      <c r="G1246" s="51" t="s">
        <v>389</v>
      </c>
      <c r="H1246" s="24"/>
      <c r="I1246" s="24"/>
      <c r="J1246" s="51" t="s">
        <v>11269</v>
      </c>
      <c r="K1246" s="51"/>
      <c r="L1246" s="51"/>
      <c r="M1246" s="54" t="s">
        <v>48</v>
      </c>
      <c r="N1246" s="55">
        <v>136844.47</v>
      </c>
      <c r="O1246" s="55">
        <v>105000</v>
      </c>
      <c r="P1246" s="56">
        <v>31844.47</v>
      </c>
      <c r="Q1246" s="64">
        <v>15750</v>
      </c>
      <c r="R1246" s="51"/>
      <c r="S1246" s="70" t="s">
        <v>375</v>
      </c>
      <c r="T1246" s="23">
        <v>2479669</v>
      </c>
      <c r="U1246" s="23" t="s">
        <v>11085</v>
      </c>
      <c r="V1246" s="23" t="s">
        <v>11086</v>
      </c>
      <c r="W1246" s="23" t="s">
        <v>52</v>
      </c>
      <c r="X1246" s="23" t="s">
        <v>527</v>
      </c>
      <c r="Y1246" s="23" t="s">
        <v>11087</v>
      </c>
      <c r="Z1246" s="23" t="s">
        <v>2182</v>
      </c>
      <c r="AA1246" s="23" t="s">
        <v>56</v>
      </c>
      <c r="AB1246" s="23">
        <v>0</v>
      </c>
      <c r="AC1246" s="23">
        <v>33700</v>
      </c>
      <c r="AD1246" s="23" t="s">
        <v>56</v>
      </c>
      <c r="AE1246" s="23" t="s">
        <v>56</v>
      </c>
      <c r="AF1246" s="23" t="s">
        <v>56</v>
      </c>
      <c r="AG1246" s="23">
        <v>33700</v>
      </c>
      <c r="AH1246" s="23" t="s">
        <v>102</v>
      </c>
      <c r="AI1246" s="23">
        <v>16850</v>
      </c>
      <c r="AJ1246" s="23">
        <v>0</v>
      </c>
      <c r="AK1246" s="23" t="s">
        <v>58</v>
      </c>
      <c r="AL1246" s="23">
        <v>0</v>
      </c>
      <c r="AM1246" s="24" t="s">
        <v>59</v>
      </c>
      <c r="AN1246" s="24" t="s">
        <v>60</v>
      </c>
      <c r="AO1246" s="24"/>
      <c r="AP1246" s="23" t="s">
        <v>61</v>
      </c>
      <c r="AQ1246" s="23" t="s">
        <v>62</v>
      </c>
      <c r="AR1246" s="23" t="s">
        <v>142</v>
      </c>
      <c r="AS1246" s="23" t="s">
        <v>88</v>
      </c>
      <c r="AT1246" s="23" t="s">
        <v>218</v>
      </c>
      <c r="AU1246" s="23" t="s">
        <v>65</v>
      </c>
      <c r="AV1246" s="23" t="s">
        <v>406</v>
      </c>
      <c r="AW1246" s="23" t="s">
        <v>283</v>
      </c>
      <c r="AX1246" s="23" t="s">
        <v>10573</v>
      </c>
      <c r="AY1246" s="23" t="s">
        <v>93</v>
      </c>
      <c r="AZ1246" s="23" t="s">
        <v>10738</v>
      </c>
      <c r="BA1246" s="23" t="s">
        <v>106</v>
      </c>
      <c r="BB1246" s="23">
        <v>0</v>
      </c>
      <c r="BC1246" s="23" t="s">
        <v>11088</v>
      </c>
      <c r="BD1246" s="134">
        <v>42940</v>
      </c>
      <c r="BE1246" s="134">
        <v>42952</v>
      </c>
      <c r="BF1246" s="23">
        <v>0</v>
      </c>
      <c r="BG1246" s="134">
        <v>42952</v>
      </c>
      <c r="BH1246" s="41" t="s">
        <v>10738</v>
      </c>
      <c r="BI1246" s="42">
        <v>125</v>
      </c>
      <c r="BJ1246" s="43">
        <v>4.166666666666667</v>
      </c>
    </row>
    <row r="1247" spans="1:62" ht="18.75" customHeight="1" x14ac:dyDescent="0.25">
      <c r="A1247" s="105" t="s">
        <v>10544</v>
      </c>
      <c r="B1247" s="17" t="s">
        <v>11093</v>
      </c>
      <c r="C1247" s="49">
        <v>93</v>
      </c>
      <c r="D1247" s="63" t="s">
        <v>3333</v>
      </c>
      <c r="E1247" s="24" t="s">
        <v>947</v>
      </c>
      <c r="F1247" s="114">
        <v>7000</v>
      </c>
      <c r="G1247" s="51" t="s">
        <v>46</v>
      </c>
      <c r="H1247" s="24"/>
      <c r="I1247" s="24"/>
      <c r="J1247" s="51" t="s">
        <v>925</v>
      </c>
      <c r="K1247" s="51" t="s">
        <v>378</v>
      </c>
      <c r="L1247" s="51"/>
      <c r="M1247" s="54" t="s">
        <v>48</v>
      </c>
      <c r="N1247" s="55">
        <v>336499.99</v>
      </c>
      <c r="O1247" s="55">
        <v>260000</v>
      </c>
      <c r="P1247" s="56">
        <v>76499.989999999991</v>
      </c>
      <c r="Q1247" s="64">
        <v>26000</v>
      </c>
      <c r="R1247" s="51"/>
      <c r="S1247" s="70" t="s">
        <v>375</v>
      </c>
      <c r="T1247" s="23">
        <v>2459365</v>
      </c>
      <c r="U1247" s="23" t="s">
        <v>11089</v>
      </c>
      <c r="V1247" s="23" t="s">
        <v>11090</v>
      </c>
      <c r="W1247" s="23" t="s">
        <v>52</v>
      </c>
      <c r="X1247" s="23" t="s">
        <v>491</v>
      </c>
      <c r="Y1247" s="23" t="s">
        <v>11091</v>
      </c>
      <c r="Z1247" s="23" t="s">
        <v>11092</v>
      </c>
      <c r="AA1247" s="23" t="s">
        <v>56</v>
      </c>
      <c r="AB1247" s="23">
        <v>0</v>
      </c>
      <c r="AC1247" s="23">
        <v>0</v>
      </c>
      <c r="AD1247" s="23" t="s">
        <v>56</v>
      </c>
      <c r="AE1247" s="23" t="s">
        <v>56</v>
      </c>
      <c r="AF1247" s="23" t="s">
        <v>56</v>
      </c>
      <c r="AG1247" s="23">
        <v>0</v>
      </c>
      <c r="AH1247" s="23"/>
      <c r="AI1247" s="23">
        <v>0</v>
      </c>
      <c r="AJ1247" s="23">
        <v>0</v>
      </c>
      <c r="AK1247" s="23" t="s">
        <v>58</v>
      </c>
      <c r="AL1247" s="23">
        <v>0</v>
      </c>
      <c r="AM1247" s="24" t="s">
        <v>59</v>
      </c>
      <c r="AN1247" s="24" t="s">
        <v>60</v>
      </c>
      <c r="AO1247" s="24"/>
      <c r="AP1247" s="23" t="s">
        <v>61</v>
      </c>
      <c r="AQ1247" s="23" t="s">
        <v>62</v>
      </c>
      <c r="AR1247" s="23" t="s">
        <v>142</v>
      </c>
      <c r="AS1247" s="23" t="s">
        <v>88</v>
      </c>
      <c r="AT1247" s="23" t="s">
        <v>2044</v>
      </c>
      <c r="AU1247" s="23" t="s">
        <v>65</v>
      </c>
      <c r="AV1247" s="23" t="s">
        <v>406</v>
      </c>
      <c r="AW1247" s="23" t="s">
        <v>283</v>
      </c>
      <c r="AX1247" s="23" t="s">
        <v>10573</v>
      </c>
      <c r="AY1247" s="23" t="s">
        <v>93</v>
      </c>
      <c r="AZ1247" s="23" t="s">
        <v>10738</v>
      </c>
      <c r="BA1247" s="23" t="s">
        <v>106</v>
      </c>
      <c r="BB1247" s="23">
        <v>0</v>
      </c>
      <c r="BC1247" s="23" t="s">
        <v>11093</v>
      </c>
      <c r="BD1247" s="134">
        <v>42873</v>
      </c>
      <c r="BE1247" s="134">
        <v>42900</v>
      </c>
      <c r="BF1247" s="23">
        <v>0</v>
      </c>
      <c r="BG1247" s="134">
        <v>42900</v>
      </c>
      <c r="BH1247" s="41" t="s">
        <v>10738</v>
      </c>
      <c r="BI1247" s="42">
        <v>177</v>
      </c>
      <c r="BJ1247" s="43">
        <v>5.9</v>
      </c>
    </row>
    <row r="1248" spans="1:62" ht="18.75" customHeight="1" x14ac:dyDescent="0.25">
      <c r="A1248" s="105" t="s">
        <v>10544</v>
      </c>
      <c r="B1248" s="17" t="s">
        <v>11097</v>
      </c>
      <c r="C1248" s="49">
        <v>93</v>
      </c>
      <c r="D1248" s="63" t="s">
        <v>3333</v>
      </c>
      <c r="E1248" s="24" t="s">
        <v>377</v>
      </c>
      <c r="F1248" s="114">
        <v>5030</v>
      </c>
      <c r="G1248" s="51" t="s">
        <v>46</v>
      </c>
      <c r="H1248" s="24"/>
      <c r="I1248" s="24"/>
      <c r="J1248" s="51" t="s">
        <v>387</v>
      </c>
      <c r="K1248" s="51" t="s">
        <v>47</v>
      </c>
      <c r="L1248" s="51"/>
      <c r="M1248" s="54" t="s">
        <v>48</v>
      </c>
      <c r="N1248" s="55">
        <v>59506.27</v>
      </c>
      <c r="O1248" s="55">
        <v>55000</v>
      </c>
      <c r="P1248" s="56">
        <v>4506.2699999999968</v>
      </c>
      <c r="Q1248" s="64"/>
      <c r="R1248" s="51"/>
      <c r="S1248" s="70" t="s">
        <v>375</v>
      </c>
      <c r="T1248" s="23">
        <v>2213920</v>
      </c>
      <c r="U1248" s="23" t="s">
        <v>11094</v>
      </c>
      <c r="V1248" s="23" t="s">
        <v>7224</v>
      </c>
      <c r="W1248" s="23" t="s">
        <v>52</v>
      </c>
      <c r="X1248" s="23" t="s">
        <v>11095</v>
      </c>
      <c r="Y1248" s="23" t="s">
        <v>11096</v>
      </c>
      <c r="Z1248" s="23" t="s">
        <v>5588</v>
      </c>
      <c r="AA1248" s="23" t="s">
        <v>56</v>
      </c>
      <c r="AB1248" s="23">
        <v>39878</v>
      </c>
      <c r="AC1248" s="23">
        <v>39878</v>
      </c>
      <c r="AD1248" s="23" t="s">
        <v>56</v>
      </c>
      <c r="AE1248" s="23" t="s">
        <v>56</v>
      </c>
      <c r="AF1248" s="23" t="s">
        <v>56</v>
      </c>
      <c r="AG1248" s="23">
        <v>39878</v>
      </c>
      <c r="AH1248" s="23" t="s">
        <v>102</v>
      </c>
      <c r="AI1248" s="23">
        <v>19939</v>
      </c>
      <c r="AJ1248" s="23">
        <v>0</v>
      </c>
      <c r="AK1248" s="23" t="s">
        <v>58</v>
      </c>
      <c r="AL1248" s="23">
        <v>0</v>
      </c>
      <c r="AM1248" s="24" t="s">
        <v>59</v>
      </c>
      <c r="AN1248" s="24" t="s">
        <v>60</v>
      </c>
      <c r="AO1248" s="24"/>
      <c r="AP1248" s="23" t="s">
        <v>61</v>
      </c>
      <c r="AQ1248" s="23" t="s">
        <v>62</v>
      </c>
      <c r="AR1248" s="23" t="s">
        <v>168</v>
      </c>
      <c r="AS1248" s="23" t="s">
        <v>88</v>
      </c>
      <c r="AT1248" s="23" t="s">
        <v>218</v>
      </c>
      <c r="AU1248" s="23" t="s">
        <v>65</v>
      </c>
      <c r="AV1248" s="23" t="s">
        <v>472</v>
      </c>
      <c r="AW1248" s="23" t="s">
        <v>92</v>
      </c>
      <c r="AX1248" s="23" t="s">
        <v>68</v>
      </c>
      <c r="AY1248" s="23" t="s">
        <v>93</v>
      </c>
      <c r="AZ1248" s="23" t="s">
        <v>10620</v>
      </c>
      <c r="BA1248" s="23" t="s">
        <v>223</v>
      </c>
      <c r="BB1248" s="23">
        <v>0</v>
      </c>
      <c r="BC1248" s="23" t="s">
        <v>11097</v>
      </c>
      <c r="BD1248" s="134">
        <v>42423</v>
      </c>
      <c r="BE1248" s="134">
        <v>42429</v>
      </c>
      <c r="BF1248" s="23">
        <v>39878</v>
      </c>
      <c r="BG1248" s="134">
        <v>42429</v>
      </c>
      <c r="BH1248" s="41" t="s">
        <v>10620</v>
      </c>
      <c r="BI1248" s="42">
        <v>651</v>
      </c>
      <c r="BJ1248" s="43">
        <v>21.7</v>
      </c>
    </row>
    <row r="1249" spans="1:62" ht="18.75" customHeight="1" x14ac:dyDescent="0.25">
      <c r="A1249" s="105" t="s">
        <v>10544</v>
      </c>
      <c r="B1249" s="17" t="s">
        <v>11102</v>
      </c>
      <c r="C1249" s="49">
        <v>93</v>
      </c>
      <c r="D1249" s="63" t="s">
        <v>3333</v>
      </c>
      <c r="E1249" s="24" t="s">
        <v>947</v>
      </c>
      <c r="F1249" s="114">
        <v>7000</v>
      </c>
      <c r="G1249" s="51" t="s">
        <v>46</v>
      </c>
      <c r="H1249" s="24"/>
      <c r="I1249" s="24"/>
      <c r="J1249" s="51" t="s">
        <v>387</v>
      </c>
      <c r="K1249" s="51" t="s">
        <v>3664</v>
      </c>
      <c r="L1249" s="51"/>
      <c r="M1249" s="54" t="s">
        <v>48</v>
      </c>
      <c r="N1249" s="55">
        <v>25237.41</v>
      </c>
      <c r="O1249" s="55">
        <v>23000</v>
      </c>
      <c r="P1249" s="56">
        <v>2237.41</v>
      </c>
      <c r="Q1249" s="64"/>
      <c r="R1249" s="51"/>
      <c r="S1249" s="70" t="s">
        <v>375</v>
      </c>
      <c r="T1249" s="23">
        <v>1908459</v>
      </c>
      <c r="U1249" s="23" t="s">
        <v>11098</v>
      </c>
      <c r="V1249" s="23" t="s">
        <v>11099</v>
      </c>
      <c r="W1249" s="23" t="s">
        <v>52</v>
      </c>
      <c r="X1249" s="23" t="s">
        <v>11100</v>
      </c>
      <c r="Y1249" s="23" t="s">
        <v>11101</v>
      </c>
      <c r="Z1249" s="23" t="s">
        <v>2556</v>
      </c>
      <c r="AA1249" s="23" t="s">
        <v>56</v>
      </c>
      <c r="AB1249" s="23">
        <v>15000</v>
      </c>
      <c r="AC1249" s="23">
        <v>15000</v>
      </c>
      <c r="AD1249" s="23" t="s">
        <v>56</v>
      </c>
      <c r="AE1249" s="23" t="s">
        <v>56</v>
      </c>
      <c r="AF1249" s="23" t="s">
        <v>56</v>
      </c>
      <c r="AG1249" s="23">
        <v>15000</v>
      </c>
      <c r="AH1249" s="23" t="s">
        <v>102</v>
      </c>
      <c r="AI1249" s="23">
        <v>7500</v>
      </c>
      <c r="AJ1249" s="23">
        <v>0</v>
      </c>
      <c r="AK1249" s="23" t="s">
        <v>58</v>
      </c>
      <c r="AL1249" s="23">
        <v>0</v>
      </c>
      <c r="AM1249" s="24" t="s">
        <v>59</v>
      </c>
      <c r="AN1249" s="24" t="s">
        <v>60</v>
      </c>
      <c r="AO1249" s="24"/>
      <c r="AP1249" s="23" t="s">
        <v>61</v>
      </c>
      <c r="AQ1249" s="23" t="s">
        <v>62</v>
      </c>
      <c r="AR1249" s="23" t="s">
        <v>161</v>
      </c>
      <c r="AS1249" s="23" t="s">
        <v>88</v>
      </c>
      <c r="AT1249" s="23" t="s">
        <v>153</v>
      </c>
      <c r="AU1249" s="23" t="s">
        <v>65</v>
      </c>
      <c r="AV1249" s="23" t="s">
        <v>261</v>
      </c>
      <c r="AW1249" s="23" t="s">
        <v>92</v>
      </c>
      <c r="AX1249" s="23" t="s">
        <v>68</v>
      </c>
      <c r="AY1249" s="23" t="s">
        <v>93</v>
      </c>
      <c r="AZ1249" s="23" t="s">
        <v>10620</v>
      </c>
      <c r="BA1249" s="23" t="s">
        <v>223</v>
      </c>
      <c r="BB1249" s="23">
        <v>0</v>
      </c>
      <c r="BC1249" s="23" t="s">
        <v>11102</v>
      </c>
      <c r="BD1249" s="134">
        <v>41859</v>
      </c>
      <c r="BE1249" s="134">
        <v>41869</v>
      </c>
      <c r="BF1249" s="23">
        <v>15000</v>
      </c>
      <c r="BG1249" s="134">
        <v>41869</v>
      </c>
      <c r="BH1249" s="41" t="s">
        <v>10620</v>
      </c>
      <c r="BI1249" s="42">
        <v>1211</v>
      </c>
      <c r="BJ1249" s="43">
        <v>40.366666666666667</v>
      </c>
    </row>
    <row r="1250" spans="1:62" ht="18.75" customHeight="1" x14ac:dyDescent="0.25">
      <c r="A1250" s="105" t="s">
        <v>10544</v>
      </c>
      <c r="B1250" s="17" t="s">
        <v>11108</v>
      </c>
      <c r="C1250" s="49">
        <v>93</v>
      </c>
      <c r="D1250" s="63" t="s">
        <v>3333</v>
      </c>
      <c r="E1250" s="24" t="s">
        <v>1632</v>
      </c>
      <c r="F1250" s="114">
        <v>8061</v>
      </c>
      <c r="G1250" s="51" t="s">
        <v>374</v>
      </c>
      <c r="H1250" s="24"/>
      <c r="I1250" s="24"/>
      <c r="J1250" s="51" t="s">
        <v>925</v>
      </c>
      <c r="K1250" s="51" t="s">
        <v>378</v>
      </c>
      <c r="L1250" s="51"/>
      <c r="M1250" s="54" t="s">
        <v>48</v>
      </c>
      <c r="N1250" s="55">
        <v>10622.03</v>
      </c>
      <c r="O1250" s="55">
        <v>10622</v>
      </c>
      <c r="P1250" s="56">
        <v>3.0000000000654836E-2</v>
      </c>
      <c r="Q1250" s="64"/>
      <c r="R1250" s="51"/>
      <c r="S1250" s="70" t="s">
        <v>375</v>
      </c>
      <c r="T1250" s="23">
        <v>2291756</v>
      </c>
      <c r="U1250" s="23" t="s">
        <v>11103</v>
      </c>
      <c r="V1250" s="23" t="s">
        <v>11104</v>
      </c>
      <c r="W1250" s="23" t="s">
        <v>52</v>
      </c>
      <c r="X1250" s="23" t="s">
        <v>11105</v>
      </c>
      <c r="Y1250" s="23" t="s">
        <v>11106</v>
      </c>
      <c r="Z1250" s="23" t="s">
        <v>11107</v>
      </c>
      <c r="AA1250" s="23" t="s">
        <v>56</v>
      </c>
      <c r="AB1250" s="23">
        <v>36000</v>
      </c>
      <c r="AC1250" s="23">
        <v>90000</v>
      </c>
      <c r="AD1250" s="23" t="s">
        <v>56</v>
      </c>
      <c r="AE1250" s="23" t="s">
        <v>56</v>
      </c>
      <c r="AF1250" s="23" t="s">
        <v>56</v>
      </c>
      <c r="AG1250" s="23">
        <v>36000</v>
      </c>
      <c r="AH1250" s="23" t="s">
        <v>102</v>
      </c>
      <c r="AI1250" s="23">
        <v>18000</v>
      </c>
      <c r="AJ1250" s="23">
        <v>0</v>
      </c>
      <c r="AK1250" s="23" t="s">
        <v>58</v>
      </c>
      <c r="AL1250" s="23">
        <v>0</v>
      </c>
      <c r="AM1250" s="24" t="s">
        <v>59</v>
      </c>
      <c r="AN1250" s="24" t="s">
        <v>60</v>
      </c>
      <c r="AO1250" s="24"/>
      <c r="AP1250" s="23" t="s">
        <v>61</v>
      </c>
      <c r="AQ1250" s="23" t="s">
        <v>62</v>
      </c>
      <c r="AR1250" s="23" t="s">
        <v>63</v>
      </c>
      <c r="AS1250" s="23" t="s">
        <v>88</v>
      </c>
      <c r="AT1250" s="23" t="s">
        <v>169</v>
      </c>
      <c r="AU1250" s="23" t="s">
        <v>65</v>
      </c>
      <c r="AV1250" s="23" t="s">
        <v>6798</v>
      </c>
      <c r="AW1250" s="23" t="s">
        <v>92</v>
      </c>
      <c r="AX1250" s="23" t="s">
        <v>68</v>
      </c>
      <c r="AY1250" s="23" t="s">
        <v>93</v>
      </c>
      <c r="AZ1250" s="23" t="s">
        <v>10620</v>
      </c>
      <c r="BA1250" s="23" t="s">
        <v>106</v>
      </c>
      <c r="BB1250" s="23">
        <v>0</v>
      </c>
      <c r="BC1250" s="23" t="s">
        <v>11108</v>
      </c>
      <c r="BD1250" s="134">
        <v>42526</v>
      </c>
      <c r="BE1250" s="134">
        <v>42584</v>
      </c>
      <c r="BF1250" s="23">
        <v>36000</v>
      </c>
      <c r="BG1250" s="134">
        <v>42584</v>
      </c>
      <c r="BH1250" s="41" t="s">
        <v>10620</v>
      </c>
      <c r="BI1250" s="42">
        <v>496</v>
      </c>
      <c r="BJ1250" s="43">
        <v>16.533333333333335</v>
      </c>
    </row>
    <row r="1251" spans="1:62" ht="18.75" customHeight="1" x14ac:dyDescent="0.25">
      <c r="A1251" s="105" t="s">
        <v>10544</v>
      </c>
      <c r="B1251" s="17" t="s">
        <v>11115</v>
      </c>
      <c r="C1251" s="49">
        <v>93</v>
      </c>
      <c r="D1251" s="63" t="s">
        <v>3333</v>
      </c>
      <c r="E1251" s="24" t="s">
        <v>943</v>
      </c>
      <c r="F1251" s="114">
        <v>5050</v>
      </c>
      <c r="G1251" s="51" t="s">
        <v>389</v>
      </c>
      <c r="H1251" s="24"/>
      <c r="I1251" s="24"/>
      <c r="J1251" s="51" t="s">
        <v>387</v>
      </c>
      <c r="K1251" s="51" t="s">
        <v>47</v>
      </c>
      <c r="L1251" s="51"/>
      <c r="M1251" s="54" t="s">
        <v>48</v>
      </c>
      <c r="N1251" s="55">
        <v>31431.48</v>
      </c>
      <c r="O1251" s="55">
        <v>24000</v>
      </c>
      <c r="P1251" s="56">
        <v>7431.48</v>
      </c>
      <c r="Q1251" s="64"/>
      <c r="R1251" s="51"/>
      <c r="S1251" s="70" t="s">
        <v>375</v>
      </c>
      <c r="T1251" s="23">
        <v>2422248</v>
      </c>
      <c r="U1251" s="23" t="s">
        <v>11109</v>
      </c>
      <c r="V1251" s="23" t="s">
        <v>11110</v>
      </c>
      <c r="W1251" s="23" t="s">
        <v>52</v>
      </c>
      <c r="X1251" s="23" t="s">
        <v>11111</v>
      </c>
      <c r="Y1251" s="23" t="s">
        <v>11112</v>
      </c>
      <c r="Z1251" s="23" t="s">
        <v>11113</v>
      </c>
      <c r="AA1251" s="23" t="s">
        <v>56</v>
      </c>
      <c r="AB1251" s="23">
        <v>13665</v>
      </c>
      <c r="AC1251" s="23">
        <v>13665</v>
      </c>
      <c r="AD1251" s="23" t="s">
        <v>56</v>
      </c>
      <c r="AE1251" s="23" t="s">
        <v>56</v>
      </c>
      <c r="AF1251" s="23" t="s">
        <v>56</v>
      </c>
      <c r="AG1251" s="23">
        <v>13665</v>
      </c>
      <c r="AH1251" s="23" t="s">
        <v>102</v>
      </c>
      <c r="AI1251" s="23">
        <v>6832.5</v>
      </c>
      <c r="AJ1251" s="23">
        <v>0</v>
      </c>
      <c r="AK1251" s="23" t="s">
        <v>58</v>
      </c>
      <c r="AL1251" s="23">
        <v>0</v>
      </c>
      <c r="AM1251" s="24" t="s">
        <v>59</v>
      </c>
      <c r="AN1251" s="24" t="s">
        <v>60</v>
      </c>
      <c r="AO1251" s="24"/>
      <c r="AP1251" s="23" t="s">
        <v>61</v>
      </c>
      <c r="AQ1251" s="23" t="s">
        <v>62</v>
      </c>
      <c r="AR1251" s="23" t="s">
        <v>168</v>
      </c>
      <c r="AS1251" s="23" t="s">
        <v>88</v>
      </c>
      <c r="AT1251" s="23" t="s">
        <v>169</v>
      </c>
      <c r="AU1251" s="23" t="s">
        <v>65</v>
      </c>
      <c r="AV1251" s="23" t="s">
        <v>11114</v>
      </c>
      <c r="AW1251" s="23" t="s">
        <v>92</v>
      </c>
      <c r="AX1251" s="23" t="s">
        <v>68</v>
      </c>
      <c r="AY1251" s="23" t="s">
        <v>93</v>
      </c>
      <c r="AZ1251" s="23" t="s">
        <v>10612</v>
      </c>
      <c r="BA1251" s="23" t="s">
        <v>223</v>
      </c>
      <c r="BB1251" s="23">
        <v>0</v>
      </c>
      <c r="BC1251" s="23" t="s">
        <v>11115</v>
      </c>
      <c r="BD1251" s="134">
        <v>42795</v>
      </c>
      <c r="BE1251" s="134">
        <v>42801</v>
      </c>
      <c r="BF1251" s="23">
        <v>13665</v>
      </c>
      <c r="BG1251" s="134">
        <v>42801</v>
      </c>
      <c r="BH1251" s="41" t="s">
        <v>10612</v>
      </c>
      <c r="BI1251" s="42">
        <v>280</v>
      </c>
      <c r="BJ1251" s="43">
        <v>9.3333333333333339</v>
      </c>
    </row>
    <row r="1252" spans="1:62" ht="18.75" customHeight="1" x14ac:dyDescent="0.25">
      <c r="A1252" s="105" t="s">
        <v>10544</v>
      </c>
      <c r="B1252" s="17" t="s">
        <v>11121</v>
      </c>
      <c r="C1252" s="49">
        <v>93</v>
      </c>
      <c r="D1252" s="63" t="s">
        <v>3333</v>
      </c>
      <c r="E1252" s="24" t="s">
        <v>1630</v>
      </c>
      <c r="F1252" s="114">
        <v>5055</v>
      </c>
      <c r="G1252" s="51" t="s">
        <v>46</v>
      </c>
      <c r="H1252" s="24"/>
      <c r="I1252" s="24"/>
      <c r="J1252" s="51" t="s">
        <v>387</v>
      </c>
      <c r="K1252" s="51" t="s">
        <v>958</v>
      </c>
      <c r="L1252" s="51" t="s">
        <v>5507</v>
      </c>
      <c r="M1252" s="54" t="s">
        <v>48</v>
      </c>
      <c r="N1252" s="55">
        <v>23784.14</v>
      </c>
      <c r="O1252" s="55">
        <v>21000</v>
      </c>
      <c r="P1252" s="56">
        <v>2784.1399999999994</v>
      </c>
      <c r="Q1252" s="64"/>
      <c r="R1252" s="51"/>
      <c r="S1252" s="70" t="s">
        <v>375</v>
      </c>
      <c r="T1252" s="23">
        <v>2122354</v>
      </c>
      <c r="U1252" s="23" t="s">
        <v>11116</v>
      </c>
      <c r="V1252" s="23" t="s">
        <v>11117</v>
      </c>
      <c r="W1252" s="23" t="s">
        <v>52</v>
      </c>
      <c r="X1252" s="23" t="s">
        <v>11118</v>
      </c>
      <c r="Y1252" s="23" t="s">
        <v>11119</v>
      </c>
      <c r="Z1252" s="23" t="s">
        <v>11120</v>
      </c>
      <c r="AA1252" s="23" t="s">
        <v>56</v>
      </c>
      <c r="AB1252" s="23">
        <v>10985.5</v>
      </c>
      <c r="AC1252" s="23">
        <v>10985.5</v>
      </c>
      <c r="AD1252" s="23" t="s">
        <v>56</v>
      </c>
      <c r="AE1252" s="23" t="s">
        <v>56</v>
      </c>
      <c r="AF1252" s="23" t="s">
        <v>56</v>
      </c>
      <c r="AG1252" s="23">
        <v>10985.5</v>
      </c>
      <c r="AH1252" s="23" t="s">
        <v>102</v>
      </c>
      <c r="AI1252" s="23">
        <v>5492.75</v>
      </c>
      <c r="AJ1252" s="23">
        <v>0</v>
      </c>
      <c r="AK1252" s="23" t="s">
        <v>58</v>
      </c>
      <c r="AL1252" s="23">
        <v>0</v>
      </c>
      <c r="AM1252" s="24" t="s">
        <v>59</v>
      </c>
      <c r="AN1252" s="24" t="s">
        <v>60</v>
      </c>
      <c r="AO1252" s="24"/>
      <c r="AP1252" s="23" t="s">
        <v>61</v>
      </c>
      <c r="AQ1252" s="23" t="s">
        <v>62</v>
      </c>
      <c r="AR1252" s="23" t="s">
        <v>87</v>
      </c>
      <c r="AS1252" s="23" t="s">
        <v>88</v>
      </c>
      <c r="AT1252" s="23" t="s">
        <v>153</v>
      </c>
      <c r="AU1252" s="23" t="s">
        <v>65</v>
      </c>
      <c r="AV1252" s="23" t="s">
        <v>201</v>
      </c>
      <c r="AW1252" s="23" t="s">
        <v>92</v>
      </c>
      <c r="AX1252" s="23" t="s">
        <v>68</v>
      </c>
      <c r="AY1252" s="23" t="s">
        <v>93</v>
      </c>
      <c r="AZ1252" s="23" t="s">
        <v>10574</v>
      </c>
      <c r="BA1252" s="23" t="s">
        <v>223</v>
      </c>
      <c r="BB1252" s="23">
        <v>0</v>
      </c>
      <c r="BC1252" s="23" t="s">
        <v>11121</v>
      </c>
      <c r="BD1252" s="134">
        <v>42191</v>
      </c>
      <c r="BE1252" s="134">
        <v>42201</v>
      </c>
      <c r="BF1252" s="23">
        <v>10985.5</v>
      </c>
      <c r="BG1252" s="134">
        <v>42201</v>
      </c>
      <c r="BH1252" s="41" t="s">
        <v>10574</v>
      </c>
      <c r="BI1252" s="42">
        <v>881</v>
      </c>
      <c r="BJ1252" s="43">
        <v>29.366666666666667</v>
      </c>
    </row>
    <row r="1253" spans="1:62" ht="18.75" customHeight="1" x14ac:dyDescent="0.25">
      <c r="A1253" s="105" t="s">
        <v>10544</v>
      </c>
      <c r="B1253" s="17" t="s">
        <v>11127</v>
      </c>
      <c r="C1253" s="49">
        <v>82</v>
      </c>
      <c r="D1253" s="63" t="s">
        <v>3333</v>
      </c>
      <c r="E1253" s="24" t="s">
        <v>917</v>
      </c>
      <c r="F1253" s="114">
        <v>5012</v>
      </c>
      <c r="G1253" s="51" t="s">
        <v>374</v>
      </c>
      <c r="H1253" s="24"/>
      <c r="I1253" s="24"/>
      <c r="J1253" s="51" t="s">
        <v>387</v>
      </c>
      <c r="K1253" s="51" t="s">
        <v>3664</v>
      </c>
      <c r="L1253" s="51"/>
      <c r="M1253" s="54" t="s">
        <v>903</v>
      </c>
      <c r="N1253" s="55">
        <v>6529.9</v>
      </c>
      <c r="O1253" s="55">
        <v>6529.9</v>
      </c>
      <c r="P1253" s="56">
        <v>0</v>
      </c>
      <c r="Q1253" s="64"/>
      <c r="R1253" s="51"/>
      <c r="S1253" s="70" t="s">
        <v>375</v>
      </c>
      <c r="T1253" s="23">
        <v>2036690</v>
      </c>
      <c r="U1253" s="23" t="s">
        <v>11122</v>
      </c>
      <c r="V1253" s="23" t="s">
        <v>11123</v>
      </c>
      <c r="W1253" s="23" t="s">
        <v>52</v>
      </c>
      <c r="X1253" s="23" t="s">
        <v>11124</v>
      </c>
      <c r="Y1253" s="23" t="s">
        <v>11125</v>
      </c>
      <c r="Z1253" s="23" t="s">
        <v>11126</v>
      </c>
      <c r="AA1253" s="23" t="s">
        <v>56</v>
      </c>
      <c r="AB1253" s="23">
        <v>45000</v>
      </c>
      <c r="AC1253" s="23">
        <v>45000</v>
      </c>
      <c r="AD1253" s="23" t="s">
        <v>56</v>
      </c>
      <c r="AE1253" s="23" t="s">
        <v>56</v>
      </c>
      <c r="AF1253" s="23" t="s">
        <v>56</v>
      </c>
      <c r="AG1253" s="23">
        <v>45000</v>
      </c>
      <c r="AH1253" s="23" t="s">
        <v>102</v>
      </c>
      <c r="AI1253" s="23">
        <v>22500</v>
      </c>
      <c r="AJ1253" s="23">
        <v>0</v>
      </c>
      <c r="AK1253" s="23" t="s">
        <v>58</v>
      </c>
      <c r="AL1253" s="23">
        <v>0</v>
      </c>
      <c r="AM1253" s="24" t="s">
        <v>59</v>
      </c>
      <c r="AN1253" s="24" t="s">
        <v>60</v>
      </c>
      <c r="AO1253" s="24"/>
      <c r="AP1253" s="23" t="s">
        <v>61</v>
      </c>
      <c r="AQ1253" s="23" t="s">
        <v>62</v>
      </c>
      <c r="AR1253" s="23" t="s">
        <v>199</v>
      </c>
      <c r="AS1253" s="23" t="s">
        <v>64</v>
      </c>
      <c r="AT1253" s="23" t="s">
        <v>218</v>
      </c>
      <c r="AU1253" s="23" t="s">
        <v>65</v>
      </c>
      <c r="AV1253" s="23" t="s">
        <v>1538</v>
      </c>
      <c r="AW1253" s="23" t="s">
        <v>272</v>
      </c>
      <c r="AX1253" s="23" t="s">
        <v>273</v>
      </c>
      <c r="AY1253" s="23" t="s">
        <v>93</v>
      </c>
      <c r="AZ1253" s="23" t="s">
        <v>10612</v>
      </c>
      <c r="BA1253" s="23" t="s">
        <v>94</v>
      </c>
      <c r="BB1253" s="23">
        <v>0</v>
      </c>
      <c r="BC1253" s="23" t="s">
        <v>11127</v>
      </c>
      <c r="BD1253" s="134">
        <v>42044</v>
      </c>
      <c r="BE1253" s="134">
        <v>42055</v>
      </c>
      <c r="BF1253" s="23">
        <v>45000</v>
      </c>
      <c r="BG1253" s="134">
        <v>42055</v>
      </c>
      <c r="BH1253" s="41" t="s">
        <v>10612</v>
      </c>
      <c r="BI1253" s="42">
        <v>1026</v>
      </c>
      <c r="BJ1253" s="43">
        <v>34.200000000000003</v>
      </c>
    </row>
    <row r="1254" spans="1:62" ht="18.75" customHeight="1" x14ac:dyDescent="0.25">
      <c r="A1254" s="105" t="s">
        <v>10544</v>
      </c>
      <c r="B1254" s="17" t="s">
        <v>11134</v>
      </c>
      <c r="C1254" s="49">
        <v>82</v>
      </c>
      <c r="D1254" s="63" t="s">
        <v>3333</v>
      </c>
      <c r="E1254" s="24" t="s">
        <v>917</v>
      </c>
      <c r="F1254" s="114">
        <v>5012</v>
      </c>
      <c r="G1254" s="51" t="s">
        <v>374</v>
      </c>
      <c r="H1254" s="24"/>
      <c r="I1254" s="24"/>
      <c r="J1254" s="51" t="s">
        <v>925</v>
      </c>
      <c r="K1254" s="51" t="s">
        <v>378</v>
      </c>
      <c r="L1254" s="51"/>
      <c r="M1254" s="54" t="s">
        <v>369</v>
      </c>
      <c r="N1254" s="55">
        <v>179164</v>
      </c>
      <c r="O1254" s="55">
        <v>0</v>
      </c>
      <c r="P1254" s="56">
        <v>179164</v>
      </c>
      <c r="Q1254" s="64"/>
      <c r="R1254" s="51"/>
      <c r="S1254" s="70" t="s">
        <v>375</v>
      </c>
      <c r="T1254" s="23">
        <v>1886117</v>
      </c>
      <c r="U1254" s="23" t="s">
        <v>11128</v>
      </c>
      <c r="V1254" s="23" t="s">
        <v>11129</v>
      </c>
      <c r="W1254" s="23" t="s">
        <v>52</v>
      </c>
      <c r="X1254" s="23" t="s">
        <v>11130</v>
      </c>
      <c r="Y1254" s="23" t="s">
        <v>11131</v>
      </c>
      <c r="Z1254" s="23" t="s">
        <v>11132</v>
      </c>
      <c r="AA1254" s="23" t="s">
        <v>56</v>
      </c>
      <c r="AB1254" s="23">
        <v>190000</v>
      </c>
      <c r="AC1254" s="23">
        <v>200000</v>
      </c>
      <c r="AD1254" s="23" t="s">
        <v>56</v>
      </c>
      <c r="AE1254" s="23" t="s">
        <v>56</v>
      </c>
      <c r="AF1254" s="23" t="s">
        <v>56</v>
      </c>
      <c r="AG1254" s="23">
        <v>190000</v>
      </c>
      <c r="AH1254" s="23" t="s">
        <v>102</v>
      </c>
      <c r="AI1254" s="23">
        <v>95000</v>
      </c>
      <c r="AJ1254" s="23">
        <v>0</v>
      </c>
      <c r="AK1254" s="23" t="s">
        <v>58</v>
      </c>
      <c r="AL1254" s="23">
        <v>0</v>
      </c>
      <c r="AM1254" s="24" t="s">
        <v>59</v>
      </c>
      <c r="AN1254" s="24" t="s">
        <v>60</v>
      </c>
      <c r="AO1254" s="24"/>
      <c r="AP1254" s="23" t="s">
        <v>61</v>
      </c>
      <c r="AQ1254" s="23" t="s">
        <v>62</v>
      </c>
      <c r="AR1254" s="23" t="s">
        <v>728</v>
      </c>
      <c r="AS1254" s="23" t="s">
        <v>88</v>
      </c>
      <c r="AT1254" s="23" t="s">
        <v>169</v>
      </c>
      <c r="AU1254" s="23" t="s">
        <v>65</v>
      </c>
      <c r="AV1254" s="23" t="s">
        <v>11133</v>
      </c>
      <c r="AW1254" s="23" t="s">
        <v>292</v>
      </c>
      <c r="AX1254" s="23" t="s">
        <v>293</v>
      </c>
      <c r="AY1254" s="23" t="s">
        <v>93</v>
      </c>
      <c r="AZ1254" s="23" t="s">
        <v>10809</v>
      </c>
      <c r="BA1254" s="23" t="s">
        <v>202</v>
      </c>
      <c r="BB1254" s="23">
        <v>0</v>
      </c>
      <c r="BC1254" s="23" t="s">
        <v>11134</v>
      </c>
      <c r="BD1254" s="134">
        <v>41822</v>
      </c>
      <c r="BE1254" s="134">
        <v>41835</v>
      </c>
      <c r="BF1254" s="23">
        <v>190000</v>
      </c>
      <c r="BG1254" s="134">
        <v>41835</v>
      </c>
      <c r="BH1254" s="41" t="s">
        <v>10809</v>
      </c>
      <c r="BI1254" s="42">
        <v>1235</v>
      </c>
      <c r="BJ1254" s="43">
        <v>41.166666666666664</v>
      </c>
    </row>
    <row r="1255" spans="1:62" ht="18.75" customHeight="1" x14ac:dyDescent="0.25">
      <c r="A1255" s="105" t="s">
        <v>10544</v>
      </c>
      <c r="B1255" s="17" t="s">
        <v>11140</v>
      </c>
      <c r="C1255" s="49">
        <v>68</v>
      </c>
      <c r="D1255" s="63" t="s">
        <v>3274</v>
      </c>
      <c r="E1255" s="24" t="s">
        <v>1638</v>
      </c>
      <c r="F1255" s="114">
        <v>4001</v>
      </c>
      <c r="G1255" s="51" t="s">
        <v>389</v>
      </c>
      <c r="H1255" s="24"/>
      <c r="I1255" s="24"/>
      <c r="J1255" s="51" t="s">
        <v>387</v>
      </c>
      <c r="K1255" s="51" t="s">
        <v>47</v>
      </c>
      <c r="L1255" s="51"/>
      <c r="M1255" s="54" t="s">
        <v>369</v>
      </c>
      <c r="N1255" s="55">
        <v>51356.71</v>
      </c>
      <c r="O1255" s="55">
        <v>0</v>
      </c>
      <c r="P1255" s="56">
        <v>51356.71</v>
      </c>
      <c r="Q1255" s="64"/>
      <c r="R1255" s="51"/>
      <c r="S1255" s="70" t="s">
        <v>375</v>
      </c>
      <c r="T1255" s="23">
        <v>2442049</v>
      </c>
      <c r="U1255" s="23" t="s">
        <v>11135</v>
      </c>
      <c r="V1255" s="23" t="s">
        <v>11136</v>
      </c>
      <c r="W1255" s="23" t="s">
        <v>52</v>
      </c>
      <c r="X1255" s="23" t="s">
        <v>11137</v>
      </c>
      <c r="Y1255" s="23" t="s">
        <v>11138</v>
      </c>
      <c r="Z1255" s="23" t="s">
        <v>11139</v>
      </c>
      <c r="AA1255" s="23" t="s">
        <v>56</v>
      </c>
      <c r="AB1255" s="23">
        <v>34278.449999999997</v>
      </c>
      <c r="AC1255" s="23">
        <v>34278.449999999997</v>
      </c>
      <c r="AD1255" s="23" t="s">
        <v>56</v>
      </c>
      <c r="AE1255" s="23" t="s">
        <v>56</v>
      </c>
      <c r="AF1255" s="23" t="s">
        <v>56</v>
      </c>
      <c r="AG1255" s="23">
        <v>34278.449999999997</v>
      </c>
      <c r="AH1255" s="23" t="s">
        <v>102</v>
      </c>
      <c r="AI1255" s="23">
        <v>17139.23</v>
      </c>
      <c r="AJ1255" s="23">
        <v>0</v>
      </c>
      <c r="AK1255" s="23" t="s">
        <v>58</v>
      </c>
      <c r="AL1255" s="23">
        <v>0</v>
      </c>
      <c r="AM1255" s="24" t="s">
        <v>59</v>
      </c>
      <c r="AN1255" s="24" t="s">
        <v>60</v>
      </c>
      <c r="AO1255" s="24"/>
      <c r="AP1255" s="23" t="s">
        <v>61</v>
      </c>
      <c r="AQ1255" s="23" t="s">
        <v>62</v>
      </c>
      <c r="AR1255" s="23" t="s">
        <v>87</v>
      </c>
      <c r="AS1255" s="23" t="s">
        <v>88</v>
      </c>
      <c r="AT1255" s="23" t="s">
        <v>187</v>
      </c>
      <c r="AU1255" s="23" t="s">
        <v>65</v>
      </c>
      <c r="AV1255" s="23" t="s">
        <v>5424</v>
      </c>
      <c r="AW1255" s="23" t="s">
        <v>2826</v>
      </c>
      <c r="AX1255" s="23" t="s">
        <v>775</v>
      </c>
      <c r="AY1255" s="23" t="s">
        <v>93</v>
      </c>
      <c r="AZ1255" s="23" t="s">
        <v>10557</v>
      </c>
      <c r="BA1255" s="23" t="s">
        <v>124</v>
      </c>
      <c r="BB1255" s="23">
        <v>0</v>
      </c>
      <c r="BC1255" s="23" t="s">
        <v>11140</v>
      </c>
      <c r="BD1255" s="134">
        <v>42832</v>
      </c>
      <c r="BE1255" s="134">
        <v>42852</v>
      </c>
      <c r="BF1255" s="23">
        <v>34278.449999999997</v>
      </c>
      <c r="BG1255" s="134">
        <v>42852</v>
      </c>
      <c r="BH1255" s="41" t="s">
        <v>10557</v>
      </c>
      <c r="BI1255" s="42">
        <v>224</v>
      </c>
      <c r="BJ1255" s="43">
        <v>7.4666666666666668</v>
      </c>
    </row>
    <row r="1256" spans="1:62" ht="18.75" customHeight="1" x14ac:dyDescent="0.25">
      <c r="A1256" s="105" t="s">
        <v>10544</v>
      </c>
      <c r="B1256" s="17" t="s">
        <v>11145</v>
      </c>
      <c r="C1256" s="49">
        <v>93</v>
      </c>
      <c r="D1256" s="63" t="s">
        <v>3333</v>
      </c>
      <c r="E1256" s="24" t="s">
        <v>1630</v>
      </c>
      <c r="F1256" s="114">
        <v>5055</v>
      </c>
      <c r="G1256" s="51" t="s">
        <v>389</v>
      </c>
      <c r="H1256" s="24"/>
      <c r="I1256" s="24"/>
      <c r="J1256" s="51" t="s">
        <v>387</v>
      </c>
      <c r="K1256" s="51" t="s">
        <v>3664</v>
      </c>
      <c r="L1256" s="51"/>
      <c r="M1256" s="54" t="s">
        <v>369</v>
      </c>
      <c r="N1256" s="55">
        <v>28000</v>
      </c>
      <c r="O1256" s="55">
        <v>0</v>
      </c>
      <c r="P1256" s="56">
        <v>28000</v>
      </c>
      <c r="Q1256" s="64"/>
      <c r="R1256" s="51"/>
      <c r="S1256" s="70" t="s">
        <v>375</v>
      </c>
      <c r="T1256" s="23">
        <v>2495310</v>
      </c>
      <c r="U1256" s="23" t="s">
        <v>11141</v>
      </c>
      <c r="V1256" s="23" t="s">
        <v>11142</v>
      </c>
      <c r="W1256" s="23" t="s">
        <v>52</v>
      </c>
      <c r="X1256" s="23" t="s">
        <v>11143</v>
      </c>
      <c r="Y1256" s="23" t="s">
        <v>11144</v>
      </c>
      <c r="Z1256" s="23" t="s">
        <v>9240</v>
      </c>
      <c r="AA1256" s="23" t="s">
        <v>56</v>
      </c>
      <c r="AB1256" s="23">
        <v>28000</v>
      </c>
      <c r="AC1256" s="23">
        <v>28000</v>
      </c>
      <c r="AD1256" s="23" t="s">
        <v>56</v>
      </c>
      <c r="AE1256" s="23" t="s">
        <v>56</v>
      </c>
      <c r="AF1256" s="23" t="s">
        <v>56</v>
      </c>
      <c r="AG1256" s="23">
        <v>28000</v>
      </c>
      <c r="AH1256" s="23" t="s">
        <v>102</v>
      </c>
      <c r="AI1256" s="23">
        <v>14000</v>
      </c>
      <c r="AJ1256" s="23">
        <v>0</v>
      </c>
      <c r="AK1256" s="23" t="s">
        <v>58</v>
      </c>
      <c r="AL1256" s="23">
        <v>0</v>
      </c>
      <c r="AM1256" s="24" t="s">
        <v>59</v>
      </c>
      <c r="AN1256" s="24" t="s">
        <v>60</v>
      </c>
      <c r="AO1256" s="24"/>
      <c r="AP1256" s="23" t="s">
        <v>61</v>
      </c>
      <c r="AQ1256" s="23" t="s">
        <v>62</v>
      </c>
      <c r="AR1256" s="23" t="s">
        <v>87</v>
      </c>
      <c r="AS1256" s="23" t="s">
        <v>88</v>
      </c>
      <c r="AT1256" s="23" t="s">
        <v>169</v>
      </c>
      <c r="AU1256" s="23" t="s">
        <v>103</v>
      </c>
      <c r="AV1256" s="23" t="s">
        <v>8188</v>
      </c>
      <c r="AW1256" s="23" t="s">
        <v>272</v>
      </c>
      <c r="AX1256" s="23" t="s">
        <v>273</v>
      </c>
      <c r="AY1256" s="23" t="s">
        <v>93</v>
      </c>
      <c r="AZ1256" s="23" t="s">
        <v>10738</v>
      </c>
      <c r="BA1256" s="23" t="s">
        <v>124</v>
      </c>
      <c r="BB1256" s="23">
        <v>0</v>
      </c>
      <c r="BC1256" s="23" t="s">
        <v>11145</v>
      </c>
      <c r="BD1256" s="134">
        <v>42989</v>
      </c>
      <c r="BE1256" s="134">
        <v>42994</v>
      </c>
      <c r="BF1256" s="23">
        <v>28000</v>
      </c>
      <c r="BG1256" s="134">
        <v>42994</v>
      </c>
      <c r="BH1256" s="41" t="s">
        <v>10738</v>
      </c>
      <c r="BI1256" s="42">
        <v>83</v>
      </c>
      <c r="BJ1256" s="43">
        <v>2.7666666666666666</v>
      </c>
    </row>
    <row r="1257" spans="1:62" ht="18.75" customHeight="1" x14ac:dyDescent="0.25">
      <c r="A1257" s="105" t="s">
        <v>10544</v>
      </c>
      <c r="B1257" s="17" t="s">
        <v>11151</v>
      </c>
      <c r="C1257" s="49">
        <v>93</v>
      </c>
      <c r="D1257" s="63" t="s">
        <v>3333</v>
      </c>
      <c r="E1257" s="24" t="s">
        <v>377</v>
      </c>
      <c r="F1257" s="114">
        <v>5030</v>
      </c>
      <c r="G1257" s="51" t="s">
        <v>389</v>
      </c>
      <c r="H1257" s="24"/>
      <c r="I1257" s="24"/>
      <c r="J1257" s="51" t="s">
        <v>387</v>
      </c>
      <c r="K1257" s="51" t="s">
        <v>954</v>
      </c>
      <c r="L1257" s="51" t="s">
        <v>397</v>
      </c>
      <c r="M1257" s="54" t="s">
        <v>369</v>
      </c>
      <c r="N1257" s="55">
        <v>28023.96</v>
      </c>
      <c r="O1257" s="55">
        <v>0</v>
      </c>
      <c r="P1257" s="56">
        <v>28023.96</v>
      </c>
      <c r="Q1257" s="64"/>
      <c r="R1257" s="51"/>
      <c r="S1257" s="70" t="s">
        <v>375</v>
      </c>
      <c r="T1257" s="23">
        <v>2026566</v>
      </c>
      <c r="U1257" s="23" t="s">
        <v>11146</v>
      </c>
      <c r="V1257" s="23" t="s">
        <v>11147</v>
      </c>
      <c r="W1257" s="23" t="s">
        <v>52</v>
      </c>
      <c r="X1257" s="23" t="s">
        <v>11148</v>
      </c>
      <c r="Y1257" s="23" t="s">
        <v>11149</v>
      </c>
      <c r="Z1257" s="23" t="s">
        <v>11150</v>
      </c>
      <c r="AA1257" s="23" t="s">
        <v>56</v>
      </c>
      <c r="AB1257" s="23">
        <v>16460</v>
      </c>
      <c r="AC1257" s="23">
        <v>16460</v>
      </c>
      <c r="AD1257" s="23" t="s">
        <v>56</v>
      </c>
      <c r="AE1257" s="23" t="s">
        <v>56</v>
      </c>
      <c r="AF1257" s="23" t="s">
        <v>56</v>
      </c>
      <c r="AG1257" s="23">
        <v>16460</v>
      </c>
      <c r="AH1257" s="23" t="s">
        <v>102</v>
      </c>
      <c r="AI1257" s="23">
        <v>8230</v>
      </c>
      <c r="AJ1257" s="23">
        <v>0</v>
      </c>
      <c r="AK1257" s="23" t="s">
        <v>58</v>
      </c>
      <c r="AL1257" s="23">
        <v>0</v>
      </c>
      <c r="AM1257" s="24" t="s">
        <v>59</v>
      </c>
      <c r="AN1257" s="24" t="s">
        <v>60</v>
      </c>
      <c r="AO1257" s="24"/>
      <c r="AP1257" s="23" t="s">
        <v>61</v>
      </c>
      <c r="AQ1257" s="23" t="s">
        <v>62</v>
      </c>
      <c r="AR1257" s="23" t="s">
        <v>87</v>
      </c>
      <c r="AS1257" s="23" t="s">
        <v>88</v>
      </c>
      <c r="AT1257" s="23" t="s">
        <v>89</v>
      </c>
      <c r="AU1257" s="23" t="s">
        <v>103</v>
      </c>
      <c r="AV1257" s="23" t="s">
        <v>314</v>
      </c>
      <c r="AW1257" s="23" t="s">
        <v>92</v>
      </c>
      <c r="AX1257" s="23" t="s">
        <v>68</v>
      </c>
      <c r="AY1257" s="23" t="s">
        <v>93</v>
      </c>
      <c r="AZ1257" s="23" t="s">
        <v>10561</v>
      </c>
      <c r="BA1257" s="23" t="s">
        <v>202</v>
      </c>
      <c r="BB1257" s="23">
        <v>0</v>
      </c>
      <c r="BC1257" s="23" t="s">
        <v>11151</v>
      </c>
      <c r="BD1257" s="134">
        <v>41987</v>
      </c>
      <c r="BE1257" s="134">
        <v>42037</v>
      </c>
      <c r="BF1257" s="23">
        <v>16460</v>
      </c>
      <c r="BG1257" s="134">
        <v>42037</v>
      </c>
      <c r="BH1257" s="41" t="s">
        <v>10561</v>
      </c>
      <c r="BI1257" s="42">
        <v>1047</v>
      </c>
      <c r="BJ1257" s="43">
        <v>34.9</v>
      </c>
    </row>
    <row r="1258" spans="1:62" ht="18.75" customHeight="1" x14ac:dyDescent="0.25">
      <c r="A1258" s="105" t="s">
        <v>10544</v>
      </c>
      <c r="B1258" s="17" t="s">
        <v>11157</v>
      </c>
      <c r="C1258" s="49">
        <v>82</v>
      </c>
      <c r="D1258" s="63" t="s">
        <v>3333</v>
      </c>
      <c r="E1258" s="24" t="s">
        <v>1633</v>
      </c>
      <c r="F1258" s="114">
        <v>5043</v>
      </c>
      <c r="G1258" s="51" t="s">
        <v>374</v>
      </c>
      <c r="H1258" s="24"/>
      <c r="I1258" s="24"/>
      <c r="J1258" s="51" t="s">
        <v>925</v>
      </c>
      <c r="K1258" s="51" t="s">
        <v>378</v>
      </c>
      <c r="L1258" s="51"/>
      <c r="M1258" s="54" t="s">
        <v>369</v>
      </c>
      <c r="N1258" s="55">
        <v>158051.03</v>
      </c>
      <c r="O1258" s="55">
        <v>0</v>
      </c>
      <c r="P1258" s="56">
        <v>158051.03</v>
      </c>
      <c r="Q1258" s="64"/>
      <c r="R1258" s="51"/>
      <c r="S1258" s="70" t="s">
        <v>375</v>
      </c>
      <c r="T1258" s="23">
        <v>2007371</v>
      </c>
      <c r="U1258" s="23" t="s">
        <v>11152</v>
      </c>
      <c r="V1258" s="23" t="s">
        <v>11153</v>
      </c>
      <c r="W1258" s="23" t="s">
        <v>52</v>
      </c>
      <c r="X1258" s="23" t="s">
        <v>11154</v>
      </c>
      <c r="Y1258" s="23" t="s">
        <v>11155</v>
      </c>
      <c r="Z1258" s="23" t="s">
        <v>11156</v>
      </c>
      <c r="AA1258" s="23" t="s">
        <v>56</v>
      </c>
      <c r="AB1258" s="23">
        <v>95486.45</v>
      </c>
      <c r="AC1258" s="23">
        <v>112337</v>
      </c>
      <c r="AD1258" s="23" t="s">
        <v>56</v>
      </c>
      <c r="AE1258" s="23" t="s">
        <v>56</v>
      </c>
      <c r="AF1258" s="23" t="s">
        <v>56</v>
      </c>
      <c r="AG1258" s="23">
        <v>95486.45</v>
      </c>
      <c r="AH1258" s="23" t="s">
        <v>102</v>
      </c>
      <c r="AI1258" s="23">
        <v>47743.23</v>
      </c>
      <c r="AJ1258" s="23">
        <v>0</v>
      </c>
      <c r="AK1258" s="23" t="s">
        <v>58</v>
      </c>
      <c r="AL1258" s="23">
        <v>0</v>
      </c>
      <c r="AM1258" s="24" t="s">
        <v>59</v>
      </c>
      <c r="AN1258" s="24" t="s">
        <v>60</v>
      </c>
      <c r="AO1258" s="24"/>
      <c r="AP1258" s="23" t="s">
        <v>61</v>
      </c>
      <c r="AQ1258" s="23" t="s">
        <v>62</v>
      </c>
      <c r="AR1258" s="23" t="s">
        <v>142</v>
      </c>
      <c r="AS1258" s="23" t="s">
        <v>88</v>
      </c>
      <c r="AT1258" s="23" t="s">
        <v>3120</v>
      </c>
      <c r="AU1258" s="23" t="s">
        <v>65</v>
      </c>
      <c r="AV1258" s="23" t="s">
        <v>201</v>
      </c>
      <c r="AW1258" s="23" t="s">
        <v>92</v>
      </c>
      <c r="AX1258" s="23" t="s">
        <v>68</v>
      </c>
      <c r="AY1258" s="23" t="s">
        <v>93</v>
      </c>
      <c r="AZ1258" s="23" t="s">
        <v>10561</v>
      </c>
      <c r="BA1258" s="23" t="s">
        <v>202</v>
      </c>
      <c r="BB1258" s="23">
        <v>0</v>
      </c>
      <c r="BC1258" s="23" t="s">
        <v>11157</v>
      </c>
      <c r="BD1258" s="134">
        <v>41985</v>
      </c>
      <c r="BE1258" s="134">
        <v>42002</v>
      </c>
      <c r="BF1258" s="23">
        <v>95486.45</v>
      </c>
      <c r="BG1258" s="134">
        <v>42002</v>
      </c>
      <c r="BH1258" s="41" t="s">
        <v>10561</v>
      </c>
      <c r="BI1258" s="42">
        <v>1082</v>
      </c>
      <c r="BJ1258" s="43">
        <v>36.06666666666667</v>
      </c>
    </row>
    <row r="1259" spans="1:62" ht="18.75" customHeight="1" x14ac:dyDescent="0.25">
      <c r="A1259" s="105" t="s">
        <v>10544</v>
      </c>
      <c r="B1259" s="17" t="s">
        <v>11163</v>
      </c>
      <c r="C1259" s="49">
        <v>93</v>
      </c>
      <c r="D1259" s="63" t="s">
        <v>3333</v>
      </c>
      <c r="E1259" s="24" t="s">
        <v>377</v>
      </c>
      <c r="F1259" s="114">
        <v>5030</v>
      </c>
      <c r="G1259" s="51" t="s">
        <v>46</v>
      </c>
      <c r="H1259" s="24"/>
      <c r="I1259" s="24"/>
      <c r="J1259" s="51" t="s">
        <v>387</v>
      </c>
      <c r="K1259" s="51" t="s">
        <v>3664</v>
      </c>
      <c r="L1259" s="51"/>
      <c r="M1259" s="54" t="s">
        <v>369</v>
      </c>
      <c r="N1259" s="55">
        <v>77688.42</v>
      </c>
      <c r="O1259" s="55">
        <v>0</v>
      </c>
      <c r="P1259" s="56">
        <v>77688.42</v>
      </c>
      <c r="Q1259" s="64"/>
      <c r="R1259" s="51"/>
      <c r="S1259" s="70" t="s">
        <v>375</v>
      </c>
      <c r="T1259" s="23">
        <v>2149038</v>
      </c>
      <c r="U1259" s="23" t="s">
        <v>11158</v>
      </c>
      <c r="V1259" s="23" t="s">
        <v>11159</v>
      </c>
      <c r="W1259" s="23" t="s">
        <v>52</v>
      </c>
      <c r="X1259" s="23" t="s">
        <v>11160</v>
      </c>
      <c r="Y1259" s="23" t="s">
        <v>11161</v>
      </c>
      <c r="Z1259" s="23" t="s">
        <v>11162</v>
      </c>
      <c r="AA1259" s="23" t="s">
        <v>56</v>
      </c>
      <c r="AB1259" s="23">
        <v>54126</v>
      </c>
      <c r="AC1259" s="23">
        <v>54126</v>
      </c>
      <c r="AD1259" s="23" t="s">
        <v>56</v>
      </c>
      <c r="AE1259" s="23" t="s">
        <v>56</v>
      </c>
      <c r="AF1259" s="23" t="s">
        <v>56</v>
      </c>
      <c r="AG1259" s="23">
        <v>54126</v>
      </c>
      <c r="AH1259" s="23" t="s">
        <v>102</v>
      </c>
      <c r="AI1259" s="23">
        <v>27063</v>
      </c>
      <c r="AJ1259" s="23">
        <v>0</v>
      </c>
      <c r="AK1259" s="23" t="s">
        <v>58</v>
      </c>
      <c r="AL1259" s="23">
        <v>0</v>
      </c>
      <c r="AM1259" s="24" t="s">
        <v>59</v>
      </c>
      <c r="AN1259" s="24" t="s">
        <v>60</v>
      </c>
      <c r="AO1259" s="24"/>
      <c r="AP1259" s="23" t="s">
        <v>61</v>
      </c>
      <c r="AQ1259" s="23" t="s">
        <v>62</v>
      </c>
      <c r="AR1259" s="23" t="s">
        <v>1563</v>
      </c>
      <c r="AS1259" s="23" t="s">
        <v>88</v>
      </c>
      <c r="AT1259" s="23" t="s">
        <v>153</v>
      </c>
      <c r="AU1259" s="23" t="s">
        <v>65</v>
      </c>
      <c r="AV1259" s="23" t="s">
        <v>2434</v>
      </c>
      <c r="AW1259" s="23" t="s">
        <v>92</v>
      </c>
      <c r="AX1259" s="23" t="s">
        <v>68</v>
      </c>
      <c r="AY1259" s="23" t="s">
        <v>93</v>
      </c>
      <c r="AZ1259" s="23" t="s">
        <v>10561</v>
      </c>
      <c r="BA1259" s="23" t="s">
        <v>124</v>
      </c>
      <c r="BB1259" s="23">
        <v>0</v>
      </c>
      <c r="BC1259" s="23" t="s">
        <v>11163</v>
      </c>
      <c r="BD1259" s="134">
        <v>42229</v>
      </c>
      <c r="BE1259" s="134">
        <v>42264</v>
      </c>
      <c r="BF1259" s="23">
        <v>54126</v>
      </c>
      <c r="BG1259" s="134">
        <v>42264</v>
      </c>
      <c r="BH1259" s="41" t="s">
        <v>10561</v>
      </c>
      <c r="BI1259" s="42">
        <v>820</v>
      </c>
      <c r="BJ1259" s="43">
        <v>27.333333333333332</v>
      </c>
    </row>
    <row r="1260" spans="1:62" ht="18.75" customHeight="1" x14ac:dyDescent="0.25">
      <c r="A1260" s="105" t="s">
        <v>10544</v>
      </c>
      <c r="B1260" s="17" t="s">
        <v>11169</v>
      </c>
      <c r="C1260" s="49">
        <v>93</v>
      </c>
      <c r="D1260" s="63" t="s">
        <v>3333</v>
      </c>
      <c r="E1260" s="24" t="s">
        <v>1630</v>
      </c>
      <c r="F1260" s="114">
        <v>5055</v>
      </c>
      <c r="G1260" s="51" t="s">
        <v>46</v>
      </c>
      <c r="H1260" s="24"/>
      <c r="I1260" s="24"/>
      <c r="J1260" s="51" t="s">
        <v>400</v>
      </c>
      <c r="K1260" s="51" t="s">
        <v>400</v>
      </c>
      <c r="L1260" s="51"/>
      <c r="M1260" s="54" t="s">
        <v>369</v>
      </c>
      <c r="N1260" s="55">
        <v>92105.94</v>
      </c>
      <c r="O1260" s="55">
        <v>0</v>
      </c>
      <c r="P1260" s="56">
        <v>92105.94</v>
      </c>
      <c r="Q1260" s="64"/>
      <c r="R1260" s="51"/>
      <c r="S1260" s="70" t="s">
        <v>375</v>
      </c>
      <c r="T1260" s="23">
        <v>2099931</v>
      </c>
      <c r="U1260" s="23" t="s">
        <v>11164</v>
      </c>
      <c r="V1260" s="23" t="s">
        <v>11165</v>
      </c>
      <c r="W1260" s="23" t="s">
        <v>52</v>
      </c>
      <c r="X1260" s="23" t="s">
        <v>11166</v>
      </c>
      <c r="Y1260" s="23" t="s">
        <v>11167</v>
      </c>
      <c r="Z1260" s="23" t="s">
        <v>11168</v>
      </c>
      <c r="AA1260" s="23" t="s">
        <v>56</v>
      </c>
      <c r="AB1260" s="23">
        <v>60000</v>
      </c>
      <c r="AC1260" s="23">
        <v>60000</v>
      </c>
      <c r="AD1260" s="23" t="s">
        <v>56</v>
      </c>
      <c r="AE1260" s="23" t="s">
        <v>56</v>
      </c>
      <c r="AF1260" s="23" t="s">
        <v>56</v>
      </c>
      <c r="AG1260" s="23">
        <v>60000</v>
      </c>
      <c r="AH1260" s="23" t="s">
        <v>102</v>
      </c>
      <c r="AI1260" s="23">
        <v>30000</v>
      </c>
      <c r="AJ1260" s="23">
        <v>0</v>
      </c>
      <c r="AK1260" s="23" t="s">
        <v>58</v>
      </c>
      <c r="AL1260" s="23">
        <v>0</v>
      </c>
      <c r="AM1260" s="24" t="s">
        <v>59</v>
      </c>
      <c r="AN1260" s="24" t="s">
        <v>60</v>
      </c>
      <c r="AO1260" s="24"/>
      <c r="AP1260" s="23" t="s">
        <v>61</v>
      </c>
      <c r="AQ1260" s="23" t="s">
        <v>62</v>
      </c>
      <c r="AR1260" s="23" t="s">
        <v>142</v>
      </c>
      <c r="AS1260" s="23" t="s">
        <v>88</v>
      </c>
      <c r="AT1260" s="23" t="s">
        <v>153</v>
      </c>
      <c r="AU1260" s="23" t="s">
        <v>65</v>
      </c>
      <c r="AV1260" s="23" t="s">
        <v>3272</v>
      </c>
      <c r="AW1260" s="23" t="s">
        <v>92</v>
      </c>
      <c r="AX1260" s="23" t="s">
        <v>68</v>
      </c>
      <c r="AY1260" s="23" t="s">
        <v>93</v>
      </c>
      <c r="AZ1260" s="23" t="s">
        <v>10561</v>
      </c>
      <c r="BA1260" s="23" t="s">
        <v>202</v>
      </c>
      <c r="BB1260" s="23">
        <v>10067.200000000001</v>
      </c>
      <c r="BC1260" s="23" t="s">
        <v>11169</v>
      </c>
      <c r="BD1260" s="134">
        <v>42145</v>
      </c>
      <c r="BE1260" s="134">
        <v>42153</v>
      </c>
      <c r="BF1260" s="23">
        <v>60000</v>
      </c>
      <c r="BG1260" s="134">
        <v>42153</v>
      </c>
      <c r="BH1260" s="41" t="s">
        <v>10561</v>
      </c>
      <c r="BI1260" s="42">
        <v>931</v>
      </c>
      <c r="BJ1260" s="43">
        <v>31.033333333333335</v>
      </c>
    </row>
    <row r="1261" spans="1:62" ht="18.75" customHeight="1" x14ac:dyDescent="0.25">
      <c r="A1261" s="105" t="s">
        <v>10544</v>
      </c>
      <c r="B1261" s="17" t="s">
        <v>11175</v>
      </c>
      <c r="C1261" s="49">
        <v>82</v>
      </c>
      <c r="D1261" s="63" t="s">
        <v>3333</v>
      </c>
      <c r="E1261" s="24" t="s">
        <v>1626</v>
      </c>
      <c r="F1261" s="114">
        <v>8065</v>
      </c>
      <c r="G1261" s="51" t="s">
        <v>374</v>
      </c>
      <c r="H1261" s="24"/>
      <c r="I1261" s="24"/>
      <c r="J1261" s="51" t="s">
        <v>925</v>
      </c>
      <c r="K1261" s="51" t="s">
        <v>378</v>
      </c>
      <c r="L1261" s="51"/>
      <c r="M1261" s="54" t="s">
        <v>369</v>
      </c>
      <c r="N1261" s="55">
        <v>42185.42</v>
      </c>
      <c r="O1261" s="55">
        <v>0</v>
      </c>
      <c r="P1261" s="56">
        <v>42185.42</v>
      </c>
      <c r="Q1261" s="64"/>
      <c r="R1261" s="51"/>
      <c r="S1261" s="70" t="s">
        <v>375</v>
      </c>
      <c r="T1261" s="23">
        <v>2161522</v>
      </c>
      <c r="U1261" s="23" t="s">
        <v>11170</v>
      </c>
      <c r="V1261" s="23" t="s">
        <v>11171</v>
      </c>
      <c r="W1261" s="23" t="s">
        <v>52</v>
      </c>
      <c r="X1261" s="23" t="s">
        <v>11172</v>
      </c>
      <c r="Y1261" s="23" t="s">
        <v>11173</v>
      </c>
      <c r="Z1261" s="23" t="s">
        <v>11174</v>
      </c>
      <c r="AA1261" s="23" t="s">
        <v>56</v>
      </c>
      <c r="AB1261" s="23">
        <v>28500</v>
      </c>
      <c r="AC1261" s="23">
        <v>28500</v>
      </c>
      <c r="AD1261" s="23" t="s">
        <v>56</v>
      </c>
      <c r="AE1261" s="23" t="s">
        <v>56</v>
      </c>
      <c r="AF1261" s="23" t="s">
        <v>56</v>
      </c>
      <c r="AG1261" s="23">
        <v>28500</v>
      </c>
      <c r="AH1261" s="23" t="s">
        <v>102</v>
      </c>
      <c r="AI1261" s="23">
        <v>14250</v>
      </c>
      <c r="AJ1261" s="23">
        <v>0</v>
      </c>
      <c r="AK1261" s="23" t="s">
        <v>58</v>
      </c>
      <c r="AL1261" s="23">
        <v>0</v>
      </c>
      <c r="AM1261" s="24" t="s">
        <v>59</v>
      </c>
      <c r="AN1261" s="24" t="s">
        <v>60</v>
      </c>
      <c r="AO1261" s="24"/>
      <c r="AP1261" s="23" t="s">
        <v>61</v>
      </c>
      <c r="AQ1261" s="23" t="s">
        <v>62</v>
      </c>
      <c r="AR1261" s="23" t="s">
        <v>142</v>
      </c>
      <c r="AS1261" s="23" t="s">
        <v>88</v>
      </c>
      <c r="AT1261" s="23" t="s">
        <v>153</v>
      </c>
      <c r="AU1261" s="23" t="s">
        <v>65</v>
      </c>
      <c r="AV1261" s="23" t="s">
        <v>513</v>
      </c>
      <c r="AW1261" s="23" t="s">
        <v>92</v>
      </c>
      <c r="AX1261" s="23" t="s">
        <v>68</v>
      </c>
      <c r="AY1261" s="23" t="s">
        <v>93</v>
      </c>
      <c r="AZ1261" s="23" t="s">
        <v>10561</v>
      </c>
      <c r="BA1261" s="23" t="s">
        <v>202</v>
      </c>
      <c r="BB1261" s="23">
        <v>0</v>
      </c>
      <c r="BC1261" s="23" t="s">
        <v>11175</v>
      </c>
      <c r="BD1261" s="134">
        <v>42272</v>
      </c>
      <c r="BE1261" s="134">
        <v>42293</v>
      </c>
      <c r="BF1261" s="23">
        <v>28500</v>
      </c>
      <c r="BG1261" s="134">
        <v>42293</v>
      </c>
      <c r="BH1261" s="41" t="s">
        <v>10561</v>
      </c>
      <c r="BI1261" s="42">
        <v>791</v>
      </c>
      <c r="BJ1261" s="43">
        <v>26.366666666666667</v>
      </c>
    </row>
    <row r="1262" spans="1:62" ht="18.75" customHeight="1" x14ac:dyDescent="0.25">
      <c r="A1262" s="105" t="s">
        <v>10544</v>
      </c>
      <c r="B1262" s="17" t="s">
        <v>11181</v>
      </c>
      <c r="C1262" s="49">
        <v>93</v>
      </c>
      <c r="D1262" s="63" t="s">
        <v>3333</v>
      </c>
      <c r="E1262" s="24" t="s">
        <v>2015</v>
      </c>
      <c r="F1262" s="114">
        <v>7014</v>
      </c>
      <c r="G1262" s="51" t="s">
        <v>914</v>
      </c>
      <c r="H1262" s="24"/>
      <c r="I1262" s="24"/>
      <c r="J1262" s="51" t="s">
        <v>387</v>
      </c>
      <c r="K1262" s="51" t="s">
        <v>47</v>
      </c>
      <c r="L1262" s="51"/>
      <c r="M1262" s="54" t="s">
        <v>369</v>
      </c>
      <c r="N1262" s="55">
        <v>22036.94</v>
      </c>
      <c r="O1262" s="55">
        <v>0</v>
      </c>
      <c r="P1262" s="56">
        <v>22036.94</v>
      </c>
      <c r="Q1262" s="64"/>
      <c r="R1262" s="51"/>
      <c r="S1262" s="70" t="s">
        <v>375</v>
      </c>
      <c r="T1262" s="23">
        <v>2443276</v>
      </c>
      <c r="U1262" s="23" t="s">
        <v>11176</v>
      </c>
      <c r="V1262" s="23" t="s">
        <v>11177</v>
      </c>
      <c r="W1262" s="23" t="s">
        <v>52</v>
      </c>
      <c r="X1262" s="23" t="s">
        <v>11178</v>
      </c>
      <c r="Y1262" s="23" t="s">
        <v>11179</v>
      </c>
      <c r="Z1262" s="23" t="s">
        <v>11180</v>
      </c>
      <c r="AA1262" s="23" t="s">
        <v>56</v>
      </c>
      <c r="AB1262" s="23">
        <v>20000</v>
      </c>
      <c r="AC1262" s="23">
        <v>20000</v>
      </c>
      <c r="AD1262" s="23" t="s">
        <v>56</v>
      </c>
      <c r="AE1262" s="23" t="s">
        <v>56</v>
      </c>
      <c r="AF1262" s="23" t="s">
        <v>56</v>
      </c>
      <c r="AG1262" s="23">
        <v>20000</v>
      </c>
      <c r="AH1262" s="23" t="s">
        <v>102</v>
      </c>
      <c r="AI1262" s="23">
        <v>10000</v>
      </c>
      <c r="AJ1262" s="23">
        <v>0</v>
      </c>
      <c r="AK1262" s="23" t="s">
        <v>58</v>
      </c>
      <c r="AL1262" s="23">
        <v>0</v>
      </c>
      <c r="AM1262" s="24" t="s">
        <v>59</v>
      </c>
      <c r="AN1262" s="24" t="s">
        <v>60</v>
      </c>
      <c r="AO1262" s="24"/>
      <c r="AP1262" s="23" t="s">
        <v>61</v>
      </c>
      <c r="AQ1262" s="23" t="s">
        <v>62</v>
      </c>
      <c r="AR1262" s="23" t="s">
        <v>168</v>
      </c>
      <c r="AS1262" s="23" t="s">
        <v>88</v>
      </c>
      <c r="AT1262" s="23" t="s">
        <v>89</v>
      </c>
      <c r="AU1262" s="23" t="s">
        <v>103</v>
      </c>
      <c r="AV1262" s="23" t="s">
        <v>91</v>
      </c>
      <c r="AW1262" s="23" t="s">
        <v>92</v>
      </c>
      <c r="AX1262" s="23" t="s">
        <v>68</v>
      </c>
      <c r="AY1262" s="23" t="s">
        <v>93</v>
      </c>
      <c r="AZ1262" s="23" t="s">
        <v>10561</v>
      </c>
      <c r="BA1262" s="23" t="s">
        <v>202</v>
      </c>
      <c r="BB1262" s="23">
        <v>0</v>
      </c>
      <c r="BC1262" s="23" t="s">
        <v>11181</v>
      </c>
      <c r="BD1262" s="134">
        <v>42837</v>
      </c>
      <c r="BE1262" s="134">
        <v>42857</v>
      </c>
      <c r="BF1262" s="23">
        <v>20000</v>
      </c>
      <c r="BG1262" s="134">
        <v>42857</v>
      </c>
      <c r="BH1262" s="41" t="s">
        <v>10561</v>
      </c>
      <c r="BI1262" s="42">
        <v>227</v>
      </c>
      <c r="BJ1262" s="43">
        <v>7.5666666666666664</v>
      </c>
    </row>
    <row r="1263" spans="1:62" ht="18.75" customHeight="1" x14ac:dyDescent="0.25">
      <c r="A1263" s="105" t="s">
        <v>10544</v>
      </c>
      <c r="B1263" s="17" t="s">
        <v>11188</v>
      </c>
      <c r="C1263" s="49">
        <v>14</v>
      </c>
      <c r="D1263" s="63" t="s">
        <v>3274</v>
      </c>
      <c r="E1263" s="24" t="s">
        <v>2320</v>
      </c>
      <c r="F1263" s="114">
        <v>8106</v>
      </c>
      <c r="G1263" s="51" t="s">
        <v>951</v>
      </c>
      <c r="H1263" s="24"/>
      <c r="I1263" s="24"/>
      <c r="J1263" s="51" t="s">
        <v>925</v>
      </c>
      <c r="K1263" s="51" t="s">
        <v>378</v>
      </c>
      <c r="L1263" s="51"/>
      <c r="M1263" s="54" t="s">
        <v>369</v>
      </c>
      <c r="N1263" s="55">
        <v>6439.79</v>
      </c>
      <c r="O1263" s="55">
        <v>0</v>
      </c>
      <c r="P1263" s="56">
        <v>6439.79</v>
      </c>
      <c r="Q1263" s="64"/>
      <c r="R1263" s="51"/>
      <c r="S1263" s="70" t="s">
        <v>375</v>
      </c>
      <c r="T1263" s="23">
        <v>2515514</v>
      </c>
      <c r="U1263" s="23" t="s">
        <v>11182</v>
      </c>
      <c r="V1263" s="23" t="s">
        <v>11183</v>
      </c>
      <c r="W1263" s="23" t="s">
        <v>129</v>
      </c>
      <c r="X1263" s="23" t="s">
        <v>11184</v>
      </c>
      <c r="Y1263" s="23" t="s">
        <v>11185</v>
      </c>
      <c r="Z1263" s="23" t="s">
        <v>11186</v>
      </c>
      <c r="AA1263" s="23" t="s">
        <v>56</v>
      </c>
      <c r="AB1263" s="23">
        <v>6402.61</v>
      </c>
      <c r="AC1263" s="23">
        <v>10000</v>
      </c>
      <c r="AD1263" s="23" t="s">
        <v>56</v>
      </c>
      <c r="AE1263" s="23" t="s">
        <v>56</v>
      </c>
      <c r="AF1263" s="23" t="s">
        <v>56</v>
      </c>
      <c r="AG1263" s="23">
        <v>6402.61</v>
      </c>
      <c r="AH1263" s="23" t="s">
        <v>102</v>
      </c>
      <c r="AI1263" s="23">
        <v>3201.31</v>
      </c>
      <c r="AJ1263" s="23">
        <v>0</v>
      </c>
      <c r="AK1263" s="23" t="s">
        <v>58</v>
      </c>
      <c r="AL1263" s="23">
        <v>0</v>
      </c>
      <c r="AM1263" s="24" t="s">
        <v>59</v>
      </c>
      <c r="AN1263" s="24" t="s">
        <v>60</v>
      </c>
      <c r="AO1263" s="24"/>
      <c r="AP1263" s="23" t="s">
        <v>61</v>
      </c>
      <c r="AQ1263" s="23" t="s">
        <v>62</v>
      </c>
      <c r="AR1263" s="23" t="s">
        <v>168</v>
      </c>
      <c r="AS1263" s="23" t="s">
        <v>88</v>
      </c>
      <c r="AT1263" s="23" t="s">
        <v>89</v>
      </c>
      <c r="AU1263" s="23" t="s">
        <v>90</v>
      </c>
      <c r="AV1263" s="23" t="s">
        <v>11187</v>
      </c>
      <c r="AW1263" s="23" t="s">
        <v>283</v>
      </c>
      <c r="AX1263" s="23" t="s">
        <v>10573</v>
      </c>
      <c r="AY1263" s="23" t="s">
        <v>93</v>
      </c>
      <c r="AZ1263" s="23" t="s">
        <v>10620</v>
      </c>
      <c r="BA1263" s="23" t="s">
        <v>124</v>
      </c>
      <c r="BB1263" s="23">
        <v>0</v>
      </c>
      <c r="BC1263" s="23" t="s">
        <v>11188</v>
      </c>
      <c r="BD1263" s="134">
        <v>43046</v>
      </c>
      <c r="BE1263" s="134">
        <v>43051</v>
      </c>
      <c r="BF1263" s="23">
        <v>6402.61</v>
      </c>
      <c r="BG1263" s="134">
        <v>43051</v>
      </c>
      <c r="BH1263" s="41" t="s">
        <v>10620</v>
      </c>
      <c r="BI1263" s="42">
        <v>29</v>
      </c>
      <c r="BJ1263" s="43">
        <v>0.96666666666666667</v>
      </c>
    </row>
    <row r="1264" spans="1:62" ht="18.75" customHeight="1" x14ac:dyDescent="0.25">
      <c r="A1264" s="105" t="s">
        <v>10544</v>
      </c>
      <c r="B1264" s="17" t="s">
        <v>11193</v>
      </c>
      <c r="C1264" s="49">
        <v>82</v>
      </c>
      <c r="D1264" s="63" t="s">
        <v>3333</v>
      </c>
      <c r="E1264" s="24" t="s">
        <v>1626</v>
      </c>
      <c r="F1264" s="114">
        <v>8065</v>
      </c>
      <c r="G1264" s="51" t="s">
        <v>389</v>
      </c>
      <c r="H1264" s="24"/>
      <c r="I1264" s="24"/>
      <c r="J1264" s="51" t="s">
        <v>7178</v>
      </c>
      <c r="K1264" s="51"/>
      <c r="L1264" s="51"/>
      <c r="M1264" s="54" t="s">
        <v>369</v>
      </c>
      <c r="N1264" s="55">
        <v>30356</v>
      </c>
      <c r="O1264" s="55">
        <v>0</v>
      </c>
      <c r="P1264" s="56">
        <v>30356</v>
      </c>
      <c r="Q1264" s="64"/>
      <c r="R1264" s="51"/>
      <c r="S1264" s="70" t="s">
        <v>375</v>
      </c>
      <c r="T1264" s="23">
        <v>2397787</v>
      </c>
      <c r="U1264" s="23" t="s">
        <v>11189</v>
      </c>
      <c r="V1264" s="23" t="s">
        <v>11190</v>
      </c>
      <c r="W1264" s="23" t="s">
        <v>52</v>
      </c>
      <c r="X1264" s="23" t="s">
        <v>11191</v>
      </c>
      <c r="Y1264" s="23" t="s">
        <v>11192</v>
      </c>
      <c r="Z1264" s="23" t="s">
        <v>6532</v>
      </c>
      <c r="AA1264" s="23" t="s">
        <v>56</v>
      </c>
      <c r="AB1264" s="23">
        <v>25886</v>
      </c>
      <c r="AC1264" s="23">
        <v>25886</v>
      </c>
      <c r="AD1264" s="23" t="s">
        <v>56</v>
      </c>
      <c r="AE1264" s="23" t="s">
        <v>56</v>
      </c>
      <c r="AF1264" s="23" t="s">
        <v>56</v>
      </c>
      <c r="AG1264" s="23">
        <v>25886</v>
      </c>
      <c r="AH1264" s="23" t="s">
        <v>102</v>
      </c>
      <c r="AI1264" s="23">
        <v>12943</v>
      </c>
      <c r="AJ1264" s="23">
        <v>0</v>
      </c>
      <c r="AK1264" s="23" t="s">
        <v>58</v>
      </c>
      <c r="AL1264" s="23">
        <v>0</v>
      </c>
      <c r="AM1264" s="24" t="s">
        <v>59</v>
      </c>
      <c r="AN1264" s="24" t="s">
        <v>60</v>
      </c>
      <c r="AO1264" s="24"/>
      <c r="AP1264" s="23" t="s">
        <v>61</v>
      </c>
      <c r="AQ1264" s="23" t="s">
        <v>62</v>
      </c>
      <c r="AR1264" s="23" t="s">
        <v>151</v>
      </c>
      <c r="AS1264" s="23" t="s">
        <v>260</v>
      </c>
      <c r="AT1264" s="23" t="s">
        <v>4046</v>
      </c>
      <c r="AU1264" s="23" t="s">
        <v>65</v>
      </c>
      <c r="AV1264" s="23" t="s">
        <v>466</v>
      </c>
      <c r="AW1264" s="23" t="s">
        <v>272</v>
      </c>
      <c r="AX1264" s="23" t="s">
        <v>273</v>
      </c>
      <c r="AY1264" s="23" t="s">
        <v>93</v>
      </c>
      <c r="AZ1264" s="23" t="s">
        <v>10809</v>
      </c>
      <c r="BA1264" s="23" t="s">
        <v>202</v>
      </c>
      <c r="BB1264" s="23">
        <v>0</v>
      </c>
      <c r="BC1264" s="23" t="s">
        <v>11193</v>
      </c>
      <c r="BD1264" s="134">
        <v>42704</v>
      </c>
      <c r="BE1264" s="134">
        <v>42719</v>
      </c>
      <c r="BF1264" s="23">
        <v>25886</v>
      </c>
      <c r="BG1264" s="134">
        <v>42719</v>
      </c>
      <c r="BH1264" s="41" t="s">
        <v>10809</v>
      </c>
      <c r="BI1264" s="42">
        <v>351</v>
      </c>
      <c r="BJ1264" s="43">
        <v>11.7</v>
      </c>
    </row>
    <row r="1265" spans="1:62" ht="18.75" customHeight="1" x14ac:dyDescent="0.25">
      <c r="A1265" s="105" t="s">
        <v>10544</v>
      </c>
      <c r="B1265" s="17" t="s">
        <v>11199</v>
      </c>
      <c r="C1265" s="49">
        <v>93</v>
      </c>
      <c r="D1265" s="63" t="s">
        <v>3333</v>
      </c>
      <c r="E1265" s="24" t="s">
        <v>1630</v>
      </c>
      <c r="F1265" s="114">
        <v>5055</v>
      </c>
      <c r="G1265" s="51" t="s">
        <v>389</v>
      </c>
      <c r="H1265" s="24"/>
      <c r="I1265" s="24"/>
      <c r="J1265" s="51" t="s">
        <v>387</v>
      </c>
      <c r="K1265" s="51" t="s">
        <v>47</v>
      </c>
      <c r="L1265" s="51"/>
      <c r="M1265" s="54" t="s">
        <v>48</v>
      </c>
      <c r="N1265" s="55">
        <v>251767.55</v>
      </c>
      <c r="O1265" s="55">
        <v>170000</v>
      </c>
      <c r="P1265" s="56">
        <v>81767.549999999988</v>
      </c>
      <c r="Q1265" s="64">
        <v>17000</v>
      </c>
      <c r="R1265" s="51"/>
      <c r="S1265" s="70" t="s">
        <v>375</v>
      </c>
      <c r="T1265" s="23">
        <v>2453485</v>
      </c>
      <c r="U1265" s="23" t="s">
        <v>11194</v>
      </c>
      <c r="V1265" s="23" t="s">
        <v>11195</v>
      </c>
      <c r="W1265" s="23" t="s">
        <v>52</v>
      </c>
      <c r="X1265" s="23" t="s">
        <v>11196</v>
      </c>
      <c r="Y1265" s="23" t="s">
        <v>11197</v>
      </c>
      <c r="Z1265" s="23" t="s">
        <v>2657</v>
      </c>
      <c r="AA1265" s="23" t="s">
        <v>56</v>
      </c>
      <c r="AB1265" s="23">
        <v>103144.5</v>
      </c>
      <c r="AC1265" s="23">
        <v>103144.5</v>
      </c>
      <c r="AD1265" s="23" t="s">
        <v>56</v>
      </c>
      <c r="AE1265" s="23" t="s">
        <v>56</v>
      </c>
      <c r="AF1265" s="23" t="s">
        <v>56</v>
      </c>
      <c r="AG1265" s="23">
        <v>103144.5</v>
      </c>
      <c r="AH1265" s="23" t="s">
        <v>102</v>
      </c>
      <c r="AI1265" s="23">
        <v>51572.25</v>
      </c>
      <c r="AJ1265" s="23">
        <v>0</v>
      </c>
      <c r="AK1265" s="23" t="s">
        <v>58</v>
      </c>
      <c r="AL1265" s="23">
        <v>0</v>
      </c>
      <c r="AM1265" s="24" t="s">
        <v>59</v>
      </c>
      <c r="AN1265" s="24" t="s">
        <v>60</v>
      </c>
      <c r="AO1265" s="24"/>
      <c r="AP1265" s="23" t="s">
        <v>61</v>
      </c>
      <c r="AQ1265" s="23" t="s">
        <v>62</v>
      </c>
      <c r="AR1265" s="23" t="s">
        <v>168</v>
      </c>
      <c r="AS1265" s="23" t="s">
        <v>64</v>
      </c>
      <c r="AT1265" s="23" t="s">
        <v>153</v>
      </c>
      <c r="AU1265" s="23" t="s">
        <v>65</v>
      </c>
      <c r="AV1265" s="23" t="s">
        <v>11198</v>
      </c>
      <c r="AW1265" s="23" t="s">
        <v>272</v>
      </c>
      <c r="AX1265" s="23" t="s">
        <v>273</v>
      </c>
      <c r="AY1265" s="23" t="s">
        <v>93</v>
      </c>
      <c r="AZ1265" s="23" t="s">
        <v>10574</v>
      </c>
      <c r="BA1265" s="23" t="s">
        <v>70</v>
      </c>
      <c r="BB1265" s="23">
        <v>0</v>
      </c>
      <c r="BC1265" s="23" t="s">
        <v>11199</v>
      </c>
      <c r="BD1265" s="134">
        <v>42875</v>
      </c>
      <c r="BE1265" s="134">
        <v>42882</v>
      </c>
      <c r="BF1265" s="23">
        <v>103144.5</v>
      </c>
      <c r="BG1265" s="134">
        <v>42882</v>
      </c>
      <c r="BH1265" s="41" t="s">
        <v>10574</v>
      </c>
      <c r="BI1265" s="42">
        <v>200</v>
      </c>
      <c r="BJ1265" s="43">
        <v>6.666666666666667</v>
      </c>
    </row>
    <row r="1266" spans="1:62" ht="18.75" customHeight="1" x14ac:dyDescent="0.25">
      <c r="A1266" s="105" t="s">
        <v>10544</v>
      </c>
      <c r="B1266" s="17" t="s">
        <v>11204</v>
      </c>
      <c r="C1266" s="49">
        <v>82</v>
      </c>
      <c r="D1266" s="63" t="s">
        <v>3333</v>
      </c>
      <c r="E1266" s="24" t="s">
        <v>1930</v>
      </c>
      <c r="F1266" s="114">
        <v>3003</v>
      </c>
      <c r="G1266" s="51" t="s">
        <v>374</v>
      </c>
      <c r="H1266" s="24"/>
      <c r="I1266" s="24"/>
      <c r="J1266" s="51" t="s">
        <v>400</v>
      </c>
      <c r="K1266" s="51" t="s">
        <v>400</v>
      </c>
      <c r="L1266" s="51"/>
      <c r="M1266" s="54" t="s">
        <v>48</v>
      </c>
      <c r="N1266" s="55">
        <v>43500</v>
      </c>
      <c r="O1266" s="55">
        <v>30000</v>
      </c>
      <c r="P1266" s="56">
        <v>13500</v>
      </c>
      <c r="Q1266" s="64"/>
      <c r="R1266" s="51"/>
      <c r="S1266" s="70" t="s">
        <v>375</v>
      </c>
      <c r="T1266" s="23">
        <v>2151360</v>
      </c>
      <c r="U1266" s="23" t="s">
        <v>11200</v>
      </c>
      <c r="V1266" s="23" t="s">
        <v>11201</v>
      </c>
      <c r="W1266" s="23" t="s">
        <v>52</v>
      </c>
      <c r="X1266" s="23" t="s">
        <v>99</v>
      </c>
      <c r="Y1266" s="23" t="s">
        <v>11202</v>
      </c>
      <c r="Z1266" s="23" t="s">
        <v>11203</v>
      </c>
      <c r="AA1266" s="23" t="s">
        <v>56</v>
      </c>
      <c r="AB1266" s="23">
        <v>25000</v>
      </c>
      <c r="AC1266" s="23">
        <v>25000</v>
      </c>
      <c r="AD1266" s="23" t="s">
        <v>56</v>
      </c>
      <c r="AE1266" s="23" t="s">
        <v>56</v>
      </c>
      <c r="AF1266" s="23" t="s">
        <v>56</v>
      </c>
      <c r="AG1266" s="23">
        <v>25000</v>
      </c>
      <c r="AH1266" s="23" t="s">
        <v>102</v>
      </c>
      <c r="AI1266" s="23">
        <v>12500</v>
      </c>
      <c r="AJ1266" s="23">
        <v>0</v>
      </c>
      <c r="AK1266" s="23" t="s">
        <v>58</v>
      </c>
      <c r="AL1266" s="23">
        <v>0</v>
      </c>
      <c r="AM1266" s="24" t="s">
        <v>59</v>
      </c>
      <c r="AN1266" s="24" t="s">
        <v>60</v>
      </c>
      <c r="AO1266" s="24"/>
      <c r="AP1266" s="23" t="s">
        <v>61</v>
      </c>
      <c r="AQ1266" s="23" t="s">
        <v>62</v>
      </c>
      <c r="AR1266" s="23" t="s">
        <v>161</v>
      </c>
      <c r="AS1266" s="23" t="s">
        <v>64</v>
      </c>
      <c r="AT1266" s="23" t="s">
        <v>187</v>
      </c>
      <c r="AU1266" s="23" t="s">
        <v>65</v>
      </c>
      <c r="AV1266" s="23" t="s">
        <v>2327</v>
      </c>
      <c r="AW1266" s="23" t="s">
        <v>2138</v>
      </c>
      <c r="AX1266" s="23" t="s">
        <v>775</v>
      </c>
      <c r="AY1266" s="23" t="s">
        <v>93</v>
      </c>
      <c r="AZ1266" s="23" t="s">
        <v>10574</v>
      </c>
      <c r="BA1266" s="23" t="s">
        <v>70</v>
      </c>
      <c r="BB1266" s="23">
        <v>0</v>
      </c>
      <c r="BC1266" s="23" t="s">
        <v>11204</v>
      </c>
      <c r="BD1266" s="134">
        <v>42256</v>
      </c>
      <c r="BE1266" s="134">
        <v>42269</v>
      </c>
      <c r="BF1266" s="23">
        <v>25000</v>
      </c>
      <c r="BG1266" s="134">
        <v>42269</v>
      </c>
      <c r="BH1266" s="41" t="s">
        <v>10574</v>
      </c>
      <c r="BI1266" s="42">
        <v>813</v>
      </c>
      <c r="BJ1266" s="43">
        <v>27.1</v>
      </c>
    </row>
    <row r="1267" spans="1:62" ht="18.75" customHeight="1" x14ac:dyDescent="0.25">
      <c r="A1267" s="105" t="s">
        <v>10544</v>
      </c>
      <c r="B1267" s="17" t="s">
        <v>11209</v>
      </c>
      <c r="C1267" s="49">
        <v>93</v>
      </c>
      <c r="D1267" s="63" t="s">
        <v>3333</v>
      </c>
      <c r="E1267" s="24" t="s">
        <v>1630</v>
      </c>
      <c r="F1267" s="114">
        <v>5055</v>
      </c>
      <c r="G1267" s="51" t="s">
        <v>389</v>
      </c>
      <c r="H1267" s="24"/>
      <c r="I1267" s="24"/>
      <c r="J1267" s="51" t="s">
        <v>387</v>
      </c>
      <c r="K1267" s="51" t="s">
        <v>958</v>
      </c>
      <c r="L1267" s="51" t="s">
        <v>4725</v>
      </c>
      <c r="M1267" s="54" t="s">
        <v>48</v>
      </c>
      <c r="N1267" s="55">
        <v>73698.679999999993</v>
      </c>
      <c r="O1267" s="55">
        <v>73000</v>
      </c>
      <c r="P1267" s="56">
        <v>698.67999999999302</v>
      </c>
      <c r="Q1267" s="64"/>
      <c r="R1267" s="51"/>
      <c r="S1267" s="70" t="s">
        <v>375</v>
      </c>
      <c r="T1267" s="23">
        <v>2446801</v>
      </c>
      <c r="U1267" s="23" t="s">
        <v>11205</v>
      </c>
      <c r="V1267" s="23" t="s">
        <v>11206</v>
      </c>
      <c r="W1267" s="23" t="s">
        <v>52</v>
      </c>
      <c r="X1267" s="23" t="s">
        <v>11207</v>
      </c>
      <c r="Y1267" s="23" t="s">
        <v>11208</v>
      </c>
      <c r="Z1267" s="23" t="s">
        <v>3733</v>
      </c>
      <c r="AA1267" s="23" t="s">
        <v>56</v>
      </c>
      <c r="AB1267" s="23">
        <v>70000</v>
      </c>
      <c r="AC1267" s="23">
        <v>70000</v>
      </c>
      <c r="AD1267" s="23" t="s">
        <v>56</v>
      </c>
      <c r="AE1267" s="23" t="s">
        <v>56</v>
      </c>
      <c r="AF1267" s="23" t="s">
        <v>56</v>
      </c>
      <c r="AG1267" s="23">
        <v>70000</v>
      </c>
      <c r="AH1267" s="23" t="s">
        <v>102</v>
      </c>
      <c r="AI1267" s="23">
        <v>35000</v>
      </c>
      <c r="AJ1267" s="23">
        <v>0</v>
      </c>
      <c r="AK1267" s="23" t="s">
        <v>58</v>
      </c>
      <c r="AL1267" s="23">
        <v>0</v>
      </c>
      <c r="AM1267" s="24" t="s">
        <v>59</v>
      </c>
      <c r="AN1267" s="24" t="s">
        <v>60</v>
      </c>
      <c r="AO1267" s="24"/>
      <c r="AP1267" s="23" t="s">
        <v>61</v>
      </c>
      <c r="AQ1267" s="23" t="s">
        <v>62</v>
      </c>
      <c r="AR1267" s="23" t="s">
        <v>168</v>
      </c>
      <c r="AS1267" s="23" t="s">
        <v>64</v>
      </c>
      <c r="AT1267" s="23" t="s">
        <v>218</v>
      </c>
      <c r="AU1267" s="23" t="s">
        <v>65</v>
      </c>
      <c r="AV1267" s="23" t="s">
        <v>7636</v>
      </c>
      <c r="AW1267" s="23" t="s">
        <v>92</v>
      </c>
      <c r="AX1267" s="23" t="s">
        <v>68</v>
      </c>
      <c r="AY1267" s="23" t="s">
        <v>93</v>
      </c>
      <c r="AZ1267" s="23" t="s">
        <v>10620</v>
      </c>
      <c r="BA1267" s="23" t="s">
        <v>70</v>
      </c>
      <c r="BB1267" s="23">
        <v>0</v>
      </c>
      <c r="BC1267" s="23" t="s">
        <v>11209</v>
      </c>
      <c r="BD1267" s="134">
        <v>42851</v>
      </c>
      <c r="BE1267" s="134">
        <v>42866</v>
      </c>
      <c r="BF1267" s="23">
        <v>70000</v>
      </c>
      <c r="BG1267" s="134">
        <v>42866</v>
      </c>
      <c r="BH1267" s="41" t="s">
        <v>10620</v>
      </c>
      <c r="BI1267" s="42">
        <v>214</v>
      </c>
      <c r="BJ1267" s="43">
        <v>7.1333333333333337</v>
      </c>
    </row>
    <row r="1268" spans="1:62" ht="18.75" customHeight="1" x14ac:dyDescent="0.25">
      <c r="A1268" s="105" t="s">
        <v>10544</v>
      </c>
      <c r="B1268" s="17" t="s">
        <v>11214</v>
      </c>
      <c r="C1268" s="49">
        <v>93</v>
      </c>
      <c r="D1268" s="63" t="s">
        <v>3333</v>
      </c>
      <c r="E1268" s="24" t="s">
        <v>1630</v>
      </c>
      <c r="F1268" s="114">
        <v>5055</v>
      </c>
      <c r="G1268" s="51" t="s">
        <v>386</v>
      </c>
      <c r="H1268" s="24" t="s">
        <v>387</v>
      </c>
      <c r="I1268" s="24" t="s">
        <v>954</v>
      </c>
      <c r="J1268" s="51" t="s">
        <v>387</v>
      </c>
      <c r="K1268" s="51" t="s">
        <v>3664</v>
      </c>
      <c r="L1268" s="51"/>
      <c r="M1268" s="54" t="s">
        <v>48</v>
      </c>
      <c r="N1268" s="55">
        <v>29574.45</v>
      </c>
      <c r="O1268" s="55">
        <v>26735.119999999999</v>
      </c>
      <c r="P1268" s="56">
        <v>2839.3300000000017</v>
      </c>
      <c r="Q1268" s="64"/>
      <c r="R1268" s="51"/>
      <c r="S1268" s="70" t="s">
        <v>375</v>
      </c>
      <c r="T1268" s="23">
        <v>2478984</v>
      </c>
      <c r="U1268" s="23" t="s">
        <v>11210</v>
      </c>
      <c r="V1268" s="23" t="s">
        <v>11211</v>
      </c>
      <c r="W1268" s="23" t="s">
        <v>52</v>
      </c>
      <c r="X1268" s="23" t="s">
        <v>11212</v>
      </c>
      <c r="Y1268" s="23" t="s">
        <v>11213</v>
      </c>
      <c r="Z1268" s="23" t="s">
        <v>6888</v>
      </c>
      <c r="AA1268" s="23" t="s">
        <v>56</v>
      </c>
      <c r="AB1268" s="23">
        <v>24304.66</v>
      </c>
      <c r="AC1268" s="23">
        <v>24304.66</v>
      </c>
      <c r="AD1268" s="23" t="s">
        <v>56</v>
      </c>
      <c r="AE1268" s="23" t="s">
        <v>56</v>
      </c>
      <c r="AF1268" s="23" t="s">
        <v>56</v>
      </c>
      <c r="AG1268" s="23">
        <v>24304.66</v>
      </c>
      <c r="AH1268" s="23" t="s">
        <v>102</v>
      </c>
      <c r="AI1268" s="23">
        <v>12152.33</v>
      </c>
      <c r="AJ1268" s="23">
        <v>0</v>
      </c>
      <c r="AK1268" s="23" t="s">
        <v>58</v>
      </c>
      <c r="AL1268" s="23">
        <v>0</v>
      </c>
      <c r="AM1268" s="24" t="s">
        <v>59</v>
      </c>
      <c r="AN1268" s="24" t="s">
        <v>60</v>
      </c>
      <c r="AO1268" s="24"/>
      <c r="AP1268" s="23" t="s">
        <v>61</v>
      </c>
      <c r="AQ1268" s="23" t="s">
        <v>62</v>
      </c>
      <c r="AR1268" s="23" t="s">
        <v>87</v>
      </c>
      <c r="AS1268" s="23" t="s">
        <v>64</v>
      </c>
      <c r="AT1268" s="23" t="s">
        <v>153</v>
      </c>
      <c r="AU1268" s="23" t="s">
        <v>65</v>
      </c>
      <c r="AV1268" s="23" t="s">
        <v>4709</v>
      </c>
      <c r="AW1268" s="23" t="s">
        <v>67</v>
      </c>
      <c r="AX1268" s="23" t="s">
        <v>68</v>
      </c>
      <c r="AY1268" s="23" t="s">
        <v>93</v>
      </c>
      <c r="AZ1268" s="23" t="s">
        <v>10620</v>
      </c>
      <c r="BA1268" s="23" t="s">
        <v>70</v>
      </c>
      <c r="BB1268" s="23">
        <v>0</v>
      </c>
      <c r="BC1268" s="23" t="s">
        <v>11214</v>
      </c>
      <c r="BD1268" s="134">
        <v>42942</v>
      </c>
      <c r="BE1268" s="134">
        <v>42951</v>
      </c>
      <c r="BF1268" s="23">
        <v>24304.66</v>
      </c>
      <c r="BG1268" s="134">
        <v>42951</v>
      </c>
      <c r="BH1268" s="41" t="s">
        <v>10620</v>
      </c>
      <c r="BI1268" s="42">
        <v>129</v>
      </c>
      <c r="BJ1268" s="43">
        <v>4.3</v>
      </c>
    </row>
    <row r="1269" spans="1:62" ht="18.75" customHeight="1" x14ac:dyDescent="0.25">
      <c r="A1269" s="105" t="s">
        <v>10544</v>
      </c>
      <c r="B1269" s="17" t="s">
        <v>11220</v>
      </c>
      <c r="C1269" s="49">
        <v>93</v>
      </c>
      <c r="D1269" s="63" t="s">
        <v>3333</v>
      </c>
      <c r="E1269" s="24" t="s">
        <v>1630</v>
      </c>
      <c r="F1269" s="114">
        <v>5055</v>
      </c>
      <c r="G1269" s="51" t="s">
        <v>1641</v>
      </c>
      <c r="H1269" s="24"/>
      <c r="I1269" s="24"/>
      <c r="J1269" s="51" t="s">
        <v>387</v>
      </c>
      <c r="K1269" s="51" t="s">
        <v>958</v>
      </c>
      <c r="L1269" s="51" t="s">
        <v>5507</v>
      </c>
      <c r="M1269" s="54" t="s">
        <v>48</v>
      </c>
      <c r="N1269" s="55">
        <v>4673.25</v>
      </c>
      <c r="O1269" s="55">
        <v>4672</v>
      </c>
      <c r="P1269" s="56">
        <v>1.25</v>
      </c>
      <c r="Q1269" s="64">
        <v>467.2</v>
      </c>
      <c r="R1269" s="51"/>
      <c r="S1269" s="70" t="s">
        <v>375</v>
      </c>
      <c r="T1269" s="23">
        <v>2467000</v>
      </c>
      <c r="U1269" s="23" t="s">
        <v>11215</v>
      </c>
      <c r="V1269" s="23" t="s">
        <v>11216</v>
      </c>
      <c r="W1269" s="23" t="s">
        <v>52</v>
      </c>
      <c r="X1269" s="23" t="s">
        <v>11217</v>
      </c>
      <c r="Y1269" s="23" t="s">
        <v>11218</v>
      </c>
      <c r="Z1269" s="23" t="s">
        <v>11219</v>
      </c>
      <c r="AA1269" s="23" t="s">
        <v>56</v>
      </c>
      <c r="AB1269" s="23">
        <v>3346</v>
      </c>
      <c r="AC1269" s="23">
        <v>3346</v>
      </c>
      <c r="AD1269" s="23" t="s">
        <v>56</v>
      </c>
      <c r="AE1269" s="23" t="s">
        <v>56</v>
      </c>
      <c r="AF1269" s="23" t="s">
        <v>56</v>
      </c>
      <c r="AG1269" s="23">
        <v>3346</v>
      </c>
      <c r="AH1269" s="23" t="s">
        <v>102</v>
      </c>
      <c r="AI1269" s="23">
        <v>1673</v>
      </c>
      <c r="AJ1269" s="23">
        <v>0</v>
      </c>
      <c r="AK1269" s="23" t="s">
        <v>58</v>
      </c>
      <c r="AL1269" s="23">
        <v>0</v>
      </c>
      <c r="AM1269" s="24" t="s">
        <v>59</v>
      </c>
      <c r="AN1269" s="24" t="s">
        <v>60</v>
      </c>
      <c r="AO1269" s="24"/>
      <c r="AP1269" s="23" t="s">
        <v>61</v>
      </c>
      <c r="AQ1269" s="23" t="s">
        <v>62</v>
      </c>
      <c r="AR1269" s="23" t="s">
        <v>63</v>
      </c>
      <c r="AS1269" s="23" t="s">
        <v>88</v>
      </c>
      <c r="AT1269" s="23" t="s">
        <v>347</v>
      </c>
      <c r="AU1269" s="23" t="s">
        <v>65</v>
      </c>
      <c r="AV1269" s="23" t="s">
        <v>406</v>
      </c>
      <c r="AW1269" s="23" t="s">
        <v>283</v>
      </c>
      <c r="AX1269" s="23" t="s">
        <v>10573</v>
      </c>
      <c r="AY1269" s="23" t="s">
        <v>93</v>
      </c>
      <c r="AZ1269" s="23" t="s">
        <v>10809</v>
      </c>
      <c r="BA1269" s="23" t="s">
        <v>70</v>
      </c>
      <c r="BB1269" s="23">
        <v>0</v>
      </c>
      <c r="BC1269" s="23" t="s">
        <v>11220</v>
      </c>
      <c r="BD1269" s="134">
        <v>42894</v>
      </c>
      <c r="BE1269" s="134">
        <v>42921</v>
      </c>
      <c r="BF1269" s="23">
        <v>3346</v>
      </c>
      <c r="BG1269" s="134">
        <v>42921</v>
      </c>
      <c r="BH1269" s="41" t="s">
        <v>10809</v>
      </c>
      <c r="BI1269" s="42">
        <v>149</v>
      </c>
      <c r="BJ1269" s="43">
        <v>4.9666666666666668</v>
      </c>
    </row>
    <row r="1270" spans="1:62" ht="18.75" customHeight="1" x14ac:dyDescent="0.25">
      <c r="A1270" s="105" t="s">
        <v>10544</v>
      </c>
      <c r="B1270" s="17" t="s">
        <v>11225</v>
      </c>
      <c r="C1270" s="49">
        <v>82</v>
      </c>
      <c r="D1270" s="63" t="s">
        <v>3333</v>
      </c>
      <c r="E1270" s="24" t="s">
        <v>1930</v>
      </c>
      <c r="F1270" s="114">
        <v>3003</v>
      </c>
      <c r="G1270" s="51" t="s">
        <v>1641</v>
      </c>
      <c r="H1270" s="24"/>
      <c r="I1270" s="24"/>
      <c r="J1270" s="51" t="s">
        <v>387</v>
      </c>
      <c r="K1270" s="51" t="s">
        <v>6139</v>
      </c>
      <c r="L1270" s="51"/>
      <c r="M1270" s="54" t="s">
        <v>48</v>
      </c>
      <c r="N1270" s="55">
        <v>18000</v>
      </c>
      <c r="O1270" s="55">
        <v>3000</v>
      </c>
      <c r="P1270" s="56">
        <v>15000</v>
      </c>
      <c r="Q1270" s="64"/>
      <c r="R1270" s="51"/>
      <c r="S1270" s="70" t="s">
        <v>375</v>
      </c>
      <c r="T1270" s="23">
        <v>2480043</v>
      </c>
      <c r="U1270" s="23" t="s">
        <v>11221</v>
      </c>
      <c r="V1270" s="23" t="s">
        <v>11222</v>
      </c>
      <c r="W1270" s="23" t="s">
        <v>52</v>
      </c>
      <c r="X1270" s="23" t="s">
        <v>2703</v>
      </c>
      <c r="Y1270" s="23" t="s">
        <v>11223</v>
      </c>
      <c r="Z1270" s="23" t="s">
        <v>11224</v>
      </c>
      <c r="AA1270" s="23" t="s">
        <v>56</v>
      </c>
      <c r="AB1270" s="23">
        <v>3000</v>
      </c>
      <c r="AC1270" s="23">
        <v>3000</v>
      </c>
      <c r="AD1270" s="23" t="s">
        <v>56</v>
      </c>
      <c r="AE1270" s="23" t="s">
        <v>56</v>
      </c>
      <c r="AF1270" s="23" t="s">
        <v>56</v>
      </c>
      <c r="AG1270" s="23">
        <v>3000</v>
      </c>
      <c r="AH1270" s="23" t="s">
        <v>102</v>
      </c>
      <c r="AI1270" s="23">
        <v>1500</v>
      </c>
      <c r="AJ1270" s="23">
        <v>0</v>
      </c>
      <c r="AK1270" s="23" t="s">
        <v>58</v>
      </c>
      <c r="AL1270" s="23">
        <v>0</v>
      </c>
      <c r="AM1270" s="24" t="s">
        <v>59</v>
      </c>
      <c r="AN1270" s="24" t="s">
        <v>60</v>
      </c>
      <c r="AO1270" s="24"/>
      <c r="AP1270" s="23" t="s">
        <v>61</v>
      </c>
      <c r="AQ1270" s="23" t="s">
        <v>62</v>
      </c>
      <c r="AR1270" s="23" t="s">
        <v>87</v>
      </c>
      <c r="AS1270" s="23" t="s">
        <v>88</v>
      </c>
      <c r="AT1270" s="23" t="s">
        <v>169</v>
      </c>
      <c r="AU1270" s="23" t="s">
        <v>90</v>
      </c>
      <c r="AV1270" s="23" t="s">
        <v>215</v>
      </c>
      <c r="AW1270" s="23" t="s">
        <v>105</v>
      </c>
      <c r="AX1270" s="23" t="s">
        <v>68</v>
      </c>
      <c r="AY1270" s="23" t="s">
        <v>93</v>
      </c>
      <c r="AZ1270" s="23" t="s">
        <v>10755</v>
      </c>
      <c r="BA1270" s="23" t="s">
        <v>70</v>
      </c>
      <c r="BB1270" s="23">
        <v>0</v>
      </c>
      <c r="BC1270" s="23" t="s">
        <v>11225</v>
      </c>
      <c r="BD1270" s="134">
        <v>42948</v>
      </c>
      <c r="BE1270" s="134">
        <v>42955</v>
      </c>
      <c r="BF1270" s="23">
        <v>3000</v>
      </c>
      <c r="BG1270" s="134">
        <v>42955</v>
      </c>
      <c r="BH1270" s="41" t="s">
        <v>10755</v>
      </c>
      <c r="BI1270" s="42">
        <v>119</v>
      </c>
      <c r="BJ1270" s="43">
        <v>3.9666666666666668</v>
      </c>
    </row>
    <row r="1271" spans="1:62" ht="18.75" customHeight="1" x14ac:dyDescent="0.25">
      <c r="A1271" s="105" t="s">
        <v>10544</v>
      </c>
      <c r="B1271" s="17" t="s">
        <v>11231</v>
      </c>
      <c r="C1271" s="49">
        <v>93</v>
      </c>
      <c r="D1271" s="63" t="s">
        <v>3333</v>
      </c>
      <c r="E1271" s="24" t="s">
        <v>9930</v>
      </c>
      <c r="F1271" s="114">
        <v>8135</v>
      </c>
      <c r="G1271" s="51" t="s">
        <v>389</v>
      </c>
      <c r="H1271" s="24"/>
      <c r="I1271" s="24"/>
      <c r="J1271" s="51" t="s">
        <v>387</v>
      </c>
      <c r="K1271" s="51" t="s">
        <v>958</v>
      </c>
      <c r="L1271" s="51" t="s">
        <v>4725</v>
      </c>
      <c r="M1271" s="54" t="s">
        <v>48</v>
      </c>
      <c r="N1271" s="55">
        <v>201751.62</v>
      </c>
      <c r="O1271" s="55">
        <v>200000</v>
      </c>
      <c r="P1271" s="56">
        <v>1751.6199999999953</v>
      </c>
      <c r="Q1271" s="64"/>
      <c r="R1271" s="51"/>
      <c r="S1271" s="70" t="s">
        <v>375</v>
      </c>
      <c r="T1271" s="23">
        <v>2492410</v>
      </c>
      <c r="U1271" s="23" t="s">
        <v>11226</v>
      </c>
      <c r="V1271" s="23" t="s">
        <v>11227</v>
      </c>
      <c r="W1271" s="23" t="s">
        <v>52</v>
      </c>
      <c r="X1271" s="23" t="s">
        <v>11228</v>
      </c>
      <c r="Y1271" s="23" t="s">
        <v>11229</v>
      </c>
      <c r="Z1271" s="23" t="s">
        <v>11230</v>
      </c>
      <c r="AA1271" s="23" t="s">
        <v>56</v>
      </c>
      <c r="AB1271" s="23">
        <v>200000</v>
      </c>
      <c r="AC1271" s="23">
        <v>200000</v>
      </c>
      <c r="AD1271" s="23" t="s">
        <v>56</v>
      </c>
      <c r="AE1271" s="23" t="s">
        <v>56</v>
      </c>
      <c r="AF1271" s="23" t="s">
        <v>56</v>
      </c>
      <c r="AG1271" s="23">
        <v>200000</v>
      </c>
      <c r="AH1271" s="23" t="s">
        <v>102</v>
      </c>
      <c r="AI1271" s="23">
        <v>100000</v>
      </c>
      <c r="AJ1271" s="23">
        <v>0</v>
      </c>
      <c r="AK1271" s="23" t="s">
        <v>58</v>
      </c>
      <c r="AL1271" s="23">
        <v>0</v>
      </c>
      <c r="AM1271" s="24" t="s">
        <v>59</v>
      </c>
      <c r="AN1271" s="24" t="s">
        <v>60</v>
      </c>
      <c r="AO1271" s="24"/>
      <c r="AP1271" s="23" t="s">
        <v>61</v>
      </c>
      <c r="AQ1271" s="23" t="s">
        <v>62</v>
      </c>
      <c r="AR1271" s="23" t="s">
        <v>1563</v>
      </c>
      <c r="AS1271" s="23" t="s">
        <v>88</v>
      </c>
      <c r="AT1271" s="23" t="s">
        <v>169</v>
      </c>
      <c r="AU1271" s="23" t="s">
        <v>65</v>
      </c>
      <c r="AV1271" s="23" t="s">
        <v>134</v>
      </c>
      <c r="AW1271" s="23" t="s">
        <v>92</v>
      </c>
      <c r="AX1271" s="23" t="s">
        <v>68</v>
      </c>
      <c r="AY1271" s="23" t="s">
        <v>93</v>
      </c>
      <c r="AZ1271" s="23" t="s">
        <v>10557</v>
      </c>
      <c r="BA1271" s="23" t="s">
        <v>70</v>
      </c>
      <c r="BB1271" s="23">
        <v>0</v>
      </c>
      <c r="BC1271" s="23" t="s">
        <v>11231</v>
      </c>
      <c r="BD1271" s="134">
        <v>42971</v>
      </c>
      <c r="BE1271" s="134">
        <v>42986</v>
      </c>
      <c r="BF1271" s="23">
        <v>200000</v>
      </c>
      <c r="BG1271" s="134">
        <v>42986</v>
      </c>
      <c r="BH1271" s="41" t="s">
        <v>10557</v>
      </c>
      <c r="BI1271" s="42">
        <v>90</v>
      </c>
      <c r="BJ1271" s="43">
        <v>3</v>
      </c>
    </row>
    <row r="1272" spans="1:62" ht="18.75" customHeight="1" x14ac:dyDescent="0.25">
      <c r="A1272" s="105" t="s">
        <v>10544</v>
      </c>
      <c r="B1272" s="17" t="s">
        <v>11237</v>
      </c>
      <c r="C1272" s="49">
        <v>93</v>
      </c>
      <c r="D1272" s="63" t="s">
        <v>3333</v>
      </c>
      <c r="E1272" s="24" t="s">
        <v>1630</v>
      </c>
      <c r="F1272" s="114">
        <v>5055</v>
      </c>
      <c r="G1272" s="51" t="s">
        <v>389</v>
      </c>
      <c r="H1272" s="24"/>
      <c r="I1272" s="24"/>
      <c r="J1272" s="51" t="s">
        <v>387</v>
      </c>
      <c r="K1272" s="51" t="s">
        <v>958</v>
      </c>
      <c r="L1272" s="51" t="s">
        <v>5507</v>
      </c>
      <c r="M1272" s="54" t="s">
        <v>48</v>
      </c>
      <c r="N1272" s="55">
        <v>123600</v>
      </c>
      <c r="O1272" s="55">
        <v>100000</v>
      </c>
      <c r="P1272" s="56">
        <v>23600</v>
      </c>
      <c r="Q1272" s="64"/>
      <c r="R1272" s="51"/>
      <c r="S1272" s="70" t="s">
        <v>375</v>
      </c>
      <c r="T1272" s="23">
        <v>2233034</v>
      </c>
      <c r="U1272" s="23" t="s">
        <v>11232</v>
      </c>
      <c r="V1272" s="23" t="s">
        <v>11233</v>
      </c>
      <c r="W1272" s="23" t="s">
        <v>52</v>
      </c>
      <c r="X1272" s="23" t="s">
        <v>11234</v>
      </c>
      <c r="Y1272" s="23" t="s">
        <v>11235</v>
      </c>
      <c r="Z1272" s="23" t="s">
        <v>11236</v>
      </c>
      <c r="AA1272" s="23" t="s">
        <v>56</v>
      </c>
      <c r="AB1272" s="23">
        <v>103000</v>
      </c>
      <c r="AC1272" s="23">
        <v>103000</v>
      </c>
      <c r="AD1272" s="23" t="s">
        <v>56</v>
      </c>
      <c r="AE1272" s="23" t="s">
        <v>56</v>
      </c>
      <c r="AF1272" s="23" t="s">
        <v>56</v>
      </c>
      <c r="AG1272" s="23">
        <v>103000</v>
      </c>
      <c r="AH1272" s="23" t="s">
        <v>102</v>
      </c>
      <c r="AI1272" s="23">
        <v>51500</v>
      </c>
      <c r="AJ1272" s="23">
        <v>0</v>
      </c>
      <c r="AK1272" s="23" t="s">
        <v>58</v>
      </c>
      <c r="AL1272" s="23">
        <v>0</v>
      </c>
      <c r="AM1272" s="24" t="s">
        <v>59</v>
      </c>
      <c r="AN1272" s="24" t="s">
        <v>60</v>
      </c>
      <c r="AO1272" s="24"/>
      <c r="AP1272" s="23" t="s">
        <v>61</v>
      </c>
      <c r="AQ1272" s="23" t="s">
        <v>62</v>
      </c>
      <c r="AR1272" s="23" t="s">
        <v>168</v>
      </c>
      <c r="AS1272" s="23" t="s">
        <v>88</v>
      </c>
      <c r="AT1272" s="23" t="s">
        <v>169</v>
      </c>
      <c r="AU1272" s="23" t="s">
        <v>65</v>
      </c>
      <c r="AV1272" s="23" t="s">
        <v>422</v>
      </c>
      <c r="AW1272" s="23" t="s">
        <v>67</v>
      </c>
      <c r="AX1272" s="23" t="s">
        <v>68</v>
      </c>
      <c r="AY1272" s="23" t="s">
        <v>93</v>
      </c>
      <c r="AZ1272" s="23" t="s">
        <v>10557</v>
      </c>
      <c r="BA1272" s="23" t="s">
        <v>70</v>
      </c>
      <c r="BB1272" s="23">
        <v>0</v>
      </c>
      <c r="BC1272" s="23" t="s">
        <v>11237</v>
      </c>
      <c r="BD1272" s="134">
        <v>41878</v>
      </c>
      <c r="BE1272" s="134">
        <v>42471</v>
      </c>
      <c r="BF1272" s="23">
        <v>103000</v>
      </c>
      <c r="BG1272" s="134">
        <v>42471</v>
      </c>
      <c r="BH1272" s="41" t="s">
        <v>10557</v>
      </c>
      <c r="BI1272" s="42">
        <v>605</v>
      </c>
      <c r="BJ1272" s="43">
        <v>20.166666666666668</v>
      </c>
    </row>
    <row r="1273" spans="1:62" ht="18.75" customHeight="1" x14ac:dyDescent="0.25">
      <c r="A1273" s="105" t="s">
        <v>10544</v>
      </c>
      <c r="B1273" s="17" t="s">
        <v>11242</v>
      </c>
      <c r="C1273" s="49">
        <v>93</v>
      </c>
      <c r="D1273" s="63" t="s">
        <v>3333</v>
      </c>
      <c r="E1273" s="24" t="s">
        <v>377</v>
      </c>
      <c r="F1273" s="114">
        <v>5030</v>
      </c>
      <c r="G1273" s="51" t="s">
        <v>389</v>
      </c>
      <c r="H1273" s="24"/>
      <c r="I1273" s="24"/>
      <c r="J1273" s="51" t="s">
        <v>925</v>
      </c>
      <c r="K1273" s="51" t="s">
        <v>378</v>
      </c>
      <c r="L1273" s="51"/>
      <c r="M1273" s="54" t="s">
        <v>48</v>
      </c>
      <c r="N1273" s="55">
        <v>51674.12</v>
      </c>
      <c r="O1273" s="55">
        <v>50773</v>
      </c>
      <c r="P1273" s="56">
        <v>901.12000000000262</v>
      </c>
      <c r="Q1273" s="64"/>
      <c r="R1273" s="51"/>
      <c r="S1273" s="70" t="s">
        <v>375</v>
      </c>
      <c r="T1273" s="23">
        <v>2430016</v>
      </c>
      <c r="U1273" s="23" t="s">
        <v>11238</v>
      </c>
      <c r="V1273" s="23" t="s">
        <v>11239</v>
      </c>
      <c r="W1273" s="23" t="s">
        <v>52</v>
      </c>
      <c r="X1273" s="23" t="s">
        <v>11240</v>
      </c>
      <c r="Y1273" s="23" t="s">
        <v>11241</v>
      </c>
      <c r="Z1273" s="23" t="s">
        <v>6993</v>
      </c>
      <c r="AA1273" s="23" t="s">
        <v>56</v>
      </c>
      <c r="AB1273" s="23">
        <v>50773</v>
      </c>
      <c r="AC1273" s="23">
        <v>101546</v>
      </c>
      <c r="AD1273" s="23" t="s">
        <v>56</v>
      </c>
      <c r="AE1273" s="23" t="s">
        <v>56</v>
      </c>
      <c r="AF1273" s="23" t="s">
        <v>56</v>
      </c>
      <c r="AG1273" s="23">
        <v>50773</v>
      </c>
      <c r="AH1273" s="23" t="s">
        <v>57</v>
      </c>
      <c r="AI1273" s="23">
        <v>50773</v>
      </c>
      <c r="AJ1273" s="23">
        <v>0</v>
      </c>
      <c r="AK1273" s="23" t="s">
        <v>58</v>
      </c>
      <c r="AL1273" s="23">
        <v>0</v>
      </c>
      <c r="AM1273" s="24" t="s">
        <v>59</v>
      </c>
      <c r="AN1273" s="24" t="s">
        <v>60</v>
      </c>
      <c r="AO1273" s="24"/>
      <c r="AP1273" s="23" t="s">
        <v>61</v>
      </c>
      <c r="AQ1273" s="23" t="s">
        <v>62</v>
      </c>
      <c r="AR1273" s="23" t="s">
        <v>63</v>
      </c>
      <c r="AS1273" s="23" t="s">
        <v>88</v>
      </c>
      <c r="AT1273" s="23" t="s">
        <v>187</v>
      </c>
      <c r="AU1273" s="23" t="s">
        <v>65</v>
      </c>
      <c r="AV1273" s="23" t="s">
        <v>1710</v>
      </c>
      <c r="AW1273" s="23" t="s">
        <v>92</v>
      </c>
      <c r="AX1273" s="23" t="s">
        <v>68</v>
      </c>
      <c r="AY1273" s="23" t="s">
        <v>93</v>
      </c>
      <c r="AZ1273" s="23" t="s">
        <v>10557</v>
      </c>
      <c r="BA1273" s="23" t="s">
        <v>70</v>
      </c>
      <c r="BB1273" s="23">
        <v>0</v>
      </c>
      <c r="BC1273" s="23" t="s">
        <v>11242</v>
      </c>
      <c r="BD1273" s="134">
        <v>42815</v>
      </c>
      <c r="BE1273" s="134">
        <v>42822</v>
      </c>
      <c r="BF1273" s="23">
        <v>50773</v>
      </c>
      <c r="BG1273" s="134">
        <v>42822</v>
      </c>
      <c r="BH1273" s="41" t="s">
        <v>10557</v>
      </c>
      <c r="BI1273" s="42">
        <v>254</v>
      </c>
      <c r="BJ1273" s="43">
        <v>8.4666666666666668</v>
      </c>
    </row>
    <row r="1274" spans="1:62" ht="18.75" customHeight="1" x14ac:dyDescent="0.25">
      <c r="A1274" s="105" t="s">
        <v>10544</v>
      </c>
      <c r="B1274" s="17" t="s">
        <v>11247</v>
      </c>
      <c r="C1274" s="49">
        <v>93</v>
      </c>
      <c r="D1274" s="63" t="s">
        <v>3333</v>
      </c>
      <c r="E1274" s="24" t="s">
        <v>1630</v>
      </c>
      <c r="F1274" s="114">
        <v>5055</v>
      </c>
      <c r="G1274" s="51" t="s">
        <v>46</v>
      </c>
      <c r="H1274" s="24"/>
      <c r="I1274" s="24"/>
      <c r="J1274" s="51" t="s">
        <v>387</v>
      </c>
      <c r="K1274" s="51" t="s">
        <v>958</v>
      </c>
      <c r="L1274" s="51" t="s">
        <v>4725</v>
      </c>
      <c r="M1274" s="54" t="s">
        <v>48</v>
      </c>
      <c r="N1274" s="55">
        <v>137434.20000000001</v>
      </c>
      <c r="O1274" s="55">
        <v>110000</v>
      </c>
      <c r="P1274" s="56">
        <v>27434.200000000012</v>
      </c>
      <c r="Q1274" s="64">
        <v>10000</v>
      </c>
      <c r="R1274" s="51"/>
      <c r="S1274" s="70" t="s">
        <v>375</v>
      </c>
      <c r="T1274" s="23">
        <v>2451899</v>
      </c>
      <c r="U1274" s="23" t="s">
        <v>11243</v>
      </c>
      <c r="V1274" s="23" t="s">
        <v>11244</v>
      </c>
      <c r="W1274" s="23" t="s">
        <v>52</v>
      </c>
      <c r="X1274" s="23" t="s">
        <v>11245</v>
      </c>
      <c r="Y1274" s="23" t="s">
        <v>11246</v>
      </c>
      <c r="Z1274" s="23" t="s">
        <v>3300</v>
      </c>
      <c r="AA1274" s="23" t="s">
        <v>56</v>
      </c>
      <c r="AB1274" s="23">
        <v>112807</v>
      </c>
      <c r="AC1274" s="23">
        <v>112807</v>
      </c>
      <c r="AD1274" s="23" t="s">
        <v>56</v>
      </c>
      <c r="AE1274" s="23" t="s">
        <v>56</v>
      </c>
      <c r="AF1274" s="23" t="s">
        <v>56</v>
      </c>
      <c r="AG1274" s="23">
        <v>112807</v>
      </c>
      <c r="AH1274" s="23" t="s">
        <v>102</v>
      </c>
      <c r="AI1274" s="23">
        <v>56403.5</v>
      </c>
      <c r="AJ1274" s="23">
        <v>0</v>
      </c>
      <c r="AK1274" s="23" t="s">
        <v>58</v>
      </c>
      <c r="AL1274" s="23">
        <v>0</v>
      </c>
      <c r="AM1274" s="24" t="s">
        <v>59</v>
      </c>
      <c r="AN1274" s="24" t="s">
        <v>60</v>
      </c>
      <c r="AO1274" s="24"/>
      <c r="AP1274" s="23" t="s">
        <v>61</v>
      </c>
      <c r="AQ1274" s="23" t="s">
        <v>62</v>
      </c>
      <c r="AR1274" s="23" t="s">
        <v>168</v>
      </c>
      <c r="AS1274" s="23" t="s">
        <v>88</v>
      </c>
      <c r="AT1274" s="23" t="s">
        <v>153</v>
      </c>
      <c r="AU1274" s="23" t="s">
        <v>65</v>
      </c>
      <c r="AV1274" s="23" t="s">
        <v>271</v>
      </c>
      <c r="AW1274" s="23" t="s">
        <v>272</v>
      </c>
      <c r="AX1274" s="23" t="s">
        <v>273</v>
      </c>
      <c r="AY1274" s="23" t="s">
        <v>93</v>
      </c>
      <c r="AZ1274" s="23" t="s">
        <v>10620</v>
      </c>
      <c r="BA1274" s="23" t="s">
        <v>70</v>
      </c>
      <c r="BB1274" s="23">
        <v>0</v>
      </c>
      <c r="BC1274" s="23" t="s">
        <v>11247</v>
      </c>
      <c r="BD1274" s="134">
        <v>42873</v>
      </c>
      <c r="BE1274" s="134">
        <v>42879</v>
      </c>
      <c r="BF1274" s="23">
        <v>112807</v>
      </c>
      <c r="BG1274" s="134">
        <v>42879</v>
      </c>
      <c r="BH1274" s="41" t="s">
        <v>10620</v>
      </c>
      <c r="BI1274" s="42">
        <v>201</v>
      </c>
      <c r="BJ1274" s="43">
        <v>6.7</v>
      </c>
    </row>
    <row r="1275" spans="1:62" ht="18.75" customHeight="1" x14ac:dyDescent="0.25">
      <c r="A1275" s="105" t="s">
        <v>10544</v>
      </c>
      <c r="B1275" s="17" t="s">
        <v>11252</v>
      </c>
      <c r="C1275" s="49">
        <v>93</v>
      </c>
      <c r="D1275" s="63" t="s">
        <v>3333</v>
      </c>
      <c r="E1275" s="24" t="s">
        <v>1630</v>
      </c>
      <c r="F1275" s="114">
        <v>5055</v>
      </c>
      <c r="G1275" s="51" t="s">
        <v>389</v>
      </c>
      <c r="H1275" s="24"/>
      <c r="I1275" s="24"/>
      <c r="J1275" s="51" t="s">
        <v>387</v>
      </c>
      <c r="K1275" s="51" t="s">
        <v>958</v>
      </c>
      <c r="L1275" s="51" t="s">
        <v>5507</v>
      </c>
      <c r="M1275" s="54" t="s">
        <v>48</v>
      </c>
      <c r="N1275" s="55">
        <v>88000</v>
      </c>
      <c r="O1275" s="55">
        <v>16700</v>
      </c>
      <c r="P1275" s="56">
        <v>71300</v>
      </c>
      <c r="Q1275" s="64"/>
      <c r="R1275" s="51"/>
      <c r="S1275" s="70" t="s">
        <v>375</v>
      </c>
      <c r="T1275" s="23">
        <v>2415117</v>
      </c>
      <c r="U1275" s="23" t="s">
        <v>11248</v>
      </c>
      <c r="V1275" s="23" t="s">
        <v>11249</v>
      </c>
      <c r="W1275" s="23" t="s">
        <v>52</v>
      </c>
      <c r="X1275" s="23" t="s">
        <v>11250</v>
      </c>
      <c r="Y1275" s="23" t="s">
        <v>11251</v>
      </c>
      <c r="Z1275" s="23" t="s">
        <v>1389</v>
      </c>
      <c r="AA1275" s="23" t="s">
        <v>56</v>
      </c>
      <c r="AB1275" s="23">
        <v>33179</v>
      </c>
      <c r="AC1275" s="23">
        <v>33179</v>
      </c>
      <c r="AD1275" s="23" t="s">
        <v>56</v>
      </c>
      <c r="AE1275" s="23" t="s">
        <v>56</v>
      </c>
      <c r="AF1275" s="23" t="s">
        <v>56</v>
      </c>
      <c r="AG1275" s="23">
        <v>33179</v>
      </c>
      <c r="AH1275" s="23" t="s">
        <v>102</v>
      </c>
      <c r="AI1275" s="23">
        <v>16589.5</v>
      </c>
      <c r="AJ1275" s="23">
        <v>0</v>
      </c>
      <c r="AK1275" s="23" t="s">
        <v>58</v>
      </c>
      <c r="AL1275" s="23">
        <v>0</v>
      </c>
      <c r="AM1275" s="24" t="s">
        <v>59</v>
      </c>
      <c r="AN1275" s="24" t="s">
        <v>60</v>
      </c>
      <c r="AO1275" s="24"/>
      <c r="AP1275" s="23" t="s">
        <v>61</v>
      </c>
      <c r="AQ1275" s="23" t="s">
        <v>62</v>
      </c>
      <c r="AR1275" s="23" t="s">
        <v>168</v>
      </c>
      <c r="AS1275" s="23" t="s">
        <v>88</v>
      </c>
      <c r="AT1275" s="23" t="s">
        <v>2557</v>
      </c>
      <c r="AU1275" s="23" t="s">
        <v>65</v>
      </c>
      <c r="AV1275" s="23" t="s">
        <v>201</v>
      </c>
      <c r="AW1275" s="23" t="s">
        <v>92</v>
      </c>
      <c r="AX1275" s="23" t="s">
        <v>68</v>
      </c>
      <c r="AY1275" s="23" t="s">
        <v>93</v>
      </c>
      <c r="AZ1275" s="23" t="s">
        <v>10620</v>
      </c>
      <c r="BA1275" s="23" t="s">
        <v>70</v>
      </c>
      <c r="BB1275" s="23">
        <v>0</v>
      </c>
      <c r="BC1275" s="23" t="s">
        <v>11252</v>
      </c>
      <c r="BD1275" s="134">
        <v>42692</v>
      </c>
      <c r="BE1275" s="134">
        <v>42777</v>
      </c>
      <c r="BF1275" s="23">
        <v>33179</v>
      </c>
      <c r="BG1275" s="134">
        <v>42777</v>
      </c>
      <c r="BH1275" s="41" t="s">
        <v>10620</v>
      </c>
      <c r="BI1275" s="42">
        <v>303</v>
      </c>
      <c r="BJ1275" s="43">
        <v>10.1</v>
      </c>
    </row>
    <row r="1276" spans="1:62" ht="18.75" customHeight="1" x14ac:dyDescent="0.25">
      <c r="A1276" s="105" t="s">
        <v>10544</v>
      </c>
      <c r="B1276" s="17" t="s">
        <v>11257</v>
      </c>
      <c r="C1276" s="49">
        <v>93</v>
      </c>
      <c r="D1276" s="63" t="s">
        <v>3333</v>
      </c>
      <c r="E1276" s="24" t="s">
        <v>1630</v>
      </c>
      <c r="F1276" s="114">
        <v>5055</v>
      </c>
      <c r="G1276" s="51" t="s">
        <v>389</v>
      </c>
      <c r="H1276" s="24"/>
      <c r="I1276" s="24"/>
      <c r="J1276" s="51" t="s">
        <v>387</v>
      </c>
      <c r="K1276" s="51" t="s">
        <v>958</v>
      </c>
      <c r="L1276" s="51" t="s">
        <v>4725</v>
      </c>
      <c r="M1276" s="54" t="s">
        <v>48</v>
      </c>
      <c r="N1276" s="55">
        <v>93000</v>
      </c>
      <c r="O1276" s="55">
        <v>81186.97</v>
      </c>
      <c r="P1276" s="56">
        <v>11813.029999999999</v>
      </c>
      <c r="Q1276" s="64"/>
      <c r="R1276" s="51"/>
      <c r="S1276" s="70" t="s">
        <v>375</v>
      </c>
      <c r="T1276" s="23">
        <v>2261240</v>
      </c>
      <c r="U1276" s="23" t="s">
        <v>11253</v>
      </c>
      <c r="V1276" s="23" t="s">
        <v>11254</v>
      </c>
      <c r="W1276" s="23" t="s">
        <v>52</v>
      </c>
      <c r="X1276" s="23" t="s">
        <v>11255</v>
      </c>
      <c r="Y1276" s="23" t="s">
        <v>11256</v>
      </c>
      <c r="Z1276" s="23" t="s">
        <v>3733</v>
      </c>
      <c r="AA1276" s="23" t="s">
        <v>56</v>
      </c>
      <c r="AB1276" s="23">
        <v>93000</v>
      </c>
      <c r="AC1276" s="23">
        <v>93000</v>
      </c>
      <c r="AD1276" s="23" t="s">
        <v>56</v>
      </c>
      <c r="AE1276" s="23" t="s">
        <v>56</v>
      </c>
      <c r="AF1276" s="23" t="s">
        <v>56</v>
      </c>
      <c r="AG1276" s="23">
        <v>93000</v>
      </c>
      <c r="AH1276" s="23" t="s">
        <v>102</v>
      </c>
      <c r="AI1276" s="23">
        <v>46500</v>
      </c>
      <c r="AJ1276" s="23">
        <v>0</v>
      </c>
      <c r="AK1276" s="23" t="s">
        <v>58</v>
      </c>
      <c r="AL1276" s="23">
        <v>0</v>
      </c>
      <c r="AM1276" s="24" t="s">
        <v>59</v>
      </c>
      <c r="AN1276" s="24" t="s">
        <v>60</v>
      </c>
      <c r="AO1276" s="24"/>
      <c r="AP1276" s="23" t="s">
        <v>61</v>
      </c>
      <c r="AQ1276" s="23" t="s">
        <v>62</v>
      </c>
      <c r="AR1276" s="23" t="s">
        <v>142</v>
      </c>
      <c r="AS1276" s="23" t="s">
        <v>88</v>
      </c>
      <c r="AT1276" s="23" t="s">
        <v>187</v>
      </c>
      <c r="AU1276" s="23" t="s">
        <v>65</v>
      </c>
      <c r="AV1276" s="23" t="s">
        <v>472</v>
      </c>
      <c r="AW1276" s="23" t="s">
        <v>92</v>
      </c>
      <c r="AX1276" s="23" t="s">
        <v>68</v>
      </c>
      <c r="AY1276" s="23" t="s">
        <v>93</v>
      </c>
      <c r="AZ1276" s="23" t="s">
        <v>10612</v>
      </c>
      <c r="BA1276" s="23" t="s">
        <v>70</v>
      </c>
      <c r="BB1276" s="23">
        <v>0</v>
      </c>
      <c r="BC1276" s="23" t="s">
        <v>11257</v>
      </c>
      <c r="BD1276" s="134">
        <v>42506</v>
      </c>
      <c r="BE1276" s="134">
        <v>42522</v>
      </c>
      <c r="BF1276" s="23">
        <v>93000</v>
      </c>
      <c r="BG1276" s="134">
        <v>42522</v>
      </c>
      <c r="BH1276" s="41" t="s">
        <v>10612</v>
      </c>
      <c r="BI1276" s="42">
        <v>559</v>
      </c>
      <c r="BJ1276" s="43">
        <v>18.633333333333333</v>
      </c>
    </row>
    <row r="1277" spans="1:62" ht="18.75" customHeight="1" x14ac:dyDescent="0.25">
      <c r="A1277" s="105" t="s">
        <v>10544</v>
      </c>
      <c r="B1277" s="17" t="s">
        <v>11263</v>
      </c>
      <c r="C1277" s="49">
        <v>93</v>
      </c>
      <c r="D1277" s="63" t="s">
        <v>3333</v>
      </c>
      <c r="E1277" s="24" t="s">
        <v>1630</v>
      </c>
      <c r="F1277" s="114">
        <v>5055</v>
      </c>
      <c r="G1277" s="51" t="s">
        <v>389</v>
      </c>
      <c r="H1277" s="24"/>
      <c r="I1277" s="24"/>
      <c r="J1277" s="51" t="s">
        <v>387</v>
      </c>
      <c r="K1277" s="51" t="s">
        <v>47</v>
      </c>
      <c r="L1277" s="51"/>
      <c r="M1277" s="54" t="s">
        <v>48</v>
      </c>
      <c r="N1277" s="55">
        <v>137034.98000000001</v>
      </c>
      <c r="O1277" s="55">
        <v>110000</v>
      </c>
      <c r="P1277" s="56">
        <v>27034.98000000001</v>
      </c>
      <c r="Q1277" s="64">
        <v>10000</v>
      </c>
      <c r="R1277" s="51"/>
      <c r="S1277" s="70" t="s">
        <v>375</v>
      </c>
      <c r="T1277" s="23">
        <v>2245517</v>
      </c>
      <c r="U1277" s="23" t="s">
        <v>11258</v>
      </c>
      <c r="V1277" s="23" t="s">
        <v>11259</v>
      </c>
      <c r="W1277" s="23" t="s">
        <v>52</v>
      </c>
      <c r="X1277" s="23" t="s">
        <v>8960</v>
      </c>
      <c r="Y1277" s="23" t="s">
        <v>11260</v>
      </c>
      <c r="Z1277" s="23" t="s">
        <v>11261</v>
      </c>
      <c r="AA1277" s="23" t="s">
        <v>56</v>
      </c>
      <c r="AB1277" s="23">
        <v>106000</v>
      </c>
      <c r="AC1277" s="23">
        <v>106000</v>
      </c>
      <c r="AD1277" s="23" t="s">
        <v>56</v>
      </c>
      <c r="AE1277" s="23" t="s">
        <v>56</v>
      </c>
      <c r="AF1277" s="23" t="s">
        <v>56</v>
      </c>
      <c r="AG1277" s="23">
        <v>106000</v>
      </c>
      <c r="AH1277" s="23" t="s">
        <v>102</v>
      </c>
      <c r="AI1277" s="23">
        <v>53000</v>
      </c>
      <c r="AJ1277" s="23">
        <v>0</v>
      </c>
      <c r="AK1277" s="23" t="s">
        <v>58</v>
      </c>
      <c r="AL1277" s="23">
        <v>0</v>
      </c>
      <c r="AM1277" s="24" t="s">
        <v>59</v>
      </c>
      <c r="AN1277" s="24" t="s">
        <v>60</v>
      </c>
      <c r="AO1277" s="24"/>
      <c r="AP1277" s="23" t="s">
        <v>61</v>
      </c>
      <c r="AQ1277" s="23" t="s">
        <v>62</v>
      </c>
      <c r="AR1277" s="23" t="s">
        <v>737</v>
      </c>
      <c r="AS1277" s="23" t="s">
        <v>88</v>
      </c>
      <c r="AT1277" s="23" t="s">
        <v>169</v>
      </c>
      <c r="AU1277" s="23" t="s">
        <v>65</v>
      </c>
      <c r="AV1277" s="23" t="s">
        <v>11262</v>
      </c>
      <c r="AW1277" s="23" t="s">
        <v>6285</v>
      </c>
      <c r="AX1277" s="23" t="s">
        <v>775</v>
      </c>
      <c r="AY1277" s="23" t="s">
        <v>93</v>
      </c>
      <c r="AZ1277" s="23" t="s">
        <v>10552</v>
      </c>
      <c r="BA1277" s="23" t="s">
        <v>70</v>
      </c>
      <c r="BB1277" s="23">
        <v>0</v>
      </c>
      <c r="BC1277" s="23" t="s">
        <v>11263</v>
      </c>
      <c r="BD1277" s="134">
        <v>42474</v>
      </c>
      <c r="BE1277" s="134">
        <v>42481</v>
      </c>
      <c r="BF1277" s="23">
        <v>106000</v>
      </c>
      <c r="BG1277" s="134">
        <v>42481</v>
      </c>
      <c r="BH1277" s="41" t="s">
        <v>10552</v>
      </c>
      <c r="BI1277" s="42">
        <v>602</v>
      </c>
      <c r="BJ1277" s="43">
        <v>20.066666666666666</v>
      </c>
    </row>
    <row r="1278" spans="1:62" ht="18.75" customHeight="1" x14ac:dyDescent="0.25">
      <c r="A1278" s="105" t="s">
        <v>10544</v>
      </c>
      <c r="B1278" s="17" t="s">
        <v>11268</v>
      </c>
      <c r="C1278" s="49">
        <v>14</v>
      </c>
      <c r="D1278" s="63" t="s">
        <v>3274</v>
      </c>
      <c r="E1278" s="24" t="s">
        <v>3556</v>
      </c>
      <c r="F1278" s="114">
        <v>8114</v>
      </c>
      <c r="G1278" s="51" t="s">
        <v>381</v>
      </c>
      <c r="H1278" s="24"/>
      <c r="I1278" s="24"/>
      <c r="J1278" s="51" t="s">
        <v>387</v>
      </c>
      <c r="K1278" s="51" t="s">
        <v>7173</v>
      </c>
      <c r="L1278" s="51"/>
      <c r="M1278" s="54" t="s">
        <v>48</v>
      </c>
      <c r="N1278" s="55">
        <v>14389.69</v>
      </c>
      <c r="O1278" s="55">
        <v>14380</v>
      </c>
      <c r="P1278" s="56">
        <v>9.6900000000005093</v>
      </c>
      <c r="Q1278" s="64"/>
      <c r="R1278" s="51"/>
      <c r="S1278" s="70" t="s">
        <v>375</v>
      </c>
      <c r="T1278" s="23">
        <v>2488540</v>
      </c>
      <c r="U1278" s="23" t="s">
        <v>11264</v>
      </c>
      <c r="V1278" s="23" t="s">
        <v>11265</v>
      </c>
      <c r="W1278" s="23" t="s">
        <v>129</v>
      </c>
      <c r="X1278" s="23" t="s">
        <v>11266</v>
      </c>
      <c r="Y1278" s="23" t="s">
        <v>11267</v>
      </c>
      <c r="Z1278" s="23" t="s">
        <v>8755</v>
      </c>
      <c r="AA1278" s="23" t="s">
        <v>56</v>
      </c>
      <c r="AB1278" s="23">
        <v>15000</v>
      </c>
      <c r="AC1278" s="23">
        <v>15000</v>
      </c>
      <c r="AD1278" s="23" t="s">
        <v>56</v>
      </c>
      <c r="AE1278" s="23" t="s">
        <v>56</v>
      </c>
      <c r="AF1278" s="23" t="s">
        <v>56</v>
      </c>
      <c r="AG1278" s="23">
        <v>15000</v>
      </c>
      <c r="AH1278" s="23" t="s">
        <v>102</v>
      </c>
      <c r="AI1278" s="23">
        <v>7500</v>
      </c>
      <c r="AJ1278" s="23">
        <v>0</v>
      </c>
      <c r="AK1278" s="23" t="s">
        <v>58</v>
      </c>
      <c r="AL1278" s="23">
        <v>0</v>
      </c>
      <c r="AM1278" s="24" t="s">
        <v>59</v>
      </c>
      <c r="AN1278" s="24" t="s">
        <v>60</v>
      </c>
      <c r="AO1278" s="24"/>
      <c r="AP1278" s="23" t="s">
        <v>61</v>
      </c>
      <c r="AQ1278" s="23" t="s">
        <v>62</v>
      </c>
      <c r="AR1278" s="23" t="s">
        <v>405</v>
      </c>
      <c r="AS1278" s="23" t="s">
        <v>88</v>
      </c>
      <c r="AT1278" s="23" t="s">
        <v>169</v>
      </c>
      <c r="AU1278" s="23" t="s">
        <v>103</v>
      </c>
      <c r="AV1278" s="23" t="s">
        <v>1538</v>
      </c>
      <c r="AW1278" s="23" t="s">
        <v>272</v>
      </c>
      <c r="AX1278" s="23" t="s">
        <v>273</v>
      </c>
      <c r="AY1278" s="23" t="s">
        <v>93</v>
      </c>
      <c r="AZ1278" s="23" t="s">
        <v>10552</v>
      </c>
      <c r="BA1278" s="23" t="s">
        <v>70</v>
      </c>
      <c r="BB1278" s="23">
        <v>0</v>
      </c>
      <c r="BC1278" s="23" t="s">
        <v>11268</v>
      </c>
      <c r="BD1278" s="134">
        <v>42969</v>
      </c>
      <c r="BE1278" s="134">
        <v>42977</v>
      </c>
      <c r="BF1278" s="23">
        <v>15000</v>
      </c>
      <c r="BG1278" s="134">
        <v>42977</v>
      </c>
      <c r="BH1278" s="41" t="s">
        <v>10552</v>
      </c>
      <c r="BI1278" s="42">
        <v>106</v>
      </c>
      <c r="BJ1278" s="43">
        <v>3.5333333333333332</v>
      </c>
    </row>
  </sheetData>
  <autoFilter ref="A1:BJ1189"/>
  <customSheetViews>
    <customSheetView guid="{5526C60D-8040-4FFC-898A-BD3867CC7B61}" showGridLines="0" filter="1" showAutoFilter="1">
      <pane xSplit="1" ySplit="476" topLeftCell="K533" activePane="bottomRight" state="frozen"/>
      <selection pane="bottomRight" activeCell="M541" sqref="M541"/>
      <pageMargins left="0.511811024" right="0.511811024" top="0.78740157499999996" bottom="0.78740157499999996" header="0.31496062000000002" footer="0.31496062000000002"/>
      <autoFilter ref="A1:BH613">
        <filterColumn colId="0">
          <filters>
            <filter val="JULHO"/>
          </filters>
        </filterColumn>
      </autoFilter>
    </customSheetView>
    <customSheetView guid="{507FD50A-8B8E-487B-A725-625A93757756}" showGridLines="0" showAutoFilter="1">
      <pane xSplit="1" ySplit="1" topLeftCell="B2" activePane="bottomRight" state="frozen"/>
      <selection pane="bottomRight" activeCell="B2" sqref="B2"/>
      <pageMargins left="0.511811024" right="0.511811024" top="0.78740157499999996" bottom="0.78740157499999996" header="0.31496062000000002" footer="0.31496062000000002"/>
      <autoFilter ref="A1:BH613"/>
    </customSheetView>
    <customSheetView guid="{45F2B969-2EBC-4F1A-B81B-7A3E32A0AAA0}" scale="60" showGridLines="0" showAutoFilter="1" hiddenColumns="1">
      <pane xSplit="1" ySplit="1" topLeftCell="B647" activePane="bottomRight" state="frozen"/>
      <selection pane="bottomRight" activeCell="K664" sqref="K664"/>
      <pageMargins left="0.511811024" right="0.511811024" top="0.78740157499999996" bottom="0.78740157499999996" header="0.31496062000000002" footer="0.31496062000000002"/>
      <pageSetup paperSize="9" orientation="portrait" r:id="rId1"/>
      <autoFilter ref="A1:BJ721"/>
    </customSheetView>
    <customSheetView guid="{389B20F5-A4CE-41B8-B5F9-32100AC51D03}" scale="60" showGridLines="0" showAutoFilter="1" hiddenColumns="1">
      <pane xSplit="1" ySplit="1" topLeftCell="B705" activePane="bottomRight" state="frozen"/>
      <selection pane="bottomRight" activeCell="L713" sqref="L713"/>
      <pageMargins left="0.511811024" right="0.511811024" top="0.78740157499999996" bottom="0.78740157499999996" header="0.31496062000000002" footer="0.31496062000000002"/>
      <pageSetup paperSize="9" orientation="portrait" r:id="rId2"/>
      <autoFilter ref="A1:BJ721"/>
    </customSheetView>
    <customSheetView guid="{0D752A58-E76B-4A51-947C-8014A4D6F15D}" scale="60" showGridLines="0" showAutoFilter="1" hiddenColumns="1">
      <pane xSplit="1" ySplit="1" topLeftCell="B1142" activePane="bottomRight" state="frozen"/>
      <selection pane="bottomRight" activeCell="E1153" sqref="E1153"/>
      <pageMargins left="0.511811024" right="0.511811024" top="0.78740157499999996" bottom="0.78740157499999996" header="0.31496062000000002" footer="0.31496062000000002"/>
      <pageSetup paperSize="9" orientation="portrait" r:id="rId3"/>
      <autoFilter ref="A1:BL1120"/>
    </customSheetView>
    <customSheetView guid="{BF785B7C-26F4-4AE8-A715-176A657C4586}" scale="60" showGridLines="0" showAutoFilter="1" hiddenColumns="1">
      <pane xSplit="1" ySplit="1" topLeftCell="B1110" activePane="bottomRight" state="frozen"/>
      <selection pane="bottomRight" activeCell="E654" sqref="E654"/>
      <pageMargins left="0.511811024" right="0.511811024" top="0.78740157499999996" bottom="0.78740157499999996" header="0.31496062000000002" footer="0.31496062000000002"/>
      <pageSetup paperSize="9" orientation="portrait" r:id="rId4"/>
      <autoFilter ref="A1:BJ1189"/>
    </customSheetView>
  </customSheetViews>
  <conditionalFormatting sqref="S2">
    <cfRule type="cellIs" dxfId="230" priority="764" operator="equal">
      <formula>"ESCROW"</formula>
    </cfRule>
  </conditionalFormatting>
  <conditionalFormatting sqref="S20:S21 S15 S11 S23:S34">
    <cfRule type="cellIs" dxfId="229" priority="235" operator="equal">
      <formula>"ESCROW"</formula>
    </cfRule>
  </conditionalFormatting>
  <conditionalFormatting sqref="S84:S139">
    <cfRule type="cellIs" dxfId="228" priority="224" operator="equal">
      <formula>"ZURICH SANTANDER"</formula>
    </cfRule>
  </conditionalFormatting>
  <conditionalFormatting sqref="S71:S83">
    <cfRule type="cellIs" dxfId="227" priority="221" operator="equal">
      <formula>"ESCROW"</formula>
    </cfRule>
  </conditionalFormatting>
  <conditionalFormatting sqref="B71:B139">
    <cfRule type="duplicateValues" dxfId="226" priority="220"/>
  </conditionalFormatting>
  <conditionalFormatting sqref="S145:S175">
    <cfRule type="cellIs" dxfId="225" priority="208" operator="equal">
      <formula>"ZURICH SANTANDER"</formula>
    </cfRule>
  </conditionalFormatting>
  <conditionalFormatting sqref="B140:B175">
    <cfRule type="duplicateValues" dxfId="224" priority="207"/>
  </conditionalFormatting>
  <conditionalFormatting sqref="S140:S144">
    <cfRule type="cellIs" dxfId="223" priority="206" operator="equal">
      <formula>"ESCROW"</formula>
    </cfRule>
  </conditionalFormatting>
  <conditionalFormatting sqref="S177:S189 S194:S220">
    <cfRule type="cellIs" dxfId="222" priority="190" operator="equal">
      <formula>"ZURICH SANTANDER"</formula>
    </cfRule>
  </conditionalFormatting>
  <conditionalFormatting sqref="S176">
    <cfRule type="cellIs" dxfId="221" priority="189" operator="equal">
      <formula>"ESCROW"</formula>
    </cfRule>
  </conditionalFormatting>
  <conditionalFormatting sqref="S190:S193">
    <cfRule type="cellIs" dxfId="220" priority="188" operator="equal">
      <formula>"ESCROW"</formula>
    </cfRule>
  </conditionalFormatting>
  <conditionalFormatting sqref="B176:B220">
    <cfRule type="duplicateValues" dxfId="219" priority="185"/>
  </conditionalFormatting>
  <conditionalFormatting sqref="B176:B220">
    <cfRule type="duplicateValues" dxfId="218" priority="186"/>
    <cfRule type="duplicateValues" dxfId="217" priority="187"/>
  </conditionalFormatting>
  <conditionalFormatting sqref="B2 B24:B70">
    <cfRule type="duplicateValues" dxfId="216" priority="765"/>
  </conditionalFormatting>
  <conditionalFormatting sqref="S232:S272 S274:S286">
    <cfRule type="cellIs" dxfId="215" priority="184" operator="equal">
      <formula>"ZURICH SANTANDER"</formula>
    </cfRule>
  </conditionalFormatting>
  <conditionalFormatting sqref="S221">
    <cfRule type="cellIs" dxfId="214" priority="180" operator="equal">
      <formula>"ESCROW"</formula>
    </cfRule>
  </conditionalFormatting>
  <conditionalFormatting sqref="S222:S231">
    <cfRule type="cellIs" dxfId="213" priority="179" operator="equal">
      <formula>"ESCROW"</formula>
    </cfRule>
  </conditionalFormatting>
  <conditionalFormatting sqref="S273">
    <cfRule type="cellIs" dxfId="212" priority="178" operator="equal">
      <formula>"ESCROW"</formula>
    </cfRule>
  </conditionalFormatting>
  <conditionalFormatting sqref="B1:B220 B1279:B1048576">
    <cfRule type="duplicateValues" dxfId="211" priority="176"/>
  </conditionalFormatting>
  <conditionalFormatting sqref="B221:B286">
    <cfRule type="duplicateValues" dxfId="210" priority="173"/>
  </conditionalFormatting>
  <conditionalFormatting sqref="B221:B286">
    <cfRule type="duplicateValues" dxfId="209" priority="174"/>
    <cfRule type="duplicateValues" dxfId="208" priority="175"/>
  </conditionalFormatting>
  <conditionalFormatting sqref="S288:S306 S308:S324 S326 S329 S335 S331:S332 S337">
    <cfRule type="cellIs" dxfId="207" priority="148" operator="equal">
      <formula>"ZURICH SANTANDER"</formula>
    </cfRule>
  </conditionalFormatting>
  <conditionalFormatting sqref="B287:B337">
    <cfRule type="duplicateValues" dxfId="206" priority="145"/>
  </conditionalFormatting>
  <conditionalFormatting sqref="B287:B337">
    <cfRule type="duplicateValues" dxfId="205" priority="146"/>
    <cfRule type="duplicateValues" dxfId="204" priority="147"/>
  </conditionalFormatting>
  <conditionalFormatting sqref="S287">
    <cfRule type="cellIs" dxfId="203" priority="144" operator="equal">
      <formula>"ESCROW"</formula>
    </cfRule>
  </conditionalFormatting>
  <conditionalFormatting sqref="S307">
    <cfRule type="cellIs" dxfId="202" priority="143" operator="equal">
      <formula>"ESCROW"</formula>
    </cfRule>
  </conditionalFormatting>
  <conditionalFormatting sqref="S325">
    <cfRule type="cellIs" dxfId="201" priority="142" operator="equal">
      <formula>"ESCROW"</formula>
    </cfRule>
  </conditionalFormatting>
  <conditionalFormatting sqref="S327:S328">
    <cfRule type="cellIs" dxfId="200" priority="141" operator="equal">
      <formula>"ESCROW"</formula>
    </cfRule>
  </conditionalFormatting>
  <conditionalFormatting sqref="S333:S334">
    <cfRule type="cellIs" dxfId="199" priority="140" operator="equal">
      <formula>"ESCROW"</formula>
    </cfRule>
  </conditionalFormatting>
  <conditionalFormatting sqref="S330">
    <cfRule type="cellIs" dxfId="198" priority="139" operator="equal">
      <formula>"ESCROW"</formula>
    </cfRule>
  </conditionalFormatting>
  <conditionalFormatting sqref="S336">
    <cfRule type="cellIs" dxfId="197" priority="138" operator="equal">
      <formula>"ESCROW"</formula>
    </cfRule>
  </conditionalFormatting>
  <conditionalFormatting sqref="S340:S364">
    <cfRule type="cellIs" dxfId="196" priority="137" operator="equal">
      <formula>"ZURICH SANTANDER"</formula>
    </cfRule>
  </conditionalFormatting>
  <conditionalFormatting sqref="B338:B364">
    <cfRule type="duplicateValues" dxfId="195" priority="134"/>
  </conditionalFormatting>
  <conditionalFormatting sqref="B338:B364">
    <cfRule type="duplicateValues" dxfId="194" priority="135"/>
    <cfRule type="duplicateValues" dxfId="193" priority="136"/>
  </conditionalFormatting>
  <conditionalFormatting sqref="S338:S339">
    <cfRule type="cellIs" dxfId="192" priority="133" operator="equal">
      <formula>"ESCROW"</formula>
    </cfRule>
  </conditionalFormatting>
  <conditionalFormatting sqref="B1:B364 B1279:B1048576">
    <cfRule type="duplicateValues" dxfId="191" priority="132"/>
  </conditionalFormatting>
  <conditionalFormatting sqref="S377:S404 S406:S421">
    <cfRule type="cellIs" dxfId="190" priority="131" operator="equal">
      <formula>"ZURICH SANTANDER"</formula>
    </cfRule>
  </conditionalFormatting>
  <conditionalFormatting sqref="S365:S376">
    <cfRule type="cellIs" dxfId="189" priority="130" operator="equal">
      <formula>"ESCROW"</formula>
    </cfRule>
  </conditionalFormatting>
  <conditionalFormatting sqref="B365:B421">
    <cfRule type="duplicateValues" dxfId="188" priority="121"/>
  </conditionalFormatting>
  <conditionalFormatting sqref="B365:B421">
    <cfRule type="duplicateValues" dxfId="187" priority="122"/>
    <cfRule type="duplicateValues" dxfId="186" priority="123"/>
  </conditionalFormatting>
  <conditionalFormatting sqref="S405">
    <cfRule type="cellIs" dxfId="185" priority="120" operator="equal">
      <formula>"ESCROW"</formula>
    </cfRule>
  </conditionalFormatting>
  <conditionalFormatting sqref="S434:S517">
    <cfRule type="cellIs" dxfId="184" priority="119" operator="equal">
      <formula>"ZURICH SANTANDER"</formula>
    </cfRule>
  </conditionalFormatting>
  <conditionalFormatting sqref="B422:B517">
    <cfRule type="duplicateValues" dxfId="183" priority="116"/>
  </conditionalFormatting>
  <conditionalFormatting sqref="B422:B517">
    <cfRule type="duplicateValues" dxfId="182" priority="117"/>
    <cfRule type="duplicateValues" dxfId="181" priority="118"/>
  </conditionalFormatting>
  <conditionalFormatting sqref="S422:S433">
    <cfRule type="cellIs" dxfId="180" priority="115" operator="equal">
      <formula>"ESCROW"</formula>
    </cfRule>
  </conditionalFormatting>
  <conditionalFormatting sqref="S518 S520:S528 S530:S556 S558 S560 S562:S564 S566 S568:S569">
    <cfRule type="cellIs" dxfId="179" priority="114" operator="equal">
      <formula>"ZURICH SANTANDER"</formula>
    </cfRule>
  </conditionalFormatting>
  <conditionalFormatting sqref="S519">
    <cfRule type="cellIs" dxfId="178" priority="113" operator="equal">
      <formula>"ESCROW"</formula>
    </cfRule>
  </conditionalFormatting>
  <conditionalFormatting sqref="S529">
    <cfRule type="cellIs" dxfId="177" priority="112" operator="equal">
      <formula>"ESCROW"</formula>
    </cfRule>
  </conditionalFormatting>
  <conditionalFormatting sqref="S557">
    <cfRule type="cellIs" dxfId="176" priority="111" operator="equal">
      <formula>"ESCROW"</formula>
    </cfRule>
  </conditionalFormatting>
  <conditionalFormatting sqref="S559">
    <cfRule type="cellIs" dxfId="175" priority="110" operator="equal">
      <formula>"ESCROW"</formula>
    </cfRule>
  </conditionalFormatting>
  <conditionalFormatting sqref="S561">
    <cfRule type="cellIs" dxfId="174" priority="109" operator="equal">
      <formula>"ESCROW"</formula>
    </cfRule>
  </conditionalFormatting>
  <conditionalFormatting sqref="S565">
    <cfRule type="cellIs" dxfId="173" priority="108" operator="equal">
      <formula>"ESCROW"</formula>
    </cfRule>
  </conditionalFormatting>
  <conditionalFormatting sqref="S567">
    <cfRule type="cellIs" dxfId="172" priority="107" operator="equal">
      <formula>"ESCROW"</formula>
    </cfRule>
  </conditionalFormatting>
  <conditionalFormatting sqref="S570">
    <cfRule type="cellIs" dxfId="171" priority="106" operator="equal">
      <formula>"ESCROW"</formula>
    </cfRule>
  </conditionalFormatting>
  <conditionalFormatting sqref="S577:S617">
    <cfRule type="cellIs" dxfId="170" priority="105" operator="equal">
      <formula>"ZURICH SANTANDER"</formula>
    </cfRule>
  </conditionalFormatting>
  <conditionalFormatting sqref="B571:B617">
    <cfRule type="duplicateValues" dxfId="169" priority="102"/>
  </conditionalFormatting>
  <conditionalFormatting sqref="B571:B617">
    <cfRule type="duplicateValues" dxfId="168" priority="103"/>
    <cfRule type="duplicateValues" dxfId="167" priority="104"/>
  </conditionalFormatting>
  <conditionalFormatting sqref="S571:S576">
    <cfRule type="cellIs" dxfId="166" priority="101" operator="equal">
      <formula>"ESCROW"</formula>
    </cfRule>
  </conditionalFormatting>
  <conditionalFormatting sqref="S618:S655">
    <cfRule type="cellIs" dxfId="165" priority="97" operator="equal">
      <formula>"ZURICH SANTANDER"</formula>
    </cfRule>
  </conditionalFormatting>
  <conditionalFormatting sqref="B618:B655">
    <cfRule type="duplicateValues" dxfId="164" priority="98"/>
  </conditionalFormatting>
  <conditionalFormatting sqref="B618:B655">
    <cfRule type="duplicateValues" dxfId="163" priority="99"/>
    <cfRule type="duplicateValues" dxfId="162" priority="100"/>
  </conditionalFormatting>
  <conditionalFormatting sqref="S658 S661:S721">
    <cfRule type="cellIs" dxfId="161" priority="93" operator="equal">
      <formula>"ZURICH SANTANDER"</formula>
    </cfRule>
  </conditionalFormatting>
  <conditionalFormatting sqref="B656:B721">
    <cfRule type="duplicateValues" dxfId="160" priority="94"/>
  </conditionalFormatting>
  <conditionalFormatting sqref="B656:B721">
    <cfRule type="duplicateValues" dxfId="159" priority="95"/>
    <cfRule type="duplicateValues" dxfId="158" priority="96"/>
  </conditionalFormatting>
  <conditionalFormatting sqref="S659:S660 S656:S657">
    <cfRule type="cellIs" dxfId="157" priority="92" operator="equal">
      <formula>"ESCROW"</formula>
    </cfRule>
  </conditionalFormatting>
  <conditionalFormatting sqref="S722:S724 S726:S735 S737:S740 S742:S743 S747:S748 S751:S762 S764:S773 S775:S784">
    <cfRule type="cellIs" dxfId="156" priority="91" operator="equal">
      <formula>"ZURICH SANTANDER"</formula>
    </cfRule>
  </conditionalFormatting>
  <conditionalFormatting sqref="S725">
    <cfRule type="cellIs" dxfId="155" priority="90" operator="equal">
      <formula>"ESCROW"</formula>
    </cfRule>
  </conditionalFormatting>
  <conditionalFormatting sqref="S736">
    <cfRule type="cellIs" dxfId="154" priority="89" operator="equal">
      <formula>"ESCROW"</formula>
    </cfRule>
  </conditionalFormatting>
  <conditionalFormatting sqref="S741">
    <cfRule type="cellIs" dxfId="153" priority="88" operator="equal">
      <formula>"ESCROW"</formula>
    </cfRule>
  </conditionalFormatting>
  <conditionalFormatting sqref="S744:S746">
    <cfRule type="cellIs" dxfId="152" priority="87" operator="equal">
      <formula>"ESCROW"</formula>
    </cfRule>
  </conditionalFormatting>
  <conditionalFormatting sqref="S749:S750">
    <cfRule type="cellIs" dxfId="151" priority="86" operator="equal">
      <formula>"ESCROW"</formula>
    </cfRule>
  </conditionalFormatting>
  <conditionalFormatting sqref="S763">
    <cfRule type="cellIs" dxfId="150" priority="85" operator="equal">
      <formula>"ESCROW"</formula>
    </cfRule>
  </conditionalFormatting>
  <conditionalFormatting sqref="S774">
    <cfRule type="cellIs" dxfId="149" priority="84" operator="equal">
      <formula>"ESCROW"</formula>
    </cfRule>
  </conditionalFormatting>
  <conditionalFormatting sqref="B722:B784">
    <cfRule type="duplicateValues" dxfId="148" priority="81"/>
  </conditionalFormatting>
  <conditionalFormatting sqref="B722:B784">
    <cfRule type="duplicateValues" dxfId="147" priority="82"/>
    <cfRule type="duplicateValues" dxfId="146" priority="83"/>
  </conditionalFormatting>
  <conditionalFormatting sqref="S787:S840 S842">
    <cfRule type="cellIs" dxfId="145" priority="80" operator="equal">
      <formula>"ZURICH SANTANDER"</formula>
    </cfRule>
  </conditionalFormatting>
  <conditionalFormatting sqref="B785:B842">
    <cfRule type="duplicateValues" dxfId="144" priority="77"/>
  </conditionalFormatting>
  <conditionalFormatting sqref="B785:B842">
    <cfRule type="duplicateValues" dxfId="143" priority="78"/>
    <cfRule type="duplicateValues" dxfId="142" priority="79"/>
  </conditionalFormatting>
  <conditionalFormatting sqref="S785">
    <cfRule type="cellIs" dxfId="141" priority="76" operator="equal">
      <formula>"ESCROW"</formula>
    </cfRule>
  </conditionalFormatting>
  <conditionalFormatting sqref="S786">
    <cfRule type="cellIs" dxfId="140" priority="75" operator="equal">
      <formula>"ESCROW"</formula>
    </cfRule>
  </conditionalFormatting>
  <conditionalFormatting sqref="S841">
    <cfRule type="cellIs" dxfId="139" priority="74" operator="equal">
      <formula>"ESCROW"</formula>
    </cfRule>
  </conditionalFormatting>
  <conditionalFormatting sqref="S848:S891">
    <cfRule type="cellIs" dxfId="138" priority="58" operator="equal">
      <formula>"ZURICH SANTANDER"</formula>
    </cfRule>
  </conditionalFormatting>
  <conditionalFormatting sqref="B843:B977">
    <cfRule type="duplicateValues" dxfId="137" priority="55"/>
  </conditionalFormatting>
  <conditionalFormatting sqref="B843:B977">
    <cfRule type="duplicateValues" dxfId="136" priority="56"/>
    <cfRule type="duplicateValues" dxfId="135" priority="57"/>
  </conditionalFormatting>
  <conditionalFormatting sqref="S843:S847">
    <cfRule type="cellIs" dxfId="134" priority="54" operator="equal">
      <formula>"ESCROW"</formula>
    </cfRule>
  </conditionalFormatting>
  <conditionalFormatting sqref="S899:S977">
    <cfRule type="cellIs" dxfId="133" priority="53" operator="equal">
      <formula>"ZURICH SANTANDER"</formula>
    </cfRule>
  </conditionalFormatting>
  <conditionalFormatting sqref="S892:S898">
    <cfRule type="cellIs" dxfId="132" priority="52" operator="equal">
      <formula>"ESCROW"</formula>
    </cfRule>
  </conditionalFormatting>
  <conditionalFormatting sqref="S1002:S1062">
    <cfRule type="cellIs" dxfId="131" priority="48" operator="equal">
      <formula>"ZURICH SANTANDER"</formula>
    </cfRule>
  </conditionalFormatting>
  <conditionalFormatting sqref="S999 S1064:S1065 S1067:S1068 S1070:S1120 S988:S997">
    <cfRule type="cellIs" dxfId="130" priority="47" operator="equal">
      <formula>"ZURICH SANTANDER"</formula>
    </cfRule>
  </conditionalFormatting>
  <conditionalFormatting sqref="S998">
    <cfRule type="cellIs" dxfId="129" priority="46" operator="equal">
      <formula>"ESCROW"</formula>
    </cfRule>
  </conditionalFormatting>
  <conditionalFormatting sqref="S1000:S1001">
    <cfRule type="cellIs" dxfId="128" priority="45" operator="equal">
      <formula>"ESCROW"</formula>
    </cfRule>
  </conditionalFormatting>
  <conditionalFormatting sqref="S1063">
    <cfRule type="cellIs" dxfId="127" priority="44" operator="equal">
      <formula>"ESCROW"</formula>
    </cfRule>
  </conditionalFormatting>
  <conditionalFormatting sqref="S1066">
    <cfRule type="cellIs" dxfId="126" priority="43" operator="equal">
      <formula>"ESCROW"</formula>
    </cfRule>
  </conditionalFormatting>
  <conditionalFormatting sqref="S1069">
    <cfRule type="cellIs" dxfId="125" priority="42" operator="equal">
      <formula>"ESCROW"</formula>
    </cfRule>
  </conditionalFormatting>
  <conditionalFormatting sqref="S978:S987">
    <cfRule type="cellIs" dxfId="124" priority="41" operator="equal">
      <formula>"ESCROW"</formula>
    </cfRule>
  </conditionalFormatting>
  <conditionalFormatting sqref="B978:B1120">
    <cfRule type="duplicateValues" dxfId="123" priority="38"/>
  </conditionalFormatting>
  <conditionalFormatting sqref="B978:B1120">
    <cfRule type="duplicateValues" dxfId="122" priority="39"/>
    <cfRule type="duplicateValues" dxfId="121" priority="40"/>
  </conditionalFormatting>
  <conditionalFormatting sqref="S1121:S1124">
    <cfRule type="cellIs" dxfId="120" priority="21" operator="equal">
      <formula>"ZURICH SANTANDER"</formula>
    </cfRule>
  </conditionalFormatting>
  <conditionalFormatting sqref="S1126:S1141">
    <cfRule type="cellIs" dxfId="119" priority="20" operator="equal">
      <formula>"ZURICH SANTANDER"</formula>
    </cfRule>
  </conditionalFormatting>
  <conditionalFormatting sqref="S1145:S1154">
    <cfRule type="cellIs" dxfId="118" priority="19" operator="equal">
      <formula>"ZURICH SANTANDER"</formula>
    </cfRule>
  </conditionalFormatting>
  <conditionalFormatting sqref="S1143">
    <cfRule type="cellIs" dxfId="117" priority="18" operator="equal">
      <formula>"ZURICH SANTANDER"</formula>
    </cfRule>
  </conditionalFormatting>
  <conditionalFormatting sqref="S1157:S1189">
    <cfRule type="cellIs" dxfId="116" priority="17" operator="equal">
      <formula>"ZURICH SANTANDER"</formula>
    </cfRule>
  </conditionalFormatting>
  <conditionalFormatting sqref="S1125">
    <cfRule type="cellIs" dxfId="115" priority="16" operator="equal">
      <formula>"ESCROW"</formula>
    </cfRule>
  </conditionalFormatting>
  <conditionalFormatting sqref="S1142">
    <cfRule type="cellIs" dxfId="114" priority="15" operator="equal">
      <formula>"ESCROW"</formula>
    </cfRule>
  </conditionalFormatting>
  <conditionalFormatting sqref="S1144">
    <cfRule type="cellIs" dxfId="113" priority="14" operator="equal">
      <formula>"ESCROW"</formula>
    </cfRule>
  </conditionalFormatting>
  <conditionalFormatting sqref="S1155:S1156">
    <cfRule type="cellIs" dxfId="112" priority="13" operator="equal">
      <formula>"ESCROW"</formula>
    </cfRule>
  </conditionalFormatting>
  <conditionalFormatting sqref="B1121:B1189">
    <cfRule type="duplicateValues" dxfId="111" priority="10"/>
  </conditionalFormatting>
  <conditionalFormatting sqref="B1121:B1189">
    <cfRule type="duplicateValues" dxfId="110" priority="11"/>
    <cfRule type="duplicateValues" dxfId="109" priority="12"/>
  </conditionalFormatting>
  <conditionalFormatting sqref="S1190:S1195 S1197:S1212 S1214:S1216 S1218:S1219 S1221:S1226 S1228:S1278">
    <cfRule type="cellIs" dxfId="108" priority="9" operator="equal">
      <formula>"ZURICH SANTANDER"</formula>
    </cfRule>
  </conditionalFormatting>
  <conditionalFormatting sqref="S1196">
    <cfRule type="cellIs" dxfId="107" priority="8" operator="equal">
      <formula>"ESCROW"</formula>
    </cfRule>
  </conditionalFormatting>
  <conditionalFormatting sqref="S1213">
    <cfRule type="cellIs" dxfId="106" priority="7" operator="equal">
      <formula>"ESCROW"</formula>
    </cfRule>
  </conditionalFormatting>
  <conditionalFormatting sqref="S1217">
    <cfRule type="cellIs" dxfId="105" priority="6" operator="equal">
      <formula>"ESCROW"</formula>
    </cfRule>
  </conditionalFormatting>
  <conditionalFormatting sqref="S1220">
    <cfRule type="cellIs" dxfId="104" priority="5" operator="equal">
      <formula>"ESCROW"</formula>
    </cfRule>
  </conditionalFormatting>
  <conditionalFormatting sqref="S1227">
    <cfRule type="cellIs" dxfId="103" priority="4" operator="equal">
      <formula>"ESCROW"</formula>
    </cfRule>
  </conditionalFormatting>
  <conditionalFormatting sqref="B1190:B1278">
    <cfRule type="duplicateValues" dxfId="102" priority="1"/>
  </conditionalFormatting>
  <conditionalFormatting sqref="B1190:B1278">
    <cfRule type="duplicateValues" dxfId="101" priority="2"/>
    <cfRule type="duplicateValues" dxfId="100" priority="3"/>
  </conditionalFormatting>
  <dataValidations count="2">
    <dataValidation type="list" allowBlank="1" showInputMessage="1" showErrorMessage="1" sqref="K13 K15 K39 K144:K146 K155 K158 K168 K174 K85 K94 K99 K110 K118 K122 K130 K137 K139:K140 K83">
      <formula1>#REF!</formula1>
    </dataValidation>
    <dataValidation type="list" allowBlank="1" showInputMessage="1" showErrorMessage="1" sqref="L4 L10:L11 L27 L36:L37 L41 L54 L66 L82 L91 L100:L101 L104:L105 L109 L121 L132 L138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5"/>
  <legacyDrawing r:id="rId6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[3]validação!#REF!</xm:f>
          </x14:formula1>
          <xm:sqref>K213 K19 K5 K56:K57 K60 K64:K65 K28 K40 K43 K47 K353 K124 K129 K159 K161:K162 K164 K70:K71 K76 K103 K106 K114:K116 K131 K134 K307 K323 K234:K236 K282 L2:L3 K347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M31"/>
  <sheetViews>
    <sheetView workbookViewId="0">
      <selection activeCell="I1" sqref="I1"/>
    </sheetView>
  </sheetViews>
  <sheetFormatPr defaultRowHeight="15" x14ac:dyDescent="0.25"/>
  <cols>
    <col min="1" max="1" width="21.85546875" customWidth="1"/>
    <col min="2" max="2" width="25" customWidth="1"/>
    <col min="3" max="3" width="20.28515625" customWidth="1"/>
    <col min="4" max="4" width="10.5703125" customWidth="1"/>
    <col min="5" max="5" width="11.5703125" customWidth="1"/>
    <col min="6" max="6" width="18.140625" bestFit="1" customWidth="1"/>
    <col min="7" max="7" width="7.28515625" customWidth="1"/>
    <col min="8" max="8" width="6.7109375" customWidth="1"/>
    <col min="9" max="9" width="8.5703125" customWidth="1"/>
    <col min="10" max="10" width="10.5703125" customWidth="1"/>
    <col min="11" max="11" width="10" customWidth="1"/>
    <col min="12" max="12" width="11.7109375" customWidth="1"/>
    <col min="13" max="13" width="7" customWidth="1"/>
    <col min="14" max="14" width="8.28515625" customWidth="1"/>
    <col min="15" max="17" width="10.5703125" bestFit="1" customWidth="1"/>
    <col min="18" max="18" width="8.28515625" customWidth="1"/>
    <col min="19" max="21" width="8.5703125" customWidth="1"/>
  </cols>
  <sheetData>
    <row r="1" spans="1:8" x14ac:dyDescent="0.25">
      <c r="B1" s="72" t="s">
        <v>1968</v>
      </c>
    </row>
    <row r="2" spans="1:8" x14ac:dyDescent="0.25">
      <c r="B2" t="s">
        <v>10042</v>
      </c>
    </row>
    <row r="3" spans="1:8" ht="60" x14ac:dyDescent="0.25">
      <c r="A3" s="72" t="s">
        <v>1966</v>
      </c>
      <c r="B3" s="76" t="s">
        <v>1972</v>
      </c>
      <c r="C3" s="76" t="s">
        <v>1969</v>
      </c>
      <c r="D3" s="76" t="s">
        <v>1970</v>
      </c>
      <c r="E3" s="76" t="s">
        <v>1971</v>
      </c>
    </row>
    <row r="4" spans="1:8" x14ac:dyDescent="0.25">
      <c r="A4" s="73" t="s">
        <v>48</v>
      </c>
      <c r="B4" s="74">
        <v>45</v>
      </c>
      <c r="C4" s="74">
        <v>4102870.8200000003</v>
      </c>
      <c r="D4" s="74">
        <v>3142974.29</v>
      </c>
      <c r="E4" s="74">
        <v>959896.53</v>
      </c>
      <c r="F4" s="75">
        <f>D4-C4</f>
        <v>-959896.53000000026</v>
      </c>
      <c r="G4" s="75">
        <f>F4+E4</f>
        <v>0</v>
      </c>
    </row>
    <row r="5" spans="1:8" x14ac:dyDescent="0.25">
      <c r="A5" s="73" t="s">
        <v>369</v>
      </c>
      <c r="B5" s="74">
        <v>20</v>
      </c>
      <c r="C5" s="74">
        <v>9839077.1400000006</v>
      </c>
      <c r="D5" s="74">
        <v>0</v>
      </c>
      <c r="E5" s="74">
        <v>9839077.1400000006</v>
      </c>
      <c r="F5" s="75">
        <f>D5-C5</f>
        <v>-9839077.1400000006</v>
      </c>
      <c r="G5" s="75">
        <f>F5+E5</f>
        <v>0</v>
      </c>
    </row>
    <row r="6" spans="1:8" x14ac:dyDescent="0.25">
      <c r="A6" s="73" t="s">
        <v>903</v>
      </c>
      <c r="B6" s="74">
        <v>4</v>
      </c>
      <c r="C6" s="74">
        <v>126341.56</v>
      </c>
      <c r="D6" s="74">
        <v>126341.56</v>
      </c>
      <c r="E6" s="74">
        <v>0</v>
      </c>
      <c r="F6" s="75">
        <f>D6-C6</f>
        <v>0</v>
      </c>
      <c r="G6" s="75">
        <f>F6+E6</f>
        <v>0</v>
      </c>
    </row>
    <row r="7" spans="1:8" x14ac:dyDescent="0.25">
      <c r="A7" s="73" t="s">
        <v>1967</v>
      </c>
      <c r="B7" s="74">
        <v>69</v>
      </c>
      <c r="C7" s="74">
        <v>14068289.520000001</v>
      </c>
      <c r="D7" s="74">
        <v>3269315.85</v>
      </c>
      <c r="E7" s="74">
        <v>10798973.670000002</v>
      </c>
      <c r="F7" s="75">
        <f>D7-C7</f>
        <v>-10798973.670000002</v>
      </c>
      <c r="G7" s="75">
        <f>F7+E7</f>
        <v>0</v>
      </c>
    </row>
    <row r="8" spans="1:8" x14ac:dyDescent="0.25">
      <c r="F8" s="75">
        <f>D8-C8</f>
        <v>0</v>
      </c>
      <c r="G8" s="75">
        <f>F8+E8</f>
        <v>0</v>
      </c>
    </row>
    <row r="9" spans="1:8" x14ac:dyDescent="0.25">
      <c r="G9" s="75"/>
    </row>
    <row r="11" spans="1:8" x14ac:dyDescent="0.25">
      <c r="A11" s="72" t="s">
        <v>3</v>
      </c>
      <c r="B11" t="s">
        <v>902</v>
      </c>
    </row>
    <row r="13" spans="1:8" x14ac:dyDescent="0.25">
      <c r="A13" s="72" t="s">
        <v>1966</v>
      </c>
      <c r="B13" t="s">
        <v>1972</v>
      </c>
      <c r="C13" t="s">
        <v>1969</v>
      </c>
      <c r="F13" s="82" t="s">
        <v>1</v>
      </c>
      <c r="G13" s="82" t="s">
        <v>3957</v>
      </c>
      <c r="H13" s="82" t="s">
        <v>3956</v>
      </c>
    </row>
    <row r="14" spans="1:8" x14ac:dyDescent="0.25">
      <c r="A14" s="73">
        <v>14</v>
      </c>
      <c r="B14" s="74">
        <v>11</v>
      </c>
      <c r="C14" s="74">
        <v>126407.07</v>
      </c>
      <c r="F14" s="83" t="s">
        <v>3953</v>
      </c>
      <c r="G14">
        <f>GETPIVOTDATA("Contagem de Nº do Dossiê",$A$13,"Ramo",14)</f>
        <v>11</v>
      </c>
      <c r="H14" s="81">
        <f>GETPIVOTDATA("Soma de Vlr. em risco",$A$13,"Ramo",14)</f>
        <v>126407.07</v>
      </c>
    </row>
    <row r="15" spans="1:8" x14ac:dyDescent="0.25">
      <c r="A15" s="73">
        <v>77</v>
      </c>
      <c r="B15" s="74">
        <v>2</v>
      </c>
      <c r="C15" s="74">
        <v>235468.27</v>
      </c>
      <c r="F15" s="83" t="s">
        <v>3954</v>
      </c>
      <c r="G15">
        <f>GETPIVOTDATA("Contagem de Nº do Dossiê",$A$13,"Ramo",93)+GETPIVOTDATA("Contagem de Nº do Dossiê",$A$13,"Ramo",81)</f>
        <v>63</v>
      </c>
      <c r="H15" s="81">
        <f>GETPIVOTDATA("Soma de Vlr. em risco",$A$13,"Ramo",93)+GETPIVOTDATA("Soma de Vlr. em risco",$A$13,"Ramo",81)</f>
        <v>7110856.9300000006</v>
      </c>
    </row>
    <row r="16" spans="1:8" x14ac:dyDescent="0.25">
      <c r="A16" s="73">
        <v>82</v>
      </c>
      <c r="B16" s="74">
        <v>14</v>
      </c>
      <c r="C16" s="74">
        <v>1383482.74</v>
      </c>
      <c r="F16" s="83" t="s">
        <v>86</v>
      </c>
      <c r="G16">
        <f>GETPIVOTDATA("Contagem de Nº do Dossiê",$A$13,"Ramo",82)</f>
        <v>14</v>
      </c>
      <c r="H16" s="81">
        <f>GETPIVOTDATA("Soma de Vlr. em risco",$A$13,"Ramo",82)</f>
        <v>1383482.74</v>
      </c>
    </row>
    <row r="17" spans="1:13" x14ac:dyDescent="0.25">
      <c r="A17" s="73">
        <v>93</v>
      </c>
      <c r="B17" s="74">
        <v>62</v>
      </c>
      <c r="C17" s="74">
        <v>6923382.8100000005</v>
      </c>
      <c r="F17" s="83" t="s">
        <v>3955</v>
      </c>
      <c r="G17">
        <f>GETPIVOTDATA("Contagem de Nº do Dossiê",$A$13,"Ramo","PECÚLIO")+GETPIVOTDATA("Contagem de Nº do Dossiê",$A$13,"Ramo","PREVIDENCIA")</f>
        <v>5</v>
      </c>
      <c r="H17" s="81">
        <f>+GETPIVOTDATA("Soma de Vlr. em risco",$A$13,"Ramo","PREVIDENCIA")+GETPIVOTDATA("Soma de Vlr. em risco",$A$13,"Ramo","PECÚLIO")</f>
        <v>895969.98</v>
      </c>
    </row>
    <row r="18" spans="1:13" x14ac:dyDescent="0.25">
      <c r="A18" s="73" t="s">
        <v>1618</v>
      </c>
      <c r="B18" s="74">
        <v>4</v>
      </c>
      <c r="C18" s="74">
        <v>842344.47</v>
      </c>
      <c r="F18" s="83" t="s">
        <v>6130</v>
      </c>
      <c r="G18">
        <f>GETPIVOTDATA("Contagem de Nº do Dossiê",$A$13,"Ramo",77)</f>
        <v>2</v>
      </c>
      <c r="H18" s="81">
        <f>+GETPIVOTDATA("Soma de Vlr. em risco",$A$13,"Ramo",77)</f>
        <v>235468.27</v>
      </c>
    </row>
    <row r="19" spans="1:13" x14ac:dyDescent="0.25">
      <c r="A19" s="73" t="s">
        <v>376</v>
      </c>
      <c r="B19" s="74">
        <v>1</v>
      </c>
      <c r="C19" s="74">
        <v>53625.51</v>
      </c>
    </row>
    <row r="20" spans="1:13" x14ac:dyDescent="0.25">
      <c r="A20" s="73">
        <v>81</v>
      </c>
      <c r="B20" s="74">
        <v>1</v>
      </c>
      <c r="C20" s="74">
        <v>187474.12</v>
      </c>
    </row>
    <row r="21" spans="1:13" x14ac:dyDescent="0.25">
      <c r="A21" s="73" t="s">
        <v>1967</v>
      </c>
      <c r="B21" s="74">
        <v>95</v>
      </c>
      <c r="C21" s="74">
        <v>9752184.9899999965</v>
      </c>
    </row>
    <row r="23" spans="1:13" x14ac:dyDescent="0.25">
      <c r="A23" s="72" t="s">
        <v>3</v>
      </c>
      <c r="B23" t="s">
        <v>5519</v>
      </c>
    </row>
    <row r="25" spans="1:13" x14ac:dyDescent="0.25">
      <c r="A25" s="72" t="s">
        <v>1972</v>
      </c>
      <c r="B25" s="72" t="s">
        <v>1968</v>
      </c>
    </row>
    <row r="26" spans="1:13" x14ac:dyDescent="0.25">
      <c r="A26" s="72" t="s">
        <v>1966</v>
      </c>
      <c r="B26" t="s">
        <v>44</v>
      </c>
      <c r="C26" t="s">
        <v>973</v>
      </c>
      <c r="D26" t="s">
        <v>1973</v>
      </c>
      <c r="E26" t="s">
        <v>3189</v>
      </c>
      <c r="F26" t="s">
        <v>3958</v>
      </c>
      <c r="G26" t="s">
        <v>5521</v>
      </c>
      <c r="H26" t="s">
        <v>6392</v>
      </c>
      <c r="I26" t="s">
        <v>7239</v>
      </c>
      <c r="J26" t="s">
        <v>8177</v>
      </c>
      <c r="K26" t="s">
        <v>9099</v>
      </c>
      <c r="L26" t="s">
        <v>10042</v>
      </c>
      <c r="M26" t="s">
        <v>5518</v>
      </c>
    </row>
    <row r="27" spans="1:13" x14ac:dyDescent="0.25">
      <c r="A27" s="73" t="s">
        <v>3274</v>
      </c>
      <c r="B27" s="74">
        <v>12</v>
      </c>
      <c r="C27" s="74">
        <v>16</v>
      </c>
      <c r="D27" s="74">
        <v>14</v>
      </c>
      <c r="E27" s="74">
        <v>18</v>
      </c>
      <c r="F27" s="74">
        <v>36</v>
      </c>
      <c r="G27" s="74">
        <v>19</v>
      </c>
      <c r="H27" s="74">
        <v>20</v>
      </c>
      <c r="I27" s="74">
        <v>21</v>
      </c>
      <c r="J27" s="74">
        <v>22</v>
      </c>
      <c r="K27" s="74">
        <v>19</v>
      </c>
      <c r="L27" s="74">
        <v>20</v>
      </c>
      <c r="M27" s="74"/>
    </row>
    <row r="28" spans="1:13" x14ac:dyDescent="0.25">
      <c r="A28" s="73" t="s">
        <v>3333</v>
      </c>
      <c r="B28" s="74">
        <v>57</v>
      </c>
      <c r="C28" s="74">
        <v>89</v>
      </c>
      <c r="D28" s="74">
        <v>96</v>
      </c>
      <c r="E28" s="74">
        <v>60</v>
      </c>
      <c r="F28" s="74">
        <v>117</v>
      </c>
      <c r="G28" s="74">
        <v>81</v>
      </c>
      <c r="H28" s="74">
        <v>84</v>
      </c>
      <c r="I28" s="74">
        <v>100</v>
      </c>
      <c r="J28" s="74">
        <v>113</v>
      </c>
      <c r="K28" s="74">
        <v>124</v>
      </c>
      <c r="L28" s="74">
        <v>49</v>
      </c>
      <c r="M28" s="74"/>
    </row>
    <row r="29" spans="1:13" x14ac:dyDescent="0.25">
      <c r="A29" s="73" t="s">
        <v>5520</v>
      </c>
      <c r="B29" s="74"/>
      <c r="C29" s="74"/>
      <c r="D29" s="74">
        <v>1</v>
      </c>
      <c r="E29" s="74"/>
      <c r="F29" s="74"/>
      <c r="G29" s="74"/>
      <c r="H29" s="74"/>
      <c r="I29" s="74"/>
      <c r="J29" s="74"/>
      <c r="K29" s="74"/>
      <c r="L29" s="74"/>
      <c r="M29" s="74"/>
    </row>
    <row r="30" spans="1:13" x14ac:dyDescent="0.25">
      <c r="A30" s="73" t="s">
        <v>5518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</row>
    <row r="31" spans="1:13" x14ac:dyDescent="0.25">
      <c r="A31" s="73" t="s">
        <v>1967</v>
      </c>
      <c r="B31" s="74">
        <v>69</v>
      </c>
      <c r="C31" s="74">
        <v>105</v>
      </c>
      <c r="D31" s="74">
        <v>111</v>
      </c>
      <c r="E31" s="74">
        <v>78</v>
      </c>
      <c r="F31" s="74">
        <v>153</v>
      </c>
      <c r="G31" s="74">
        <v>100</v>
      </c>
      <c r="H31" s="74">
        <v>104</v>
      </c>
      <c r="I31" s="74">
        <v>121</v>
      </c>
      <c r="J31" s="74">
        <v>135</v>
      </c>
      <c r="K31" s="74">
        <v>143</v>
      </c>
      <c r="L31" s="74">
        <v>69</v>
      </c>
      <c r="M31" s="74"/>
    </row>
  </sheetData>
  <customSheetViews>
    <customSheetView guid="{45F2B969-2EBC-4F1A-B81B-7A3E32A0AAA0}">
      <selection activeCell="B4" sqref="B4:B7"/>
      <pageMargins left="0.511811024" right="0.511811024" top="0.78740157499999996" bottom="0.78740157499999996" header="0.31496062000000002" footer="0.31496062000000002"/>
      <pageSetup paperSize="9" orientation="portrait" verticalDpi="0" r:id="rId4"/>
    </customSheetView>
    <customSheetView guid="{389B20F5-A4CE-41B8-B5F9-32100AC51D03}">
      <selection activeCell="C3" sqref="C3"/>
      <pageMargins left="0.511811024" right="0.511811024" top="0.78740157499999996" bottom="0.78740157499999996" header="0.31496062000000002" footer="0.31496062000000002"/>
      <pageSetup paperSize="9" orientation="portrait" verticalDpi="0" r:id="rId5"/>
    </customSheetView>
    <customSheetView guid="{0D752A58-E76B-4A51-947C-8014A4D6F15D}">
      <selection activeCell="B4" sqref="B4:B7"/>
      <pageMargins left="0.511811024" right="0.511811024" top="0.78740157499999996" bottom="0.78740157499999996" header="0.31496062000000002" footer="0.31496062000000002"/>
      <pageSetup paperSize="9" orientation="portrait" verticalDpi="0" r:id="rId6"/>
    </customSheetView>
    <customSheetView guid="{BF785B7C-26F4-4AE8-A715-176A657C4586}">
      <selection activeCell="B4" sqref="B4:B7"/>
      <pageMargins left="0.511811024" right="0.511811024" top="0.78740157499999996" bottom="0.78740157499999996" header="0.31496062000000002" footer="0.31496062000000002"/>
      <pageSetup paperSize="9" orientation="portrait" verticalDpi="0" r:id="rId7"/>
    </customSheetView>
  </customSheetViews>
  <pageMargins left="0.511811024" right="0.511811024" top="0.78740157499999996" bottom="0.78740157499999996" header="0.31496062000000002" footer="0.31496062000000002"/>
  <pageSetup paperSize="9" orientation="portrait" verticalDpi="0" r:id="rId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"/>
  <dimension ref="A1:BF565"/>
  <sheetViews>
    <sheetView showGridLines="0" topLeftCell="A538" zoomScale="70" zoomScaleNormal="70" workbookViewId="0">
      <selection activeCell="I523" sqref="I523"/>
    </sheetView>
  </sheetViews>
  <sheetFormatPr defaultRowHeight="15" x14ac:dyDescent="0.25"/>
  <cols>
    <col min="1" max="1" width="18.140625" style="102" bestFit="1" customWidth="1"/>
    <col min="2" max="2" width="27.7109375" bestFit="1" customWidth="1"/>
    <col min="3" max="4" width="12.28515625" bestFit="1" customWidth="1"/>
    <col min="5" max="5" width="14.42578125" bestFit="1" customWidth="1"/>
    <col min="6" max="8" width="27.28515625" bestFit="1" customWidth="1"/>
    <col min="9" max="9" width="32.42578125" bestFit="1" customWidth="1"/>
    <col min="10" max="10" width="22.140625" bestFit="1" customWidth="1"/>
    <col min="11" max="11" width="24.28515625" bestFit="1" customWidth="1"/>
    <col min="12" max="12" width="19.28515625" bestFit="1" customWidth="1"/>
    <col min="13" max="13" width="20.28515625" bestFit="1" customWidth="1"/>
    <col min="14" max="14" width="22.5703125" bestFit="1" customWidth="1"/>
    <col min="15" max="15" width="28.85546875" bestFit="1" customWidth="1"/>
    <col min="16" max="16" width="9.5703125" bestFit="1" customWidth="1"/>
    <col min="17" max="17" width="30.7109375" bestFit="1" customWidth="1"/>
    <col min="18" max="18" width="40.140625" bestFit="1" customWidth="1"/>
    <col min="19" max="19" width="26.85546875" bestFit="1" customWidth="1"/>
    <col min="20" max="20" width="11.85546875" bestFit="1" customWidth="1"/>
    <col min="21" max="21" width="15.5703125" bestFit="1" customWidth="1"/>
    <col min="22" max="22" width="12.28515625" bestFit="1" customWidth="1"/>
    <col min="23" max="23" width="8.7109375" bestFit="1" customWidth="1"/>
    <col min="24" max="24" width="12.5703125" bestFit="1" customWidth="1"/>
    <col min="25" max="25" width="15.140625" bestFit="1" customWidth="1"/>
    <col min="26" max="27" width="16.5703125" bestFit="1" customWidth="1"/>
    <col min="28" max="28" width="15.140625" bestFit="1" customWidth="1"/>
    <col min="29" max="29" width="17.7109375" bestFit="1" customWidth="1"/>
    <col min="30" max="30" width="10.42578125" bestFit="1" customWidth="1"/>
    <col min="31" max="31" width="13.5703125" bestFit="1" customWidth="1"/>
    <col min="32" max="32" width="17.28515625" bestFit="1" customWidth="1"/>
    <col min="33" max="33" width="11.7109375" bestFit="1" customWidth="1"/>
    <col min="34" max="34" width="17.42578125" bestFit="1" customWidth="1"/>
    <col min="35" max="35" width="17.140625" bestFit="1" customWidth="1"/>
    <col min="36" max="36" width="18.5703125" bestFit="1" customWidth="1"/>
    <col min="37" max="37" width="16.7109375" bestFit="1" customWidth="1"/>
    <col min="38" max="38" width="10.28515625" bestFit="1" customWidth="1"/>
    <col min="39" max="39" width="18.7109375" bestFit="1" customWidth="1"/>
    <col min="40" max="40" width="54.140625" bestFit="1" customWidth="1"/>
    <col min="41" max="41" width="23" bestFit="1" customWidth="1"/>
    <col min="42" max="42" width="20.140625" bestFit="1" customWidth="1"/>
    <col min="43" max="43" width="13.7109375" bestFit="1" customWidth="1"/>
    <col min="44" max="44" width="17.42578125" bestFit="1" customWidth="1"/>
    <col min="45" max="45" width="16.7109375" bestFit="1" customWidth="1"/>
    <col min="46" max="46" width="62.42578125" bestFit="1" customWidth="1"/>
    <col min="47" max="47" width="52.5703125" bestFit="1" customWidth="1"/>
    <col min="48" max="48" width="12.28515625" bestFit="1" customWidth="1"/>
    <col min="49" max="49" width="54.7109375" bestFit="1" customWidth="1"/>
    <col min="50" max="50" width="13" bestFit="1" customWidth="1"/>
    <col min="51" max="51" width="23" bestFit="1" customWidth="1"/>
    <col min="52" max="52" width="14.28515625" bestFit="1" customWidth="1"/>
    <col min="53" max="53" width="15.85546875" bestFit="1" customWidth="1"/>
    <col min="54" max="54" width="17.5703125" bestFit="1" customWidth="1"/>
    <col min="55" max="56" width="12.28515625" bestFit="1" customWidth="1"/>
    <col min="57" max="57" width="11.7109375" bestFit="1" customWidth="1"/>
    <col min="58" max="58" width="12.7109375" bestFit="1" customWidth="1"/>
  </cols>
  <sheetData>
    <row r="1" spans="1:58" ht="51" customHeight="1" x14ac:dyDescent="0.25">
      <c r="A1" s="44" t="s">
        <v>75</v>
      </c>
      <c r="B1" s="44" t="s">
        <v>0</v>
      </c>
      <c r="C1" s="44" t="s">
        <v>2</v>
      </c>
      <c r="D1" s="44" t="s">
        <v>73</v>
      </c>
      <c r="E1" s="44" t="s">
        <v>74</v>
      </c>
      <c r="F1" s="44" t="s">
        <v>76</v>
      </c>
      <c r="G1" s="44" t="s">
        <v>77</v>
      </c>
      <c r="H1" s="44" t="s">
        <v>78</v>
      </c>
      <c r="I1" s="44" t="s">
        <v>3</v>
      </c>
      <c r="J1" s="44" t="s">
        <v>79</v>
      </c>
      <c r="K1" s="44" t="s">
        <v>80</v>
      </c>
      <c r="L1" s="44" t="s">
        <v>4</v>
      </c>
      <c r="M1" s="44" t="s">
        <v>5</v>
      </c>
      <c r="N1" s="44" t="s">
        <v>6</v>
      </c>
      <c r="O1" s="44" t="s">
        <v>7</v>
      </c>
      <c r="P1" s="44" t="s">
        <v>8</v>
      </c>
      <c r="Q1" s="44" t="s">
        <v>9</v>
      </c>
      <c r="R1" s="44" t="s">
        <v>10</v>
      </c>
      <c r="S1" s="44" t="s">
        <v>11</v>
      </c>
      <c r="T1" s="44" t="s">
        <v>12</v>
      </c>
      <c r="U1" s="44" t="s">
        <v>13</v>
      </c>
      <c r="V1" s="44" t="s">
        <v>14</v>
      </c>
      <c r="W1" s="44" t="s">
        <v>15</v>
      </c>
      <c r="X1" s="44" t="s">
        <v>16</v>
      </c>
      <c r="Y1" s="44" t="s">
        <v>17</v>
      </c>
      <c r="Z1" s="44" t="s">
        <v>18</v>
      </c>
      <c r="AA1" s="44" t="s">
        <v>19</v>
      </c>
      <c r="AB1" s="44" t="s">
        <v>20</v>
      </c>
      <c r="AC1" s="44" t="s">
        <v>21</v>
      </c>
      <c r="AD1" s="44" t="s">
        <v>22</v>
      </c>
      <c r="AE1" s="44" t="s">
        <v>23</v>
      </c>
      <c r="AF1" s="44" t="s">
        <v>24</v>
      </c>
      <c r="AG1" s="44" t="s">
        <v>25</v>
      </c>
      <c r="AH1" s="44" t="s">
        <v>26</v>
      </c>
      <c r="AI1" s="44" t="s">
        <v>27</v>
      </c>
      <c r="AJ1" s="44" t="s">
        <v>28</v>
      </c>
      <c r="AK1" s="44" t="s">
        <v>29</v>
      </c>
      <c r="AL1" s="44" t="s">
        <v>30</v>
      </c>
      <c r="AM1" s="44" t="s">
        <v>31</v>
      </c>
      <c r="AN1" s="44" t="s">
        <v>32</v>
      </c>
      <c r="AO1" s="44" t="s">
        <v>33</v>
      </c>
      <c r="AP1" s="44" t="s">
        <v>34</v>
      </c>
      <c r="AQ1" s="44" t="s">
        <v>35</v>
      </c>
      <c r="AR1" s="44" t="s">
        <v>36</v>
      </c>
      <c r="AS1" s="44" t="s">
        <v>37</v>
      </c>
      <c r="AT1" s="44" t="s">
        <v>38</v>
      </c>
      <c r="AU1" s="44" t="s">
        <v>39</v>
      </c>
      <c r="AV1" s="44" t="s">
        <v>366</v>
      </c>
      <c r="AW1" s="44" t="s">
        <v>41</v>
      </c>
      <c r="AX1" s="44" t="s">
        <v>42</v>
      </c>
      <c r="AY1" s="44" t="s">
        <v>0</v>
      </c>
      <c r="AZ1" s="44" t="s">
        <v>367</v>
      </c>
      <c r="BA1" s="44" t="s">
        <v>368</v>
      </c>
      <c r="BB1" s="44" t="s">
        <v>19</v>
      </c>
      <c r="BC1" s="44" t="s">
        <v>72</v>
      </c>
      <c r="BD1" s="44" t="s">
        <v>40</v>
      </c>
      <c r="BE1" s="44" t="s">
        <v>81</v>
      </c>
      <c r="BF1" s="44" t="s">
        <v>82</v>
      </c>
    </row>
    <row r="2" spans="1:58" x14ac:dyDescent="0.25">
      <c r="A2" s="22" t="s">
        <v>44</v>
      </c>
      <c r="B2" s="23" t="s">
        <v>95</v>
      </c>
      <c r="C2" s="17" t="s">
        <v>371</v>
      </c>
      <c r="D2" s="18" t="s">
        <v>371</v>
      </c>
      <c r="E2" s="18" t="s">
        <v>371</v>
      </c>
      <c r="F2" s="17" t="s">
        <v>372</v>
      </c>
      <c r="G2" s="17" t="s">
        <v>372</v>
      </c>
      <c r="H2" s="17" t="s">
        <v>372</v>
      </c>
      <c r="I2" s="69" t="str">
        <f>IF(AW2="Acordo antes da Sentença","ACORDO",IF(AW2="Acordo Após Decisão do Tribunal Estadual","ACORDO",IF(AW2="Acordos após a Sentença e até Decisão do Tribunal Estadual","ACORDO",IF(AW2="Procedência Parcial - 1ª Instância","PROCEDÊNCIA PARCIAL",IF(AW2="Procedência Parcial - 2ª Instância - Recurso do Autor","PROCEDÊNCIA PARCIAL",IF(AW2="Procedência Parcial - 2ª Instância - Recurso do Banco","PROCEDÊNCIA PARCIAL",IF(AW2="Procedência Total - 1ª Instância","PROCEDÊNCIA TOTAL",IF(AW2="Procedência Total - 2ª Instância - Recurso do Banco","PROCEDÊNCIA TOTAL",IF(AW2="Improcedência da Ação - 1ª Instância","PAGAMENTO ZERO",IF(AW2="Extinção Art. 267 - Sem Possibilidade Nova Ação - 1ª Instância","PAGAMENTO ZERO",IF(AW2="Extinção Art. 267 - Com Possibilidade Nova Ação - 1ª Instância","PAGAMENTO ZERO",IF(AW2="Improcedência da Ação - 2ª Instância - Recurso do Autor","PAGAMENTO ZERO",IF(AW2="Improcedência da Ação - 2ª Instância - Recurso do Banco","PAGAMENTO ZERO",IF(AW2="Extinção Art. 267 - Com Possibilidade Nova Ação - 2ª Instância - Recurso do Banco","PAGAMENTO ZERO",IF(AW2="Extinção Art. 267 - Com Possibilidade Nova Ação - 2ª Instância - Recurso do Banco","PAGAMENTO ZERO",IF(AW2="Procedência Total - 2ª Instância - Recurso do Autor","PROCEDÊNCIA TOTAL"))))))))))))))))</f>
        <v>PROCEDÊNCIA PARCIAL</v>
      </c>
      <c r="J2" s="31">
        <v>3144.22</v>
      </c>
      <c r="K2" s="31">
        <v>3144.22</v>
      </c>
      <c r="L2" s="6">
        <v>0</v>
      </c>
      <c r="M2" s="31">
        <v>0</v>
      </c>
      <c r="N2" s="17"/>
      <c r="O2" s="34" t="s">
        <v>375</v>
      </c>
      <c r="P2" s="23">
        <v>2220835</v>
      </c>
      <c r="Q2" s="23" t="s">
        <v>83</v>
      </c>
      <c r="R2" s="23" t="s">
        <v>84</v>
      </c>
      <c r="S2" s="23" t="s">
        <v>52</v>
      </c>
      <c r="T2" s="24"/>
      <c r="U2" s="23" t="s">
        <v>85</v>
      </c>
      <c r="V2" s="24"/>
      <c r="W2" s="23" t="s">
        <v>56</v>
      </c>
      <c r="X2" s="26">
        <v>0</v>
      </c>
      <c r="Y2" s="26">
        <v>0</v>
      </c>
      <c r="Z2" s="23" t="s">
        <v>56</v>
      </c>
      <c r="AA2" s="23" t="s">
        <v>56</v>
      </c>
      <c r="AB2" s="23" t="s">
        <v>56</v>
      </c>
      <c r="AC2" s="26">
        <v>0</v>
      </c>
      <c r="AD2" s="24"/>
      <c r="AE2" s="26">
        <v>0</v>
      </c>
      <c r="AF2" s="26">
        <v>0</v>
      </c>
      <c r="AG2" s="23" t="s">
        <v>58</v>
      </c>
      <c r="AH2" s="26">
        <v>0</v>
      </c>
      <c r="AI2" s="23" t="s">
        <v>59</v>
      </c>
      <c r="AJ2" s="23" t="s">
        <v>60</v>
      </c>
      <c r="AK2" s="24"/>
      <c r="AL2" s="23" t="s">
        <v>61</v>
      </c>
      <c r="AM2" s="23" t="s">
        <v>86</v>
      </c>
      <c r="AN2" s="23" t="s">
        <v>87</v>
      </c>
      <c r="AO2" s="23" t="s">
        <v>88</v>
      </c>
      <c r="AP2" s="23" t="s">
        <v>89</v>
      </c>
      <c r="AQ2" s="23" t="s">
        <v>90</v>
      </c>
      <c r="AR2" s="23" t="s">
        <v>91</v>
      </c>
      <c r="AS2" s="23" t="s">
        <v>92</v>
      </c>
      <c r="AT2" s="23" t="s">
        <v>68</v>
      </c>
      <c r="AU2" s="23" t="s">
        <v>93</v>
      </c>
      <c r="AV2" s="29">
        <v>42738</v>
      </c>
      <c r="AW2" s="23" t="s">
        <v>94</v>
      </c>
      <c r="AX2" s="23">
        <v>0</v>
      </c>
      <c r="AY2" s="23" t="s">
        <v>95</v>
      </c>
      <c r="AZ2" s="29" t="s">
        <v>96</v>
      </c>
      <c r="BA2" s="29">
        <v>42443</v>
      </c>
      <c r="BB2" s="26">
        <v>0</v>
      </c>
      <c r="BC2" s="29">
        <v>42443</v>
      </c>
      <c r="BD2" s="29">
        <v>42738</v>
      </c>
      <c r="BE2" s="79">
        <v>295</v>
      </c>
      <c r="BF2" s="78">
        <v>9.8333333333333339</v>
      </c>
    </row>
    <row r="3" spans="1:58" x14ac:dyDescent="0.25">
      <c r="A3" s="22" t="s">
        <v>44</v>
      </c>
      <c r="B3" s="23" t="s">
        <v>156</v>
      </c>
      <c r="C3" s="18" t="s">
        <v>383</v>
      </c>
      <c r="D3" s="18" t="s">
        <v>383</v>
      </c>
      <c r="E3" s="18" t="s">
        <v>383</v>
      </c>
      <c r="F3" s="18" t="s">
        <v>383</v>
      </c>
      <c r="G3" s="18" t="s">
        <v>383</v>
      </c>
      <c r="H3" s="18" t="s">
        <v>383</v>
      </c>
      <c r="I3" s="23" t="s">
        <v>369</v>
      </c>
      <c r="J3" s="31">
        <v>510</v>
      </c>
      <c r="K3" s="31">
        <v>0</v>
      </c>
      <c r="L3" s="6">
        <f>J3-K3</f>
        <v>510</v>
      </c>
      <c r="M3" s="31">
        <v>0</v>
      </c>
      <c r="N3" s="17"/>
      <c r="O3" s="33" t="s">
        <v>49</v>
      </c>
      <c r="P3" s="23">
        <v>1357338</v>
      </c>
      <c r="Q3" s="23" t="s">
        <v>147</v>
      </c>
      <c r="R3" s="23" t="s">
        <v>148</v>
      </c>
      <c r="S3" s="23" t="s">
        <v>129</v>
      </c>
      <c r="T3" s="24"/>
      <c r="U3" s="23" t="s">
        <v>149</v>
      </c>
      <c r="V3" s="24"/>
      <c r="W3" s="23" t="s">
        <v>56</v>
      </c>
      <c r="X3" s="26">
        <v>0</v>
      </c>
      <c r="Y3" s="26">
        <v>0</v>
      </c>
      <c r="Z3" s="23" t="s">
        <v>56</v>
      </c>
      <c r="AA3" s="23" t="s">
        <v>56</v>
      </c>
      <c r="AB3" s="23" t="s">
        <v>56</v>
      </c>
      <c r="AC3" s="26">
        <v>0</v>
      </c>
      <c r="AD3" s="24"/>
      <c r="AE3" s="26">
        <v>0</v>
      </c>
      <c r="AF3" s="26">
        <v>0</v>
      </c>
      <c r="AG3" s="23" t="s">
        <v>58</v>
      </c>
      <c r="AH3" s="26">
        <v>0</v>
      </c>
      <c r="AI3" s="23" t="s">
        <v>150</v>
      </c>
      <c r="AJ3" s="23" t="s">
        <v>60</v>
      </c>
      <c r="AK3" s="24"/>
      <c r="AL3" s="23" t="s">
        <v>61</v>
      </c>
      <c r="AM3" s="23" t="s">
        <v>133</v>
      </c>
      <c r="AN3" s="23" t="s">
        <v>151</v>
      </c>
      <c r="AO3" s="23" t="s">
        <v>152</v>
      </c>
      <c r="AP3" s="23" t="s">
        <v>153</v>
      </c>
      <c r="AQ3" s="23" t="s">
        <v>65</v>
      </c>
      <c r="AR3" s="23" t="s">
        <v>154</v>
      </c>
      <c r="AS3" s="23" t="s">
        <v>105</v>
      </c>
      <c r="AT3" s="23" t="s">
        <v>68</v>
      </c>
      <c r="AU3" s="23" t="s">
        <v>93</v>
      </c>
      <c r="AV3" s="29">
        <v>42747</v>
      </c>
      <c r="AW3" s="23" t="s">
        <v>155</v>
      </c>
      <c r="AX3" s="23">
        <v>0</v>
      </c>
      <c r="AY3" s="23" t="s">
        <v>156</v>
      </c>
      <c r="AZ3" s="29" t="s">
        <v>157</v>
      </c>
      <c r="BA3" s="29">
        <v>40774</v>
      </c>
      <c r="BB3" s="26">
        <v>0</v>
      </c>
      <c r="BC3" s="29">
        <v>40774</v>
      </c>
      <c r="BD3" s="29">
        <v>42747</v>
      </c>
      <c r="BE3" s="79">
        <v>1973</v>
      </c>
      <c r="BF3" s="78">
        <v>65.766666666666666</v>
      </c>
    </row>
    <row r="4" spans="1:58" x14ac:dyDescent="0.25">
      <c r="A4" s="22" t="s">
        <v>44</v>
      </c>
      <c r="B4" s="23" t="s">
        <v>164</v>
      </c>
      <c r="C4" s="18" t="s">
        <v>383</v>
      </c>
      <c r="D4" s="18" t="s">
        <v>383</v>
      </c>
      <c r="E4" s="18" t="s">
        <v>383</v>
      </c>
      <c r="F4" s="18" t="s">
        <v>390</v>
      </c>
      <c r="G4" s="18" t="s">
        <v>390</v>
      </c>
      <c r="H4" s="18" t="s">
        <v>383</v>
      </c>
      <c r="I4" s="69" t="str">
        <f>IF(AW4="Acordo antes da Sentença","ACORDO",IF(AW4="Acordo Após Decisão do Tribunal Estadual","ACORDO",IF(AW4="Acordos após a Sentença e até Decisão do Tribunal Estadual","ACORDO",IF(AW4="Procedência Parcial - 1ª Instância","PROCEDÊNCIA PARCIAL",IF(AW4="Procedência Parcial - 2ª Instância - Recurso do Autor","PROCEDÊNCIA PARCIAL",IF(AW4="Procedência Parcial - 2ª Instância - Recurso do Banco","PROCEDÊNCIA PARCIAL",IF(AW4="Procedência Total - 1ª Instância","PROCEDÊNCIA TOTAL",IF(AW4="Procedência Total - 2ª Instância - Recurso do Banco","PROCEDÊNCIA TOTAL",IF(AW4="Improcedência da Ação - 1ª Instância","PAGAMENTO ZERO",IF(AW4="Extinção Art. 267 - Sem Possibilidade Nova Ação - 1ª Instância","PAGAMENTO ZERO",IF(AW4="Extinção Art. 267 - Com Possibilidade Nova Ação - 1ª Instância","PAGAMENTO ZERO",IF(AW4="Improcedência da Ação - 2ª Instância - Recurso do Autor","PAGAMENTO ZERO",IF(AW4="Improcedência da Ação - 2ª Instância - Recurso do Banco","PAGAMENTO ZERO",IF(AW4="Extinção Art. 267 - Com Possibilidade Nova Ação - 2ª Instância - Recurso do Banco","PAGAMENTO ZERO",IF(AW4="Extinção Art. 267 - Com Possibilidade Nova Ação - 2ª Instância - Recurso do Banco","PAGAMENTO ZERO",IF(AW4="Procedência Total - 2ª Instância - Recurso do Autor","PROCEDÊNCIA TOTAL"))))))))))))))))</f>
        <v>PROCEDÊNCIA PARCIAL</v>
      </c>
      <c r="J4" s="31">
        <v>24325.68</v>
      </c>
      <c r="K4" s="31">
        <v>24325.68</v>
      </c>
      <c r="L4" s="6">
        <v>0</v>
      </c>
      <c r="M4" s="31"/>
      <c r="N4" s="17"/>
      <c r="O4" s="34" t="s">
        <v>375</v>
      </c>
      <c r="P4" s="23">
        <v>2154774</v>
      </c>
      <c r="Q4" s="23" t="s">
        <v>158</v>
      </c>
      <c r="R4" s="23" t="s">
        <v>159</v>
      </c>
      <c r="S4" s="23" t="s">
        <v>52</v>
      </c>
      <c r="T4" s="24"/>
      <c r="U4" s="23" t="s">
        <v>160</v>
      </c>
      <c r="V4" s="24"/>
      <c r="W4" s="23" t="s">
        <v>56</v>
      </c>
      <c r="X4" s="26">
        <v>0</v>
      </c>
      <c r="Y4" s="26">
        <v>0</v>
      </c>
      <c r="Z4" s="23" t="s">
        <v>56</v>
      </c>
      <c r="AA4" s="23" t="s">
        <v>56</v>
      </c>
      <c r="AB4" s="23" t="s">
        <v>56</v>
      </c>
      <c r="AC4" s="26">
        <v>0</v>
      </c>
      <c r="AD4" s="24"/>
      <c r="AE4" s="26">
        <v>0</v>
      </c>
      <c r="AF4" s="26">
        <v>0</v>
      </c>
      <c r="AG4" s="23" t="s">
        <v>58</v>
      </c>
      <c r="AH4" s="26">
        <v>0</v>
      </c>
      <c r="AI4" s="23" t="s">
        <v>59</v>
      </c>
      <c r="AJ4" s="23" t="s">
        <v>60</v>
      </c>
      <c r="AK4" s="24"/>
      <c r="AL4" s="23" t="s">
        <v>61</v>
      </c>
      <c r="AM4" s="23" t="s">
        <v>62</v>
      </c>
      <c r="AN4" s="23" t="s">
        <v>161</v>
      </c>
      <c r="AO4" s="23" t="s">
        <v>64</v>
      </c>
      <c r="AP4" s="23" t="s">
        <v>89</v>
      </c>
      <c r="AQ4" s="23" t="s">
        <v>103</v>
      </c>
      <c r="AR4" s="23" t="s">
        <v>162</v>
      </c>
      <c r="AS4" s="23" t="s">
        <v>92</v>
      </c>
      <c r="AT4" s="23" t="s">
        <v>68</v>
      </c>
      <c r="AU4" s="23" t="s">
        <v>93</v>
      </c>
      <c r="AV4" s="29">
        <v>42746</v>
      </c>
      <c r="AW4" s="23" t="s">
        <v>163</v>
      </c>
      <c r="AX4" s="23">
        <v>0</v>
      </c>
      <c r="AY4" s="23" t="s">
        <v>164</v>
      </c>
      <c r="AZ4" s="29" t="s">
        <v>165</v>
      </c>
      <c r="BA4" s="29">
        <v>42276</v>
      </c>
      <c r="BB4" s="26">
        <v>0</v>
      </c>
      <c r="BC4" s="29">
        <v>42276</v>
      </c>
      <c r="BD4" s="29">
        <v>42746</v>
      </c>
      <c r="BE4" s="79">
        <v>470</v>
      </c>
      <c r="BF4" s="78">
        <v>15.666666666666666</v>
      </c>
    </row>
    <row r="5" spans="1:58" x14ac:dyDescent="0.25">
      <c r="A5" s="22" t="s">
        <v>44</v>
      </c>
      <c r="B5" s="23" t="s">
        <v>171</v>
      </c>
      <c r="C5" s="18" t="s">
        <v>383</v>
      </c>
      <c r="D5" s="18" t="s">
        <v>383</v>
      </c>
      <c r="E5" s="18" t="s">
        <v>383</v>
      </c>
      <c r="F5" s="18" t="s">
        <v>391</v>
      </c>
      <c r="G5" s="18" t="s">
        <v>392</v>
      </c>
      <c r="H5" s="18" t="s">
        <v>392</v>
      </c>
      <c r="I5" s="69" t="str">
        <f>IF(AW5="Acordo antes da Sentença","ACORDO",IF(AW5="Acordo Após Decisão do Tribunal Estadual","ACORDO",IF(AW5="Acordos após a Sentença e até Decisão do Tribunal Estadual","ACORDO",IF(AW5="Procedência Parcial - 1ª Instância","PROCEDÊNCIA PARCIAL",IF(AW5="Procedência Parcial - 2ª Instância - Recurso do Autor","PROCEDÊNCIA PARCIAL",IF(AW5="Procedência Parcial - 2ª Instância - Recurso do Banco","PROCEDÊNCIA PARCIAL",IF(AW5="Procedência Total - 1ª Instância","PROCEDÊNCIA TOTAL",IF(AW5="Procedência Total - 2ª Instância - Recurso do Banco","PROCEDÊNCIA TOTAL",IF(AW5="Improcedência da Ação - 1ª Instância","PAGAMENTO ZERO",IF(AW5="Extinção Art. 267 - Sem Possibilidade Nova Ação - 1ª Instância","PAGAMENTO ZERO",IF(AW5="Extinção Art. 267 - Com Possibilidade Nova Ação - 1ª Instância","PAGAMENTO ZERO",IF(AW5="Improcedência da Ação - 2ª Instância - Recurso do Autor","PAGAMENTO ZERO",IF(AW5="Improcedência da Ação - 2ª Instância - Recurso do Banco","PAGAMENTO ZERO",IF(AW5="Extinção Art. 267 - Com Possibilidade Nova Ação - 2ª Instância - Recurso do Banco","PAGAMENTO ZERO",IF(AW5="Extinção Art. 267 - Com Possibilidade Nova Ação - 2ª Instância - Recurso do Banco","PAGAMENTO ZERO",IF(AW5="Procedência Total - 2ª Instância - Recurso do Autor","PROCEDÊNCIA TOTAL"))))))))))))))))</f>
        <v>PROCEDÊNCIA PARCIAL</v>
      </c>
      <c r="J5" s="31">
        <v>37083.919999999998</v>
      </c>
      <c r="K5" s="31">
        <v>37083.919999999998</v>
      </c>
      <c r="L5" s="6">
        <v>0</v>
      </c>
      <c r="M5" s="31"/>
      <c r="N5" s="17"/>
      <c r="O5" s="33" t="s">
        <v>49</v>
      </c>
      <c r="P5" s="23">
        <v>847165</v>
      </c>
      <c r="Q5" s="23" t="s">
        <v>166</v>
      </c>
      <c r="R5" s="23" t="s">
        <v>167</v>
      </c>
      <c r="S5" s="23" t="s">
        <v>52</v>
      </c>
      <c r="T5" s="24"/>
      <c r="U5" s="24"/>
      <c r="V5" s="24"/>
      <c r="W5" s="23" t="s">
        <v>56</v>
      </c>
      <c r="X5" s="26">
        <v>0</v>
      </c>
      <c r="Y5" s="26">
        <v>0</v>
      </c>
      <c r="Z5" s="23" t="s">
        <v>56</v>
      </c>
      <c r="AA5" s="23" t="s">
        <v>56</v>
      </c>
      <c r="AB5" s="23" t="s">
        <v>56</v>
      </c>
      <c r="AC5" s="26">
        <v>0</v>
      </c>
      <c r="AD5" s="23" t="s">
        <v>102</v>
      </c>
      <c r="AE5" s="26">
        <v>0</v>
      </c>
      <c r="AF5" s="26">
        <v>1031.46</v>
      </c>
      <c r="AG5" s="23" t="s">
        <v>58</v>
      </c>
      <c r="AH5" s="26">
        <v>0</v>
      </c>
      <c r="AI5" s="23" t="s">
        <v>150</v>
      </c>
      <c r="AJ5" s="23" t="s">
        <v>60</v>
      </c>
      <c r="AK5" s="24"/>
      <c r="AL5" s="23" t="s">
        <v>61</v>
      </c>
      <c r="AM5" s="23" t="s">
        <v>62</v>
      </c>
      <c r="AN5" s="23" t="s">
        <v>168</v>
      </c>
      <c r="AO5" s="23" t="s">
        <v>64</v>
      </c>
      <c r="AP5" s="23" t="s">
        <v>169</v>
      </c>
      <c r="AQ5" s="23" t="s">
        <v>65</v>
      </c>
      <c r="AR5" s="23" t="s">
        <v>170</v>
      </c>
      <c r="AS5" s="23" t="s">
        <v>92</v>
      </c>
      <c r="AT5" s="23" t="s">
        <v>68</v>
      </c>
      <c r="AU5" s="23" t="s">
        <v>93</v>
      </c>
      <c r="AV5" s="29">
        <v>42746</v>
      </c>
      <c r="AW5" s="23" t="s">
        <v>163</v>
      </c>
      <c r="AX5" s="23">
        <v>0</v>
      </c>
      <c r="AY5" s="23" t="s">
        <v>171</v>
      </c>
      <c r="AZ5" s="29" t="s">
        <v>172</v>
      </c>
      <c r="BA5" s="29">
        <v>39917</v>
      </c>
      <c r="BB5" s="26">
        <v>0</v>
      </c>
      <c r="BC5" s="29">
        <v>39917</v>
      </c>
      <c r="BD5" s="29">
        <v>42746</v>
      </c>
      <c r="BE5" s="79">
        <v>2829</v>
      </c>
      <c r="BF5" s="78">
        <v>94.3</v>
      </c>
    </row>
    <row r="6" spans="1:58" x14ac:dyDescent="0.25">
      <c r="A6" s="22" t="s">
        <v>44</v>
      </c>
      <c r="B6" s="23" t="s">
        <v>216</v>
      </c>
      <c r="C6" s="18" t="s">
        <v>383</v>
      </c>
      <c r="D6" s="18" t="s">
        <v>383</v>
      </c>
      <c r="E6" s="18" t="s">
        <v>383</v>
      </c>
      <c r="F6" s="18" t="s">
        <v>383</v>
      </c>
      <c r="G6" s="18" t="s">
        <v>383</v>
      </c>
      <c r="H6" s="18" t="s">
        <v>383</v>
      </c>
      <c r="I6" s="23" t="s">
        <v>369</v>
      </c>
      <c r="J6" s="31">
        <v>2493.4299999999998</v>
      </c>
      <c r="K6" s="31">
        <v>0</v>
      </c>
      <c r="L6" s="6">
        <v>2493.4299999999998</v>
      </c>
      <c r="M6" s="31">
        <v>0</v>
      </c>
      <c r="N6" s="17"/>
      <c r="O6" s="34" t="s">
        <v>375</v>
      </c>
      <c r="P6" s="23">
        <v>2024085</v>
      </c>
      <c r="Q6" s="23" t="s">
        <v>213</v>
      </c>
      <c r="R6" s="23" t="s">
        <v>214</v>
      </c>
      <c r="S6" s="23" t="s">
        <v>52</v>
      </c>
      <c r="T6" s="24"/>
      <c r="U6" s="24"/>
      <c r="V6" s="24"/>
      <c r="W6" s="23" t="s">
        <v>56</v>
      </c>
      <c r="X6" s="26">
        <v>0</v>
      </c>
      <c r="Y6" s="26">
        <v>0</v>
      </c>
      <c r="Z6" s="23" t="s">
        <v>56</v>
      </c>
      <c r="AA6" s="23" t="s">
        <v>56</v>
      </c>
      <c r="AB6" s="23" t="s">
        <v>56</v>
      </c>
      <c r="AC6" s="26">
        <v>0</v>
      </c>
      <c r="AD6" s="24"/>
      <c r="AE6" s="26">
        <v>0</v>
      </c>
      <c r="AF6" s="26">
        <v>0</v>
      </c>
      <c r="AG6" s="23" t="s">
        <v>58</v>
      </c>
      <c r="AH6" s="26">
        <v>0</v>
      </c>
      <c r="AI6" s="23" t="s">
        <v>59</v>
      </c>
      <c r="AJ6" s="23" t="s">
        <v>60</v>
      </c>
      <c r="AK6" s="24"/>
      <c r="AL6" s="23" t="s">
        <v>61</v>
      </c>
      <c r="AM6" s="23" t="s">
        <v>62</v>
      </c>
      <c r="AN6" s="23" t="s">
        <v>142</v>
      </c>
      <c r="AO6" s="23" t="s">
        <v>88</v>
      </c>
      <c r="AP6" s="23" t="s">
        <v>169</v>
      </c>
      <c r="AQ6" s="23" t="s">
        <v>65</v>
      </c>
      <c r="AR6" s="23" t="s">
        <v>215</v>
      </c>
      <c r="AS6" s="23" t="s">
        <v>105</v>
      </c>
      <c r="AT6" s="23" t="s">
        <v>68</v>
      </c>
      <c r="AU6" s="23" t="s">
        <v>93</v>
      </c>
      <c r="AV6" s="29">
        <v>42747</v>
      </c>
      <c r="AW6" s="23" t="s">
        <v>155</v>
      </c>
      <c r="AX6" s="23">
        <v>0</v>
      </c>
      <c r="AY6" s="23" t="s">
        <v>216</v>
      </c>
      <c r="AZ6" s="29" t="s">
        <v>217</v>
      </c>
      <c r="BA6" s="29">
        <v>42033</v>
      </c>
      <c r="BB6" s="26">
        <v>0</v>
      </c>
      <c r="BC6" s="29">
        <v>42033</v>
      </c>
      <c r="BD6" s="29">
        <v>42747</v>
      </c>
      <c r="BE6" s="79">
        <v>714</v>
      </c>
      <c r="BF6" s="78">
        <v>23.8</v>
      </c>
    </row>
    <row r="7" spans="1:58" x14ac:dyDescent="0.25">
      <c r="A7" s="22" t="s">
        <v>44</v>
      </c>
      <c r="B7" s="23" t="s">
        <v>224</v>
      </c>
      <c r="C7" s="18" t="s">
        <v>383</v>
      </c>
      <c r="D7" s="18" t="s">
        <v>383</v>
      </c>
      <c r="E7" s="18" t="s">
        <v>383</v>
      </c>
      <c r="F7" s="18" t="s">
        <v>383</v>
      </c>
      <c r="G7" s="18" t="s">
        <v>383</v>
      </c>
      <c r="H7" s="18" t="s">
        <v>383</v>
      </c>
      <c r="I7" s="37" t="s">
        <v>48</v>
      </c>
      <c r="J7" s="31">
        <v>17148.04</v>
      </c>
      <c r="K7" s="31">
        <v>16600</v>
      </c>
      <c r="L7" s="35">
        <v>548.04000000000087</v>
      </c>
      <c r="M7" s="31">
        <v>0</v>
      </c>
      <c r="N7" s="17"/>
      <c r="O7" s="34" t="s">
        <v>375</v>
      </c>
      <c r="P7" s="23">
        <v>1909765</v>
      </c>
      <c r="Q7" s="23" t="s">
        <v>219</v>
      </c>
      <c r="R7" s="23" t="s">
        <v>220</v>
      </c>
      <c r="S7" s="23" t="s">
        <v>52</v>
      </c>
      <c r="T7" s="24"/>
      <c r="U7" s="24"/>
      <c r="V7" s="24"/>
      <c r="W7" s="23" t="s">
        <v>56</v>
      </c>
      <c r="X7" s="26">
        <v>0</v>
      </c>
      <c r="Y7" s="26">
        <v>0</v>
      </c>
      <c r="Z7" s="23" t="s">
        <v>56</v>
      </c>
      <c r="AA7" s="23" t="s">
        <v>56</v>
      </c>
      <c r="AB7" s="23" t="s">
        <v>56</v>
      </c>
      <c r="AC7" s="26">
        <v>0</v>
      </c>
      <c r="AD7" s="24"/>
      <c r="AE7" s="26">
        <v>0</v>
      </c>
      <c r="AF7" s="26">
        <v>0</v>
      </c>
      <c r="AG7" s="23" t="s">
        <v>58</v>
      </c>
      <c r="AH7" s="26">
        <v>0</v>
      </c>
      <c r="AI7" s="23" t="s">
        <v>59</v>
      </c>
      <c r="AJ7" s="23" t="s">
        <v>60</v>
      </c>
      <c r="AK7" s="24"/>
      <c r="AL7" s="23" t="s">
        <v>61</v>
      </c>
      <c r="AM7" s="23" t="s">
        <v>62</v>
      </c>
      <c r="AN7" s="23" t="s">
        <v>221</v>
      </c>
      <c r="AO7" s="23" t="s">
        <v>88</v>
      </c>
      <c r="AP7" s="23" t="s">
        <v>89</v>
      </c>
      <c r="AQ7" s="23" t="s">
        <v>103</v>
      </c>
      <c r="AR7" s="23" t="s">
        <v>222</v>
      </c>
      <c r="AS7" s="23" t="s">
        <v>92</v>
      </c>
      <c r="AT7" s="23" t="s">
        <v>68</v>
      </c>
      <c r="AU7" s="23" t="s">
        <v>93</v>
      </c>
      <c r="AV7" s="29">
        <v>42738</v>
      </c>
      <c r="AW7" s="23" t="s">
        <v>223</v>
      </c>
      <c r="AX7" s="23">
        <v>3929.4</v>
      </c>
      <c r="AY7" s="23" t="s">
        <v>224</v>
      </c>
      <c r="AZ7" s="29" t="s">
        <v>225</v>
      </c>
      <c r="BA7" s="29">
        <v>41871</v>
      </c>
      <c r="BB7" s="26">
        <v>0</v>
      </c>
      <c r="BC7" s="29">
        <v>41871</v>
      </c>
      <c r="BD7" s="29">
        <v>42738</v>
      </c>
      <c r="BE7" s="79">
        <v>867</v>
      </c>
      <c r="BF7" s="78">
        <v>28.9</v>
      </c>
    </row>
    <row r="8" spans="1:58" x14ac:dyDescent="0.25">
      <c r="A8" s="22" t="s">
        <v>44</v>
      </c>
      <c r="B8" s="23" t="s">
        <v>248</v>
      </c>
      <c r="C8" s="18" t="s">
        <v>383</v>
      </c>
      <c r="D8" s="18" t="s">
        <v>383</v>
      </c>
      <c r="E8" s="18" t="s">
        <v>383</v>
      </c>
      <c r="F8" s="18" t="s">
        <v>383</v>
      </c>
      <c r="G8" s="18" t="s">
        <v>383</v>
      </c>
      <c r="H8" s="18" t="s">
        <v>383</v>
      </c>
      <c r="I8" s="23" t="s">
        <v>369</v>
      </c>
      <c r="J8" s="31">
        <v>31520</v>
      </c>
      <c r="K8" s="31">
        <v>0</v>
      </c>
      <c r="L8" s="6">
        <f>J8-K8</f>
        <v>31520</v>
      </c>
      <c r="M8" s="31">
        <v>0</v>
      </c>
      <c r="N8" s="17"/>
      <c r="O8" s="34" t="s">
        <v>375</v>
      </c>
      <c r="P8" s="23">
        <v>2158944</v>
      </c>
      <c r="Q8" s="23" t="s">
        <v>242</v>
      </c>
      <c r="R8" s="23" t="s">
        <v>243</v>
      </c>
      <c r="S8" s="23" t="s">
        <v>52</v>
      </c>
      <c r="T8" s="24"/>
      <c r="U8" s="23" t="s">
        <v>244</v>
      </c>
      <c r="V8" s="24"/>
      <c r="W8" s="23" t="s">
        <v>56</v>
      </c>
      <c r="X8" s="26">
        <v>0</v>
      </c>
      <c r="Y8" s="26">
        <v>0</v>
      </c>
      <c r="Z8" s="23" t="s">
        <v>56</v>
      </c>
      <c r="AA8" s="23" t="s">
        <v>56</v>
      </c>
      <c r="AB8" s="23" t="s">
        <v>56</v>
      </c>
      <c r="AC8" s="26">
        <v>0</v>
      </c>
      <c r="AD8" s="24"/>
      <c r="AE8" s="26">
        <v>0</v>
      </c>
      <c r="AF8" s="26">
        <v>0</v>
      </c>
      <c r="AG8" s="23" t="s">
        <v>58</v>
      </c>
      <c r="AH8" s="26">
        <v>0</v>
      </c>
      <c r="AI8" s="23" t="s">
        <v>59</v>
      </c>
      <c r="AJ8" s="23" t="s">
        <v>60</v>
      </c>
      <c r="AK8" s="24"/>
      <c r="AL8" s="23" t="s">
        <v>61</v>
      </c>
      <c r="AM8" s="23" t="s">
        <v>62</v>
      </c>
      <c r="AN8" s="23" t="s">
        <v>151</v>
      </c>
      <c r="AO8" s="23" t="s">
        <v>245</v>
      </c>
      <c r="AP8" s="23" t="s">
        <v>89</v>
      </c>
      <c r="AQ8" s="23" t="s">
        <v>103</v>
      </c>
      <c r="AR8" s="23" t="s">
        <v>246</v>
      </c>
      <c r="AS8" s="23" t="s">
        <v>105</v>
      </c>
      <c r="AT8" s="23" t="s">
        <v>68</v>
      </c>
      <c r="AU8" s="23" t="s">
        <v>93</v>
      </c>
      <c r="AV8" s="29">
        <v>42746</v>
      </c>
      <c r="AW8" s="23" t="s">
        <v>247</v>
      </c>
      <c r="AX8" s="23">
        <v>0</v>
      </c>
      <c r="AY8" s="23" t="s">
        <v>248</v>
      </c>
      <c r="AZ8" s="29" t="s">
        <v>249</v>
      </c>
      <c r="BA8" s="29">
        <v>42285</v>
      </c>
      <c r="BB8" s="26">
        <v>0</v>
      </c>
      <c r="BC8" s="29">
        <v>42285</v>
      </c>
      <c r="BD8" s="29">
        <v>42746</v>
      </c>
      <c r="BE8" s="79">
        <v>461</v>
      </c>
      <c r="BF8" s="78">
        <v>15.366666666666667</v>
      </c>
    </row>
    <row r="9" spans="1:58" x14ac:dyDescent="0.25">
      <c r="A9" s="22" t="s">
        <v>44</v>
      </c>
      <c r="B9" s="23" t="s">
        <v>263</v>
      </c>
      <c r="C9" s="18" t="s">
        <v>383</v>
      </c>
      <c r="D9" s="18" t="s">
        <v>383</v>
      </c>
      <c r="E9" s="18" t="s">
        <v>383</v>
      </c>
      <c r="F9" s="18" t="s">
        <v>393</v>
      </c>
      <c r="G9" s="18" t="s">
        <v>393</v>
      </c>
      <c r="H9" s="18" t="s">
        <v>393</v>
      </c>
      <c r="I9" s="69" t="str">
        <f>IF(AW9="Acordo antes da Sentença","ACORDO",IF(AW9="Acordo Após Decisão do Tribunal Estadual","ACORDO",IF(AW9="Acordos após a Sentença e até Decisão do Tribunal Estadual","ACORDO",IF(AW9="Procedência Parcial - 1ª Instância","PROCEDÊNCIA PARCIAL",IF(AW9="Procedência Parcial - 2ª Instância - Recurso do Autor","PROCEDÊNCIA PARCIAL",IF(AW9="Procedência Parcial - 2ª Instância - Recurso do Banco","PROCEDÊNCIA PARCIAL",IF(AW9="Procedência Total - 1ª Instância","PROCEDÊNCIA TOTAL",IF(AW9="Procedência Total - 2ª Instância - Recurso do Banco","PROCEDÊNCIA TOTAL",IF(AW9="Improcedência da Ação - 1ª Instância","PAGAMENTO ZERO",IF(AW9="Extinção Art. 267 - Sem Possibilidade Nova Ação - 1ª Instância","PAGAMENTO ZERO",IF(AW9="Extinção Art. 267 - Com Possibilidade Nova Ação - 1ª Instância","PAGAMENTO ZERO",IF(AW9="Improcedência da Ação - 2ª Instância - Recurso do Autor","PAGAMENTO ZERO",IF(AW9="Improcedência da Ação - 2ª Instância - Recurso do Banco","PAGAMENTO ZERO",IF(AW9="Extinção Art. 267 - Com Possibilidade Nova Ação - 2ª Instância - Recurso do Banco","PAGAMENTO ZERO",IF(AW9="Extinção Art. 267 - Com Possibilidade Nova Ação - 2ª Instância - Recurso do Banco","PAGAMENTO ZERO",IF(AW9="Procedência Total - 2ª Instância - Recurso do Autor","PROCEDÊNCIA TOTAL"))))))))))))))))</f>
        <v>PROCEDÊNCIA TOTAL</v>
      </c>
      <c r="J9" s="31">
        <v>1000</v>
      </c>
      <c r="K9" s="31">
        <v>1000</v>
      </c>
      <c r="L9" s="35">
        <v>0</v>
      </c>
      <c r="M9" s="31"/>
      <c r="N9" s="17"/>
      <c r="O9" s="34" t="s">
        <v>375</v>
      </c>
      <c r="P9" s="23">
        <v>2269903</v>
      </c>
      <c r="Q9" s="23" t="s">
        <v>257</v>
      </c>
      <c r="R9" s="23" t="s">
        <v>258</v>
      </c>
      <c r="S9" s="23" t="s">
        <v>52</v>
      </c>
      <c r="T9" s="24"/>
      <c r="U9" s="23" t="s">
        <v>259</v>
      </c>
      <c r="V9" s="24"/>
      <c r="W9" s="23" t="s">
        <v>56</v>
      </c>
      <c r="X9" s="26">
        <v>0</v>
      </c>
      <c r="Y9" s="26">
        <v>0</v>
      </c>
      <c r="Z9" s="23" t="s">
        <v>56</v>
      </c>
      <c r="AA9" s="23" t="s">
        <v>56</v>
      </c>
      <c r="AB9" s="23" t="s">
        <v>56</v>
      </c>
      <c r="AC9" s="26">
        <v>0</v>
      </c>
      <c r="AD9" s="24"/>
      <c r="AE9" s="26">
        <v>0</v>
      </c>
      <c r="AF9" s="26">
        <v>0</v>
      </c>
      <c r="AG9" s="23" t="s">
        <v>58</v>
      </c>
      <c r="AH9" s="26">
        <v>0</v>
      </c>
      <c r="AI9" s="23" t="s">
        <v>150</v>
      </c>
      <c r="AJ9" s="23" t="s">
        <v>60</v>
      </c>
      <c r="AK9" s="24"/>
      <c r="AL9" s="23" t="s">
        <v>61</v>
      </c>
      <c r="AM9" s="23" t="s">
        <v>62</v>
      </c>
      <c r="AN9" s="23" t="s">
        <v>151</v>
      </c>
      <c r="AO9" s="23" t="s">
        <v>260</v>
      </c>
      <c r="AP9" s="23" t="s">
        <v>218</v>
      </c>
      <c r="AQ9" s="23" t="s">
        <v>65</v>
      </c>
      <c r="AR9" s="23" t="s">
        <v>261</v>
      </c>
      <c r="AS9" s="23" t="s">
        <v>92</v>
      </c>
      <c r="AT9" s="23" t="s">
        <v>68</v>
      </c>
      <c r="AU9" s="23" t="s">
        <v>93</v>
      </c>
      <c r="AV9" s="29">
        <v>42746</v>
      </c>
      <c r="AW9" s="23" t="s">
        <v>262</v>
      </c>
      <c r="AX9" s="23">
        <v>0</v>
      </c>
      <c r="AY9" s="23" t="s">
        <v>263</v>
      </c>
      <c r="AZ9" s="29" t="s">
        <v>264</v>
      </c>
      <c r="BA9" s="29">
        <v>42537</v>
      </c>
      <c r="BB9" s="26">
        <v>0</v>
      </c>
      <c r="BC9" s="29">
        <v>42537</v>
      </c>
      <c r="BD9" s="29">
        <v>42746</v>
      </c>
      <c r="BE9" s="79">
        <v>209</v>
      </c>
      <c r="BF9" s="78">
        <v>6.9666666666666668</v>
      </c>
    </row>
    <row r="10" spans="1:58" x14ac:dyDescent="0.25">
      <c r="A10" s="22" t="s">
        <v>44</v>
      </c>
      <c r="B10" s="23" t="s">
        <v>294</v>
      </c>
      <c r="C10" s="18" t="s">
        <v>383</v>
      </c>
      <c r="D10" s="18" t="s">
        <v>383</v>
      </c>
      <c r="E10" s="18" t="s">
        <v>383</v>
      </c>
      <c r="F10" s="18" t="s">
        <v>383</v>
      </c>
      <c r="G10" s="18" t="s">
        <v>383</v>
      </c>
      <c r="H10" s="18" t="s">
        <v>383</v>
      </c>
      <c r="I10" s="37" t="s">
        <v>48</v>
      </c>
      <c r="J10" s="31">
        <v>238158.73</v>
      </c>
      <c r="K10" s="31">
        <v>200000</v>
      </c>
      <c r="L10" s="35">
        <v>38158.73000000001</v>
      </c>
      <c r="M10" s="31">
        <v>0</v>
      </c>
      <c r="N10" s="17"/>
      <c r="O10" s="38" t="s">
        <v>49</v>
      </c>
      <c r="P10" s="23">
        <v>1170820</v>
      </c>
      <c r="Q10" s="23" t="s">
        <v>287</v>
      </c>
      <c r="R10" s="23" t="s">
        <v>288</v>
      </c>
      <c r="S10" s="23" t="s">
        <v>52</v>
      </c>
      <c r="T10" s="23" t="s">
        <v>289</v>
      </c>
      <c r="U10" s="24"/>
      <c r="V10" s="23" t="s">
        <v>290</v>
      </c>
      <c r="W10" s="23" t="s">
        <v>56</v>
      </c>
      <c r="X10" s="26">
        <v>63657</v>
      </c>
      <c r="Y10" s="26">
        <v>63657</v>
      </c>
      <c r="Z10" s="23" t="s">
        <v>56</v>
      </c>
      <c r="AA10" s="23" t="s">
        <v>56</v>
      </c>
      <c r="AB10" s="23" t="s">
        <v>56</v>
      </c>
      <c r="AC10" s="26">
        <v>63657</v>
      </c>
      <c r="AD10" s="23" t="s">
        <v>102</v>
      </c>
      <c r="AE10" s="26">
        <v>31828.5</v>
      </c>
      <c r="AF10" s="26">
        <v>0</v>
      </c>
      <c r="AG10" s="23" t="s">
        <v>58</v>
      </c>
      <c r="AH10" s="26">
        <v>0</v>
      </c>
      <c r="AI10" s="23" t="s">
        <v>59</v>
      </c>
      <c r="AJ10" s="23" t="s">
        <v>60</v>
      </c>
      <c r="AK10" s="24"/>
      <c r="AL10" s="23" t="s">
        <v>61</v>
      </c>
      <c r="AM10" s="23" t="s">
        <v>270</v>
      </c>
      <c r="AN10" s="23" t="s">
        <v>161</v>
      </c>
      <c r="AO10" s="23" t="s">
        <v>64</v>
      </c>
      <c r="AP10" s="23" t="s">
        <v>169</v>
      </c>
      <c r="AQ10" s="23" t="s">
        <v>65</v>
      </c>
      <c r="AR10" s="23" t="s">
        <v>291</v>
      </c>
      <c r="AS10" s="23" t="s">
        <v>292</v>
      </c>
      <c r="AT10" s="23" t="s">
        <v>293</v>
      </c>
      <c r="AU10" s="23" t="s">
        <v>93</v>
      </c>
      <c r="AV10" s="29">
        <v>42744</v>
      </c>
      <c r="AW10" s="23" t="s">
        <v>70</v>
      </c>
      <c r="AX10" s="23">
        <v>0</v>
      </c>
      <c r="AY10" s="23" t="s">
        <v>294</v>
      </c>
      <c r="AZ10" s="29" t="s">
        <v>295</v>
      </c>
      <c r="BA10" s="29">
        <v>40220</v>
      </c>
      <c r="BB10" s="26">
        <v>63657</v>
      </c>
      <c r="BC10" s="29">
        <v>40220</v>
      </c>
      <c r="BD10" s="29">
        <v>42744</v>
      </c>
      <c r="BE10" s="79">
        <v>2524</v>
      </c>
      <c r="BF10" s="78">
        <v>84.13333333333334</v>
      </c>
    </row>
    <row r="11" spans="1:58" x14ac:dyDescent="0.25">
      <c r="A11" s="22" t="s">
        <v>44</v>
      </c>
      <c r="B11" s="23" t="s">
        <v>315</v>
      </c>
      <c r="C11" s="18" t="s">
        <v>383</v>
      </c>
      <c r="D11" s="18" t="s">
        <v>383</v>
      </c>
      <c r="E11" s="18" t="s">
        <v>383</v>
      </c>
      <c r="F11" s="18" t="s">
        <v>383</v>
      </c>
      <c r="G11" s="18" t="s">
        <v>383</v>
      </c>
      <c r="H11" s="18" t="s">
        <v>383</v>
      </c>
      <c r="I11" s="23" t="s">
        <v>369</v>
      </c>
      <c r="J11" s="31">
        <v>15000</v>
      </c>
      <c r="K11" s="31">
        <v>0</v>
      </c>
      <c r="L11" s="6">
        <f t="shared" ref="L11:L39" si="0">J11-K11</f>
        <v>15000</v>
      </c>
      <c r="M11" s="31">
        <v>0</v>
      </c>
      <c r="N11" s="17"/>
      <c r="O11" s="38" t="s">
        <v>49</v>
      </c>
      <c r="P11" s="23">
        <v>792844</v>
      </c>
      <c r="Q11" s="23" t="s">
        <v>311</v>
      </c>
      <c r="R11" s="23" t="s">
        <v>312</v>
      </c>
      <c r="S11" s="23" t="s">
        <v>52</v>
      </c>
      <c r="T11" s="24"/>
      <c r="U11" s="24"/>
      <c r="V11" s="24"/>
      <c r="W11" s="23" t="s">
        <v>56</v>
      </c>
      <c r="X11" s="26">
        <v>0</v>
      </c>
      <c r="Y11" s="26">
        <v>0</v>
      </c>
      <c r="Z11" s="23" t="s">
        <v>56</v>
      </c>
      <c r="AA11" s="23" t="s">
        <v>56</v>
      </c>
      <c r="AB11" s="23" t="s">
        <v>56</v>
      </c>
      <c r="AC11" s="26">
        <v>0</v>
      </c>
      <c r="AD11" s="24"/>
      <c r="AE11" s="26">
        <v>0</v>
      </c>
      <c r="AF11" s="26">
        <v>1500</v>
      </c>
      <c r="AG11" s="23" t="s">
        <v>58</v>
      </c>
      <c r="AH11" s="26">
        <v>0</v>
      </c>
      <c r="AI11" s="23" t="s">
        <v>150</v>
      </c>
      <c r="AJ11" s="23" t="s">
        <v>60</v>
      </c>
      <c r="AK11" s="24"/>
      <c r="AL11" s="23" t="s">
        <v>61</v>
      </c>
      <c r="AM11" s="23" t="s">
        <v>270</v>
      </c>
      <c r="AN11" s="23" t="s">
        <v>87</v>
      </c>
      <c r="AO11" s="23" t="s">
        <v>64</v>
      </c>
      <c r="AP11" s="23" t="s">
        <v>313</v>
      </c>
      <c r="AQ11" s="23" t="s">
        <v>65</v>
      </c>
      <c r="AR11" s="23" t="s">
        <v>314</v>
      </c>
      <c r="AS11" s="23" t="s">
        <v>92</v>
      </c>
      <c r="AT11" s="23" t="s">
        <v>68</v>
      </c>
      <c r="AU11" s="23" t="s">
        <v>93</v>
      </c>
      <c r="AV11" s="29">
        <v>42747</v>
      </c>
      <c r="AW11" s="23" t="s">
        <v>274</v>
      </c>
      <c r="AX11" s="23">
        <v>0</v>
      </c>
      <c r="AY11" s="23" t="s">
        <v>315</v>
      </c>
      <c r="AZ11" s="29" t="s">
        <v>316</v>
      </c>
      <c r="BA11" s="29">
        <v>39758</v>
      </c>
      <c r="BB11" s="26">
        <v>0</v>
      </c>
      <c r="BC11" s="29">
        <v>39758</v>
      </c>
      <c r="BD11" s="29">
        <v>42747</v>
      </c>
      <c r="BE11" s="79">
        <v>2989</v>
      </c>
      <c r="BF11" s="78">
        <v>99.63333333333334</v>
      </c>
    </row>
    <row r="12" spans="1:58" x14ac:dyDescent="0.25">
      <c r="A12" s="22" t="s">
        <v>44</v>
      </c>
      <c r="B12" s="23" t="s">
        <v>348</v>
      </c>
      <c r="C12" s="18" t="s">
        <v>383</v>
      </c>
      <c r="D12" s="18" t="s">
        <v>383</v>
      </c>
      <c r="E12" s="18" t="s">
        <v>383</v>
      </c>
      <c r="F12" s="18" t="s">
        <v>383</v>
      </c>
      <c r="G12" s="18" t="s">
        <v>383</v>
      </c>
      <c r="H12" s="18" t="s">
        <v>383</v>
      </c>
      <c r="I12" s="23" t="s">
        <v>369</v>
      </c>
      <c r="J12" s="31">
        <v>53000</v>
      </c>
      <c r="K12" s="31">
        <v>0</v>
      </c>
      <c r="L12" s="6">
        <f t="shared" si="0"/>
        <v>53000</v>
      </c>
      <c r="M12" s="31">
        <v>0</v>
      </c>
      <c r="N12" s="17"/>
      <c r="O12" s="34" t="s">
        <v>375</v>
      </c>
      <c r="P12" s="23">
        <v>2195993</v>
      </c>
      <c r="Q12" s="23" t="s">
        <v>343</v>
      </c>
      <c r="R12" s="23" t="s">
        <v>344</v>
      </c>
      <c r="S12" s="23" t="s">
        <v>52</v>
      </c>
      <c r="T12" s="24"/>
      <c r="U12" s="24"/>
      <c r="V12" s="24"/>
      <c r="W12" s="23" t="s">
        <v>56</v>
      </c>
      <c r="X12" s="26">
        <v>0</v>
      </c>
      <c r="Y12" s="26">
        <v>0</v>
      </c>
      <c r="Z12" s="23" t="s">
        <v>56</v>
      </c>
      <c r="AA12" s="23" t="s">
        <v>56</v>
      </c>
      <c r="AB12" s="23" t="s">
        <v>56</v>
      </c>
      <c r="AC12" s="26">
        <v>0</v>
      </c>
      <c r="AD12" s="24"/>
      <c r="AE12" s="26">
        <v>0</v>
      </c>
      <c r="AF12" s="26">
        <v>0</v>
      </c>
      <c r="AG12" s="23" t="s">
        <v>58</v>
      </c>
      <c r="AH12" s="26">
        <v>0</v>
      </c>
      <c r="AI12" s="23" t="s">
        <v>59</v>
      </c>
      <c r="AJ12" s="23" t="s">
        <v>60</v>
      </c>
      <c r="AK12" s="24"/>
      <c r="AL12" s="23" t="s">
        <v>61</v>
      </c>
      <c r="AM12" s="23" t="s">
        <v>345</v>
      </c>
      <c r="AN12" s="23" t="s">
        <v>346</v>
      </c>
      <c r="AO12" s="23" t="s">
        <v>88</v>
      </c>
      <c r="AP12" s="23" t="s">
        <v>347</v>
      </c>
      <c r="AQ12" s="23" t="s">
        <v>65</v>
      </c>
      <c r="AR12" s="23" t="s">
        <v>123</v>
      </c>
      <c r="AS12" s="23" t="s">
        <v>105</v>
      </c>
      <c r="AT12" s="23" t="s">
        <v>68</v>
      </c>
      <c r="AU12" s="23" t="s">
        <v>93</v>
      </c>
      <c r="AV12" s="29">
        <v>42740</v>
      </c>
      <c r="AW12" s="23" t="s">
        <v>155</v>
      </c>
      <c r="AX12" s="23">
        <v>0</v>
      </c>
      <c r="AY12" s="23" t="s">
        <v>348</v>
      </c>
      <c r="AZ12" s="29" t="s">
        <v>349</v>
      </c>
      <c r="BA12" s="29">
        <v>42391</v>
      </c>
      <c r="BB12" s="26">
        <v>0</v>
      </c>
      <c r="BC12" s="29">
        <v>42391</v>
      </c>
      <c r="BD12" s="29">
        <v>42740</v>
      </c>
      <c r="BE12" s="79">
        <v>349</v>
      </c>
      <c r="BF12" s="78">
        <v>11.633333333333333</v>
      </c>
    </row>
    <row r="13" spans="1:58" x14ac:dyDescent="0.25">
      <c r="A13" s="22" t="s">
        <v>44</v>
      </c>
      <c r="B13" s="24" t="s">
        <v>408</v>
      </c>
      <c r="C13" s="24" t="s">
        <v>374</v>
      </c>
      <c r="D13" s="24"/>
      <c r="E13" s="24" t="s">
        <v>374</v>
      </c>
      <c r="F13" s="24" t="s">
        <v>968</v>
      </c>
      <c r="G13" s="24"/>
      <c r="H13" s="24"/>
      <c r="I13" s="23" t="s">
        <v>369</v>
      </c>
      <c r="J13" s="31">
        <v>0</v>
      </c>
      <c r="K13" s="31">
        <v>0</v>
      </c>
      <c r="L13" s="6">
        <f t="shared" si="0"/>
        <v>0</v>
      </c>
      <c r="M13" s="31">
        <v>0</v>
      </c>
      <c r="N13" s="24"/>
      <c r="O13" s="24"/>
      <c r="P13" s="23">
        <v>1046413</v>
      </c>
      <c r="Q13" s="23" t="s">
        <v>403</v>
      </c>
      <c r="R13" s="23" t="s">
        <v>404</v>
      </c>
      <c r="S13" s="23" t="s">
        <v>52</v>
      </c>
      <c r="T13" s="24"/>
      <c r="U13" s="24"/>
      <c r="V13" s="24"/>
      <c r="W13" s="23" t="s">
        <v>56</v>
      </c>
      <c r="X13" s="23">
        <v>0</v>
      </c>
      <c r="Y13" s="23">
        <v>0</v>
      </c>
      <c r="Z13" s="23" t="s">
        <v>56</v>
      </c>
      <c r="AA13" s="23" t="s">
        <v>56</v>
      </c>
      <c r="AB13" s="23" t="s">
        <v>56</v>
      </c>
      <c r="AC13" s="23">
        <v>0</v>
      </c>
      <c r="AD13" s="24"/>
      <c r="AE13" s="23">
        <v>0</v>
      </c>
      <c r="AF13" s="23">
        <v>0</v>
      </c>
      <c r="AG13" s="23" t="s">
        <v>58</v>
      </c>
      <c r="AH13" s="23">
        <v>0</v>
      </c>
      <c r="AI13" s="23" t="s">
        <v>59</v>
      </c>
      <c r="AJ13" s="23" t="s">
        <v>60</v>
      </c>
      <c r="AK13" s="24"/>
      <c r="AL13" s="23" t="s">
        <v>61</v>
      </c>
      <c r="AM13" s="23" t="s">
        <v>62</v>
      </c>
      <c r="AN13" s="23" t="s">
        <v>405</v>
      </c>
      <c r="AO13" s="23" t="s">
        <v>88</v>
      </c>
      <c r="AP13" s="23" t="s">
        <v>65</v>
      </c>
      <c r="AQ13" s="23" t="s">
        <v>65</v>
      </c>
      <c r="AR13" s="23" t="s">
        <v>406</v>
      </c>
      <c r="AS13" s="23" t="s">
        <v>283</v>
      </c>
      <c r="AT13" s="23" t="s">
        <v>284</v>
      </c>
      <c r="AU13" s="23" t="s">
        <v>93</v>
      </c>
      <c r="AV13" s="23" t="s">
        <v>407</v>
      </c>
      <c r="AW13" s="23" t="s">
        <v>155</v>
      </c>
      <c r="AX13" s="23">
        <v>0</v>
      </c>
      <c r="AY13" s="23" t="s">
        <v>408</v>
      </c>
      <c r="AZ13" s="23" t="s">
        <v>409</v>
      </c>
      <c r="BA13" s="23" t="s">
        <v>410</v>
      </c>
      <c r="BB13" s="23" t="s">
        <v>411</v>
      </c>
      <c r="BC13" s="29">
        <v>39994</v>
      </c>
      <c r="BD13" s="29" t="s">
        <v>407</v>
      </c>
      <c r="BE13" s="79">
        <v>2765</v>
      </c>
      <c r="BF13" s="78">
        <v>92.166666666666671</v>
      </c>
    </row>
    <row r="14" spans="1:58" x14ac:dyDescent="0.25">
      <c r="A14" s="22" t="s">
        <v>44</v>
      </c>
      <c r="B14" s="24" t="s">
        <v>414</v>
      </c>
      <c r="C14" s="24"/>
      <c r="D14" s="24"/>
      <c r="E14" s="24"/>
      <c r="F14" s="24"/>
      <c r="G14" s="24"/>
      <c r="H14" s="24"/>
      <c r="I14" s="23" t="s">
        <v>369</v>
      </c>
      <c r="J14" s="31">
        <v>150000</v>
      </c>
      <c r="K14" s="31">
        <v>0</v>
      </c>
      <c r="L14" s="6">
        <f t="shared" si="0"/>
        <v>150000</v>
      </c>
      <c r="M14" s="31">
        <v>0</v>
      </c>
      <c r="N14" s="24"/>
      <c r="O14" s="24"/>
      <c r="P14" s="23">
        <v>1330933</v>
      </c>
      <c r="Q14" s="23" t="s">
        <v>412</v>
      </c>
      <c r="R14" s="23" t="s">
        <v>413</v>
      </c>
      <c r="S14" s="23" t="s">
        <v>52</v>
      </c>
      <c r="T14" s="24"/>
      <c r="U14" s="24"/>
      <c r="V14" s="24"/>
      <c r="W14" s="23" t="s">
        <v>56</v>
      </c>
      <c r="X14" s="23">
        <v>0</v>
      </c>
      <c r="Y14" s="23">
        <v>0</v>
      </c>
      <c r="Z14" s="23" t="s">
        <v>56</v>
      </c>
      <c r="AA14" s="23" t="s">
        <v>56</v>
      </c>
      <c r="AB14" s="23" t="s">
        <v>56</v>
      </c>
      <c r="AC14" s="23">
        <v>0</v>
      </c>
      <c r="AD14" s="24"/>
      <c r="AE14" s="23">
        <v>0</v>
      </c>
      <c r="AF14" s="23">
        <v>0</v>
      </c>
      <c r="AG14" s="23" t="s">
        <v>58</v>
      </c>
      <c r="AH14" s="23">
        <v>0</v>
      </c>
      <c r="AI14" s="23" t="s">
        <v>59</v>
      </c>
      <c r="AJ14" s="23" t="s">
        <v>60</v>
      </c>
      <c r="AK14" s="24"/>
      <c r="AL14" s="23" t="s">
        <v>61</v>
      </c>
      <c r="AM14" s="23" t="s">
        <v>270</v>
      </c>
      <c r="AN14" s="23" t="s">
        <v>161</v>
      </c>
      <c r="AO14" s="23" t="s">
        <v>64</v>
      </c>
      <c r="AP14" s="23" t="s">
        <v>169</v>
      </c>
      <c r="AQ14" s="23" t="s">
        <v>65</v>
      </c>
      <c r="AR14" s="23" t="s">
        <v>215</v>
      </c>
      <c r="AS14" s="23" t="s">
        <v>105</v>
      </c>
      <c r="AT14" s="23" t="s">
        <v>68</v>
      </c>
      <c r="AU14" s="23" t="s">
        <v>93</v>
      </c>
      <c r="AV14" s="23" t="s">
        <v>407</v>
      </c>
      <c r="AW14" s="23" t="s">
        <v>202</v>
      </c>
      <c r="AX14" s="23">
        <v>0</v>
      </c>
      <c r="AY14" s="23" t="s">
        <v>414</v>
      </c>
      <c r="AZ14" s="23" t="s">
        <v>415</v>
      </c>
      <c r="BA14" s="23" t="s">
        <v>416</v>
      </c>
      <c r="BB14" s="23" t="s">
        <v>417</v>
      </c>
      <c r="BC14" s="29">
        <v>40699</v>
      </c>
      <c r="BD14" s="29" t="s">
        <v>407</v>
      </c>
      <c r="BE14" s="79">
        <v>2060</v>
      </c>
      <c r="BF14" s="78">
        <v>68.666666666666671</v>
      </c>
    </row>
    <row r="15" spans="1:58" x14ac:dyDescent="0.25">
      <c r="A15" s="22" t="s">
        <v>44</v>
      </c>
      <c r="B15" s="24" t="s">
        <v>426</v>
      </c>
      <c r="C15" s="24"/>
      <c r="D15" s="24"/>
      <c r="E15" s="24"/>
      <c r="F15" s="24"/>
      <c r="G15" s="24"/>
      <c r="H15" s="24"/>
      <c r="I15" s="69" t="str">
        <f>IF(AW15="Acordo antes da Sentença","ACORDO",IF(AW15="Acordo Após Decisão do Tribunal Estadual","ACORDO",IF(AW15="Acordos após a Sentença e até Decisão do Tribunal Estadual","ACORDO",IF(AW15="Procedência Parcial - 1ª Instância","PROCEDÊNCIA PARCIAL",IF(AW15="Procedência Parcial - 2ª Instância - Recurso do Autor","PROCEDÊNCIA PARCIAL",IF(AW15="Procedência Parcial - 2ª Instância - Recurso do Banco","PROCEDÊNCIA PARCIAL",IF(AW15="Procedência Total - 1ª Instância","PROCEDÊNCIA TOTAL",IF(AW15="Procedência Total - 2ª Instância - Recurso do Banco","PROCEDÊNCIA TOTAL",IF(AW15="Improcedência da Ação - 1ª Instância","PAGAMENTO ZERO",IF(AW15="Extinção Art. 267 - Sem Possibilidade Nova Ação - 1ª Instância","PAGAMENTO ZERO",IF(AW15="Extinção Art. 267 - Com Possibilidade Nova Ação - 1ª Instância","PAGAMENTO ZERO",IF(AW15="Improcedência da Ação - 2ª Instância - Recurso do Autor","PAGAMENTO ZERO",IF(AW15="Improcedência da Ação - 2ª Instância - Recurso do Banco","PAGAMENTO ZERO",IF(AW15="Extinção Art. 267 - Com Possibilidade Nova Ação - 2ª Instância - Recurso do Banco","PAGAMENTO ZERO",IF(AW15="Extinção Art. 267 - Com Possibilidade Nova Ação - 2ª Instância - Recurso do Banco","PAGAMENTO ZERO",IF(AW15="Procedência Total - 2ª Instância - Recurso do Autor","PROCEDÊNCIA TOTAL"))))))))))))))))</f>
        <v>PROCEDÊNCIA PARCIAL</v>
      </c>
      <c r="J15" s="47">
        <v>105999</v>
      </c>
      <c r="K15" s="47">
        <v>14576.33</v>
      </c>
      <c r="L15" s="6">
        <f t="shared" si="0"/>
        <v>91422.67</v>
      </c>
      <c r="M15" s="24"/>
      <c r="N15" s="24"/>
      <c r="O15" s="24"/>
      <c r="P15" s="23">
        <v>1149026</v>
      </c>
      <c r="Q15" s="23" t="s">
        <v>418</v>
      </c>
      <c r="R15" s="23" t="s">
        <v>419</v>
      </c>
      <c r="S15" s="23" t="s">
        <v>420</v>
      </c>
      <c r="T15" s="24"/>
      <c r="U15" s="24"/>
      <c r="V15" s="24"/>
      <c r="W15" s="23" t="s">
        <v>56</v>
      </c>
      <c r="X15" s="23">
        <v>0</v>
      </c>
      <c r="Y15" s="23">
        <v>0</v>
      </c>
      <c r="Z15" s="23" t="s">
        <v>56</v>
      </c>
      <c r="AA15" s="23" t="s">
        <v>56</v>
      </c>
      <c r="AB15" s="23" t="s">
        <v>56</v>
      </c>
      <c r="AC15" s="23">
        <v>0</v>
      </c>
      <c r="AD15" s="24"/>
      <c r="AE15" s="23">
        <v>0</v>
      </c>
      <c r="AF15" s="23">
        <v>105999</v>
      </c>
      <c r="AG15" s="23" t="s">
        <v>58</v>
      </c>
      <c r="AH15" s="23">
        <v>0</v>
      </c>
      <c r="AI15" s="24"/>
      <c r="AJ15" s="24"/>
      <c r="AK15" s="24"/>
      <c r="AL15" s="23" t="s">
        <v>61</v>
      </c>
      <c r="AM15" s="23" t="s">
        <v>421</v>
      </c>
      <c r="AN15" s="23" t="s">
        <v>63</v>
      </c>
      <c r="AO15" s="23" t="s">
        <v>88</v>
      </c>
      <c r="AP15" s="23" t="s">
        <v>153</v>
      </c>
      <c r="AQ15" s="23" t="s">
        <v>65</v>
      </c>
      <c r="AR15" s="23" t="s">
        <v>422</v>
      </c>
      <c r="AS15" s="23" t="s">
        <v>67</v>
      </c>
      <c r="AT15" s="23" t="s">
        <v>423</v>
      </c>
      <c r="AU15" s="23" t="s">
        <v>424</v>
      </c>
      <c r="AV15" s="23" t="s">
        <v>425</v>
      </c>
      <c r="AW15" s="23" t="s">
        <v>163</v>
      </c>
      <c r="AX15" s="23">
        <v>0</v>
      </c>
      <c r="AY15" s="23" t="s">
        <v>426</v>
      </c>
      <c r="AZ15" s="23" t="s">
        <v>427</v>
      </c>
      <c r="BA15" s="23" t="s">
        <v>428</v>
      </c>
      <c r="BB15" s="23" t="s">
        <v>411</v>
      </c>
      <c r="BC15" s="29">
        <v>40164</v>
      </c>
      <c r="BD15" s="29" t="s">
        <v>425</v>
      </c>
      <c r="BE15" s="79">
        <v>2587</v>
      </c>
      <c r="BF15" s="78">
        <v>86.233333333333334</v>
      </c>
    </row>
    <row r="16" spans="1:58" x14ac:dyDescent="0.25">
      <c r="A16" s="22" t="s">
        <v>44</v>
      </c>
      <c r="B16" s="24" t="s">
        <v>436</v>
      </c>
      <c r="C16" s="24"/>
      <c r="D16" s="24"/>
      <c r="E16" s="24"/>
      <c r="F16" s="24"/>
      <c r="G16" s="24"/>
      <c r="H16" s="24"/>
      <c r="I16" s="23" t="s">
        <v>369</v>
      </c>
      <c r="J16" s="31">
        <v>5201417.57</v>
      </c>
      <c r="K16" s="31">
        <v>0</v>
      </c>
      <c r="L16" s="6">
        <f t="shared" si="0"/>
        <v>5201417.57</v>
      </c>
      <c r="M16" s="31">
        <v>0</v>
      </c>
      <c r="N16" s="24"/>
      <c r="O16" s="24"/>
      <c r="P16" s="23">
        <v>1861081</v>
      </c>
      <c r="Q16" s="23" t="s">
        <v>429</v>
      </c>
      <c r="R16" s="23" t="s">
        <v>430</v>
      </c>
      <c r="S16" s="23" t="s">
        <v>52</v>
      </c>
      <c r="T16" s="24"/>
      <c r="U16" s="24"/>
      <c r="V16" s="24"/>
      <c r="W16" s="23" t="s">
        <v>56</v>
      </c>
      <c r="X16" s="23">
        <v>0</v>
      </c>
      <c r="Y16" s="23">
        <v>0</v>
      </c>
      <c r="Z16" s="23" t="s">
        <v>56</v>
      </c>
      <c r="AA16" s="23" t="s">
        <v>56</v>
      </c>
      <c r="AB16" s="23" t="s">
        <v>56</v>
      </c>
      <c r="AC16" s="23">
        <v>0</v>
      </c>
      <c r="AD16" s="24"/>
      <c r="AE16" s="23">
        <v>0</v>
      </c>
      <c r="AF16" s="23">
        <v>5201417.57</v>
      </c>
      <c r="AG16" s="23" t="s">
        <v>58</v>
      </c>
      <c r="AH16" s="23">
        <v>0</v>
      </c>
      <c r="AI16" s="24"/>
      <c r="AJ16" s="24"/>
      <c r="AK16" s="24"/>
      <c r="AL16" s="23" t="s">
        <v>61</v>
      </c>
      <c r="AM16" s="23" t="s">
        <v>431</v>
      </c>
      <c r="AN16" s="23" t="s">
        <v>63</v>
      </c>
      <c r="AO16" s="23" t="s">
        <v>88</v>
      </c>
      <c r="AP16" s="23" t="s">
        <v>432</v>
      </c>
      <c r="AQ16" s="23" t="s">
        <v>65</v>
      </c>
      <c r="AR16" s="23" t="s">
        <v>201</v>
      </c>
      <c r="AS16" s="23" t="s">
        <v>92</v>
      </c>
      <c r="AT16" s="23" t="s">
        <v>433</v>
      </c>
      <c r="AU16" s="23" t="s">
        <v>434</v>
      </c>
      <c r="AV16" s="23" t="s">
        <v>435</v>
      </c>
      <c r="AW16" s="23" t="s">
        <v>274</v>
      </c>
      <c r="AX16" s="23">
        <v>0</v>
      </c>
      <c r="AY16" s="23" t="s">
        <v>436</v>
      </c>
      <c r="AZ16" s="23" t="s">
        <v>437</v>
      </c>
      <c r="BA16" s="23" t="s">
        <v>438</v>
      </c>
      <c r="BB16" s="23" t="s">
        <v>411</v>
      </c>
      <c r="BC16" s="29">
        <v>41788</v>
      </c>
      <c r="BD16" s="29" t="s">
        <v>435</v>
      </c>
      <c r="BE16" s="79">
        <v>974</v>
      </c>
      <c r="BF16" s="78">
        <v>32.466666666666669</v>
      </c>
    </row>
    <row r="17" spans="1:58" x14ac:dyDescent="0.25">
      <c r="A17" s="22" t="s">
        <v>44</v>
      </c>
      <c r="B17" s="24" t="s">
        <v>445</v>
      </c>
      <c r="C17" s="24"/>
      <c r="D17" s="24"/>
      <c r="E17" s="24"/>
      <c r="F17" s="24"/>
      <c r="G17" s="24"/>
      <c r="H17" s="24"/>
      <c r="I17" s="23" t="s">
        <v>369</v>
      </c>
      <c r="J17" s="31">
        <v>10000</v>
      </c>
      <c r="K17" s="31">
        <v>0</v>
      </c>
      <c r="L17" s="6">
        <f t="shared" si="0"/>
        <v>10000</v>
      </c>
      <c r="M17" s="31">
        <v>0</v>
      </c>
      <c r="N17" s="24"/>
      <c r="O17" s="24"/>
      <c r="P17" s="23">
        <v>2402314</v>
      </c>
      <c r="Q17" s="23" t="s">
        <v>439</v>
      </c>
      <c r="R17" s="23" t="s">
        <v>440</v>
      </c>
      <c r="S17" s="23" t="s">
        <v>52</v>
      </c>
      <c r="T17" s="24"/>
      <c r="U17" s="24"/>
      <c r="V17" s="24"/>
      <c r="W17" s="23" t="s">
        <v>56</v>
      </c>
      <c r="X17" s="23">
        <v>0</v>
      </c>
      <c r="Y17" s="23">
        <v>0</v>
      </c>
      <c r="Z17" s="23" t="s">
        <v>56</v>
      </c>
      <c r="AA17" s="23" t="s">
        <v>56</v>
      </c>
      <c r="AB17" s="23" t="s">
        <v>56</v>
      </c>
      <c r="AC17" s="23">
        <v>0</v>
      </c>
      <c r="AD17" s="24"/>
      <c r="AE17" s="23">
        <v>0</v>
      </c>
      <c r="AF17" s="23">
        <v>0</v>
      </c>
      <c r="AG17" s="23" t="s">
        <v>58</v>
      </c>
      <c r="AH17" s="23">
        <v>0</v>
      </c>
      <c r="AI17" s="23" t="s">
        <v>59</v>
      </c>
      <c r="AJ17" s="23" t="s">
        <v>60</v>
      </c>
      <c r="AK17" s="24"/>
      <c r="AL17" s="23" t="s">
        <v>61</v>
      </c>
      <c r="AM17" s="24"/>
      <c r="AN17" s="24"/>
      <c r="AO17" s="23" t="s">
        <v>88</v>
      </c>
      <c r="AP17" s="23" t="s">
        <v>218</v>
      </c>
      <c r="AQ17" s="23" t="s">
        <v>65</v>
      </c>
      <c r="AR17" s="23" t="s">
        <v>441</v>
      </c>
      <c r="AS17" s="23" t="s">
        <v>92</v>
      </c>
      <c r="AT17" s="23" t="s">
        <v>68</v>
      </c>
      <c r="AU17" s="23" t="s">
        <v>442</v>
      </c>
      <c r="AV17" s="23" t="s">
        <v>443</v>
      </c>
      <c r="AW17" s="23" t="s">
        <v>444</v>
      </c>
      <c r="AX17" s="23">
        <v>0</v>
      </c>
      <c r="AY17" s="23" t="s">
        <v>445</v>
      </c>
      <c r="AZ17" s="23" t="s">
        <v>446</v>
      </c>
      <c r="BA17" s="23" t="s">
        <v>447</v>
      </c>
      <c r="BB17" s="23" t="s">
        <v>448</v>
      </c>
      <c r="BC17" s="29">
        <v>42731</v>
      </c>
      <c r="BD17" s="29" t="s">
        <v>443</v>
      </c>
      <c r="BE17" s="79">
        <v>8</v>
      </c>
      <c r="BF17" s="78">
        <v>0.26666666666666666</v>
      </c>
    </row>
    <row r="18" spans="1:58" x14ac:dyDescent="0.25">
      <c r="A18" s="22" t="s">
        <v>44</v>
      </c>
      <c r="B18" s="24" t="s">
        <v>453</v>
      </c>
      <c r="C18" s="24"/>
      <c r="D18" s="24"/>
      <c r="E18" s="24"/>
      <c r="F18" s="24" t="s">
        <v>969</v>
      </c>
      <c r="G18" s="24" t="s">
        <v>970</v>
      </c>
      <c r="H18" s="24"/>
      <c r="I18" s="69" t="str">
        <f>IF(AW18="Acordo antes da Sentença","ACORDO",IF(AW18="Acordo Após Decisão do Tribunal Estadual","ACORDO",IF(AW18="Acordos após a Sentença e até Decisão do Tribunal Estadual","ACORDO",IF(AW18="Procedência Parcial - 1ª Instância","PROCEDÊNCIA PARCIAL",IF(AW18="Procedência Parcial - 2ª Instância - Recurso do Autor","PROCEDÊNCIA PARCIAL",IF(AW18="Procedência Parcial - 2ª Instância - Recurso do Banco","PROCEDÊNCIA PARCIAL",IF(AW18="Procedência Total - 1ª Instância","PROCEDÊNCIA TOTAL",IF(AW18="Procedência Total - 2ª Instância - Recurso do Banco","PROCEDÊNCIA TOTAL",IF(AW18="Improcedência da Ação - 1ª Instância","PAGAMENTO ZERO",IF(AW18="Extinção Art. 267 - Sem Possibilidade Nova Ação - 1ª Instância","PAGAMENTO ZERO",IF(AW18="Extinção Art. 267 - Com Possibilidade Nova Ação - 1ª Instância","PAGAMENTO ZERO",IF(AW18="Improcedência da Ação - 2ª Instância - Recurso do Autor","PAGAMENTO ZERO",IF(AW18="Improcedência da Ação - 2ª Instância - Recurso do Banco","PAGAMENTO ZERO",IF(AW18="Extinção Art. 267 - Com Possibilidade Nova Ação - 2ª Instância - Recurso do Banco","PAGAMENTO ZERO",IF(AW18="Extinção Art. 267 - Com Possibilidade Nova Ação - 2ª Instância - Recurso do Banco","PAGAMENTO ZERO",IF(AW18="Procedência Total - 2ª Instância - Recurso do Autor","PROCEDÊNCIA TOTAL"))))))))))))))))</f>
        <v>PROCEDÊNCIA PARCIAL</v>
      </c>
      <c r="J18" s="47">
        <v>35200</v>
      </c>
      <c r="K18" s="24" t="s">
        <v>972</v>
      </c>
      <c r="L18" s="6" t="e">
        <f t="shared" si="0"/>
        <v>#VALUE!</v>
      </c>
      <c r="M18" s="24"/>
      <c r="N18" s="24"/>
      <c r="O18" s="24"/>
      <c r="P18" s="23">
        <v>2262792</v>
      </c>
      <c r="Q18" s="23" t="s">
        <v>449</v>
      </c>
      <c r="R18" s="23" t="s">
        <v>450</v>
      </c>
      <c r="S18" s="23" t="s">
        <v>52</v>
      </c>
      <c r="T18" s="24"/>
      <c r="U18" s="23" t="s">
        <v>160</v>
      </c>
      <c r="V18" s="24"/>
      <c r="W18" s="23" t="s">
        <v>56</v>
      </c>
      <c r="X18" s="23">
        <v>0</v>
      </c>
      <c r="Y18" s="23">
        <v>0</v>
      </c>
      <c r="Z18" s="23" t="s">
        <v>56</v>
      </c>
      <c r="AA18" s="23" t="s">
        <v>56</v>
      </c>
      <c r="AB18" s="23" t="s">
        <v>56</v>
      </c>
      <c r="AC18" s="23">
        <v>0</v>
      </c>
      <c r="AD18" s="24"/>
      <c r="AE18" s="23">
        <v>0</v>
      </c>
      <c r="AF18" s="23">
        <v>0</v>
      </c>
      <c r="AG18" s="23" t="s">
        <v>58</v>
      </c>
      <c r="AH18" s="23">
        <v>0</v>
      </c>
      <c r="AI18" s="23" t="s">
        <v>59</v>
      </c>
      <c r="AJ18" s="23" t="s">
        <v>60</v>
      </c>
      <c r="AK18" s="24"/>
      <c r="AL18" s="23" t="s">
        <v>61</v>
      </c>
      <c r="AM18" s="23" t="s">
        <v>62</v>
      </c>
      <c r="AN18" s="23" t="s">
        <v>451</v>
      </c>
      <c r="AO18" s="23" t="s">
        <v>88</v>
      </c>
      <c r="AP18" s="23" t="s">
        <v>89</v>
      </c>
      <c r="AQ18" s="23" t="s">
        <v>103</v>
      </c>
      <c r="AR18" s="23" t="s">
        <v>123</v>
      </c>
      <c r="AS18" s="23" t="s">
        <v>105</v>
      </c>
      <c r="AT18" s="23" t="s">
        <v>68</v>
      </c>
      <c r="AU18" s="23" t="s">
        <v>93</v>
      </c>
      <c r="AV18" s="23" t="s">
        <v>452</v>
      </c>
      <c r="AW18" s="23" t="s">
        <v>94</v>
      </c>
      <c r="AX18" s="23">
        <v>0</v>
      </c>
      <c r="AY18" s="23" t="s">
        <v>453</v>
      </c>
      <c r="AZ18" s="23" t="s">
        <v>454</v>
      </c>
      <c r="BA18" s="23" t="s">
        <v>455</v>
      </c>
      <c r="BB18" s="23" t="s">
        <v>411</v>
      </c>
      <c r="BC18" s="29">
        <v>42523</v>
      </c>
      <c r="BD18" s="29" t="s">
        <v>452</v>
      </c>
      <c r="BE18" s="79">
        <v>231</v>
      </c>
      <c r="BF18" s="78">
        <v>7.7</v>
      </c>
    </row>
    <row r="19" spans="1:58" x14ac:dyDescent="0.25">
      <c r="A19" s="22" t="s">
        <v>44</v>
      </c>
      <c r="B19" s="24" t="s">
        <v>460</v>
      </c>
      <c r="C19" s="24"/>
      <c r="D19" s="24"/>
      <c r="E19" s="24"/>
      <c r="F19" s="24"/>
      <c r="G19" s="24"/>
      <c r="H19" s="24"/>
      <c r="I19" s="23" t="s">
        <v>369</v>
      </c>
      <c r="J19" s="31">
        <v>400000</v>
      </c>
      <c r="K19" s="31">
        <v>0</v>
      </c>
      <c r="L19" s="6">
        <f t="shared" si="0"/>
        <v>400000</v>
      </c>
      <c r="M19" s="31">
        <v>0</v>
      </c>
      <c r="N19" s="24"/>
      <c r="O19" s="24"/>
      <c r="P19" s="23">
        <v>1938521</v>
      </c>
      <c r="Q19" s="23" t="s">
        <v>456</v>
      </c>
      <c r="R19" s="23" t="s">
        <v>457</v>
      </c>
      <c r="S19" s="23" t="s">
        <v>52</v>
      </c>
      <c r="T19" s="24"/>
      <c r="U19" s="24"/>
      <c r="V19" s="24"/>
      <c r="W19" s="23" t="s">
        <v>56</v>
      </c>
      <c r="X19" s="23">
        <v>0</v>
      </c>
      <c r="Y19" s="23">
        <v>0</v>
      </c>
      <c r="Z19" s="23" t="s">
        <v>56</v>
      </c>
      <c r="AA19" s="23" t="s">
        <v>56</v>
      </c>
      <c r="AB19" s="23" t="s">
        <v>56</v>
      </c>
      <c r="AC19" s="23">
        <v>0</v>
      </c>
      <c r="AD19" s="24"/>
      <c r="AE19" s="23">
        <v>0</v>
      </c>
      <c r="AF19" s="23">
        <v>0</v>
      </c>
      <c r="AG19" s="23" t="s">
        <v>58</v>
      </c>
      <c r="AH19" s="23">
        <v>0</v>
      </c>
      <c r="AI19" s="23" t="s">
        <v>59</v>
      </c>
      <c r="AJ19" s="23" t="s">
        <v>60</v>
      </c>
      <c r="AK19" s="24"/>
      <c r="AL19" s="23" t="s">
        <v>61</v>
      </c>
      <c r="AM19" s="23" t="s">
        <v>62</v>
      </c>
      <c r="AN19" s="23" t="s">
        <v>168</v>
      </c>
      <c r="AO19" s="23" t="s">
        <v>88</v>
      </c>
      <c r="AP19" s="23" t="s">
        <v>169</v>
      </c>
      <c r="AQ19" s="23" t="s">
        <v>65</v>
      </c>
      <c r="AR19" s="23" t="s">
        <v>458</v>
      </c>
      <c r="AS19" s="23" t="s">
        <v>105</v>
      </c>
      <c r="AT19" s="23" t="s">
        <v>68</v>
      </c>
      <c r="AU19" s="23" t="s">
        <v>93</v>
      </c>
      <c r="AV19" s="23" t="s">
        <v>459</v>
      </c>
      <c r="AW19" s="23" t="s">
        <v>202</v>
      </c>
      <c r="AX19" s="23">
        <v>0</v>
      </c>
      <c r="AY19" s="23" t="s">
        <v>460</v>
      </c>
      <c r="AZ19" s="23" t="s">
        <v>461</v>
      </c>
      <c r="BA19" s="23" t="s">
        <v>462</v>
      </c>
      <c r="BB19" s="23" t="s">
        <v>411</v>
      </c>
      <c r="BC19" s="29">
        <v>41905</v>
      </c>
      <c r="BD19" s="29" t="s">
        <v>459</v>
      </c>
      <c r="BE19" s="79">
        <v>853</v>
      </c>
      <c r="BF19" s="78">
        <v>28.433333333333334</v>
      </c>
    </row>
    <row r="20" spans="1:58" x14ac:dyDescent="0.25">
      <c r="A20" s="22" t="s">
        <v>44</v>
      </c>
      <c r="B20" s="24" t="s">
        <v>467</v>
      </c>
      <c r="C20" s="24"/>
      <c r="D20" s="24"/>
      <c r="E20" s="24"/>
      <c r="F20" s="24" t="s">
        <v>971</v>
      </c>
      <c r="G20" s="24"/>
      <c r="H20" s="24"/>
      <c r="I20" s="23" t="s">
        <v>369</v>
      </c>
      <c r="J20" s="31">
        <v>13940.59</v>
      </c>
      <c r="K20" s="31">
        <v>0</v>
      </c>
      <c r="L20" s="6">
        <f t="shared" si="0"/>
        <v>13940.59</v>
      </c>
      <c r="M20" s="31">
        <v>0</v>
      </c>
      <c r="N20" s="24"/>
      <c r="O20" s="24"/>
      <c r="P20" s="23">
        <v>2407022</v>
      </c>
      <c r="Q20" s="23" t="s">
        <v>463</v>
      </c>
      <c r="R20" s="23" t="s">
        <v>464</v>
      </c>
      <c r="S20" s="23" t="s">
        <v>52</v>
      </c>
      <c r="T20" s="24"/>
      <c r="U20" s="23" t="s">
        <v>465</v>
      </c>
      <c r="V20" s="24"/>
      <c r="W20" s="23" t="s">
        <v>56</v>
      </c>
      <c r="X20" s="23">
        <v>0</v>
      </c>
      <c r="Y20" s="23">
        <v>0</v>
      </c>
      <c r="Z20" s="23" t="s">
        <v>56</v>
      </c>
      <c r="AA20" s="23" t="s">
        <v>56</v>
      </c>
      <c r="AB20" s="23" t="s">
        <v>56</v>
      </c>
      <c r="AC20" s="23">
        <v>0</v>
      </c>
      <c r="AD20" s="24"/>
      <c r="AE20" s="23">
        <v>0</v>
      </c>
      <c r="AF20" s="23">
        <v>0</v>
      </c>
      <c r="AG20" s="23" t="s">
        <v>102</v>
      </c>
      <c r="AH20" s="23">
        <v>0</v>
      </c>
      <c r="AI20" s="23" t="s">
        <v>59</v>
      </c>
      <c r="AJ20" s="23" t="s">
        <v>60</v>
      </c>
      <c r="AK20" s="24"/>
      <c r="AL20" s="23" t="s">
        <v>61</v>
      </c>
      <c r="AM20" s="24"/>
      <c r="AN20" s="24"/>
      <c r="AO20" s="23" t="s">
        <v>88</v>
      </c>
      <c r="AP20" s="23" t="s">
        <v>313</v>
      </c>
      <c r="AQ20" s="23" t="s">
        <v>65</v>
      </c>
      <c r="AR20" s="23" t="s">
        <v>466</v>
      </c>
      <c r="AS20" s="23" t="s">
        <v>272</v>
      </c>
      <c r="AT20" s="23" t="s">
        <v>273</v>
      </c>
      <c r="AU20" s="23" t="s">
        <v>93</v>
      </c>
      <c r="AV20" s="23" t="s">
        <v>435</v>
      </c>
      <c r="AW20" s="23" t="s">
        <v>444</v>
      </c>
      <c r="AX20" s="23">
        <v>0</v>
      </c>
      <c r="AY20" s="23" t="s">
        <v>467</v>
      </c>
      <c r="AZ20" s="23" t="s">
        <v>468</v>
      </c>
      <c r="BA20" s="23" t="s">
        <v>469</v>
      </c>
      <c r="BB20" s="23" t="s">
        <v>448</v>
      </c>
      <c r="BC20" s="29">
        <v>42754</v>
      </c>
      <c r="BD20" s="29" t="s">
        <v>435</v>
      </c>
      <c r="BE20" s="79">
        <v>8</v>
      </c>
      <c r="BF20" s="78">
        <v>0.26666666666666666</v>
      </c>
    </row>
    <row r="21" spans="1:58" x14ac:dyDescent="0.25">
      <c r="A21" s="22" t="s">
        <v>44</v>
      </c>
      <c r="B21" s="24" t="s">
        <v>474</v>
      </c>
      <c r="C21" s="24"/>
      <c r="D21" s="24"/>
      <c r="E21" s="24"/>
      <c r="F21" s="24"/>
      <c r="G21" s="24"/>
      <c r="H21" s="24"/>
      <c r="I21" s="23" t="s">
        <v>369</v>
      </c>
      <c r="J21" s="39">
        <v>1897.29</v>
      </c>
      <c r="K21" s="39">
        <v>0</v>
      </c>
      <c r="L21" s="39">
        <f t="shared" si="0"/>
        <v>1897.29</v>
      </c>
      <c r="M21" s="39"/>
      <c r="N21" s="24"/>
      <c r="O21" s="24"/>
      <c r="P21" s="23">
        <v>2285697</v>
      </c>
      <c r="Q21" s="23" t="s">
        <v>470</v>
      </c>
      <c r="R21" s="23" t="s">
        <v>471</v>
      </c>
      <c r="S21" s="23" t="s">
        <v>52</v>
      </c>
      <c r="T21" s="24"/>
      <c r="U21" s="24"/>
      <c r="V21" s="24"/>
      <c r="W21" s="23" t="s">
        <v>56</v>
      </c>
      <c r="X21" s="23">
        <v>0</v>
      </c>
      <c r="Y21" s="23">
        <v>0</v>
      </c>
      <c r="Z21" s="23" t="s">
        <v>56</v>
      </c>
      <c r="AA21" s="23" t="s">
        <v>56</v>
      </c>
      <c r="AB21" s="23" t="s">
        <v>56</v>
      </c>
      <c r="AC21" s="23">
        <v>0</v>
      </c>
      <c r="AD21" s="24"/>
      <c r="AE21" s="23">
        <v>0</v>
      </c>
      <c r="AF21" s="23">
        <v>0</v>
      </c>
      <c r="AG21" s="23" t="s">
        <v>58</v>
      </c>
      <c r="AH21" s="23">
        <v>0</v>
      </c>
      <c r="AI21" s="23" t="s">
        <v>59</v>
      </c>
      <c r="AJ21" s="23" t="s">
        <v>60</v>
      </c>
      <c r="AK21" s="24"/>
      <c r="AL21" s="23" t="s">
        <v>61</v>
      </c>
      <c r="AM21" s="23" t="s">
        <v>62</v>
      </c>
      <c r="AN21" s="23" t="s">
        <v>142</v>
      </c>
      <c r="AO21" s="23" t="s">
        <v>88</v>
      </c>
      <c r="AP21" s="23" t="s">
        <v>89</v>
      </c>
      <c r="AQ21" s="23" t="s">
        <v>90</v>
      </c>
      <c r="AR21" s="23" t="s">
        <v>472</v>
      </c>
      <c r="AS21" s="23" t="s">
        <v>92</v>
      </c>
      <c r="AT21" s="23" t="s">
        <v>68</v>
      </c>
      <c r="AU21" s="23" t="s">
        <v>93</v>
      </c>
      <c r="AV21" s="23" t="s">
        <v>473</v>
      </c>
      <c r="AW21" s="23" t="s">
        <v>202</v>
      </c>
      <c r="AX21" s="23">
        <v>0</v>
      </c>
      <c r="AY21" s="23" t="s">
        <v>474</v>
      </c>
      <c r="AZ21" s="23" t="s">
        <v>475</v>
      </c>
      <c r="BA21" s="23" t="s">
        <v>476</v>
      </c>
      <c r="BB21" s="23" t="s">
        <v>411</v>
      </c>
      <c r="BC21" s="29">
        <v>42573</v>
      </c>
      <c r="BD21" s="29" t="s">
        <v>473</v>
      </c>
      <c r="BE21" s="79">
        <v>192</v>
      </c>
      <c r="BF21" s="78">
        <v>6.4</v>
      </c>
    </row>
    <row r="22" spans="1:58" x14ac:dyDescent="0.25">
      <c r="A22" s="22" t="s">
        <v>44</v>
      </c>
      <c r="B22" s="24" t="s">
        <v>480</v>
      </c>
      <c r="C22" s="24"/>
      <c r="D22" s="24"/>
      <c r="E22" s="24"/>
      <c r="F22" s="24"/>
      <c r="G22" s="24"/>
      <c r="H22" s="24"/>
      <c r="I22" s="23" t="s">
        <v>369</v>
      </c>
      <c r="J22" s="31">
        <v>36924</v>
      </c>
      <c r="K22" s="31">
        <v>0</v>
      </c>
      <c r="L22" s="6">
        <f t="shared" si="0"/>
        <v>36924</v>
      </c>
      <c r="M22" s="31">
        <v>0</v>
      </c>
      <c r="N22" s="24"/>
      <c r="O22" s="24"/>
      <c r="P22" s="23">
        <v>2071169</v>
      </c>
      <c r="Q22" s="23" t="s">
        <v>477</v>
      </c>
      <c r="R22" s="23" t="s">
        <v>478</v>
      </c>
      <c r="S22" s="23" t="s">
        <v>52</v>
      </c>
      <c r="T22" s="24"/>
      <c r="U22" s="24"/>
      <c r="V22" s="24"/>
      <c r="W22" s="23" t="s">
        <v>56</v>
      </c>
      <c r="X22" s="23">
        <v>0</v>
      </c>
      <c r="Y22" s="23">
        <v>0</v>
      </c>
      <c r="Z22" s="23" t="s">
        <v>56</v>
      </c>
      <c r="AA22" s="23" t="s">
        <v>56</v>
      </c>
      <c r="AB22" s="23" t="s">
        <v>56</v>
      </c>
      <c r="AC22" s="23">
        <v>0</v>
      </c>
      <c r="AD22" s="24"/>
      <c r="AE22" s="23">
        <v>0</v>
      </c>
      <c r="AF22" s="23">
        <v>0</v>
      </c>
      <c r="AG22" s="23" t="s">
        <v>58</v>
      </c>
      <c r="AH22" s="23">
        <v>0</v>
      </c>
      <c r="AI22" s="23" t="s">
        <v>59</v>
      </c>
      <c r="AJ22" s="23" t="s">
        <v>60</v>
      </c>
      <c r="AK22" s="24"/>
      <c r="AL22" s="23" t="s">
        <v>61</v>
      </c>
      <c r="AM22" s="23" t="s">
        <v>62</v>
      </c>
      <c r="AN22" s="23" t="s">
        <v>87</v>
      </c>
      <c r="AO22" s="23" t="s">
        <v>88</v>
      </c>
      <c r="AP22" s="23" t="s">
        <v>218</v>
      </c>
      <c r="AQ22" s="23" t="s">
        <v>65</v>
      </c>
      <c r="AR22" s="23" t="s">
        <v>479</v>
      </c>
      <c r="AS22" s="23" t="s">
        <v>92</v>
      </c>
      <c r="AT22" s="23" t="s">
        <v>68</v>
      </c>
      <c r="AU22" s="23" t="s">
        <v>93</v>
      </c>
      <c r="AV22" s="23" t="s">
        <v>425</v>
      </c>
      <c r="AW22" s="23" t="s">
        <v>155</v>
      </c>
      <c r="AX22" s="23">
        <v>0</v>
      </c>
      <c r="AY22" s="23" t="s">
        <v>480</v>
      </c>
      <c r="AZ22" s="23" t="s">
        <v>481</v>
      </c>
      <c r="BA22" s="23" t="s">
        <v>482</v>
      </c>
      <c r="BB22" s="23" t="s">
        <v>411</v>
      </c>
      <c r="BC22" s="29">
        <v>42108</v>
      </c>
      <c r="BD22" s="29" t="s">
        <v>425</v>
      </c>
      <c r="BE22" s="79">
        <v>643</v>
      </c>
      <c r="BF22" s="78">
        <v>21.433333333333334</v>
      </c>
    </row>
    <row r="23" spans="1:58" x14ac:dyDescent="0.25">
      <c r="A23" s="22" t="s">
        <v>44</v>
      </c>
      <c r="B23" s="24" t="s">
        <v>486</v>
      </c>
      <c r="C23" s="24"/>
      <c r="D23" s="24"/>
      <c r="E23" s="24"/>
      <c r="F23" s="24"/>
      <c r="G23" s="24"/>
      <c r="H23" s="24"/>
      <c r="I23" s="23" t="s">
        <v>369</v>
      </c>
      <c r="J23" s="31">
        <v>17600</v>
      </c>
      <c r="K23" s="31">
        <v>0</v>
      </c>
      <c r="L23" s="6">
        <f t="shared" si="0"/>
        <v>17600</v>
      </c>
      <c r="M23" s="31">
        <v>0</v>
      </c>
      <c r="N23" s="24"/>
      <c r="O23" s="24"/>
      <c r="P23" s="23">
        <v>2252520</v>
      </c>
      <c r="Q23" s="23" t="s">
        <v>483</v>
      </c>
      <c r="R23" s="23" t="s">
        <v>484</v>
      </c>
      <c r="S23" s="23" t="s">
        <v>52</v>
      </c>
      <c r="T23" s="24"/>
      <c r="U23" s="24"/>
      <c r="V23" s="24"/>
      <c r="W23" s="23" t="s">
        <v>56</v>
      </c>
      <c r="X23" s="23">
        <v>0</v>
      </c>
      <c r="Y23" s="23">
        <v>0</v>
      </c>
      <c r="Z23" s="23" t="s">
        <v>56</v>
      </c>
      <c r="AA23" s="23" t="s">
        <v>56</v>
      </c>
      <c r="AB23" s="23" t="s">
        <v>56</v>
      </c>
      <c r="AC23" s="23">
        <v>0</v>
      </c>
      <c r="AD23" s="24"/>
      <c r="AE23" s="23">
        <v>0</v>
      </c>
      <c r="AF23" s="23">
        <v>0</v>
      </c>
      <c r="AG23" s="23" t="s">
        <v>58</v>
      </c>
      <c r="AH23" s="23">
        <v>0</v>
      </c>
      <c r="AI23" s="23" t="s">
        <v>59</v>
      </c>
      <c r="AJ23" s="23" t="s">
        <v>60</v>
      </c>
      <c r="AK23" s="24"/>
      <c r="AL23" s="23" t="s">
        <v>61</v>
      </c>
      <c r="AM23" s="23" t="s">
        <v>62</v>
      </c>
      <c r="AN23" s="23" t="s">
        <v>451</v>
      </c>
      <c r="AO23" s="23" t="s">
        <v>88</v>
      </c>
      <c r="AP23" s="23" t="s">
        <v>89</v>
      </c>
      <c r="AQ23" s="23" t="s">
        <v>90</v>
      </c>
      <c r="AR23" s="23" t="s">
        <v>485</v>
      </c>
      <c r="AS23" s="23" t="s">
        <v>92</v>
      </c>
      <c r="AT23" s="23" t="s">
        <v>68</v>
      </c>
      <c r="AU23" s="23" t="s">
        <v>93</v>
      </c>
      <c r="AV23" s="23" t="s">
        <v>452</v>
      </c>
      <c r="AW23" s="23" t="s">
        <v>274</v>
      </c>
      <c r="AX23" s="23">
        <v>0</v>
      </c>
      <c r="AY23" s="23" t="s">
        <v>486</v>
      </c>
      <c r="AZ23" s="23" t="s">
        <v>487</v>
      </c>
      <c r="BA23" s="23" t="s">
        <v>488</v>
      </c>
      <c r="BB23" s="23" t="s">
        <v>411</v>
      </c>
      <c r="BC23" s="29">
        <v>42501</v>
      </c>
      <c r="BD23" s="29" t="s">
        <v>452</v>
      </c>
      <c r="BE23" s="79">
        <v>253</v>
      </c>
      <c r="BF23" s="78">
        <v>8.4333333333333336</v>
      </c>
    </row>
    <row r="24" spans="1:58" x14ac:dyDescent="0.25">
      <c r="A24" s="22" t="s">
        <v>44</v>
      </c>
      <c r="B24" s="24" t="s">
        <v>495</v>
      </c>
      <c r="C24" s="24"/>
      <c r="D24" s="24"/>
      <c r="E24" s="24"/>
      <c r="F24" s="24"/>
      <c r="G24" s="24"/>
      <c r="H24" s="24"/>
      <c r="I24" s="37" t="s">
        <v>48</v>
      </c>
      <c r="J24" s="48">
        <v>154398.16</v>
      </c>
      <c r="K24" s="48">
        <v>125000</v>
      </c>
      <c r="L24" s="6">
        <f t="shared" si="0"/>
        <v>29398.160000000003</v>
      </c>
      <c r="M24" s="24"/>
      <c r="N24" s="24"/>
      <c r="O24" s="24"/>
      <c r="P24" s="23">
        <v>2110156</v>
      </c>
      <c r="Q24" s="23" t="s">
        <v>489</v>
      </c>
      <c r="R24" s="23" t="s">
        <v>490</v>
      </c>
      <c r="S24" s="23" t="s">
        <v>52</v>
      </c>
      <c r="T24" s="23" t="s">
        <v>491</v>
      </c>
      <c r="U24" s="23" t="s">
        <v>492</v>
      </c>
      <c r="V24" s="23" t="s">
        <v>493</v>
      </c>
      <c r="W24" s="23" t="s">
        <v>56</v>
      </c>
      <c r="X24" s="23">
        <v>0</v>
      </c>
      <c r="Y24" s="23">
        <v>0</v>
      </c>
      <c r="Z24" s="23" t="s">
        <v>56</v>
      </c>
      <c r="AA24" s="23" t="s">
        <v>56</v>
      </c>
      <c r="AB24" s="23" t="s">
        <v>56</v>
      </c>
      <c r="AC24" s="23">
        <v>0</v>
      </c>
      <c r="AD24" s="24"/>
      <c r="AE24" s="23">
        <v>0</v>
      </c>
      <c r="AF24" s="23">
        <v>0</v>
      </c>
      <c r="AG24" s="23" t="s">
        <v>58</v>
      </c>
      <c r="AH24" s="23">
        <v>0</v>
      </c>
      <c r="AI24" s="23" t="s">
        <v>59</v>
      </c>
      <c r="AJ24" s="23" t="s">
        <v>60</v>
      </c>
      <c r="AK24" s="24"/>
      <c r="AL24" s="23" t="s">
        <v>61</v>
      </c>
      <c r="AM24" s="23" t="s">
        <v>62</v>
      </c>
      <c r="AN24" s="23" t="s">
        <v>199</v>
      </c>
      <c r="AO24" s="23" t="s">
        <v>88</v>
      </c>
      <c r="AP24" s="23" t="s">
        <v>494</v>
      </c>
      <c r="AQ24" s="23" t="s">
        <v>65</v>
      </c>
      <c r="AR24" s="23" t="s">
        <v>406</v>
      </c>
      <c r="AS24" s="23" t="s">
        <v>283</v>
      </c>
      <c r="AT24" s="23" t="s">
        <v>284</v>
      </c>
      <c r="AU24" s="23" t="s">
        <v>93</v>
      </c>
      <c r="AV24" s="23" t="s">
        <v>407</v>
      </c>
      <c r="AW24" s="23" t="s">
        <v>106</v>
      </c>
      <c r="AX24" s="23">
        <v>0</v>
      </c>
      <c r="AY24" s="23" t="s">
        <v>495</v>
      </c>
      <c r="AZ24" s="23" t="s">
        <v>496</v>
      </c>
      <c r="BA24" s="23" t="s">
        <v>497</v>
      </c>
      <c r="BB24" s="23" t="s">
        <v>411</v>
      </c>
      <c r="BC24" s="29">
        <v>42173</v>
      </c>
      <c r="BD24" s="29" t="s">
        <v>407</v>
      </c>
      <c r="BE24" s="79">
        <v>586</v>
      </c>
      <c r="BF24" s="78">
        <v>19.533333333333335</v>
      </c>
    </row>
    <row r="25" spans="1:58" x14ac:dyDescent="0.25">
      <c r="A25" s="22" t="s">
        <v>44</v>
      </c>
      <c r="B25" s="24" t="s">
        <v>501</v>
      </c>
      <c r="C25" s="24"/>
      <c r="D25" s="24"/>
      <c r="E25" s="24"/>
      <c r="F25" s="24"/>
      <c r="G25" s="24"/>
      <c r="H25" s="24"/>
      <c r="I25" s="69" t="str">
        <f>IF(AW25="Acordo antes da Sentença","ACORDO",IF(AW25="Acordo Após Decisão do Tribunal Estadual","ACORDO",IF(AW25="Acordos após a Sentença e até Decisão do Tribunal Estadual","ACORDO",IF(AW25="Procedência Parcial - 1ª Instância","PROCEDÊNCIA PARCIAL",IF(AW25="Procedência Parcial - 2ª Instância - Recurso do Autor","PROCEDÊNCIA PARCIAL",IF(AW25="Procedência Parcial - 2ª Instância - Recurso do Banco","PROCEDÊNCIA PARCIAL",IF(AW25="Procedência Total - 1ª Instância","PROCEDÊNCIA TOTAL",IF(AW25="Procedência Total - 2ª Instância - Recurso do Banco","PROCEDÊNCIA TOTAL",IF(AW25="Improcedência da Ação - 1ª Instância","PAGAMENTO ZERO",IF(AW25="Extinção Art. 267 - Sem Possibilidade Nova Ação - 1ª Instância","PAGAMENTO ZERO",IF(AW25="Extinção Art. 267 - Com Possibilidade Nova Ação - 1ª Instância","PAGAMENTO ZERO",IF(AW25="Improcedência da Ação - 2ª Instância - Recurso do Autor","PAGAMENTO ZERO",IF(AW25="Improcedência da Ação - 2ª Instância - Recurso do Banco","PAGAMENTO ZERO",IF(AW25="Extinção Art. 267 - Com Possibilidade Nova Ação - 2ª Instância - Recurso do Banco","PAGAMENTO ZERO",IF(AW25="Extinção Art. 267 - Com Possibilidade Nova Ação - 2ª Instância - Recurso do Banco","PAGAMENTO ZERO",IF(AW25="Procedência Total - 2ª Instância - Recurso do Autor","PROCEDÊNCIA TOTAL"))))))))))))))))</f>
        <v>PROCEDÊNCIA TOTAL</v>
      </c>
      <c r="J25" s="47">
        <v>1000</v>
      </c>
      <c r="K25" s="47">
        <v>1000</v>
      </c>
      <c r="L25" s="6">
        <f t="shared" si="0"/>
        <v>0</v>
      </c>
      <c r="M25" s="24"/>
      <c r="N25" s="24"/>
      <c r="O25" s="24"/>
      <c r="P25" s="23">
        <v>2223178</v>
      </c>
      <c r="Q25" s="23" t="s">
        <v>498</v>
      </c>
      <c r="R25" s="23" t="s">
        <v>499</v>
      </c>
      <c r="S25" s="23" t="s">
        <v>52</v>
      </c>
      <c r="T25" s="24"/>
      <c r="U25" s="23" t="s">
        <v>259</v>
      </c>
      <c r="V25" s="24"/>
      <c r="W25" s="23" t="s">
        <v>56</v>
      </c>
      <c r="X25" s="23">
        <v>0</v>
      </c>
      <c r="Y25" s="23">
        <v>0</v>
      </c>
      <c r="Z25" s="23" t="s">
        <v>56</v>
      </c>
      <c r="AA25" s="23" t="s">
        <v>56</v>
      </c>
      <c r="AB25" s="23" t="s">
        <v>56</v>
      </c>
      <c r="AC25" s="23">
        <v>0</v>
      </c>
      <c r="AD25" s="24"/>
      <c r="AE25" s="23">
        <v>0</v>
      </c>
      <c r="AF25" s="23">
        <v>0</v>
      </c>
      <c r="AG25" s="23" t="s">
        <v>58</v>
      </c>
      <c r="AH25" s="23">
        <v>0</v>
      </c>
      <c r="AI25" s="23" t="s">
        <v>59</v>
      </c>
      <c r="AJ25" s="23" t="s">
        <v>60</v>
      </c>
      <c r="AK25" s="24"/>
      <c r="AL25" s="23" t="s">
        <v>61</v>
      </c>
      <c r="AM25" s="23" t="s">
        <v>86</v>
      </c>
      <c r="AN25" s="23" t="s">
        <v>151</v>
      </c>
      <c r="AO25" s="23" t="s">
        <v>88</v>
      </c>
      <c r="AP25" s="23" t="s">
        <v>500</v>
      </c>
      <c r="AQ25" s="23" t="s">
        <v>65</v>
      </c>
      <c r="AR25" s="23" t="s">
        <v>485</v>
      </c>
      <c r="AS25" s="23" t="s">
        <v>92</v>
      </c>
      <c r="AT25" s="23" t="s">
        <v>68</v>
      </c>
      <c r="AU25" s="23" t="s">
        <v>93</v>
      </c>
      <c r="AV25" s="23" t="s">
        <v>425</v>
      </c>
      <c r="AW25" s="23" t="s">
        <v>262</v>
      </c>
      <c r="AX25" s="23">
        <v>0</v>
      </c>
      <c r="AY25" s="23" t="s">
        <v>501</v>
      </c>
      <c r="AZ25" s="23" t="s">
        <v>502</v>
      </c>
      <c r="BA25" s="23" t="s">
        <v>503</v>
      </c>
      <c r="BB25" s="23" t="s">
        <v>411</v>
      </c>
      <c r="BC25" s="29">
        <v>42446</v>
      </c>
      <c r="BD25" s="29" t="s">
        <v>425</v>
      </c>
      <c r="BE25" s="79">
        <v>305</v>
      </c>
      <c r="BF25" s="78">
        <v>10.166666666666666</v>
      </c>
    </row>
    <row r="26" spans="1:58" x14ac:dyDescent="0.25">
      <c r="A26" s="22" t="s">
        <v>44</v>
      </c>
      <c r="B26" s="24" t="s">
        <v>514</v>
      </c>
      <c r="C26" s="24"/>
      <c r="D26" s="24"/>
      <c r="E26" s="24"/>
      <c r="F26" s="24"/>
      <c r="G26" s="24"/>
      <c r="H26" s="24"/>
      <c r="I26" s="69" t="str">
        <f>IF(AW26="Acordo antes da Sentença","ACORDO",IF(AW26="Acordo Após Decisão do Tribunal Estadual","ACORDO",IF(AW26="Acordos após a Sentença e até Decisão do Tribunal Estadual","ACORDO",IF(AW26="Procedência Parcial - 1ª Instância","PROCEDÊNCIA PARCIAL",IF(AW26="Procedência Parcial - 2ª Instância - Recurso do Autor","PROCEDÊNCIA PARCIAL",IF(AW26="Procedência Parcial - 2ª Instância - Recurso do Banco","PROCEDÊNCIA PARCIAL",IF(AW26="Procedência Total - 1ª Instância","PROCEDÊNCIA TOTAL",IF(AW26="Procedência Total - 2ª Instância - Recurso do Banco","PROCEDÊNCIA TOTAL",IF(AW26="Improcedência da Ação - 1ª Instância","PAGAMENTO ZERO",IF(AW26="Extinção Art. 267 - Sem Possibilidade Nova Ação - 1ª Instância","PAGAMENTO ZERO",IF(AW26="Extinção Art. 267 - Com Possibilidade Nova Ação - 1ª Instância","PAGAMENTO ZERO",IF(AW26="Improcedência da Ação - 2ª Instância - Recurso do Autor","PAGAMENTO ZERO",IF(AW26="Improcedência da Ação - 2ª Instância - Recurso do Banco","PAGAMENTO ZERO",IF(AW26="Extinção Art. 267 - Com Possibilidade Nova Ação - 2ª Instância - Recurso do Banco","PAGAMENTO ZERO",IF(AW26="Extinção Art. 267 - Com Possibilidade Nova Ação - 2ª Instância - Recurso do Banco","PAGAMENTO ZERO",IF(AW26="Procedência Total - 2ª Instância - Recurso do Autor","PROCEDÊNCIA TOTAL"))))))))))))))))</f>
        <v>PROCEDÊNCIA TOTAL</v>
      </c>
      <c r="J26" s="47">
        <v>441133.89</v>
      </c>
      <c r="K26" s="47">
        <v>441133.89</v>
      </c>
      <c r="L26" s="6">
        <f t="shared" si="0"/>
        <v>0</v>
      </c>
      <c r="M26" s="24"/>
      <c r="N26" s="24"/>
      <c r="O26" s="24"/>
      <c r="P26" s="23">
        <v>1480163</v>
      </c>
      <c r="Q26" s="23" t="s">
        <v>507</v>
      </c>
      <c r="R26" s="23" t="s">
        <v>508</v>
      </c>
      <c r="S26" s="23" t="s">
        <v>52</v>
      </c>
      <c r="T26" s="23" t="s">
        <v>509</v>
      </c>
      <c r="U26" s="23" t="s">
        <v>510</v>
      </c>
      <c r="V26" s="23" t="s">
        <v>511</v>
      </c>
      <c r="W26" s="23" t="s">
        <v>56</v>
      </c>
      <c r="X26" s="23">
        <v>0</v>
      </c>
      <c r="Y26" s="23">
        <v>170692</v>
      </c>
      <c r="Z26" s="23" t="s">
        <v>56</v>
      </c>
      <c r="AA26" s="23" t="s">
        <v>56</v>
      </c>
      <c r="AB26" s="23" t="s">
        <v>56</v>
      </c>
      <c r="AC26" s="23">
        <v>0</v>
      </c>
      <c r="AD26" s="24"/>
      <c r="AE26" s="23">
        <v>0</v>
      </c>
      <c r="AF26" s="23">
        <v>0</v>
      </c>
      <c r="AG26" s="23" t="s">
        <v>58</v>
      </c>
      <c r="AH26" s="23">
        <v>0</v>
      </c>
      <c r="AI26" s="23" t="s">
        <v>150</v>
      </c>
      <c r="AJ26" s="23" t="s">
        <v>60</v>
      </c>
      <c r="AK26" s="24"/>
      <c r="AL26" s="23" t="s">
        <v>61</v>
      </c>
      <c r="AM26" s="23" t="s">
        <v>270</v>
      </c>
      <c r="AN26" s="23" t="s">
        <v>199</v>
      </c>
      <c r="AO26" s="23" t="s">
        <v>512</v>
      </c>
      <c r="AP26" s="23" t="s">
        <v>153</v>
      </c>
      <c r="AQ26" s="23" t="s">
        <v>65</v>
      </c>
      <c r="AR26" s="23" t="s">
        <v>513</v>
      </c>
      <c r="AS26" s="23" t="s">
        <v>92</v>
      </c>
      <c r="AT26" s="23" t="s">
        <v>68</v>
      </c>
      <c r="AU26" s="23" t="s">
        <v>93</v>
      </c>
      <c r="AV26" s="23" t="s">
        <v>452</v>
      </c>
      <c r="AW26" s="23" t="s">
        <v>191</v>
      </c>
      <c r="AX26" s="23">
        <v>0</v>
      </c>
      <c r="AY26" s="23" t="s">
        <v>514</v>
      </c>
      <c r="AZ26" s="23" t="s">
        <v>515</v>
      </c>
      <c r="BA26" s="23" t="s">
        <v>516</v>
      </c>
      <c r="BB26" s="23" t="s">
        <v>517</v>
      </c>
      <c r="BC26" s="29">
        <v>41088</v>
      </c>
      <c r="BD26" s="29" t="s">
        <v>452</v>
      </c>
      <c r="BE26" s="79">
        <v>1666</v>
      </c>
      <c r="BF26" s="78">
        <v>55.533333333333331</v>
      </c>
    </row>
    <row r="27" spans="1:58" x14ac:dyDescent="0.25">
      <c r="A27" s="22" t="s">
        <v>44</v>
      </c>
      <c r="B27" s="24" t="s">
        <v>522</v>
      </c>
      <c r="C27" s="24"/>
      <c r="D27" s="24"/>
      <c r="E27" s="24"/>
      <c r="F27" s="24"/>
      <c r="G27" s="24"/>
      <c r="H27" s="24"/>
      <c r="I27" s="37" t="s">
        <v>48</v>
      </c>
      <c r="J27" s="47">
        <v>473606.69</v>
      </c>
      <c r="K27" s="47">
        <v>430551.54</v>
      </c>
      <c r="L27" s="6">
        <f t="shared" si="0"/>
        <v>43055.150000000023</v>
      </c>
      <c r="M27" s="24"/>
      <c r="N27" s="24"/>
      <c r="O27" s="24"/>
      <c r="P27" s="23">
        <v>2331060</v>
      </c>
      <c r="Q27" s="23" t="s">
        <v>518</v>
      </c>
      <c r="R27" s="23" t="s">
        <v>519</v>
      </c>
      <c r="S27" s="23" t="s">
        <v>52</v>
      </c>
      <c r="T27" s="24"/>
      <c r="U27" s="24"/>
      <c r="V27" s="24"/>
      <c r="W27" s="23" t="s">
        <v>56</v>
      </c>
      <c r="X27" s="23">
        <v>0</v>
      </c>
      <c r="Y27" s="23">
        <v>0</v>
      </c>
      <c r="Z27" s="23" t="s">
        <v>56</v>
      </c>
      <c r="AA27" s="23" t="s">
        <v>56</v>
      </c>
      <c r="AB27" s="23" t="s">
        <v>56</v>
      </c>
      <c r="AC27" s="23">
        <v>0</v>
      </c>
      <c r="AD27" s="24"/>
      <c r="AE27" s="23">
        <v>0</v>
      </c>
      <c r="AF27" s="23">
        <v>0</v>
      </c>
      <c r="AG27" s="23" t="s">
        <v>58</v>
      </c>
      <c r="AH27" s="23">
        <v>0</v>
      </c>
      <c r="AI27" s="23" t="s">
        <v>59</v>
      </c>
      <c r="AJ27" s="23" t="s">
        <v>60</v>
      </c>
      <c r="AK27" s="24"/>
      <c r="AL27" s="23" t="s">
        <v>61</v>
      </c>
      <c r="AM27" s="23" t="s">
        <v>345</v>
      </c>
      <c r="AN27" s="23" t="s">
        <v>520</v>
      </c>
      <c r="AO27" s="23" t="s">
        <v>88</v>
      </c>
      <c r="AP27" s="23" t="s">
        <v>169</v>
      </c>
      <c r="AQ27" s="23" t="s">
        <v>65</v>
      </c>
      <c r="AR27" s="23" t="s">
        <v>134</v>
      </c>
      <c r="AS27" s="23" t="s">
        <v>92</v>
      </c>
      <c r="AT27" s="23" t="s">
        <v>68</v>
      </c>
      <c r="AU27" s="23" t="s">
        <v>93</v>
      </c>
      <c r="AV27" s="23" t="s">
        <v>521</v>
      </c>
      <c r="AW27" s="23" t="s">
        <v>70</v>
      </c>
      <c r="AX27" s="23">
        <v>0</v>
      </c>
      <c r="AY27" s="23" t="s">
        <v>522</v>
      </c>
      <c r="AZ27" s="23" t="s">
        <v>523</v>
      </c>
      <c r="BA27" s="23" t="s">
        <v>524</v>
      </c>
      <c r="BB27" s="23" t="s">
        <v>517</v>
      </c>
      <c r="BC27" s="29">
        <v>42643</v>
      </c>
      <c r="BD27" s="29" t="s">
        <v>521</v>
      </c>
      <c r="BE27" s="79">
        <v>118</v>
      </c>
      <c r="BF27" s="78">
        <v>3.9333333333333331</v>
      </c>
    </row>
    <row r="28" spans="1:58" x14ac:dyDescent="0.25">
      <c r="A28" s="22" t="s">
        <v>44</v>
      </c>
      <c r="B28" s="24" t="s">
        <v>531</v>
      </c>
      <c r="C28" s="24"/>
      <c r="D28" s="24"/>
      <c r="E28" s="24"/>
      <c r="F28" s="24"/>
      <c r="G28" s="24"/>
      <c r="H28" s="24"/>
      <c r="I28" s="69" t="str">
        <f>IF(AW28="Acordo antes da Sentença","ACORDO",IF(AW28="Acordo Após Decisão do Tribunal Estadual","ACORDO",IF(AW28="Acordos após a Sentença e até Decisão do Tribunal Estadual","ACORDO",IF(AW28="Procedência Parcial - 1ª Instância","PROCEDÊNCIA PARCIAL",IF(AW28="Procedência Parcial - 2ª Instância - Recurso do Autor","PROCEDÊNCIA PARCIAL",IF(AW28="Procedência Parcial - 2ª Instância - Recurso do Banco","PROCEDÊNCIA PARCIAL",IF(AW28="Procedência Total - 1ª Instância","PROCEDÊNCIA TOTAL",IF(AW28="Procedência Total - 2ª Instância - Recurso do Banco","PROCEDÊNCIA TOTAL",IF(AW28="Improcedência da Ação - 1ª Instância","PAGAMENTO ZERO",IF(AW28="Extinção Art. 267 - Sem Possibilidade Nova Ação - 1ª Instância","PAGAMENTO ZERO",IF(AW28="Extinção Art. 267 - Com Possibilidade Nova Ação - 1ª Instância","PAGAMENTO ZERO",IF(AW28="Improcedência da Ação - 2ª Instância - Recurso do Autor","PAGAMENTO ZERO",IF(AW28="Improcedência da Ação - 2ª Instância - Recurso do Banco","PAGAMENTO ZERO",IF(AW28="Extinção Art. 267 - Com Possibilidade Nova Ação - 2ª Instância - Recurso do Banco","PAGAMENTO ZERO",IF(AW28="Extinção Art. 267 - Com Possibilidade Nova Ação - 2ª Instância - Recurso do Banco","PAGAMENTO ZERO",IF(AW28="Procedência Total - 2ª Instância - Recurso do Autor","PROCEDÊNCIA TOTAL"))))))))))))))))</f>
        <v>PROCEDÊNCIA PARCIAL</v>
      </c>
      <c r="J28" s="47">
        <v>71450.55</v>
      </c>
      <c r="K28" s="47">
        <v>71450.55</v>
      </c>
      <c r="L28" s="6">
        <f t="shared" si="0"/>
        <v>0</v>
      </c>
      <c r="M28" s="24"/>
      <c r="N28" s="24"/>
      <c r="O28" s="24"/>
      <c r="P28" s="23">
        <v>1658794</v>
      </c>
      <c r="Q28" s="23" t="s">
        <v>525</v>
      </c>
      <c r="R28" s="23" t="s">
        <v>526</v>
      </c>
      <c r="S28" s="23" t="s">
        <v>52</v>
      </c>
      <c r="T28" s="23" t="s">
        <v>527</v>
      </c>
      <c r="U28" s="23" t="s">
        <v>528</v>
      </c>
      <c r="V28" s="23" t="s">
        <v>529</v>
      </c>
      <c r="W28" s="23" t="s">
        <v>56</v>
      </c>
      <c r="X28" s="23">
        <v>0</v>
      </c>
      <c r="Y28" s="23">
        <v>12144</v>
      </c>
      <c r="Z28" s="23" t="s">
        <v>56</v>
      </c>
      <c r="AA28" s="23" t="s">
        <v>56</v>
      </c>
      <c r="AB28" s="23" t="s">
        <v>56</v>
      </c>
      <c r="AC28" s="23">
        <v>0</v>
      </c>
      <c r="AD28" s="23" t="s">
        <v>102</v>
      </c>
      <c r="AE28" s="23">
        <v>0</v>
      </c>
      <c r="AF28" s="23">
        <v>0</v>
      </c>
      <c r="AG28" s="23" t="s">
        <v>58</v>
      </c>
      <c r="AH28" s="23">
        <v>0</v>
      </c>
      <c r="AI28" s="23" t="s">
        <v>59</v>
      </c>
      <c r="AJ28" s="23" t="s">
        <v>60</v>
      </c>
      <c r="AK28" s="24"/>
      <c r="AL28" s="23" t="s">
        <v>61</v>
      </c>
      <c r="AM28" s="23" t="s">
        <v>270</v>
      </c>
      <c r="AN28" s="23" t="s">
        <v>63</v>
      </c>
      <c r="AO28" s="23" t="s">
        <v>64</v>
      </c>
      <c r="AP28" s="23" t="s">
        <v>218</v>
      </c>
      <c r="AQ28" s="23" t="s">
        <v>65</v>
      </c>
      <c r="AR28" s="23" t="s">
        <v>406</v>
      </c>
      <c r="AS28" s="23" t="s">
        <v>283</v>
      </c>
      <c r="AT28" s="23" t="s">
        <v>284</v>
      </c>
      <c r="AU28" s="23" t="s">
        <v>93</v>
      </c>
      <c r="AV28" s="23" t="s">
        <v>530</v>
      </c>
      <c r="AW28" s="23" t="s">
        <v>332</v>
      </c>
      <c r="AX28" s="23">
        <v>0</v>
      </c>
      <c r="AY28" s="23" t="s">
        <v>531</v>
      </c>
      <c r="AZ28" s="23" t="s">
        <v>532</v>
      </c>
      <c r="BA28" s="23" t="s">
        <v>533</v>
      </c>
      <c r="BB28" s="23" t="s">
        <v>411</v>
      </c>
      <c r="BC28" s="29">
        <v>41443</v>
      </c>
      <c r="BD28" s="29" t="s">
        <v>530</v>
      </c>
      <c r="BE28" s="79">
        <v>1323</v>
      </c>
      <c r="BF28" s="78">
        <v>44.1</v>
      </c>
    </row>
    <row r="29" spans="1:58" x14ac:dyDescent="0.25">
      <c r="A29" s="22" t="s">
        <v>973</v>
      </c>
      <c r="B29" s="24" t="s">
        <v>1505</v>
      </c>
      <c r="C29" s="24"/>
      <c r="D29" s="24"/>
      <c r="E29" s="24"/>
      <c r="F29" s="24"/>
      <c r="G29" s="24"/>
      <c r="H29" s="24"/>
      <c r="I29" s="69" t="str">
        <f t="shared" ref="I29:I54" si="1">IF(AW29="Acordo antes da Sentença","ACORDO",IF(AW29="Acordo Após Decisão do Tribunal Estadual","ACORDO",IF(AW29="Acordos após a Sentença e até Decisão do Tribunal Estadual","ACORDO",IF(AW29="Procedência Parcial - 1ª Instância","PROCEDÊNCIA PARCIAL",IF(AW29="Procedência Parcial - 2ª Instância - Recurso do Autor","PROCEDÊNCIA PARCIAL",IF(AW29="Procedência Parcial - 2ª Instância - Recurso do Banco","PROCEDÊNCIA PARCIAL",IF(AW29="Procedência Total - 1ª Instância","PROCEDÊNCIA TOTAL",IF(AW29="Procedência Total - 2ª Instância - Recurso do Banco","PROCEDÊNCIA TOTAL",IF(AW29="Improcedência da Ação - 1ª Instância","PAGAMENTO ZERO",IF(AW29="Extinção Art. 267 - Sem Possibilidade Nova Ação - 1ª Instância","PAGAMENTO ZERO",IF(AW29="Extinção Art. 267 - Com Possibilidade Nova Ação - 1ª Instância","PAGAMENTO ZERO",IF(AW29="Improcedência da Ação - 2ª Instância - Recurso do Autor","PAGAMENTO ZERO",IF(AW29="Improcedência da Ação - 2ª Instância - Recurso do Banco","PAGAMENTO ZERO",IF(AW29="Extinção Art. 267 - Com Possibilidade Nova Ação - 2ª Instância - Recurso do Banco","PAGAMENTO ZERO",IF(AW29="Extinção Art. 267 - Com Possibilidade Nova Ação - 2ª Instância - Recurso do Banco","PAGAMENTO ZERO",IF(AW29="Procedência Total - 2ª Instância - Recurso do Autor","PROCEDÊNCIA TOTAL"))))))))))))))))</f>
        <v>PROCEDÊNCIA TOTAL</v>
      </c>
      <c r="J29" s="47">
        <v>8365.2099999999991</v>
      </c>
      <c r="K29" s="47">
        <v>8365.2099999999991</v>
      </c>
      <c r="L29" s="6">
        <f t="shared" si="0"/>
        <v>0</v>
      </c>
      <c r="M29" s="24"/>
      <c r="N29" s="24"/>
      <c r="O29" s="38" t="s">
        <v>49</v>
      </c>
      <c r="P29" s="23">
        <v>1149205</v>
      </c>
      <c r="Q29" s="23" t="s">
        <v>1501</v>
      </c>
      <c r="R29" s="23" t="s">
        <v>1502</v>
      </c>
      <c r="S29" s="23" t="s">
        <v>52</v>
      </c>
      <c r="T29" s="23"/>
      <c r="U29" s="23"/>
      <c r="V29" s="23"/>
      <c r="W29" s="23" t="s">
        <v>56</v>
      </c>
      <c r="X29" s="23">
        <v>0</v>
      </c>
      <c r="Y29" s="23">
        <v>0</v>
      </c>
      <c r="Z29" s="23" t="s">
        <v>56</v>
      </c>
      <c r="AA29" s="23" t="s">
        <v>56</v>
      </c>
      <c r="AB29" s="23" t="s">
        <v>56</v>
      </c>
      <c r="AC29" s="23">
        <v>0</v>
      </c>
      <c r="AD29" s="23"/>
      <c r="AE29" s="23">
        <v>0</v>
      </c>
      <c r="AF29" s="23">
        <v>4800</v>
      </c>
      <c r="AG29" s="23" t="s">
        <v>58</v>
      </c>
      <c r="AH29" s="23">
        <v>0</v>
      </c>
      <c r="AI29" s="23"/>
      <c r="AJ29" s="23"/>
      <c r="AK29" s="24"/>
      <c r="AL29" s="23" t="s">
        <v>61</v>
      </c>
      <c r="AM29" s="23" t="s">
        <v>270</v>
      </c>
      <c r="AN29" s="23" t="s">
        <v>1503</v>
      </c>
      <c r="AO29" s="23" t="s">
        <v>88</v>
      </c>
      <c r="AP29" s="23" t="s">
        <v>564</v>
      </c>
      <c r="AQ29" s="23" t="s">
        <v>65</v>
      </c>
      <c r="AR29" s="23" t="s">
        <v>1504</v>
      </c>
      <c r="AS29" s="23" t="s">
        <v>340</v>
      </c>
      <c r="AT29" s="23" t="s">
        <v>190</v>
      </c>
      <c r="AU29" s="23" t="s">
        <v>93</v>
      </c>
      <c r="AV29" s="23" t="s">
        <v>1006</v>
      </c>
      <c r="AW29" s="23" t="s">
        <v>262</v>
      </c>
      <c r="AX29" s="23">
        <v>0</v>
      </c>
      <c r="AY29" s="23" t="s">
        <v>1505</v>
      </c>
      <c r="AZ29" s="23" t="s">
        <v>1506</v>
      </c>
      <c r="BA29" s="29">
        <v>40164</v>
      </c>
      <c r="BB29" s="23">
        <v>0</v>
      </c>
      <c r="BC29" s="29">
        <v>40164</v>
      </c>
      <c r="BD29" s="29" t="s">
        <v>1006</v>
      </c>
      <c r="BE29" s="79">
        <v>2605</v>
      </c>
      <c r="BF29" s="78">
        <v>86.833333333333329</v>
      </c>
    </row>
    <row r="30" spans="1:58" x14ac:dyDescent="0.25">
      <c r="A30" s="22" t="s">
        <v>973</v>
      </c>
      <c r="B30" s="24" t="s">
        <v>1512</v>
      </c>
      <c r="C30" s="24"/>
      <c r="D30" s="24"/>
      <c r="E30" s="24"/>
      <c r="F30" s="24"/>
      <c r="G30" s="24"/>
      <c r="H30" s="24"/>
      <c r="I30" s="69" t="str">
        <f t="shared" si="1"/>
        <v>PROCEDÊNCIA TOTAL</v>
      </c>
      <c r="J30" s="47">
        <v>12363.78</v>
      </c>
      <c r="K30" s="47">
        <v>12363.78</v>
      </c>
      <c r="L30" s="6">
        <f t="shared" si="0"/>
        <v>0</v>
      </c>
      <c r="M30" s="24"/>
      <c r="N30" s="24"/>
      <c r="O30" s="38" t="s">
        <v>49</v>
      </c>
      <c r="P30" s="23">
        <v>1202100</v>
      </c>
      <c r="Q30" s="23" t="s">
        <v>1507</v>
      </c>
      <c r="R30" s="23" t="s">
        <v>1508</v>
      </c>
      <c r="S30" s="23" t="s">
        <v>52</v>
      </c>
      <c r="T30" s="23" t="s">
        <v>1509</v>
      </c>
      <c r="U30" s="23" t="s">
        <v>1510</v>
      </c>
      <c r="V30" s="23" t="s">
        <v>1511</v>
      </c>
      <c r="W30" s="23" t="s">
        <v>56</v>
      </c>
      <c r="X30" s="23">
        <v>0</v>
      </c>
      <c r="Y30" s="23">
        <v>5076.29</v>
      </c>
      <c r="Z30" s="23" t="s">
        <v>56</v>
      </c>
      <c r="AA30" s="23" t="s">
        <v>56</v>
      </c>
      <c r="AB30" s="23" t="s">
        <v>56</v>
      </c>
      <c r="AC30" s="23">
        <v>0</v>
      </c>
      <c r="AD30" s="23" t="s">
        <v>57</v>
      </c>
      <c r="AE30" s="23">
        <v>0</v>
      </c>
      <c r="AF30" s="23">
        <v>1000</v>
      </c>
      <c r="AG30" s="23" t="s">
        <v>58</v>
      </c>
      <c r="AH30" s="23">
        <v>0</v>
      </c>
      <c r="AI30" s="23" t="s">
        <v>59</v>
      </c>
      <c r="AJ30" s="23" t="s">
        <v>60</v>
      </c>
      <c r="AK30" s="24"/>
      <c r="AL30" s="23" t="s">
        <v>61</v>
      </c>
      <c r="AM30" s="23" t="s">
        <v>62</v>
      </c>
      <c r="AN30" s="23" t="s">
        <v>405</v>
      </c>
      <c r="AO30" s="23" t="s">
        <v>88</v>
      </c>
      <c r="AP30" s="23" t="s">
        <v>187</v>
      </c>
      <c r="AQ30" s="23" t="s">
        <v>65</v>
      </c>
      <c r="AR30" s="23" t="s">
        <v>188</v>
      </c>
      <c r="AS30" s="23" t="s">
        <v>189</v>
      </c>
      <c r="AT30" s="23" t="s">
        <v>190</v>
      </c>
      <c r="AU30" s="23" t="s">
        <v>93</v>
      </c>
      <c r="AV30" s="23" t="s">
        <v>981</v>
      </c>
      <c r="AW30" s="23" t="s">
        <v>262</v>
      </c>
      <c r="AX30" s="23">
        <v>0</v>
      </c>
      <c r="AY30" s="23" t="s">
        <v>1512</v>
      </c>
      <c r="AZ30" s="23" t="s">
        <v>1513</v>
      </c>
      <c r="BA30" s="29">
        <v>40302</v>
      </c>
      <c r="BB30" s="23">
        <v>0</v>
      </c>
      <c r="BC30" s="29">
        <v>40302</v>
      </c>
      <c r="BD30" s="29" t="s">
        <v>981</v>
      </c>
      <c r="BE30" s="79">
        <v>2477</v>
      </c>
      <c r="BF30" s="78">
        <v>82.566666666666663</v>
      </c>
    </row>
    <row r="31" spans="1:58" x14ac:dyDescent="0.25">
      <c r="A31" s="22" t="s">
        <v>973</v>
      </c>
      <c r="B31" s="24" t="s">
        <v>1518</v>
      </c>
      <c r="C31" s="24"/>
      <c r="D31" s="24"/>
      <c r="E31" s="24"/>
      <c r="F31" s="24"/>
      <c r="G31" s="24"/>
      <c r="H31" s="24"/>
      <c r="I31" s="69" t="str">
        <f t="shared" si="1"/>
        <v>PAGAMENTO ZERO</v>
      </c>
      <c r="J31" s="47">
        <v>55000</v>
      </c>
      <c r="K31" s="47">
        <v>0</v>
      </c>
      <c r="L31" s="6">
        <f t="shared" si="0"/>
        <v>55000</v>
      </c>
      <c r="M31" s="24"/>
      <c r="N31" s="24"/>
      <c r="O31" s="70" t="str">
        <f>IF(AND(BA31&gt;=[1]validação!$F$1),"ZURICH SANTANDER","ESCROW")</f>
        <v>ZURICH SANTANDER</v>
      </c>
      <c r="P31" s="23">
        <v>2216084</v>
      </c>
      <c r="Q31" s="23" t="s">
        <v>1514</v>
      </c>
      <c r="R31" s="23" t="s">
        <v>1515</v>
      </c>
      <c r="S31" s="23" t="s">
        <v>52</v>
      </c>
      <c r="T31" s="23"/>
      <c r="U31" s="23"/>
      <c r="V31" s="23"/>
      <c r="W31" s="23" t="s">
        <v>56</v>
      </c>
      <c r="X31" s="23">
        <v>0</v>
      </c>
      <c r="Y31" s="23">
        <v>0</v>
      </c>
      <c r="Z31" s="23" t="s">
        <v>56</v>
      </c>
      <c r="AA31" s="23" t="s">
        <v>56</v>
      </c>
      <c r="AB31" s="23" t="s">
        <v>56</v>
      </c>
      <c r="AC31" s="23">
        <v>0</v>
      </c>
      <c r="AD31" s="23"/>
      <c r="AE31" s="23">
        <v>0</v>
      </c>
      <c r="AF31" s="23">
        <v>0</v>
      </c>
      <c r="AG31" s="23" t="s">
        <v>58</v>
      </c>
      <c r="AH31" s="23">
        <v>0</v>
      </c>
      <c r="AI31" s="23" t="s">
        <v>59</v>
      </c>
      <c r="AJ31" s="23" t="s">
        <v>60</v>
      </c>
      <c r="AK31" s="24"/>
      <c r="AL31" s="23" t="s">
        <v>61</v>
      </c>
      <c r="AM31" s="23" t="s">
        <v>86</v>
      </c>
      <c r="AN31" s="23" t="s">
        <v>87</v>
      </c>
      <c r="AO31" s="23" t="s">
        <v>64</v>
      </c>
      <c r="AP31" s="23" t="s">
        <v>347</v>
      </c>
      <c r="AQ31" s="23" t="s">
        <v>65</v>
      </c>
      <c r="AR31" s="23" t="s">
        <v>1516</v>
      </c>
      <c r="AS31" s="23" t="s">
        <v>1517</v>
      </c>
      <c r="AT31" s="23" t="s">
        <v>68</v>
      </c>
      <c r="AU31" s="23" t="s">
        <v>93</v>
      </c>
      <c r="AV31" s="23" t="s">
        <v>998</v>
      </c>
      <c r="AW31" s="23" t="s">
        <v>202</v>
      </c>
      <c r="AX31" s="23">
        <v>0</v>
      </c>
      <c r="AY31" s="23" t="s">
        <v>1518</v>
      </c>
      <c r="AZ31" s="23" t="s">
        <v>1519</v>
      </c>
      <c r="BA31" s="29">
        <v>42433</v>
      </c>
      <c r="BB31" s="23">
        <v>0</v>
      </c>
      <c r="BC31" s="29">
        <v>42433</v>
      </c>
      <c r="BD31" s="29" t="s">
        <v>998</v>
      </c>
      <c r="BE31" s="79">
        <v>343</v>
      </c>
      <c r="BF31" s="78">
        <v>11.433333333333334</v>
      </c>
    </row>
    <row r="32" spans="1:58" x14ac:dyDescent="0.25">
      <c r="A32" s="22" t="s">
        <v>973</v>
      </c>
      <c r="B32" s="24" t="s">
        <v>1524</v>
      </c>
      <c r="C32" s="24"/>
      <c r="D32" s="24"/>
      <c r="E32" s="24"/>
      <c r="F32" s="24"/>
      <c r="G32" s="24"/>
      <c r="H32" s="24"/>
      <c r="I32" s="71" t="s">
        <v>48</v>
      </c>
      <c r="J32" s="47">
        <v>2500</v>
      </c>
      <c r="K32" s="47">
        <v>2500</v>
      </c>
      <c r="L32" s="6">
        <f t="shared" si="0"/>
        <v>0</v>
      </c>
      <c r="M32" s="24"/>
      <c r="N32" s="24"/>
      <c r="O32" s="70" t="str">
        <f>IF(AND(BA32&gt;=[1]validação!$F$1),"ZURICH SANTANDER","ESCROW")</f>
        <v>ZURICH SANTANDER</v>
      </c>
      <c r="P32" s="23">
        <v>2303931</v>
      </c>
      <c r="Q32" s="23" t="s">
        <v>1520</v>
      </c>
      <c r="R32" s="23" t="s">
        <v>1521</v>
      </c>
      <c r="S32" s="23" t="s">
        <v>129</v>
      </c>
      <c r="T32" s="23"/>
      <c r="U32" s="23" t="s">
        <v>1522</v>
      </c>
      <c r="V32" s="23"/>
      <c r="W32" s="23" t="s">
        <v>56</v>
      </c>
      <c r="X32" s="23">
        <v>0</v>
      </c>
      <c r="Y32" s="23">
        <v>0</v>
      </c>
      <c r="Z32" s="23" t="s">
        <v>56</v>
      </c>
      <c r="AA32" s="23" t="s">
        <v>56</v>
      </c>
      <c r="AB32" s="23" t="s">
        <v>56</v>
      </c>
      <c r="AC32" s="23">
        <v>0</v>
      </c>
      <c r="AD32" s="23"/>
      <c r="AE32" s="23">
        <v>0</v>
      </c>
      <c r="AF32" s="23">
        <v>0</v>
      </c>
      <c r="AG32" s="23" t="s">
        <v>58</v>
      </c>
      <c r="AH32" s="23">
        <v>0</v>
      </c>
      <c r="AI32" s="23" t="s">
        <v>59</v>
      </c>
      <c r="AJ32" s="23" t="s">
        <v>60</v>
      </c>
      <c r="AK32" s="24"/>
      <c r="AL32" s="23" t="s">
        <v>61</v>
      </c>
      <c r="AM32" s="23" t="s">
        <v>133</v>
      </c>
      <c r="AN32" s="23" t="s">
        <v>63</v>
      </c>
      <c r="AO32" s="23" t="s">
        <v>64</v>
      </c>
      <c r="AP32" s="23" t="s">
        <v>153</v>
      </c>
      <c r="AQ32" s="23" t="s">
        <v>65</v>
      </c>
      <c r="AR32" s="23" t="s">
        <v>1523</v>
      </c>
      <c r="AS32" s="23" t="s">
        <v>92</v>
      </c>
      <c r="AT32" s="23" t="s">
        <v>68</v>
      </c>
      <c r="AU32" s="23" t="s">
        <v>93</v>
      </c>
      <c r="AV32" s="23" t="s">
        <v>998</v>
      </c>
      <c r="AW32" s="23" t="s">
        <v>554</v>
      </c>
      <c r="AX32" s="23">
        <v>0</v>
      </c>
      <c r="AY32" s="23" t="s">
        <v>1524</v>
      </c>
      <c r="AZ32" s="23" t="s">
        <v>1525</v>
      </c>
      <c r="BA32" s="29">
        <v>42600</v>
      </c>
      <c r="BB32" s="23">
        <v>0</v>
      </c>
      <c r="BC32" s="29">
        <v>42600</v>
      </c>
      <c r="BD32" s="29" t="s">
        <v>998</v>
      </c>
      <c r="BE32" s="79">
        <v>176</v>
      </c>
      <c r="BF32" s="78">
        <v>5.8666666666666663</v>
      </c>
    </row>
    <row r="33" spans="1:58" x14ac:dyDescent="0.25">
      <c r="A33" s="22" t="s">
        <v>973</v>
      </c>
      <c r="B33" s="24" t="s">
        <v>1529</v>
      </c>
      <c r="C33" s="24"/>
      <c r="D33" s="24"/>
      <c r="E33" s="24"/>
      <c r="F33" s="24"/>
      <c r="G33" s="24"/>
      <c r="H33" s="24"/>
      <c r="I33" s="69" t="str">
        <f t="shared" si="1"/>
        <v>PAGAMENTO ZERO</v>
      </c>
      <c r="J33" s="47">
        <v>5000</v>
      </c>
      <c r="K33" s="47">
        <v>0</v>
      </c>
      <c r="L33" s="6">
        <f t="shared" si="0"/>
        <v>5000</v>
      </c>
      <c r="M33" s="24"/>
      <c r="N33" s="24"/>
      <c r="O33" s="70" t="str">
        <f>IF(AND(BA33&gt;=[1]validação!$F$1),"ZURICH SANTANDER","ESCROW")</f>
        <v>ZURICH SANTANDER</v>
      </c>
      <c r="P33" s="23">
        <v>2280911</v>
      </c>
      <c r="Q33" s="23" t="s">
        <v>1526</v>
      </c>
      <c r="R33" s="23" t="s">
        <v>1527</v>
      </c>
      <c r="S33" s="23" t="s">
        <v>129</v>
      </c>
      <c r="T33" s="23"/>
      <c r="U33" s="23" t="s">
        <v>1528</v>
      </c>
      <c r="V33" s="23"/>
      <c r="W33" s="23" t="s">
        <v>56</v>
      </c>
      <c r="X33" s="23">
        <v>0</v>
      </c>
      <c r="Y33" s="23">
        <v>0</v>
      </c>
      <c r="Z33" s="23" t="s">
        <v>56</v>
      </c>
      <c r="AA33" s="23" t="s">
        <v>56</v>
      </c>
      <c r="AB33" s="23" t="s">
        <v>56</v>
      </c>
      <c r="AC33" s="23">
        <v>0</v>
      </c>
      <c r="AD33" s="23"/>
      <c r="AE33" s="23">
        <v>0</v>
      </c>
      <c r="AF33" s="23">
        <v>0</v>
      </c>
      <c r="AG33" s="23" t="s">
        <v>58</v>
      </c>
      <c r="AH33" s="23">
        <v>0</v>
      </c>
      <c r="AI33" s="23" t="s">
        <v>59</v>
      </c>
      <c r="AJ33" s="23" t="s">
        <v>60</v>
      </c>
      <c r="AK33" s="24"/>
      <c r="AL33" s="23" t="s">
        <v>61</v>
      </c>
      <c r="AM33" s="23" t="s">
        <v>133</v>
      </c>
      <c r="AN33" s="23" t="s">
        <v>538</v>
      </c>
      <c r="AO33" s="23" t="s">
        <v>88</v>
      </c>
      <c r="AP33" s="23" t="s">
        <v>89</v>
      </c>
      <c r="AQ33" s="23" t="s">
        <v>90</v>
      </c>
      <c r="AR33" s="23" t="s">
        <v>466</v>
      </c>
      <c r="AS33" s="23" t="s">
        <v>272</v>
      </c>
      <c r="AT33" s="23" t="s">
        <v>273</v>
      </c>
      <c r="AU33" s="23" t="s">
        <v>93</v>
      </c>
      <c r="AV33" s="23" t="s">
        <v>1321</v>
      </c>
      <c r="AW33" s="23" t="s">
        <v>202</v>
      </c>
      <c r="AX33" s="23">
        <v>0</v>
      </c>
      <c r="AY33" s="23" t="s">
        <v>1529</v>
      </c>
      <c r="AZ33" s="23" t="s">
        <v>1530</v>
      </c>
      <c r="BA33" s="29">
        <v>42563</v>
      </c>
      <c r="BB33" s="23">
        <v>0</v>
      </c>
      <c r="BC33" s="29">
        <v>42563</v>
      </c>
      <c r="BD33" s="29" t="s">
        <v>1321</v>
      </c>
      <c r="BE33" s="79">
        <v>218</v>
      </c>
      <c r="BF33" s="78">
        <v>7.2666666666666666</v>
      </c>
    </row>
    <row r="34" spans="1:58" x14ac:dyDescent="0.25">
      <c r="A34" s="22" t="s">
        <v>973</v>
      </c>
      <c r="B34" s="24" t="s">
        <v>1534</v>
      </c>
      <c r="C34" s="24"/>
      <c r="D34" s="24"/>
      <c r="E34" s="24"/>
      <c r="F34" s="24"/>
      <c r="G34" s="24"/>
      <c r="H34" s="24"/>
      <c r="I34" s="69" t="str">
        <f t="shared" si="1"/>
        <v>PAGAMENTO ZERO</v>
      </c>
      <c r="J34" s="47">
        <v>20000</v>
      </c>
      <c r="K34" s="47">
        <v>0</v>
      </c>
      <c r="L34" s="6">
        <f t="shared" si="0"/>
        <v>20000</v>
      </c>
      <c r="M34" s="24"/>
      <c r="N34" s="24"/>
      <c r="O34" s="70" t="str">
        <f>IF(AND(BA34&gt;=[1]validação!$F$1),"ZURICH SANTANDER","ESCROW")</f>
        <v>ZURICH SANTANDER</v>
      </c>
      <c r="P34" s="23">
        <v>1405431</v>
      </c>
      <c r="Q34" s="23" t="s">
        <v>1531</v>
      </c>
      <c r="R34" s="23" t="s">
        <v>1532</v>
      </c>
      <c r="S34" s="23" t="s">
        <v>129</v>
      </c>
      <c r="T34" s="23"/>
      <c r="U34" s="23"/>
      <c r="V34" s="23"/>
      <c r="W34" s="23" t="s">
        <v>56</v>
      </c>
      <c r="X34" s="23">
        <v>0</v>
      </c>
      <c r="Y34" s="23">
        <v>0</v>
      </c>
      <c r="Z34" s="23" t="s">
        <v>56</v>
      </c>
      <c r="AA34" s="23" t="s">
        <v>56</v>
      </c>
      <c r="AB34" s="23" t="s">
        <v>56</v>
      </c>
      <c r="AC34" s="23">
        <v>0</v>
      </c>
      <c r="AD34" s="23" t="s">
        <v>102</v>
      </c>
      <c r="AE34" s="23">
        <v>0</v>
      </c>
      <c r="AF34" s="23">
        <v>0</v>
      </c>
      <c r="AG34" s="23" t="s">
        <v>58</v>
      </c>
      <c r="AH34" s="23">
        <v>0</v>
      </c>
      <c r="AI34" s="23" t="s">
        <v>59</v>
      </c>
      <c r="AJ34" s="23" t="s">
        <v>60</v>
      </c>
      <c r="AK34" s="24"/>
      <c r="AL34" s="23" t="s">
        <v>61</v>
      </c>
      <c r="AM34" s="23" t="s">
        <v>133</v>
      </c>
      <c r="AN34" s="23" t="s">
        <v>538</v>
      </c>
      <c r="AO34" s="23" t="s">
        <v>88</v>
      </c>
      <c r="AP34" s="23" t="s">
        <v>169</v>
      </c>
      <c r="AQ34" s="23" t="s">
        <v>65</v>
      </c>
      <c r="AR34" s="23" t="s">
        <v>1533</v>
      </c>
      <c r="AS34" s="23" t="s">
        <v>646</v>
      </c>
      <c r="AT34" s="23" t="s">
        <v>190</v>
      </c>
      <c r="AU34" s="23" t="s">
        <v>93</v>
      </c>
      <c r="AV34" s="23" t="s">
        <v>990</v>
      </c>
      <c r="AW34" s="23" t="s">
        <v>202</v>
      </c>
      <c r="AX34" s="23">
        <v>0</v>
      </c>
      <c r="AY34" s="23" t="s">
        <v>1534</v>
      </c>
      <c r="AZ34" s="23" t="s">
        <v>809</v>
      </c>
      <c r="BA34" s="29">
        <v>40898</v>
      </c>
      <c r="BB34" s="23">
        <v>0</v>
      </c>
      <c r="BC34" s="29">
        <v>40898</v>
      </c>
      <c r="BD34" s="29" t="s">
        <v>990</v>
      </c>
      <c r="BE34" s="79">
        <v>1877</v>
      </c>
      <c r="BF34" s="78">
        <v>62.56666666666667</v>
      </c>
    </row>
    <row r="35" spans="1:58" x14ac:dyDescent="0.25">
      <c r="A35" s="22" t="s">
        <v>973</v>
      </c>
      <c r="B35" s="24" t="s">
        <v>1539</v>
      </c>
      <c r="C35" s="24"/>
      <c r="D35" s="24"/>
      <c r="E35" s="24"/>
      <c r="F35" s="24"/>
      <c r="G35" s="24"/>
      <c r="H35" s="24"/>
      <c r="I35" s="69" t="str">
        <f t="shared" si="1"/>
        <v>PROCEDÊNCIA TOTAL</v>
      </c>
      <c r="J35" s="47">
        <v>9335.36</v>
      </c>
      <c r="K35" s="47">
        <v>9335.36</v>
      </c>
      <c r="L35" s="6">
        <f t="shared" si="0"/>
        <v>0</v>
      </c>
      <c r="M35" s="24"/>
      <c r="N35" s="24"/>
      <c r="O35" s="70" t="str">
        <f>IF(AND(BA35&gt;=[1]validação!$F$1),"ZURICH SANTANDER","ESCROW")</f>
        <v>ZURICH SANTANDER</v>
      </c>
      <c r="P35" s="23">
        <v>2132423</v>
      </c>
      <c r="Q35" s="23" t="s">
        <v>1535</v>
      </c>
      <c r="R35" s="23" t="s">
        <v>1536</v>
      </c>
      <c r="S35" s="23" t="s">
        <v>52</v>
      </c>
      <c r="T35" s="23"/>
      <c r="U35" s="23" t="s">
        <v>1537</v>
      </c>
      <c r="V35" s="23"/>
      <c r="W35" s="23" t="s">
        <v>56</v>
      </c>
      <c r="X35" s="23">
        <v>0</v>
      </c>
      <c r="Y35" s="23">
        <v>0</v>
      </c>
      <c r="Z35" s="23" t="s">
        <v>56</v>
      </c>
      <c r="AA35" s="23" t="s">
        <v>56</v>
      </c>
      <c r="AB35" s="23" t="s">
        <v>56</v>
      </c>
      <c r="AC35" s="23">
        <v>0</v>
      </c>
      <c r="AD35" s="23"/>
      <c r="AE35" s="23">
        <v>0</v>
      </c>
      <c r="AF35" s="23">
        <v>0</v>
      </c>
      <c r="AG35" s="23" t="s">
        <v>58</v>
      </c>
      <c r="AH35" s="23">
        <v>0</v>
      </c>
      <c r="AI35" s="23" t="s">
        <v>59</v>
      </c>
      <c r="AJ35" s="23" t="s">
        <v>60</v>
      </c>
      <c r="AK35" s="24"/>
      <c r="AL35" s="23" t="s">
        <v>61</v>
      </c>
      <c r="AM35" s="23" t="s">
        <v>133</v>
      </c>
      <c r="AN35" s="23" t="s">
        <v>142</v>
      </c>
      <c r="AO35" s="23" t="s">
        <v>88</v>
      </c>
      <c r="AP35" s="23" t="s">
        <v>89</v>
      </c>
      <c r="AQ35" s="23" t="s">
        <v>90</v>
      </c>
      <c r="AR35" s="23" t="s">
        <v>1538</v>
      </c>
      <c r="AS35" s="23" t="s">
        <v>272</v>
      </c>
      <c r="AT35" s="23" t="s">
        <v>273</v>
      </c>
      <c r="AU35" s="23" t="s">
        <v>93</v>
      </c>
      <c r="AV35" s="23" t="s">
        <v>981</v>
      </c>
      <c r="AW35" s="23" t="s">
        <v>191</v>
      </c>
      <c r="AX35" s="23">
        <v>0</v>
      </c>
      <c r="AY35" s="23" t="s">
        <v>1539</v>
      </c>
      <c r="AZ35" s="23" t="s">
        <v>1540</v>
      </c>
      <c r="BA35" s="29">
        <v>42223</v>
      </c>
      <c r="BB35" s="23">
        <v>0</v>
      </c>
      <c r="BC35" s="29">
        <v>42223</v>
      </c>
      <c r="BD35" s="29" t="s">
        <v>981</v>
      </c>
      <c r="BE35" s="79">
        <v>556</v>
      </c>
      <c r="BF35" s="78">
        <v>18.533333333333335</v>
      </c>
    </row>
    <row r="36" spans="1:58" x14ac:dyDescent="0.25">
      <c r="A36" s="22" t="s">
        <v>973</v>
      </c>
      <c r="B36" s="24" t="s">
        <v>1544</v>
      </c>
      <c r="C36" s="24"/>
      <c r="D36" s="24"/>
      <c r="E36" s="24"/>
      <c r="F36" s="24"/>
      <c r="G36" s="24"/>
      <c r="H36" s="24"/>
      <c r="I36" s="69" t="str">
        <f t="shared" si="1"/>
        <v>PROCEDÊNCIA PARCIAL</v>
      </c>
      <c r="J36" s="47">
        <v>2682.66</v>
      </c>
      <c r="K36" s="47">
        <v>2682.66</v>
      </c>
      <c r="L36" s="6">
        <f t="shared" si="0"/>
        <v>0</v>
      </c>
      <c r="M36" s="24"/>
      <c r="N36" s="24"/>
      <c r="O36" s="70" t="str">
        <f>IF(AND(BA36&gt;=[1]validação!$F$1),"ZURICH SANTANDER","ESCROW")</f>
        <v>ZURICH SANTANDER</v>
      </c>
      <c r="P36" s="23">
        <v>2179624</v>
      </c>
      <c r="Q36" s="23" t="s">
        <v>1541</v>
      </c>
      <c r="R36" s="23" t="s">
        <v>1542</v>
      </c>
      <c r="S36" s="23" t="s">
        <v>129</v>
      </c>
      <c r="T36" s="23"/>
      <c r="U36" s="23"/>
      <c r="V36" s="23"/>
      <c r="W36" s="23" t="s">
        <v>56</v>
      </c>
      <c r="X36" s="23">
        <v>0</v>
      </c>
      <c r="Y36" s="23">
        <v>0</v>
      </c>
      <c r="Z36" s="23" t="s">
        <v>56</v>
      </c>
      <c r="AA36" s="23" t="s">
        <v>56</v>
      </c>
      <c r="AB36" s="23" t="s">
        <v>56</v>
      </c>
      <c r="AC36" s="23">
        <v>0</v>
      </c>
      <c r="AD36" s="23"/>
      <c r="AE36" s="23">
        <v>0</v>
      </c>
      <c r="AF36" s="23">
        <v>0</v>
      </c>
      <c r="AG36" s="23" t="s">
        <v>58</v>
      </c>
      <c r="AH36" s="23">
        <v>0</v>
      </c>
      <c r="AI36" s="23" t="s">
        <v>59</v>
      </c>
      <c r="AJ36" s="23" t="s">
        <v>60</v>
      </c>
      <c r="AK36" s="24"/>
      <c r="AL36" s="23" t="s">
        <v>61</v>
      </c>
      <c r="AM36" s="23" t="s">
        <v>133</v>
      </c>
      <c r="AN36" s="23" t="s">
        <v>1543</v>
      </c>
      <c r="AO36" s="23" t="s">
        <v>88</v>
      </c>
      <c r="AP36" s="23" t="s">
        <v>89</v>
      </c>
      <c r="AQ36" s="23" t="s">
        <v>103</v>
      </c>
      <c r="AR36" s="23" t="s">
        <v>505</v>
      </c>
      <c r="AS36" s="23" t="s">
        <v>105</v>
      </c>
      <c r="AT36" s="23" t="s">
        <v>68</v>
      </c>
      <c r="AU36" s="23" t="s">
        <v>93</v>
      </c>
      <c r="AV36" s="23" t="s">
        <v>1006</v>
      </c>
      <c r="AW36" s="23" t="s">
        <v>163</v>
      </c>
      <c r="AX36" s="23">
        <v>0</v>
      </c>
      <c r="AY36" s="23" t="s">
        <v>1544</v>
      </c>
      <c r="AZ36" s="23" t="s">
        <v>1545</v>
      </c>
      <c r="BA36" s="29">
        <v>42342</v>
      </c>
      <c r="BB36" s="23">
        <v>0</v>
      </c>
      <c r="BC36" s="29">
        <v>42342</v>
      </c>
      <c r="BD36" s="29" t="s">
        <v>1006</v>
      </c>
      <c r="BE36" s="79">
        <v>427</v>
      </c>
      <c r="BF36" s="78">
        <v>14.233333333333333</v>
      </c>
    </row>
    <row r="37" spans="1:58" x14ac:dyDescent="0.25">
      <c r="A37" s="22" t="s">
        <v>973</v>
      </c>
      <c r="B37" s="24" t="s">
        <v>1548</v>
      </c>
      <c r="C37" s="24"/>
      <c r="D37" s="24"/>
      <c r="E37" s="24"/>
      <c r="F37" s="24"/>
      <c r="G37" s="24"/>
      <c r="H37" s="24"/>
      <c r="I37" s="69" t="str">
        <f t="shared" si="1"/>
        <v>PAGAMENTO ZERO</v>
      </c>
      <c r="J37" s="47">
        <v>371063</v>
      </c>
      <c r="K37" s="47">
        <v>0</v>
      </c>
      <c r="L37" s="6">
        <f t="shared" si="0"/>
        <v>371063</v>
      </c>
      <c r="M37" s="24"/>
      <c r="N37" s="24"/>
      <c r="O37" s="70" t="str">
        <f>IF(AND(BA37&gt;=[1]validação!$F$1),"ZURICH SANTANDER","ESCROW")</f>
        <v>ZURICH SANTANDER</v>
      </c>
      <c r="P37" s="23">
        <v>2128431</v>
      </c>
      <c r="Q37" s="23" t="s">
        <v>1546</v>
      </c>
      <c r="R37" s="23" t="s">
        <v>1547</v>
      </c>
      <c r="S37" s="23" t="s">
        <v>52</v>
      </c>
      <c r="T37" s="23"/>
      <c r="U37" s="23"/>
      <c r="V37" s="23"/>
      <c r="W37" s="23" t="s">
        <v>56</v>
      </c>
      <c r="X37" s="23">
        <v>0</v>
      </c>
      <c r="Y37" s="23">
        <v>0</v>
      </c>
      <c r="Z37" s="23" t="s">
        <v>56</v>
      </c>
      <c r="AA37" s="23" t="s">
        <v>56</v>
      </c>
      <c r="AB37" s="23" t="s">
        <v>56</v>
      </c>
      <c r="AC37" s="23">
        <v>0</v>
      </c>
      <c r="AD37" s="23"/>
      <c r="AE37" s="23">
        <v>0</v>
      </c>
      <c r="AF37" s="23">
        <v>0</v>
      </c>
      <c r="AG37" s="23" t="s">
        <v>58</v>
      </c>
      <c r="AH37" s="23">
        <v>0</v>
      </c>
      <c r="AI37" s="23" t="s">
        <v>59</v>
      </c>
      <c r="AJ37" s="23" t="s">
        <v>60</v>
      </c>
      <c r="AK37" s="24"/>
      <c r="AL37" s="23" t="s">
        <v>61</v>
      </c>
      <c r="AM37" s="23" t="s">
        <v>62</v>
      </c>
      <c r="AN37" s="23" t="s">
        <v>87</v>
      </c>
      <c r="AO37" s="23" t="s">
        <v>88</v>
      </c>
      <c r="AP37" s="23" t="s">
        <v>347</v>
      </c>
      <c r="AQ37" s="23" t="s">
        <v>65</v>
      </c>
      <c r="AR37" s="23" t="s">
        <v>201</v>
      </c>
      <c r="AS37" s="23" t="s">
        <v>92</v>
      </c>
      <c r="AT37" s="23" t="s">
        <v>68</v>
      </c>
      <c r="AU37" s="23" t="s">
        <v>93</v>
      </c>
      <c r="AV37" s="23" t="s">
        <v>1055</v>
      </c>
      <c r="AW37" s="23" t="s">
        <v>155</v>
      </c>
      <c r="AX37" s="23">
        <v>0</v>
      </c>
      <c r="AY37" s="23" t="s">
        <v>1548</v>
      </c>
      <c r="AZ37" s="23" t="s">
        <v>1549</v>
      </c>
      <c r="BA37" s="29">
        <v>42216</v>
      </c>
      <c r="BB37" s="23">
        <v>0</v>
      </c>
      <c r="BC37" s="29">
        <v>42216</v>
      </c>
      <c r="BD37" s="29" t="s">
        <v>1055</v>
      </c>
      <c r="BE37" s="79">
        <v>557</v>
      </c>
      <c r="BF37" s="78">
        <v>18.566666666666666</v>
      </c>
    </row>
    <row r="38" spans="1:58" x14ac:dyDescent="0.25">
      <c r="A38" s="22" t="s">
        <v>973</v>
      </c>
      <c r="B38" s="24" t="s">
        <v>1554</v>
      </c>
      <c r="C38" s="24"/>
      <c r="D38" s="24"/>
      <c r="E38" s="24"/>
      <c r="F38" s="24"/>
      <c r="G38" s="24"/>
      <c r="H38" s="24"/>
      <c r="I38" s="69" t="str">
        <f t="shared" si="1"/>
        <v>PAGAMENTO ZERO</v>
      </c>
      <c r="J38" s="47">
        <v>15000</v>
      </c>
      <c r="K38" s="47">
        <v>0</v>
      </c>
      <c r="L38" s="6">
        <f t="shared" si="0"/>
        <v>15000</v>
      </c>
      <c r="M38" s="24"/>
      <c r="N38" s="24"/>
      <c r="O38" s="70" t="str">
        <f>IF(AND(BA38&gt;=[1]validação!$F$1),"ZURICH SANTANDER","ESCROW")</f>
        <v>ZURICH SANTANDER</v>
      </c>
      <c r="P38" s="23">
        <v>2082257</v>
      </c>
      <c r="Q38" s="23" t="s">
        <v>1550</v>
      </c>
      <c r="R38" s="23" t="s">
        <v>1551</v>
      </c>
      <c r="S38" s="23" t="s">
        <v>52</v>
      </c>
      <c r="T38" s="23" t="s">
        <v>1552</v>
      </c>
      <c r="U38" s="23" t="s">
        <v>1553</v>
      </c>
      <c r="V38" s="23"/>
      <c r="W38" s="23" t="s">
        <v>56</v>
      </c>
      <c r="X38" s="23">
        <v>0</v>
      </c>
      <c r="Y38" s="23">
        <v>0</v>
      </c>
      <c r="Z38" s="23" t="s">
        <v>56</v>
      </c>
      <c r="AA38" s="23" t="s">
        <v>56</v>
      </c>
      <c r="AB38" s="23" t="s">
        <v>56</v>
      </c>
      <c r="AC38" s="23">
        <v>0</v>
      </c>
      <c r="AD38" s="23"/>
      <c r="AE38" s="23">
        <v>0</v>
      </c>
      <c r="AF38" s="23">
        <v>0</v>
      </c>
      <c r="AG38" s="23" t="s">
        <v>58</v>
      </c>
      <c r="AH38" s="23">
        <v>0</v>
      </c>
      <c r="AI38" s="23" t="s">
        <v>59</v>
      </c>
      <c r="AJ38" s="23" t="s">
        <v>60</v>
      </c>
      <c r="AK38" s="24"/>
      <c r="AL38" s="23" t="s">
        <v>61</v>
      </c>
      <c r="AM38" s="23" t="s">
        <v>62</v>
      </c>
      <c r="AN38" s="23" t="s">
        <v>87</v>
      </c>
      <c r="AO38" s="23" t="s">
        <v>88</v>
      </c>
      <c r="AP38" s="23" t="s">
        <v>169</v>
      </c>
      <c r="AQ38" s="23" t="s">
        <v>65</v>
      </c>
      <c r="AR38" s="23" t="s">
        <v>239</v>
      </c>
      <c r="AS38" s="23" t="s">
        <v>92</v>
      </c>
      <c r="AT38" s="23" t="s">
        <v>68</v>
      </c>
      <c r="AU38" s="23" t="s">
        <v>93</v>
      </c>
      <c r="AV38" s="23" t="s">
        <v>1103</v>
      </c>
      <c r="AW38" s="23" t="s">
        <v>155</v>
      </c>
      <c r="AX38" s="23">
        <v>0</v>
      </c>
      <c r="AY38" s="23" t="s">
        <v>1554</v>
      </c>
      <c r="AZ38" s="23" t="s">
        <v>1555</v>
      </c>
      <c r="BA38" s="29">
        <v>42129</v>
      </c>
      <c r="BB38" s="23">
        <v>0</v>
      </c>
      <c r="BC38" s="29">
        <v>42129</v>
      </c>
      <c r="BD38" s="29" t="s">
        <v>1103</v>
      </c>
      <c r="BE38" s="79">
        <v>651</v>
      </c>
      <c r="BF38" s="78">
        <v>21.7</v>
      </c>
    </row>
    <row r="39" spans="1:58" x14ac:dyDescent="0.25">
      <c r="A39" s="22" t="s">
        <v>973</v>
      </c>
      <c r="B39" s="24" t="s">
        <v>1559</v>
      </c>
      <c r="C39" s="24"/>
      <c r="D39" s="24"/>
      <c r="E39" s="24"/>
      <c r="F39" s="24"/>
      <c r="G39" s="24"/>
      <c r="H39" s="24"/>
      <c r="I39" s="69" t="str">
        <f t="shared" si="1"/>
        <v>PAGAMENTO ZERO</v>
      </c>
      <c r="J39" s="47">
        <v>211270.46</v>
      </c>
      <c r="K39" s="47">
        <v>0</v>
      </c>
      <c r="L39" s="6">
        <f t="shared" si="0"/>
        <v>211270.46</v>
      </c>
      <c r="M39" s="24"/>
      <c r="N39" s="24"/>
      <c r="O39" s="70" t="str">
        <f>IF(AND(BA39&gt;=[1]validação!$F$1),"ZURICH SANTANDER","ESCROW")</f>
        <v>ZURICH SANTANDER</v>
      </c>
      <c r="P39" s="23">
        <v>2279857</v>
      </c>
      <c r="Q39" s="23" t="s">
        <v>1556</v>
      </c>
      <c r="R39" s="23" t="s">
        <v>1557</v>
      </c>
      <c r="S39" s="23" t="s">
        <v>52</v>
      </c>
      <c r="T39" s="23"/>
      <c r="U39" s="23"/>
      <c r="V39" s="23"/>
      <c r="W39" s="23" t="s">
        <v>56</v>
      </c>
      <c r="X39" s="23">
        <v>0</v>
      </c>
      <c r="Y39" s="23">
        <v>0</v>
      </c>
      <c r="Z39" s="23" t="s">
        <v>56</v>
      </c>
      <c r="AA39" s="23" t="s">
        <v>56</v>
      </c>
      <c r="AB39" s="23" t="s">
        <v>56</v>
      </c>
      <c r="AC39" s="23">
        <v>0</v>
      </c>
      <c r="AD39" s="23"/>
      <c r="AE39" s="23">
        <v>0</v>
      </c>
      <c r="AF39" s="23">
        <v>0</v>
      </c>
      <c r="AG39" s="23" t="s">
        <v>58</v>
      </c>
      <c r="AH39" s="23">
        <v>0</v>
      </c>
      <c r="AI39" s="23" t="s">
        <v>59</v>
      </c>
      <c r="AJ39" s="23" t="s">
        <v>60</v>
      </c>
      <c r="AK39" s="24"/>
      <c r="AL39" s="23" t="s">
        <v>61</v>
      </c>
      <c r="AM39" s="23" t="s">
        <v>62</v>
      </c>
      <c r="AN39" s="23" t="s">
        <v>451</v>
      </c>
      <c r="AO39" s="23" t="s">
        <v>88</v>
      </c>
      <c r="AP39" s="23" t="s">
        <v>169</v>
      </c>
      <c r="AQ39" s="23" t="s">
        <v>65</v>
      </c>
      <c r="AR39" s="23" t="s">
        <v>1558</v>
      </c>
      <c r="AS39" s="23" t="s">
        <v>92</v>
      </c>
      <c r="AT39" s="23" t="s">
        <v>68</v>
      </c>
      <c r="AU39" s="23" t="s">
        <v>93</v>
      </c>
      <c r="AV39" s="23" t="s">
        <v>1103</v>
      </c>
      <c r="AW39" s="23" t="s">
        <v>155</v>
      </c>
      <c r="AX39" s="23">
        <v>0</v>
      </c>
      <c r="AY39" s="23" t="s">
        <v>1559</v>
      </c>
      <c r="AZ39" s="23" t="s">
        <v>1560</v>
      </c>
      <c r="BA39" s="29">
        <v>42559</v>
      </c>
      <c r="BB39" s="23">
        <v>0</v>
      </c>
      <c r="BC39" s="29">
        <v>42559</v>
      </c>
      <c r="BD39" s="29" t="s">
        <v>1103</v>
      </c>
      <c r="BE39" s="79">
        <v>221</v>
      </c>
      <c r="BF39" s="78">
        <v>7.3666666666666663</v>
      </c>
    </row>
    <row r="40" spans="1:58" x14ac:dyDescent="0.25">
      <c r="A40" s="22" t="s">
        <v>973</v>
      </c>
      <c r="B40" s="24" t="s">
        <v>1565</v>
      </c>
      <c r="C40" s="24"/>
      <c r="D40" s="24"/>
      <c r="E40" s="24"/>
      <c r="F40" s="24"/>
      <c r="G40" s="24"/>
      <c r="H40" s="24"/>
      <c r="I40" s="69" t="str">
        <f t="shared" si="1"/>
        <v>PROCEDÊNCIA PARCIAL</v>
      </c>
      <c r="J40" s="47">
        <v>5000</v>
      </c>
      <c r="K40" s="47">
        <v>0</v>
      </c>
      <c r="L40" s="6">
        <v>0</v>
      </c>
      <c r="M40" s="24">
        <v>800</v>
      </c>
      <c r="N40" s="24"/>
      <c r="O40" s="70" t="str">
        <f>IF(AND(BA40&gt;=[1]validação!$F$1),"ZURICH SANTANDER","ESCROW")</f>
        <v>ZURICH SANTANDER</v>
      </c>
      <c r="P40" s="23">
        <v>2116547</v>
      </c>
      <c r="Q40" s="23" t="s">
        <v>1561</v>
      </c>
      <c r="R40" s="23" t="s">
        <v>1562</v>
      </c>
      <c r="S40" s="23" t="s">
        <v>52</v>
      </c>
      <c r="T40" s="23"/>
      <c r="U40" s="23"/>
      <c r="V40" s="23"/>
      <c r="W40" s="23" t="s">
        <v>56</v>
      </c>
      <c r="X40" s="23">
        <v>0</v>
      </c>
      <c r="Y40" s="23">
        <v>0</v>
      </c>
      <c r="Z40" s="23" t="s">
        <v>56</v>
      </c>
      <c r="AA40" s="23" t="s">
        <v>56</v>
      </c>
      <c r="AB40" s="23" t="s">
        <v>56</v>
      </c>
      <c r="AC40" s="23">
        <v>0</v>
      </c>
      <c r="AD40" s="23"/>
      <c r="AE40" s="23">
        <v>0</v>
      </c>
      <c r="AF40" s="23">
        <v>0</v>
      </c>
      <c r="AG40" s="23" t="s">
        <v>58</v>
      </c>
      <c r="AH40" s="23">
        <v>0</v>
      </c>
      <c r="AI40" s="23" t="s">
        <v>150</v>
      </c>
      <c r="AJ40" s="23" t="s">
        <v>60</v>
      </c>
      <c r="AK40" s="24"/>
      <c r="AL40" s="23" t="s">
        <v>61</v>
      </c>
      <c r="AM40" s="23" t="s">
        <v>62</v>
      </c>
      <c r="AN40" s="23" t="s">
        <v>1563</v>
      </c>
      <c r="AO40" s="23" t="s">
        <v>152</v>
      </c>
      <c r="AP40" s="23" t="s">
        <v>153</v>
      </c>
      <c r="AQ40" s="23" t="s">
        <v>65</v>
      </c>
      <c r="AR40" s="23" t="s">
        <v>1564</v>
      </c>
      <c r="AS40" s="23" t="s">
        <v>92</v>
      </c>
      <c r="AT40" s="23" t="s">
        <v>68</v>
      </c>
      <c r="AU40" s="23" t="s">
        <v>93</v>
      </c>
      <c r="AV40" s="23" t="s">
        <v>981</v>
      </c>
      <c r="AW40" s="23" t="s">
        <v>163</v>
      </c>
      <c r="AX40" s="23">
        <v>0</v>
      </c>
      <c r="AY40" s="23" t="s">
        <v>1565</v>
      </c>
      <c r="AZ40" s="23" t="s">
        <v>1566</v>
      </c>
      <c r="BA40" s="29">
        <v>42188</v>
      </c>
      <c r="BB40" s="23">
        <v>0</v>
      </c>
      <c r="BC40" s="29">
        <v>42188</v>
      </c>
      <c r="BD40" s="29" t="s">
        <v>981</v>
      </c>
      <c r="BE40" s="79">
        <v>591</v>
      </c>
      <c r="BF40" s="78">
        <v>19.7</v>
      </c>
    </row>
    <row r="41" spans="1:58" x14ac:dyDescent="0.25">
      <c r="A41" s="22" t="s">
        <v>973</v>
      </c>
      <c r="B41" s="24" t="s">
        <v>1572</v>
      </c>
      <c r="C41" s="24"/>
      <c r="D41" s="24"/>
      <c r="E41" s="24"/>
      <c r="F41" s="24"/>
      <c r="G41" s="24"/>
      <c r="H41" s="24"/>
      <c r="I41" s="69" t="str">
        <f t="shared" si="1"/>
        <v>PROCEDÊNCIA TOTAL</v>
      </c>
      <c r="J41" s="47">
        <v>319998.24</v>
      </c>
      <c r="K41" s="47">
        <v>319998.24</v>
      </c>
      <c r="L41" s="6">
        <f>J41-K41</f>
        <v>0</v>
      </c>
      <c r="M41" s="24"/>
      <c r="N41" s="24"/>
      <c r="O41" s="70" t="str">
        <f>IF(AND(BA41&gt;=[1]validação!$F$1),"ZURICH SANTANDER","ESCROW")</f>
        <v>ZURICH SANTANDER</v>
      </c>
      <c r="P41" s="23">
        <v>1399254</v>
      </c>
      <c r="Q41" s="23" t="s">
        <v>1567</v>
      </c>
      <c r="R41" s="23" t="s">
        <v>1568</v>
      </c>
      <c r="S41" s="23" t="s">
        <v>52</v>
      </c>
      <c r="T41" s="23" t="s">
        <v>1569</v>
      </c>
      <c r="U41" s="23" t="s">
        <v>1570</v>
      </c>
      <c r="V41" s="23" t="s">
        <v>1571</v>
      </c>
      <c r="W41" s="23" t="s">
        <v>56</v>
      </c>
      <c r="X41" s="23">
        <v>0</v>
      </c>
      <c r="Y41" s="23">
        <v>80760</v>
      </c>
      <c r="Z41" s="23" t="s">
        <v>56</v>
      </c>
      <c r="AA41" s="23" t="s">
        <v>56</v>
      </c>
      <c r="AB41" s="23" t="s">
        <v>56</v>
      </c>
      <c r="AC41" s="23">
        <v>0</v>
      </c>
      <c r="AD41" s="23" t="s">
        <v>102</v>
      </c>
      <c r="AE41" s="23">
        <v>0</v>
      </c>
      <c r="AF41" s="23">
        <v>284052.21000000002</v>
      </c>
      <c r="AG41" s="23" t="s">
        <v>58</v>
      </c>
      <c r="AH41" s="23">
        <v>0</v>
      </c>
      <c r="AI41" s="23" t="s">
        <v>59</v>
      </c>
      <c r="AJ41" s="23" t="s">
        <v>60</v>
      </c>
      <c r="AK41" s="24"/>
      <c r="AL41" s="23" t="s">
        <v>61</v>
      </c>
      <c r="AM41" s="23" t="s">
        <v>62</v>
      </c>
      <c r="AN41" s="23" t="s">
        <v>168</v>
      </c>
      <c r="AO41" s="23" t="s">
        <v>64</v>
      </c>
      <c r="AP41" s="23" t="s">
        <v>153</v>
      </c>
      <c r="AQ41" s="23" t="s">
        <v>65</v>
      </c>
      <c r="AR41" s="23" t="s">
        <v>406</v>
      </c>
      <c r="AS41" s="23" t="s">
        <v>283</v>
      </c>
      <c r="AT41" s="23" t="s">
        <v>284</v>
      </c>
      <c r="AU41" s="23" t="s">
        <v>93</v>
      </c>
      <c r="AV41" s="23" t="s">
        <v>1022</v>
      </c>
      <c r="AW41" s="23" t="s">
        <v>191</v>
      </c>
      <c r="AX41" s="23">
        <v>0</v>
      </c>
      <c r="AY41" s="23" t="s">
        <v>1572</v>
      </c>
      <c r="AZ41" s="23" t="s">
        <v>1573</v>
      </c>
      <c r="BA41" s="29">
        <v>40890</v>
      </c>
      <c r="BB41" s="23">
        <v>0</v>
      </c>
      <c r="BC41" s="29">
        <v>40890</v>
      </c>
      <c r="BD41" s="29" t="s">
        <v>1022</v>
      </c>
      <c r="BE41" s="79">
        <v>1878</v>
      </c>
      <c r="BF41" s="78">
        <v>62.6</v>
      </c>
    </row>
    <row r="42" spans="1:58" x14ac:dyDescent="0.25">
      <c r="A42" s="22" t="s">
        <v>973</v>
      </c>
      <c r="B42" s="24" t="s">
        <v>1578</v>
      </c>
      <c r="C42" s="24"/>
      <c r="D42" s="24"/>
      <c r="E42" s="24"/>
      <c r="F42" s="24"/>
      <c r="G42" s="24"/>
      <c r="H42" s="24"/>
      <c r="I42" s="69" t="str">
        <f t="shared" si="1"/>
        <v>ACORDO</v>
      </c>
      <c r="J42" s="47">
        <v>189343</v>
      </c>
      <c r="K42" s="47">
        <v>189343</v>
      </c>
      <c r="L42" s="6">
        <f>J42-K42</f>
        <v>0</v>
      </c>
      <c r="M42" s="24"/>
      <c r="N42" s="24"/>
      <c r="O42" s="70" t="str">
        <f>IF(AND(BA42&gt;=[1]validação!$F$1),"ZURICH SANTANDER","ESCROW")</f>
        <v>ZURICH SANTANDER</v>
      </c>
      <c r="P42" s="23">
        <v>2063194</v>
      </c>
      <c r="Q42" s="23" t="s">
        <v>1574</v>
      </c>
      <c r="R42" s="23" t="s">
        <v>1575</v>
      </c>
      <c r="S42" s="23" t="s">
        <v>52</v>
      </c>
      <c r="T42" s="23" t="s">
        <v>527</v>
      </c>
      <c r="U42" s="23" t="s">
        <v>1576</v>
      </c>
      <c r="V42" s="23" t="s">
        <v>1577</v>
      </c>
      <c r="W42" s="23" t="s">
        <v>56</v>
      </c>
      <c r="X42" s="23">
        <v>0</v>
      </c>
      <c r="Y42" s="23">
        <v>0</v>
      </c>
      <c r="Z42" s="23" t="s">
        <v>56</v>
      </c>
      <c r="AA42" s="23" t="s">
        <v>56</v>
      </c>
      <c r="AB42" s="23" t="s">
        <v>56</v>
      </c>
      <c r="AC42" s="23">
        <v>0</v>
      </c>
      <c r="AD42" s="23"/>
      <c r="AE42" s="23">
        <v>0</v>
      </c>
      <c r="AF42" s="23">
        <v>0</v>
      </c>
      <c r="AG42" s="23" t="s">
        <v>58</v>
      </c>
      <c r="AH42" s="23">
        <v>0</v>
      </c>
      <c r="AI42" s="23" t="s">
        <v>59</v>
      </c>
      <c r="AJ42" s="23" t="s">
        <v>60</v>
      </c>
      <c r="AK42" s="24"/>
      <c r="AL42" s="23" t="s">
        <v>61</v>
      </c>
      <c r="AM42" s="23" t="s">
        <v>62</v>
      </c>
      <c r="AN42" s="23" t="s">
        <v>168</v>
      </c>
      <c r="AO42" s="23" t="s">
        <v>64</v>
      </c>
      <c r="AP42" s="23" t="s">
        <v>169</v>
      </c>
      <c r="AQ42" s="23" t="s">
        <v>65</v>
      </c>
      <c r="AR42" s="23" t="s">
        <v>406</v>
      </c>
      <c r="AS42" s="23" t="s">
        <v>283</v>
      </c>
      <c r="AT42" s="23" t="s">
        <v>284</v>
      </c>
      <c r="AU42" s="23" t="s">
        <v>93</v>
      </c>
      <c r="AV42" s="23" t="s">
        <v>998</v>
      </c>
      <c r="AW42" s="23" t="s">
        <v>223</v>
      </c>
      <c r="AX42" s="23">
        <v>0</v>
      </c>
      <c r="AY42" s="23" t="s">
        <v>1578</v>
      </c>
      <c r="AZ42" s="23" t="s">
        <v>1579</v>
      </c>
      <c r="BA42" s="29">
        <v>42094</v>
      </c>
      <c r="BB42" s="23">
        <v>0</v>
      </c>
      <c r="BC42" s="29">
        <v>42094</v>
      </c>
      <c r="BD42" s="29" t="s">
        <v>998</v>
      </c>
      <c r="BE42" s="79">
        <v>682</v>
      </c>
      <c r="BF42" s="78">
        <v>22.733333333333334</v>
      </c>
    </row>
    <row r="43" spans="1:58" x14ac:dyDescent="0.25">
      <c r="A43" s="22" t="s">
        <v>973</v>
      </c>
      <c r="B43" s="24" t="s">
        <v>1583</v>
      </c>
      <c r="C43" s="24"/>
      <c r="D43" s="24"/>
      <c r="E43" s="24"/>
      <c r="F43" s="24"/>
      <c r="G43" s="24"/>
      <c r="H43" s="24"/>
      <c r="I43" s="69" t="str">
        <f t="shared" si="1"/>
        <v>PROCEDÊNCIA TOTAL</v>
      </c>
      <c r="J43" s="47">
        <v>5041.45</v>
      </c>
      <c r="K43" s="47">
        <v>5041.45</v>
      </c>
      <c r="L43" s="6">
        <f t="shared" ref="L43:L55" si="2">J43-K43</f>
        <v>0</v>
      </c>
      <c r="M43" s="24"/>
      <c r="N43" s="24"/>
      <c r="O43" s="70" t="str">
        <f>IF(AND(BA43&gt;=[1]validação!$F$1),"ZURICH SANTANDER","ESCROW")</f>
        <v>ZURICH SANTANDER</v>
      </c>
      <c r="P43" s="23">
        <v>2221916</v>
      </c>
      <c r="Q43" s="23" t="s">
        <v>1580</v>
      </c>
      <c r="R43" s="23" t="s">
        <v>1581</v>
      </c>
      <c r="S43" s="23" t="s">
        <v>52</v>
      </c>
      <c r="T43" s="23"/>
      <c r="U43" s="23" t="s">
        <v>160</v>
      </c>
      <c r="V43" s="23"/>
      <c r="W43" s="23" t="s">
        <v>56</v>
      </c>
      <c r="X43" s="23">
        <v>0</v>
      </c>
      <c r="Y43" s="23">
        <v>0</v>
      </c>
      <c r="Z43" s="23" t="s">
        <v>56</v>
      </c>
      <c r="AA43" s="23" t="s">
        <v>56</v>
      </c>
      <c r="AB43" s="23" t="s">
        <v>56</v>
      </c>
      <c r="AC43" s="23">
        <v>0</v>
      </c>
      <c r="AD43" s="23"/>
      <c r="AE43" s="23">
        <v>0</v>
      </c>
      <c r="AF43" s="23">
        <v>0</v>
      </c>
      <c r="AG43" s="23" t="s">
        <v>58</v>
      </c>
      <c r="AH43" s="23">
        <v>0</v>
      </c>
      <c r="AI43" s="23" t="s">
        <v>59</v>
      </c>
      <c r="AJ43" s="23" t="s">
        <v>60</v>
      </c>
      <c r="AK43" s="24"/>
      <c r="AL43" s="23" t="s">
        <v>61</v>
      </c>
      <c r="AM43" s="23" t="s">
        <v>62</v>
      </c>
      <c r="AN43" s="23" t="s">
        <v>451</v>
      </c>
      <c r="AO43" s="23" t="s">
        <v>88</v>
      </c>
      <c r="AP43" s="23" t="s">
        <v>89</v>
      </c>
      <c r="AQ43" s="23" t="s">
        <v>103</v>
      </c>
      <c r="AR43" s="23" t="s">
        <v>1582</v>
      </c>
      <c r="AS43" s="23" t="s">
        <v>105</v>
      </c>
      <c r="AT43" s="23" t="s">
        <v>68</v>
      </c>
      <c r="AU43" s="23" t="s">
        <v>93</v>
      </c>
      <c r="AV43" s="23" t="s">
        <v>998</v>
      </c>
      <c r="AW43" s="23" t="s">
        <v>191</v>
      </c>
      <c r="AX43" s="23">
        <v>0</v>
      </c>
      <c r="AY43" s="23" t="s">
        <v>1583</v>
      </c>
      <c r="AZ43" s="23" t="s">
        <v>1584</v>
      </c>
      <c r="BA43" s="29">
        <v>42445</v>
      </c>
      <c r="BB43" s="23">
        <v>0</v>
      </c>
      <c r="BC43" s="29">
        <v>42445</v>
      </c>
      <c r="BD43" s="29" t="s">
        <v>998</v>
      </c>
      <c r="BE43" s="79">
        <v>331</v>
      </c>
      <c r="BF43" s="78">
        <v>11.033333333333333</v>
      </c>
    </row>
    <row r="44" spans="1:58" x14ac:dyDescent="0.25">
      <c r="A44" s="22" t="s">
        <v>973</v>
      </c>
      <c r="B44" s="24" t="s">
        <v>1588</v>
      </c>
      <c r="C44" s="24"/>
      <c r="D44" s="24"/>
      <c r="E44" s="24"/>
      <c r="F44" s="24"/>
      <c r="G44" s="24"/>
      <c r="H44" s="24"/>
      <c r="I44" s="69" t="s">
        <v>369</v>
      </c>
      <c r="J44" s="47">
        <v>8000</v>
      </c>
      <c r="K44" s="47">
        <v>0</v>
      </c>
      <c r="L44" s="6">
        <f t="shared" si="2"/>
        <v>8000</v>
      </c>
      <c r="M44" s="24"/>
      <c r="N44" s="24"/>
      <c r="O44" s="70" t="str">
        <f>IF(AND(BA44&gt;=[1]validação!$F$1),"ZURICH SANTANDER","ESCROW")</f>
        <v>ZURICH SANTANDER</v>
      </c>
      <c r="P44" s="23">
        <v>2251809</v>
      </c>
      <c r="Q44" s="23" t="s">
        <v>1585</v>
      </c>
      <c r="R44" s="23" t="s">
        <v>1586</v>
      </c>
      <c r="S44" s="23" t="s">
        <v>52</v>
      </c>
      <c r="T44" s="23"/>
      <c r="U44" s="23"/>
      <c r="V44" s="23"/>
      <c r="W44" s="23" t="s">
        <v>56</v>
      </c>
      <c r="X44" s="23">
        <v>0</v>
      </c>
      <c r="Y44" s="23">
        <v>0</v>
      </c>
      <c r="Z44" s="23" t="s">
        <v>56</v>
      </c>
      <c r="AA44" s="23" t="s">
        <v>56</v>
      </c>
      <c r="AB44" s="23" t="s">
        <v>56</v>
      </c>
      <c r="AC44" s="23">
        <v>0</v>
      </c>
      <c r="AD44" s="23"/>
      <c r="AE44" s="23">
        <v>0</v>
      </c>
      <c r="AF44" s="23">
        <v>0</v>
      </c>
      <c r="AG44" s="23" t="s">
        <v>58</v>
      </c>
      <c r="AH44" s="23">
        <v>0</v>
      </c>
      <c r="AI44" s="23" t="s">
        <v>59</v>
      </c>
      <c r="AJ44" s="23" t="s">
        <v>60</v>
      </c>
      <c r="AK44" s="24"/>
      <c r="AL44" s="23" t="s">
        <v>61</v>
      </c>
      <c r="AM44" s="23" t="s">
        <v>62</v>
      </c>
      <c r="AN44" s="23" t="s">
        <v>405</v>
      </c>
      <c r="AO44" s="23" t="s">
        <v>88</v>
      </c>
      <c r="AP44" s="23" t="s">
        <v>313</v>
      </c>
      <c r="AQ44" s="23" t="s">
        <v>65</v>
      </c>
      <c r="AR44" s="23" t="s">
        <v>1587</v>
      </c>
      <c r="AS44" s="23" t="s">
        <v>92</v>
      </c>
      <c r="AT44" s="23" t="s">
        <v>68</v>
      </c>
      <c r="AU44" s="23" t="s">
        <v>93</v>
      </c>
      <c r="AV44" s="23" t="s">
        <v>981</v>
      </c>
      <c r="AW44" s="23" t="s">
        <v>444</v>
      </c>
      <c r="AX44" s="23">
        <v>0</v>
      </c>
      <c r="AY44" s="23" t="s">
        <v>1588</v>
      </c>
      <c r="AZ44" s="23" t="s">
        <v>1589</v>
      </c>
      <c r="BA44" s="29">
        <v>42500</v>
      </c>
      <c r="BB44" s="23">
        <v>0</v>
      </c>
      <c r="BC44" s="29">
        <v>42500</v>
      </c>
      <c r="BD44" s="29" t="s">
        <v>981</v>
      </c>
      <c r="BE44" s="79">
        <v>279</v>
      </c>
      <c r="BF44" s="78">
        <v>9.3000000000000007</v>
      </c>
    </row>
    <row r="45" spans="1:58" x14ac:dyDescent="0.25">
      <c r="A45" s="22" t="s">
        <v>973</v>
      </c>
      <c r="B45" s="24" t="s">
        <v>1593</v>
      </c>
      <c r="C45" s="24"/>
      <c r="D45" s="24"/>
      <c r="E45" s="24"/>
      <c r="F45" s="24"/>
      <c r="G45" s="24"/>
      <c r="H45" s="24"/>
      <c r="I45" s="69" t="str">
        <f t="shared" si="1"/>
        <v>PAGAMENTO ZERO</v>
      </c>
      <c r="J45" s="47">
        <v>8000</v>
      </c>
      <c r="K45" s="47">
        <v>0</v>
      </c>
      <c r="L45" s="6">
        <f t="shared" si="2"/>
        <v>8000</v>
      </c>
      <c r="M45" s="24"/>
      <c r="N45" s="24"/>
      <c r="O45" s="70" t="str">
        <f>IF(AND(BA45&gt;=[1]validação!$F$1),"ZURICH SANTANDER","ESCROW")</f>
        <v>ZURICH SANTANDER</v>
      </c>
      <c r="P45" s="23">
        <v>1889378</v>
      </c>
      <c r="Q45" s="23" t="s">
        <v>1590</v>
      </c>
      <c r="R45" s="23"/>
      <c r="S45" s="23" t="s">
        <v>52</v>
      </c>
      <c r="T45" s="23"/>
      <c r="U45" s="23"/>
      <c r="V45" s="23"/>
      <c r="W45" s="23" t="s">
        <v>56</v>
      </c>
      <c r="X45" s="23">
        <v>0</v>
      </c>
      <c r="Y45" s="23">
        <v>0</v>
      </c>
      <c r="Z45" s="23" t="s">
        <v>56</v>
      </c>
      <c r="AA45" s="23" t="s">
        <v>56</v>
      </c>
      <c r="AB45" s="23" t="s">
        <v>56</v>
      </c>
      <c r="AC45" s="23">
        <v>0</v>
      </c>
      <c r="AD45" s="23"/>
      <c r="AE45" s="23">
        <v>0</v>
      </c>
      <c r="AF45" s="23">
        <v>0</v>
      </c>
      <c r="AG45" s="23" t="s">
        <v>58</v>
      </c>
      <c r="AH45" s="23">
        <v>0</v>
      </c>
      <c r="AI45" s="23" t="s">
        <v>59</v>
      </c>
      <c r="AJ45" s="23" t="s">
        <v>60</v>
      </c>
      <c r="AK45" s="24"/>
      <c r="AL45" s="23" t="s">
        <v>61</v>
      </c>
      <c r="AM45" s="23" t="s">
        <v>62</v>
      </c>
      <c r="AN45" s="23" t="s">
        <v>1591</v>
      </c>
      <c r="AO45" s="23" t="s">
        <v>152</v>
      </c>
      <c r="AP45" s="23" t="s">
        <v>65</v>
      </c>
      <c r="AQ45" s="23" t="s">
        <v>65</v>
      </c>
      <c r="AR45" s="23" t="s">
        <v>1592</v>
      </c>
      <c r="AS45" s="23" t="s">
        <v>613</v>
      </c>
      <c r="AT45" s="23" t="s">
        <v>68</v>
      </c>
      <c r="AU45" s="23" t="s">
        <v>93</v>
      </c>
      <c r="AV45" s="23" t="s">
        <v>1055</v>
      </c>
      <c r="AW45" s="23" t="s">
        <v>554</v>
      </c>
      <c r="AX45" s="23">
        <v>8000</v>
      </c>
      <c r="AY45" s="23" t="s">
        <v>1593</v>
      </c>
      <c r="AZ45" s="23" t="s">
        <v>1594</v>
      </c>
      <c r="BA45" s="29">
        <v>41841</v>
      </c>
      <c r="BB45" s="23">
        <v>0</v>
      </c>
      <c r="BC45" s="29">
        <v>41841</v>
      </c>
      <c r="BD45" s="29" t="s">
        <v>1055</v>
      </c>
      <c r="BE45" s="79">
        <v>932</v>
      </c>
      <c r="BF45" s="78">
        <v>31.066666666666666</v>
      </c>
    </row>
    <row r="46" spans="1:58" x14ac:dyDescent="0.25">
      <c r="A46" s="22" t="s">
        <v>973</v>
      </c>
      <c r="B46" s="24" t="s">
        <v>1598</v>
      </c>
      <c r="C46" s="24"/>
      <c r="D46" s="24"/>
      <c r="E46" s="24"/>
      <c r="F46" s="24"/>
      <c r="G46" s="24"/>
      <c r="H46" s="24"/>
      <c r="I46" s="69" t="str">
        <f t="shared" si="1"/>
        <v>PAGAMENTO ZERO</v>
      </c>
      <c r="J46" s="47">
        <v>2148.54</v>
      </c>
      <c r="K46" s="47">
        <v>0</v>
      </c>
      <c r="L46" s="6">
        <f t="shared" si="2"/>
        <v>2148.54</v>
      </c>
      <c r="M46" s="24"/>
      <c r="N46" s="24"/>
      <c r="O46" s="70" t="str">
        <f>IF(AND(BA46&gt;=[1]validação!$F$1),"ZURICH SANTANDER","ESCROW")</f>
        <v>ZURICH SANTANDER</v>
      </c>
      <c r="P46" s="23">
        <v>2324579</v>
      </c>
      <c r="Q46" s="23" t="s">
        <v>1595</v>
      </c>
      <c r="R46" s="23" t="s">
        <v>1596</v>
      </c>
      <c r="S46" s="23" t="s">
        <v>52</v>
      </c>
      <c r="T46" s="23"/>
      <c r="U46" s="23" t="s">
        <v>1597</v>
      </c>
      <c r="V46" s="23"/>
      <c r="W46" s="23" t="s">
        <v>56</v>
      </c>
      <c r="X46" s="23">
        <v>0</v>
      </c>
      <c r="Y46" s="23">
        <v>0</v>
      </c>
      <c r="Z46" s="23" t="s">
        <v>56</v>
      </c>
      <c r="AA46" s="23" t="s">
        <v>56</v>
      </c>
      <c r="AB46" s="23" t="s">
        <v>56</v>
      </c>
      <c r="AC46" s="23">
        <v>0</v>
      </c>
      <c r="AD46" s="23"/>
      <c r="AE46" s="23">
        <v>0</v>
      </c>
      <c r="AF46" s="23">
        <v>0</v>
      </c>
      <c r="AG46" s="23" t="s">
        <v>58</v>
      </c>
      <c r="AH46" s="23">
        <v>0</v>
      </c>
      <c r="AI46" s="23" t="s">
        <v>59</v>
      </c>
      <c r="AJ46" s="23" t="s">
        <v>60</v>
      </c>
      <c r="AK46" s="24"/>
      <c r="AL46" s="23" t="s">
        <v>61</v>
      </c>
      <c r="AM46" s="23" t="s">
        <v>345</v>
      </c>
      <c r="AN46" s="23" t="s">
        <v>346</v>
      </c>
      <c r="AO46" s="23" t="s">
        <v>88</v>
      </c>
      <c r="AP46" s="23" t="s">
        <v>89</v>
      </c>
      <c r="AQ46" s="23" t="s">
        <v>90</v>
      </c>
      <c r="AR46" s="23" t="s">
        <v>623</v>
      </c>
      <c r="AS46" s="23" t="s">
        <v>67</v>
      </c>
      <c r="AT46" s="23" t="s">
        <v>68</v>
      </c>
      <c r="AU46" s="23" t="s">
        <v>93</v>
      </c>
      <c r="AV46" s="23" t="s">
        <v>1103</v>
      </c>
      <c r="AW46" s="23" t="s">
        <v>202</v>
      </c>
      <c r="AX46" s="23">
        <v>0</v>
      </c>
      <c r="AY46" s="23" t="s">
        <v>1598</v>
      </c>
      <c r="AZ46" s="23" t="s">
        <v>1599</v>
      </c>
      <c r="BA46" s="29">
        <v>42628</v>
      </c>
      <c r="BB46" s="23">
        <v>0</v>
      </c>
      <c r="BC46" s="29">
        <v>42628</v>
      </c>
      <c r="BD46" s="29" t="s">
        <v>1103</v>
      </c>
      <c r="BE46" s="79">
        <v>152</v>
      </c>
      <c r="BF46" s="78">
        <v>5.0666666666666664</v>
      </c>
    </row>
    <row r="47" spans="1:58" x14ac:dyDescent="0.25">
      <c r="A47" s="22" t="s">
        <v>973</v>
      </c>
      <c r="B47" s="24" t="s">
        <v>1603</v>
      </c>
      <c r="C47" s="24"/>
      <c r="D47" s="24"/>
      <c r="E47" s="24"/>
      <c r="F47" s="24"/>
      <c r="G47" s="24"/>
      <c r="H47" s="24"/>
      <c r="I47" s="69" t="str">
        <f t="shared" si="1"/>
        <v>PAGAMENTO ZERO</v>
      </c>
      <c r="J47" s="47">
        <v>35618.49</v>
      </c>
      <c r="K47" s="47">
        <v>0</v>
      </c>
      <c r="L47" s="6">
        <f t="shared" si="2"/>
        <v>35618.49</v>
      </c>
      <c r="M47" s="24"/>
      <c r="N47" s="24"/>
      <c r="O47" s="70" t="str">
        <f>IF(AND(BA47&gt;=[1]validação!$F$1),"ZURICH SANTANDER","ESCROW")</f>
        <v>ZURICH SANTANDER</v>
      </c>
      <c r="P47" s="23">
        <v>2258152</v>
      </c>
      <c r="Q47" s="23" t="s">
        <v>1600</v>
      </c>
      <c r="R47" s="23" t="s">
        <v>1601</v>
      </c>
      <c r="S47" s="23" t="s">
        <v>52</v>
      </c>
      <c r="T47" s="23"/>
      <c r="U47" s="23" t="s">
        <v>1602</v>
      </c>
      <c r="V47" s="23"/>
      <c r="W47" s="23" t="s">
        <v>56</v>
      </c>
      <c r="X47" s="23">
        <v>0</v>
      </c>
      <c r="Y47" s="23">
        <v>0</v>
      </c>
      <c r="Z47" s="23" t="s">
        <v>56</v>
      </c>
      <c r="AA47" s="23" t="s">
        <v>56</v>
      </c>
      <c r="AB47" s="23" t="s">
        <v>56</v>
      </c>
      <c r="AC47" s="23">
        <v>0</v>
      </c>
      <c r="AD47" s="23"/>
      <c r="AE47" s="23">
        <v>0</v>
      </c>
      <c r="AF47" s="23">
        <v>0</v>
      </c>
      <c r="AG47" s="23" t="s">
        <v>58</v>
      </c>
      <c r="AH47" s="23">
        <v>0</v>
      </c>
      <c r="AI47" s="23" t="s">
        <v>59</v>
      </c>
      <c r="AJ47" s="23" t="s">
        <v>60</v>
      </c>
      <c r="AK47" s="24"/>
      <c r="AL47" s="23" t="s">
        <v>61</v>
      </c>
      <c r="AM47" s="23" t="s">
        <v>345</v>
      </c>
      <c r="AN47" s="23" t="s">
        <v>346</v>
      </c>
      <c r="AO47" s="23" t="s">
        <v>88</v>
      </c>
      <c r="AP47" s="23" t="s">
        <v>89</v>
      </c>
      <c r="AQ47" s="23" t="s">
        <v>103</v>
      </c>
      <c r="AR47" s="23" t="s">
        <v>123</v>
      </c>
      <c r="AS47" s="23" t="s">
        <v>105</v>
      </c>
      <c r="AT47" s="23" t="s">
        <v>68</v>
      </c>
      <c r="AU47" s="23" t="s">
        <v>93</v>
      </c>
      <c r="AV47" s="23" t="s">
        <v>1055</v>
      </c>
      <c r="AW47" s="23" t="s">
        <v>202</v>
      </c>
      <c r="AX47" s="23">
        <v>0</v>
      </c>
      <c r="AY47" s="23" t="s">
        <v>1603</v>
      </c>
      <c r="AZ47" s="23" t="s">
        <v>1604</v>
      </c>
      <c r="BA47" s="29">
        <v>42514</v>
      </c>
      <c r="BB47" s="23">
        <v>0</v>
      </c>
      <c r="BC47" s="29">
        <v>42514</v>
      </c>
      <c r="BD47" s="29" t="s">
        <v>1055</v>
      </c>
      <c r="BE47" s="79">
        <v>259</v>
      </c>
      <c r="BF47" s="78">
        <v>8.6333333333333329</v>
      </c>
    </row>
    <row r="48" spans="1:58" x14ac:dyDescent="0.25">
      <c r="A48" s="22" t="s">
        <v>973</v>
      </c>
      <c r="B48" s="24" t="s">
        <v>1608</v>
      </c>
      <c r="C48" s="24"/>
      <c r="D48" s="24"/>
      <c r="E48" s="24"/>
      <c r="F48" s="24"/>
      <c r="G48" s="24"/>
      <c r="H48" s="24"/>
      <c r="I48" s="69" t="str">
        <f t="shared" si="1"/>
        <v>PAGAMENTO ZERO</v>
      </c>
      <c r="J48" s="47">
        <v>30000</v>
      </c>
      <c r="K48" s="47">
        <v>0</v>
      </c>
      <c r="L48" s="6">
        <f t="shared" si="2"/>
        <v>30000</v>
      </c>
      <c r="M48" s="24"/>
      <c r="N48" s="24"/>
      <c r="O48" s="70" t="str">
        <f>IF(AND(BA48&gt;=[1]validação!$F$1),"ZURICH SANTANDER","ESCROW")</f>
        <v>ZURICH SANTANDER</v>
      </c>
      <c r="P48" s="23">
        <v>2203172</v>
      </c>
      <c r="Q48" s="23" t="s">
        <v>1605</v>
      </c>
      <c r="R48" s="23" t="s">
        <v>1606</v>
      </c>
      <c r="S48" s="23" t="s">
        <v>52</v>
      </c>
      <c r="T48" s="23"/>
      <c r="U48" s="23" t="s">
        <v>1607</v>
      </c>
      <c r="V48" s="23"/>
      <c r="W48" s="23" t="s">
        <v>56</v>
      </c>
      <c r="X48" s="23">
        <v>0</v>
      </c>
      <c r="Y48" s="23">
        <v>0</v>
      </c>
      <c r="Z48" s="23" t="s">
        <v>56</v>
      </c>
      <c r="AA48" s="23" t="s">
        <v>56</v>
      </c>
      <c r="AB48" s="23" t="s">
        <v>56</v>
      </c>
      <c r="AC48" s="23">
        <v>0</v>
      </c>
      <c r="AD48" s="23"/>
      <c r="AE48" s="23">
        <v>0</v>
      </c>
      <c r="AF48" s="23">
        <v>0</v>
      </c>
      <c r="AG48" s="23" t="s">
        <v>58</v>
      </c>
      <c r="AH48" s="23">
        <v>0</v>
      </c>
      <c r="AI48" s="23" t="s">
        <v>59</v>
      </c>
      <c r="AJ48" s="23" t="s">
        <v>60</v>
      </c>
      <c r="AK48" s="24"/>
      <c r="AL48" s="23" t="s">
        <v>61</v>
      </c>
      <c r="AM48" s="23" t="s">
        <v>345</v>
      </c>
      <c r="AN48" s="23" t="s">
        <v>346</v>
      </c>
      <c r="AO48" s="23" t="s">
        <v>88</v>
      </c>
      <c r="AP48" s="23" t="s">
        <v>89</v>
      </c>
      <c r="AQ48" s="23" t="s">
        <v>103</v>
      </c>
      <c r="AR48" s="23" t="s">
        <v>123</v>
      </c>
      <c r="AS48" s="23" t="s">
        <v>105</v>
      </c>
      <c r="AT48" s="23" t="s">
        <v>68</v>
      </c>
      <c r="AU48" s="23" t="s">
        <v>93</v>
      </c>
      <c r="AV48" s="23" t="s">
        <v>1006</v>
      </c>
      <c r="AW48" s="23" t="s">
        <v>124</v>
      </c>
      <c r="AX48" s="23">
        <v>0</v>
      </c>
      <c r="AY48" s="23" t="s">
        <v>1608</v>
      </c>
      <c r="AZ48" s="23" t="s">
        <v>1609</v>
      </c>
      <c r="BA48" s="29">
        <v>42412</v>
      </c>
      <c r="BB48" s="23">
        <v>0</v>
      </c>
      <c r="BC48" s="29">
        <v>42412</v>
      </c>
      <c r="BD48" s="29" t="s">
        <v>1006</v>
      </c>
      <c r="BE48" s="79">
        <v>357</v>
      </c>
      <c r="BF48" s="78">
        <v>11.9</v>
      </c>
    </row>
    <row r="49" spans="1:58" x14ac:dyDescent="0.25">
      <c r="A49" s="22" t="s">
        <v>973</v>
      </c>
      <c r="B49" s="24" t="s">
        <v>1615</v>
      </c>
      <c r="C49" s="24"/>
      <c r="D49" s="24"/>
      <c r="E49" s="24"/>
      <c r="F49" s="24"/>
      <c r="G49" s="24"/>
      <c r="H49" s="24"/>
      <c r="I49" s="69" t="str">
        <f t="shared" si="1"/>
        <v>PAGAMENTO ZERO</v>
      </c>
      <c r="J49" s="47">
        <v>2800</v>
      </c>
      <c r="K49" s="47">
        <v>0</v>
      </c>
      <c r="L49" s="6">
        <f t="shared" si="2"/>
        <v>2800</v>
      </c>
      <c r="M49" s="24"/>
      <c r="N49" s="24"/>
      <c r="O49" s="70" t="str">
        <f>IF(AND(BA49&gt;=[1]validação!$F$1),"ZURICH SANTANDER","ESCROW")</f>
        <v>ZURICH SANTANDER</v>
      </c>
      <c r="P49" s="23">
        <v>2373694</v>
      </c>
      <c r="Q49" s="23" t="s">
        <v>1610</v>
      </c>
      <c r="R49" s="23" t="s">
        <v>1611</v>
      </c>
      <c r="S49" s="23" t="s">
        <v>52</v>
      </c>
      <c r="T49" s="23" t="s">
        <v>1612</v>
      </c>
      <c r="U49" s="23" t="s">
        <v>1613</v>
      </c>
      <c r="V49" s="23"/>
      <c r="W49" s="23" t="s">
        <v>56</v>
      </c>
      <c r="X49" s="23">
        <v>0</v>
      </c>
      <c r="Y49" s="23">
        <v>0</v>
      </c>
      <c r="Z49" s="23" t="s">
        <v>56</v>
      </c>
      <c r="AA49" s="23" t="s">
        <v>56</v>
      </c>
      <c r="AB49" s="23" t="s">
        <v>56</v>
      </c>
      <c r="AC49" s="23">
        <v>0</v>
      </c>
      <c r="AD49" s="23"/>
      <c r="AE49" s="23">
        <v>0</v>
      </c>
      <c r="AF49" s="23">
        <v>0</v>
      </c>
      <c r="AG49" s="23" t="s">
        <v>102</v>
      </c>
      <c r="AH49" s="23">
        <v>0</v>
      </c>
      <c r="AI49" s="23" t="s">
        <v>59</v>
      </c>
      <c r="AJ49" s="23" t="s">
        <v>60</v>
      </c>
      <c r="AK49" s="24"/>
      <c r="AL49" s="23" t="s">
        <v>61</v>
      </c>
      <c r="AM49" s="23" t="s">
        <v>345</v>
      </c>
      <c r="AN49" s="23" t="s">
        <v>1614</v>
      </c>
      <c r="AO49" s="23" t="s">
        <v>88</v>
      </c>
      <c r="AP49" s="23" t="s">
        <v>89</v>
      </c>
      <c r="AQ49" s="23" t="s">
        <v>90</v>
      </c>
      <c r="AR49" s="23" t="s">
        <v>1464</v>
      </c>
      <c r="AS49" s="23" t="s">
        <v>92</v>
      </c>
      <c r="AT49" s="23" t="s">
        <v>68</v>
      </c>
      <c r="AU49" s="23" t="s">
        <v>93</v>
      </c>
      <c r="AV49" s="23" t="s">
        <v>1022</v>
      </c>
      <c r="AW49" s="23" t="s">
        <v>124</v>
      </c>
      <c r="AX49" s="23">
        <v>0</v>
      </c>
      <c r="AY49" s="23" t="s">
        <v>1615</v>
      </c>
      <c r="AZ49" s="23" t="s">
        <v>1616</v>
      </c>
      <c r="BA49" s="29">
        <v>42684</v>
      </c>
      <c r="BB49" s="23">
        <v>0</v>
      </c>
      <c r="BC49" s="29">
        <v>42684</v>
      </c>
      <c r="BD49" s="29" t="s">
        <v>1022</v>
      </c>
      <c r="BE49" s="79">
        <v>84</v>
      </c>
      <c r="BF49" s="78">
        <v>2.8</v>
      </c>
    </row>
    <row r="50" spans="1:58" x14ac:dyDescent="0.25">
      <c r="A50" s="22" t="s">
        <v>973</v>
      </c>
      <c r="B50" s="24" t="str">
        <f t="shared" ref="B50:B55" si="3">AY50</f>
        <v>02.02.507.0000779007/08</v>
      </c>
      <c r="C50" s="24"/>
      <c r="D50" s="24"/>
      <c r="E50" s="24"/>
      <c r="F50" s="24"/>
      <c r="G50" s="24"/>
      <c r="H50" s="24"/>
      <c r="I50" s="69" t="str">
        <f t="shared" si="1"/>
        <v>ACORDO</v>
      </c>
      <c r="J50" s="47">
        <v>52455.13</v>
      </c>
      <c r="K50" s="47">
        <v>50000</v>
      </c>
      <c r="L50" s="6">
        <f t="shared" si="2"/>
        <v>2455.1299999999974</v>
      </c>
      <c r="M50" s="24"/>
      <c r="N50" s="24"/>
      <c r="O50" s="38" t="s">
        <v>49</v>
      </c>
      <c r="P50" s="23">
        <v>778580</v>
      </c>
      <c r="Q50" s="23" t="s">
        <v>1937</v>
      </c>
      <c r="R50" s="23" t="s">
        <v>1938</v>
      </c>
      <c r="S50" s="23" t="s">
        <v>52</v>
      </c>
      <c r="T50" s="23" t="s">
        <v>1939</v>
      </c>
      <c r="U50" s="23" t="s">
        <v>1940</v>
      </c>
      <c r="V50" s="23" t="s">
        <v>1941</v>
      </c>
      <c r="W50" s="23" t="s">
        <v>56</v>
      </c>
      <c r="X50" s="23">
        <v>0</v>
      </c>
      <c r="Y50" s="23">
        <v>27756.75</v>
      </c>
      <c r="Z50" s="23" t="s">
        <v>56</v>
      </c>
      <c r="AA50" s="23" t="s">
        <v>56</v>
      </c>
      <c r="AB50" s="23" t="s">
        <v>56</v>
      </c>
      <c r="AC50" s="23">
        <v>0</v>
      </c>
      <c r="AD50" s="23"/>
      <c r="AE50" s="23">
        <v>0</v>
      </c>
      <c r="AF50" s="23">
        <v>6000</v>
      </c>
      <c r="AG50" s="23" t="s">
        <v>58</v>
      </c>
      <c r="AH50" s="23">
        <v>0</v>
      </c>
      <c r="AI50" s="23" t="s">
        <v>59</v>
      </c>
      <c r="AJ50" s="23" t="s">
        <v>60</v>
      </c>
      <c r="AK50" s="24"/>
      <c r="AL50" s="23" t="s">
        <v>61</v>
      </c>
      <c r="AM50" s="23" t="s">
        <v>62</v>
      </c>
      <c r="AN50" s="23" t="s">
        <v>63</v>
      </c>
      <c r="AO50" s="23" t="s">
        <v>64</v>
      </c>
      <c r="AP50" s="23" t="s">
        <v>153</v>
      </c>
      <c r="AQ50" s="23" t="s">
        <v>65</v>
      </c>
      <c r="AR50" s="23" t="s">
        <v>1942</v>
      </c>
      <c r="AS50" s="23" t="s">
        <v>92</v>
      </c>
      <c r="AT50" s="23" t="s">
        <v>68</v>
      </c>
      <c r="AU50" s="23" t="s">
        <v>93</v>
      </c>
      <c r="AV50" s="23" t="s">
        <v>1685</v>
      </c>
      <c r="AW50" s="23" t="s">
        <v>223</v>
      </c>
      <c r="AX50" s="23">
        <v>0</v>
      </c>
      <c r="AY50" s="23" t="s">
        <v>1943</v>
      </c>
      <c r="AZ50" s="23" t="s">
        <v>1944</v>
      </c>
      <c r="BA50" s="29">
        <v>39703</v>
      </c>
      <c r="BB50" s="23">
        <v>0</v>
      </c>
      <c r="BC50" s="29">
        <v>39703</v>
      </c>
      <c r="BD50" s="29" t="s">
        <v>1685</v>
      </c>
      <c r="BE50" s="79">
        <v>3080</v>
      </c>
      <c r="BF50" s="78">
        <v>102.66666666666667</v>
      </c>
    </row>
    <row r="51" spans="1:58" x14ac:dyDescent="0.25">
      <c r="A51" s="22" t="s">
        <v>973</v>
      </c>
      <c r="B51" s="24" t="str">
        <f t="shared" si="3"/>
        <v>02.02.507.0000870783/09</v>
      </c>
      <c r="C51" s="24"/>
      <c r="D51" s="24"/>
      <c r="E51" s="24"/>
      <c r="F51" s="24"/>
      <c r="G51" s="24"/>
      <c r="H51" s="24"/>
      <c r="I51" s="69" t="str">
        <f t="shared" si="1"/>
        <v>PROCEDÊNCIA PARCIAL</v>
      </c>
      <c r="J51" s="47">
        <v>227918.05</v>
      </c>
      <c r="K51" s="47">
        <v>227918.05</v>
      </c>
      <c r="L51" s="6">
        <f t="shared" si="2"/>
        <v>0</v>
      </c>
      <c r="M51" s="24"/>
      <c r="N51" s="24"/>
      <c r="O51" s="38" t="s">
        <v>49</v>
      </c>
      <c r="P51" s="23">
        <v>872638</v>
      </c>
      <c r="Q51" s="23" t="s">
        <v>1945</v>
      </c>
      <c r="R51" s="23" t="s">
        <v>1946</v>
      </c>
      <c r="S51" s="23" t="s">
        <v>52</v>
      </c>
      <c r="T51" s="23"/>
      <c r="U51" s="23"/>
      <c r="V51" s="23"/>
      <c r="W51" s="23" t="s">
        <v>56</v>
      </c>
      <c r="X51" s="23">
        <v>0</v>
      </c>
      <c r="Y51" s="23">
        <v>0</v>
      </c>
      <c r="Z51" s="23" t="s">
        <v>56</v>
      </c>
      <c r="AA51" s="23" t="s">
        <v>56</v>
      </c>
      <c r="AB51" s="23" t="s">
        <v>56</v>
      </c>
      <c r="AC51" s="23">
        <v>0</v>
      </c>
      <c r="AD51" s="23" t="s">
        <v>102</v>
      </c>
      <c r="AE51" s="23">
        <v>0</v>
      </c>
      <c r="AF51" s="23">
        <v>0</v>
      </c>
      <c r="AG51" s="23" t="s">
        <v>58</v>
      </c>
      <c r="AH51" s="23">
        <v>0</v>
      </c>
      <c r="AI51" s="23" t="s">
        <v>59</v>
      </c>
      <c r="AJ51" s="23" t="s">
        <v>60</v>
      </c>
      <c r="AK51" s="24"/>
      <c r="AL51" s="23" t="s">
        <v>61</v>
      </c>
      <c r="AM51" s="23" t="s">
        <v>270</v>
      </c>
      <c r="AN51" s="23" t="s">
        <v>161</v>
      </c>
      <c r="AO51" s="23" t="s">
        <v>64</v>
      </c>
      <c r="AP51" s="23" t="s">
        <v>313</v>
      </c>
      <c r="AQ51" s="23" t="s">
        <v>65</v>
      </c>
      <c r="AR51" s="23" t="s">
        <v>472</v>
      </c>
      <c r="AS51" s="23" t="s">
        <v>92</v>
      </c>
      <c r="AT51" s="23" t="s">
        <v>68</v>
      </c>
      <c r="AU51" s="23" t="s">
        <v>93</v>
      </c>
      <c r="AV51" s="23" t="s">
        <v>1668</v>
      </c>
      <c r="AW51" s="23" t="s">
        <v>163</v>
      </c>
      <c r="AX51" s="23">
        <v>0</v>
      </c>
      <c r="AY51" s="23" t="s">
        <v>1947</v>
      </c>
      <c r="AZ51" s="23" t="s">
        <v>1948</v>
      </c>
      <c r="BA51" s="29">
        <v>39940</v>
      </c>
      <c r="BB51" s="23">
        <v>0</v>
      </c>
      <c r="BC51" s="29">
        <v>39940</v>
      </c>
      <c r="BD51" s="29" t="s">
        <v>1668</v>
      </c>
      <c r="BE51" s="79">
        <v>2842</v>
      </c>
      <c r="BF51" s="78">
        <v>94.733333333333334</v>
      </c>
    </row>
    <row r="52" spans="1:58" x14ac:dyDescent="0.25">
      <c r="A52" s="22" t="s">
        <v>973</v>
      </c>
      <c r="B52" s="24" t="str">
        <f t="shared" si="3"/>
        <v>02.02.507.0002157932/15</v>
      </c>
      <c r="C52" s="24"/>
      <c r="D52" s="24"/>
      <c r="E52" s="24"/>
      <c r="F52" s="24"/>
      <c r="G52" s="24"/>
      <c r="H52" s="24"/>
      <c r="I52" s="69" t="str">
        <f t="shared" si="1"/>
        <v>PROCEDÊNCIA PARCIAL</v>
      </c>
      <c r="J52" s="47">
        <v>3145</v>
      </c>
      <c r="K52" s="47">
        <v>3145</v>
      </c>
      <c r="L52" s="6">
        <f t="shared" si="2"/>
        <v>0</v>
      </c>
      <c r="M52" s="24"/>
      <c r="N52" s="24"/>
      <c r="O52" s="70" t="str">
        <f>IF(AND(BA52&gt;=[1]validação!$F$1),"ZURICH SANTANDER","ESCROW")</f>
        <v>ZURICH SANTANDER</v>
      </c>
      <c r="P52" s="23">
        <v>2157932</v>
      </c>
      <c r="Q52" s="23" t="s">
        <v>1949</v>
      </c>
      <c r="R52" s="23" t="s">
        <v>1950</v>
      </c>
      <c r="S52" s="23" t="s">
        <v>52</v>
      </c>
      <c r="T52" s="23"/>
      <c r="U52" s="23"/>
      <c r="V52" s="23"/>
      <c r="W52" s="23" t="s">
        <v>56</v>
      </c>
      <c r="X52" s="23">
        <v>0</v>
      </c>
      <c r="Y52" s="23">
        <v>0</v>
      </c>
      <c r="Z52" s="23" t="s">
        <v>56</v>
      </c>
      <c r="AA52" s="23" t="s">
        <v>56</v>
      </c>
      <c r="AB52" s="23" t="s">
        <v>56</v>
      </c>
      <c r="AC52" s="23">
        <v>0</v>
      </c>
      <c r="AD52" s="23"/>
      <c r="AE52" s="23">
        <v>0</v>
      </c>
      <c r="AF52" s="23">
        <v>0</v>
      </c>
      <c r="AG52" s="23" t="s">
        <v>58</v>
      </c>
      <c r="AH52" s="23">
        <v>0</v>
      </c>
      <c r="AI52" s="23" t="s">
        <v>59</v>
      </c>
      <c r="AJ52" s="23" t="s">
        <v>60</v>
      </c>
      <c r="AK52" s="24"/>
      <c r="AL52" s="23" t="s">
        <v>61</v>
      </c>
      <c r="AM52" s="23" t="s">
        <v>62</v>
      </c>
      <c r="AN52" s="23" t="s">
        <v>87</v>
      </c>
      <c r="AO52" s="23" t="s">
        <v>88</v>
      </c>
      <c r="AP52" s="23" t="s">
        <v>89</v>
      </c>
      <c r="AQ52" s="23" t="s">
        <v>103</v>
      </c>
      <c r="AR52" s="23" t="s">
        <v>1951</v>
      </c>
      <c r="AS52" s="23" t="s">
        <v>105</v>
      </c>
      <c r="AT52" s="23" t="s">
        <v>68</v>
      </c>
      <c r="AU52" s="23" t="s">
        <v>93</v>
      </c>
      <c r="AV52" s="23" t="s">
        <v>1660</v>
      </c>
      <c r="AW52" s="23" t="s">
        <v>163</v>
      </c>
      <c r="AX52" s="23">
        <v>0</v>
      </c>
      <c r="AY52" s="23" t="s">
        <v>1952</v>
      </c>
      <c r="AZ52" s="23" t="s">
        <v>249</v>
      </c>
      <c r="BA52" s="29">
        <v>42283</v>
      </c>
      <c r="BB52" s="23">
        <v>0</v>
      </c>
      <c r="BC52" s="29">
        <v>42283</v>
      </c>
      <c r="BD52" s="29" t="s">
        <v>1660</v>
      </c>
      <c r="BE52" s="79">
        <v>505</v>
      </c>
      <c r="BF52" s="78">
        <v>16.833333333333332</v>
      </c>
    </row>
    <row r="53" spans="1:58" x14ac:dyDescent="0.25">
      <c r="A53" s="22" t="s">
        <v>973</v>
      </c>
      <c r="B53" s="24" t="str">
        <f t="shared" si="3"/>
        <v>02.02.507.0002283535/16</v>
      </c>
      <c r="C53" s="24"/>
      <c r="D53" s="24"/>
      <c r="E53" s="24"/>
      <c r="F53" s="24"/>
      <c r="G53" s="24"/>
      <c r="H53" s="24"/>
      <c r="I53" s="69" t="str">
        <f t="shared" si="1"/>
        <v>PAGAMENTO ZERO</v>
      </c>
      <c r="J53" s="47">
        <v>30986.31</v>
      </c>
      <c r="K53" s="47">
        <v>0</v>
      </c>
      <c r="L53" s="6">
        <f t="shared" si="2"/>
        <v>30986.31</v>
      </c>
      <c r="M53" s="24"/>
      <c r="N53" s="24"/>
      <c r="O53" s="70" t="str">
        <f>IF(AND(BA53&gt;=[1]validação!$F$1),"ZURICH SANTANDER","ESCROW")</f>
        <v>ZURICH SANTANDER</v>
      </c>
      <c r="P53" s="23">
        <v>2283535</v>
      </c>
      <c r="Q53" s="23" t="s">
        <v>1953</v>
      </c>
      <c r="R53" s="23" t="s">
        <v>1954</v>
      </c>
      <c r="S53" s="23" t="s">
        <v>52</v>
      </c>
      <c r="T53" s="23"/>
      <c r="U53" s="23"/>
      <c r="V53" s="23"/>
      <c r="W53" s="23" t="s">
        <v>56</v>
      </c>
      <c r="X53" s="23">
        <v>0</v>
      </c>
      <c r="Y53" s="23">
        <v>0</v>
      </c>
      <c r="Z53" s="23" t="s">
        <v>56</v>
      </c>
      <c r="AA53" s="23" t="s">
        <v>56</v>
      </c>
      <c r="AB53" s="23" t="s">
        <v>56</v>
      </c>
      <c r="AC53" s="23">
        <v>0</v>
      </c>
      <c r="AD53" s="23"/>
      <c r="AE53" s="23">
        <v>0</v>
      </c>
      <c r="AF53" s="23">
        <v>0</v>
      </c>
      <c r="AG53" s="23" t="s">
        <v>58</v>
      </c>
      <c r="AH53" s="23">
        <v>0</v>
      </c>
      <c r="AI53" s="23" t="s">
        <v>59</v>
      </c>
      <c r="AJ53" s="23" t="s">
        <v>60</v>
      </c>
      <c r="AK53" s="24"/>
      <c r="AL53" s="23" t="s">
        <v>61</v>
      </c>
      <c r="AM53" s="23" t="s">
        <v>62</v>
      </c>
      <c r="AN53" s="23" t="s">
        <v>63</v>
      </c>
      <c r="AO53" s="23" t="s">
        <v>64</v>
      </c>
      <c r="AP53" s="23" t="s">
        <v>89</v>
      </c>
      <c r="AQ53" s="23" t="s">
        <v>103</v>
      </c>
      <c r="AR53" s="23" t="s">
        <v>623</v>
      </c>
      <c r="AS53" s="23" t="s">
        <v>67</v>
      </c>
      <c r="AT53" s="23" t="s">
        <v>68</v>
      </c>
      <c r="AU53" s="23" t="s">
        <v>93</v>
      </c>
      <c r="AV53" s="23" t="s">
        <v>1685</v>
      </c>
      <c r="AW53" s="23" t="s">
        <v>202</v>
      </c>
      <c r="AX53" s="23">
        <v>0</v>
      </c>
      <c r="AY53" s="23" t="s">
        <v>1955</v>
      </c>
      <c r="AZ53" s="23" t="s">
        <v>1133</v>
      </c>
      <c r="BA53" s="29">
        <v>42570</v>
      </c>
      <c r="BB53" s="23">
        <v>0</v>
      </c>
      <c r="BC53" s="29">
        <v>42570</v>
      </c>
      <c r="BD53" s="29" t="s">
        <v>1685</v>
      </c>
      <c r="BE53" s="79">
        <v>213</v>
      </c>
      <c r="BF53" s="78">
        <v>7.1</v>
      </c>
    </row>
    <row r="54" spans="1:58" x14ac:dyDescent="0.25">
      <c r="A54" s="22" t="s">
        <v>973</v>
      </c>
      <c r="B54" s="24" t="str">
        <f t="shared" si="3"/>
        <v>02.02.507.0002208862/16</v>
      </c>
      <c r="C54" s="24"/>
      <c r="D54" s="24"/>
      <c r="E54" s="24"/>
      <c r="F54" s="24"/>
      <c r="G54" s="24"/>
      <c r="H54" s="24"/>
      <c r="I54" s="69" t="str">
        <f t="shared" si="1"/>
        <v>PAGAMENTO ZERO</v>
      </c>
      <c r="J54" s="47">
        <v>1000</v>
      </c>
      <c r="K54" s="47">
        <v>0</v>
      </c>
      <c r="L54" s="6">
        <f t="shared" si="2"/>
        <v>1000</v>
      </c>
      <c r="M54" s="24"/>
      <c r="N54" s="24"/>
      <c r="O54" s="70" t="str">
        <f>IF(AND(BA54&gt;=[1]validação!$F$1),"ZURICH SANTANDER","ESCROW")</f>
        <v>ZURICH SANTANDER</v>
      </c>
      <c r="P54" s="23">
        <v>2208862</v>
      </c>
      <c r="Q54" s="23" t="s">
        <v>1956</v>
      </c>
      <c r="R54" s="23" t="s">
        <v>1957</v>
      </c>
      <c r="S54" s="23" t="s">
        <v>52</v>
      </c>
      <c r="T54" s="23"/>
      <c r="U54" s="23" t="s">
        <v>259</v>
      </c>
      <c r="V54" s="23"/>
      <c r="W54" s="23" t="s">
        <v>56</v>
      </c>
      <c r="X54" s="23">
        <v>0</v>
      </c>
      <c r="Y54" s="23">
        <v>0</v>
      </c>
      <c r="Z54" s="23" t="s">
        <v>56</v>
      </c>
      <c r="AA54" s="23" t="s">
        <v>56</v>
      </c>
      <c r="AB54" s="23" t="s">
        <v>56</v>
      </c>
      <c r="AC54" s="23">
        <v>0</v>
      </c>
      <c r="AD54" s="23"/>
      <c r="AE54" s="23">
        <v>0</v>
      </c>
      <c r="AF54" s="23">
        <v>0</v>
      </c>
      <c r="AG54" s="23" t="s">
        <v>58</v>
      </c>
      <c r="AH54" s="23">
        <v>0</v>
      </c>
      <c r="AI54" s="23" t="s">
        <v>150</v>
      </c>
      <c r="AJ54" s="23" t="s">
        <v>60</v>
      </c>
      <c r="AK54" s="24"/>
      <c r="AL54" s="23" t="s">
        <v>61</v>
      </c>
      <c r="AM54" s="23" t="s">
        <v>62</v>
      </c>
      <c r="AN54" s="23" t="s">
        <v>151</v>
      </c>
      <c r="AO54" s="23" t="s">
        <v>152</v>
      </c>
      <c r="AP54" s="23" t="s">
        <v>187</v>
      </c>
      <c r="AQ54" s="23" t="s">
        <v>65</v>
      </c>
      <c r="AR54" s="23" t="s">
        <v>1958</v>
      </c>
      <c r="AS54" s="23" t="s">
        <v>92</v>
      </c>
      <c r="AT54" s="23" t="s">
        <v>68</v>
      </c>
      <c r="AU54" s="23" t="s">
        <v>93</v>
      </c>
      <c r="AV54" s="23" t="s">
        <v>1685</v>
      </c>
      <c r="AW54" s="23" t="s">
        <v>554</v>
      </c>
      <c r="AX54" s="23">
        <v>0</v>
      </c>
      <c r="AY54" s="23" t="s">
        <v>1959</v>
      </c>
      <c r="AZ54" s="23" t="s">
        <v>1960</v>
      </c>
      <c r="BA54" s="29">
        <v>42424</v>
      </c>
      <c r="BB54" s="23">
        <v>0</v>
      </c>
      <c r="BC54" s="29">
        <v>42424</v>
      </c>
      <c r="BD54" s="29" t="s">
        <v>1685</v>
      </c>
      <c r="BE54" s="79">
        <v>359</v>
      </c>
      <c r="BF54" s="78">
        <v>11.966666666666667</v>
      </c>
    </row>
    <row r="55" spans="1:58" x14ac:dyDescent="0.25">
      <c r="A55" s="22" t="s">
        <v>973</v>
      </c>
      <c r="B55" s="24" t="str">
        <f t="shared" si="3"/>
        <v>02.02.507.0002311710/16</v>
      </c>
      <c r="C55" s="24"/>
      <c r="D55" s="24"/>
      <c r="E55" s="24"/>
      <c r="F55" s="24"/>
      <c r="G55" s="24"/>
      <c r="H55" s="24"/>
      <c r="I55" s="69" t="s">
        <v>369</v>
      </c>
      <c r="J55" s="47">
        <v>35200</v>
      </c>
      <c r="K55" s="47">
        <v>0</v>
      </c>
      <c r="L55" s="6">
        <f t="shared" si="2"/>
        <v>35200</v>
      </c>
      <c r="M55" s="24"/>
      <c r="N55" s="24"/>
      <c r="O55" s="70" t="str">
        <f>IF(AND(BA55&gt;=[1]validação!$F$1),"ZURICH SANTANDER","ESCROW")</f>
        <v>ZURICH SANTANDER</v>
      </c>
      <c r="P55" s="23">
        <v>2311710</v>
      </c>
      <c r="Q55" s="23" t="s">
        <v>1961</v>
      </c>
      <c r="R55" s="23" t="s">
        <v>1962</v>
      </c>
      <c r="S55" s="23" t="s">
        <v>52</v>
      </c>
      <c r="T55" s="23"/>
      <c r="U55" s="23"/>
      <c r="V55" s="23"/>
      <c r="W55" s="23" t="s">
        <v>56</v>
      </c>
      <c r="X55" s="23">
        <v>0</v>
      </c>
      <c r="Y55" s="23">
        <v>0</v>
      </c>
      <c r="Z55" s="23" t="s">
        <v>56</v>
      </c>
      <c r="AA55" s="23" t="s">
        <v>56</v>
      </c>
      <c r="AB55" s="23" t="s">
        <v>56</v>
      </c>
      <c r="AC55" s="23">
        <v>0</v>
      </c>
      <c r="AD55" s="23"/>
      <c r="AE55" s="23">
        <v>0</v>
      </c>
      <c r="AF55" s="23">
        <v>0</v>
      </c>
      <c r="AG55" s="23" t="s">
        <v>58</v>
      </c>
      <c r="AH55" s="23">
        <v>0</v>
      </c>
      <c r="AI55" s="23" t="s">
        <v>59</v>
      </c>
      <c r="AJ55" s="23" t="s">
        <v>60</v>
      </c>
      <c r="AK55" s="24"/>
      <c r="AL55" s="23" t="s">
        <v>61</v>
      </c>
      <c r="AM55" s="23" t="s">
        <v>62</v>
      </c>
      <c r="AN55" s="23" t="s">
        <v>1963</v>
      </c>
      <c r="AO55" s="23" t="s">
        <v>88</v>
      </c>
      <c r="AP55" s="23" t="s">
        <v>89</v>
      </c>
      <c r="AQ55" s="23" t="s">
        <v>103</v>
      </c>
      <c r="AR55" s="23" t="s">
        <v>837</v>
      </c>
      <c r="AS55" s="23" t="s">
        <v>340</v>
      </c>
      <c r="AT55" s="23" t="s">
        <v>190</v>
      </c>
      <c r="AU55" s="23" t="s">
        <v>93</v>
      </c>
      <c r="AV55" s="23" t="s">
        <v>1668</v>
      </c>
      <c r="AW55" s="23" t="s">
        <v>1337</v>
      </c>
      <c r="AX55" s="23">
        <v>0</v>
      </c>
      <c r="AY55" s="23" t="s">
        <v>1964</v>
      </c>
      <c r="AZ55" s="23" t="s">
        <v>1965</v>
      </c>
      <c r="BA55" s="29">
        <v>42619</v>
      </c>
      <c r="BB55" s="23">
        <v>0</v>
      </c>
      <c r="BC55" s="29">
        <v>42619</v>
      </c>
      <c r="BD55" s="29" t="s">
        <v>1668</v>
      </c>
      <c r="BE55" s="79">
        <v>163</v>
      </c>
      <c r="BF55" s="78">
        <v>5.4333333333333336</v>
      </c>
    </row>
    <row r="56" spans="1:58" x14ac:dyDescent="0.25">
      <c r="A56" s="49" t="s">
        <v>1973</v>
      </c>
      <c r="B56" s="51" t="s">
        <v>2321</v>
      </c>
      <c r="C56" s="51"/>
      <c r="D56" s="51"/>
      <c r="E56" s="51"/>
      <c r="F56" s="51"/>
      <c r="G56" s="51"/>
      <c r="H56" s="51"/>
      <c r="I56" s="54" t="s">
        <v>902</v>
      </c>
      <c r="J56" s="47">
        <v>85553.71</v>
      </c>
      <c r="K56" s="47">
        <v>85553.71</v>
      </c>
      <c r="L56" s="6">
        <v>0</v>
      </c>
      <c r="M56" s="24"/>
      <c r="N56" s="24"/>
      <c r="O56" s="57" t="s">
        <v>49</v>
      </c>
      <c r="P56" s="53">
        <v>249842</v>
      </c>
      <c r="Q56" s="53" t="s">
        <v>2322</v>
      </c>
      <c r="R56" s="53" t="s">
        <v>2323</v>
      </c>
      <c r="S56" s="53" t="s">
        <v>52</v>
      </c>
      <c r="T56" s="53">
        <v>8411</v>
      </c>
      <c r="U56" s="53" t="s">
        <v>2324</v>
      </c>
      <c r="V56" s="53" t="s">
        <v>2325</v>
      </c>
      <c r="W56" s="53" t="s">
        <v>56</v>
      </c>
      <c r="X56" s="53">
        <v>0</v>
      </c>
      <c r="Y56" s="53">
        <v>50000</v>
      </c>
      <c r="Z56" s="53" t="s">
        <v>56</v>
      </c>
      <c r="AA56" s="53" t="s">
        <v>56</v>
      </c>
      <c r="AB56" s="53" t="s">
        <v>56</v>
      </c>
      <c r="AC56" s="53">
        <v>0</v>
      </c>
      <c r="AD56" s="53" t="s">
        <v>58</v>
      </c>
      <c r="AE56" s="53">
        <v>0</v>
      </c>
      <c r="AF56" s="53">
        <v>11804</v>
      </c>
      <c r="AG56" s="53" t="s">
        <v>58</v>
      </c>
      <c r="AH56" s="53">
        <v>0</v>
      </c>
      <c r="AI56" s="53" t="s">
        <v>59</v>
      </c>
      <c r="AJ56" s="53" t="s">
        <v>562</v>
      </c>
      <c r="AK56" s="51" t="s">
        <v>563</v>
      </c>
      <c r="AL56" s="53" t="s">
        <v>61</v>
      </c>
      <c r="AM56" s="53" t="s">
        <v>270</v>
      </c>
      <c r="AN56" s="53" t="s">
        <v>728</v>
      </c>
      <c r="AO56" s="53" t="s">
        <v>2326</v>
      </c>
      <c r="AP56" s="53" t="s">
        <v>500</v>
      </c>
      <c r="AQ56" s="53" t="s">
        <v>65</v>
      </c>
      <c r="AR56" s="53" t="s">
        <v>2327</v>
      </c>
      <c r="AS56" s="53" t="s">
        <v>2138</v>
      </c>
      <c r="AT56" s="53" t="s">
        <v>775</v>
      </c>
      <c r="AU56" s="53" t="s">
        <v>93</v>
      </c>
      <c r="AV56" s="53" t="s">
        <v>2182</v>
      </c>
      <c r="AW56" s="53" t="s">
        <v>262</v>
      </c>
      <c r="AX56" s="53">
        <v>0</v>
      </c>
      <c r="AY56" s="53" t="s">
        <v>2321</v>
      </c>
      <c r="AZ56" s="53" t="s">
        <v>2328</v>
      </c>
      <c r="BA56" s="58">
        <v>37617</v>
      </c>
      <c r="BB56" s="53">
        <v>0</v>
      </c>
      <c r="BC56" s="29">
        <v>37617</v>
      </c>
      <c r="BD56" s="29" t="s">
        <v>2182</v>
      </c>
      <c r="BE56" s="79">
        <v>5187</v>
      </c>
      <c r="BF56" s="78">
        <v>172.9</v>
      </c>
    </row>
    <row r="57" spans="1:58" x14ac:dyDescent="0.25">
      <c r="A57" s="49" t="s">
        <v>1973</v>
      </c>
      <c r="B57" s="51" t="s">
        <v>2329</v>
      </c>
      <c r="C57" s="51"/>
      <c r="D57" s="51"/>
      <c r="E57" s="51"/>
      <c r="F57" s="51"/>
      <c r="G57" s="51"/>
      <c r="H57" s="51"/>
      <c r="I57" s="54" t="s">
        <v>369</v>
      </c>
      <c r="J57" s="47">
        <v>6000</v>
      </c>
      <c r="K57" s="47">
        <v>0</v>
      </c>
      <c r="L57" s="6">
        <v>6000</v>
      </c>
      <c r="M57" s="24"/>
      <c r="N57" s="24"/>
      <c r="O57" s="62" t="s">
        <v>375</v>
      </c>
      <c r="P57" s="53">
        <v>2307616</v>
      </c>
      <c r="Q57" s="53" t="s">
        <v>2330</v>
      </c>
      <c r="R57" s="53" t="s">
        <v>2331</v>
      </c>
      <c r="S57" s="53" t="s">
        <v>52</v>
      </c>
      <c r="T57" s="53"/>
      <c r="U57" s="53" t="s">
        <v>2332</v>
      </c>
      <c r="V57" s="53"/>
      <c r="W57" s="53" t="s">
        <v>56</v>
      </c>
      <c r="X57" s="53">
        <v>0</v>
      </c>
      <c r="Y57" s="53">
        <v>0</v>
      </c>
      <c r="Z57" s="53" t="s">
        <v>56</v>
      </c>
      <c r="AA57" s="53" t="s">
        <v>56</v>
      </c>
      <c r="AB57" s="53" t="s">
        <v>56</v>
      </c>
      <c r="AC57" s="53">
        <v>0</v>
      </c>
      <c r="AD57" s="53"/>
      <c r="AE57" s="53">
        <v>0</v>
      </c>
      <c r="AF57" s="53">
        <v>0</v>
      </c>
      <c r="AG57" s="53" t="s">
        <v>58</v>
      </c>
      <c r="AH57" s="53">
        <v>0</v>
      </c>
      <c r="AI57" s="53" t="s">
        <v>59</v>
      </c>
      <c r="AJ57" s="53" t="s">
        <v>60</v>
      </c>
      <c r="AK57" s="51"/>
      <c r="AL57" s="53" t="s">
        <v>61</v>
      </c>
      <c r="AM57" s="53" t="s">
        <v>86</v>
      </c>
      <c r="AN57" s="53" t="s">
        <v>2333</v>
      </c>
      <c r="AO57" s="53" t="s">
        <v>88</v>
      </c>
      <c r="AP57" s="53" t="s">
        <v>89</v>
      </c>
      <c r="AQ57" s="53" t="s">
        <v>90</v>
      </c>
      <c r="AR57" s="53" t="s">
        <v>623</v>
      </c>
      <c r="AS57" s="53" t="s">
        <v>67</v>
      </c>
      <c r="AT57" s="53" t="s">
        <v>68</v>
      </c>
      <c r="AU57" s="53" t="s">
        <v>93</v>
      </c>
      <c r="AV57" s="53" t="s">
        <v>2096</v>
      </c>
      <c r="AW57" s="53" t="s">
        <v>202</v>
      </c>
      <c r="AX57" s="53">
        <v>0</v>
      </c>
      <c r="AY57" s="53" t="s">
        <v>2329</v>
      </c>
      <c r="AZ57" s="53" t="s">
        <v>2334</v>
      </c>
      <c r="BA57" s="58">
        <v>42608</v>
      </c>
      <c r="BB57" s="53">
        <v>0</v>
      </c>
      <c r="BC57" s="29">
        <v>42608</v>
      </c>
      <c r="BD57" s="29" t="s">
        <v>2096</v>
      </c>
      <c r="BE57" s="79">
        <v>199</v>
      </c>
      <c r="BF57" s="78">
        <v>6.6333333333333337</v>
      </c>
    </row>
    <row r="58" spans="1:58" x14ac:dyDescent="0.25">
      <c r="A58" s="49" t="s">
        <v>1973</v>
      </c>
      <c r="B58" s="51" t="s">
        <v>2335</v>
      </c>
      <c r="C58" s="51"/>
      <c r="D58" s="51"/>
      <c r="E58" s="51"/>
      <c r="F58" s="51"/>
      <c r="G58" s="51"/>
      <c r="H58" s="51"/>
      <c r="I58" s="54" t="s">
        <v>902</v>
      </c>
      <c r="J58" s="47">
        <v>43732.31</v>
      </c>
      <c r="K58" s="47">
        <v>43732.31</v>
      </c>
      <c r="L58" s="6">
        <v>0</v>
      </c>
      <c r="M58" s="24"/>
      <c r="N58" s="24"/>
      <c r="O58" s="62" t="s">
        <v>375</v>
      </c>
      <c r="P58" s="53">
        <v>2220445</v>
      </c>
      <c r="Q58" s="53" t="s">
        <v>2336</v>
      </c>
      <c r="R58" s="53" t="s">
        <v>2337</v>
      </c>
      <c r="S58" s="53" t="s">
        <v>52</v>
      </c>
      <c r="T58" s="53"/>
      <c r="U58" s="53"/>
      <c r="V58" s="53"/>
      <c r="W58" s="53" t="s">
        <v>56</v>
      </c>
      <c r="X58" s="53">
        <v>0</v>
      </c>
      <c r="Y58" s="53">
        <v>0</v>
      </c>
      <c r="Z58" s="53" t="s">
        <v>56</v>
      </c>
      <c r="AA58" s="53" t="s">
        <v>56</v>
      </c>
      <c r="AB58" s="53" t="s">
        <v>56</v>
      </c>
      <c r="AC58" s="53">
        <v>0</v>
      </c>
      <c r="AD58" s="53"/>
      <c r="AE58" s="53">
        <v>0</v>
      </c>
      <c r="AF58" s="53">
        <v>0</v>
      </c>
      <c r="AG58" s="53" t="s">
        <v>58</v>
      </c>
      <c r="AH58" s="53">
        <v>0</v>
      </c>
      <c r="AI58" s="53" t="s">
        <v>59</v>
      </c>
      <c r="AJ58" s="53" t="s">
        <v>60</v>
      </c>
      <c r="AK58" s="51"/>
      <c r="AL58" s="53" t="s">
        <v>61</v>
      </c>
      <c r="AM58" s="53" t="s">
        <v>86</v>
      </c>
      <c r="AN58" s="53" t="s">
        <v>87</v>
      </c>
      <c r="AO58" s="53" t="s">
        <v>88</v>
      </c>
      <c r="AP58" s="53" t="s">
        <v>187</v>
      </c>
      <c r="AQ58" s="53" t="s">
        <v>65</v>
      </c>
      <c r="AR58" s="53" t="s">
        <v>738</v>
      </c>
      <c r="AS58" s="53" t="s">
        <v>92</v>
      </c>
      <c r="AT58" s="53" t="s">
        <v>68</v>
      </c>
      <c r="AU58" s="53" t="s">
        <v>93</v>
      </c>
      <c r="AV58" s="53" t="s">
        <v>1980</v>
      </c>
      <c r="AW58" s="53" t="s">
        <v>191</v>
      </c>
      <c r="AX58" s="53">
        <v>0</v>
      </c>
      <c r="AY58" s="53" t="s">
        <v>2335</v>
      </c>
      <c r="AZ58" s="53" t="s">
        <v>1960</v>
      </c>
      <c r="BA58" s="58">
        <v>42441</v>
      </c>
      <c r="BB58" s="53">
        <v>0</v>
      </c>
      <c r="BC58" s="29">
        <v>42441</v>
      </c>
      <c r="BD58" s="29" t="s">
        <v>1980</v>
      </c>
      <c r="BE58" s="79">
        <v>362</v>
      </c>
      <c r="BF58" s="78">
        <v>12.066666666666666</v>
      </c>
    </row>
    <row r="59" spans="1:58" x14ac:dyDescent="0.25">
      <c r="A59" s="49" t="s">
        <v>1973</v>
      </c>
      <c r="B59" s="51" t="s">
        <v>2338</v>
      </c>
      <c r="C59" s="51"/>
      <c r="D59" s="51"/>
      <c r="E59" s="51"/>
      <c r="F59" s="51"/>
      <c r="G59" s="51"/>
      <c r="H59" s="51"/>
      <c r="I59" s="54" t="s">
        <v>369</v>
      </c>
      <c r="J59" s="47">
        <v>15000</v>
      </c>
      <c r="K59" s="47">
        <v>0</v>
      </c>
      <c r="L59" s="6">
        <v>15000</v>
      </c>
      <c r="M59" s="24"/>
      <c r="N59" s="24"/>
      <c r="O59" s="62" t="s">
        <v>375</v>
      </c>
      <c r="P59" s="53">
        <v>2287944</v>
      </c>
      <c r="Q59" s="53" t="s">
        <v>2339</v>
      </c>
      <c r="R59" s="53" t="s">
        <v>2340</v>
      </c>
      <c r="S59" s="53" t="s">
        <v>52</v>
      </c>
      <c r="T59" s="53"/>
      <c r="U59" s="53" t="s">
        <v>2341</v>
      </c>
      <c r="V59" s="53"/>
      <c r="W59" s="53" t="s">
        <v>56</v>
      </c>
      <c r="X59" s="53">
        <v>0</v>
      </c>
      <c r="Y59" s="53">
        <v>0</v>
      </c>
      <c r="Z59" s="53" t="s">
        <v>56</v>
      </c>
      <c r="AA59" s="53" t="s">
        <v>56</v>
      </c>
      <c r="AB59" s="53" t="s">
        <v>56</v>
      </c>
      <c r="AC59" s="53">
        <v>0</v>
      </c>
      <c r="AD59" s="53"/>
      <c r="AE59" s="53">
        <v>0</v>
      </c>
      <c r="AF59" s="53">
        <v>0</v>
      </c>
      <c r="AG59" s="53" t="s">
        <v>58</v>
      </c>
      <c r="AH59" s="53">
        <v>0</v>
      </c>
      <c r="AI59" s="53" t="s">
        <v>59</v>
      </c>
      <c r="AJ59" s="53" t="s">
        <v>60</v>
      </c>
      <c r="AK59" s="51"/>
      <c r="AL59" s="53" t="s">
        <v>61</v>
      </c>
      <c r="AM59" s="53" t="s">
        <v>345</v>
      </c>
      <c r="AN59" s="53" t="s">
        <v>346</v>
      </c>
      <c r="AO59" s="53" t="s">
        <v>88</v>
      </c>
      <c r="AP59" s="53" t="s">
        <v>89</v>
      </c>
      <c r="AQ59" s="53" t="s">
        <v>90</v>
      </c>
      <c r="AR59" s="53" t="s">
        <v>154</v>
      </c>
      <c r="AS59" s="53" t="s">
        <v>105</v>
      </c>
      <c r="AT59" s="53" t="s">
        <v>68</v>
      </c>
      <c r="AU59" s="53" t="s">
        <v>93</v>
      </c>
      <c r="AV59" s="53" t="s">
        <v>2182</v>
      </c>
      <c r="AW59" s="53" t="s">
        <v>554</v>
      </c>
      <c r="AX59" s="53">
        <v>0</v>
      </c>
      <c r="AY59" s="53" t="s">
        <v>2338</v>
      </c>
      <c r="AZ59" s="53" t="s">
        <v>2342</v>
      </c>
      <c r="BA59" s="58">
        <v>42579</v>
      </c>
      <c r="BB59" s="53">
        <v>0</v>
      </c>
      <c r="BC59" s="29">
        <v>42579</v>
      </c>
      <c r="BD59" s="29" t="s">
        <v>2182</v>
      </c>
      <c r="BE59" s="79">
        <v>225</v>
      </c>
      <c r="BF59" s="78">
        <v>7.5</v>
      </c>
    </row>
    <row r="60" spans="1:58" x14ac:dyDescent="0.25">
      <c r="A60" s="49" t="s">
        <v>1973</v>
      </c>
      <c r="B60" s="51" t="s">
        <v>2343</v>
      </c>
      <c r="C60" s="51"/>
      <c r="D60" s="51"/>
      <c r="E60" s="51"/>
      <c r="F60" s="51"/>
      <c r="G60" s="51"/>
      <c r="H60" s="51"/>
      <c r="I60" s="54" t="s">
        <v>369</v>
      </c>
      <c r="J60" s="47">
        <v>1000</v>
      </c>
      <c r="K60" s="47">
        <v>0</v>
      </c>
      <c r="L60" s="6">
        <v>1000</v>
      </c>
      <c r="M60" s="24"/>
      <c r="N60" s="24"/>
      <c r="O60" s="62" t="s">
        <v>375</v>
      </c>
      <c r="P60" s="53">
        <v>2410327</v>
      </c>
      <c r="Q60" s="53" t="s">
        <v>2344</v>
      </c>
      <c r="R60" s="53" t="s">
        <v>2345</v>
      </c>
      <c r="S60" s="53" t="s">
        <v>52</v>
      </c>
      <c r="T60" s="53"/>
      <c r="U60" s="53" t="s">
        <v>259</v>
      </c>
      <c r="V60" s="53"/>
      <c r="W60" s="53" t="s">
        <v>56</v>
      </c>
      <c r="X60" s="53">
        <v>0</v>
      </c>
      <c r="Y60" s="53">
        <v>0</v>
      </c>
      <c r="Z60" s="53" t="s">
        <v>56</v>
      </c>
      <c r="AA60" s="53" t="s">
        <v>56</v>
      </c>
      <c r="AB60" s="53" t="s">
        <v>56</v>
      </c>
      <c r="AC60" s="53">
        <v>0</v>
      </c>
      <c r="AD60" s="53"/>
      <c r="AE60" s="53">
        <v>0</v>
      </c>
      <c r="AF60" s="53">
        <v>0</v>
      </c>
      <c r="AG60" s="53" t="s">
        <v>58</v>
      </c>
      <c r="AH60" s="53">
        <v>0</v>
      </c>
      <c r="AI60" s="53" t="s">
        <v>150</v>
      </c>
      <c r="AJ60" s="53" t="s">
        <v>60</v>
      </c>
      <c r="AK60" s="51"/>
      <c r="AL60" s="53" t="s">
        <v>61</v>
      </c>
      <c r="AM60" s="53" t="s">
        <v>345</v>
      </c>
      <c r="AN60" s="53" t="s">
        <v>346</v>
      </c>
      <c r="AO60" s="53" t="s">
        <v>260</v>
      </c>
      <c r="AP60" s="53" t="s">
        <v>321</v>
      </c>
      <c r="AQ60" s="53" t="s">
        <v>65</v>
      </c>
      <c r="AR60" s="53" t="s">
        <v>201</v>
      </c>
      <c r="AS60" s="53" t="s">
        <v>92</v>
      </c>
      <c r="AT60" s="53" t="s">
        <v>68</v>
      </c>
      <c r="AU60" s="53" t="s">
        <v>93</v>
      </c>
      <c r="AV60" s="53" t="s">
        <v>2053</v>
      </c>
      <c r="AW60" s="53" t="s">
        <v>124</v>
      </c>
      <c r="AX60" s="53">
        <v>0</v>
      </c>
      <c r="AY60" s="53" t="s">
        <v>2343</v>
      </c>
      <c r="AZ60" s="53" t="s">
        <v>2346</v>
      </c>
      <c r="BA60" s="58">
        <v>42766</v>
      </c>
      <c r="BB60" s="53">
        <v>0</v>
      </c>
      <c r="BC60" s="29">
        <v>42766</v>
      </c>
      <c r="BD60" s="29" t="s">
        <v>2053</v>
      </c>
      <c r="BE60" s="79">
        <v>36</v>
      </c>
      <c r="BF60" s="78">
        <v>1.2</v>
      </c>
    </row>
    <row r="61" spans="1:58" x14ac:dyDescent="0.25">
      <c r="A61" s="49" t="s">
        <v>1973</v>
      </c>
      <c r="B61" s="51" t="s">
        <v>2347</v>
      </c>
      <c r="C61" s="51"/>
      <c r="D61" s="51"/>
      <c r="E61" s="51"/>
      <c r="F61" s="51"/>
      <c r="G61" s="51"/>
      <c r="H61" s="51"/>
      <c r="I61" s="54" t="s">
        <v>369</v>
      </c>
      <c r="J61" s="47">
        <v>73000</v>
      </c>
      <c r="K61" s="47">
        <v>0</v>
      </c>
      <c r="L61" s="6">
        <v>73000</v>
      </c>
      <c r="M61" s="24"/>
      <c r="N61" s="24"/>
      <c r="O61" s="62" t="s">
        <v>375</v>
      </c>
      <c r="P61" s="53">
        <v>1552375</v>
      </c>
      <c r="Q61" s="53" t="s">
        <v>2348</v>
      </c>
      <c r="R61" s="53" t="s">
        <v>2349</v>
      </c>
      <c r="S61" s="53" t="s">
        <v>52</v>
      </c>
      <c r="T61" s="53" t="s">
        <v>2350</v>
      </c>
      <c r="U61" s="53" t="s">
        <v>2351</v>
      </c>
      <c r="V61" s="53" t="s">
        <v>2352</v>
      </c>
      <c r="W61" s="53" t="s">
        <v>56</v>
      </c>
      <c r="X61" s="53">
        <v>0</v>
      </c>
      <c r="Y61" s="53">
        <v>0</v>
      </c>
      <c r="Z61" s="53" t="s">
        <v>56</v>
      </c>
      <c r="AA61" s="53" t="s">
        <v>56</v>
      </c>
      <c r="AB61" s="53" t="s">
        <v>56</v>
      </c>
      <c r="AC61" s="53">
        <v>0</v>
      </c>
      <c r="AD61" s="53" t="s">
        <v>102</v>
      </c>
      <c r="AE61" s="53">
        <v>0</v>
      </c>
      <c r="AF61" s="53">
        <v>0</v>
      </c>
      <c r="AG61" s="53" t="s">
        <v>58</v>
      </c>
      <c r="AH61" s="53">
        <v>0</v>
      </c>
      <c r="AI61" s="53" t="s">
        <v>59</v>
      </c>
      <c r="AJ61" s="53" t="s">
        <v>60</v>
      </c>
      <c r="AK61" s="51"/>
      <c r="AL61" s="53" t="s">
        <v>61</v>
      </c>
      <c r="AM61" s="53" t="s">
        <v>270</v>
      </c>
      <c r="AN61" s="53" t="s">
        <v>199</v>
      </c>
      <c r="AO61" s="53" t="s">
        <v>88</v>
      </c>
      <c r="AP61" s="53" t="s">
        <v>153</v>
      </c>
      <c r="AQ61" s="53" t="s">
        <v>65</v>
      </c>
      <c r="AR61" s="53" t="s">
        <v>2353</v>
      </c>
      <c r="AS61" s="53" t="s">
        <v>67</v>
      </c>
      <c r="AT61" s="53" t="s">
        <v>68</v>
      </c>
      <c r="AU61" s="53" t="s">
        <v>93</v>
      </c>
      <c r="AV61" s="53" t="s">
        <v>1989</v>
      </c>
      <c r="AW61" s="53" t="s">
        <v>155</v>
      </c>
      <c r="AX61" s="53">
        <v>0</v>
      </c>
      <c r="AY61" s="53" t="s">
        <v>2347</v>
      </c>
      <c r="AZ61" s="53" t="s">
        <v>2354</v>
      </c>
      <c r="BA61" s="58">
        <v>41242</v>
      </c>
      <c r="BB61" s="53">
        <v>0</v>
      </c>
      <c r="BC61" s="29">
        <v>41242</v>
      </c>
      <c r="BD61" s="29" t="s">
        <v>1989</v>
      </c>
      <c r="BE61" s="79">
        <v>1567</v>
      </c>
      <c r="BF61" s="78">
        <v>52.233333333333334</v>
      </c>
    </row>
    <row r="62" spans="1:58" x14ac:dyDescent="0.25">
      <c r="A62" s="49" t="s">
        <v>1973</v>
      </c>
      <c r="B62" s="51" t="s">
        <v>2355</v>
      </c>
      <c r="C62" s="51"/>
      <c r="D62" s="51"/>
      <c r="E62" s="51"/>
      <c r="F62" s="51"/>
      <c r="G62" s="51"/>
      <c r="H62" s="51"/>
      <c r="I62" s="54" t="s">
        <v>369</v>
      </c>
      <c r="J62" s="47">
        <v>19827.47</v>
      </c>
      <c r="K62" s="47">
        <v>0</v>
      </c>
      <c r="L62" s="6">
        <v>19827.47</v>
      </c>
      <c r="M62" s="24"/>
      <c r="N62" s="24"/>
      <c r="O62" s="62" t="s">
        <v>375</v>
      </c>
      <c r="P62" s="53">
        <v>1664513</v>
      </c>
      <c r="Q62" s="53" t="s">
        <v>2356</v>
      </c>
      <c r="R62" s="53" t="s">
        <v>2357</v>
      </c>
      <c r="S62" s="53" t="s">
        <v>52</v>
      </c>
      <c r="T62" s="53"/>
      <c r="U62" s="53"/>
      <c r="V62" s="53"/>
      <c r="W62" s="53" t="s">
        <v>56</v>
      </c>
      <c r="X62" s="53">
        <v>0</v>
      </c>
      <c r="Y62" s="53">
        <v>0</v>
      </c>
      <c r="Z62" s="53" t="s">
        <v>56</v>
      </c>
      <c r="AA62" s="53" t="s">
        <v>56</v>
      </c>
      <c r="AB62" s="53" t="s">
        <v>56</v>
      </c>
      <c r="AC62" s="53">
        <v>0</v>
      </c>
      <c r="AD62" s="53"/>
      <c r="AE62" s="53">
        <v>0</v>
      </c>
      <c r="AF62" s="53">
        <v>0</v>
      </c>
      <c r="AG62" s="53" t="s">
        <v>58</v>
      </c>
      <c r="AH62" s="53">
        <v>0</v>
      </c>
      <c r="AI62" s="53" t="s">
        <v>59</v>
      </c>
      <c r="AJ62" s="53" t="s">
        <v>60</v>
      </c>
      <c r="AK62" s="51"/>
      <c r="AL62" s="53" t="s">
        <v>61</v>
      </c>
      <c r="AM62" s="53" t="s">
        <v>270</v>
      </c>
      <c r="AN62" s="53" t="s">
        <v>199</v>
      </c>
      <c r="AO62" s="53" t="s">
        <v>64</v>
      </c>
      <c r="AP62" s="53" t="s">
        <v>187</v>
      </c>
      <c r="AQ62" s="53" t="s">
        <v>65</v>
      </c>
      <c r="AR62" s="53" t="s">
        <v>441</v>
      </c>
      <c r="AS62" s="53" t="s">
        <v>92</v>
      </c>
      <c r="AT62" s="53" t="s">
        <v>68</v>
      </c>
      <c r="AU62" s="53" t="s">
        <v>93</v>
      </c>
      <c r="AV62" s="53" t="s">
        <v>2182</v>
      </c>
      <c r="AW62" s="53" t="s">
        <v>155</v>
      </c>
      <c r="AX62" s="53">
        <v>0</v>
      </c>
      <c r="AY62" s="53" t="s">
        <v>2355</v>
      </c>
      <c r="AZ62" s="53" t="s">
        <v>2358</v>
      </c>
      <c r="BA62" s="58">
        <v>41451</v>
      </c>
      <c r="BB62" s="53">
        <v>0</v>
      </c>
      <c r="BC62" s="29">
        <v>41451</v>
      </c>
      <c r="BD62" s="29" t="s">
        <v>2182</v>
      </c>
      <c r="BE62" s="79">
        <v>1353</v>
      </c>
      <c r="BF62" s="78">
        <v>45.1</v>
      </c>
    </row>
    <row r="63" spans="1:58" x14ac:dyDescent="0.25">
      <c r="A63" s="49" t="s">
        <v>1973</v>
      </c>
      <c r="B63" s="51" t="s">
        <v>2359</v>
      </c>
      <c r="C63" s="51"/>
      <c r="D63" s="51"/>
      <c r="E63" s="51"/>
      <c r="F63" s="51"/>
      <c r="G63" s="51"/>
      <c r="H63" s="51"/>
      <c r="I63" s="54" t="s">
        <v>369</v>
      </c>
      <c r="J63" s="47">
        <v>45000</v>
      </c>
      <c r="K63" s="47">
        <v>0</v>
      </c>
      <c r="L63" s="6">
        <v>45000</v>
      </c>
      <c r="M63" s="24"/>
      <c r="N63" s="24"/>
      <c r="O63" s="62" t="s">
        <v>375</v>
      </c>
      <c r="P63" s="53">
        <v>1608244</v>
      </c>
      <c r="Q63" s="53" t="s">
        <v>2360</v>
      </c>
      <c r="R63" s="53" t="s">
        <v>2361</v>
      </c>
      <c r="S63" s="53" t="s">
        <v>52</v>
      </c>
      <c r="T63" s="53"/>
      <c r="U63" s="53"/>
      <c r="V63" s="53"/>
      <c r="W63" s="53" t="s">
        <v>56</v>
      </c>
      <c r="X63" s="53">
        <v>0</v>
      </c>
      <c r="Y63" s="53">
        <v>0</v>
      </c>
      <c r="Z63" s="53" t="s">
        <v>56</v>
      </c>
      <c r="AA63" s="53" t="s">
        <v>56</v>
      </c>
      <c r="AB63" s="53" t="s">
        <v>56</v>
      </c>
      <c r="AC63" s="53">
        <v>0</v>
      </c>
      <c r="AD63" s="53"/>
      <c r="AE63" s="53">
        <v>0</v>
      </c>
      <c r="AF63" s="53">
        <v>0</v>
      </c>
      <c r="AG63" s="53" t="s">
        <v>58</v>
      </c>
      <c r="AH63" s="53">
        <v>0</v>
      </c>
      <c r="AI63" s="53" t="s">
        <v>59</v>
      </c>
      <c r="AJ63" s="53" t="s">
        <v>60</v>
      </c>
      <c r="AK63" s="51"/>
      <c r="AL63" s="53" t="s">
        <v>61</v>
      </c>
      <c r="AM63" s="53" t="s">
        <v>270</v>
      </c>
      <c r="AN63" s="53" t="s">
        <v>199</v>
      </c>
      <c r="AO63" s="53" t="s">
        <v>88</v>
      </c>
      <c r="AP63" s="53" t="s">
        <v>187</v>
      </c>
      <c r="AQ63" s="53" t="s">
        <v>65</v>
      </c>
      <c r="AR63" s="53" t="s">
        <v>1523</v>
      </c>
      <c r="AS63" s="53" t="s">
        <v>92</v>
      </c>
      <c r="AT63" s="53" t="s">
        <v>68</v>
      </c>
      <c r="AU63" s="53" t="s">
        <v>93</v>
      </c>
      <c r="AV63" s="53" t="s">
        <v>2096</v>
      </c>
      <c r="AW63" s="53" t="s">
        <v>2362</v>
      </c>
      <c r="AX63" s="53">
        <v>0</v>
      </c>
      <c r="AY63" s="53" t="s">
        <v>2359</v>
      </c>
      <c r="AZ63" s="53" t="s">
        <v>2363</v>
      </c>
      <c r="BA63" s="58">
        <v>41359</v>
      </c>
      <c r="BB63" s="53">
        <v>0</v>
      </c>
      <c r="BC63" s="29">
        <v>41359</v>
      </c>
      <c r="BD63" s="29" t="s">
        <v>2096</v>
      </c>
      <c r="BE63" s="79">
        <v>1448</v>
      </c>
      <c r="BF63" s="78">
        <v>48.266666666666666</v>
      </c>
    </row>
    <row r="64" spans="1:58" x14ac:dyDescent="0.25">
      <c r="A64" s="49" t="s">
        <v>1973</v>
      </c>
      <c r="B64" s="51" t="s">
        <v>2364</v>
      </c>
      <c r="C64" s="51"/>
      <c r="D64" s="51"/>
      <c r="E64" s="51"/>
      <c r="F64" s="51"/>
      <c r="G64" s="51"/>
      <c r="H64" s="51"/>
      <c r="I64" s="54" t="s">
        <v>369</v>
      </c>
      <c r="J64" s="47">
        <v>195440.31</v>
      </c>
      <c r="K64" s="47">
        <v>0</v>
      </c>
      <c r="L64" s="6">
        <v>195440.31</v>
      </c>
      <c r="M64" s="24"/>
      <c r="N64" s="24"/>
      <c r="O64" s="62" t="s">
        <v>375</v>
      </c>
      <c r="P64" s="53">
        <v>1423222</v>
      </c>
      <c r="Q64" s="53" t="s">
        <v>2365</v>
      </c>
      <c r="R64" s="53" t="s">
        <v>2366</v>
      </c>
      <c r="S64" s="53" t="s">
        <v>52</v>
      </c>
      <c r="T64" s="53"/>
      <c r="U64" s="53"/>
      <c r="V64" s="53"/>
      <c r="W64" s="53" t="s">
        <v>56</v>
      </c>
      <c r="X64" s="53">
        <v>0</v>
      </c>
      <c r="Y64" s="53">
        <v>0</v>
      </c>
      <c r="Z64" s="53" t="s">
        <v>56</v>
      </c>
      <c r="AA64" s="53" t="s">
        <v>56</v>
      </c>
      <c r="AB64" s="53" t="s">
        <v>56</v>
      </c>
      <c r="AC64" s="53">
        <v>0</v>
      </c>
      <c r="AD64" s="53"/>
      <c r="AE64" s="53">
        <v>0</v>
      </c>
      <c r="AF64" s="53">
        <v>0</v>
      </c>
      <c r="AG64" s="53" t="s">
        <v>58</v>
      </c>
      <c r="AH64" s="53">
        <v>0</v>
      </c>
      <c r="AI64" s="53" t="s">
        <v>59</v>
      </c>
      <c r="AJ64" s="53" t="s">
        <v>60</v>
      </c>
      <c r="AK64" s="51"/>
      <c r="AL64" s="53" t="s">
        <v>61</v>
      </c>
      <c r="AM64" s="53" t="s">
        <v>270</v>
      </c>
      <c r="AN64" s="53" t="s">
        <v>199</v>
      </c>
      <c r="AO64" s="53" t="s">
        <v>64</v>
      </c>
      <c r="AP64" s="53" t="s">
        <v>2367</v>
      </c>
      <c r="AQ64" s="53" t="s">
        <v>65</v>
      </c>
      <c r="AR64" s="53" t="s">
        <v>322</v>
      </c>
      <c r="AS64" s="53" t="s">
        <v>323</v>
      </c>
      <c r="AT64" s="53" t="s">
        <v>190</v>
      </c>
      <c r="AU64" s="53" t="s">
        <v>93</v>
      </c>
      <c r="AV64" s="53" t="s">
        <v>1989</v>
      </c>
      <c r="AW64" s="53" t="s">
        <v>202</v>
      </c>
      <c r="AX64" s="53">
        <v>0</v>
      </c>
      <c r="AY64" s="53" t="s">
        <v>2364</v>
      </c>
      <c r="AZ64" s="53" t="s">
        <v>2368</v>
      </c>
      <c r="BA64" s="58">
        <v>40955</v>
      </c>
      <c r="BB64" s="53">
        <v>0</v>
      </c>
      <c r="BC64" s="29">
        <v>40955</v>
      </c>
      <c r="BD64" s="29" t="s">
        <v>1989</v>
      </c>
      <c r="BE64" s="79">
        <v>1854</v>
      </c>
      <c r="BF64" s="78">
        <v>61.8</v>
      </c>
    </row>
    <row r="65" spans="1:58" x14ac:dyDescent="0.25">
      <c r="A65" s="49" t="s">
        <v>1973</v>
      </c>
      <c r="B65" s="51" t="s">
        <v>2369</v>
      </c>
      <c r="C65" s="51"/>
      <c r="D65" s="51"/>
      <c r="E65" s="51"/>
      <c r="F65" s="51"/>
      <c r="G65" s="51"/>
      <c r="H65" s="51"/>
      <c r="I65" s="54" t="s">
        <v>48</v>
      </c>
      <c r="J65" s="47">
        <v>373372.73</v>
      </c>
      <c r="K65" s="47">
        <v>300000</v>
      </c>
      <c r="L65" s="6">
        <v>73372.729999999981</v>
      </c>
      <c r="M65" s="24">
        <v>30000</v>
      </c>
      <c r="N65" s="24"/>
      <c r="O65" s="62" t="s">
        <v>375</v>
      </c>
      <c r="P65" s="53">
        <v>2138404</v>
      </c>
      <c r="Q65" s="53" t="s">
        <v>2370</v>
      </c>
      <c r="R65" s="53" t="s">
        <v>2371</v>
      </c>
      <c r="S65" s="53" t="s">
        <v>52</v>
      </c>
      <c r="T65" s="53"/>
      <c r="U65" s="53"/>
      <c r="V65" s="53"/>
      <c r="W65" s="53" t="s">
        <v>56</v>
      </c>
      <c r="X65" s="53">
        <v>0</v>
      </c>
      <c r="Y65" s="53">
        <v>0</v>
      </c>
      <c r="Z65" s="53" t="s">
        <v>56</v>
      </c>
      <c r="AA65" s="53" t="s">
        <v>56</v>
      </c>
      <c r="AB65" s="53" t="s">
        <v>56</v>
      </c>
      <c r="AC65" s="53">
        <v>0</v>
      </c>
      <c r="AD65" s="53"/>
      <c r="AE65" s="53">
        <v>0</v>
      </c>
      <c r="AF65" s="53">
        <v>0</v>
      </c>
      <c r="AG65" s="53" t="s">
        <v>58</v>
      </c>
      <c r="AH65" s="53">
        <v>0</v>
      </c>
      <c r="AI65" s="53" t="s">
        <v>59</v>
      </c>
      <c r="AJ65" s="53" t="s">
        <v>60</v>
      </c>
      <c r="AK65" s="51"/>
      <c r="AL65" s="53" t="s">
        <v>61</v>
      </c>
      <c r="AM65" s="53" t="s">
        <v>62</v>
      </c>
      <c r="AN65" s="53" t="s">
        <v>1614</v>
      </c>
      <c r="AO65" s="53" t="s">
        <v>88</v>
      </c>
      <c r="AP65" s="53" t="s">
        <v>313</v>
      </c>
      <c r="AQ65" s="53" t="s">
        <v>65</v>
      </c>
      <c r="AR65" s="53" t="s">
        <v>406</v>
      </c>
      <c r="AS65" s="53" t="s">
        <v>283</v>
      </c>
      <c r="AT65" s="53" t="s">
        <v>284</v>
      </c>
      <c r="AU65" s="53" t="s">
        <v>93</v>
      </c>
      <c r="AV65" s="53" t="s">
        <v>2053</v>
      </c>
      <c r="AW65" s="53" t="s">
        <v>223</v>
      </c>
      <c r="AX65" s="53">
        <v>0</v>
      </c>
      <c r="AY65" s="53" t="s">
        <v>2369</v>
      </c>
      <c r="AZ65" s="53" t="s">
        <v>2372</v>
      </c>
      <c r="BA65" s="58">
        <v>42237</v>
      </c>
      <c r="BB65" s="53">
        <v>0</v>
      </c>
      <c r="BC65" s="29">
        <v>42237</v>
      </c>
      <c r="BD65" s="29" t="s">
        <v>2053</v>
      </c>
      <c r="BE65" s="79">
        <v>565</v>
      </c>
      <c r="BF65" s="78">
        <v>18.833333333333332</v>
      </c>
    </row>
    <row r="66" spans="1:58" x14ac:dyDescent="0.25">
      <c r="A66" s="49" t="s">
        <v>1973</v>
      </c>
      <c r="B66" s="51" t="s">
        <v>2373</v>
      </c>
      <c r="C66" s="51"/>
      <c r="D66" s="51"/>
      <c r="E66" s="51"/>
      <c r="F66" s="51"/>
      <c r="G66" s="51"/>
      <c r="H66" s="51"/>
      <c r="I66" s="54" t="s">
        <v>48</v>
      </c>
      <c r="J66" s="47">
        <v>87216.93</v>
      </c>
      <c r="K66" s="47">
        <v>77000</v>
      </c>
      <c r="L66" s="6">
        <v>10216.929999999993</v>
      </c>
      <c r="M66" s="24">
        <v>7700</v>
      </c>
      <c r="N66" s="24"/>
      <c r="O66" s="62" t="s">
        <v>375</v>
      </c>
      <c r="P66" s="53">
        <v>2124076</v>
      </c>
      <c r="Q66" s="53" t="s">
        <v>2374</v>
      </c>
      <c r="R66" s="53" t="s">
        <v>2375</v>
      </c>
      <c r="S66" s="53" t="s">
        <v>52</v>
      </c>
      <c r="T66" s="53"/>
      <c r="U66" s="53"/>
      <c r="V66" s="53"/>
      <c r="W66" s="53" t="s">
        <v>56</v>
      </c>
      <c r="X66" s="53">
        <v>0</v>
      </c>
      <c r="Y66" s="53">
        <v>0</v>
      </c>
      <c r="Z66" s="53" t="s">
        <v>56</v>
      </c>
      <c r="AA66" s="53" t="s">
        <v>56</v>
      </c>
      <c r="AB66" s="53" t="s">
        <v>56</v>
      </c>
      <c r="AC66" s="53">
        <v>0</v>
      </c>
      <c r="AD66" s="53"/>
      <c r="AE66" s="53">
        <v>0</v>
      </c>
      <c r="AF66" s="53">
        <v>0</v>
      </c>
      <c r="AG66" s="53" t="s">
        <v>58</v>
      </c>
      <c r="AH66" s="53">
        <v>0</v>
      </c>
      <c r="AI66" s="53" t="s">
        <v>59</v>
      </c>
      <c r="AJ66" s="53" t="s">
        <v>60</v>
      </c>
      <c r="AK66" s="51"/>
      <c r="AL66" s="53" t="s">
        <v>61</v>
      </c>
      <c r="AM66" s="53" t="s">
        <v>62</v>
      </c>
      <c r="AN66" s="53" t="s">
        <v>142</v>
      </c>
      <c r="AO66" s="53" t="s">
        <v>88</v>
      </c>
      <c r="AP66" s="53" t="s">
        <v>187</v>
      </c>
      <c r="AQ66" s="53" t="s">
        <v>65</v>
      </c>
      <c r="AR66" s="53" t="s">
        <v>406</v>
      </c>
      <c r="AS66" s="53" t="s">
        <v>283</v>
      </c>
      <c r="AT66" s="53" t="s">
        <v>284</v>
      </c>
      <c r="AU66" s="53" t="s">
        <v>93</v>
      </c>
      <c r="AV66" s="53" t="s">
        <v>2053</v>
      </c>
      <c r="AW66" s="53" t="s">
        <v>223</v>
      </c>
      <c r="AX66" s="53">
        <v>5485</v>
      </c>
      <c r="AY66" s="53" t="s">
        <v>2373</v>
      </c>
      <c r="AZ66" s="53" t="s">
        <v>2376</v>
      </c>
      <c r="BA66" s="58">
        <v>42206</v>
      </c>
      <c r="BB66" s="53">
        <v>0</v>
      </c>
      <c r="BC66" s="29">
        <v>42206</v>
      </c>
      <c r="BD66" s="29" t="s">
        <v>2053</v>
      </c>
      <c r="BE66" s="79">
        <v>596</v>
      </c>
      <c r="BF66" s="78">
        <v>19.866666666666667</v>
      </c>
    </row>
    <row r="67" spans="1:58" x14ac:dyDescent="0.25">
      <c r="A67" s="49" t="s">
        <v>1973</v>
      </c>
      <c r="B67" s="51" t="s">
        <v>2377</v>
      </c>
      <c r="C67" s="51"/>
      <c r="D67" s="51"/>
      <c r="E67" s="51"/>
      <c r="F67" s="51"/>
      <c r="G67" s="51"/>
      <c r="H67" s="51"/>
      <c r="I67" s="54" t="s">
        <v>48</v>
      </c>
      <c r="J67" s="47"/>
      <c r="K67" s="47"/>
      <c r="L67" s="6">
        <v>0</v>
      </c>
      <c r="M67" s="24"/>
      <c r="N67" s="24"/>
      <c r="O67" s="62" t="s">
        <v>375</v>
      </c>
      <c r="P67" s="53">
        <v>2196011</v>
      </c>
      <c r="Q67" s="53" t="s">
        <v>2378</v>
      </c>
      <c r="R67" s="53" t="s">
        <v>2379</v>
      </c>
      <c r="S67" s="53" t="s">
        <v>52</v>
      </c>
      <c r="T67" s="53"/>
      <c r="U67" s="53" t="s">
        <v>2380</v>
      </c>
      <c r="V67" s="53"/>
      <c r="W67" s="53" t="s">
        <v>56</v>
      </c>
      <c r="X67" s="53">
        <v>0</v>
      </c>
      <c r="Y67" s="53">
        <v>0</v>
      </c>
      <c r="Z67" s="53" t="s">
        <v>56</v>
      </c>
      <c r="AA67" s="53" t="s">
        <v>56</v>
      </c>
      <c r="AB67" s="53" t="s">
        <v>56</v>
      </c>
      <c r="AC67" s="53">
        <v>0</v>
      </c>
      <c r="AD67" s="53"/>
      <c r="AE67" s="53">
        <v>0</v>
      </c>
      <c r="AF67" s="53">
        <v>0</v>
      </c>
      <c r="AG67" s="53" t="s">
        <v>58</v>
      </c>
      <c r="AH67" s="53">
        <v>0</v>
      </c>
      <c r="AI67" s="53" t="s">
        <v>59</v>
      </c>
      <c r="AJ67" s="53" t="s">
        <v>60</v>
      </c>
      <c r="AK67" s="51"/>
      <c r="AL67" s="53" t="s">
        <v>61</v>
      </c>
      <c r="AM67" s="53" t="s">
        <v>62</v>
      </c>
      <c r="AN67" s="53" t="s">
        <v>1614</v>
      </c>
      <c r="AO67" s="53" t="s">
        <v>152</v>
      </c>
      <c r="AP67" s="53" t="s">
        <v>153</v>
      </c>
      <c r="AQ67" s="53" t="s">
        <v>65</v>
      </c>
      <c r="AR67" s="53" t="s">
        <v>2381</v>
      </c>
      <c r="AS67" s="53" t="s">
        <v>272</v>
      </c>
      <c r="AT67" s="53" t="s">
        <v>273</v>
      </c>
      <c r="AU67" s="53" t="s">
        <v>93</v>
      </c>
      <c r="AV67" s="53" t="s">
        <v>2053</v>
      </c>
      <c r="AW67" s="53" t="s">
        <v>106</v>
      </c>
      <c r="AX67" s="53">
        <v>0</v>
      </c>
      <c r="AY67" s="53" t="s">
        <v>2377</v>
      </c>
      <c r="AZ67" s="53" t="s">
        <v>1500</v>
      </c>
      <c r="BA67" s="58">
        <v>42391</v>
      </c>
      <c r="BB67" s="53">
        <v>0</v>
      </c>
      <c r="BC67" s="29">
        <v>42391</v>
      </c>
      <c r="BD67" s="29" t="s">
        <v>2053</v>
      </c>
      <c r="BE67" s="79">
        <v>411</v>
      </c>
      <c r="BF67" s="78">
        <v>13.7</v>
      </c>
    </row>
    <row r="68" spans="1:58" x14ac:dyDescent="0.25">
      <c r="A68" s="49" t="s">
        <v>1973</v>
      </c>
      <c r="B68" s="51" t="s">
        <v>2382</v>
      </c>
      <c r="C68" s="51"/>
      <c r="D68" s="51"/>
      <c r="E68" s="51"/>
      <c r="F68" s="51"/>
      <c r="G68" s="51"/>
      <c r="H68" s="51"/>
      <c r="I68" s="54" t="s">
        <v>369</v>
      </c>
      <c r="J68" s="47">
        <v>1000</v>
      </c>
      <c r="K68" s="47">
        <v>0</v>
      </c>
      <c r="L68" s="6">
        <v>1000</v>
      </c>
      <c r="M68" s="24"/>
      <c r="N68" s="24"/>
      <c r="O68" s="62" t="s">
        <v>375</v>
      </c>
      <c r="P68" s="53">
        <v>2274146</v>
      </c>
      <c r="Q68" s="53" t="s">
        <v>2383</v>
      </c>
      <c r="R68" s="53" t="s">
        <v>2384</v>
      </c>
      <c r="S68" s="53" t="s">
        <v>52</v>
      </c>
      <c r="T68" s="53"/>
      <c r="U68" s="53" t="s">
        <v>2385</v>
      </c>
      <c r="V68" s="53"/>
      <c r="W68" s="53" t="s">
        <v>56</v>
      </c>
      <c r="X68" s="53">
        <v>0</v>
      </c>
      <c r="Y68" s="53">
        <v>0</v>
      </c>
      <c r="Z68" s="53" t="s">
        <v>56</v>
      </c>
      <c r="AA68" s="53" t="s">
        <v>56</v>
      </c>
      <c r="AB68" s="53" t="s">
        <v>56</v>
      </c>
      <c r="AC68" s="53">
        <v>0</v>
      </c>
      <c r="AD68" s="53"/>
      <c r="AE68" s="53">
        <v>0</v>
      </c>
      <c r="AF68" s="53">
        <v>0</v>
      </c>
      <c r="AG68" s="53" t="s">
        <v>58</v>
      </c>
      <c r="AH68" s="53">
        <v>0</v>
      </c>
      <c r="AI68" s="53" t="s">
        <v>59</v>
      </c>
      <c r="AJ68" s="53" t="s">
        <v>60</v>
      </c>
      <c r="AK68" s="51"/>
      <c r="AL68" s="53" t="s">
        <v>61</v>
      </c>
      <c r="AM68" s="53" t="s">
        <v>62</v>
      </c>
      <c r="AN68" s="53" t="s">
        <v>87</v>
      </c>
      <c r="AO68" s="53" t="s">
        <v>88</v>
      </c>
      <c r="AP68" s="53" t="s">
        <v>1789</v>
      </c>
      <c r="AQ68" s="53" t="s">
        <v>65</v>
      </c>
      <c r="AR68" s="53" t="s">
        <v>201</v>
      </c>
      <c r="AS68" s="53" t="s">
        <v>92</v>
      </c>
      <c r="AT68" s="53" t="s">
        <v>68</v>
      </c>
      <c r="AU68" s="53" t="s">
        <v>93</v>
      </c>
      <c r="AV68" s="53" t="s">
        <v>2053</v>
      </c>
      <c r="AW68" s="53" t="s">
        <v>554</v>
      </c>
      <c r="AX68" s="53">
        <v>0</v>
      </c>
      <c r="AY68" s="53" t="s">
        <v>2382</v>
      </c>
      <c r="AZ68" s="53" t="s">
        <v>1124</v>
      </c>
      <c r="BA68" s="58">
        <v>42546</v>
      </c>
      <c r="BB68" s="53">
        <v>0</v>
      </c>
      <c r="BC68" s="29">
        <v>42546</v>
      </c>
      <c r="BD68" s="29" t="s">
        <v>2053</v>
      </c>
      <c r="BE68" s="79">
        <v>256</v>
      </c>
      <c r="BF68" s="78">
        <v>8.5333333333333332</v>
      </c>
    </row>
    <row r="69" spans="1:58" x14ac:dyDescent="0.25">
      <c r="A69" s="49" t="s">
        <v>1973</v>
      </c>
      <c r="B69" s="51" t="s">
        <v>2386</v>
      </c>
      <c r="C69" s="51"/>
      <c r="D69" s="51"/>
      <c r="E69" s="51"/>
      <c r="F69" s="51"/>
      <c r="G69" s="51"/>
      <c r="H69" s="51"/>
      <c r="I69" s="54" t="s">
        <v>369</v>
      </c>
      <c r="J69" s="47">
        <v>1000</v>
      </c>
      <c r="K69" s="47">
        <v>0</v>
      </c>
      <c r="L69" s="6">
        <v>1000</v>
      </c>
      <c r="M69" s="24"/>
      <c r="N69" s="24"/>
      <c r="O69" s="62" t="s">
        <v>375</v>
      </c>
      <c r="P69" s="53">
        <v>2171826</v>
      </c>
      <c r="Q69" s="53" t="s">
        <v>2387</v>
      </c>
      <c r="R69" s="53" t="s">
        <v>2388</v>
      </c>
      <c r="S69" s="53" t="s">
        <v>52</v>
      </c>
      <c r="T69" s="53"/>
      <c r="U69" s="53" t="s">
        <v>2389</v>
      </c>
      <c r="V69" s="53"/>
      <c r="W69" s="53" t="s">
        <v>56</v>
      </c>
      <c r="X69" s="53">
        <v>0</v>
      </c>
      <c r="Y69" s="53">
        <v>0</v>
      </c>
      <c r="Z69" s="53" t="s">
        <v>56</v>
      </c>
      <c r="AA69" s="53" t="s">
        <v>56</v>
      </c>
      <c r="AB69" s="53" t="s">
        <v>56</v>
      </c>
      <c r="AC69" s="53">
        <v>0</v>
      </c>
      <c r="AD69" s="53"/>
      <c r="AE69" s="53">
        <v>0</v>
      </c>
      <c r="AF69" s="53">
        <v>0</v>
      </c>
      <c r="AG69" s="53" t="s">
        <v>58</v>
      </c>
      <c r="AH69" s="53">
        <v>0</v>
      </c>
      <c r="AI69" s="53" t="s">
        <v>150</v>
      </c>
      <c r="AJ69" s="53" t="s">
        <v>60</v>
      </c>
      <c r="AK69" s="51"/>
      <c r="AL69" s="53" t="s">
        <v>61</v>
      </c>
      <c r="AM69" s="53" t="s">
        <v>62</v>
      </c>
      <c r="AN69" s="53" t="s">
        <v>151</v>
      </c>
      <c r="AO69" s="53" t="s">
        <v>152</v>
      </c>
      <c r="AP69" s="53" t="s">
        <v>153</v>
      </c>
      <c r="AQ69" s="53" t="s">
        <v>65</v>
      </c>
      <c r="AR69" s="53" t="s">
        <v>2390</v>
      </c>
      <c r="AS69" s="53" t="s">
        <v>92</v>
      </c>
      <c r="AT69" s="53" t="s">
        <v>68</v>
      </c>
      <c r="AU69" s="53" t="s">
        <v>93</v>
      </c>
      <c r="AV69" s="53" t="s">
        <v>2029</v>
      </c>
      <c r="AW69" s="53" t="s">
        <v>554</v>
      </c>
      <c r="AX69" s="53">
        <v>0</v>
      </c>
      <c r="AY69" s="53" t="s">
        <v>2386</v>
      </c>
      <c r="AZ69" s="53" t="s">
        <v>2391</v>
      </c>
      <c r="BA69" s="58">
        <v>42321</v>
      </c>
      <c r="BB69" s="53">
        <v>0</v>
      </c>
      <c r="BC69" s="29">
        <v>42321</v>
      </c>
      <c r="BD69" s="29" t="s">
        <v>2029</v>
      </c>
      <c r="BE69" s="79">
        <v>480</v>
      </c>
      <c r="BF69" s="78">
        <v>16</v>
      </c>
    </row>
    <row r="70" spans="1:58" x14ac:dyDescent="0.25">
      <c r="A70" s="49" t="s">
        <v>1973</v>
      </c>
      <c r="B70" s="51" t="s">
        <v>2392</v>
      </c>
      <c r="C70" s="51"/>
      <c r="D70" s="51"/>
      <c r="E70" s="51"/>
      <c r="F70" s="51"/>
      <c r="G70" s="51"/>
      <c r="H70" s="51"/>
      <c r="I70" s="54" t="s">
        <v>902</v>
      </c>
      <c r="J70" s="47">
        <v>1000</v>
      </c>
      <c r="K70" s="47" t="s">
        <v>972</v>
      </c>
      <c r="L70" s="6" t="e">
        <v>#VALUE!</v>
      </c>
      <c r="M70" s="24"/>
      <c r="N70" s="24"/>
      <c r="O70" s="62" t="s">
        <v>375</v>
      </c>
      <c r="P70" s="53">
        <v>2285644</v>
      </c>
      <c r="Q70" s="53" t="s">
        <v>2393</v>
      </c>
      <c r="R70" s="53" t="s">
        <v>2394</v>
      </c>
      <c r="S70" s="53" t="s">
        <v>52</v>
      </c>
      <c r="T70" s="53"/>
      <c r="U70" s="53" t="s">
        <v>2395</v>
      </c>
      <c r="V70" s="53"/>
      <c r="W70" s="53" t="s">
        <v>56</v>
      </c>
      <c r="X70" s="53">
        <v>0</v>
      </c>
      <c r="Y70" s="53">
        <v>0</v>
      </c>
      <c r="Z70" s="53" t="s">
        <v>56</v>
      </c>
      <c r="AA70" s="53" t="s">
        <v>56</v>
      </c>
      <c r="AB70" s="53" t="s">
        <v>56</v>
      </c>
      <c r="AC70" s="53">
        <v>0</v>
      </c>
      <c r="AD70" s="53"/>
      <c r="AE70" s="53">
        <v>0</v>
      </c>
      <c r="AF70" s="53">
        <v>0</v>
      </c>
      <c r="AG70" s="53" t="s">
        <v>58</v>
      </c>
      <c r="AH70" s="53">
        <v>0</v>
      </c>
      <c r="AI70" s="53" t="s">
        <v>150</v>
      </c>
      <c r="AJ70" s="53" t="s">
        <v>60</v>
      </c>
      <c r="AK70" s="51"/>
      <c r="AL70" s="53" t="s">
        <v>61</v>
      </c>
      <c r="AM70" s="53" t="s">
        <v>62</v>
      </c>
      <c r="AN70" s="53" t="s">
        <v>151</v>
      </c>
      <c r="AO70" s="53" t="s">
        <v>260</v>
      </c>
      <c r="AP70" s="53" t="s">
        <v>89</v>
      </c>
      <c r="AQ70" s="53" t="s">
        <v>90</v>
      </c>
      <c r="AR70" s="53" t="s">
        <v>134</v>
      </c>
      <c r="AS70" s="53" t="s">
        <v>92</v>
      </c>
      <c r="AT70" s="53" t="s">
        <v>68</v>
      </c>
      <c r="AU70" s="53" t="s">
        <v>93</v>
      </c>
      <c r="AV70" s="53" t="s">
        <v>2096</v>
      </c>
      <c r="AW70" s="53" t="s">
        <v>262</v>
      </c>
      <c r="AX70" s="53">
        <v>0</v>
      </c>
      <c r="AY70" s="53" t="s">
        <v>2392</v>
      </c>
      <c r="AZ70" s="53" t="s">
        <v>2396</v>
      </c>
      <c r="BA70" s="58">
        <v>42573</v>
      </c>
      <c r="BB70" s="53">
        <v>0</v>
      </c>
      <c r="BC70" s="29">
        <v>42573</v>
      </c>
      <c r="BD70" s="29" t="s">
        <v>2096</v>
      </c>
      <c r="BE70" s="79">
        <v>234</v>
      </c>
      <c r="BF70" s="78">
        <v>7.8</v>
      </c>
    </row>
    <row r="71" spans="1:58" x14ac:dyDescent="0.25">
      <c r="A71" s="49" t="s">
        <v>1973</v>
      </c>
      <c r="B71" s="51" t="s">
        <v>2397</v>
      </c>
      <c r="C71" s="51"/>
      <c r="D71" s="51"/>
      <c r="E71" s="51"/>
      <c r="F71" s="51"/>
      <c r="G71" s="51"/>
      <c r="H71" s="51"/>
      <c r="I71" s="69" t="str">
        <f>IF(AW71="Acordo antes da Sentença","ACORDO",IF(AW71="Acordo Após Decisão do Tribunal Estadual","ACORDO",IF(AW71="Acordos após a Sentença e até Decisão do Tribunal Estadual","ACORDO",IF(AW71="Procedência Parcial - 1ª Instância","PROCEDÊNCIA PARCIAL",IF(AW71="Procedência Parcial - 2ª Instância - Recurso do Autor","PROCEDÊNCIA PARCIAL",IF(AW71="Procedência Parcial - 2ª Instância - Recurso do Banco","PROCEDÊNCIA PARCIAL",IF(AW71="Procedência Total - 1ª Instância","PROCEDÊNCIA TOTAL",IF(AW71="Procedência Total - 2ª Instância - Recurso do Banco","PROCEDÊNCIA TOTAL",IF(AW71="Improcedência da Ação - 1ª Instância","PAGAMENTO ZERO",IF(AW71="Extinção Art. 267 - Sem Possibilidade Nova Ação - 1ª Instância","PAGAMENTO ZERO",IF(AW71="Extinção Art. 267 - Com Possibilidade Nova Ação - 1ª Instância","PAGAMENTO ZERO",IF(AW71="Improcedência da Ação - 2ª Instância - Recurso do Autor","PAGAMENTO ZERO",IF(AW71="Improcedência da Ação - 2ª Instância - Recurso do Banco","PAGAMENTO ZERO",IF(AW71="Extinção Art. 267 - Com Possibilidade Nova Ação - 2ª Instância - Recurso do Banco","PAGAMENTO ZERO",IF(AW71="Extinção Art. 267 - Com Possibilidade Nova Ação - 2ª Instância - Recurso do Banco","PAGAMENTO ZERO",IF(AW71="Procedência Total - 2ª Instância - Recurso do Autor","PROCEDÊNCIA TOTAL"))))))))))))))))</f>
        <v>PROCEDÊNCIA PARCIAL</v>
      </c>
      <c r="J71" s="47">
        <v>98.91</v>
      </c>
      <c r="K71" s="47">
        <v>98.91</v>
      </c>
      <c r="L71" s="6">
        <v>0</v>
      </c>
      <c r="M71" s="24"/>
      <c r="N71" s="24"/>
      <c r="O71" s="62" t="s">
        <v>375</v>
      </c>
      <c r="P71" s="53">
        <v>2221256</v>
      </c>
      <c r="Q71" s="53" t="s">
        <v>2398</v>
      </c>
      <c r="R71" s="53" t="s">
        <v>2399</v>
      </c>
      <c r="S71" s="53" t="s">
        <v>52</v>
      </c>
      <c r="T71" s="53"/>
      <c r="U71" s="53" t="s">
        <v>2400</v>
      </c>
      <c r="V71" s="53"/>
      <c r="W71" s="53" t="s">
        <v>56</v>
      </c>
      <c r="X71" s="53">
        <v>0</v>
      </c>
      <c r="Y71" s="53">
        <v>0</v>
      </c>
      <c r="Z71" s="53" t="s">
        <v>56</v>
      </c>
      <c r="AA71" s="53" t="s">
        <v>56</v>
      </c>
      <c r="AB71" s="53" t="s">
        <v>56</v>
      </c>
      <c r="AC71" s="53">
        <v>0</v>
      </c>
      <c r="AD71" s="53"/>
      <c r="AE71" s="53">
        <v>0</v>
      </c>
      <c r="AF71" s="53">
        <v>0</v>
      </c>
      <c r="AG71" s="53" t="s">
        <v>58</v>
      </c>
      <c r="AH71" s="53">
        <v>0</v>
      </c>
      <c r="AI71" s="53" t="s">
        <v>59</v>
      </c>
      <c r="AJ71" s="53" t="s">
        <v>60</v>
      </c>
      <c r="AK71" s="51"/>
      <c r="AL71" s="53" t="s">
        <v>61</v>
      </c>
      <c r="AM71" s="53" t="s">
        <v>62</v>
      </c>
      <c r="AN71" s="53" t="s">
        <v>451</v>
      </c>
      <c r="AO71" s="53" t="s">
        <v>88</v>
      </c>
      <c r="AP71" s="53" t="s">
        <v>89</v>
      </c>
      <c r="AQ71" s="53" t="s">
        <v>103</v>
      </c>
      <c r="AR71" s="53" t="s">
        <v>2168</v>
      </c>
      <c r="AS71" s="53" t="s">
        <v>92</v>
      </c>
      <c r="AT71" s="53" t="s">
        <v>68</v>
      </c>
      <c r="AU71" s="53" t="s">
        <v>93</v>
      </c>
      <c r="AV71" s="53" t="s">
        <v>2182</v>
      </c>
      <c r="AW71" s="53" t="s">
        <v>332</v>
      </c>
      <c r="AX71" s="53">
        <v>0</v>
      </c>
      <c r="AY71" s="53" t="s">
        <v>2397</v>
      </c>
      <c r="AZ71" s="53" t="s">
        <v>96</v>
      </c>
      <c r="BA71" s="58">
        <v>42444</v>
      </c>
      <c r="BB71" s="53">
        <v>0</v>
      </c>
      <c r="BC71" s="29">
        <v>42444</v>
      </c>
      <c r="BD71" s="29" t="s">
        <v>2182</v>
      </c>
      <c r="BE71" s="79">
        <v>360</v>
      </c>
      <c r="BF71" s="78">
        <v>12</v>
      </c>
    </row>
    <row r="72" spans="1:58" x14ac:dyDescent="0.25">
      <c r="A72" s="49" t="s">
        <v>1973</v>
      </c>
      <c r="B72" s="51" t="s">
        <v>2894</v>
      </c>
      <c r="C72" s="51"/>
      <c r="D72" s="51"/>
      <c r="E72" s="51"/>
      <c r="F72" s="51"/>
      <c r="G72" s="51"/>
      <c r="H72" s="51"/>
      <c r="I72" s="54" t="s">
        <v>903</v>
      </c>
      <c r="J72" s="47"/>
      <c r="K72" s="47"/>
      <c r="L72" s="6"/>
      <c r="M72" s="24"/>
      <c r="N72" s="24"/>
      <c r="O72" s="57" t="s">
        <v>49</v>
      </c>
      <c r="P72" s="53">
        <v>1306890</v>
      </c>
      <c r="Q72" s="53" t="s">
        <v>2895</v>
      </c>
      <c r="R72" s="53" t="s">
        <v>2896</v>
      </c>
      <c r="S72" s="53" t="s">
        <v>2837</v>
      </c>
      <c r="T72" s="53"/>
      <c r="U72" s="53"/>
      <c r="V72" s="53"/>
      <c r="W72" s="53" t="s">
        <v>56</v>
      </c>
      <c r="X72" s="53">
        <v>0</v>
      </c>
      <c r="Y72" s="53">
        <v>0</v>
      </c>
      <c r="Z72" s="53" t="s">
        <v>56</v>
      </c>
      <c r="AA72" s="53" t="s">
        <v>56</v>
      </c>
      <c r="AB72" s="53" t="s">
        <v>56</v>
      </c>
      <c r="AC72" s="53">
        <v>0</v>
      </c>
      <c r="AD72" s="53"/>
      <c r="AE72" s="53">
        <v>0</v>
      </c>
      <c r="AF72" s="53">
        <v>0</v>
      </c>
      <c r="AG72" s="53" t="s">
        <v>58</v>
      </c>
      <c r="AH72" s="53">
        <v>0</v>
      </c>
      <c r="AI72" s="53" t="s">
        <v>59</v>
      </c>
      <c r="AJ72" s="53" t="s">
        <v>60</v>
      </c>
      <c r="AK72" s="51"/>
      <c r="AL72" s="53" t="s">
        <v>61</v>
      </c>
      <c r="AM72" s="53" t="s">
        <v>133</v>
      </c>
      <c r="AN72" s="53" t="s">
        <v>151</v>
      </c>
      <c r="AO72" s="53" t="s">
        <v>88</v>
      </c>
      <c r="AP72" s="53" t="s">
        <v>2557</v>
      </c>
      <c r="AQ72" s="53" t="s">
        <v>65</v>
      </c>
      <c r="AR72" s="53" t="s">
        <v>406</v>
      </c>
      <c r="AS72" s="53" t="s">
        <v>283</v>
      </c>
      <c r="AT72" s="53" t="s">
        <v>2839</v>
      </c>
      <c r="AU72" s="53" t="s">
        <v>2840</v>
      </c>
      <c r="AV72" s="53" t="s">
        <v>2070</v>
      </c>
      <c r="AW72" s="53" t="s">
        <v>94</v>
      </c>
      <c r="AX72" s="53">
        <v>0</v>
      </c>
      <c r="AY72" s="53" t="s">
        <v>2894</v>
      </c>
      <c r="AZ72" s="53" t="s">
        <v>2897</v>
      </c>
      <c r="BA72" s="58">
        <v>40638</v>
      </c>
      <c r="BB72" s="53">
        <v>0</v>
      </c>
      <c r="BC72" s="29">
        <v>40638</v>
      </c>
      <c r="BD72" s="29" t="s">
        <v>2070</v>
      </c>
      <c r="BE72" s="79">
        <v>2159</v>
      </c>
      <c r="BF72" s="78">
        <v>71.966666666666669</v>
      </c>
    </row>
    <row r="73" spans="1:58" x14ac:dyDescent="0.25">
      <c r="A73" s="49" t="s">
        <v>1973</v>
      </c>
      <c r="B73" s="51" t="s">
        <v>2898</v>
      </c>
      <c r="C73" s="51"/>
      <c r="D73" s="51"/>
      <c r="E73" s="51"/>
      <c r="F73" s="51"/>
      <c r="G73" s="51"/>
      <c r="H73" s="51"/>
      <c r="I73" s="54" t="s">
        <v>902</v>
      </c>
      <c r="J73" s="47"/>
      <c r="K73" s="47"/>
      <c r="L73" s="6"/>
      <c r="M73" s="24"/>
      <c r="N73" s="24"/>
      <c r="O73" s="57" t="s">
        <v>49</v>
      </c>
      <c r="P73" s="53">
        <v>184761</v>
      </c>
      <c r="Q73" s="53" t="s">
        <v>2899</v>
      </c>
      <c r="R73" s="53" t="s">
        <v>2900</v>
      </c>
      <c r="S73" s="53" t="s">
        <v>2837</v>
      </c>
      <c r="T73" s="53"/>
      <c r="U73" s="53"/>
      <c r="V73" s="53"/>
      <c r="W73" s="53" t="s">
        <v>56</v>
      </c>
      <c r="X73" s="53">
        <v>0</v>
      </c>
      <c r="Y73" s="53">
        <v>0</v>
      </c>
      <c r="Z73" s="53" t="s">
        <v>56</v>
      </c>
      <c r="AA73" s="53" t="s">
        <v>56</v>
      </c>
      <c r="AB73" s="53" t="s">
        <v>56</v>
      </c>
      <c r="AC73" s="53">
        <v>0</v>
      </c>
      <c r="AD73" s="53"/>
      <c r="AE73" s="53">
        <v>0</v>
      </c>
      <c r="AF73" s="53">
        <v>5000</v>
      </c>
      <c r="AG73" s="53" t="s">
        <v>58</v>
      </c>
      <c r="AH73" s="53">
        <v>0</v>
      </c>
      <c r="AI73" s="53" t="s">
        <v>59</v>
      </c>
      <c r="AJ73" s="53" t="s">
        <v>562</v>
      </c>
      <c r="AK73" s="51" t="s">
        <v>563</v>
      </c>
      <c r="AL73" s="53" t="s">
        <v>61</v>
      </c>
      <c r="AM73" s="53" t="s">
        <v>270</v>
      </c>
      <c r="AN73" s="53" t="s">
        <v>151</v>
      </c>
      <c r="AO73" s="53" t="s">
        <v>245</v>
      </c>
      <c r="AP73" s="53" t="s">
        <v>153</v>
      </c>
      <c r="AQ73" s="53" t="s">
        <v>65</v>
      </c>
      <c r="AR73" s="53" t="s">
        <v>2086</v>
      </c>
      <c r="AS73" s="53" t="s">
        <v>283</v>
      </c>
      <c r="AT73" s="53" t="s">
        <v>2839</v>
      </c>
      <c r="AU73" s="53" t="s">
        <v>2840</v>
      </c>
      <c r="AV73" s="53" t="s">
        <v>1989</v>
      </c>
      <c r="AW73" s="53" t="s">
        <v>262</v>
      </c>
      <c r="AX73" s="53">
        <v>0</v>
      </c>
      <c r="AY73" s="53" t="s">
        <v>2898</v>
      </c>
      <c r="AZ73" s="53" t="s">
        <v>2901</v>
      </c>
      <c r="BA73" s="58">
        <v>37517</v>
      </c>
      <c r="BB73" s="53">
        <v>0</v>
      </c>
      <c r="BC73" s="29">
        <v>37517</v>
      </c>
      <c r="BD73" s="29" t="s">
        <v>1989</v>
      </c>
      <c r="BE73" s="79">
        <v>5292</v>
      </c>
      <c r="BF73" s="78">
        <v>176.4</v>
      </c>
    </row>
    <row r="74" spans="1:58" x14ac:dyDescent="0.25">
      <c r="A74" s="49" t="s">
        <v>1973</v>
      </c>
      <c r="B74" s="51" t="s">
        <v>2902</v>
      </c>
      <c r="C74" s="51"/>
      <c r="D74" s="51"/>
      <c r="E74" s="51"/>
      <c r="F74" s="51"/>
      <c r="G74" s="51"/>
      <c r="H74" s="51"/>
      <c r="I74" s="54" t="s">
        <v>902</v>
      </c>
      <c r="J74" s="47"/>
      <c r="K74" s="47"/>
      <c r="L74" s="6"/>
      <c r="M74" s="24"/>
      <c r="N74" s="24"/>
      <c r="O74" s="62" t="s">
        <v>375</v>
      </c>
      <c r="P74" s="53">
        <v>1753792</v>
      </c>
      <c r="Q74" s="53" t="s">
        <v>2903</v>
      </c>
      <c r="R74" s="53" t="s">
        <v>2904</v>
      </c>
      <c r="S74" s="53" t="s">
        <v>52</v>
      </c>
      <c r="T74" s="53" t="s">
        <v>2905</v>
      </c>
      <c r="U74" s="53" t="s">
        <v>2906</v>
      </c>
      <c r="V74" s="53" t="s">
        <v>1183</v>
      </c>
      <c r="W74" s="53" t="s">
        <v>56</v>
      </c>
      <c r="X74" s="53">
        <v>0</v>
      </c>
      <c r="Y74" s="53">
        <v>45000</v>
      </c>
      <c r="Z74" s="53" t="s">
        <v>56</v>
      </c>
      <c r="AA74" s="53" t="s">
        <v>56</v>
      </c>
      <c r="AB74" s="53" t="s">
        <v>56</v>
      </c>
      <c r="AC74" s="53">
        <v>0</v>
      </c>
      <c r="AD74" s="53" t="s">
        <v>102</v>
      </c>
      <c r="AE74" s="53">
        <v>0</v>
      </c>
      <c r="AF74" s="53">
        <v>0</v>
      </c>
      <c r="AG74" s="53" t="s">
        <v>58</v>
      </c>
      <c r="AH74" s="53">
        <v>0</v>
      </c>
      <c r="AI74" s="53" t="s">
        <v>59</v>
      </c>
      <c r="AJ74" s="53" t="s">
        <v>60</v>
      </c>
      <c r="AK74" s="51"/>
      <c r="AL74" s="53" t="s">
        <v>61</v>
      </c>
      <c r="AM74" s="53" t="s">
        <v>62</v>
      </c>
      <c r="AN74" s="53" t="s">
        <v>63</v>
      </c>
      <c r="AO74" s="53" t="s">
        <v>88</v>
      </c>
      <c r="AP74" s="53" t="s">
        <v>169</v>
      </c>
      <c r="AQ74" s="53" t="s">
        <v>65</v>
      </c>
      <c r="AR74" s="53" t="s">
        <v>201</v>
      </c>
      <c r="AS74" s="53" t="s">
        <v>92</v>
      </c>
      <c r="AT74" s="53" t="s">
        <v>68</v>
      </c>
      <c r="AU74" s="53" t="s">
        <v>93</v>
      </c>
      <c r="AV74" s="53" t="s">
        <v>2417</v>
      </c>
      <c r="AW74" s="53" t="s">
        <v>191</v>
      </c>
      <c r="AX74" s="53">
        <v>0</v>
      </c>
      <c r="AY74" s="53" t="s">
        <v>2902</v>
      </c>
      <c r="AZ74" s="53" t="s">
        <v>2907</v>
      </c>
      <c r="BA74" s="58">
        <v>41607</v>
      </c>
      <c r="BB74" s="53">
        <v>0</v>
      </c>
      <c r="BC74" s="29">
        <v>41607</v>
      </c>
      <c r="BD74" s="29" t="s">
        <v>2417</v>
      </c>
      <c r="BE74" s="79">
        <v>1208</v>
      </c>
      <c r="BF74" s="78">
        <v>40.266666666666666</v>
      </c>
    </row>
    <row r="75" spans="1:58" x14ac:dyDescent="0.25">
      <c r="A75" s="49" t="s">
        <v>1973</v>
      </c>
      <c r="B75" s="51" t="s">
        <v>2908</v>
      </c>
      <c r="C75" s="51"/>
      <c r="D75" s="51"/>
      <c r="E75" s="51"/>
      <c r="F75" s="51"/>
      <c r="G75" s="51"/>
      <c r="H75" s="51"/>
      <c r="I75" s="54" t="s">
        <v>902</v>
      </c>
      <c r="J75" s="47"/>
      <c r="K75" s="47"/>
      <c r="L75" s="6"/>
      <c r="M75" s="24"/>
      <c r="N75" s="24"/>
      <c r="O75" s="62" t="s">
        <v>375</v>
      </c>
      <c r="P75" s="53">
        <v>2207464</v>
      </c>
      <c r="Q75" s="53" t="s">
        <v>2909</v>
      </c>
      <c r="R75" s="53" t="s">
        <v>2910</v>
      </c>
      <c r="S75" s="53" t="s">
        <v>52</v>
      </c>
      <c r="T75" s="53"/>
      <c r="U75" s="53"/>
      <c r="V75" s="53"/>
      <c r="W75" s="53" t="s">
        <v>56</v>
      </c>
      <c r="X75" s="53">
        <v>0</v>
      </c>
      <c r="Y75" s="53">
        <v>0</v>
      </c>
      <c r="Z75" s="53" t="s">
        <v>56</v>
      </c>
      <c r="AA75" s="53" t="s">
        <v>56</v>
      </c>
      <c r="AB75" s="53" t="s">
        <v>56</v>
      </c>
      <c r="AC75" s="53">
        <v>0</v>
      </c>
      <c r="AD75" s="53"/>
      <c r="AE75" s="53">
        <v>0</v>
      </c>
      <c r="AF75" s="53">
        <v>0</v>
      </c>
      <c r="AG75" s="53" t="s">
        <v>58</v>
      </c>
      <c r="AH75" s="53">
        <v>0</v>
      </c>
      <c r="AI75" s="53" t="s">
        <v>59</v>
      </c>
      <c r="AJ75" s="53" t="s">
        <v>60</v>
      </c>
      <c r="AK75" s="51"/>
      <c r="AL75" s="53" t="s">
        <v>61</v>
      </c>
      <c r="AM75" s="53" t="s">
        <v>62</v>
      </c>
      <c r="AN75" s="53" t="s">
        <v>737</v>
      </c>
      <c r="AO75" s="53" t="s">
        <v>88</v>
      </c>
      <c r="AP75" s="53" t="s">
        <v>169</v>
      </c>
      <c r="AQ75" s="53" t="s">
        <v>65</v>
      </c>
      <c r="AR75" s="53" t="s">
        <v>2911</v>
      </c>
      <c r="AS75" s="53" t="s">
        <v>92</v>
      </c>
      <c r="AT75" s="53" t="s">
        <v>68</v>
      </c>
      <c r="AU75" s="53" t="s">
        <v>93</v>
      </c>
      <c r="AV75" s="53" t="s">
        <v>2459</v>
      </c>
      <c r="AW75" s="53" t="s">
        <v>191</v>
      </c>
      <c r="AX75" s="53">
        <v>0</v>
      </c>
      <c r="AY75" s="53" t="s">
        <v>2908</v>
      </c>
      <c r="AZ75" s="53" t="s">
        <v>2912</v>
      </c>
      <c r="BA75" s="58">
        <v>42422</v>
      </c>
      <c r="BB75" s="53">
        <v>0</v>
      </c>
      <c r="BC75" s="29">
        <v>42422</v>
      </c>
      <c r="BD75" s="29" t="s">
        <v>2459</v>
      </c>
      <c r="BE75" s="79">
        <v>394</v>
      </c>
      <c r="BF75" s="78">
        <v>13.133333333333333</v>
      </c>
    </row>
    <row r="76" spans="1:58" x14ac:dyDescent="0.25">
      <c r="A76" s="49" t="s">
        <v>1973</v>
      </c>
      <c r="B76" s="51" t="s">
        <v>2913</v>
      </c>
      <c r="C76" s="51"/>
      <c r="D76" s="51"/>
      <c r="E76" s="51"/>
      <c r="F76" s="51"/>
      <c r="G76" s="51"/>
      <c r="H76" s="51"/>
      <c r="I76" s="54" t="s">
        <v>902</v>
      </c>
      <c r="J76" s="47"/>
      <c r="K76" s="47"/>
      <c r="L76" s="6"/>
      <c r="M76" s="24"/>
      <c r="N76" s="24"/>
      <c r="O76" s="62" t="s">
        <v>375</v>
      </c>
      <c r="P76" s="53">
        <v>1791912</v>
      </c>
      <c r="Q76" s="53" t="s">
        <v>2914</v>
      </c>
      <c r="R76" s="53" t="s">
        <v>2915</v>
      </c>
      <c r="S76" s="53" t="s">
        <v>52</v>
      </c>
      <c r="T76" s="53" t="s">
        <v>2916</v>
      </c>
      <c r="U76" s="53"/>
      <c r="V76" s="53"/>
      <c r="W76" s="53" t="s">
        <v>56</v>
      </c>
      <c r="X76" s="53">
        <v>0</v>
      </c>
      <c r="Y76" s="53">
        <v>0</v>
      </c>
      <c r="Z76" s="53" t="s">
        <v>56</v>
      </c>
      <c r="AA76" s="53" t="s">
        <v>56</v>
      </c>
      <c r="AB76" s="53" t="s">
        <v>56</v>
      </c>
      <c r="AC76" s="53">
        <v>0</v>
      </c>
      <c r="AD76" s="53"/>
      <c r="AE76" s="53">
        <v>0</v>
      </c>
      <c r="AF76" s="53">
        <v>0</v>
      </c>
      <c r="AG76" s="53" t="s">
        <v>58</v>
      </c>
      <c r="AH76" s="53">
        <v>0</v>
      </c>
      <c r="AI76" s="53" t="s">
        <v>59</v>
      </c>
      <c r="AJ76" s="53" t="s">
        <v>60</v>
      </c>
      <c r="AK76" s="51"/>
      <c r="AL76" s="53" t="s">
        <v>61</v>
      </c>
      <c r="AM76" s="53" t="s">
        <v>62</v>
      </c>
      <c r="AN76" s="53" t="s">
        <v>1563</v>
      </c>
      <c r="AO76" s="53" t="s">
        <v>64</v>
      </c>
      <c r="AP76" s="53" t="s">
        <v>169</v>
      </c>
      <c r="AQ76" s="53" t="s">
        <v>65</v>
      </c>
      <c r="AR76" s="53" t="s">
        <v>2917</v>
      </c>
      <c r="AS76" s="53" t="s">
        <v>92</v>
      </c>
      <c r="AT76" s="53" t="s">
        <v>68</v>
      </c>
      <c r="AU76" s="53" t="s">
        <v>93</v>
      </c>
      <c r="AV76" s="53" t="s">
        <v>2549</v>
      </c>
      <c r="AW76" s="53" t="s">
        <v>191</v>
      </c>
      <c r="AX76" s="53">
        <v>0</v>
      </c>
      <c r="AY76" s="53" t="s">
        <v>2913</v>
      </c>
      <c r="AZ76" s="53" t="s">
        <v>2918</v>
      </c>
      <c r="BA76" s="58">
        <v>41684</v>
      </c>
      <c r="BB76" s="53">
        <v>0</v>
      </c>
      <c r="BC76" s="29">
        <v>41684</v>
      </c>
      <c r="BD76" s="29" t="s">
        <v>2549</v>
      </c>
      <c r="BE76" s="79">
        <v>1139</v>
      </c>
      <c r="BF76" s="78">
        <v>37.966666666666669</v>
      </c>
    </row>
    <row r="77" spans="1:58" x14ac:dyDescent="0.25">
      <c r="A77" s="49" t="s">
        <v>1973</v>
      </c>
      <c r="B77" s="51" t="s">
        <v>2919</v>
      </c>
      <c r="C77" s="51"/>
      <c r="D77" s="51"/>
      <c r="E77" s="51"/>
      <c r="F77" s="51"/>
      <c r="G77" s="51"/>
      <c r="H77" s="51"/>
      <c r="I77" s="54" t="s">
        <v>903</v>
      </c>
      <c r="J77" s="47"/>
      <c r="K77" s="47"/>
      <c r="L77" s="6"/>
      <c r="M77" s="24"/>
      <c r="N77" s="24"/>
      <c r="O77" s="62" t="s">
        <v>375</v>
      </c>
      <c r="P77" s="53">
        <v>2272168</v>
      </c>
      <c r="Q77" s="53" t="s">
        <v>2920</v>
      </c>
      <c r="R77" s="53" t="s">
        <v>2921</v>
      </c>
      <c r="S77" s="53" t="s">
        <v>52</v>
      </c>
      <c r="T77" s="53"/>
      <c r="U77" s="53" t="s">
        <v>2922</v>
      </c>
      <c r="V77" s="53"/>
      <c r="W77" s="53" t="s">
        <v>56</v>
      </c>
      <c r="X77" s="53">
        <v>0</v>
      </c>
      <c r="Y77" s="53">
        <v>0</v>
      </c>
      <c r="Z77" s="53" t="s">
        <v>56</v>
      </c>
      <c r="AA77" s="53" t="s">
        <v>56</v>
      </c>
      <c r="AB77" s="53" t="s">
        <v>56</v>
      </c>
      <c r="AC77" s="53">
        <v>0</v>
      </c>
      <c r="AD77" s="53"/>
      <c r="AE77" s="53">
        <v>0</v>
      </c>
      <c r="AF77" s="53">
        <v>0</v>
      </c>
      <c r="AG77" s="53" t="s">
        <v>58</v>
      </c>
      <c r="AH77" s="53">
        <v>0</v>
      </c>
      <c r="AI77" s="53" t="s">
        <v>59</v>
      </c>
      <c r="AJ77" s="53" t="s">
        <v>60</v>
      </c>
      <c r="AK77" s="51"/>
      <c r="AL77" s="53" t="s">
        <v>61</v>
      </c>
      <c r="AM77" s="53" t="s">
        <v>62</v>
      </c>
      <c r="AN77" s="53" t="s">
        <v>63</v>
      </c>
      <c r="AO77" s="53" t="s">
        <v>88</v>
      </c>
      <c r="AP77" s="53" t="s">
        <v>89</v>
      </c>
      <c r="AQ77" s="53" t="s">
        <v>90</v>
      </c>
      <c r="AR77" s="53" t="s">
        <v>123</v>
      </c>
      <c r="AS77" s="53" t="s">
        <v>105</v>
      </c>
      <c r="AT77" s="53" t="s">
        <v>68</v>
      </c>
      <c r="AU77" s="53" t="s">
        <v>93</v>
      </c>
      <c r="AV77" s="53" t="s">
        <v>2469</v>
      </c>
      <c r="AW77" s="53" t="s">
        <v>94</v>
      </c>
      <c r="AX77" s="53">
        <v>0</v>
      </c>
      <c r="AY77" s="53" t="s">
        <v>2919</v>
      </c>
      <c r="AZ77" s="53" t="s">
        <v>793</v>
      </c>
      <c r="BA77" s="58">
        <v>42543</v>
      </c>
      <c r="BB77" s="53">
        <v>0</v>
      </c>
      <c r="BC77" s="29">
        <v>42543</v>
      </c>
      <c r="BD77" s="29" t="s">
        <v>2469</v>
      </c>
      <c r="BE77" s="79">
        <v>268</v>
      </c>
      <c r="BF77" s="78">
        <v>8.9333333333333336</v>
      </c>
    </row>
    <row r="78" spans="1:58" x14ac:dyDescent="0.25">
      <c r="A78" s="49" t="s">
        <v>1973</v>
      </c>
      <c r="B78" s="51" t="s">
        <v>2923</v>
      </c>
      <c r="C78" s="51"/>
      <c r="D78" s="51"/>
      <c r="E78" s="51"/>
      <c r="F78" s="51"/>
      <c r="G78" s="51"/>
      <c r="H78" s="51"/>
      <c r="I78" s="54" t="s">
        <v>369</v>
      </c>
      <c r="J78" s="47"/>
      <c r="K78" s="47"/>
      <c r="L78" s="6"/>
      <c r="M78" s="24"/>
      <c r="N78" s="24"/>
      <c r="O78" s="62" t="s">
        <v>375</v>
      </c>
      <c r="P78" s="53">
        <v>2246082</v>
      </c>
      <c r="Q78" s="53" t="s">
        <v>2924</v>
      </c>
      <c r="R78" s="53" t="s">
        <v>2925</v>
      </c>
      <c r="S78" s="53" t="s">
        <v>52</v>
      </c>
      <c r="T78" s="53"/>
      <c r="U78" s="53" t="s">
        <v>160</v>
      </c>
      <c r="V78" s="53"/>
      <c r="W78" s="53" t="s">
        <v>56</v>
      </c>
      <c r="X78" s="53">
        <v>0</v>
      </c>
      <c r="Y78" s="53">
        <v>0</v>
      </c>
      <c r="Z78" s="53" t="s">
        <v>56</v>
      </c>
      <c r="AA78" s="53" t="s">
        <v>56</v>
      </c>
      <c r="AB78" s="53" t="s">
        <v>56</v>
      </c>
      <c r="AC78" s="53">
        <v>0</v>
      </c>
      <c r="AD78" s="53"/>
      <c r="AE78" s="53">
        <v>0</v>
      </c>
      <c r="AF78" s="53">
        <v>0</v>
      </c>
      <c r="AG78" s="53" t="s">
        <v>58</v>
      </c>
      <c r="AH78" s="53">
        <v>0</v>
      </c>
      <c r="AI78" s="53" t="s">
        <v>150</v>
      </c>
      <c r="AJ78" s="53" t="s">
        <v>60</v>
      </c>
      <c r="AK78" s="51"/>
      <c r="AL78" s="53" t="s">
        <v>61</v>
      </c>
      <c r="AM78" s="53" t="s">
        <v>62</v>
      </c>
      <c r="AN78" s="53" t="s">
        <v>151</v>
      </c>
      <c r="AO78" s="53" t="s">
        <v>260</v>
      </c>
      <c r="AP78" s="53" t="s">
        <v>313</v>
      </c>
      <c r="AQ78" s="53" t="s">
        <v>65</v>
      </c>
      <c r="AR78" s="53" t="s">
        <v>201</v>
      </c>
      <c r="AS78" s="53" t="s">
        <v>92</v>
      </c>
      <c r="AT78" s="53" t="s">
        <v>68</v>
      </c>
      <c r="AU78" s="53" t="s">
        <v>93</v>
      </c>
      <c r="AV78" s="53" t="s">
        <v>2409</v>
      </c>
      <c r="AW78" s="53" t="s">
        <v>124</v>
      </c>
      <c r="AX78" s="53">
        <v>0</v>
      </c>
      <c r="AY78" s="53" t="s">
        <v>2923</v>
      </c>
      <c r="AZ78" s="53" t="s">
        <v>2926</v>
      </c>
      <c r="BA78" s="58">
        <v>42485</v>
      </c>
      <c r="BB78" s="53">
        <v>0</v>
      </c>
      <c r="BC78" s="29">
        <v>42485</v>
      </c>
      <c r="BD78" s="29" t="s">
        <v>2409</v>
      </c>
      <c r="BE78" s="79">
        <v>336</v>
      </c>
      <c r="BF78" s="78">
        <v>11.2</v>
      </c>
    </row>
    <row r="79" spans="1:58" x14ac:dyDescent="0.25">
      <c r="A79" s="49" t="s">
        <v>1973</v>
      </c>
      <c r="B79" s="51" t="s">
        <v>2927</v>
      </c>
      <c r="C79" s="51"/>
      <c r="D79" s="51"/>
      <c r="E79" s="51"/>
      <c r="F79" s="51"/>
      <c r="G79" s="51"/>
      <c r="H79" s="51"/>
      <c r="I79" s="54" t="s">
        <v>369</v>
      </c>
      <c r="J79" s="47"/>
      <c r="K79" s="47"/>
      <c r="L79" s="6"/>
      <c r="M79" s="24"/>
      <c r="N79" s="24"/>
      <c r="O79" s="62" t="s">
        <v>375</v>
      </c>
      <c r="P79" s="53">
        <v>2339071</v>
      </c>
      <c r="Q79" s="53" t="s">
        <v>2928</v>
      </c>
      <c r="R79" s="53" t="s">
        <v>251</v>
      </c>
      <c r="S79" s="53" t="s">
        <v>52</v>
      </c>
      <c r="T79" s="53" t="s">
        <v>252</v>
      </c>
      <c r="U79" s="53" t="s">
        <v>2929</v>
      </c>
      <c r="V79" s="53"/>
      <c r="W79" s="53" t="s">
        <v>56</v>
      </c>
      <c r="X79" s="53">
        <v>0</v>
      </c>
      <c r="Y79" s="53">
        <v>0</v>
      </c>
      <c r="Z79" s="53" t="s">
        <v>56</v>
      </c>
      <c r="AA79" s="53" t="s">
        <v>56</v>
      </c>
      <c r="AB79" s="53" t="s">
        <v>56</v>
      </c>
      <c r="AC79" s="53">
        <v>0</v>
      </c>
      <c r="AD79" s="53"/>
      <c r="AE79" s="53">
        <v>0</v>
      </c>
      <c r="AF79" s="53">
        <v>0</v>
      </c>
      <c r="AG79" s="53" t="s">
        <v>58</v>
      </c>
      <c r="AH79" s="53">
        <v>0</v>
      </c>
      <c r="AI79" s="53" t="s">
        <v>59</v>
      </c>
      <c r="AJ79" s="53" t="s">
        <v>60</v>
      </c>
      <c r="AK79" s="51"/>
      <c r="AL79" s="53" t="s">
        <v>61</v>
      </c>
      <c r="AM79" s="53" t="s">
        <v>62</v>
      </c>
      <c r="AN79" s="53" t="s">
        <v>142</v>
      </c>
      <c r="AO79" s="53" t="s">
        <v>64</v>
      </c>
      <c r="AP79" s="53" t="s">
        <v>89</v>
      </c>
      <c r="AQ79" s="53" t="s">
        <v>90</v>
      </c>
      <c r="AR79" s="53" t="s">
        <v>123</v>
      </c>
      <c r="AS79" s="53" t="s">
        <v>105</v>
      </c>
      <c r="AT79" s="53" t="s">
        <v>68</v>
      </c>
      <c r="AU79" s="53" t="s">
        <v>93</v>
      </c>
      <c r="AV79" s="53" t="s">
        <v>2549</v>
      </c>
      <c r="AW79" s="53" t="s">
        <v>554</v>
      </c>
      <c r="AX79" s="53">
        <v>0</v>
      </c>
      <c r="AY79" s="53" t="s">
        <v>2927</v>
      </c>
      <c r="AZ79" s="53" t="s">
        <v>2930</v>
      </c>
      <c r="BA79" s="58">
        <v>42658</v>
      </c>
      <c r="BB79" s="53">
        <v>0</v>
      </c>
      <c r="BC79" s="29">
        <v>42658</v>
      </c>
      <c r="BD79" s="29" t="s">
        <v>2549</v>
      </c>
      <c r="BE79" s="79">
        <v>165</v>
      </c>
      <c r="BF79" s="78">
        <v>5.5</v>
      </c>
    </row>
    <row r="80" spans="1:58" x14ac:dyDescent="0.25">
      <c r="A80" s="49" t="s">
        <v>1973</v>
      </c>
      <c r="B80" s="51" t="s">
        <v>2931</v>
      </c>
      <c r="C80" s="51"/>
      <c r="D80" s="51"/>
      <c r="E80" s="51"/>
      <c r="F80" s="51"/>
      <c r="G80" s="51"/>
      <c r="H80" s="51"/>
      <c r="I80" s="54" t="s">
        <v>369</v>
      </c>
      <c r="J80" s="47"/>
      <c r="K80" s="47"/>
      <c r="L80" s="6"/>
      <c r="M80" s="24"/>
      <c r="N80" s="24"/>
      <c r="O80" s="62" t="s">
        <v>375</v>
      </c>
      <c r="P80" s="53">
        <v>2220854</v>
      </c>
      <c r="Q80" s="53" t="s">
        <v>2932</v>
      </c>
      <c r="R80" s="53" t="s">
        <v>2933</v>
      </c>
      <c r="S80" s="53" t="s">
        <v>52</v>
      </c>
      <c r="T80" s="53"/>
      <c r="U80" s="53" t="s">
        <v>2395</v>
      </c>
      <c r="V80" s="53"/>
      <c r="W80" s="53" t="s">
        <v>56</v>
      </c>
      <c r="X80" s="53">
        <v>0</v>
      </c>
      <c r="Y80" s="53">
        <v>0</v>
      </c>
      <c r="Z80" s="53" t="s">
        <v>56</v>
      </c>
      <c r="AA80" s="53" t="s">
        <v>56</v>
      </c>
      <c r="AB80" s="53" t="s">
        <v>56</v>
      </c>
      <c r="AC80" s="53">
        <v>0</v>
      </c>
      <c r="AD80" s="53"/>
      <c r="AE80" s="53">
        <v>0</v>
      </c>
      <c r="AF80" s="53">
        <v>0</v>
      </c>
      <c r="AG80" s="53" t="s">
        <v>58</v>
      </c>
      <c r="AH80" s="53">
        <v>0</v>
      </c>
      <c r="AI80" s="53" t="s">
        <v>59</v>
      </c>
      <c r="AJ80" s="53" t="s">
        <v>60</v>
      </c>
      <c r="AK80" s="51"/>
      <c r="AL80" s="53" t="s">
        <v>61</v>
      </c>
      <c r="AM80" s="53" t="s">
        <v>62</v>
      </c>
      <c r="AN80" s="53" t="s">
        <v>151</v>
      </c>
      <c r="AO80" s="53" t="s">
        <v>88</v>
      </c>
      <c r="AP80" s="53" t="s">
        <v>89</v>
      </c>
      <c r="AQ80" s="53" t="s">
        <v>103</v>
      </c>
      <c r="AR80" s="53" t="s">
        <v>1140</v>
      </c>
      <c r="AS80" s="53" t="s">
        <v>92</v>
      </c>
      <c r="AT80" s="53" t="s">
        <v>68</v>
      </c>
      <c r="AU80" s="53" t="s">
        <v>93</v>
      </c>
      <c r="AV80" s="53" t="s">
        <v>2426</v>
      </c>
      <c r="AW80" s="53" t="s">
        <v>554</v>
      </c>
      <c r="AX80" s="53">
        <v>0</v>
      </c>
      <c r="AY80" s="53" t="s">
        <v>2931</v>
      </c>
      <c r="AZ80" s="53" t="s">
        <v>2934</v>
      </c>
      <c r="BA80" s="58">
        <v>42443</v>
      </c>
      <c r="BB80" s="53">
        <v>0</v>
      </c>
      <c r="BC80" s="29">
        <v>42443</v>
      </c>
      <c r="BD80" s="29" t="s">
        <v>2426</v>
      </c>
      <c r="BE80" s="79">
        <v>382</v>
      </c>
      <c r="BF80" s="78">
        <v>12.733333333333333</v>
      </c>
    </row>
    <row r="81" spans="1:58" x14ac:dyDescent="0.25">
      <c r="A81" s="49" t="s">
        <v>1973</v>
      </c>
      <c r="B81" s="51" t="s">
        <v>2935</v>
      </c>
      <c r="C81" s="51"/>
      <c r="D81" s="51"/>
      <c r="E81" s="51"/>
      <c r="F81" s="51"/>
      <c r="G81" s="51"/>
      <c r="H81" s="51"/>
      <c r="I81" s="54" t="s">
        <v>369</v>
      </c>
      <c r="J81" s="47"/>
      <c r="K81" s="47"/>
      <c r="L81" s="6"/>
      <c r="M81" s="24"/>
      <c r="N81" s="24"/>
      <c r="O81" s="62" t="s">
        <v>375</v>
      </c>
      <c r="P81" s="53">
        <v>2423497</v>
      </c>
      <c r="Q81" s="53" t="s">
        <v>2936</v>
      </c>
      <c r="R81" s="53" t="s">
        <v>2937</v>
      </c>
      <c r="S81" s="53" t="s">
        <v>52</v>
      </c>
      <c r="T81" s="53"/>
      <c r="U81" s="53"/>
      <c r="V81" s="53"/>
      <c r="W81" s="53" t="s">
        <v>56</v>
      </c>
      <c r="X81" s="53">
        <v>0</v>
      </c>
      <c r="Y81" s="53">
        <v>0</v>
      </c>
      <c r="Z81" s="53" t="s">
        <v>56</v>
      </c>
      <c r="AA81" s="53" t="s">
        <v>56</v>
      </c>
      <c r="AB81" s="53" t="s">
        <v>56</v>
      </c>
      <c r="AC81" s="53">
        <v>0</v>
      </c>
      <c r="AD81" s="53"/>
      <c r="AE81" s="53">
        <v>0</v>
      </c>
      <c r="AF81" s="53">
        <v>0</v>
      </c>
      <c r="AG81" s="53" t="s">
        <v>58</v>
      </c>
      <c r="AH81" s="53">
        <v>0</v>
      </c>
      <c r="AI81" s="53" t="s">
        <v>59</v>
      </c>
      <c r="AJ81" s="53" t="s">
        <v>60</v>
      </c>
      <c r="AK81" s="51"/>
      <c r="AL81" s="53" t="s">
        <v>61</v>
      </c>
      <c r="AM81" s="53" t="s">
        <v>62</v>
      </c>
      <c r="AN81" s="53" t="s">
        <v>451</v>
      </c>
      <c r="AO81" s="53" t="s">
        <v>88</v>
      </c>
      <c r="AP81" s="53" t="s">
        <v>187</v>
      </c>
      <c r="AQ81" s="53" t="s">
        <v>65</v>
      </c>
      <c r="AR81" s="53" t="s">
        <v>1148</v>
      </c>
      <c r="AS81" s="53" t="s">
        <v>92</v>
      </c>
      <c r="AT81" s="53" t="s">
        <v>68</v>
      </c>
      <c r="AU81" s="53" t="s">
        <v>93</v>
      </c>
      <c r="AV81" s="53" t="s">
        <v>2435</v>
      </c>
      <c r="AW81" s="53" t="s">
        <v>247</v>
      </c>
      <c r="AX81" s="53">
        <v>0</v>
      </c>
      <c r="AY81" s="53" t="s">
        <v>2935</v>
      </c>
      <c r="AZ81" s="53" t="s">
        <v>2938</v>
      </c>
      <c r="BA81" s="58">
        <v>42803</v>
      </c>
      <c r="BB81" s="53">
        <v>0</v>
      </c>
      <c r="BC81" s="29">
        <v>42803</v>
      </c>
      <c r="BD81" s="29" t="s">
        <v>2435</v>
      </c>
      <c r="BE81" s="79">
        <v>9</v>
      </c>
      <c r="BF81" s="78">
        <v>0.3</v>
      </c>
    </row>
    <row r="82" spans="1:58" x14ac:dyDescent="0.25">
      <c r="A82" s="49" t="s">
        <v>1973</v>
      </c>
      <c r="B82" s="51" t="s">
        <v>2939</v>
      </c>
      <c r="C82" s="51"/>
      <c r="D82" s="51"/>
      <c r="E82" s="51"/>
      <c r="F82" s="51"/>
      <c r="G82" s="51"/>
      <c r="H82" s="51"/>
      <c r="I82" s="54" t="s">
        <v>902</v>
      </c>
      <c r="J82" s="47"/>
      <c r="K82" s="47"/>
      <c r="L82" s="6"/>
      <c r="M82" s="24"/>
      <c r="N82" s="24"/>
      <c r="O82" s="62" t="s">
        <v>375</v>
      </c>
      <c r="P82" s="53">
        <v>2047839</v>
      </c>
      <c r="Q82" s="53" t="s">
        <v>2940</v>
      </c>
      <c r="R82" s="53" t="s">
        <v>2941</v>
      </c>
      <c r="S82" s="53" t="s">
        <v>52</v>
      </c>
      <c r="T82" s="53" t="s">
        <v>2942</v>
      </c>
      <c r="U82" s="53" t="s">
        <v>2943</v>
      </c>
      <c r="V82" s="53" t="s">
        <v>2944</v>
      </c>
      <c r="W82" s="53" t="s">
        <v>56</v>
      </c>
      <c r="X82" s="53">
        <v>0</v>
      </c>
      <c r="Y82" s="53">
        <v>0</v>
      </c>
      <c r="Z82" s="53" t="s">
        <v>56</v>
      </c>
      <c r="AA82" s="53" t="s">
        <v>56</v>
      </c>
      <c r="AB82" s="53" t="s">
        <v>56</v>
      </c>
      <c r="AC82" s="53">
        <v>0</v>
      </c>
      <c r="AD82" s="53"/>
      <c r="AE82" s="53">
        <v>0</v>
      </c>
      <c r="AF82" s="53">
        <v>0</v>
      </c>
      <c r="AG82" s="53" t="s">
        <v>58</v>
      </c>
      <c r="AH82" s="53">
        <v>0</v>
      </c>
      <c r="AI82" s="53" t="s">
        <v>59</v>
      </c>
      <c r="AJ82" s="53" t="s">
        <v>60</v>
      </c>
      <c r="AK82" s="51"/>
      <c r="AL82" s="53" t="s">
        <v>61</v>
      </c>
      <c r="AM82" s="53" t="s">
        <v>62</v>
      </c>
      <c r="AN82" s="53" t="s">
        <v>142</v>
      </c>
      <c r="AO82" s="53" t="s">
        <v>88</v>
      </c>
      <c r="AP82" s="53" t="s">
        <v>169</v>
      </c>
      <c r="AQ82" s="53" t="s">
        <v>65</v>
      </c>
      <c r="AR82" s="53" t="s">
        <v>1390</v>
      </c>
      <c r="AS82" s="53" t="s">
        <v>292</v>
      </c>
      <c r="AT82" s="53" t="s">
        <v>293</v>
      </c>
      <c r="AU82" s="53" t="s">
        <v>93</v>
      </c>
      <c r="AV82" s="53" t="s">
        <v>2459</v>
      </c>
      <c r="AW82" s="53" t="s">
        <v>262</v>
      </c>
      <c r="AX82" s="53">
        <v>0</v>
      </c>
      <c r="AY82" s="53" t="s">
        <v>2939</v>
      </c>
      <c r="AZ82" s="53" t="s">
        <v>2945</v>
      </c>
      <c r="BA82" s="58">
        <v>42073</v>
      </c>
      <c r="BB82" s="53">
        <v>0</v>
      </c>
      <c r="BC82" s="29">
        <v>42073</v>
      </c>
      <c r="BD82" s="29" t="s">
        <v>2459</v>
      </c>
      <c r="BE82" s="79">
        <v>743</v>
      </c>
      <c r="BF82" s="78">
        <v>24.766666666666666</v>
      </c>
    </row>
    <row r="83" spans="1:58" x14ac:dyDescent="0.25">
      <c r="A83" s="49" t="s">
        <v>1973</v>
      </c>
      <c r="B83" s="51" t="s">
        <v>2946</v>
      </c>
      <c r="C83" s="51"/>
      <c r="D83" s="51"/>
      <c r="E83" s="51"/>
      <c r="F83" s="51"/>
      <c r="G83" s="51"/>
      <c r="H83" s="51"/>
      <c r="I83" s="54" t="s">
        <v>369</v>
      </c>
      <c r="J83" s="47"/>
      <c r="K83" s="47"/>
      <c r="L83" s="6"/>
      <c r="M83" s="24"/>
      <c r="N83" s="24"/>
      <c r="O83" s="62" t="s">
        <v>375</v>
      </c>
      <c r="P83" s="53">
        <v>1994920</v>
      </c>
      <c r="Q83" s="53" t="s">
        <v>2947</v>
      </c>
      <c r="R83" s="53" t="s">
        <v>2948</v>
      </c>
      <c r="S83" s="53" t="s">
        <v>52</v>
      </c>
      <c r="T83" s="53"/>
      <c r="U83" s="53"/>
      <c r="V83" s="53"/>
      <c r="W83" s="53" t="s">
        <v>56</v>
      </c>
      <c r="X83" s="53">
        <v>0</v>
      </c>
      <c r="Y83" s="53">
        <v>0</v>
      </c>
      <c r="Z83" s="53" t="s">
        <v>56</v>
      </c>
      <c r="AA83" s="53" t="s">
        <v>56</v>
      </c>
      <c r="AB83" s="53" t="s">
        <v>56</v>
      </c>
      <c r="AC83" s="53">
        <v>0</v>
      </c>
      <c r="AD83" s="53"/>
      <c r="AE83" s="53">
        <v>0</v>
      </c>
      <c r="AF83" s="53">
        <v>0</v>
      </c>
      <c r="AG83" s="53" t="s">
        <v>58</v>
      </c>
      <c r="AH83" s="53">
        <v>0</v>
      </c>
      <c r="AI83" s="53" t="s">
        <v>59</v>
      </c>
      <c r="AJ83" s="53" t="s">
        <v>60</v>
      </c>
      <c r="AK83" s="51"/>
      <c r="AL83" s="53" t="s">
        <v>61</v>
      </c>
      <c r="AM83" s="53" t="s">
        <v>62</v>
      </c>
      <c r="AN83" s="53" t="s">
        <v>87</v>
      </c>
      <c r="AO83" s="53" t="s">
        <v>64</v>
      </c>
      <c r="AP83" s="53" t="s">
        <v>321</v>
      </c>
      <c r="AQ83" s="53" t="s">
        <v>65</v>
      </c>
      <c r="AR83" s="53" t="s">
        <v>2095</v>
      </c>
      <c r="AS83" s="53" t="s">
        <v>92</v>
      </c>
      <c r="AT83" s="53" t="s">
        <v>68</v>
      </c>
      <c r="AU83" s="53" t="s">
        <v>93</v>
      </c>
      <c r="AV83" s="53" t="s">
        <v>2435</v>
      </c>
      <c r="AW83" s="53" t="s">
        <v>155</v>
      </c>
      <c r="AX83" s="53">
        <v>0</v>
      </c>
      <c r="AY83" s="53" t="s">
        <v>2946</v>
      </c>
      <c r="AZ83" s="53" t="s">
        <v>2949</v>
      </c>
      <c r="BA83" s="58">
        <v>41979</v>
      </c>
      <c r="BB83" s="53">
        <v>0</v>
      </c>
      <c r="BC83" s="29">
        <v>41979</v>
      </c>
      <c r="BD83" s="29" t="s">
        <v>2435</v>
      </c>
      <c r="BE83" s="79">
        <v>833</v>
      </c>
      <c r="BF83" s="78">
        <v>27.766666666666666</v>
      </c>
    </row>
    <row r="84" spans="1:58" x14ac:dyDescent="0.25">
      <c r="A84" s="49" t="s">
        <v>1973</v>
      </c>
      <c r="B84" s="51" t="s">
        <v>2950</v>
      </c>
      <c r="C84" s="51"/>
      <c r="D84" s="51"/>
      <c r="E84" s="51"/>
      <c r="F84" s="51"/>
      <c r="G84" s="51"/>
      <c r="H84" s="51"/>
      <c r="I84" s="54" t="s">
        <v>369</v>
      </c>
      <c r="J84" s="47"/>
      <c r="K84" s="47"/>
      <c r="L84" s="6"/>
      <c r="M84" s="24"/>
      <c r="N84" s="24"/>
      <c r="O84" s="62" t="s">
        <v>375</v>
      </c>
      <c r="P84" s="53">
        <v>1915502</v>
      </c>
      <c r="Q84" s="53" t="s">
        <v>2951</v>
      </c>
      <c r="R84" s="53" t="s">
        <v>2952</v>
      </c>
      <c r="S84" s="53" t="s">
        <v>52</v>
      </c>
      <c r="T84" s="53"/>
      <c r="U84" s="53"/>
      <c r="V84" s="53"/>
      <c r="W84" s="53" t="s">
        <v>56</v>
      </c>
      <c r="X84" s="53">
        <v>0</v>
      </c>
      <c r="Y84" s="53">
        <v>0</v>
      </c>
      <c r="Z84" s="53" t="s">
        <v>56</v>
      </c>
      <c r="AA84" s="53" t="s">
        <v>56</v>
      </c>
      <c r="AB84" s="53" t="s">
        <v>56</v>
      </c>
      <c r="AC84" s="53">
        <v>0</v>
      </c>
      <c r="AD84" s="53"/>
      <c r="AE84" s="53">
        <v>0</v>
      </c>
      <c r="AF84" s="53">
        <v>0</v>
      </c>
      <c r="AG84" s="53" t="s">
        <v>58</v>
      </c>
      <c r="AH84" s="53">
        <v>0</v>
      </c>
      <c r="AI84" s="53" t="s">
        <v>59</v>
      </c>
      <c r="AJ84" s="53" t="s">
        <v>60</v>
      </c>
      <c r="AK84" s="51"/>
      <c r="AL84" s="53" t="s">
        <v>61</v>
      </c>
      <c r="AM84" s="53" t="s">
        <v>62</v>
      </c>
      <c r="AN84" s="53" t="s">
        <v>142</v>
      </c>
      <c r="AO84" s="53" t="s">
        <v>64</v>
      </c>
      <c r="AP84" s="53" t="s">
        <v>169</v>
      </c>
      <c r="AQ84" s="53" t="s">
        <v>65</v>
      </c>
      <c r="AR84" s="53" t="s">
        <v>2953</v>
      </c>
      <c r="AS84" s="53" t="s">
        <v>92</v>
      </c>
      <c r="AT84" s="53" t="s">
        <v>68</v>
      </c>
      <c r="AU84" s="53" t="s">
        <v>93</v>
      </c>
      <c r="AV84" s="53" t="s">
        <v>2435</v>
      </c>
      <c r="AW84" s="53" t="s">
        <v>155</v>
      </c>
      <c r="AX84" s="53">
        <v>0</v>
      </c>
      <c r="AY84" s="53" t="s">
        <v>2950</v>
      </c>
      <c r="AZ84" s="53" t="s">
        <v>2954</v>
      </c>
      <c r="BA84" s="58">
        <v>41877</v>
      </c>
      <c r="BB84" s="53">
        <v>0</v>
      </c>
      <c r="BC84" s="29">
        <v>41877</v>
      </c>
      <c r="BD84" s="29" t="s">
        <v>2435</v>
      </c>
      <c r="BE84" s="79">
        <v>935</v>
      </c>
      <c r="BF84" s="78">
        <v>31.166666666666668</v>
      </c>
    </row>
    <row r="85" spans="1:58" x14ac:dyDescent="0.25">
      <c r="A85" s="49" t="s">
        <v>1973</v>
      </c>
      <c r="B85" s="51" t="s">
        <v>2956</v>
      </c>
      <c r="C85" s="51"/>
      <c r="D85" s="51"/>
      <c r="E85" s="51"/>
      <c r="F85" s="51"/>
      <c r="G85" s="51"/>
      <c r="H85" s="51"/>
      <c r="I85" s="54" t="s">
        <v>902</v>
      </c>
      <c r="J85" s="47"/>
      <c r="K85" s="47"/>
      <c r="L85" s="6"/>
      <c r="M85" s="24"/>
      <c r="N85" s="24"/>
      <c r="O85" s="62" t="s">
        <v>375</v>
      </c>
      <c r="P85" s="53">
        <v>1696063</v>
      </c>
      <c r="Q85" s="53" t="s">
        <v>2957</v>
      </c>
      <c r="R85" s="53" t="s">
        <v>2958</v>
      </c>
      <c r="S85" s="53" t="s">
        <v>52</v>
      </c>
      <c r="T85" s="53" t="s">
        <v>2959</v>
      </c>
      <c r="U85" s="53" t="s">
        <v>2960</v>
      </c>
      <c r="V85" s="53" t="s">
        <v>2961</v>
      </c>
      <c r="W85" s="53" t="s">
        <v>56</v>
      </c>
      <c r="X85" s="53">
        <v>0</v>
      </c>
      <c r="Y85" s="53">
        <v>15000</v>
      </c>
      <c r="Z85" s="53" t="s">
        <v>56</v>
      </c>
      <c r="AA85" s="53" t="s">
        <v>56</v>
      </c>
      <c r="AB85" s="53" t="s">
        <v>56</v>
      </c>
      <c r="AC85" s="53">
        <v>0</v>
      </c>
      <c r="AD85" s="53" t="s">
        <v>102</v>
      </c>
      <c r="AE85" s="53">
        <v>0</v>
      </c>
      <c r="AF85" s="53">
        <v>0</v>
      </c>
      <c r="AG85" s="53" t="s">
        <v>58</v>
      </c>
      <c r="AH85" s="53">
        <v>0</v>
      </c>
      <c r="AI85" s="53" t="s">
        <v>59</v>
      </c>
      <c r="AJ85" s="53" t="s">
        <v>60</v>
      </c>
      <c r="AK85" s="51"/>
      <c r="AL85" s="53" t="s">
        <v>61</v>
      </c>
      <c r="AM85" s="53" t="s">
        <v>270</v>
      </c>
      <c r="AN85" s="53" t="s">
        <v>2962</v>
      </c>
      <c r="AO85" s="53" t="s">
        <v>64</v>
      </c>
      <c r="AP85" s="53" t="s">
        <v>218</v>
      </c>
      <c r="AQ85" s="53" t="s">
        <v>65</v>
      </c>
      <c r="AR85" s="53" t="s">
        <v>123</v>
      </c>
      <c r="AS85" s="53" t="s">
        <v>105</v>
      </c>
      <c r="AT85" s="53" t="s">
        <v>68</v>
      </c>
      <c r="AU85" s="53" t="s">
        <v>93</v>
      </c>
      <c r="AV85" s="53" t="s">
        <v>2409</v>
      </c>
      <c r="AW85" s="53" t="s">
        <v>191</v>
      </c>
      <c r="AX85" s="53">
        <v>0</v>
      </c>
      <c r="AY85" s="53" t="s">
        <v>2956</v>
      </c>
      <c r="AZ85" s="53" t="s">
        <v>2963</v>
      </c>
      <c r="BA85" s="58">
        <v>41505</v>
      </c>
      <c r="BB85" s="53">
        <v>0</v>
      </c>
      <c r="BC85" s="29">
        <v>41505</v>
      </c>
      <c r="BD85" s="29" t="s">
        <v>2409</v>
      </c>
      <c r="BE85" s="79">
        <v>1316</v>
      </c>
      <c r="BF85" s="78">
        <v>43.866666666666667</v>
      </c>
    </row>
    <row r="86" spans="1:58" x14ac:dyDescent="0.25">
      <c r="A86" s="49" t="s">
        <v>1973</v>
      </c>
      <c r="B86" s="51" t="s">
        <v>2964</v>
      </c>
      <c r="C86" s="51"/>
      <c r="D86" s="51"/>
      <c r="E86" s="51"/>
      <c r="F86" s="51"/>
      <c r="G86" s="51"/>
      <c r="H86" s="51"/>
      <c r="I86" s="54" t="s">
        <v>369</v>
      </c>
      <c r="J86" s="47"/>
      <c r="K86" s="47"/>
      <c r="L86" s="6"/>
      <c r="M86" s="24"/>
      <c r="N86" s="24"/>
      <c r="O86" s="62" t="s">
        <v>375</v>
      </c>
      <c r="P86" s="53">
        <v>2163359</v>
      </c>
      <c r="Q86" s="53" t="s">
        <v>2965</v>
      </c>
      <c r="R86" s="53" t="s">
        <v>2966</v>
      </c>
      <c r="S86" s="53" t="s">
        <v>52</v>
      </c>
      <c r="T86" s="53"/>
      <c r="U86" s="53"/>
      <c r="V86" s="53"/>
      <c r="W86" s="53" t="s">
        <v>56</v>
      </c>
      <c r="X86" s="53">
        <v>0</v>
      </c>
      <c r="Y86" s="53">
        <v>0</v>
      </c>
      <c r="Z86" s="53" t="s">
        <v>56</v>
      </c>
      <c r="AA86" s="53" t="s">
        <v>56</v>
      </c>
      <c r="AB86" s="53" t="s">
        <v>56</v>
      </c>
      <c r="AC86" s="53">
        <v>0</v>
      </c>
      <c r="AD86" s="53"/>
      <c r="AE86" s="53">
        <v>0</v>
      </c>
      <c r="AF86" s="53">
        <v>0</v>
      </c>
      <c r="AG86" s="53" t="s">
        <v>58</v>
      </c>
      <c r="AH86" s="53">
        <v>0</v>
      </c>
      <c r="AI86" s="53" t="s">
        <v>59</v>
      </c>
      <c r="AJ86" s="53" t="s">
        <v>60</v>
      </c>
      <c r="AK86" s="51"/>
      <c r="AL86" s="53" t="s">
        <v>61</v>
      </c>
      <c r="AM86" s="53" t="s">
        <v>345</v>
      </c>
      <c r="AN86" s="53" t="s">
        <v>346</v>
      </c>
      <c r="AO86" s="53" t="s">
        <v>88</v>
      </c>
      <c r="AP86" s="53" t="s">
        <v>187</v>
      </c>
      <c r="AQ86" s="53" t="s">
        <v>65</v>
      </c>
      <c r="AR86" s="53" t="s">
        <v>1958</v>
      </c>
      <c r="AS86" s="53" t="s">
        <v>92</v>
      </c>
      <c r="AT86" s="53" t="s">
        <v>68</v>
      </c>
      <c r="AU86" s="53" t="s">
        <v>93</v>
      </c>
      <c r="AV86" s="53" t="s">
        <v>2435</v>
      </c>
      <c r="AW86" s="53" t="s">
        <v>202</v>
      </c>
      <c r="AX86" s="53">
        <v>0</v>
      </c>
      <c r="AY86" s="53" t="s">
        <v>2964</v>
      </c>
      <c r="AZ86" s="53" t="s">
        <v>2967</v>
      </c>
      <c r="BA86" s="58">
        <v>42298</v>
      </c>
      <c r="BB86" s="53">
        <v>0</v>
      </c>
      <c r="BC86" s="29">
        <v>42298</v>
      </c>
      <c r="BD86" s="29" t="s">
        <v>2435</v>
      </c>
      <c r="BE86" s="79">
        <v>514</v>
      </c>
      <c r="BF86" s="78">
        <v>17.133333333333333</v>
      </c>
    </row>
    <row r="87" spans="1:58" x14ac:dyDescent="0.25">
      <c r="A87" s="49" t="s">
        <v>1973</v>
      </c>
      <c r="B87" s="51" t="s">
        <v>2968</v>
      </c>
      <c r="C87" s="51"/>
      <c r="D87" s="51"/>
      <c r="E87" s="51"/>
      <c r="F87" s="51"/>
      <c r="G87" s="51"/>
      <c r="H87" s="51"/>
      <c r="I87" s="54" t="s">
        <v>369</v>
      </c>
      <c r="J87" s="47"/>
      <c r="K87" s="47"/>
      <c r="L87" s="6"/>
      <c r="M87" s="24"/>
      <c r="N87" s="24"/>
      <c r="O87" s="62" t="s">
        <v>375</v>
      </c>
      <c r="P87" s="53">
        <v>2280227</v>
      </c>
      <c r="Q87" s="53" t="s">
        <v>2969</v>
      </c>
      <c r="R87" s="53" t="s">
        <v>2970</v>
      </c>
      <c r="S87" s="53" t="s">
        <v>52</v>
      </c>
      <c r="T87" s="53"/>
      <c r="U87" s="53" t="s">
        <v>1597</v>
      </c>
      <c r="V87" s="53"/>
      <c r="W87" s="53" t="s">
        <v>56</v>
      </c>
      <c r="X87" s="53">
        <v>0</v>
      </c>
      <c r="Y87" s="53">
        <v>0</v>
      </c>
      <c r="Z87" s="53" t="s">
        <v>56</v>
      </c>
      <c r="AA87" s="53" t="s">
        <v>56</v>
      </c>
      <c r="AB87" s="53" t="s">
        <v>56</v>
      </c>
      <c r="AC87" s="53">
        <v>0</v>
      </c>
      <c r="AD87" s="53"/>
      <c r="AE87" s="53">
        <v>0</v>
      </c>
      <c r="AF87" s="53">
        <v>0</v>
      </c>
      <c r="AG87" s="53" t="s">
        <v>58</v>
      </c>
      <c r="AH87" s="53">
        <v>0</v>
      </c>
      <c r="AI87" s="53" t="s">
        <v>59</v>
      </c>
      <c r="AJ87" s="53" t="s">
        <v>60</v>
      </c>
      <c r="AK87" s="51"/>
      <c r="AL87" s="53" t="s">
        <v>61</v>
      </c>
      <c r="AM87" s="53" t="s">
        <v>345</v>
      </c>
      <c r="AN87" s="53" t="s">
        <v>1614</v>
      </c>
      <c r="AO87" s="53" t="s">
        <v>88</v>
      </c>
      <c r="AP87" s="53" t="s">
        <v>89</v>
      </c>
      <c r="AQ87" s="53" t="s">
        <v>90</v>
      </c>
      <c r="AR87" s="53" t="s">
        <v>123</v>
      </c>
      <c r="AS87" s="53" t="s">
        <v>105</v>
      </c>
      <c r="AT87" s="53" t="s">
        <v>68</v>
      </c>
      <c r="AU87" s="53" t="s">
        <v>93</v>
      </c>
      <c r="AV87" s="53" t="s">
        <v>2435</v>
      </c>
      <c r="AW87" s="53" t="s">
        <v>124</v>
      </c>
      <c r="AX87" s="53">
        <v>0</v>
      </c>
      <c r="AY87" s="53" t="s">
        <v>2968</v>
      </c>
      <c r="AZ87" s="53" t="s">
        <v>2971</v>
      </c>
      <c r="BA87" s="58">
        <v>42559</v>
      </c>
      <c r="BB87" s="53">
        <v>0</v>
      </c>
      <c r="BC87" s="29">
        <v>42559</v>
      </c>
      <c r="BD87" s="29" t="s">
        <v>2435</v>
      </c>
      <c r="BE87" s="79">
        <v>253</v>
      </c>
      <c r="BF87" s="78">
        <v>8.4333333333333336</v>
      </c>
    </row>
    <row r="88" spans="1:58" x14ac:dyDescent="0.25">
      <c r="A88" s="49" t="s">
        <v>1973</v>
      </c>
      <c r="B88" s="51" t="s">
        <v>2972</v>
      </c>
      <c r="C88" s="51"/>
      <c r="D88" s="51"/>
      <c r="E88" s="51"/>
      <c r="F88" s="51"/>
      <c r="G88" s="51"/>
      <c r="H88" s="51"/>
      <c r="I88" s="54" t="s">
        <v>903</v>
      </c>
      <c r="J88" s="47"/>
      <c r="K88" s="47"/>
      <c r="L88" s="6"/>
      <c r="M88" s="24"/>
      <c r="N88" s="24"/>
      <c r="O88" s="57" t="s">
        <v>49</v>
      </c>
      <c r="P88" s="53">
        <v>506912</v>
      </c>
      <c r="Q88" s="53" t="s">
        <v>2973</v>
      </c>
      <c r="R88" s="53" t="s">
        <v>2974</v>
      </c>
      <c r="S88" s="53" t="s">
        <v>52</v>
      </c>
      <c r="T88" s="53" t="s">
        <v>2975</v>
      </c>
      <c r="U88" s="53">
        <v>2005822525</v>
      </c>
      <c r="V88" s="53" t="s">
        <v>2976</v>
      </c>
      <c r="W88" s="53" t="s">
        <v>56</v>
      </c>
      <c r="X88" s="53">
        <v>35000</v>
      </c>
      <c r="Y88" s="53">
        <v>35000</v>
      </c>
      <c r="Z88" s="53" t="s">
        <v>56</v>
      </c>
      <c r="AA88" s="53" t="s">
        <v>56</v>
      </c>
      <c r="AB88" s="53" t="s">
        <v>56</v>
      </c>
      <c r="AC88" s="53">
        <v>0</v>
      </c>
      <c r="AD88" s="53" t="s">
        <v>102</v>
      </c>
      <c r="AE88" s="53">
        <v>0</v>
      </c>
      <c r="AF88" s="53">
        <v>25168.18</v>
      </c>
      <c r="AG88" s="53" t="s">
        <v>58</v>
      </c>
      <c r="AH88" s="53">
        <v>0</v>
      </c>
      <c r="AI88" s="53" t="s">
        <v>150</v>
      </c>
      <c r="AJ88" s="53" t="s">
        <v>60</v>
      </c>
      <c r="AK88" s="51"/>
      <c r="AL88" s="53" t="s">
        <v>61</v>
      </c>
      <c r="AM88" s="53" t="s">
        <v>270</v>
      </c>
      <c r="AN88" s="53" t="s">
        <v>87</v>
      </c>
      <c r="AO88" s="53" t="s">
        <v>88</v>
      </c>
      <c r="AP88" s="53" t="s">
        <v>899</v>
      </c>
      <c r="AQ88" s="53" t="s">
        <v>65</v>
      </c>
      <c r="AR88" s="53" t="s">
        <v>322</v>
      </c>
      <c r="AS88" s="53" t="s">
        <v>323</v>
      </c>
      <c r="AT88" s="53" t="s">
        <v>190</v>
      </c>
      <c r="AU88" s="53" t="s">
        <v>93</v>
      </c>
      <c r="AV88" s="53" t="s">
        <v>2435</v>
      </c>
      <c r="AW88" s="53" t="s">
        <v>163</v>
      </c>
      <c r="AX88" s="53">
        <v>0</v>
      </c>
      <c r="AY88" s="53" t="s">
        <v>2972</v>
      </c>
      <c r="AZ88" s="53" t="s">
        <v>2977</v>
      </c>
      <c r="BA88" s="58">
        <v>38859</v>
      </c>
      <c r="BB88" s="53">
        <v>35000</v>
      </c>
      <c r="BC88" s="29">
        <v>38859</v>
      </c>
      <c r="BD88" s="29" t="s">
        <v>2435</v>
      </c>
      <c r="BE88" s="79">
        <v>3953</v>
      </c>
      <c r="BF88" s="78">
        <v>131.76666666666668</v>
      </c>
    </row>
    <row r="89" spans="1:58" x14ac:dyDescent="0.25">
      <c r="A89" s="49" t="s">
        <v>1973</v>
      </c>
      <c r="B89" s="51" t="s">
        <v>2978</v>
      </c>
      <c r="C89" s="51"/>
      <c r="D89" s="51"/>
      <c r="E89" s="51"/>
      <c r="F89" s="51"/>
      <c r="G89" s="51"/>
      <c r="H89" s="51"/>
      <c r="I89" s="54" t="s">
        <v>903</v>
      </c>
      <c r="J89" s="47"/>
      <c r="K89" s="47"/>
      <c r="L89" s="6"/>
      <c r="M89" s="24"/>
      <c r="N89" s="24"/>
      <c r="O89" s="62" t="s">
        <v>375</v>
      </c>
      <c r="P89" s="53">
        <v>1514285</v>
      </c>
      <c r="Q89" s="53" t="s">
        <v>2979</v>
      </c>
      <c r="R89" s="53" t="s">
        <v>2980</v>
      </c>
      <c r="S89" s="53" t="s">
        <v>52</v>
      </c>
      <c r="T89" s="53" t="s">
        <v>2981</v>
      </c>
      <c r="U89" s="53" t="s">
        <v>2982</v>
      </c>
      <c r="V89" s="53" t="s">
        <v>2983</v>
      </c>
      <c r="W89" s="53" t="s">
        <v>56</v>
      </c>
      <c r="X89" s="53">
        <v>0</v>
      </c>
      <c r="Y89" s="53">
        <v>0</v>
      </c>
      <c r="Z89" s="53" t="s">
        <v>56</v>
      </c>
      <c r="AA89" s="53" t="s">
        <v>56</v>
      </c>
      <c r="AB89" s="53" t="s">
        <v>56</v>
      </c>
      <c r="AC89" s="53">
        <v>0</v>
      </c>
      <c r="AD89" s="53" t="s">
        <v>102</v>
      </c>
      <c r="AE89" s="53">
        <v>0</v>
      </c>
      <c r="AF89" s="53">
        <v>168467.76</v>
      </c>
      <c r="AG89" s="53" t="s">
        <v>58</v>
      </c>
      <c r="AH89" s="53">
        <v>0</v>
      </c>
      <c r="AI89" s="53" t="s">
        <v>59</v>
      </c>
      <c r="AJ89" s="53" t="s">
        <v>562</v>
      </c>
      <c r="AK89" s="51" t="s">
        <v>563</v>
      </c>
      <c r="AL89" s="53" t="s">
        <v>61</v>
      </c>
      <c r="AM89" s="53" t="s">
        <v>270</v>
      </c>
      <c r="AN89" s="53" t="s">
        <v>199</v>
      </c>
      <c r="AO89" s="53" t="s">
        <v>88</v>
      </c>
      <c r="AP89" s="53" t="s">
        <v>89</v>
      </c>
      <c r="AQ89" s="53" t="s">
        <v>103</v>
      </c>
      <c r="AR89" s="53" t="s">
        <v>2120</v>
      </c>
      <c r="AS89" s="53" t="s">
        <v>105</v>
      </c>
      <c r="AT89" s="53" t="s">
        <v>68</v>
      </c>
      <c r="AU89" s="53" t="s">
        <v>93</v>
      </c>
      <c r="AV89" s="53" t="s">
        <v>2426</v>
      </c>
      <c r="AW89" s="53" t="s">
        <v>163</v>
      </c>
      <c r="AX89" s="53">
        <v>0</v>
      </c>
      <c r="AY89" s="53" t="s">
        <v>2978</v>
      </c>
      <c r="AZ89" s="53" t="s">
        <v>2140</v>
      </c>
      <c r="BA89" s="58">
        <v>41157</v>
      </c>
      <c r="BB89" s="53">
        <v>0</v>
      </c>
      <c r="BC89" s="29">
        <v>41157</v>
      </c>
      <c r="BD89" s="29" t="s">
        <v>2426</v>
      </c>
      <c r="BE89" s="79">
        <v>1668</v>
      </c>
      <c r="BF89" s="78">
        <v>55.6</v>
      </c>
    </row>
    <row r="90" spans="1:58" x14ac:dyDescent="0.25">
      <c r="A90" s="49" t="s">
        <v>1973</v>
      </c>
      <c r="B90" s="51" t="s">
        <v>2984</v>
      </c>
      <c r="C90" s="51"/>
      <c r="D90" s="51"/>
      <c r="E90" s="51"/>
      <c r="F90" s="51"/>
      <c r="G90" s="51"/>
      <c r="H90" s="51"/>
      <c r="I90" s="54" t="s">
        <v>369</v>
      </c>
      <c r="J90" s="47"/>
      <c r="K90" s="47"/>
      <c r="L90" s="6"/>
      <c r="M90" s="24"/>
      <c r="N90" s="24"/>
      <c r="O90" s="62" t="s">
        <v>375</v>
      </c>
      <c r="P90" s="53">
        <v>1745640</v>
      </c>
      <c r="Q90" s="53" t="s">
        <v>2985</v>
      </c>
      <c r="R90" s="53" t="s">
        <v>2986</v>
      </c>
      <c r="S90" s="53" t="s">
        <v>52</v>
      </c>
      <c r="T90" s="53" t="s">
        <v>2987</v>
      </c>
      <c r="U90" s="53" t="s">
        <v>2988</v>
      </c>
      <c r="V90" s="53" t="s">
        <v>2989</v>
      </c>
      <c r="W90" s="53" t="s">
        <v>56</v>
      </c>
      <c r="X90" s="53">
        <v>0</v>
      </c>
      <c r="Y90" s="53">
        <v>95938</v>
      </c>
      <c r="Z90" s="53" t="s">
        <v>56</v>
      </c>
      <c r="AA90" s="53" t="s">
        <v>56</v>
      </c>
      <c r="AB90" s="53" t="s">
        <v>56</v>
      </c>
      <c r="AC90" s="53">
        <v>0</v>
      </c>
      <c r="AD90" s="53">
        <v>0</v>
      </c>
      <c r="AE90" s="53">
        <v>0</v>
      </c>
      <c r="AF90" s="53">
        <v>0</v>
      </c>
      <c r="AG90" s="53" t="s">
        <v>58</v>
      </c>
      <c r="AH90" s="53">
        <v>0</v>
      </c>
      <c r="AI90" s="53" t="s">
        <v>59</v>
      </c>
      <c r="AJ90" s="53" t="s">
        <v>60</v>
      </c>
      <c r="AK90" s="51"/>
      <c r="AL90" s="53" t="s">
        <v>61</v>
      </c>
      <c r="AM90" s="53" t="s">
        <v>270</v>
      </c>
      <c r="AN90" s="53" t="s">
        <v>199</v>
      </c>
      <c r="AO90" s="53" t="s">
        <v>64</v>
      </c>
      <c r="AP90" s="53" t="s">
        <v>169</v>
      </c>
      <c r="AQ90" s="53" t="s">
        <v>65</v>
      </c>
      <c r="AR90" s="53" t="s">
        <v>2990</v>
      </c>
      <c r="AS90" s="53" t="s">
        <v>92</v>
      </c>
      <c r="AT90" s="53" t="s">
        <v>68</v>
      </c>
      <c r="AU90" s="53" t="s">
        <v>93</v>
      </c>
      <c r="AV90" s="53" t="s">
        <v>2549</v>
      </c>
      <c r="AW90" s="53" t="s">
        <v>2362</v>
      </c>
      <c r="AX90" s="53">
        <v>0</v>
      </c>
      <c r="AY90" s="53" t="s">
        <v>2984</v>
      </c>
      <c r="AZ90" s="53" t="s">
        <v>2991</v>
      </c>
      <c r="BA90" s="58">
        <v>41592</v>
      </c>
      <c r="BB90" s="53">
        <v>0</v>
      </c>
      <c r="BC90" s="29">
        <v>41592</v>
      </c>
      <c r="BD90" s="29" t="s">
        <v>2549</v>
      </c>
      <c r="BE90" s="79">
        <v>1231</v>
      </c>
      <c r="BF90" s="78">
        <v>41.033333333333331</v>
      </c>
    </row>
    <row r="91" spans="1:58" x14ac:dyDescent="0.25">
      <c r="A91" s="49" t="s">
        <v>1973</v>
      </c>
      <c r="B91" s="51" t="s">
        <v>2992</v>
      </c>
      <c r="C91" s="51"/>
      <c r="D91" s="51"/>
      <c r="E91" s="51"/>
      <c r="F91" s="51"/>
      <c r="G91" s="51"/>
      <c r="H91" s="51"/>
      <c r="I91" s="54" t="s">
        <v>48</v>
      </c>
      <c r="J91" s="47"/>
      <c r="K91" s="47"/>
      <c r="L91" s="6"/>
      <c r="M91" s="24"/>
      <c r="N91" s="24"/>
      <c r="O91" s="62" t="s">
        <v>375</v>
      </c>
      <c r="P91" s="53">
        <v>2393752</v>
      </c>
      <c r="Q91" s="53" t="s">
        <v>2993</v>
      </c>
      <c r="R91" s="53" t="s">
        <v>2994</v>
      </c>
      <c r="S91" s="53" t="s">
        <v>52</v>
      </c>
      <c r="T91" s="53"/>
      <c r="U91" s="53"/>
      <c r="V91" s="53"/>
      <c r="W91" s="53" t="s">
        <v>56</v>
      </c>
      <c r="X91" s="53">
        <v>0</v>
      </c>
      <c r="Y91" s="53">
        <v>0</v>
      </c>
      <c r="Z91" s="53" t="s">
        <v>56</v>
      </c>
      <c r="AA91" s="53" t="s">
        <v>56</v>
      </c>
      <c r="AB91" s="53" t="s">
        <v>56</v>
      </c>
      <c r="AC91" s="53">
        <v>0</v>
      </c>
      <c r="AD91" s="53"/>
      <c r="AE91" s="53">
        <v>0</v>
      </c>
      <c r="AF91" s="53">
        <v>0</v>
      </c>
      <c r="AG91" s="53" t="s">
        <v>58</v>
      </c>
      <c r="AH91" s="53">
        <v>0</v>
      </c>
      <c r="AI91" s="53" t="s">
        <v>59</v>
      </c>
      <c r="AJ91" s="53" t="s">
        <v>60</v>
      </c>
      <c r="AK91" s="51"/>
      <c r="AL91" s="53" t="s">
        <v>61</v>
      </c>
      <c r="AM91" s="53" t="s">
        <v>345</v>
      </c>
      <c r="AN91" s="53" t="s">
        <v>346</v>
      </c>
      <c r="AO91" s="53" t="s">
        <v>64</v>
      </c>
      <c r="AP91" s="53" t="s">
        <v>187</v>
      </c>
      <c r="AQ91" s="53" t="s">
        <v>65</v>
      </c>
      <c r="AR91" s="53" t="s">
        <v>2168</v>
      </c>
      <c r="AS91" s="53" t="s">
        <v>92</v>
      </c>
      <c r="AT91" s="53" t="s">
        <v>68</v>
      </c>
      <c r="AU91" s="53" t="s">
        <v>93</v>
      </c>
      <c r="AV91" s="53" t="s">
        <v>2451</v>
      </c>
      <c r="AW91" s="53" t="s">
        <v>70</v>
      </c>
      <c r="AX91" s="53">
        <v>0</v>
      </c>
      <c r="AY91" s="53" t="s">
        <v>2992</v>
      </c>
      <c r="AZ91" s="53" t="s">
        <v>2551</v>
      </c>
      <c r="BA91" s="58">
        <v>42707</v>
      </c>
      <c r="BB91" s="53">
        <v>0</v>
      </c>
      <c r="BC91" s="29">
        <v>42707</v>
      </c>
      <c r="BD91" s="29" t="s">
        <v>2451</v>
      </c>
      <c r="BE91" s="79">
        <v>115</v>
      </c>
      <c r="BF91" s="78">
        <v>3.8333333333333335</v>
      </c>
    </row>
    <row r="92" spans="1:58" x14ac:dyDescent="0.25">
      <c r="A92" s="49" t="s">
        <v>1973</v>
      </c>
      <c r="B92" s="51" t="s">
        <v>2995</v>
      </c>
      <c r="C92" s="51"/>
      <c r="D92" s="51"/>
      <c r="E92" s="51"/>
      <c r="F92" s="51"/>
      <c r="G92" s="51"/>
      <c r="H92" s="51"/>
      <c r="I92" s="54" t="s">
        <v>902</v>
      </c>
      <c r="J92" s="47"/>
      <c r="K92" s="47"/>
      <c r="L92" s="6"/>
      <c r="M92" s="24"/>
      <c r="N92" s="24"/>
      <c r="O92" s="57" t="s">
        <v>49</v>
      </c>
      <c r="P92" s="53">
        <v>1108070</v>
      </c>
      <c r="Q92" s="53" t="s">
        <v>3040</v>
      </c>
      <c r="R92" s="53" t="s">
        <v>3041</v>
      </c>
      <c r="S92" s="53" t="s">
        <v>2837</v>
      </c>
      <c r="T92" s="53"/>
      <c r="U92" s="53"/>
      <c r="V92" s="53"/>
      <c r="W92" s="53" t="s">
        <v>56</v>
      </c>
      <c r="X92" s="53">
        <v>0</v>
      </c>
      <c r="Y92" s="53">
        <v>0</v>
      </c>
      <c r="Z92" s="53" t="s">
        <v>56</v>
      </c>
      <c r="AA92" s="53" t="s">
        <v>56</v>
      </c>
      <c r="AB92" s="53" t="s">
        <v>56</v>
      </c>
      <c r="AC92" s="53">
        <v>0</v>
      </c>
      <c r="AD92" s="53"/>
      <c r="AE92" s="53">
        <v>0</v>
      </c>
      <c r="AF92" s="53">
        <v>0</v>
      </c>
      <c r="AG92" s="53" t="s">
        <v>58</v>
      </c>
      <c r="AH92" s="53">
        <v>0</v>
      </c>
      <c r="AI92" s="53" t="s">
        <v>59</v>
      </c>
      <c r="AJ92" s="53" t="s">
        <v>60</v>
      </c>
      <c r="AK92" s="51"/>
      <c r="AL92" s="53" t="s">
        <v>61</v>
      </c>
      <c r="AM92" s="53" t="s">
        <v>62</v>
      </c>
      <c r="AN92" s="53" t="s">
        <v>168</v>
      </c>
      <c r="AO92" s="53" t="s">
        <v>88</v>
      </c>
      <c r="AP92" s="53" t="s">
        <v>153</v>
      </c>
      <c r="AQ92" s="53" t="s">
        <v>65</v>
      </c>
      <c r="AR92" s="53" t="s">
        <v>1741</v>
      </c>
      <c r="AS92" s="53" t="s">
        <v>272</v>
      </c>
      <c r="AT92" s="53" t="s">
        <v>2839</v>
      </c>
      <c r="AU92" s="53" t="s">
        <v>2840</v>
      </c>
      <c r="AV92" s="53" t="s">
        <v>1989</v>
      </c>
      <c r="AW92" s="53" t="s">
        <v>231</v>
      </c>
      <c r="AX92" s="53">
        <v>0</v>
      </c>
      <c r="AY92" s="53" t="s">
        <v>2995</v>
      </c>
      <c r="AZ92" s="53" t="s">
        <v>3042</v>
      </c>
      <c r="BA92" s="58">
        <v>40093</v>
      </c>
      <c r="BB92" s="53" t="s">
        <v>417</v>
      </c>
      <c r="BC92" s="29">
        <v>40093</v>
      </c>
      <c r="BD92" s="29" t="s">
        <v>1989</v>
      </c>
      <c r="BE92" s="79">
        <v>2716</v>
      </c>
      <c r="BF92" s="78">
        <v>90.533333333333331</v>
      </c>
    </row>
    <row r="93" spans="1:58" x14ac:dyDescent="0.25">
      <c r="A93" s="49" t="s">
        <v>1973</v>
      </c>
      <c r="B93" s="51" t="s">
        <v>3044</v>
      </c>
      <c r="C93" s="51"/>
      <c r="D93" s="51"/>
      <c r="E93" s="51"/>
      <c r="F93" s="51"/>
      <c r="G93" s="51"/>
      <c r="H93" s="51"/>
      <c r="I93" s="54" t="s">
        <v>48</v>
      </c>
      <c r="J93" s="47"/>
      <c r="K93" s="47"/>
      <c r="L93" s="6"/>
      <c r="M93" s="24"/>
      <c r="N93" s="24"/>
      <c r="O93" s="62" t="s">
        <v>375</v>
      </c>
      <c r="P93" s="53">
        <v>2076054</v>
      </c>
      <c r="Q93" s="53" t="s">
        <v>3043</v>
      </c>
      <c r="R93" s="53" t="s">
        <v>1851</v>
      </c>
      <c r="S93" s="53" t="s">
        <v>52</v>
      </c>
      <c r="T93" s="53"/>
      <c r="U93" s="53"/>
      <c r="V93" s="53"/>
      <c r="W93" s="53" t="s">
        <v>56</v>
      </c>
      <c r="X93" s="53">
        <v>0</v>
      </c>
      <c r="Y93" s="53">
        <v>0</v>
      </c>
      <c r="Z93" s="53" t="s">
        <v>56</v>
      </c>
      <c r="AA93" s="53" t="s">
        <v>56</v>
      </c>
      <c r="AB93" s="53" t="s">
        <v>56</v>
      </c>
      <c r="AC93" s="53">
        <v>0</v>
      </c>
      <c r="AD93" s="53"/>
      <c r="AE93" s="53">
        <v>0</v>
      </c>
      <c r="AF93" s="53">
        <v>0</v>
      </c>
      <c r="AG93" s="53" t="s">
        <v>58</v>
      </c>
      <c r="AH93" s="53">
        <v>0</v>
      </c>
      <c r="AI93" s="53" t="s">
        <v>59</v>
      </c>
      <c r="AJ93" s="53" t="s">
        <v>60</v>
      </c>
      <c r="AK93" s="51"/>
      <c r="AL93" s="53" t="s">
        <v>61</v>
      </c>
      <c r="AM93" s="53" t="s">
        <v>62</v>
      </c>
      <c r="AN93" s="53" t="s">
        <v>161</v>
      </c>
      <c r="AO93" s="53" t="s">
        <v>320</v>
      </c>
      <c r="AP93" s="53" t="s">
        <v>187</v>
      </c>
      <c r="AQ93" s="53" t="s">
        <v>65</v>
      </c>
      <c r="AR93" s="53" t="s">
        <v>1558</v>
      </c>
      <c r="AS93" s="53" t="s">
        <v>92</v>
      </c>
      <c r="AT93" s="53" t="s">
        <v>68</v>
      </c>
      <c r="AU93" s="53" t="s">
        <v>93</v>
      </c>
      <c r="AV93" s="53" t="s">
        <v>2096</v>
      </c>
      <c r="AW93" s="53" t="s">
        <v>223</v>
      </c>
      <c r="AX93" s="53">
        <v>0</v>
      </c>
      <c r="AY93" s="53" t="s">
        <v>3044</v>
      </c>
      <c r="AZ93" s="53" t="s">
        <v>1856</v>
      </c>
      <c r="BA93" s="58">
        <v>42116</v>
      </c>
      <c r="BB93" s="53"/>
      <c r="BC93" s="29">
        <v>42116</v>
      </c>
      <c r="BD93" s="29" t="s">
        <v>2096</v>
      </c>
      <c r="BE93" s="79">
        <v>691</v>
      </c>
      <c r="BF93" s="78">
        <v>23.033333333333335</v>
      </c>
    </row>
    <row r="94" spans="1:58" x14ac:dyDescent="0.25">
      <c r="A94" s="49" t="s">
        <v>1973</v>
      </c>
      <c r="B94" s="51" t="s">
        <v>2996</v>
      </c>
      <c r="C94" s="51"/>
      <c r="D94" s="51"/>
      <c r="E94" s="51"/>
      <c r="F94" s="51"/>
      <c r="G94" s="51"/>
      <c r="H94" s="51"/>
      <c r="I94" s="54" t="s">
        <v>369</v>
      </c>
      <c r="J94" s="47"/>
      <c r="K94" s="47"/>
      <c r="L94" s="6"/>
      <c r="M94" s="24"/>
      <c r="N94" s="24"/>
      <c r="O94" s="62" t="s">
        <v>375</v>
      </c>
      <c r="P94" s="53">
        <v>2193624</v>
      </c>
      <c r="Q94" s="53" t="s">
        <v>3045</v>
      </c>
      <c r="R94" s="53" t="s">
        <v>3046</v>
      </c>
      <c r="S94" s="53" t="s">
        <v>52</v>
      </c>
      <c r="T94" s="53"/>
      <c r="U94" s="53" t="s">
        <v>3047</v>
      </c>
      <c r="V94" s="53"/>
      <c r="W94" s="53" t="s">
        <v>56</v>
      </c>
      <c r="X94" s="53">
        <v>0</v>
      </c>
      <c r="Y94" s="53">
        <v>0</v>
      </c>
      <c r="Z94" s="53" t="s">
        <v>56</v>
      </c>
      <c r="AA94" s="53" t="s">
        <v>56</v>
      </c>
      <c r="AB94" s="53" t="s">
        <v>56</v>
      </c>
      <c r="AC94" s="53">
        <v>0</v>
      </c>
      <c r="AD94" s="53"/>
      <c r="AE94" s="53">
        <v>0</v>
      </c>
      <c r="AF94" s="53">
        <v>0</v>
      </c>
      <c r="AG94" s="53" t="s">
        <v>58</v>
      </c>
      <c r="AH94" s="53">
        <v>0</v>
      </c>
      <c r="AI94" s="53" t="s">
        <v>59</v>
      </c>
      <c r="AJ94" s="53" t="s">
        <v>60</v>
      </c>
      <c r="AK94" s="51"/>
      <c r="AL94" s="53" t="s">
        <v>61</v>
      </c>
      <c r="AM94" s="53" t="s">
        <v>62</v>
      </c>
      <c r="AN94" s="53" t="s">
        <v>161</v>
      </c>
      <c r="AO94" s="53" t="s">
        <v>88</v>
      </c>
      <c r="AP94" s="53" t="s">
        <v>169</v>
      </c>
      <c r="AQ94" s="53" t="s">
        <v>65</v>
      </c>
      <c r="AR94" s="53" t="s">
        <v>3048</v>
      </c>
      <c r="AS94" s="53" t="s">
        <v>292</v>
      </c>
      <c r="AT94" s="53" t="s">
        <v>293</v>
      </c>
      <c r="AU94" s="53" t="s">
        <v>93</v>
      </c>
      <c r="AV94" s="53" t="s">
        <v>2549</v>
      </c>
      <c r="AW94" s="53" t="s">
        <v>444</v>
      </c>
      <c r="AX94" s="53">
        <v>0</v>
      </c>
      <c r="AY94" s="53" t="s">
        <v>2996</v>
      </c>
      <c r="AZ94" s="53" t="s">
        <v>1274</v>
      </c>
      <c r="BA94" s="58">
        <v>42384</v>
      </c>
      <c r="BB94" s="53" t="s">
        <v>417</v>
      </c>
      <c r="BC94" s="29">
        <v>42384</v>
      </c>
      <c r="BD94" s="29" t="s">
        <v>2549</v>
      </c>
      <c r="BE94" s="79">
        <v>439</v>
      </c>
      <c r="BF94" s="78">
        <v>14.633333333333333</v>
      </c>
    </row>
    <row r="95" spans="1:58" x14ac:dyDescent="0.25">
      <c r="A95" s="49" t="s">
        <v>1973</v>
      </c>
      <c r="B95" s="51" t="s">
        <v>2997</v>
      </c>
      <c r="C95" s="51"/>
      <c r="D95" s="51"/>
      <c r="E95" s="51"/>
      <c r="F95" s="51"/>
      <c r="G95" s="51"/>
      <c r="H95" s="51"/>
      <c r="I95" s="54" t="s">
        <v>369</v>
      </c>
      <c r="J95" s="47"/>
      <c r="K95" s="47"/>
      <c r="L95" s="6"/>
      <c r="M95" s="24"/>
      <c r="N95" s="24"/>
      <c r="O95" s="62" t="s">
        <v>375</v>
      </c>
      <c r="P95" s="53">
        <v>2401209</v>
      </c>
      <c r="Q95" s="53" t="s">
        <v>3049</v>
      </c>
      <c r="R95" s="53" t="s">
        <v>3050</v>
      </c>
      <c r="S95" s="53" t="s">
        <v>52</v>
      </c>
      <c r="T95" s="53"/>
      <c r="U95" s="53" t="s">
        <v>3051</v>
      </c>
      <c r="V95" s="53"/>
      <c r="W95" s="53" t="s">
        <v>56</v>
      </c>
      <c r="X95" s="53">
        <v>0</v>
      </c>
      <c r="Y95" s="53">
        <v>0</v>
      </c>
      <c r="Z95" s="53" t="s">
        <v>56</v>
      </c>
      <c r="AA95" s="53" t="s">
        <v>56</v>
      </c>
      <c r="AB95" s="53" t="s">
        <v>56</v>
      </c>
      <c r="AC95" s="53">
        <v>0</v>
      </c>
      <c r="AD95" s="53"/>
      <c r="AE95" s="53">
        <v>0</v>
      </c>
      <c r="AF95" s="53">
        <v>0</v>
      </c>
      <c r="AG95" s="53" t="s">
        <v>58</v>
      </c>
      <c r="AH95" s="53">
        <v>0</v>
      </c>
      <c r="AI95" s="53" t="s">
        <v>59</v>
      </c>
      <c r="AJ95" s="53" t="s">
        <v>60</v>
      </c>
      <c r="AK95" s="51"/>
      <c r="AL95" s="53" t="s">
        <v>61</v>
      </c>
      <c r="AM95" s="53" t="s">
        <v>62</v>
      </c>
      <c r="AN95" s="53" t="s">
        <v>87</v>
      </c>
      <c r="AO95" s="53" t="s">
        <v>88</v>
      </c>
      <c r="AP95" s="53" t="s">
        <v>169</v>
      </c>
      <c r="AQ95" s="53" t="s">
        <v>65</v>
      </c>
      <c r="AR95" s="53" t="s">
        <v>3052</v>
      </c>
      <c r="AS95" s="53" t="s">
        <v>292</v>
      </c>
      <c r="AT95" s="53" t="s">
        <v>293</v>
      </c>
      <c r="AU95" s="53" t="s">
        <v>93</v>
      </c>
      <c r="AV95" s="53" t="s">
        <v>2675</v>
      </c>
      <c r="AW95" s="53" t="s">
        <v>444</v>
      </c>
      <c r="AX95" s="53">
        <v>0</v>
      </c>
      <c r="AY95" s="53" t="s">
        <v>2997</v>
      </c>
      <c r="AZ95" s="53" t="s">
        <v>2147</v>
      </c>
      <c r="BA95" s="58">
        <v>42726</v>
      </c>
      <c r="BB95" s="53" t="s">
        <v>417</v>
      </c>
      <c r="BC95" s="29">
        <v>42726</v>
      </c>
      <c r="BD95" s="29" t="s">
        <v>2675</v>
      </c>
      <c r="BE95" s="79">
        <v>98</v>
      </c>
      <c r="BF95" s="78">
        <v>3.2666666666666666</v>
      </c>
    </row>
    <row r="96" spans="1:58" x14ac:dyDescent="0.25">
      <c r="A96" s="49" t="s">
        <v>1973</v>
      </c>
      <c r="B96" s="51" t="s">
        <v>2998</v>
      </c>
      <c r="C96" s="51"/>
      <c r="D96" s="51"/>
      <c r="E96" s="51"/>
      <c r="F96" s="51"/>
      <c r="G96" s="51"/>
      <c r="H96" s="51"/>
      <c r="I96" s="54" t="s">
        <v>369</v>
      </c>
      <c r="J96" s="47"/>
      <c r="K96" s="47"/>
      <c r="L96" s="6"/>
      <c r="M96" s="24"/>
      <c r="N96" s="24"/>
      <c r="O96" s="62" t="s">
        <v>375</v>
      </c>
      <c r="P96" s="53">
        <v>2336228</v>
      </c>
      <c r="Q96" s="53" t="s">
        <v>3053</v>
      </c>
      <c r="R96" s="53" t="s">
        <v>3054</v>
      </c>
      <c r="S96" s="53" t="s">
        <v>52</v>
      </c>
      <c r="T96" s="53" t="s">
        <v>3055</v>
      </c>
      <c r="U96" s="53" t="s">
        <v>3056</v>
      </c>
      <c r="V96" s="53" t="s">
        <v>3057</v>
      </c>
      <c r="W96" s="53" t="s">
        <v>56</v>
      </c>
      <c r="X96" s="53">
        <v>0</v>
      </c>
      <c r="Y96" s="53">
        <v>40979</v>
      </c>
      <c r="Z96" s="53" t="s">
        <v>56</v>
      </c>
      <c r="AA96" s="53" t="s">
        <v>56</v>
      </c>
      <c r="AB96" s="53" t="s">
        <v>56</v>
      </c>
      <c r="AC96" s="53">
        <v>0</v>
      </c>
      <c r="AD96" s="53"/>
      <c r="AE96" s="53">
        <v>0</v>
      </c>
      <c r="AF96" s="53">
        <v>0</v>
      </c>
      <c r="AG96" s="53" t="s">
        <v>58</v>
      </c>
      <c r="AH96" s="53">
        <v>0</v>
      </c>
      <c r="AI96" s="53" t="s">
        <v>59</v>
      </c>
      <c r="AJ96" s="53" t="s">
        <v>60</v>
      </c>
      <c r="AK96" s="51"/>
      <c r="AL96" s="53" t="s">
        <v>61</v>
      </c>
      <c r="AM96" s="53" t="s">
        <v>62</v>
      </c>
      <c r="AN96" s="53" t="s">
        <v>142</v>
      </c>
      <c r="AO96" s="53" t="s">
        <v>88</v>
      </c>
      <c r="AP96" s="53" t="s">
        <v>187</v>
      </c>
      <c r="AQ96" s="53" t="s">
        <v>65</v>
      </c>
      <c r="AR96" s="53" t="s">
        <v>3058</v>
      </c>
      <c r="AS96" s="53" t="s">
        <v>92</v>
      </c>
      <c r="AT96" s="53" t="s">
        <v>68</v>
      </c>
      <c r="AU96" s="53" t="s">
        <v>93</v>
      </c>
      <c r="AV96" s="53" t="s">
        <v>2426</v>
      </c>
      <c r="AW96" s="53" t="s">
        <v>202</v>
      </c>
      <c r="AX96" s="53">
        <v>0</v>
      </c>
      <c r="AY96" s="53" t="s">
        <v>2998</v>
      </c>
      <c r="AZ96" s="53" t="s">
        <v>1704</v>
      </c>
      <c r="BA96" s="58">
        <v>42657</v>
      </c>
      <c r="BB96" s="53" t="s">
        <v>3059</v>
      </c>
      <c r="BC96" s="29">
        <v>42657</v>
      </c>
      <c r="BD96" s="29" t="s">
        <v>2426</v>
      </c>
      <c r="BE96" s="79">
        <v>168</v>
      </c>
      <c r="BF96" s="78">
        <v>5.6</v>
      </c>
    </row>
    <row r="97" spans="1:58" x14ac:dyDescent="0.25">
      <c r="A97" s="49" t="s">
        <v>1973</v>
      </c>
      <c r="B97" s="51" t="s">
        <v>2999</v>
      </c>
      <c r="C97" s="51"/>
      <c r="D97" s="51"/>
      <c r="E97" s="51"/>
      <c r="F97" s="51"/>
      <c r="G97" s="51"/>
      <c r="H97" s="51"/>
      <c r="I97" s="54" t="s">
        <v>48</v>
      </c>
      <c r="J97" s="47"/>
      <c r="K97" s="47"/>
      <c r="L97" s="6"/>
      <c r="M97" s="24"/>
      <c r="N97" s="24"/>
      <c r="O97" s="62" t="s">
        <v>375</v>
      </c>
      <c r="P97" s="53">
        <v>2381196</v>
      </c>
      <c r="Q97" s="53" t="s">
        <v>3060</v>
      </c>
      <c r="R97" s="53" t="s">
        <v>3061</v>
      </c>
      <c r="S97" s="53" t="s">
        <v>52</v>
      </c>
      <c r="T97" s="53"/>
      <c r="U97" s="53"/>
      <c r="V97" s="53"/>
      <c r="W97" s="53" t="s">
        <v>56</v>
      </c>
      <c r="X97" s="53">
        <v>0</v>
      </c>
      <c r="Y97" s="53">
        <v>0</v>
      </c>
      <c r="Z97" s="53" t="s">
        <v>56</v>
      </c>
      <c r="AA97" s="53" t="s">
        <v>56</v>
      </c>
      <c r="AB97" s="53" t="s">
        <v>56</v>
      </c>
      <c r="AC97" s="53">
        <v>0</v>
      </c>
      <c r="AD97" s="53"/>
      <c r="AE97" s="53">
        <v>0</v>
      </c>
      <c r="AF97" s="53">
        <v>0</v>
      </c>
      <c r="AG97" s="53" t="s">
        <v>58</v>
      </c>
      <c r="AH97" s="53">
        <v>0</v>
      </c>
      <c r="AI97" s="53" t="s">
        <v>59</v>
      </c>
      <c r="AJ97" s="53" t="s">
        <v>60</v>
      </c>
      <c r="AK97" s="51"/>
      <c r="AL97" s="53" t="s">
        <v>61</v>
      </c>
      <c r="AM97" s="53" t="s">
        <v>62</v>
      </c>
      <c r="AN97" s="53" t="s">
        <v>2467</v>
      </c>
      <c r="AO97" s="53" t="s">
        <v>512</v>
      </c>
      <c r="AP97" s="53" t="s">
        <v>169</v>
      </c>
      <c r="AQ97" s="53" t="s">
        <v>65</v>
      </c>
      <c r="AR97" s="53" t="s">
        <v>3062</v>
      </c>
      <c r="AS97" s="53" t="s">
        <v>92</v>
      </c>
      <c r="AT97" s="53" t="s">
        <v>68</v>
      </c>
      <c r="AU97" s="53" t="s">
        <v>93</v>
      </c>
      <c r="AV97" s="53" t="s">
        <v>2459</v>
      </c>
      <c r="AW97" s="53" t="s">
        <v>70</v>
      </c>
      <c r="AX97" s="53">
        <v>0</v>
      </c>
      <c r="AY97" s="53" t="s">
        <v>2999</v>
      </c>
      <c r="AZ97" s="53" t="s">
        <v>3063</v>
      </c>
      <c r="BA97" s="58">
        <v>42688</v>
      </c>
      <c r="BB97" s="53" t="s">
        <v>517</v>
      </c>
      <c r="BC97" s="29">
        <v>42688</v>
      </c>
      <c r="BD97" s="29" t="s">
        <v>2459</v>
      </c>
      <c r="BE97" s="79">
        <v>128</v>
      </c>
      <c r="BF97" s="78">
        <v>4.2666666666666666</v>
      </c>
    </row>
    <row r="98" spans="1:58" x14ac:dyDescent="0.25">
      <c r="A98" s="49" t="s">
        <v>1973</v>
      </c>
      <c r="B98" s="51" t="s">
        <v>3000</v>
      </c>
      <c r="C98" s="51"/>
      <c r="D98" s="51"/>
      <c r="E98" s="51"/>
      <c r="F98" s="51"/>
      <c r="G98" s="51"/>
      <c r="H98" s="51"/>
      <c r="I98" s="54" t="s">
        <v>48</v>
      </c>
      <c r="J98" s="47"/>
      <c r="K98" s="47"/>
      <c r="L98" s="6"/>
      <c r="M98" s="24"/>
      <c r="N98" s="24"/>
      <c r="O98" s="62" t="s">
        <v>375</v>
      </c>
      <c r="P98" s="53">
        <v>2338807</v>
      </c>
      <c r="Q98" s="53" t="s">
        <v>3064</v>
      </c>
      <c r="R98" s="53" t="s">
        <v>3065</v>
      </c>
      <c r="S98" s="53" t="s">
        <v>129</v>
      </c>
      <c r="T98" s="53"/>
      <c r="U98" s="53" t="s">
        <v>3066</v>
      </c>
      <c r="V98" s="53"/>
      <c r="W98" s="53" t="s">
        <v>56</v>
      </c>
      <c r="X98" s="53">
        <v>0</v>
      </c>
      <c r="Y98" s="53">
        <v>0</v>
      </c>
      <c r="Z98" s="53" t="s">
        <v>56</v>
      </c>
      <c r="AA98" s="53" t="s">
        <v>56</v>
      </c>
      <c r="AB98" s="53" t="s">
        <v>56</v>
      </c>
      <c r="AC98" s="53">
        <v>0</v>
      </c>
      <c r="AD98" s="53"/>
      <c r="AE98" s="53">
        <v>0</v>
      </c>
      <c r="AF98" s="53">
        <v>0</v>
      </c>
      <c r="AG98" s="53" t="s">
        <v>58</v>
      </c>
      <c r="AH98" s="53">
        <v>0</v>
      </c>
      <c r="AI98" s="53" t="s">
        <v>59</v>
      </c>
      <c r="AJ98" s="53" t="s">
        <v>60</v>
      </c>
      <c r="AK98" s="51"/>
      <c r="AL98" s="53" t="s">
        <v>61</v>
      </c>
      <c r="AM98" s="53" t="s">
        <v>133</v>
      </c>
      <c r="AN98" s="53" t="s">
        <v>1543</v>
      </c>
      <c r="AO98" s="53" t="s">
        <v>88</v>
      </c>
      <c r="AP98" s="53" t="s">
        <v>89</v>
      </c>
      <c r="AQ98" s="53" t="s">
        <v>90</v>
      </c>
      <c r="AR98" s="53" t="s">
        <v>123</v>
      </c>
      <c r="AS98" s="53" t="s">
        <v>105</v>
      </c>
      <c r="AT98" s="53" t="s">
        <v>68</v>
      </c>
      <c r="AU98" s="53" t="s">
        <v>93</v>
      </c>
      <c r="AV98" s="53" t="s">
        <v>2012</v>
      </c>
      <c r="AW98" s="53" t="s">
        <v>106</v>
      </c>
      <c r="AX98" s="53">
        <v>0</v>
      </c>
      <c r="AY98" s="53" t="s">
        <v>3000</v>
      </c>
      <c r="AZ98" s="53" t="s">
        <v>3067</v>
      </c>
      <c r="BA98" s="58">
        <v>42658</v>
      </c>
      <c r="BB98" s="53" t="s">
        <v>3059</v>
      </c>
      <c r="BC98" s="29">
        <v>42658</v>
      </c>
      <c r="BD98" s="29" t="s">
        <v>2012</v>
      </c>
      <c r="BE98" s="79">
        <v>142</v>
      </c>
      <c r="BF98" s="78">
        <v>4.7333333333333334</v>
      </c>
    </row>
    <row r="99" spans="1:58" x14ac:dyDescent="0.25">
      <c r="A99" s="49" t="s">
        <v>1973</v>
      </c>
      <c r="B99" s="51" t="s">
        <v>3001</v>
      </c>
      <c r="C99" s="51"/>
      <c r="D99" s="51"/>
      <c r="E99" s="51"/>
      <c r="F99" s="51"/>
      <c r="G99" s="51"/>
      <c r="H99" s="51"/>
      <c r="I99" s="54" t="s">
        <v>369</v>
      </c>
      <c r="J99" s="47"/>
      <c r="K99" s="47"/>
      <c r="L99" s="6"/>
      <c r="M99" s="24"/>
      <c r="N99" s="24"/>
      <c r="O99" s="62" t="s">
        <v>375</v>
      </c>
      <c r="P99" s="53">
        <v>2367048</v>
      </c>
      <c r="Q99" s="53" t="s">
        <v>3068</v>
      </c>
      <c r="R99" s="53" t="s">
        <v>3069</v>
      </c>
      <c r="S99" s="53" t="s">
        <v>129</v>
      </c>
      <c r="T99" s="53"/>
      <c r="U99" s="53" t="s">
        <v>3070</v>
      </c>
      <c r="V99" s="53"/>
      <c r="W99" s="53" t="s">
        <v>56</v>
      </c>
      <c r="X99" s="53">
        <v>0</v>
      </c>
      <c r="Y99" s="53">
        <v>0</v>
      </c>
      <c r="Z99" s="53" t="s">
        <v>56</v>
      </c>
      <c r="AA99" s="53" t="s">
        <v>56</v>
      </c>
      <c r="AB99" s="53" t="s">
        <v>56</v>
      </c>
      <c r="AC99" s="53">
        <v>0</v>
      </c>
      <c r="AD99" s="53"/>
      <c r="AE99" s="53">
        <v>0</v>
      </c>
      <c r="AF99" s="53">
        <v>0</v>
      </c>
      <c r="AG99" s="53" t="s">
        <v>58</v>
      </c>
      <c r="AH99" s="53">
        <v>0</v>
      </c>
      <c r="AI99" s="53" t="s">
        <v>59</v>
      </c>
      <c r="AJ99" s="53" t="s">
        <v>60</v>
      </c>
      <c r="AK99" s="51"/>
      <c r="AL99" s="53" t="s">
        <v>61</v>
      </c>
      <c r="AM99" s="53" t="s">
        <v>133</v>
      </c>
      <c r="AN99" s="53" t="s">
        <v>538</v>
      </c>
      <c r="AO99" s="53" t="s">
        <v>88</v>
      </c>
      <c r="AP99" s="53" t="s">
        <v>89</v>
      </c>
      <c r="AQ99" s="53" t="s">
        <v>90</v>
      </c>
      <c r="AR99" s="53" t="s">
        <v>123</v>
      </c>
      <c r="AS99" s="53" t="s">
        <v>105</v>
      </c>
      <c r="AT99" s="53" t="s">
        <v>68</v>
      </c>
      <c r="AU99" s="53" t="s">
        <v>93</v>
      </c>
      <c r="AV99" s="53" t="s">
        <v>2435</v>
      </c>
      <c r="AW99" s="53" t="s">
        <v>202</v>
      </c>
      <c r="AX99" s="53">
        <v>0</v>
      </c>
      <c r="AY99" s="53" t="s">
        <v>3001</v>
      </c>
      <c r="AZ99" s="53" t="s">
        <v>3071</v>
      </c>
      <c r="BA99" s="58">
        <v>42665</v>
      </c>
      <c r="BB99" s="53" t="s">
        <v>3059</v>
      </c>
      <c r="BC99" s="29">
        <v>42665</v>
      </c>
      <c r="BD99" s="29" t="s">
        <v>2435</v>
      </c>
      <c r="BE99" s="79">
        <v>147</v>
      </c>
      <c r="BF99" s="78">
        <v>4.9000000000000004</v>
      </c>
    </row>
    <row r="100" spans="1:58" x14ac:dyDescent="0.25">
      <c r="A100" s="49" t="s">
        <v>1973</v>
      </c>
      <c r="B100" s="51" t="s">
        <v>3002</v>
      </c>
      <c r="C100" s="51"/>
      <c r="D100" s="51"/>
      <c r="E100" s="51"/>
      <c r="F100" s="51"/>
      <c r="G100" s="51"/>
      <c r="H100" s="51"/>
      <c r="I100" s="54" t="s">
        <v>369</v>
      </c>
      <c r="J100" s="47"/>
      <c r="K100" s="47"/>
      <c r="L100" s="6"/>
      <c r="M100" s="24"/>
      <c r="N100" s="24"/>
      <c r="O100" s="62" t="s">
        <v>375</v>
      </c>
      <c r="P100" s="53">
        <v>2426970</v>
      </c>
      <c r="Q100" s="53" t="s">
        <v>3072</v>
      </c>
      <c r="R100" s="53" t="s">
        <v>3073</v>
      </c>
      <c r="S100" s="53" t="s">
        <v>52</v>
      </c>
      <c r="T100" s="53"/>
      <c r="U100" s="53" t="s">
        <v>3074</v>
      </c>
      <c r="V100" s="53"/>
      <c r="W100" s="53" t="s">
        <v>56</v>
      </c>
      <c r="X100" s="53">
        <v>0</v>
      </c>
      <c r="Y100" s="53">
        <v>0</v>
      </c>
      <c r="Z100" s="53" t="s">
        <v>56</v>
      </c>
      <c r="AA100" s="53" t="s">
        <v>56</v>
      </c>
      <c r="AB100" s="53" t="s">
        <v>56</v>
      </c>
      <c r="AC100" s="53">
        <v>0</v>
      </c>
      <c r="AD100" s="53"/>
      <c r="AE100" s="53">
        <v>0</v>
      </c>
      <c r="AF100" s="53">
        <v>0</v>
      </c>
      <c r="AG100" s="53" t="s">
        <v>102</v>
      </c>
      <c r="AH100" s="53">
        <v>0</v>
      </c>
      <c r="AI100" s="53" t="s">
        <v>59</v>
      </c>
      <c r="AJ100" s="53" t="s">
        <v>60</v>
      </c>
      <c r="AK100" s="51"/>
      <c r="AL100" s="53" t="s">
        <v>61</v>
      </c>
      <c r="AM100" s="53" t="s">
        <v>2955</v>
      </c>
      <c r="AN100" s="53" t="s">
        <v>3074</v>
      </c>
      <c r="AO100" s="53" t="s">
        <v>88</v>
      </c>
      <c r="AP100" s="53" t="s">
        <v>2408</v>
      </c>
      <c r="AQ100" s="53" t="s">
        <v>65</v>
      </c>
      <c r="AR100" s="53" t="s">
        <v>201</v>
      </c>
      <c r="AS100" s="53" t="s">
        <v>92</v>
      </c>
      <c r="AT100" s="53" t="s">
        <v>3075</v>
      </c>
      <c r="AU100" s="53" t="s">
        <v>93</v>
      </c>
      <c r="AV100" s="53" t="s">
        <v>2459</v>
      </c>
      <c r="AW100" s="53" t="s">
        <v>444</v>
      </c>
      <c r="AX100" s="53">
        <v>0</v>
      </c>
      <c r="AY100" s="53" t="s">
        <v>3002</v>
      </c>
      <c r="AZ100" s="53" t="s">
        <v>3076</v>
      </c>
      <c r="BA100" s="58">
        <v>42812</v>
      </c>
      <c r="BB100" s="53" t="s">
        <v>417</v>
      </c>
      <c r="BC100" s="29">
        <v>42812</v>
      </c>
      <c r="BD100" s="29" t="s">
        <v>2459</v>
      </c>
      <c r="BE100" s="79">
        <v>4</v>
      </c>
      <c r="BF100" s="78">
        <v>0.13333333333333333</v>
      </c>
    </row>
    <row r="101" spans="1:58" x14ac:dyDescent="0.25">
      <c r="A101" s="49" t="s">
        <v>1973</v>
      </c>
      <c r="B101" s="51" t="s">
        <v>3003</v>
      </c>
      <c r="C101" s="51"/>
      <c r="D101" s="51"/>
      <c r="E101" s="51"/>
      <c r="F101" s="51"/>
      <c r="G101" s="51"/>
      <c r="H101" s="51"/>
      <c r="I101" s="54" t="s">
        <v>369</v>
      </c>
      <c r="J101" s="47"/>
      <c r="K101" s="47"/>
      <c r="L101" s="6"/>
      <c r="M101" s="24"/>
      <c r="N101" s="24"/>
      <c r="O101" s="62" t="s">
        <v>375</v>
      </c>
      <c r="P101" s="53">
        <v>2426303</v>
      </c>
      <c r="Q101" s="53" t="s">
        <v>3077</v>
      </c>
      <c r="R101" s="53" t="s">
        <v>3078</v>
      </c>
      <c r="S101" s="53" t="s">
        <v>52</v>
      </c>
      <c r="T101" s="53"/>
      <c r="U101" s="53" t="s">
        <v>3074</v>
      </c>
      <c r="V101" s="53"/>
      <c r="W101" s="53" t="s">
        <v>56</v>
      </c>
      <c r="X101" s="53">
        <v>0</v>
      </c>
      <c r="Y101" s="53">
        <v>0</v>
      </c>
      <c r="Z101" s="53" t="s">
        <v>56</v>
      </c>
      <c r="AA101" s="53" t="s">
        <v>56</v>
      </c>
      <c r="AB101" s="53" t="s">
        <v>56</v>
      </c>
      <c r="AC101" s="53">
        <v>0</v>
      </c>
      <c r="AD101" s="53"/>
      <c r="AE101" s="53">
        <v>0</v>
      </c>
      <c r="AF101" s="53">
        <v>0</v>
      </c>
      <c r="AG101" s="53" t="s">
        <v>102</v>
      </c>
      <c r="AH101" s="53">
        <v>0</v>
      </c>
      <c r="AI101" s="53" t="s">
        <v>59</v>
      </c>
      <c r="AJ101" s="53" t="s">
        <v>60</v>
      </c>
      <c r="AK101" s="51"/>
      <c r="AL101" s="53" t="s">
        <v>61</v>
      </c>
      <c r="AM101" s="53" t="s">
        <v>2955</v>
      </c>
      <c r="AN101" s="53" t="s">
        <v>3074</v>
      </c>
      <c r="AO101" s="53" t="s">
        <v>88</v>
      </c>
      <c r="AP101" s="53" t="s">
        <v>3079</v>
      </c>
      <c r="AQ101" s="53" t="s">
        <v>65</v>
      </c>
      <c r="AR101" s="53" t="s">
        <v>201</v>
      </c>
      <c r="AS101" s="53" t="s">
        <v>92</v>
      </c>
      <c r="AT101" s="53" t="s">
        <v>3075</v>
      </c>
      <c r="AU101" s="53" t="s">
        <v>93</v>
      </c>
      <c r="AV101" s="53" t="s">
        <v>2459</v>
      </c>
      <c r="AW101" s="53" t="s">
        <v>444</v>
      </c>
      <c r="AX101" s="53">
        <v>0</v>
      </c>
      <c r="AY101" s="53" t="s">
        <v>3003</v>
      </c>
      <c r="AZ101" s="53" t="s">
        <v>3080</v>
      </c>
      <c r="BA101" s="58">
        <v>42811</v>
      </c>
      <c r="BB101" s="53" t="s">
        <v>417</v>
      </c>
      <c r="BC101" s="29">
        <v>42811</v>
      </c>
      <c r="BD101" s="29" t="s">
        <v>2459</v>
      </c>
      <c r="BE101" s="79">
        <v>5</v>
      </c>
      <c r="BF101" s="78">
        <v>0.16666666666666666</v>
      </c>
    </row>
    <row r="102" spans="1:58" x14ac:dyDescent="0.25">
      <c r="A102" s="49" t="s">
        <v>1973</v>
      </c>
      <c r="B102" s="51" t="s">
        <v>3004</v>
      </c>
      <c r="C102" s="51"/>
      <c r="D102" s="51"/>
      <c r="E102" s="51"/>
      <c r="F102" s="51"/>
      <c r="G102" s="51"/>
      <c r="H102" s="51"/>
      <c r="I102" s="54" t="s">
        <v>369</v>
      </c>
      <c r="J102" s="47"/>
      <c r="K102" s="47"/>
      <c r="L102" s="6"/>
      <c r="M102" s="24"/>
      <c r="N102" s="24"/>
      <c r="O102" s="62" t="s">
        <v>375</v>
      </c>
      <c r="P102" s="53">
        <v>2426205</v>
      </c>
      <c r="Q102" s="53" t="s">
        <v>3081</v>
      </c>
      <c r="R102" s="53" t="s">
        <v>3082</v>
      </c>
      <c r="S102" s="53" t="s">
        <v>52</v>
      </c>
      <c r="T102" s="53"/>
      <c r="U102" s="53" t="s">
        <v>3074</v>
      </c>
      <c r="V102" s="53"/>
      <c r="W102" s="53" t="s">
        <v>56</v>
      </c>
      <c r="X102" s="53">
        <v>0</v>
      </c>
      <c r="Y102" s="53">
        <v>0</v>
      </c>
      <c r="Z102" s="53" t="s">
        <v>56</v>
      </c>
      <c r="AA102" s="53" t="s">
        <v>56</v>
      </c>
      <c r="AB102" s="53" t="s">
        <v>56</v>
      </c>
      <c r="AC102" s="53">
        <v>0</v>
      </c>
      <c r="AD102" s="53"/>
      <c r="AE102" s="53">
        <v>0</v>
      </c>
      <c r="AF102" s="53">
        <v>0</v>
      </c>
      <c r="AG102" s="53" t="s">
        <v>102</v>
      </c>
      <c r="AH102" s="53">
        <v>0</v>
      </c>
      <c r="AI102" s="53" t="s">
        <v>59</v>
      </c>
      <c r="AJ102" s="53" t="s">
        <v>60</v>
      </c>
      <c r="AK102" s="51"/>
      <c r="AL102" s="53" t="s">
        <v>61</v>
      </c>
      <c r="AM102" s="53" t="s">
        <v>2955</v>
      </c>
      <c r="AN102" s="53" t="s">
        <v>3074</v>
      </c>
      <c r="AO102" s="53" t="s">
        <v>88</v>
      </c>
      <c r="AP102" s="53" t="s">
        <v>1789</v>
      </c>
      <c r="AQ102" s="53" t="s">
        <v>65</v>
      </c>
      <c r="AR102" s="53" t="s">
        <v>201</v>
      </c>
      <c r="AS102" s="53" t="s">
        <v>92</v>
      </c>
      <c r="AT102" s="53" t="s">
        <v>3075</v>
      </c>
      <c r="AU102" s="53" t="s">
        <v>93</v>
      </c>
      <c r="AV102" s="53" t="s">
        <v>2459</v>
      </c>
      <c r="AW102" s="53" t="s">
        <v>444</v>
      </c>
      <c r="AX102" s="53">
        <v>0</v>
      </c>
      <c r="AY102" s="53" t="s">
        <v>3004</v>
      </c>
      <c r="AZ102" s="53" t="s">
        <v>3083</v>
      </c>
      <c r="BA102" s="58">
        <v>42811</v>
      </c>
      <c r="BB102" s="53" t="s">
        <v>417</v>
      </c>
      <c r="BC102" s="29">
        <v>42811</v>
      </c>
      <c r="BD102" s="29" t="s">
        <v>2459</v>
      </c>
      <c r="BE102" s="79">
        <v>5</v>
      </c>
      <c r="BF102" s="78">
        <v>0.16666666666666666</v>
      </c>
    </row>
    <row r="103" spans="1:58" x14ac:dyDescent="0.25">
      <c r="A103" s="49" t="s">
        <v>1973</v>
      </c>
      <c r="B103" s="51" t="s">
        <v>3005</v>
      </c>
      <c r="C103" s="51"/>
      <c r="D103" s="51"/>
      <c r="E103" s="51"/>
      <c r="F103" s="51"/>
      <c r="G103" s="51"/>
      <c r="H103" s="51"/>
      <c r="I103" s="54" t="s">
        <v>369</v>
      </c>
      <c r="J103" s="47"/>
      <c r="K103" s="47"/>
      <c r="L103" s="6"/>
      <c r="M103" s="24"/>
      <c r="N103" s="24"/>
      <c r="O103" s="62" t="s">
        <v>375</v>
      </c>
      <c r="P103" s="53">
        <v>2425516</v>
      </c>
      <c r="Q103" s="53" t="s">
        <v>3084</v>
      </c>
      <c r="R103" s="53" t="s">
        <v>3085</v>
      </c>
      <c r="S103" s="53" t="s">
        <v>52</v>
      </c>
      <c r="T103" s="53"/>
      <c r="U103" s="53" t="s">
        <v>3074</v>
      </c>
      <c r="V103" s="53"/>
      <c r="W103" s="53" t="s">
        <v>56</v>
      </c>
      <c r="X103" s="53">
        <v>0</v>
      </c>
      <c r="Y103" s="53">
        <v>0</v>
      </c>
      <c r="Z103" s="53" t="s">
        <v>56</v>
      </c>
      <c r="AA103" s="53" t="s">
        <v>56</v>
      </c>
      <c r="AB103" s="53" t="s">
        <v>56</v>
      </c>
      <c r="AC103" s="53">
        <v>0</v>
      </c>
      <c r="AD103" s="53"/>
      <c r="AE103" s="53">
        <v>0</v>
      </c>
      <c r="AF103" s="53">
        <v>0</v>
      </c>
      <c r="AG103" s="53" t="s">
        <v>102</v>
      </c>
      <c r="AH103" s="53">
        <v>0</v>
      </c>
      <c r="AI103" s="53" t="s">
        <v>59</v>
      </c>
      <c r="AJ103" s="53" t="s">
        <v>60</v>
      </c>
      <c r="AK103" s="51"/>
      <c r="AL103" s="53" t="s">
        <v>61</v>
      </c>
      <c r="AM103" s="53" t="s">
        <v>2955</v>
      </c>
      <c r="AN103" s="53" t="s">
        <v>3074</v>
      </c>
      <c r="AO103" s="53" t="s">
        <v>88</v>
      </c>
      <c r="AP103" s="53" t="s">
        <v>153</v>
      </c>
      <c r="AQ103" s="53" t="s">
        <v>65</v>
      </c>
      <c r="AR103" s="53" t="s">
        <v>3086</v>
      </c>
      <c r="AS103" s="53" t="s">
        <v>283</v>
      </c>
      <c r="AT103" s="53" t="s">
        <v>3075</v>
      </c>
      <c r="AU103" s="53" t="s">
        <v>93</v>
      </c>
      <c r="AV103" s="53" t="s">
        <v>2459</v>
      </c>
      <c r="AW103" s="53" t="s">
        <v>444</v>
      </c>
      <c r="AX103" s="53">
        <v>0</v>
      </c>
      <c r="AY103" s="53" t="s">
        <v>3005</v>
      </c>
      <c r="AZ103" s="53" t="s">
        <v>3087</v>
      </c>
      <c r="BA103" s="58">
        <v>42809</v>
      </c>
      <c r="BB103" s="53" t="s">
        <v>417</v>
      </c>
      <c r="BC103" s="29">
        <v>42809</v>
      </c>
      <c r="BD103" s="29" t="s">
        <v>2459</v>
      </c>
      <c r="BE103" s="79">
        <v>7</v>
      </c>
      <c r="BF103" s="78">
        <v>0.23333333333333334</v>
      </c>
    </row>
    <row r="104" spans="1:58" x14ac:dyDescent="0.25">
      <c r="A104" s="49" t="s">
        <v>1973</v>
      </c>
      <c r="B104" s="51" t="s">
        <v>3006</v>
      </c>
      <c r="C104" s="51"/>
      <c r="D104" s="51"/>
      <c r="E104" s="51"/>
      <c r="F104" s="51"/>
      <c r="G104" s="51"/>
      <c r="H104" s="51"/>
      <c r="I104" s="54" t="s">
        <v>369</v>
      </c>
      <c r="J104" s="47"/>
      <c r="K104" s="47"/>
      <c r="L104" s="6"/>
      <c r="M104" s="24"/>
      <c r="N104" s="24"/>
      <c r="O104" s="62" t="s">
        <v>375</v>
      </c>
      <c r="P104" s="53">
        <v>2426846</v>
      </c>
      <c r="Q104" s="53" t="s">
        <v>3088</v>
      </c>
      <c r="R104" s="53" t="s">
        <v>3089</v>
      </c>
      <c r="S104" s="53" t="s">
        <v>52</v>
      </c>
      <c r="T104" s="53"/>
      <c r="U104" s="53" t="s">
        <v>3074</v>
      </c>
      <c r="V104" s="53"/>
      <c r="W104" s="53" t="s">
        <v>56</v>
      </c>
      <c r="X104" s="53">
        <v>0</v>
      </c>
      <c r="Y104" s="53">
        <v>0</v>
      </c>
      <c r="Z104" s="53" t="s">
        <v>56</v>
      </c>
      <c r="AA104" s="53" t="s">
        <v>56</v>
      </c>
      <c r="AB104" s="53" t="s">
        <v>56</v>
      </c>
      <c r="AC104" s="53">
        <v>0</v>
      </c>
      <c r="AD104" s="53"/>
      <c r="AE104" s="53">
        <v>0</v>
      </c>
      <c r="AF104" s="53">
        <v>0</v>
      </c>
      <c r="AG104" s="53" t="s">
        <v>102</v>
      </c>
      <c r="AH104" s="53">
        <v>0</v>
      </c>
      <c r="AI104" s="53" t="s">
        <v>59</v>
      </c>
      <c r="AJ104" s="53" t="s">
        <v>60</v>
      </c>
      <c r="AK104" s="51"/>
      <c r="AL104" s="53" t="s">
        <v>61</v>
      </c>
      <c r="AM104" s="53" t="s">
        <v>2955</v>
      </c>
      <c r="AN104" s="53" t="s">
        <v>3074</v>
      </c>
      <c r="AO104" s="53" t="s">
        <v>88</v>
      </c>
      <c r="AP104" s="53" t="s">
        <v>169</v>
      </c>
      <c r="AQ104" s="53" t="s">
        <v>65</v>
      </c>
      <c r="AR104" s="53" t="s">
        <v>201</v>
      </c>
      <c r="AS104" s="53" t="s">
        <v>92</v>
      </c>
      <c r="AT104" s="53" t="s">
        <v>3075</v>
      </c>
      <c r="AU104" s="53" t="s">
        <v>93</v>
      </c>
      <c r="AV104" s="53" t="s">
        <v>2459</v>
      </c>
      <c r="AW104" s="53" t="s">
        <v>444</v>
      </c>
      <c r="AX104" s="53">
        <v>0</v>
      </c>
      <c r="AY104" s="53" t="s">
        <v>3006</v>
      </c>
      <c r="AZ104" s="53" t="s">
        <v>3076</v>
      </c>
      <c r="BA104" s="58">
        <v>42812</v>
      </c>
      <c r="BB104" s="53" t="s">
        <v>417</v>
      </c>
      <c r="BC104" s="29">
        <v>42812</v>
      </c>
      <c r="BD104" s="29" t="s">
        <v>2459</v>
      </c>
      <c r="BE104" s="79">
        <v>4</v>
      </c>
      <c r="BF104" s="78">
        <v>0.13333333333333333</v>
      </c>
    </row>
    <row r="105" spans="1:58" x14ac:dyDescent="0.25">
      <c r="A105" s="49" t="s">
        <v>1973</v>
      </c>
      <c r="B105" s="51" t="s">
        <v>3007</v>
      </c>
      <c r="C105" s="51"/>
      <c r="D105" s="51"/>
      <c r="E105" s="51"/>
      <c r="F105" s="51"/>
      <c r="G105" s="51"/>
      <c r="H105" s="51"/>
      <c r="I105" s="54" t="s">
        <v>369</v>
      </c>
      <c r="J105" s="47"/>
      <c r="K105" s="47"/>
      <c r="L105" s="6"/>
      <c r="M105" s="24"/>
      <c r="N105" s="24"/>
      <c r="O105" s="62" t="s">
        <v>375</v>
      </c>
      <c r="P105" s="53">
        <v>2426513</v>
      </c>
      <c r="Q105" s="53" t="s">
        <v>3090</v>
      </c>
      <c r="R105" s="53" t="s">
        <v>3091</v>
      </c>
      <c r="S105" s="53" t="s">
        <v>52</v>
      </c>
      <c r="T105" s="53"/>
      <c r="U105" s="53" t="s">
        <v>3074</v>
      </c>
      <c r="V105" s="53"/>
      <c r="W105" s="53" t="s">
        <v>56</v>
      </c>
      <c r="X105" s="53">
        <v>0</v>
      </c>
      <c r="Y105" s="53">
        <v>0</v>
      </c>
      <c r="Z105" s="53" t="s">
        <v>56</v>
      </c>
      <c r="AA105" s="53" t="s">
        <v>56</v>
      </c>
      <c r="AB105" s="53" t="s">
        <v>56</v>
      </c>
      <c r="AC105" s="53">
        <v>0</v>
      </c>
      <c r="AD105" s="53"/>
      <c r="AE105" s="53">
        <v>0</v>
      </c>
      <c r="AF105" s="53">
        <v>0</v>
      </c>
      <c r="AG105" s="53" t="s">
        <v>102</v>
      </c>
      <c r="AH105" s="53">
        <v>0</v>
      </c>
      <c r="AI105" s="53" t="s">
        <v>59</v>
      </c>
      <c r="AJ105" s="53" t="s">
        <v>60</v>
      </c>
      <c r="AK105" s="51"/>
      <c r="AL105" s="53" t="s">
        <v>61</v>
      </c>
      <c r="AM105" s="53" t="s">
        <v>2955</v>
      </c>
      <c r="AN105" s="53" t="s">
        <v>3074</v>
      </c>
      <c r="AO105" s="53" t="s">
        <v>88</v>
      </c>
      <c r="AP105" s="53" t="s">
        <v>2044</v>
      </c>
      <c r="AQ105" s="53" t="s">
        <v>65</v>
      </c>
      <c r="AR105" s="53" t="s">
        <v>201</v>
      </c>
      <c r="AS105" s="53" t="s">
        <v>92</v>
      </c>
      <c r="AT105" s="53" t="s">
        <v>3075</v>
      </c>
      <c r="AU105" s="53" t="s">
        <v>93</v>
      </c>
      <c r="AV105" s="53" t="s">
        <v>2459</v>
      </c>
      <c r="AW105" s="53" t="s">
        <v>444</v>
      </c>
      <c r="AX105" s="53">
        <v>0</v>
      </c>
      <c r="AY105" s="53" t="s">
        <v>3007</v>
      </c>
      <c r="AZ105" s="53" t="s">
        <v>3080</v>
      </c>
      <c r="BA105" s="58">
        <v>42811</v>
      </c>
      <c r="BB105" s="53" t="s">
        <v>417</v>
      </c>
      <c r="BC105" s="29">
        <v>42811</v>
      </c>
      <c r="BD105" s="29" t="s">
        <v>2459</v>
      </c>
      <c r="BE105" s="79">
        <v>5</v>
      </c>
      <c r="BF105" s="78">
        <v>0.16666666666666666</v>
      </c>
    </row>
    <row r="106" spans="1:58" x14ac:dyDescent="0.25">
      <c r="A106" s="49" t="s">
        <v>1973</v>
      </c>
      <c r="B106" s="51" t="s">
        <v>3008</v>
      </c>
      <c r="C106" s="51"/>
      <c r="D106" s="51"/>
      <c r="E106" s="51"/>
      <c r="F106" s="51"/>
      <c r="G106" s="51"/>
      <c r="H106" s="51"/>
      <c r="I106" s="54" t="s">
        <v>369</v>
      </c>
      <c r="J106" s="47"/>
      <c r="K106" s="47"/>
      <c r="L106" s="6"/>
      <c r="M106" s="24"/>
      <c r="N106" s="24"/>
      <c r="O106" s="62" t="s">
        <v>375</v>
      </c>
      <c r="P106" s="53">
        <v>2426942</v>
      </c>
      <c r="Q106" s="53" t="s">
        <v>3092</v>
      </c>
      <c r="R106" s="53" t="s">
        <v>3093</v>
      </c>
      <c r="S106" s="53" t="s">
        <v>52</v>
      </c>
      <c r="T106" s="53"/>
      <c r="U106" s="53" t="s">
        <v>3074</v>
      </c>
      <c r="V106" s="53"/>
      <c r="W106" s="53" t="s">
        <v>56</v>
      </c>
      <c r="X106" s="53">
        <v>0</v>
      </c>
      <c r="Y106" s="53">
        <v>0</v>
      </c>
      <c r="Z106" s="53" t="s">
        <v>56</v>
      </c>
      <c r="AA106" s="53" t="s">
        <v>56</v>
      </c>
      <c r="AB106" s="53" t="s">
        <v>56</v>
      </c>
      <c r="AC106" s="53">
        <v>0</v>
      </c>
      <c r="AD106" s="53"/>
      <c r="AE106" s="53">
        <v>0</v>
      </c>
      <c r="AF106" s="53">
        <v>0</v>
      </c>
      <c r="AG106" s="53" t="s">
        <v>102</v>
      </c>
      <c r="AH106" s="53">
        <v>0</v>
      </c>
      <c r="AI106" s="53" t="s">
        <v>59</v>
      </c>
      <c r="AJ106" s="53" t="s">
        <v>60</v>
      </c>
      <c r="AK106" s="51"/>
      <c r="AL106" s="53" t="s">
        <v>61</v>
      </c>
      <c r="AM106" s="53" t="s">
        <v>2955</v>
      </c>
      <c r="AN106" s="53" t="s">
        <v>3074</v>
      </c>
      <c r="AO106" s="53" t="s">
        <v>88</v>
      </c>
      <c r="AP106" s="53" t="s">
        <v>169</v>
      </c>
      <c r="AQ106" s="53" t="s">
        <v>65</v>
      </c>
      <c r="AR106" s="53" t="s">
        <v>201</v>
      </c>
      <c r="AS106" s="53" t="s">
        <v>92</v>
      </c>
      <c r="AT106" s="53" t="s">
        <v>3075</v>
      </c>
      <c r="AU106" s="53" t="s">
        <v>93</v>
      </c>
      <c r="AV106" s="53" t="s">
        <v>2459</v>
      </c>
      <c r="AW106" s="53" t="s">
        <v>444</v>
      </c>
      <c r="AX106" s="53">
        <v>0</v>
      </c>
      <c r="AY106" s="53" t="s">
        <v>3008</v>
      </c>
      <c r="AZ106" s="53" t="s">
        <v>3080</v>
      </c>
      <c r="BA106" s="58">
        <v>42812</v>
      </c>
      <c r="BB106" s="53" t="s">
        <v>417</v>
      </c>
      <c r="BC106" s="29">
        <v>42812</v>
      </c>
      <c r="BD106" s="29" t="s">
        <v>2459</v>
      </c>
      <c r="BE106" s="79">
        <v>4</v>
      </c>
      <c r="BF106" s="78">
        <v>0.13333333333333333</v>
      </c>
    </row>
    <row r="107" spans="1:58" x14ac:dyDescent="0.25">
      <c r="A107" s="49" t="s">
        <v>1973</v>
      </c>
      <c r="B107" s="51" t="s">
        <v>3009</v>
      </c>
      <c r="C107" s="51"/>
      <c r="D107" s="51"/>
      <c r="E107" s="51"/>
      <c r="F107" s="51"/>
      <c r="G107" s="51"/>
      <c r="H107" s="51"/>
      <c r="I107" s="54" t="s">
        <v>369</v>
      </c>
      <c r="J107" s="47"/>
      <c r="K107" s="47"/>
      <c r="L107" s="6"/>
      <c r="M107" s="24"/>
      <c r="N107" s="24"/>
      <c r="O107" s="62" t="s">
        <v>375</v>
      </c>
      <c r="P107" s="53">
        <v>2426284</v>
      </c>
      <c r="Q107" s="53" t="s">
        <v>3094</v>
      </c>
      <c r="R107" s="53" t="s">
        <v>3095</v>
      </c>
      <c r="S107" s="53" t="s">
        <v>52</v>
      </c>
      <c r="T107" s="53"/>
      <c r="U107" s="53" t="s">
        <v>3074</v>
      </c>
      <c r="V107" s="53"/>
      <c r="W107" s="53" t="s">
        <v>56</v>
      </c>
      <c r="X107" s="53">
        <v>0</v>
      </c>
      <c r="Y107" s="53">
        <v>0</v>
      </c>
      <c r="Z107" s="53" t="s">
        <v>56</v>
      </c>
      <c r="AA107" s="53" t="s">
        <v>56</v>
      </c>
      <c r="AB107" s="53" t="s">
        <v>56</v>
      </c>
      <c r="AC107" s="53">
        <v>0</v>
      </c>
      <c r="AD107" s="53"/>
      <c r="AE107" s="53">
        <v>0</v>
      </c>
      <c r="AF107" s="53">
        <v>0</v>
      </c>
      <c r="AG107" s="53" t="s">
        <v>102</v>
      </c>
      <c r="AH107" s="53">
        <v>0</v>
      </c>
      <c r="AI107" s="53" t="s">
        <v>59</v>
      </c>
      <c r="AJ107" s="53" t="s">
        <v>60</v>
      </c>
      <c r="AK107" s="51"/>
      <c r="AL107" s="53" t="s">
        <v>61</v>
      </c>
      <c r="AM107" s="53" t="s">
        <v>2955</v>
      </c>
      <c r="AN107" s="53" t="s">
        <v>3074</v>
      </c>
      <c r="AO107" s="53" t="s">
        <v>88</v>
      </c>
      <c r="AP107" s="53" t="s">
        <v>169</v>
      </c>
      <c r="AQ107" s="53" t="s">
        <v>65</v>
      </c>
      <c r="AR107" s="53" t="s">
        <v>201</v>
      </c>
      <c r="AS107" s="53" t="s">
        <v>92</v>
      </c>
      <c r="AT107" s="53" t="s">
        <v>3075</v>
      </c>
      <c r="AU107" s="53" t="s">
        <v>93</v>
      </c>
      <c r="AV107" s="53" t="s">
        <v>2459</v>
      </c>
      <c r="AW107" s="53" t="s">
        <v>444</v>
      </c>
      <c r="AX107" s="53">
        <v>0</v>
      </c>
      <c r="AY107" s="53" t="s">
        <v>3009</v>
      </c>
      <c r="AZ107" s="53" t="s">
        <v>3083</v>
      </c>
      <c r="BA107" s="58">
        <v>42811</v>
      </c>
      <c r="BB107" s="53" t="s">
        <v>417</v>
      </c>
      <c r="BC107" s="29">
        <v>42811</v>
      </c>
      <c r="BD107" s="29" t="s">
        <v>2459</v>
      </c>
      <c r="BE107" s="79">
        <v>5</v>
      </c>
      <c r="BF107" s="78">
        <v>0.16666666666666666</v>
      </c>
    </row>
    <row r="108" spans="1:58" x14ac:dyDescent="0.25">
      <c r="A108" s="49" t="s">
        <v>1973</v>
      </c>
      <c r="B108" s="51" t="s">
        <v>3010</v>
      </c>
      <c r="C108" s="51"/>
      <c r="D108" s="51"/>
      <c r="E108" s="51"/>
      <c r="F108" s="51"/>
      <c r="G108" s="51"/>
      <c r="H108" s="51"/>
      <c r="I108" s="54" t="s">
        <v>369</v>
      </c>
      <c r="J108" s="47"/>
      <c r="K108" s="47"/>
      <c r="L108" s="6"/>
      <c r="M108" s="24"/>
      <c r="N108" s="24"/>
      <c r="O108" s="62" t="s">
        <v>375</v>
      </c>
      <c r="P108" s="53">
        <v>2422639</v>
      </c>
      <c r="Q108" s="53" t="s">
        <v>3096</v>
      </c>
      <c r="R108" s="53" t="s">
        <v>3097</v>
      </c>
      <c r="S108" s="53" t="s">
        <v>52</v>
      </c>
      <c r="T108" s="53"/>
      <c r="U108" s="53" t="s">
        <v>3074</v>
      </c>
      <c r="V108" s="53"/>
      <c r="W108" s="53" t="s">
        <v>56</v>
      </c>
      <c r="X108" s="53">
        <v>0</v>
      </c>
      <c r="Y108" s="53">
        <v>0</v>
      </c>
      <c r="Z108" s="53" t="s">
        <v>56</v>
      </c>
      <c r="AA108" s="53" t="s">
        <v>56</v>
      </c>
      <c r="AB108" s="53" t="s">
        <v>56</v>
      </c>
      <c r="AC108" s="53">
        <v>0</v>
      </c>
      <c r="AD108" s="53"/>
      <c r="AE108" s="53">
        <v>0</v>
      </c>
      <c r="AF108" s="53">
        <v>0</v>
      </c>
      <c r="AG108" s="53" t="s">
        <v>102</v>
      </c>
      <c r="AH108" s="53">
        <v>0</v>
      </c>
      <c r="AI108" s="53" t="s">
        <v>59</v>
      </c>
      <c r="AJ108" s="53" t="s">
        <v>60</v>
      </c>
      <c r="AK108" s="51"/>
      <c r="AL108" s="53" t="s">
        <v>61</v>
      </c>
      <c r="AM108" s="53" t="s">
        <v>2955</v>
      </c>
      <c r="AN108" s="53" t="s">
        <v>3074</v>
      </c>
      <c r="AO108" s="53" t="s">
        <v>88</v>
      </c>
      <c r="AP108" s="53" t="s">
        <v>169</v>
      </c>
      <c r="AQ108" s="53" t="s">
        <v>65</v>
      </c>
      <c r="AR108" s="53" t="s">
        <v>3098</v>
      </c>
      <c r="AS108" s="53" t="s">
        <v>283</v>
      </c>
      <c r="AT108" s="53" t="s">
        <v>3075</v>
      </c>
      <c r="AU108" s="53" t="s">
        <v>93</v>
      </c>
      <c r="AV108" s="53" t="s">
        <v>2459</v>
      </c>
      <c r="AW108" s="53" t="s">
        <v>444</v>
      </c>
      <c r="AX108" s="53">
        <v>0</v>
      </c>
      <c r="AY108" s="53" t="s">
        <v>3010</v>
      </c>
      <c r="AZ108" s="53" t="s">
        <v>3099</v>
      </c>
      <c r="BA108" s="58">
        <v>42802</v>
      </c>
      <c r="BB108" s="53" t="s">
        <v>417</v>
      </c>
      <c r="BC108" s="29">
        <v>42802</v>
      </c>
      <c r="BD108" s="29" t="s">
        <v>2459</v>
      </c>
      <c r="BE108" s="79">
        <v>14</v>
      </c>
      <c r="BF108" s="78">
        <v>0.46666666666666667</v>
      </c>
    </row>
    <row r="109" spans="1:58" x14ac:dyDescent="0.25">
      <c r="A109" s="49" t="s">
        <v>1973</v>
      </c>
      <c r="B109" s="51" t="s">
        <v>3011</v>
      </c>
      <c r="C109" s="51"/>
      <c r="D109" s="51"/>
      <c r="E109" s="51"/>
      <c r="F109" s="51"/>
      <c r="G109" s="51"/>
      <c r="H109" s="51"/>
      <c r="I109" s="54" t="s">
        <v>369</v>
      </c>
      <c r="J109" s="47"/>
      <c r="K109" s="47"/>
      <c r="L109" s="6"/>
      <c r="M109" s="24"/>
      <c r="N109" s="24"/>
      <c r="O109" s="62" t="s">
        <v>375</v>
      </c>
      <c r="P109" s="53">
        <v>2423189</v>
      </c>
      <c r="Q109" s="53" t="s">
        <v>3100</v>
      </c>
      <c r="R109" s="53" t="s">
        <v>3101</v>
      </c>
      <c r="S109" s="53" t="s">
        <v>52</v>
      </c>
      <c r="T109" s="53"/>
      <c r="U109" s="53" t="s">
        <v>3074</v>
      </c>
      <c r="V109" s="53"/>
      <c r="W109" s="53" t="s">
        <v>56</v>
      </c>
      <c r="X109" s="53">
        <v>0</v>
      </c>
      <c r="Y109" s="53">
        <v>0</v>
      </c>
      <c r="Z109" s="53" t="s">
        <v>56</v>
      </c>
      <c r="AA109" s="53" t="s">
        <v>56</v>
      </c>
      <c r="AB109" s="53" t="s">
        <v>56</v>
      </c>
      <c r="AC109" s="53">
        <v>0</v>
      </c>
      <c r="AD109" s="53"/>
      <c r="AE109" s="53">
        <v>0</v>
      </c>
      <c r="AF109" s="53">
        <v>0</v>
      </c>
      <c r="AG109" s="53" t="s">
        <v>102</v>
      </c>
      <c r="AH109" s="53">
        <v>0</v>
      </c>
      <c r="AI109" s="53" t="s">
        <v>59</v>
      </c>
      <c r="AJ109" s="53" t="s">
        <v>60</v>
      </c>
      <c r="AK109" s="51"/>
      <c r="AL109" s="53" t="s">
        <v>61</v>
      </c>
      <c r="AM109" s="53" t="s">
        <v>2955</v>
      </c>
      <c r="AN109" s="53" t="s">
        <v>3074</v>
      </c>
      <c r="AO109" s="53" t="s">
        <v>88</v>
      </c>
      <c r="AP109" s="53" t="s">
        <v>153</v>
      </c>
      <c r="AQ109" s="53" t="s">
        <v>65</v>
      </c>
      <c r="AR109" s="53" t="s">
        <v>3098</v>
      </c>
      <c r="AS109" s="53" t="s">
        <v>283</v>
      </c>
      <c r="AT109" s="53" t="s">
        <v>3075</v>
      </c>
      <c r="AU109" s="53" t="s">
        <v>93</v>
      </c>
      <c r="AV109" s="53" t="s">
        <v>2459</v>
      </c>
      <c r="AW109" s="53" t="s">
        <v>444</v>
      </c>
      <c r="AX109" s="53">
        <v>0</v>
      </c>
      <c r="AY109" s="53" t="s">
        <v>3011</v>
      </c>
      <c r="AZ109" s="53" t="s">
        <v>3102</v>
      </c>
      <c r="BA109" s="58">
        <v>42803</v>
      </c>
      <c r="BB109" s="53" t="s">
        <v>417</v>
      </c>
      <c r="BC109" s="29">
        <v>42803</v>
      </c>
      <c r="BD109" s="29" t="s">
        <v>2459</v>
      </c>
      <c r="BE109" s="79">
        <v>13</v>
      </c>
      <c r="BF109" s="78">
        <v>0.43333333333333335</v>
      </c>
    </row>
    <row r="110" spans="1:58" x14ac:dyDescent="0.25">
      <c r="A110" s="49" t="s">
        <v>1973</v>
      </c>
      <c r="B110" s="51" t="s">
        <v>3012</v>
      </c>
      <c r="C110" s="51"/>
      <c r="D110" s="51"/>
      <c r="E110" s="51"/>
      <c r="F110" s="51"/>
      <c r="G110" s="51"/>
      <c r="H110" s="51"/>
      <c r="I110" s="54" t="s">
        <v>369</v>
      </c>
      <c r="J110" s="47"/>
      <c r="K110" s="47"/>
      <c r="L110" s="6"/>
      <c r="M110" s="24"/>
      <c r="N110" s="24"/>
      <c r="O110" s="62" t="s">
        <v>375</v>
      </c>
      <c r="P110" s="53">
        <v>2424220</v>
      </c>
      <c r="Q110" s="53" t="s">
        <v>3103</v>
      </c>
      <c r="R110" s="53" t="s">
        <v>3104</v>
      </c>
      <c r="S110" s="53" t="s">
        <v>52</v>
      </c>
      <c r="T110" s="53"/>
      <c r="U110" s="53" t="s">
        <v>3074</v>
      </c>
      <c r="V110" s="53"/>
      <c r="W110" s="53" t="s">
        <v>56</v>
      </c>
      <c r="X110" s="53">
        <v>0</v>
      </c>
      <c r="Y110" s="53">
        <v>0</v>
      </c>
      <c r="Z110" s="53" t="s">
        <v>56</v>
      </c>
      <c r="AA110" s="53" t="s">
        <v>56</v>
      </c>
      <c r="AB110" s="53" t="s">
        <v>56</v>
      </c>
      <c r="AC110" s="53">
        <v>0</v>
      </c>
      <c r="AD110" s="53"/>
      <c r="AE110" s="53">
        <v>0</v>
      </c>
      <c r="AF110" s="53">
        <v>0</v>
      </c>
      <c r="AG110" s="53" t="s">
        <v>102</v>
      </c>
      <c r="AH110" s="53">
        <v>0</v>
      </c>
      <c r="AI110" s="53" t="s">
        <v>59</v>
      </c>
      <c r="AJ110" s="53" t="s">
        <v>60</v>
      </c>
      <c r="AK110" s="51"/>
      <c r="AL110" s="53" t="s">
        <v>61</v>
      </c>
      <c r="AM110" s="53" t="s">
        <v>2955</v>
      </c>
      <c r="AN110" s="53" t="s">
        <v>3074</v>
      </c>
      <c r="AO110" s="53" t="s">
        <v>88</v>
      </c>
      <c r="AP110" s="53" t="s">
        <v>187</v>
      </c>
      <c r="AQ110" s="53" t="s">
        <v>65</v>
      </c>
      <c r="AR110" s="53" t="s">
        <v>3086</v>
      </c>
      <c r="AS110" s="53" t="s">
        <v>283</v>
      </c>
      <c r="AT110" s="53" t="s">
        <v>3075</v>
      </c>
      <c r="AU110" s="53" t="s">
        <v>93</v>
      </c>
      <c r="AV110" s="53" t="s">
        <v>2459</v>
      </c>
      <c r="AW110" s="53" t="s">
        <v>444</v>
      </c>
      <c r="AX110" s="53">
        <v>0</v>
      </c>
      <c r="AY110" s="53" t="s">
        <v>3012</v>
      </c>
      <c r="AZ110" s="53" t="s">
        <v>3105</v>
      </c>
      <c r="BA110" s="58">
        <v>42805</v>
      </c>
      <c r="BB110" s="53" t="s">
        <v>417</v>
      </c>
      <c r="BC110" s="29">
        <v>42805</v>
      </c>
      <c r="BD110" s="29" t="s">
        <v>2459</v>
      </c>
      <c r="BE110" s="79">
        <v>11</v>
      </c>
      <c r="BF110" s="78">
        <v>0.36666666666666664</v>
      </c>
    </row>
    <row r="111" spans="1:58" x14ac:dyDescent="0.25">
      <c r="A111" s="49" t="s">
        <v>1973</v>
      </c>
      <c r="B111" s="51" t="s">
        <v>3013</v>
      </c>
      <c r="C111" s="51"/>
      <c r="D111" s="51"/>
      <c r="E111" s="51"/>
      <c r="F111" s="51"/>
      <c r="G111" s="51"/>
      <c r="H111" s="51"/>
      <c r="I111" s="54" t="s">
        <v>369</v>
      </c>
      <c r="J111" s="47"/>
      <c r="K111" s="47"/>
      <c r="L111" s="6"/>
      <c r="M111" s="24"/>
      <c r="N111" s="24"/>
      <c r="O111" s="62" t="s">
        <v>375</v>
      </c>
      <c r="P111" s="53">
        <v>2426279</v>
      </c>
      <c r="Q111" s="53" t="s">
        <v>3106</v>
      </c>
      <c r="R111" s="53" t="s">
        <v>3107</v>
      </c>
      <c r="S111" s="53" t="s">
        <v>52</v>
      </c>
      <c r="T111" s="53"/>
      <c r="U111" s="53" t="s">
        <v>3074</v>
      </c>
      <c r="V111" s="53"/>
      <c r="W111" s="53" t="s">
        <v>56</v>
      </c>
      <c r="X111" s="53">
        <v>0</v>
      </c>
      <c r="Y111" s="53">
        <v>0</v>
      </c>
      <c r="Z111" s="53" t="s">
        <v>56</v>
      </c>
      <c r="AA111" s="53" t="s">
        <v>56</v>
      </c>
      <c r="AB111" s="53" t="s">
        <v>56</v>
      </c>
      <c r="AC111" s="53">
        <v>0</v>
      </c>
      <c r="AD111" s="53"/>
      <c r="AE111" s="53">
        <v>0</v>
      </c>
      <c r="AF111" s="53">
        <v>0</v>
      </c>
      <c r="AG111" s="53" t="s">
        <v>102</v>
      </c>
      <c r="AH111" s="53">
        <v>0</v>
      </c>
      <c r="AI111" s="53" t="s">
        <v>59</v>
      </c>
      <c r="AJ111" s="53" t="s">
        <v>60</v>
      </c>
      <c r="AK111" s="51"/>
      <c r="AL111" s="53" t="s">
        <v>61</v>
      </c>
      <c r="AM111" s="53" t="s">
        <v>2955</v>
      </c>
      <c r="AN111" s="53" t="s">
        <v>3074</v>
      </c>
      <c r="AO111" s="53" t="s">
        <v>88</v>
      </c>
      <c r="AP111" s="53" t="s">
        <v>169</v>
      </c>
      <c r="AQ111" s="53" t="s">
        <v>65</v>
      </c>
      <c r="AR111" s="53" t="s">
        <v>201</v>
      </c>
      <c r="AS111" s="53" t="s">
        <v>92</v>
      </c>
      <c r="AT111" s="53" t="s">
        <v>3075</v>
      </c>
      <c r="AU111" s="53" t="s">
        <v>93</v>
      </c>
      <c r="AV111" s="53" t="s">
        <v>2459</v>
      </c>
      <c r="AW111" s="53" t="s">
        <v>444</v>
      </c>
      <c r="AX111" s="53">
        <v>0</v>
      </c>
      <c r="AY111" s="53" t="s">
        <v>3013</v>
      </c>
      <c r="AZ111" s="53" t="s">
        <v>3108</v>
      </c>
      <c r="BA111" s="58">
        <v>42811</v>
      </c>
      <c r="BB111" s="53" t="s">
        <v>417</v>
      </c>
      <c r="BC111" s="29">
        <v>42811</v>
      </c>
      <c r="BD111" s="29" t="s">
        <v>2459</v>
      </c>
      <c r="BE111" s="79">
        <v>5</v>
      </c>
      <c r="BF111" s="78">
        <v>0.16666666666666666</v>
      </c>
    </row>
    <row r="112" spans="1:58" x14ac:dyDescent="0.25">
      <c r="A112" s="49" t="s">
        <v>1973</v>
      </c>
      <c r="B112" s="51" t="s">
        <v>3014</v>
      </c>
      <c r="C112" s="51"/>
      <c r="D112" s="51"/>
      <c r="E112" s="51"/>
      <c r="F112" s="51"/>
      <c r="G112" s="51"/>
      <c r="H112" s="51"/>
      <c r="I112" s="54" t="s">
        <v>369</v>
      </c>
      <c r="J112" s="47"/>
      <c r="K112" s="47"/>
      <c r="L112" s="6"/>
      <c r="M112" s="24"/>
      <c r="N112" s="24"/>
      <c r="O112" s="62" t="s">
        <v>375</v>
      </c>
      <c r="P112" s="53">
        <v>2427032</v>
      </c>
      <c r="Q112" s="53" t="s">
        <v>3109</v>
      </c>
      <c r="R112" s="53" t="s">
        <v>3110</v>
      </c>
      <c r="S112" s="53" t="s">
        <v>52</v>
      </c>
      <c r="T112" s="53"/>
      <c r="U112" s="53" t="s">
        <v>3074</v>
      </c>
      <c r="V112" s="53"/>
      <c r="W112" s="53" t="s">
        <v>56</v>
      </c>
      <c r="X112" s="53">
        <v>0</v>
      </c>
      <c r="Y112" s="53">
        <v>0</v>
      </c>
      <c r="Z112" s="53" t="s">
        <v>56</v>
      </c>
      <c r="AA112" s="53" t="s">
        <v>56</v>
      </c>
      <c r="AB112" s="53" t="s">
        <v>56</v>
      </c>
      <c r="AC112" s="53">
        <v>0</v>
      </c>
      <c r="AD112" s="53"/>
      <c r="AE112" s="53">
        <v>0</v>
      </c>
      <c r="AF112" s="53">
        <v>0</v>
      </c>
      <c r="AG112" s="53" t="s">
        <v>102</v>
      </c>
      <c r="AH112" s="53">
        <v>0</v>
      </c>
      <c r="AI112" s="53" t="s">
        <v>59</v>
      </c>
      <c r="AJ112" s="53" t="s">
        <v>60</v>
      </c>
      <c r="AK112" s="51"/>
      <c r="AL112" s="53" t="s">
        <v>61</v>
      </c>
      <c r="AM112" s="53" t="s">
        <v>2955</v>
      </c>
      <c r="AN112" s="53" t="s">
        <v>3074</v>
      </c>
      <c r="AO112" s="53" t="s">
        <v>88</v>
      </c>
      <c r="AP112" s="53" t="s">
        <v>2078</v>
      </c>
      <c r="AQ112" s="53" t="s">
        <v>65</v>
      </c>
      <c r="AR112" s="53" t="s">
        <v>201</v>
      </c>
      <c r="AS112" s="53" t="s">
        <v>92</v>
      </c>
      <c r="AT112" s="53" t="s">
        <v>3075</v>
      </c>
      <c r="AU112" s="53" t="s">
        <v>93</v>
      </c>
      <c r="AV112" s="53" t="s">
        <v>2459</v>
      </c>
      <c r="AW112" s="53" t="s">
        <v>444</v>
      </c>
      <c r="AX112" s="53">
        <v>0</v>
      </c>
      <c r="AY112" s="53" t="s">
        <v>3014</v>
      </c>
      <c r="AZ112" s="53" t="s">
        <v>3108</v>
      </c>
      <c r="BA112" s="58">
        <v>42812</v>
      </c>
      <c r="BB112" s="53" t="s">
        <v>417</v>
      </c>
      <c r="BC112" s="29">
        <v>42812</v>
      </c>
      <c r="BD112" s="29" t="s">
        <v>2459</v>
      </c>
      <c r="BE112" s="79">
        <v>4</v>
      </c>
      <c r="BF112" s="78">
        <v>0.13333333333333333</v>
      </c>
    </row>
    <row r="113" spans="1:58" x14ac:dyDescent="0.25">
      <c r="A113" s="49" t="s">
        <v>1973</v>
      </c>
      <c r="B113" s="51" t="s">
        <v>3015</v>
      </c>
      <c r="C113" s="51"/>
      <c r="D113" s="51"/>
      <c r="E113" s="51"/>
      <c r="F113" s="51"/>
      <c r="G113" s="51"/>
      <c r="H113" s="51"/>
      <c r="I113" s="54" t="s">
        <v>369</v>
      </c>
      <c r="J113" s="47"/>
      <c r="K113" s="47"/>
      <c r="L113" s="6"/>
      <c r="M113" s="24"/>
      <c r="N113" s="24"/>
      <c r="O113" s="62" t="s">
        <v>375</v>
      </c>
      <c r="P113" s="53">
        <v>2426980</v>
      </c>
      <c r="Q113" s="53" t="s">
        <v>3111</v>
      </c>
      <c r="R113" s="53" t="s">
        <v>3112</v>
      </c>
      <c r="S113" s="53" t="s">
        <v>52</v>
      </c>
      <c r="T113" s="53"/>
      <c r="U113" s="53" t="s">
        <v>3074</v>
      </c>
      <c r="V113" s="53"/>
      <c r="W113" s="53" t="s">
        <v>56</v>
      </c>
      <c r="X113" s="53">
        <v>0</v>
      </c>
      <c r="Y113" s="53">
        <v>0</v>
      </c>
      <c r="Z113" s="53" t="s">
        <v>56</v>
      </c>
      <c r="AA113" s="53" t="s">
        <v>56</v>
      </c>
      <c r="AB113" s="53" t="s">
        <v>56</v>
      </c>
      <c r="AC113" s="53">
        <v>0</v>
      </c>
      <c r="AD113" s="53"/>
      <c r="AE113" s="53">
        <v>0</v>
      </c>
      <c r="AF113" s="53">
        <v>0</v>
      </c>
      <c r="AG113" s="53" t="s">
        <v>102</v>
      </c>
      <c r="AH113" s="53">
        <v>0</v>
      </c>
      <c r="AI113" s="53" t="s">
        <v>59</v>
      </c>
      <c r="AJ113" s="53" t="s">
        <v>60</v>
      </c>
      <c r="AK113" s="51"/>
      <c r="AL113" s="53" t="s">
        <v>61</v>
      </c>
      <c r="AM113" s="53" t="s">
        <v>2955</v>
      </c>
      <c r="AN113" s="53" t="s">
        <v>3074</v>
      </c>
      <c r="AO113" s="53" t="s">
        <v>64</v>
      </c>
      <c r="AP113" s="53" t="s">
        <v>200</v>
      </c>
      <c r="AQ113" s="53" t="s">
        <v>65</v>
      </c>
      <c r="AR113" s="53" t="s">
        <v>201</v>
      </c>
      <c r="AS113" s="53" t="s">
        <v>92</v>
      </c>
      <c r="AT113" s="53" t="s">
        <v>3075</v>
      </c>
      <c r="AU113" s="53" t="s">
        <v>93</v>
      </c>
      <c r="AV113" s="53" t="s">
        <v>2459</v>
      </c>
      <c r="AW113" s="53" t="s">
        <v>444</v>
      </c>
      <c r="AX113" s="53">
        <v>0</v>
      </c>
      <c r="AY113" s="53" t="s">
        <v>3015</v>
      </c>
      <c r="AZ113" s="53" t="s">
        <v>3080</v>
      </c>
      <c r="BA113" s="58">
        <v>42812</v>
      </c>
      <c r="BB113" s="53" t="s">
        <v>417</v>
      </c>
      <c r="BC113" s="29">
        <v>42812</v>
      </c>
      <c r="BD113" s="29" t="s">
        <v>2459</v>
      </c>
      <c r="BE113" s="79">
        <v>4</v>
      </c>
      <c r="BF113" s="78">
        <v>0.13333333333333333</v>
      </c>
    </row>
    <row r="114" spans="1:58" x14ac:dyDescent="0.25">
      <c r="A114" s="49" t="s">
        <v>1973</v>
      </c>
      <c r="B114" s="51" t="s">
        <v>3016</v>
      </c>
      <c r="C114" s="51"/>
      <c r="D114" s="51"/>
      <c r="E114" s="51"/>
      <c r="F114" s="51"/>
      <c r="G114" s="51"/>
      <c r="H114" s="51"/>
      <c r="I114" s="54" t="s">
        <v>369</v>
      </c>
      <c r="J114" s="47"/>
      <c r="K114" s="47"/>
      <c r="L114" s="6"/>
      <c r="M114" s="24"/>
      <c r="N114" s="24"/>
      <c r="O114" s="62" t="s">
        <v>375</v>
      </c>
      <c r="P114" s="53">
        <v>2426962</v>
      </c>
      <c r="Q114" s="53" t="s">
        <v>3113</v>
      </c>
      <c r="R114" s="53" t="s">
        <v>3114</v>
      </c>
      <c r="S114" s="53" t="s">
        <v>52</v>
      </c>
      <c r="T114" s="53"/>
      <c r="U114" s="53" t="s">
        <v>3074</v>
      </c>
      <c r="V114" s="53"/>
      <c r="W114" s="53" t="s">
        <v>56</v>
      </c>
      <c r="X114" s="53">
        <v>0</v>
      </c>
      <c r="Y114" s="53">
        <v>0</v>
      </c>
      <c r="Z114" s="53" t="s">
        <v>56</v>
      </c>
      <c r="AA114" s="53" t="s">
        <v>56</v>
      </c>
      <c r="AB114" s="53" t="s">
        <v>56</v>
      </c>
      <c r="AC114" s="53">
        <v>0</v>
      </c>
      <c r="AD114" s="53"/>
      <c r="AE114" s="53">
        <v>0</v>
      </c>
      <c r="AF114" s="53">
        <v>0</v>
      </c>
      <c r="AG114" s="53" t="s">
        <v>102</v>
      </c>
      <c r="AH114" s="53">
        <v>0</v>
      </c>
      <c r="AI114" s="53" t="s">
        <v>59</v>
      </c>
      <c r="AJ114" s="53" t="s">
        <v>60</v>
      </c>
      <c r="AK114" s="51"/>
      <c r="AL114" s="53" t="s">
        <v>61</v>
      </c>
      <c r="AM114" s="53" t="s">
        <v>2955</v>
      </c>
      <c r="AN114" s="53" t="s">
        <v>3074</v>
      </c>
      <c r="AO114" s="53" t="s">
        <v>64</v>
      </c>
      <c r="AP114" s="53" t="s">
        <v>3115</v>
      </c>
      <c r="AQ114" s="53" t="s">
        <v>65</v>
      </c>
      <c r="AR114" s="53" t="s">
        <v>201</v>
      </c>
      <c r="AS114" s="53" t="s">
        <v>92</v>
      </c>
      <c r="AT114" s="53" t="s">
        <v>3075</v>
      </c>
      <c r="AU114" s="53" t="s">
        <v>93</v>
      </c>
      <c r="AV114" s="53" t="s">
        <v>2459</v>
      </c>
      <c r="AW114" s="53" t="s">
        <v>444</v>
      </c>
      <c r="AX114" s="53">
        <v>0</v>
      </c>
      <c r="AY114" s="53" t="s">
        <v>3016</v>
      </c>
      <c r="AZ114" s="53" t="s">
        <v>3080</v>
      </c>
      <c r="BA114" s="58">
        <v>42812</v>
      </c>
      <c r="BB114" s="53" t="s">
        <v>417</v>
      </c>
      <c r="BC114" s="29">
        <v>42812</v>
      </c>
      <c r="BD114" s="29" t="s">
        <v>2459</v>
      </c>
      <c r="BE114" s="79">
        <v>4</v>
      </c>
      <c r="BF114" s="78">
        <v>0.13333333333333333</v>
      </c>
    </row>
    <row r="115" spans="1:58" x14ac:dyDescent="0.25">
      <c r="A115" s="49" t="s">
        <v>1973</v>
      </c>
      <c r="B115" s="51" t="s">
        <v>3017</v>
      </c>
      <c r="C115" s="51"/>
      <c r="D115" s="51"/>
      <c r="E115" s="51"/>
      <c r="F115" s="51"/>
      <c r="G115" s="51"/>
      <c r="H115" s="51"/>
      <c r="I115" s="54" t="s">
        <v>369</v>
      </c>
      <c r="J115" s="47"/>
      <c r="K115" s="47"/>
      <c r="L115" s="6"/>
      <c r="M115" s="24"/>
      <c r="N115" s="24"/>
      <c r="O115" s="62" t="s">
        <v>375</v>
      </c>
      <c r="P115" s="53">
        <v>2426486</v>
      </c>
      <c r="Q115" s="53" t="s">
        <v>3116</v>
      </c>
      <c r="R115" s="53" t="s">
        <v>3117</v>
      </c>
      <c r="S115" s="53" t="s">
        <v>52</v>
      </c>
      <c r="T115" s="53"/>
      <c r="U115" s="53" t="s">
        <v>3074</v>
      </c>
      <c r="V115" s="53"/>
      <c r="W115" s="53" t="s">
        <v>56</v>
      </c>
      <c r="X115" s="53">
        <v>0</v>
      </c>
      <c r="Y115" s="53">
        <v>0</v>
      </c>
      <c r="Z115" s="53" t="s">
        <v>56</v>
      </c>
      <c r="AA115" s="53" t="s">
        <v>56</v>
      </c>
      <c r="AB115" s="53" t="s">
        <v>56</v>
      </c>
      <c r="AC115" s="53">
        <v>0</v>
      </c>
      <c r="AD115" s="53"/>
      <c r="AE115" s="53">
        <v>0</v>
      </c>
      <c r="AF115" s="53">
        <v>0</v>
      </c>
      <c r="AG115" s="53" t="s">
        <v>102</v>
      </c>
      <c r="AH115" s="53">
        <v>0</v>
      </c>
      <c r="AI115" s="53" t="s">
        <v>59</v>
      </c>
      <c r="AJ115" s="53" t="s">
        <v>60</v>
      </c>
      <c r="AK115" s="51"/>
      <c r="AL115" s="53" t="s">
        <v>61</v>
      </c>
      <c r="AM115" s="53" t="s">
        <v>2955</v>
      </c>
      <c r="AN115" s="53" t="s">
        <v>3074</v>
      </c>
      <c r="AO115" s="53" t="s">
        <v>64</v>
      </c>
      <c r="AP115" s="53" t="s">
        <v>432</v>
      </c>
      <c r="AQ115" s="53" t="s">
        <v>65</v>
      </c>
      <c r="AR115" s="53" t="s">
        <v>201</v>
      </c>
      <c r="AS115" s="53" t="s">
        <v>92</v>
      </c>
      <c r="AT115" s="53" t="s">
        <v>3075</v>
      </c>
      <c r="AU115" s="53" t="s">
        <v>93</v>
      </c>
      <c r="AV115" s="53" t="s">
        <v>2459</v>
      </c>
      <c r="AW115" s="53" t="s">
        <v>444</v>
      </c>
      <c r="AX115" s="53">
        <v>0</v>
      </c>
      <c r="AY115" s="53" t="s">
        <v>3017</v>
      </c>
      <c r="AZ115" s="53" t="s">
        <v>3108</v>
      </c>
      <c r="BA115" s="58">
        <v>42811</v>
      </c>
      <c r="BB115" s="53" t="s">
        <v>417</v>
      </c>
      <c r="BC115" s="29">
        <v>42811</v>
      </c>
      <c r="BD115" s="29" t="s">
        <v>2459</v>
      </c>
      <c r="BE115" s="79">
        <v>5</v>
      </c>
      <c r="BF115" s="78">
        <v>0.16666666666666666</v>
      </c>
    </row>
    <row r="116" spans="1:58" x14ac:dyDescent="0.25">
      <c r="A116" s="49" t="s">
        <v>1973</v>
      </c>
      <c r="B116" s="51" t="s">
        <v>3018</v>
      </c>
      <c r="C116" s="51"/>
      <c r="D116" s="51"/>
      <c r="E116" s="51"/>
      <c r="F116" s="51"/>
      <c r="G116" s="51"/>
      <c r="H116" s="51"/>
      <c r="I116" s="54" t="s">
        <v>369</v>
      </c>
      <c r="J116" s="47"/>
      <c r="K116" s="47"/>
      <c r="L116" s="6"/>
      <c r="M116" s="24"/>
      <c r="N116" s="24"/>
      <c r="O116" s="62" t="s">
        <v>375</v>
      </c>
      <c r="P116" s="53">
        <v>2426811</v>
      </c>
      <c r="Q116" s="53" t="s">
        <v>3118</v>
      </c>
      <c r="R116" s="53" t="s">
        <v>3119</v>
      </c>
      <c r="S116" s="53" t="s">
        <v>52</v>
      </c>
      <c r="T116" s="53"/>
      <c r="U116" s="53" t="s">
        <v>3074</v>
      </c>
      <c r="V116" s="53"/>
      <c r="W116" s="53" t="s">
        <v>56</v>
      </c>
      <c r="X116" s="53">
        <v>0</v>
      </c>
      <c r="Y116" s="53">
        <v>0</v>
      </c>
      <c r="Z116" s="53" t="s">
        <v>56</v>
      </c>
      <c r="AA116" s="53" t="s">
        <v>56</v>
      </c>
      <c r="AB116" s="53" t="s">
        <v>56</v>
      </c>
      <c r="AC116" s="53">
        <v>0</v>
      </c>
      <c r="AD116" s="53"/>
      <c r="AE116" s="53">
        <v>0</v>
      </c>
      <c r="AF116" s="53">
        <v>0</v>
      </c>
      <c r="AG116" s="53" t="s">
        <v>102</v>
      </c>
      <c r="AH116" s="53">
        <v>0</v>
      </c>
      <c r="AI116" s="53" t="s">
        <v>59</v>
      </c>
      <c r="AJ116" s="53" t="s">
        <v>60</v>
      </c>
      <c r="AK116" s="51"/>
      <c r="AL116" s="53" t="s">
        <v>61</v>
      </c>
      <c r="AM116" s="53" t="s">
        <v>2955</v>
      </c>
      <c r="AN116" s="53" t="s">
        <v>3074</v>
      </c>
      <c r="AO116" s="53" t="s">
        <v>88</v>
      </c>
      <c r="AP116" s="53" t="s">
        <v>3120</v>
      </c>
      <c r="AQ116" s="53" t="s">
        <v>65</v>
      </c>
      <c r="AR116" s="53" t="s">
        <v>201</v>
      </c>
      <c r="AS116" s="53" t="s">
        <v>92</v>
      </c>
      <c r="AT116" s="53" t="s">
        <v>3075</v>
      </c>
      <c r="AU116" s="53" t="s">
        <v>93</v>
      </c>
      <c r="AV116" s="53" t="s">
        <v>2459</v>
      </c>
      <c r="AW116" s="53" t="s">
        <v>444</v>
      </c>
      <c r="AX116" s="53">
        <v>0</v>
      </c>
      <c r="AY116" s="53" t="s">
        <v>3018</v>
      </c>
      <c r="AZ116" s="53" t="s">
        <v>3080</v>
      </c>
      <c r="BA116" s="58">
        <v>42812</v>
      </c>
      <c r="BB116" s="53" t="s">
        <v>417</v>
      </c>
      <c r="BC116" s="29">
        <v>42812</v>
      </c>
      <c r="BD116" s="29" t="s">
        <v>2459</v>
      </c>
      <c r="BE116" s="79">
        <v>4</v>
      </c>
      <c r="BF116" s="78">
        <v>0.13333333333333333</v>
      </c>
    </row>
    <row r="117" spans="1:58" x14ac:dyDescent="0.25">
      <c r="A117" s="49" t="s">
        <v>1973</v>
      </c>
      <c r="B117" s="51" t="s">
        <v>3019</v>
      </c>
      <c r="C117" s="51"/>
      <c r="D117" s="51"/>
      <c r="E117" s="51"/>
      <c r="F117" s="51"/>
      <c r="G117" s="51"/>
      <c r="H117" s="51"/>
      <c r="I117" s="54" t="s">
        <v>369</v>
      </c>
      <c r="J117" s="47"/>
      <c r="K117" s="47"/>
      <c r="L117" s="6"/>
      <c r="M117" s="24"/>
      <c r="N117" s="24"/>
      <c r="O117" s="62" t="s">
        <v>375</v>
      </c>
      <c r="P117" s="53">
        <v>2426451</v>
      </c>
      <c r="Q117" s="53" t="s">
        <v>3121</v>
      </c>
      <c r="R117" s="53" t="s">
        <v>3122</v>
      </c>
      <c r="S117" s="53" t="s">
        <v>52</v>
      </c>
      <c r="T117" s="53"/>
      <c r="U117" s="53" t="s">
        <v>3074</v>
      </c>
      <c r="V117" s="53"/>
      <c r="W117" s="53" t="s">
        <v>56</v>
      </c>
      <c r="X117" s="53">
        <v>0</v>
      </c>
      <c r="Y117" s="53">
        <v>0</v>
      </c>
      <c r="Z117" s="53" t="s">
        <v>56</v>
      </c>
      <c r="AA117" s="53" t="s">
        <v>56</v>
      </c>
      <c r="AB117" s="53" t="s">
        <v>56</v>
      </c>
      <c r="AC117" s="53">
        <v>0</v>
      </c>
      <c r="AD117" s="53"/>
      <c r="AE117" s="53">
        <v>0</v>
      </c>
      <c r="AF117" s="53">
        <v>0</v>
      </c>
      <c r="AG117" s="53" t="s">
        <v>102</v>
      </c>
      <c r="AH117" s="53">
        <v>0</v>
      </c>
      <c r="AI117" s="53" t="s">
        <v>59</v>
      </c>
      <c r="AJ117" s="53" t="s">
        <v>60</v>
      </c>
      <c r="AK117" s="51"/>
      <c r="AL117" s="53" t="s">
        <v>61</v>
      </c>
      <c r="AM117" s="53" t="s">
        <v>2955</v>
      </c>
      <c r="AN117" s="53" t="s">
        <v>3074</v>
      </c>
      <c r="AO117" s="53" t="s">
        <v>88</v>
      </c>
      <c r="AP117" s="53" t="s">
        <v>2514</v>
      </c>
      <c r="AQ117" s="53" t="s">
        <v>65</v>
      </c>
      <c r="AR117" s="53" t="s">
        <v>201</v>
      </c>
      <c r="AS117" s="53" t="s">
        <v>92</v>
      </c>
      <c r="AT117" s="53" t="s">
        <v>3075</v>
      </c>
      <c r="AU117" s="53" t="s">
        <v>93</v>
      </c>
      <c r="AV117" s="53" t="s">
        <v>2459</v>
      </c>
      <c r="AW117" s="53" t="s">
        <v>444</v>
      </c>
      <c r="AX117" s="53">
        <v>0</v>
      </c>
      <c r="AY117" s="53" t="s">
        <v>3019</v>
      </c>
      <c r="AZ117" s="53" t="s">
        <v>3080</v>
      </c>
      <c r="BA117" s="58">
        <v>42811</v>
      </c>
      <c r="BB117" s="53" t="s">
        <v>417</v>
      </c>
      <c r="BC117" s="29">
        <v>42811</v>
      </c>
      <c r="BD117" s="29" t="s">
        <v>2459</v>
      </c>
      <c r="BE117" s="79">
        <v>5</v>
      </c>
      <c r="BF117" s="78">
        <v>0.16666666666666666</v>
      </c>
    </row>
    <row r="118" spans="1:58" x14ac:dyDescent="0.25">
      <c r="A118" s="49" t="s">
        <v>1973</v>
      </c>
      <c r="B118" s="51" t="s">
        <v>3020</v>
      </c>
      <c r="C118" s="51"/>
      <c r="D118" s="51"/>
      <c r="E118" s="51"/>
      <c r="F118" s="51"/>
      <c r="G118" s="51"/>
      <c r="H118" s="51"/>
      <c r="I118" s="54" t="s">
        <v>369</v>
      </c>
      <c r="J118" s="47"/>
      <c r="K118" s="47"/>
      <c r="L118" s="6"/>
      <c r="M118" s="24"/>
      <c r="N118" s="24"/>
      <c r="O118" s="62" t="s">
        <v>375</v>
      </c>
      <c r="P118" s="53">
        <v>2425469</v>
      </c>
      <c r="Q118" s="53" t="s">
        <v>3123</v>
      </c>
      <c r="R118" s="53" t="s">
        <v>3124</v>
      </c>
      <c r="S118" s="53" t="s">
        <v>52</v>
      </c>
      <c r="T118" s="53"/>
      <c r="U118" s="53" t="s">
        <v>3074</v>
      </c>
      <c r="V118" s="53"/>
      <c r="W118" s="53" t="s">
        <v>56</v>
      </c>
      <c r="X118" s="53">
        <v>0</v>
      </c>
      <c r="Y118" s="53">
        <v>0</v>
      </c>
      <c r="Z118" s="53" t="s">
        <v>56</v>
      </c>
      <c r="AA118" s="53" t="s">
        <v>56</v>
      </c>
      <c r="AB118" s="53" t="s">
        <v>56</v>
      </c>
      <c r="AC118" s="53">
        <v>0</v>
      </c>
      <c r="AD118" s="53"/>
      <c r="AE118" s="53">
        <v>0</v>
      </c>
      <c r="AF118" s="53">
        <v>0</v>
      </c>
      <c r="AG118" s="53" t="s">
        <v>102</v>
      </c>
      <c r="AH118" s="53">
        <v>0</v>
      </c>
      <c r="AI118" s="53" t="s">
        <v>59</v>
      </c>
      <c r="AJ118" s="53" t="s">
        <v>60</v>
      </c>
      <c r="AK118" s="51"/>
      <c r="AL118" s="53" t="s">
        <v>61</v>
      </c>
      <c r="AM118" s="53" t="s">
        <v>2955</v>
      </c>
      <c r="AN118" s="53" t="s">
        <v>3074</v>
      </c>
      <c r="AO118" s="53" t="s">
        <v>88</v>
      </c>
      <c r="AP118" s="53" t="s">
        <v>169</v>
      </c>
      <c r="AQ118" s="53" t="s">
        <v>65</v>
      </c>
      <c r="AR118" s="53" t="s">
        <v>3098</v>
      </c>
      <c r="AS118" s="53" t="s">
        <v>283</v>
      </c>
      <c r="AT118" s="53" t="s">
        <v>3075</v>
      </c>
      <c r="AU118" s="53" t="s">
        <v>93</v>
      </c>
      <c r="AV118" s="53" t="s">
        <v>2459</v>
      </c>
      <c r="AW118" s="53" t="s">
        <v>444</v>
      </c>
      <c r="AX118" s="53">
        <v>0</v>
      </c>
      <c r="AY118" s="53" t="s">
        <v>3020</v>
      </c>
      <c r="AZ118" s="53" t="s">
        <v>3125</v>
      </c>
      <c r="BA118" s="58">
        <v>42809</v>
      </c>
      <c r="BB118" s="53" t="s">
        <v>417</v>
      </c>
      <c r="BC118" s="29">
        <v>42809</v>
      </c>
      <c r="BD118" s="29" t="s">
        <v>2459</v>
      </c>
      <c r="BE118" s="79">
        <v>7</v>
      </c>
      <c r="BF118" s="78">
        <v>0.23333333333333334</v>
      </c>
    </row>
    <row r="119" spans="1:58" x14ac:dyDescent="0.25">
      <c r="A119" s="49" t="s">
        <v>1973</v>
      </c>
      <c r="B119" s="51" t="s">
        <v>3021</v>
      </c>
      <c r="C119" s="51"/>
      <c r="D119" s="51"/>
      <c r="E119" s="51"/>
      <c r="F119" s="51"/>
      <c r="G119" s="51"/>
      <c r="H119" s="51"/>
      <c r="I119" s="54" t="s">
        <v>369</v>
      </c>
      <c r="J119" s="47"/>
      <c r="K119" s="47"/>
      <c r="L119" s="6"/>
      <c r="M119" s="24"/>
      <c r="N119" s="24"/>
      <c r="O119" s="62" t="s">
        <v>375</v>
      </c>
      <c r="P119" s="53">
        <v>2427030</v>
      </c>
      <c r="Q119" s="53" t="s">
        <v>3126</v>
      </c>
      <c r="R119" s="53" t="s">
        <v>3127</v>
      </c>
      <c r="S119" s="53" t="s">
        <v>52</v>
      </c>
      <c r="T119" s="53"/>
      <c r="U119" s="53" t="s">
        <v>3074</v>
      </c>
      <c r="V119" s="53"/>
      <c r="W119" s="53" t="s">
        <v>56</v>
      </c>
      <c r="X119" s="53">
        <v>0</v>
      </c>
      <c r="Y119" s="53">
        <v>0</v>
      </c>
      <c r="Z119" s="53" t="s">
        <v>56</v>
      </c>
      <c r="AA119" s="53" t="s">
        <v>56</v>
      </c>
      <c r="AB119" s="53" t="s">
        <v>56</v>
      </c>
      <c r="AC119" s="53">
        <v>0</v>
      </c>
      <c r="AD119" s="53"/>
      <c r="AE119" s="53">
        <v>0</v>
      </c>
      <c r="AF119" s="53">
        <v>0</v>
      </c>
      <c r="AG119" s="53" t="s">
        <v>102</v>
      </c>
      <c r="AH119" s="53">
        <v>0</v>
      </c>
      <c r="AI119" s="53" t="s">
        <v>59</v>
      </c>
      <c r="AJ119" s="53" t="s">
        <v>60</v>
      </c>
      <c r="AK119" s="51"/>
      <c r="AL119" s="53" t="s">
        <v>61</v>
      </c>
      <c r="AM119" s="53" t="s">
        <v>2955</v>
      </c>
      <c r="AN119" s="53" t="s">
        <v>3074</v>
      </c>
      <c r="AO119" s="53" t="s">
        <v>64</v>
      </c>
      <c r="AP119" s="53" t="s">
        <v>3128</v>
      </c>
      <c r="AQ119" s="53" t="s">
        <v>65</v>
      </c>
      <c r="AR119" s="53" t="s">
        <v>201</v>
      </c>
      <c r="AS119" s="53" t="s">
        <v>92</v>
      </c>
      <c r="AT119" s="53" t="s">
        <v>3075</v>
      </c>
      <c r="AU119" s="53" t="s">
        <v>93</v>
      </c>
      <c r="AV119" s="53" t="s">
        <v>2459</v>
      </c>
      <c r="AW119" s="53" t="s">
        <v>444</v>
      </c>
      <c r="AX119" s="53">
        <v>0</v>
      </c>
      <c r="AY119" s="53" t="s">
        <v>3021</v>
      </c>
      <c r="AZ119" s="53" t="s">
        <v>3080</v>
      </c>
      <c r="BA119" s="58">
        <v>42812</v>
      </c>
      <c r="BB119" s="53" t="s">
        <v>417</v>
      </c>
      <c r="BC119" s="29">
        <v>42812</v>
      </c>
      <c r="BD119" s="29" t="s">
        <v>2459</v>
      </c>
      <c r="BE119" s="79">
        <v>4</v>
      </c>
      <c r="BF119" s="78">
        <v>0.13333333333333333</v>
      </c>
    </row>
    <row r="120" spans="1:58" x14ac:dyDescent="0.25">
      <c r="A120" s="49" t="s">
        <v>1973</v>
      </c>
      <c r="B120" s="51" t="s">
        <v>3022</v>
      </c>
      <c r="C120" s="51"/>
      <c r="D120" s="51"/>
      <c r="E120" s="51"/>
      <c r="F120" s="51"/>
      <c r="G120" s="51"/>
      <c r="H120" s="51"/>
      <c r="I120" s="54" t="s">
        <v>369</v>
      </c>
      <c r="J120" s="47"/>
      <c r="K120" s="47"/>
      <c r="L120" s="6"/>
      <c r="M120" s="24"/>
      <c r="N120" s="24"/>
      <c r="O120" s="62" t="s">
        <v>375</v>
      </c>
      <c r="P120" s="53">
        <v>2420179</v>
      </c>
      <c r="Q120" s="53" t="s">
        <v>3129</v>
      </c>
      <c r="R120" s="53" t="s">
        <v>3130</v>
      </c>
      <c r="S120" s="53" t="s">
        <v>52</v>
      </c>
      <c r="T120" s="53"/>
      <c r="U120" s="53" t="s">
        <v>3074</v>
      </c>
      <c r="V120" s="53"/>
      <c r="W120" s="53" t="s">
        <v>56</v>
      </c>
      <c r="X120" s="53">
        <v>0</v>
      </c>
      <c r="Y120" s="53">
        <v>0</v>
      </c>
      <c r="Z120" s="53" t="s">
        <v>56</v>
      </c>
      <c r="AA120" s="53" t="s">
        <v>56</v>
      </c>
      <c r="AB120" s="53" t="s">
        <v>56</v>
      </c>
      <c r="AC120" s="53">
        <v>0</v>
      </c>
      <c r="AD120" s="53"/>
      <c r="AE120" s="53">
        <v>0</v>
      </c>
      <c r="AF120" s="53">
        <v>0</v>
      </c>
      <c r="AG120" s="53" t="s">
        <v>102</v>
      </c>
      <c r="AH120" s="53">
        <v>0</v>
      </c>
      <c r="AI120" s="53" t="s">
        <v>59</v>
      </c>
      <c r="AJ120" s="53" t="s">
        <v>60</v>
      </c>
      <c r="AK120" s="51"/>
      <c r="AL120" s="53" t="s">
        <v>61</v>
      </c>
      <c r="AM120" s="53" t="s">
        <v>2955</v>
      </c>
      <c r="AN120" s="53" t="s">
        <v>3074</v>
      </c>
      <c r="AO120" s="53" t="s">
        <v>88</v>
      </c>
      <c r="AP120" s="53" t="s">
        <v>3131</v>
      </c>
      <c r="AQ120" s="53" t="s">
        <v>65</v>
      </c>
      <c r="AR120" s="53" t="s">
        <v>201</v>
      </c>
      <c r="AS120" s="53" t="s">
        <v>92</v>
      </c>
      <c r="AT120" s="53" t="s">
        <v>3075</v>
      </c>
      <c r="AU120" s="53" t="s">
        <v>93</v>
      </c>
      <c r="AV120" s="53" t="s">
        <v>2029</v>
      </c>
      <c r="AW120" s="53" t="s">
        <v>444</v>
      </c>
      <c r="AX120" s="53">
        <v>0</v>
      </c>
      <c r="AY120" s="53" t="s">
        <v>3022</v>
      </c>
      <c r="AZ120" s="53" t="s">
        <v>3132</v>
      </c>
      <c r="BA120" s="58">
        <v>42791</v>
      </c>
      <c r="BB120" s="53" t="s">
        <v>417</v>
      </c>
      <c r="BC120" s="29">
        <v>42791</v>
      </c>
      <c r="BD120" s="29" t="s">
        <v>2029</v>
      </c>
      <c r="BE120" s="79">
        <v>10</v>
      </c>
      <c r="BF120" s="78">
        <v>0.33333333333333331</v>
      </c>
    </row>
    <row r="121" spans="1:58" x14ac:dyDescent="0.25">
      <c r="A121" s="49" t="s">
        <v>1973</v>
      </c>
      <c r="B121" s="51" t="s">
        <v>3023</v>
      </c>
      <c r="C121" s="51"/>
      <c r="D121" s="51"/>
      <c r="E121" s="51"/>
      <c r="F121" s="51"/>
      <c r="G121" s="51"/>
      <c r="H121" s="51"/>
      <c r="I121" s="54" t="s">
        <v>369</v>
      </c>
      <c r="J121" s="47"/>
      <c r="K121" s="47"/>
      <c r="L121" s="6"/>
      <c r="M121" s="24"/>
      <c r="N121" s="24"/>
      <c r="O121" s="62" t="s">
        <v>375</v>
      </c>
      <c r="P121" s="53">
        <v>2418148</v>
      </c>
      <c r="Q121" s="53" t="s">
        <v>3133</v>
      </c>
      <c r="R121" s="53" t="s">
        <v>3134</v>
      </c>
      <c r="S121" s="53" t="s">
        <v>52</v>
      </c>
      <c r="T121" s="53"/>
      <c r="U121" s="53" t="s">
        <v>3074</v>
      </c>
      <c r="V121" s="53"/>
      <c r="W121" s="53" t="s">
        <v>56</v>
      </c>
      <c r="X121" s="53">
        <v>0</v>
      </c>
      <c r="Y121" s="53">
        <v>0</v>
      </c>
      <c r="Z121" s="53" t="s">
        <v>56</v>
      </c>
      <c r="AA121" s="53" t="s">
        <v>56</v>
      </c>
      <c r="AB121" s="53" t="s">
        <v>56</v>
      </c>
      <c r="AC121" s="53">
        <v>0</v>
      </c>
      <c r="AD121" s="53"/>
      <c r="AE121" s="53">
        <v>0</v>
      </c>
      <c r="AF121" s="53">
        <v>0</v>
      </c>
      <c r="AG121" s="53" t="s">
        <v>102</v>
      </c>
      <c r="AH121" s="53">
        <v>0</v>
      </c>
      <c r="AI121" s="53" t="s">
        <v>59</v>
      </c>
      <c r="AJ121" s="53" t="s">
        <v>60</v>
      </c>
      <c r="AK121" s="51"/>
      <c r="AL121" s="53" t="s">
        <v>61</v>
      </c>
      <c r="AM121" s="53" t="s">
        <v>2955</v>
      </c>
      <c r="AN121" s="53" t="s">
        <v>3074</v>
      </c>
      <c r="AO121" s="53" t="s">
        <v>64</v>
      </c>
      <c r="AP121" s="53" t="s">
        <v>169</v>
      </c>
      <c r="AQ121" s="53" t="s">
        <v>65</v>
      </c>
      <c r="AR121" s="53" t="s">
        <v>3135</v>
      </c>
      <c r="AS121" s="53" t="s">
        <v>283</v>
      </c>
      <c r="AT121" s="53" t="s">
        <v>3075</v>
      </c>
      <c r="AU121" s="53" t="s">
        <v>93</v>
      </c>
      <c r="AV121" s="53" t="s">
        <v>2029</v>
      </c>
      <c r="AW121" s="53" t="s">
        <v>444</v>
      </c>
      <c r="AX121" s="53">
        <v>0</v>
      </c>
      <c r="AY121" s="53" t="s">
        <v>3023</v>
      </c>
      <c r="AZ121" s="53" t="s">
        <v>2589</v>
      </c>
      <c r="BA121" s="58">
        <v>42787</v>
      </c>
      <c r="BB121" s="53" t="s">
        <v>417</v>
      </c>
      <c r="BC121" s="29">
        <v>42787</v>
      </c>
      <c r="BD121" s="29" t="s">
        <v>2029</v>
      </c>
      <c r="BE121" s="79">
        <v>14</v>
      </c>
      <c r="BF121" s="78">
        <v>0.46666666666666667</v>
      </c>
    </row>
    <row r="122" spans="1:58" x14ac:dyDescent="0.25">
      <c r="A122" s="49" t="s">
        <v>1973</v>
      </c>
      <c r="B122" s="51" t="s">
        <v>3024</v>
      </c>
      <c r="C122" s="51"/>
      <c r="D122" s="51"/>
      <c r="E122" s="51"/>
      <c r="F122" s="51"/>
      <c r="G122" s="51"/>
      <c r="H122" s="51"/>
      <c r="I122" s="54" t="s">
        <v>369</v>
      </c>
      <c r="J122" s="47"/>
      <c r="K122" s="47"/>
      <c r="L122" s="6"/>
      <c r="M122" s="24"/>
      <c r="N122" s="24"/>
      <c r="O122" s="62" t="s">
        <v>375</v>
      </c>
      <c r="P122" s="53">
        <v>2415408</v>
      </c>
      <c r="Q122" s="53" t="s">
        <v>3136</v>
      </c>
      <c r="R122" s="53" t="s">
        <v>3137</v>
      </c>
      <c r="S122" s="53" t="s">
        <v>52</v>
      </c>
      <c r="T122" s="53"/>
      <c r="U122" s="53" t="s">
        <v>3074</v>
      </c>
      <c r="V122" s="53"/>
      <c r="W122" s="53" t="s">
        <v>56</v>
      </c>
      <c r="X122" s="53">
        <v>0</v>
      </c>
      <c r="Y122" s="53">
        <v>0</v>
      </c>
      <c r="Z122" s="53" t="s">
        <v>56</v>
      </c>
      <c r="AA122" s="53" t="s">
        <v>56</v>
      </c>
      <c r="AB122" s="53" t="s">
        <v>56</v>
      </c>
      <c r="AC122" s="53">
        <v>0</v>
      </c>
      <c r="AD122" s="53"/>
      <c r="AE122" s="53">
        <v>0</v>
      </c>
      <c r="AF122" s="53">
        <v>0</v>
      </c>
      <c r="AG122" s="53" t="s">
        <v>102</v>
      </c>
      <c r="AH122" s="53">
        <v>0</v>
      </c>
      <c r="AI122" s="53" t="s">
        <v>59</v>
      </c>
      <c r="AJ122" s="53" t="s">
        <v>60</v>
      </c>
      <c r="AK122" s="51"/>
      <c r="AL122" s="53" t="s">
        <v>61</v>
      </c>
      <c r="AM122" s="53" t="s">
        <v>2955</v>
      </c>
      <c r="AN122" s="53" t="s">
        <v>3074</v>
      </c>
      <c r="AO122" s="53" t="s">
        <v>88</v>
      </c>
      <c r="AP122" s="53" t="s">
        <v>169</v>
      </c>
      <c r="AQ122" s="53" t="s">
        <v>65</v>
      </c>
      <c r="AR122" s="53" t="s">
        <v>282</v>
      </c>
      <c r="AS122" s="53" t="s">
        <v>283</v>
      </c>
      <c r="AT122" s="53" t="s">
        <v>3075</v>
      </c>
      <c r="AU122" s="53" t="s">
        <v>93</v>
      </c>
      <c r="AV122" s="53" t="s">
        <v>2029</v>
      </c>
      <c r="AW122" s="53" t="s">
        <v>444</v>
      </c>
      <c r="AX122" s="53">
        <v>0</v>
      </c>
      <c r="AY122" s="53" t="s">
        <v>3024</v>
      </c>
      <c r="AZ122" s="53" t="s">
        <v>3138</v>
      </c>
      <c r="BA122" s="58">
        <v>42777</v>
      </c>
      <c r="BB122" s="53" t="s">
        <v>417</v>
      </c>
      <c r="BC122" s="29">
        <v>42777</v>
      </c>
      <c r="BD122" s="29" t="s">
        <v>2029</v>
      </c>
      <c r="BE122" s="79">
        <v>24</v>
      </c>
      <c r="BF122" s="78">
        <v>0.8</v>
      </c>
    </row>
    <row r="123" spans="1:58" x14ac:dyDescent="0.25">
      <c r="A123" s="49" t="s">
        <v>1973</v>
      </c>
      <c r="B123" s="51" t="s">
        <v>3025</v>
      </c>
      <c r="C123" s="51"/>
      <c r="D123" s="51"/>
      <c r="E123" s="51"/>
      <c r="F123" s="51"/>
      <c r="G123" s="51"/>
      <c r="H123" s="51"/>
      <c r="I123" s="54" t="s">
        <v>369</v>
      </c>
      <c r="J123" s="47"/>
      <c r="K123" s="47"/>
      <c r="L123" s="6"/>
      <c r="M123" s="24"/>
      <c r="N123" s="24"/>
      <c r="O123" s="62" t="s">
        <v>375</v>
      </c>
      <c r="P123" s="53">
        <v>2415311</v>
      </c>
      <c r="Q123" s="53" t="s">
        <v>3139</v>
      </c>
      <c r="R123" s="53" t="s">
        <v>3140</v>
      </c>
      <c r="S123" s="53" t="s">
        <v>52</v>
      </c>
      <c r="T123" s="53"/>
      <c r="U123" s="53" t="s">
        <v>3074</v>
      </c>
      <c r="V123" s="53"/>
      <c r="W123" s="53" t="s">
        <v>56</v>
      </c>
      <c r="X123" s="53">
        <v>0</v>
      </c>
      <c r="Y123" s="53">
        <v>0</v>
      </c>
      <c r="Z123" s="53" t="s">
        <v>56</v>
      </c>
      <c r="AA123" s="53" t="s">
        <v>56</v>
      </c>
      <c r="AB123" s="53" t="s">
        <v>56</v>
      </c>
      <c r="AC123" s="53">
        <v>0</v>
      </c>
      <c r="AD123" s="53"/>
      <c r="AE123" s="53">
        <v>0</v>
      </c>
      <c r="AF123" s="53">
        <v>0</v>
      </c>
      <c r="AG123" s="53" t="s">
        <v>102</v>
      </c>
      <c r="AH123" s="53">
        <v>0</v>
      </c>
      <c r="AI123" s="53" t="s">
        <v>59</v>
      </c>
      <c r="AJ123" s="53" t="s">
        <v>60</v>
      </c>
      <c r="AK123" s="51"/>
      <c r="AL123" s="53" t="s">
        <v>61</v>
      </c>
      <c r="AM123" s="53" t="s">
        <v>2955</v>
      </c>
      <c r="AN123" s="53" t="s">
        <v>3074</v>
      </c>
      <c r="AO123" s="53" t="s">
        <v>88</v>
      </c>
      <c r="AP123" s="53" t="s">
        <v>153</v>
      </c>
      <c r="AQ123" s="53" t="s">
        <v>65</v>
      </c>
      <c r="AR123" s="53" t="s">
        <v>3098</v>
      </c>
      <c r="AS123" s="53" t="s">
        <v>283</v>
      </c>
      <c r="AT123" s="53" t="s">
        <v>3075</v>
      </c>
      <c r="AU123" s="53" t="s">
        <v>93</v>
      </c>
      <c r="AV123" s="53" t="s">
        <v>2029</v>
      </c>
      <c r="AW123" s="53" t="s">
        <v>444</v>
      </c>
      <c r="AX123" s="53">
        <v>0</v>
      </c>
      <c r="AY123" s="53" t="s">
        <v>3025</v>
      </c>
      <c r="AZ123" s="53" t="s">
        <v>3099</v>
      </c>
      <c r="BA123" s="58">
        <v>42777</v>
      </c>
      <c r="BB123" s="53" t="s">
        <v>417</v>
      </c>
      <c r="BC123" s="29">
        <v>42777</v>
      </c>
      <c r="BD123" s="29" t="s">
        <v>2029</v>
      </c>
      <c r="BE123" s="79">
        <v>24</v>
      </c>
      <c r="BF123" s="78">
        <v>0.8</v>
      </c>
    </row>
    <row r="124" spans="1:58" x14ac:dyDescent="0.25">
      <c r="A124" s="49" t="s">
        <v>1973</v>
      </c>
      <c r="B124" s="51" t="s">
        <v>3026</v>
      </c>
      <c r="C124" s="51"/>
      <c r="D124" s="51"/>
      <c r="E124" s="51"/>
      <c r="F124" s="51"/>
      <c r="G124" s="51"/>
      <c r="H124" s="51"/>
      <c r="I124" s="54" t="s">
        <v>369</v>
      </c>
      <c r="J124" s="47"/>
      <c r="K124" s="47"/>
      <c r="L124" s="6"/>
      <c r="M124" s="24"/>
      <c r="N124" s="24"/>
      <c r="O124" s="62" t="s">
        <v>375</v>
      </c>
      <c r="P124" s="53">
        <v>2415215</v>
      </c>
      <c r="Q124" s="53" t="s">
        <v>3141</v>
      </c>
      <c r="R124" s="53" t="s">
        <v>3142</v>
      </c>
      <c r="S124" s="53" t="s">
        <v>52</v>
      </c>
      <c r="T124" s="53"/>
      <c r="U124" s="53" t="s">
        <v>3074</v>
      </c>
      <c r="V124" s="53"/>
      <c r="W124" s="53" t="s">
        <v>56</v>
      </c>
      <c r="X124" s="53">
        <v>0</v>
      </c>
      <c r="Y124" s="53">
        <v>0</v>
      </c>
      <c r="Z124" s="53" t="s">
        <v>56</v>
      </c>
      <c r="AA124" s="53" t="s">
        <v>56</v>
      </c>
      <c r="AB124" s="53" t="s">
        <v>56</v>
      </c>
      <c r="AC124" s="53">
        <v>0</v>
      </c>
      <c r="AD124" s="53"/>
      <c r="AE124" s="53">
        <v>0</v>
      </c>
      <c r="AF124" s="53">
        <v>0</v>
      </c>
      <c r="AG124" s="53" t="s">
        <v>102</v>
      </c>
      <c r="AH124" s="53">
        <v>0</v>
      </c>
      <c r="AI124" s="53" t="s">
        <v>59</v>
      </c>
      <c r="AJ124" s="53" t="s">
        <v>60</v>
      </c>
      <c r="AK124" s="51"/>
      <c r="AL124" s="53" t="s">
        <v>61</v>
      </c>
      <c r="AM124" s="53" t="s">
        <v>2955</v>
      </c>
      <c r="AN124" s="53" t="s">
        <v>3074</v>
      </c>
      <c r="AO124" s="53" t="s">
        <v>64</v>
      </c>
      <c r="AP124" s="53" t="s">
        <v>187</v>
      </c>
      <c r="AQ124" s="53" t="s">
        <v>65</v>
      </c>
      <c r="AR124" s="53" t="s">
        <v>282</v>
      </c>
      <c r="AS124" s="53" t="s">
        <v>283</v>
      </c>
      <c r="AT124" s="53" t="s">
        <v>3075</v>
      </c>
      <c r="AU124" s="53" t="s">
        <v>93</v>
      </c>
      <c r="AV124" s="53" t="s">
        <v>2029</v>
      </c>
      <c r="AW124" s="53" t="s">
        <v>444</v>
      </c>
      <c r="AX124" s="53">
        <v>0</v>
      </c>
      <c r="AY124" s="53" t="s">
        <v>3026</v>
      </c>
      <c r="AZ124" s="53" t="s">
        <v>3143</v>
      </c>
      <c r="BA124" s="58">
        <v>42777</v>
      </c>
      <c r="BB124" s="53" t="s">
        <v>417</v>
      </c>
      <c r="BC124" s="29">
        <v>42777</v>
      </c>
      <c r="BD124" s="29" t="s">
        <v>2029</v>
      </c>
      <c r="BE124" s="79">
        <v>24</v>
      </c>
      <c r="BF124" s="78">
        <v>0.8</v>
      </c>
    </row>
    <row r="125" spans="1:58" x14ac:dyDescent="0.25">
      <c r="A125" s="49" t="s">
        <v>1973</v>
      </c>
      <c r="B125" s="51" t="s">
        <v>3027</v>
      </c>
      <c r="C125" s="51"/>
      <c r="D125" s="51"/>
      <c r="E125" s="51"/>
      <c r="F125" s="51"/>
      <c r="G125" s="51"/>
      <c r="H125" s="51"/>
      <c r="I125" s="54" t="s">
        <v>369</v>
      </c>
      <c r="J125" s="47"/>
      <c r="K125" s="47"/>
      <c r="L125" s="6"/>
      <c r="M125" s="24"/>
      <c r="N125" s="24"/>
      <c r="O125" s="62" t="s">
        <v>375</v>
      </c>
      <c r="P125" s="53">
        <v>2415091</v>
      </c>
      <c r="Q125" s="53" t="s">
        <v>3144</v>
      </c>
      <c r="R125" s="53" t="s">
        <v>3145</v>
      </c>
      <c r="S125" s="53" t="s">
        <v>52</v>
      </c>
      <c r="T125" s="53"/>
      <c r="U125" s="53" t="s">
        <v>3074</v>
      </c>
      <c r="V125" s="53"/>
      <c r="W125" s="53" t="s">
        <v>56</v>
      </c>
      <c r="X125" s="53">
        <v>0</v>
      </c>
      <c r="Y125" s="53">
        <v>0</v>
      </c>
      <c r="Z125" s="53" t="s">
        <v>56</v>
      </c>
      <c r="AA125" s="53" t="s">
        <v>56</v>
      </c>
      <c r="AB125" s="53" t="s">
        <v>56</v>
      </c>
      <c r="AC125" s="53">
        <v>0</v>
      </c>
      <c r="AD125" s="53"/>
      <c r="AE125" s="53">
        <v>0</v>
      </c>
      <c r="AF125" s="53">
        <v>0</v>
      </c>
      <c r="AG125" s="53" t="s">
        <v>102</v>
      </c>
      <c r="AH125" s="53">
        <v>0</v>
      </c>
      <c r="AI125" s="53" t="s">
        <v>59</v>
      </c>
      <c r="AJ125" s="53" t="s">
        <v>60</v>
      </c>
      <c r="AK125" s="51"/>
      <c r="AL125" s="53" t="s">
        <v>61</v>
      </c>
      <c r="AM125" s="53" t="s">
        <v>2955</v>
      </c>
      <c r="AN125" s="53" t="s">
        <v>3074</v>
      </c>
      <c r="AO125" s="53" t="s">
        <v>64</v>
      </c>
      <c r="AP125" s="53" t="s">
        <v>169</v>
      </c>
      <c r="AQ125" s="53" t="s">
        <v>65</v>
      </c>
      <c r="AR125" s="53" t="s">
        <v>3146</v>
      </c>
      <c r="AS125" s="53" t="s">
        <v>283</v>
      </c>
      <c r="AT125" s="53" t="s">
        <v>3075</v>
      </c>
      <c r="AU125" s="53" t="s">
        <v>93</v>
      </c>
      <c r="AV125" s="53" t="s">
        <v>2029</v>
      </c>
      <c r="AW125" s="53" t="s">
        <v>444</v>
      </c>
      <c r="AX125" s="53">
        <v>0</v>
      </c>
      <c r="AY125" s="53" t="s">
        <v>3027</v>
      </c>
      <c r="AZ125" s="53" t="s">
        <v>3143</v>
      </c>
      <c r="BA125" s="58">
        <v>42777</v>
      </c>
      <c r="BB125" s="53" t="s">
        <v>417</v>
      </c>
      <c r="BC125" s="29">
        <v>42777</v>
      </c>
      <c r="BD125" s="29" t="s">
        <v>2029</v>
      </c>
      <c r="BE125" s="79">
        <v>24</v>
      </c>
      <c r="BF125" s="78">
        <v>0.8</v>
      </c>
    </row>
    <row r="126" spans="1:58" x14ac:dyDescent="0.25">
      <c r="A126" s="49" t="s">
        <v>1973</v>
      </c>
      <c r="B126" s="51" t="s">
        <v>3028</v>
      </c>
      <c r="C126" s="51"/>
      <c r="D126" s="51"/>
      <c r="E126" s="51"/>
      <c r="F126" s="51"/>
      <c r="G126" s="51"/>
      <c r="H126" s="51"/>
      <c r="I126" s="54" t="s">
        <v>369</v>
      </c>
      <c r="J126" s="47"/>
      <c r="K126" s="47"/>
      <c r="L126" s="6"/>
      <c r="M126" s="24"/>
      <c r="N126" s="24"/>
      <c r="O126" s="62" t="s">
        <v>375</v>
      </c>
      <c r="P126" s="53">
        <v>2414747</v>
      </c>
      <c r="Q126" s="53" t="s">
        <v>3147</v>
      </c>
      <c r="R126" s="53" t="s">
        <v>3148</v>
      </c>
      <c r="S126" s="53" t="s">
        <v>52</v>
      </c>
      <c r="T126" s="53"/>
      <c r="U126" s="53" t="s">
        <v>3074</v>
      </c>
      <c r="V126" s="53"/>
      <c r="W126" s="53" t="s">
        <v>56</v>
      </c>
      <c r="X126" s="53">
        <v>0</v>
      </c>
      <c r="Y126" s="53">
        <v>0</v>
      </c>
      <c r="Z126" s="53" t="s">
        <v>56</v>
      </c>
      <c r="AA126" s="53" t="s">
        <v>56</v>
      </c>
      <c r="AB126" s="53" t="s">
        <v>56</v>
      </c>
      <c r="AC126" s="53">
        <v>0</v>
      </c>
      <c r="AD126" s="53"/>
      <c r="AE126" s="53">
        <v>0</v>
      </c>
      <c r="AF126" s="53">
        <v>0</v>
      </c>
      <c r="AG126" s="53" t="s">
        <v>102</v>
      </c>
      <c r="AH126" s="53">
        <v>0</v>
      </c>
      <c r="AI126" s="53" t="s">
        <v>59</v>
      </c>
      <c r="AJ126" s="53" t="s">
        <v>60</v>
      </c>
      <c r="AK126" s="51"/>
      <c r="AL126" s="53" t="s">
        <v>61</v>
      </c>
      <c r="AM126" s="53" t="s">
        <v>2955</v>
      </c>
      <c r="AN126" s="53" t="s">
        <v>3074</v>
      </c>
      <c r="AO126" s="53" t="s">
        <v>64</v>
      </c>
      <c r="AP126" s="53" t="s">
        <v>187</v>
      </c>
      <c r="AQ126" s="53" t="s">
        <v>65</v>
      </c>
      <c r="AR126" s="53" t="s">
        <v>3098</v>
      </c>
      <c r="AS126" s="53" t="s">
        <v>283</v>
      </c>
      <c r="AT126" s="53" t="s">
        <v>3075</v>
      </c>
      <c r="AU126" s="53" t="s">
        <v>93</v>
      </c>
      <c r="AV126" s="53" t="s">
        <v>2029</v>
      </c>
      <c r="AW126" s="53" t="s">
        <v>444</v>
      </c>
      <c r="AX126" s="53">
        <v>0</v>
      </c>
      <c r="AY126" s="53" t="s">
        <v>3028</v>
      </c>
      <c r="AZ126" s="53" t="s">
        <v>3099</v>
      </c>
      <c r="BA126" s="58">
        <v>42776</v>
      </c>
      <c r="BB126" s="53" t="s">
        <v>417</v>
      </c>
      <c r="BC126" s="29">
        <v>42776</v>
      </c>
      <c r="BD126" s="29" t="s">
        <v>2029</v>
      </c>
      <c r="BE126" s="79">
        <v>25</v>
      </c>
      <c r="BF126" s="78">
        <v>0.83333333333333337</v>
      </c>
    </row>
    <row r="127" spans="1:58" x14ac:dyDescent="0.25">
      <c r="A127" s="49" t="s">
        <v>1973</v>
      </c>
      <c r="B127" s="51" t="s">
        <v>3029</v>
      </c>
      <c r="C127" s="51"/>
      <c r="D127" s="51"/>
      <c r="E127" s="51"/>
      <c r="F127" s="51"/>
      <c r="G127" s="51"/>
      <c r="H127" s="51"/>
      <c r="I127" s="54" t="s">
        <v>369</v>
      </c>
      <c r="J127" s="47"/>
      <c r="K127" s="47"/>
      <c r="L127" s="6"/>
      <c r="M127" s="24"/>
      <c r="N127" s="24"/>
      <c r="O127" s="62" t="s">
        <v>375</v>
      </c>
      <c r="P127" s="53">
        <v>2411269</v>
      </c>
      <c r="Q127" s="53" t="s">
        <v>3149</v>
      </c>
      <c r="R127" s="53" t="s">
        <v>3150</v>
      </c>
      <c r="S127" s="53" t="s">
        <v>52</v>
      </c>
      <c r="T127" s="53"/>
      <c r="U127" s="53" t="s">
        <v>3074</v>
      </c>
      <c r="V127" s="53"/>
      <c r="W127" s="53" t="s">
        <v>56</v>
      </c>
      <c r="X127" s="53">
        <v>0</v>
      </c>
      <c r="Y127" s="53">
        <v>0</v>
      </c>
      <c r="Z127" s="53" t="s">
        <v>56</v>
      </c>
      <c r="AA127" s="53" t="s">
        <v>56</v>
      </c>
      <c r="AB127" s="53" t="s">
        <v>56</v>
      </c>
      <c r="AC127" s="53">
        <v>0</v>
      </c>
      <c r="AD127" s="53"/>
      <c r="AE127" s="53">
        <v>0</v>
      </c>
      <c r="AF127" s="53">
        <v>0</v>
      </c>
      <c r="AG127" s="53" t="s">
        <v>102</v>
      </c>
      <c r="AH127" s="53">
        <v>0</v>
      </c>
      <c r="AI127" s="53" t="s">
        <v>59</v>
      </c>
      <c r="AJ127" s="53" t="s">
        <v>60</v>
      </c>
      <c r="AK127" s="51"/>
      <c r="AL127" s="53" t="s">
        <v>61</v>
      </c>
      <c r="AM127" s="53" t="s">
        <v>2955</v>
      </c>
      <c r="AN127" s="53" t="s">
        <v>3074</v>
      </c>
      <c r="AO127" s="53" t="s">
        <v>88</v>
      </c>
      <c r="AP127" s="53" t="s">
        <v>169</v>
      </c>
      <c r="AQ127" s="53" t="s">
        <v>65</v>
      </c>
      <c r="AR127" s="53" t="s">
        <v>201</v>
      </c>
      <c r="AS127" s="53" t="s">
        <v>92</v>
      </c>
      <c r="AT127" s="53" t="s">
        <v>3075</v>
      </c>
      <c r="AU127" s="53" t="s">
        <v>93</v>
      </c>
      <c r="AV127" s="53" t="s">
        <v>2029</v>
      </c>
      <c r="AW127" s="53" t="s">
        <v>444</v>
      </c>
      <c r="AX127" s="53">
        <v>0</v>
      </c>
      <c r="AY127" s="53" t="s">
        <v>3029</v>
      </c>
      <c r="AZ127" s="53" t="s">
        <v>3151</v>
      </c>
      <c r="BA127" s="58">
        <v>42768</v>
      </c>
      <c r="BB127" s="53" t="s">
        <v>417</v>
      </c>
      <c r="BC127" s="29">
        <v>42768</v>
      </c>
      <c r="BD127" s="29" t="s">
        <v>2029</v>
      </c>
      <c r="BE127" s="79">
        <v>33</v>
      </c>
      <c r="BF127" s="78">
        <v>1.1000000000000001</v>
      </c>
    </row>
    <row r="128" spans="1:58" x14ac:dyDescent="0.25">
      <c r="A128" s="49" t="s">
        <v>1973</v>
      </c>
      <c r="B128" s="51" t="s">
        <v>3030</v>
      </c>
      <c r="C128" s="51"/>
      <c r="D128" s="51"/>
      <c r="E128" s="51"/>
      <c r="F128" s="51"/>
      <c r="G128" s="51"/>
      <c r="H128" s="51"/>
      <c r="I128" s="54" t="s">
        <v>369</v>
      </c>
      <c r="J128" s="47"/>
      <c r="K128" s="47"/>
      <c r="L128" s="6"/>
      <c r="M128" s="24"/>
      <c r="N128" s="24"/>
      <c r="O128" s="62" t="s">
        <v>375</v>
      </c>
      <c r="P128" s="53">
        <v>2410024</v>
      </c>
      <c r="Q128" s="53" t="s">
        <v>3152</v>
      </c>
      <c r="R128" s="53" t="s">
        <v>3153</v>
      </c>
      <c r="S128" s="53" t="s">
        <v>52</v>
      </c>
      <c r="T128" s="53"/>
      <c r="U128" s="53" t="s">
        <v>3074</v>
      </c>
      <c r="V128" s="53"/>
      <c r="W128" s="53" t="s">
        <v>56</v>
      </c>
      <c r="X128" s="53">
        <v>0</v>
      </c>
      <c r="Y128" s="53">
        <v>0</v>
      </c>
      <c r="Z128" s="53" t="s">
        <v>56</v>
      </c>
      <c r="AA128" s="53" t="s">
        <v>56</v>
      </c>
      <c r="AB128" s="53" t="s">
        <v>56</v>
      </c>
      <c r="AC128" s="53">
        <v>0</v>
      </c>
      <c r="AD128" s="53"/>
      <c r="AE128" s="53">
        <v>0</v>
      </c>
      <c r="AF128" s="53">
        <v>0</v>
      </c>
      <c r="AG128" s="53" t="s">
        <v>102</v>
      </c>
      <c r="AH128" s="53">
        <v>0</v>
      </c>
      <c r="AI128" s="53" t="s">
        <v>59</v>
      </c>
      <c r="AJ128" s="53" t="s">
        <v>60</v>
      </c>
      <c r="AK128" s="51"/>
      <c r="AL128" s="53" t="s">
        <v>61</v>
      </c>
      <c r="AM128" s="53" t="s">
        <v>2955</v>
      </c>
      <c r="AN128" s="53" t="s">
        <v>3074</v>
      </c>
      <c r="AO128" s="53" t="s">
        <v>88</v>
      </c>
      <c r="AP128" s="53" t="s">
        <v>153</v>
      </c>
      <c r="AQ128" s="53" t="s">
        <v>65</v>
      </c>
      <c r="AR128" s="53" t="s">
        <v>3154</v>
      </c>
      <c r="AS128" s="53" t="s">
        <v>283</v>
      </c>
      <c r="AT128" s="53" t="s">
        <v>3075</v>
      </c>
      <c r="AU128" s="53" t="s">
        <v>93</v>
      </c>
      <c r="AV128" s="53" t="s">
        <v>2029</v>
      </c>
      <c r="AW128" s="53" t="s">
        <v>444</v>
      </c>
      <c r="AX128" s="53">
        <v>0</v>
      </c>
      <c r="AY128" s="53" t="s">
        <v>3030</v>
      </c>
      <c r="AZ128" s="53" t="s">
        <v>2551</v>
      </c>
      <c r="BA128" s="58">
        <v>42763</v>
      </c>
      <c r="BB128" s="53" t="s">
        <v>417</v>
      </c>
      <c r="BC128" s="29">
        <v>42763</v>
      </c>
      <c r="BD128" s="29" t="s">
        <v>2029</v>
      </c>
      <c r="BE128" s="79">
        <v>38</v>
      </c>
      <c r="BF128" s="78">
        <v>1.2666666666666666</v>
      </c>
    </row>
    <row r="129" spans="1:58" x14ac:dyDescent="0.25">
      <c r="A129" s="49" t="s">
        <v>1973</v>
      </c>
      <c r="B129" s="51" t="s">
        <v>3031</v>
      </c>
      <c r="C129" s="51"/>
      <c r="D129" s="51"/>
      <c r="E129" s="51"/>
      <c r="F129" s="51"/>
      <c r="G129" s="51"/>
      <c r="H129" s="51"/>
      <c r="I129" s="54" t="s">
        <v>369</v>
      </c>
      <c r="J129" s="47"/>
      <c r="K129" s="47"/>
      <c r="L129" s="6"/>
      <c r="M129" s="24"/>
      <c r="N129" s="24"/>
      <c r="O129" s="62" t="s">
        <v>375</v>
      </c>
      <c r="P129" s="53">
        <v>2409826</v>
      </c>
      <c r="Q129" s="53" t="s">
        <v>3155</v>
      </c>
      <c r="R129" s="53" t="s">
        <v>3156</v>
      </c>
      <c r="S129" s="53" t="s">
        <v>52</v>
      </c>
      <c r="T129" s="53"/>
      <c r="U129" s="53" t="s">
        <v>3074</v>
      </c>
      <c r="V129" s="53"/>
      <c r="W129" s="53" t="s">
        <v>56</v>
      </c>
      <c r="X129" s="53">
        <v>0</v>
      </c>
      <c r="Y129" s="53">
        <v>0</v>
      </c>
      <c r="Z129" s="53" t="s">
        <v>56</v>
      </c>
      <c r="AA129" s="53" t="s">
        <v>56</v>
      </c>
      <c r="AB129" s="53" t="s">
        <v>56</v>
      </c>
      <c r="AC129" s="53">
        <v>0</v>
      </c>
      <c r="AD129" s="53"/>
      <c r="AE129" s="53">
        <v>0</v>
      </c>
      <c r="AF129" s="53">
        <v>0</v>
      </c>
      <c r="AG129" s="53" t="s">
        <v>102</v>
      </c>
      <c r="AH129" s="53">
        <v>0</v>
      </c>
      <c r="AI129" s="53" t="s">
        <v>59</v>
      </c>
      <c r="AJ129" s="53" t="s">
        <v>60</v>
      </c>
      <c r="AK129" s="51"/>
      <c r="AL129" s="53" t="s">
        <v>61</v>
      </c>
      <c r="AM129" s="53" t="s">
        <v>2955</v>
      </c>
      <c r="AN129" s="53" t="s">
        <v>3074</v>
      </c>
      <c r="AO129" s="53" t="s">
        <v>88</v>
      </c>
      <c r="AP129" s="53" t="s">
        <v>169</v>
      </c>
      <c r="AQ129" s="53" t="s">
        <v>65</v>
      </c>
      <c r="AR129" s="53" t="s">
        <v>3098</v>
      </c>
      <c r="AS129" s="53" t="s">
        <v>283</v>
      </c>
      <c r="AT129" s="53" t="s">
        <v>3075</v>
      </c>
      <c r="AU129" s="53" t="s">
        <v>93</v>
      </c>
      <c r="AV129" s="53" t="s">
        <v>2029</v>
      </c>
      <c r="AW129" s="53" t="s">
        <v>444</v>
      </c>
      <c r="AX129" s="53">
        <v>0</v>
      </c>
      <c r="AY129" s="53" t="s">
        <v>3031</v>
      </c>
      <c r="AZ129" s="53" t="s">
        <v>2253</v>
      </c>
      <c r="BA129" s="58">
        <v>42763</v>
      </c>
      <c r="BB129" s="53" t="s">
        <v>417</v>
      </c>
      <c r="BC129" s="29">
        <v>42763</v>
      </c>
      <c r="BD129" s="29" t="s">
        <v>2029</v>
      </c>
      <c r="BE129" s="79">
        <v>38</v>
      </c>
      <c r="BF129" s="78">
        <v>1.2666666666666666</v>
      </c>
    </row>
    <row r="130" spans="1:58" x14ac:dyDescent="0.25">
      <c r="A130" s="49" t="s">
        <v>1973</v>
      </c>
      <c r="B130" s="51" t="s">
        <v>3032</v>
      </c>
      <c r="C130" s="51"/>
      <c r="D130" s="51"/>
      <c r="E130" s="51"/>
      <c r="F130" s="51"/>
      <c r="G130" s="51"/>
      <c r="H130" s="51"/>
      <c r="I130" s="54" t="s">
        <v>369</v>
      </c>
      <c r="J130" s="47"/>
      <c r="K130" s="47"/>
      <c r="L130" s="6"/>
      <c r="M130" s="24"/>
      <c r="N130" s="24"/>
      <c r="O130" s="62" t="s">
        <v>375</v>
      </c>
      <c r="P130" s="53">
        <v>2409963</v>
      </c>
      <c r="Q130" s="53" t="s">
        <v>3157</v>
      </c>
      <c r="R130" s="53" t="s">
        <v>3158</v>
      </c>
      <c r="S130" s="53" t="s">
        <v>52</v>
      </c>
      <c r="T130" s="53"/>
      <c r="U130" s="53" t="s">
        <v>3074</v>
      </c>
      <c r="V130" s="53"/>
      <c r="W130" s="53" t="s">
        <v>56</v>
      </c>
      <c r="X130" s="53">
        <v>0</v>
      </c>
      <c r="Y130" s="53">
        <v>0</v>
      </c>
      <c r="Z130" s="53" t="s">
        <v>56</v>
      </c>
      <c r="AA130" s="53" t="s">
        <v>56</v>
      </c>
      <c r="AB130" s="53" t="s">
        <v>56</v>
      </c>
      <c r="AC130" s="53">
        <v>0</v>
      </c>
      <c r="AD130" s="53"/>
      <c r="AE130" s="53">
        <v>0</v>
      </c>
      <c r="AF130" s="53">
        <v>0</v>
      </c>
      <c r="AG130" s="53" t="s">
        <v>102</v>
      </c>
      <c r="AH130" s="53">
        <v>0</v>
      </c>
      <c r="AI130" s="53" t="s">
        <v>59</v>
      </c>
      <c r="AJ130" s="53" t="s">
        <v>60</v>
      </c>
      <c r="AK130" s="51"/>
      <c r="AL130" s="53" t="s">
        <v>61</v>
      </c>
      <c r="AM130" s="53" t="s">
        <v>2955</v>
      </c>
      <c r="AN130" s="53" t="s">
        <v>3074</v>
      </c>
      <c r="AO130" s="53" t="s">
        <v>88</v>
      </c>
      <c r="AP130" s="53" t="s">
        <v>169</v>
      </c>
      <c r="AQ130" s="53" t="s">
        <v>65</v>
      </c>
      <c r="AR130" s="53" t="s">
        <v>3098</v>
      </c>
      <c r="AS130" s="53" t="s">
        <v>283</v>
      </c>
      <c r="AT130" s="53" t="s">
        <v>3075</v>
      </c>
      <c r="AU130" s="53" t="s">
        <v>93</v>
      </c>
      <c r="AV130" s="53" t="s">
        <v>2029</v>
      </c>
      <c r="AW130" s="53" t="s">
        <v>444</v>
      </c>
      <c r="AX130" s="53">
        <v>0</v>
      </c>
      <c r="AY130" s="53" t="s">
        <v>3032</v>
      </c>
      <c r="AZ130" s="53" t="s">
        <v>3159</v>
      </c>
      <c r="BA130" s="58">
        <v>42763</v>
      </c>
      <c r="BB130" s="53" t="s">
        <v>417</v>
      </c>
      <c r="BC130" s="29">
        <v>42763</v>
      </c>
      <c r="BD130" s="29" t="s">
        <v>2029</v>
      </c>
      <c r="BE130" s="79">
        <v>38</v>
      </c>
      <c r="BF130" s="78">
        <v>1.2666666666666666</v>
      </c>
    </row>
    <row r="131" spans="1:58" x14ac:dyDescent="0.25">
      <c r="A131" s="49" t="s">
        <v>1973</v>
      </c>
      <c r="B131" s="51" t="s">
        <v>3033</v>
      </c>
      <c r="C131" s="51"/>
      <c r="D131" s="51"/>
      <c r="E131" s="51"/>
      <c r="F131" s="51"/>
      <c r="G131" s="51"/>
      <c r="H131" s="51"/>
      <c r="I131" s="54" t="s">
        <v>369</v>
      </c>
      <c r="J131" s="47"/>
      <c r="K131" s="47"/>
      <c r="L131" s="6"/>
      <c r="M131" s="24"/>
      <c r="N131" s="24"/>
      <c r="O131" s="62" t="s">
        <v>375</v>
      </c>
      <c r="P131" s="53">
        <v>2409077</v>
      </c>
      <c r="Q131" s="53" t="s">
        <v>3160</v>
      </c>
      <c r="R131" s="53" t="s">
        <v>3161</v>
      </c>
      <c r="S131" s="53" t="s">
        <v>52</v>
      </c>
      <c r="T131" s="53"/>
      <c r="U131" s="53" t="s">
        <v>3074</v>
      </c>
      <c r="V131" s="53"/>
      <c r="W131" s="53" t="s">
        <v>56</v>
      </c>
      <c r="X131" s="53">
        <v>0</v>
      </c>
      <c r="Y131" s="53">
        <v>0</v>
      </c>
      <c r="Z131" s="53" t="s">
        <v>56</v>
      </c>
      <c r="AA131" s="53" t="s">
        <v>56</v>
      </c>
      <c r="AB131" s="53" t="s">
        <v>56</v>
      </c>
      <c r="AC131" s="53">
        <v>0</v>
      </c>
      <c r="AD131" s="53"/>
      <c r="AE131" s="53">
        <v>0</v>
      </c>
      <c r="AF131" s="53">
        <v>0</v>
      </c>
      <c r="AG131" s="53" t="s">
        <v>102</v>
      </c>
      <c r="AH131" s="53">
        <v>0</v>
      </c>
      <c r="AI131" s="53" t="s">
        <v>59</v>
      </c>
      <c r="AJ131" s="53" t="s">
        <v>60</v>
      </c>
      <c r="AK131" s="51"/>
      <c r="AL131" s="53" t="s">
        <v>61</v>
      </c>
      <c r="AM131" s="53" t="s">
        <v>2955</v>
      </c>
      <c r="AN131" s="53" t="s">
        <v>3074</v>
      </c>
      <c r="AO131" s="53" t="s">
        <v>88</v>
      </c>
      <c r="AP131" s="53" t="s">
        <v>347</v>
      </c>
      <c r="AQ131" s="53" t="s">
        <v>65</v>
      </c>
      <c r="AR131" s="53" t="s">
        <v>282</v>
      </c>
      <c r="AS131" s="53" t="s">
        <v>283</v>
      </c>
      <c r="AT131" s="53" t="s">
        <v>3075</v>
      </c>
      <c r="AU131" s="53" t="s">
        <v>93</v>
      </c>
      <c r="AV131" s="53" t="s">
        <v>2029</v>
      </c>
      <c r="AW131" s="53" t="s">
        <v>444</v>
      </c>
      <c r="AX131" s="53">
        <v>0</v>
      </c>
      <c r="AY131" s="53" t="s">
        <v>3033</v>
      </c>
      <c r="AZ131" s="53" t="s">
        <v>1530</v>
      </c>
      <c r="BA131" s="58">
        <v>42761</v>
      </c>
      <c r="BB131" s="53" t="s">
        <v>417</v>
      </c>
      <c r="BC131" s="29">
        <v>42761</v>
      </c>
      <c r="BD131" s="29" t="s">
        <v>2029</v>
      </c>
      <c r="BE131" s="79">
        <v>40</v>
      </c>
      <c r="BF131" s="78">
        <v>1.3333333333333333</v>
      </c>
    </row>
    <row r="132" spans="1:58" x14ac:dyDescent="0.25">
      <c r="A132" s="49" t="s">
        <v>1973</v>
      </c>
      <c r="B132" s="51" t="s">
        <v>3034</v>
      </c>
      <c r="C132" s="51"/>
      <c r="D132" s="51"/>
      <c r="E132" s="51"/>
      <c r="F132" s="51"/>
      <c r="G132" s="51"/>
      <c r="H132" s="51"/>
      <c r="I132" s="54" t="s">
        <v>369</v>
      </c>
      <c r="J132" s="47"/>
      <c r="K132" s="47"/>
      <c r="L132" s="6"/>
      <c r="M132" s="24"/>
      <c r="N132" s="24"/>
      <c r="O132" s="62" t="s">
        <v>375</v>
      </c>
      <c r="P132" s="53">
        <v>2409526</v>
      </c>
      <c r="Q132" s="53" t="s">
        <v>3162</v>
      </c>
      <c r="R132" s="53" t="s">
        <v>3163</v>
      </c>
      <c r="S132" s="53" t="s">
        <v>52</v>
      </c>
      <c r="T132" s="53"/>
      <c r="U132" s="53" t="s">
        <v>3074</v>
      </c>
      <c r="V132" s="53"/>
      <c r="W132" s="53" t="s">
        <v>56</v>
      </c>
      <c r="X132" s="53">
        <v>0</v>
      </c>
      <c r="Y132" s="53">
        <v>0</v>
      </c>
      <c r="Z132" s="53" t="s">
        <v>56</v>
      </c>
      <c r="AA132" s="53" t="s">
        <v>56</v>
      </c>
      <c r="AB132" s="53" t="s">
        <v>56</v>
      </c>
      <c r="AC132" s="53">
        <v>0</v>
      </c>
      <c r="AD132" s="53"/>
      <c r="AE132" s="53">
        <v>0</v>
      </c>
      <c r="AF132" s="53">
        <v>0</v>
      </c>
      <c r="AG132" s="53" t="s">
        <v>102</v>
      </c>
      <c r="AH132" s="53">
        <v>0</v>
      </c>
      <c r="AI132" s="53" t="s">
        <v>59</v>
      </c>
      <c r="AJ132" s="53" t="s">
        <v>60</v>
      </c>
      <c r="AK132" s="51"/>
      <c r="AL132" s="53" t="s">
        <v>61</v>
      </c>
      <c r="AM132" s="53" t="s">
        <v>2955</v>
      </c>
      <c r="AN132" s="53" t="s">
        <v>3074</v>
      </c>
      <c r="AO132" s="53" t="s">
        <v>88</v>
      </c>
      <c r="AP132" s="53" t="s">
        <v>187</v>
      </c>
      <c r="AQ132" s="53" t="s">
        <v>65</v>
      </c>
      <c r="AR132" s="53" t="s">
        <v>3098</v>
      </c>
      <c r="AS132" s="53" t="s">
        <v>283</v>
      </c>
      <c r="AT132" s="53" t="s">
        <v>3075</v>
      </c>
      <c r="AU132" s="53" t="s">
        <v>93</v>
      </c>
      <c r="AV132" s="53" t="s">
        <v>2029</v>
      </c>
      <c r="AW132" s="53" t="s">
        <v>444</v>
      </c>
      <c r="AX132" s="53">
        <v>0</v>
      </c>
      <c r="AY132" s="53" t="s">
        <v>3034</v>
      </c>
      <c r="AZ132" s="53" t="s">
        <v>3164</v>
      </c>
      <c r="BA132" s="58">
        <v>42762</v>
      </c>
      <c r="BB132" s="53" t="s">
        <v>417</v>
      </c>
      <c r="BC132" s="29">
        <v>42762</v>
      </c>
      <c r="BD132" s="29" t="s">
        <v>2029</v>
      </c>
      <c r="BE132" s="79">
        <v>39</v>
      </c>
      <c r="BF132" s="78">
        <v>1.3</v>
      </c>
    </row>
    <row r="133" spans="1:58" x14ac:dyDescent="0.25">
      <c r="A133" s="49" t="s">
        <v>1973</v>
      </c>
      <c r="B133" s="51" t="s">
        <v>3035</v>
      </c>
      <c r="C133" s="51"/>
      <c r="D133" s="51"/>
      <c r="E133" s="51"/>
      <c r="F133" s="51"/>
      <c r="G133" s="51"/>
      <c r="H133" s="51"/>
      <c r="I133" s="54" t="s">
        <v>369</v>
      </c>
      <c r="J133" s="47"/>
      <c r="K133" s="47"/>
      <c r="L133" s="6"/>
      <c r="M133" s="24"/>
      <c r="N133" s="24"/>
      <c r="O133" s="62" t="s">
        <v>375</v>
      </c>
      <c r="P133" s="53">
        <v>2409071</v>
      </c>
      <c r="Q133" s="53" t="s">
        <v>3165</v>
      </c>
      <c r="R133" s="53" t="s">
        <v>3166</v>
      </c>
      <c r="S133" s="53" t="s">
        <v>52</v>
      </c>
      <c r="T133" s="53"/>
      <c r="U133" s="53" t="s">
        <v>3074</v>
      </c>
      <c r="V133" s="53"/>
      <c r="W133" s="53" t="s">
        <v>56</v>
      </c>
      <c r="X133" s="53">
        <v>0</v>
      </c>
      <c r="Y133" s="53">
        <v>0</v>
      </c>
      <c r="Z133" s="53" t="s">
        <v>56</v>
      </c>
      <c r="AA133" s="53" t="s">
        <v>56</v>
      </c>
      <c r="AB133" s="53" t="s">
        <v>56</v>
      </c>
      <c r="AC133" s="53">
        <v>0</v>
      </c>
      <c r="AD133" s="53"/>
      <c r="AE133" s="53">
        <v>0</v>
      </c>
      <c r="AF133" s="53">
        <v>0</v>
      </c>
      <c r="AG133" s="53" t="s">
        <v>102</v>
      </c>
      <c r="AH133" s="53">
        <v>0</v>
      </c>
      <c r="AI133" s="53" t="s">
        <v>59</v>
      </c>
      <c r="AJ133" s="53" t="s">
        <v>60</v>
      </c>
      <c r="AK133" s="51"/>
      <c r="AL133" s="53" t="s">
        <v>61</v>
      </c>
      <c r="AM133" s="53" t="s">
        <v>2955</v>
      </c>
      <c r="AN133" s="53" t="s">
        <v>3074</v>
      </c>
      <c r="AO133" s="53" t="s">
        <v>88</v>
      </c>
      <c r="AP133" s="53" t="s">
        <v>347</v>
      </c>
      <c r="AQ133" s="53" t="s">
        <v>65</v>
      </c>
      <c r="AR133" s="53" t="s">
        <v>282</v>
      </c>
      <c r="AS133" s="53" t="s">
        <v>283</v>
      </c>
      <c r="AT133" s="53" t="s">
        <v>3075</v>
      </c>
      <c r="AU133" s="53" t="s">
        <v>93</v>
      </c>
      <c r="AV133" s="53" t="s">
        <v>2029</v>
      </c>
      <c r="AW133" s="53" t="s">
        <v>444</v>
      </c>
      <c r="AX133" s="53">
        <v>0</v>
      </c>
      <c r="AY133" s="53" t="s">
        <v>3035</v>
      </c>
      <c r="AZ133" s="53" t="s">
        <v>2744</v>
      </c>
      <c r="BA133" s="58">
        <v>42761</v>
      </c>
      <c r="BB133" s="53" t="s">
        <v>417</v>
      </c>
      <c r="BC133" s="29">
        <v>42761</v>
      </c>
      <c r="BD133" s="29" t="s">
        <v>2029</v>
      </c>
      <c r="BE133" s="79">
        <v>40</v>
      </c>
      <c r="BF133" s="78">
        <v>1.3333333333333333</v>
      </c>
    </row>
    <row r="134" spans="1:58" x14ac:dyDescent="0.25">
      <c r="A134" s="49" t="s">
        <v>1973</v>
      </c>
      <c r="B134" s="51" t="s">
        <v>3036</v>
      </c>
      <c r="C134" s="51"/>
      <c r="D134" s="51"/>
      <c r="E134" s="51"/>
      <c r="F134" s="51"/>
      <c r="G134" s="51"/>
      <c r="H134" s="51"/>
      <c r="I134" s="54" t="s">
        <v>369</v>
      </c>
      <c r="J134" s="47"/>
      <c r="K134" s="47"/>
      <c r="L134" s="6"/>
      <c r="M134" s="24"/>
      <c r="N134" s="24"/>
      <c r="O134" s="62" t="s">
        <v>375</v>
      </c>
      <c r="P134" s="53">
        <v>2408433</v>
      </c>
      <c r="Q134" s="53" t="s">
        <v>3167</v>
      </c>
      <c r="R134" s="53" t="s">
        <v>3168</v>
      </c>
      <c r="S134" s="53" t="s">
        <v>52</v>
      </c>
      <c r="T134" s="53"/>
      <c r="U134" s="53" t="s">
        <v>3074</v>
      </c>
      <c r="V134" s="53"/>
      <c r="W134" s="53" t="s">
        <v>56</v>
      </c>
      <c r="X134" s="53">
        <v>0</v>
      </c>
      <c r="Y134" s="53">
        <v>0</v>
      </c>
      <c r="Z134" s="53" t="s">
        <v>56</v>
      </c>
      <c r="AA134" s="53" t="s">
        <v>56</v>
      </c>
      <c r="AB134" s="53" t="s">
        <v>56</v>
      </c>
      <c r="AC134" s="53">
        <v>0</v>
      </c>
      <c r="AD134" s="53"/>
      <c r="AE134" s="53">
        <v>0</v>
      </c>
      <c r="AF134" s="53">
        <v>0</v>
      </c>
      <c r="AG134" s="53" t="s">
        <v>102</v>
      </c>
      <c r="AH134" s="53">
        <v>0</v>
      </c>
      <c r="AI134" s="53" t="s">
        <v>59</v>
      </c>
      <c r="AJ134" s="53" t="s">
        <v>60</v>
      </c>
      <c r="AK134" s="51"/>
      <c r="AL134" s="53" t="s">
        <v>61</v>
      </c>
      <c r="AM134" s="53" t="s">
        <v>2955</v>
      </c>
      <c r="AN134" s="53" t="s">
        <v>3074</v>
      </c>
      <c r="AO134" s="53" t="s">
        <v>88</v>
      </c>
      <c r="AP134" s="53" t="s">
        <v>153</v>
      </c>
      <c r="AQ134" s="53" t="s">
        <v>65</v>
      </c>
      <c r="AR134" s="53" t="s">
        <v>3086</v>
      </c>
      <c r="AS134" s="53" t="s">
        <v>283</v>
      </c>
      <c r="AT134" s="53" t="s">
        <v>3075</v>
      </c>
      <c r="AU134" s="53" t="s">
        <v>93</v>
      </c>
      <c r="AV134" s="53" t="s">
        <v>2029</v>
      </c>
      <c r="AW134" s="53" t="s">
        <v>444</v>
      </c>
      <c r="AX134" s="53">
        <v>0</v>
      </c>
      <c r="AY134" s="53" t="s">
        <v>3036</v>
      </c>
      <c r="AZ134" s="53" t="s">
        <v>3169</v>
      </c>
      <c r="BA134" s="58">
        <v>42760</v>
      </c>
      <c r="BB134" s="53" t="s">
        <v>417</v>
      </c>
      <c r="BC134" s="29">
        <v>42760</v>
      </c>
      <c r="BD134" s="29" t="s">
        <v>2029</v>
      </c>
      <c r="BE134" s="79">
        <v>41</v>
      </c>
      <c r="BF134" s="78">
        <v>1.3666666666666667</v>
      </c>
    </row>
    <row r="135" spans="1:58" x14ac:dyDescent="0.25">
      <c r="A135" s="49" t="s">
        <v>1973</v>
      </c>
      <c r="B135" s="51" t="s">
        <v>3037</v>
      </c>
      <c r="C135" s="51"/>
      <c r="D135" s="51"/>
      <c r="E135" s="51"/>
      <c r="F135" s="51"/>
      <c r="G135" s="51"/>
      <c r="H135" s="51"/>
      <c r="I135" s="54" t="s">
        <v>369</v>
      </c>
      <c r="J135" s="47"/>
      <c r="K135" s="47"/>
      <c r="L135" s="6"/>
      <c r="M135" s="24"/>
      <c r="N135" s="24"/>
      <c r="O135" s="62" t="s">
        <v>375</v>
      </c>
      <c r="P135" s="53">
        <v>2408430</v>
      </c>
      <c r="Q135" s="53" t="s">
        <v>3170</v>
      </c>
      <c r="R135" s="53" t="s">
        <v>3171</v>
      </c>
      <c r="S135" s="53" t="s">
        <v>52</v>
      </c>
      <c r="T135" s="53"/>
      <c r="U135" s="53" t="s">
        <v>3074</v>
      </c>
      <c r="V135" s="53"/>
      <c r="W135" s="53" t="s">
        <v>56</v>
      </c>
      <c r="X135" s="53">
        <v>0</v>
      </c>
      <c r="Y135" s="53">
        <v>0</v>
      </c>
      <c r="Z135" s="53" t="s">
        <v>56</v>
      </c>
      <c r="AA135" s="53" t="s">
        <v>56</v>
      </c>
      <c r="AB135" s="53" t="s">
        <v>56</v>
      </c>
      <c r="AC135" s="53">
        <v>0</v>
      </c>
      <c r="AD135" s="53"/>
      <c r="AE135" s="53">
        <v>0</v>
      </c>
      <c r="AF135" s="53">
        <v>0</v>
      </c>
      <c r="AG135" s="53" t="s">
        <v>102</v>
      </c>
      <c r="AH135" s="53">
        <v>0</v>
      </c>
      <c r="AI135" s="53" t="s">
        <v>59</v>
      </c>
      <c r="AJ135" s="53" t="s">
        <v>60</v>
      </c>
      <c r="AK135" s="51"/>
      <c r="AL135" s="53" t="s">
        <v>61</v>
      </c>
      <c r="AM135" s="53" t="s">
        <v>2955</v>
      </c>
      <c r="AN135" s="53" t="s">
        <v>3074</v>
      </c>
      <c r="AO135" s="53" t="s">
        <v>64</v>
      </c>
      <c r="AP135" s="53" t="s">
        <v>187</v>
      </c>
      <c r="AQ135" s="53" t="s">
        <v>65</v>
      </c>
      <c r="AR135" s="53" t="s">
        <v>282</v>
      </c>
      <c r="AS135" s="53" t="s">
        <v>283</v>
      </c>
      <c r="AT135" s="53" t="s">
        <v>3075</v>
      </c>
      <c r="AU135" s="53" t="s">
        <v>93</v>
      </c>
      <c r="AV135" s="53" t="s">
        <v>2029</v>
      </c>
      <c r="AW135" s="53" t="s">
        <v>444</v>
      </c>
      <c r="AX135" s="53">
        <v>0</v>
      </c>
      <c r="AY135" s="53" t="s">
        <v>3037</v>
      </c>
      <c r="AZ135" s="53" t="s">
        <v>3172</v>
      </c>
      <c r="BA135" s="58">
        <v>42760</v>
      </c>
      <c r="BB135" s="53" t="s">
        <v>417</v>
      </c>
      <c r="BC135" s="29">
        <v>42760</v>
      </c>
      <c r="BD135" s="29" t="s">
        <v>2029</v>
      </c>
      <c r="BE135" s="79">
        <v>41</v>
      </c>
      <c r="BF135" s="78">
        <v>1.3666666666666667</v>
      </c>
    </row>
    <row r="136" spans="1:58" x14ac:dyDescent="0.25">
      <c r="A136" s="49" t="s">
        <v>1973</v>
      </c>
      <c r="B136" s="51" t="s">
        <v>3038</v>
      </c>
      <c r="C136" s="51"/>
      <c r="D136" s="51"/>
      <c r="E136" s="51"/>
      <c r="F136" s="51"/>
      <c r="G136" s="51"/>
      <c r="H136" s="51"/>
      <c r="I136" s="54" t="s">
        <v>369</v>
      </c>
      <c r="J136" s="47"/>
      <c r="K136" s="47"/>
      <c r="L136" s="6"/>
      <c r="M136" s="24"/>
      <c r="N136" s="24"/>
      <c r="O136" s="62" t="s">
        <v>375</v>
      </c>
      <c r="P136" s="53">
        <v>2408424</v>
      </c>
      <c r="Q136" s="53" t="s">
        <v>3173</v>
      </c>
      <c r="R136" s="53" t="s">
        <v>3174</v>
      </c>
      <c r="S136" s="53" t="s">
        <v>52</v>
      </c>
      <c r="T136" s="53"/>
      <c r="U136" s="53" t="s">
        <v>3074</v>
      </c>
      <c r="V136" s="53"/>
      <c r="W136" s="53" t="s">
        <v>56</v>
      </c>
      <c r="X136" s="53">
        <v>0</v>
      </c>
      <c r="Y136" s="53">
        <v>0</v>
      </c>
      <c r="Z136" s="53" t="s">
        <v>56</v>
      </c>
      <c r="AA136" s="53" t="s">
        <v>56</v>
      </c>
      <c r="AB136" s="53" t="s">
        <v>56</v>
      </c>
      <c r="AC136" s="53">
        <v>0</v>
      </c>
      <c r="AD136" s="53"/>
      <c r="AE136" s="53">
        <v>0</v>
      </c>
      <c r="AF136" s="53">
        <v>0</v>
      </c>
      <c r="AG136" s="53" t="s">
        <v>102</v>
      </c>
      <c r="AH136" s="53">
        <v>0</v>
      </c>
      <c r="AI136" s="53" t="s">
        <v>59</v>
      </c>
      <c r="AJ136" s="53" t="s">
        <v>60</v>
      </c>
      <c r="AK136" s="51"/>
      <c r="AL136" s="53" t="s">
        <v>61</v>
      </c>
      <c r="AM136" s="53" t="s">
        <v>2955</v>
      </c>
      <c r="AN136" s="53" t="s">
        <v>3074</v>
      </c>
      <c r="AO136" s="53" t="s">
        <v>64</v>
      </c>
      <c r="AP136" s="53" t="s">
        <v>347</v>
      </c>
      <c r="AQ136" s="53" t="s">
        <v>65</v>
      </c>
      <c r="AR136" s="53" t="s">
        <v>282</v>
      </c>
      <c r="AS136" s="53" t="s">
        <v>283</v>
      </c>
      <c r="AT136" s="53" t="s">
        <v>3075</v>
      </c>
      <c r="AU136" s="53" t="s">
        <v>93</v>
      </c>
      <c r="AV136" s="53" t="s">
        <v>2029</v>
      </c>
      <c r="AW136" s="53" t="s">
        <v>444</v>
      </c>
      <c r="AX136" s="53">
        <v>0</v>
      </c>
      <c r="AY136" s="53" t="s">
        <v>3038</v>
      </c>
      <c r="AZ136" s="53" t="s">
        <v>3172</v>
      </c>
      <c r="BA136" s="58">
        <v>42760</v>
      </c>
      <c r="BB136" s="53" t="s">
        <v>417</v>
      </c>
      <c r="BC136" s="29">
        <v>42760</v>
      </c>
      <c r="BD136" s="29" t="s">
        <v>2029</v>
      </c>
      <c r="BE136" s="79">
        <v>41</v>
      </c>
      <c r="BF136" s="78">
        <v>1.3666666666666667</v>
      </c>
    </row>
    <row r="137" spans="1:58" x14ac:dyDescent="0.25">
      <c r="A137" s="49" t="s">
        <v>1973</v>
      </c>
      <c r="B137" s="51" t="s">
        <v>3039</v>
      </c>
      <c r="C137" s="51"/>
      <c r="D137" s="51"/>
      <c r="E137" s="51"/>
      <c r="F137" s="51"/>
      <c r="G137" s="51"/>
      <c r="H137" s="51"/>
      <c r="I137" s="54" t="s">
        <v>902</v>
      </c>
      <c r="J137" s="47"/>
      <c r="K137" s="47"/>
      <c r="L137" s="6"/>
      <c r="M137" s="24"/>
      <c r="N137" s="24"/>
      <c r="O137" s="62" t="s">
        <v>375</v>
      </c>
      <c r="P137" s="53">
        <v>2215055</v>
      </c>
      <c r="Q137" s="53" t="s">
        <v>3175</v>
      </c>
      <c r="R137" s="53" t="s">
        <v>3176</v>
      </c>
      <c r="S137" s="53" t="s">
        <v>52</v>
      </c>
      <c r="T137" s="53"/>
      <c r="U137" s="53"/>
      <c r="V137" s="53"/>
      <c r="W137" s="53" t="s">
        <v>56</v>
      </c>
      <c r="X137" s="53">
        <v>0</v>
      </c>
      <c r="Y137" s="53">
        <v>0</v>
      </c>
      <c r="Z137" s="53" t="s">
        <v>56</v>
      </c>
      <c r="AA137" s="53" t="s">
        <v>56</v>
      </c>
      <c r="AB137" s="53" t="s">
        <v>56</v>
      </c>
      <c r="AC137" s="53">
        <v>0</v>
      </c>
      <c r="AD137" s="53"/>
      <c r="AE137" s="53">
        <v>0</v>
      </c>
      <c r="AF137" s="53">
        <v>0</v>
      </c>
      <c r="AG137" s="53" t="s">
        <v>58</v>
      </c>
      <c r="AH137" s="53">
        <v>0</v>
      </c>
      <c r="AI137" s="53" t="s">
        <v>59</v>
      </c>
      <c r="AJ137" s="53" t="s">
        <v>60</v>
      </c>
      <c r="AK137" s="51"/>
      <c r="AL137" s="53" t="s">
        <v>61</v>
      </c>
      <c r="AM137" s="53" t="s">
        <v>345</v>
      </c>
      <c r="AN137" s="53" t="s">
        <v>1614</v>
      </c>
      <c r="AO137" s="53" t="s">
        <v>512</v>
      </c>
      <c r="AP137" s="53" t="s">
        <v>169</v>
      </c>
      <c r="AQ137" s="53" t="s">
        <v>65</v>
      </c>
      <c r="AR137" s="53" t="s">
        <v>201</v>
      </c>
      <c r="AS137" s="53" t="s">
        <v>92</v>
      </c>
      <c r="AT137" s="53" t="s">
        <v>68</v>
      </c>
      <c r="AU137" s="53" t="s">
        <v>93</v>
      </c>
      <c r="AV137" s="53" t="s">
        <v>2459</v>
      </c>
      <c r="AW137" s="53" t="s">
        <v>262</v>
      </c>
      <c r="AX137" s="53">
        <v>0</v>
      </c>
      <c r="AY137" s="53" t="s">
        <v>3039</v>
      </c>
      <c r="AZ137" s="53" t="s">
        <v>126</v>
      </c>
      <c r="BA137" s="58">
        <v>42431</v>
      </c>
      <c r="BB137" s="53" t="s">
        <v>517</v>
      </c>
      <c r="BC137" s="29">
        <v>42431</v>
      </c>
      <c r="BD137" s="29" t="s">
        <v>2459</v>
      </c>
      <c r="BE137" s="79">
        <v>385</v>
      </c>
      <c r="BF137" s="78">
        <v>12.833333333333334</v>
      </c>
    </row>
    <row r="138" spans="1:58" x14ac:dyDescent="0.25">
      <c r="A138" s="22" t="s">
        <v>3189</v>
      </c>
      <c r="B138" s="24" t="s">
        <v>3563</v>
      </c>
      <c r="C138" s="24"/>
      <c r="D138" s="24"/>
      <c r="E138" s="24"/>
      <c r="F138" s="24"/>
      <c r="G138" s="24"/>
      <c r="H138" s="24"/>
      <c r="I138" s="69" t="s">
        <v>369</v>
      </c>
      <c r="J138" s="47"/>
      <c r="K138" s="47"/>
      <c r="L138" s="6"/>
      <c r="M138" s="24"/>
      <c r="N138" s="24"/>
      <c r="O138" s="70" t="str">
        <f>IF(AND(BA138&gt;=[1]validação!$F$1),"ZURICH SANTANDER","ESCROW")</f>
        <v>ZURICH SANTANDER</v>
      </c>
      <c r="P138" s="23">
        <v>2373912</v>
      </c>
      <c r="Q138" s="23" t="s">
        <v>3558</v>
      </c>
      <c r="R138" s="23" t="s">
        <v>3559</v>
      </c>
      <c r="S138" s="23" t="s">
        <v>129</v>
      </c>
      <c r="T138" s="23" t="s">
        <v>3560</v>
      </c>
      <c r="U138" s="23" t="s">
        <v>3561</v>
      </c>
      <c r="V138" s="23"/>
      <c r="W138" s="23" t="s">
        <v>56</v>
      </c>
      <c r="X138" s="23">
        <v>0</v>
      </c>
      <c r="Y138" s="23">
        <v>0</v>
      </c>
      <c r="Z138" s="23" t="s">
        <v>56</v>
      </c>
      <c r="AA138" s="23" t="s">
        <v>56</v>
      </c>
      <c r="AB138" s="23" t="s">
        <v>56</v>
      </c>
      <c r="AC138" s="23">
        <v>0</v>
      </c>
      <c r="AD138" s="23"/>
      <c r="AE138" s="23">
        <v>0</v>
      </c>
      <c r="AF138" s="23">
        <v>0</v>
      </c>
      <c r="AG138" s="23" t="s">
        <v>58</v>
      </c>
      <c r="AH138" s="23">
        <v>0</v>
      </c>
      <c r="AI138" s="23" t="s">
        <v>59</v>
      </c>
      <c r="AJ138" s="23" t="s">
        <v>60</v>
      </c>
      <c r="AK138" s="24"/>
      <c r="AL138" s="23" t="s">
        <v>61</v>
      </c>
      <c r="AM138" s="23" t="s">
        <v>133</v>
      </c>
      <c r="AN138" s="23" t="s">
        <v>3562</v>
      </c>
      <c r="AO138" s="23" t="s">
        <v>88</v>
      </c>
      <c r="AP138" s="23" t="s">
        <v>89</v>
      </c>
      <c r="AQ138" s="23" t="s">
        <v>90</v>
      </c>
      <c r="AR138" s="23" t="s">
        <v>123</v>
      </c>
      <c r="AS138" s="23" t="s">
        <v>105</v>
      </c>
      <c r="AT138" s="23" t="s">
        <v>68</v>
      </c>
      <c r="AU138" s="23" t="s">
        <v>93</v>
      </c>
      <c r="AV138" s="23" t="s">
        <v>3236</v>
      </c>
      <c r="AW138" s="23" t="s">
        <v>124</v>
      </c>
      <c r="AX138" s="23">
        <v>0</v>
      </c>
      <c r="AY138" s="23" t="s">
        <v>3563</v>
      </c>
      <c r="AZ138" s="23" t="s">
        <v>3564</v>
      </c>
      <c r="BA138" s="29">
        <v>42685</v>
      </c>
      <c r="BB138" s="23" t="s">
        <v>411</v>
      </c>
      <c r="BC138" s="29">
        <f t="shared" ref="BC138:BC157" si="4">BA138</f>
        <v>42685</v>
      </c>
      <c r="BD138" s="41" t="str">
        <f t="shared" ref="BD138:BD157" si="5">AV138</f>
        <v xml:space="preserve">10/04/2017 </v>
      </c>
      <c r="BE138" s="42">
        <f t="shared" ref="BE138:BE157" si="6">BD138-BC138</f>
        <v>150</v>
      </c>
      <c r="BF138" s="43">
        <f t="shared" ref="BF138:BF157" si="7">BE138/30</f>
        <v>5</v>
      </c>
    </row>
    <row r="139" spans="1:58" x14ac:dyDescent="0.25">
      <c r="A139" s="22" t="s">
        <v>3189</v>
      </c>
      <c r="B139" s="24" t="s">
        <v>3567</v>
      </c>
      <c r="C139" s="24"/>
      <c r="D139" s="24"/>
      <c r="E139" s="24"/>
      <c r="F139" s="24"/>
      <c r="G139" s="24"/>
      <c r="H139" s="24"/>
      <c r="I139" s="69" t="s">
        <v>369</v>
      </c>
      <c r="J139" s="47"/>
      <c r="K139" s="47"/>
      <c r="L139" s="6"/>
      <c r="M139" s="24"/>
      <c r="N139" s="24"/>
      <c r="O139" s="70" t="str">
        <f>IF(AND(BA139&gt;=[1]validação!$F$1),"ZURICH SANTANDER","ESCROW")</f>
        <v>ZURICH SANTANDER</v>
      </c>
      <c r="P139" s="23">
        <v>2308408</v>
      </c>
      <c r="Q139" s="23" t="s">
        <v>3565</v>
      </c>
      <c r="R139" s="23" t="s">
        <v>3566</v>
      </c>
      <c r="S139" s="23" t="s">
        <v>129</v>
      </c>
      <c r="T139" s="23"/>
      <c r="U139" s="23" t="s">
        <v>1528</v>
      </c>
      <c r="V139" s="23"/>
      <c r="W139" s="23" t="s">
        <v>56</v>
      </c>
      <c r="X139" s="23">
        <v>0</v>
      </c>
      <c r="Y139" s="23">
        <v>0</v>
      </c>
      <c r="Z139" s="23" t="s">
        <v>56</v>
      </c>
      <c r="AA139" s="23" t="s">
        <v>56</v>
      </c>
      <c r="AB139" s="23" t="s">
        <v>56</v>
      </c>
      <c r="AC139" s="23">
        <v>0</v>
      </c>
      <c r="AD139" s="23"/>
      <c r="AE139" s="23">
        <v>0</v>
      </c>
      <c r="AF139" s="23">
        <v>0</v>
      </c>
      <c r="AG139" s="23" t="s">
        <v>58</v>
      </c>
      <c r="AH139" s="23">
        <v>0</v>
      </c>
      <c r="AI139" s="23" t="s">
        <v>59</v>
      </c>
      <c r="AJ139" s="23" t="s">
        <v>60</v>
      </c>
      <c r="AK139" s="24"/>
      <c r="AL139" s="23" t="s">
        <v>61</v>
      </c>
      <c r="AM139" s="23" t="s">
        <v>133</v>
      </c>
      <c r="AN139" s="23" t="s">
        <v>538</v>
      </c>
      <c r="AO139" s="23" t="s">
        <v>88</v>
      </c>
      <c r="AP139" s="23" t="s">
        <v>89</v>
      </c>
      <c r="AQ139" s="23" t="s">
        <v>90</v>
      </c>
      <c r="AR139" s="23" t="s">
        <v>123</v>
      </c>
      <c r="AS139" s="23" t="s">
        <v>105</v>
      </c>
      <c r="AT139" s="23" t="s">
        <v>68</v>
      </c>
      <c r="AU139" s="23" t="s">
        <v>93</v>
      </c>
      <c r="AV139" s="23" t="s">
        <v>3286</v>
      </c>
      <c r="AW139" s="23" t="s">
        <v>124</v>
      </c>
      <c r="AX139" s="23">
        <v>0</v>
      </c>
      <c r="AY139" s="23" t="s">
        <v>3567</v>
      </c>
      <c r="AZ139" s="23" t="s">
        <v>3568</v>
      </c>
      <c r="BA139" s="29">
        <v>42612</v>
      </c>
      <c r="BB139" s="23" t="s">
        <v>411</v>
      </c>
      <c r="BC139" s="29">
        <f t="shared" si="4"/>
        <v>42612</v>
      </c>
      <c r="BD139" s="41" t="str">
        <f t="shared" si="5"/>
        <v xml:space="preserve">07/04/2017 </v>
      </c>
      <c r="BE139" s="42">
        <f t="shared" si="6"/>
        <v>220</v>
      </c>
      <c r="BF139" s="43">
        <f t="shared" si="7"/>
        <v>7.333333333333333</v>
      </c>
    </row>
    <row r="140" spans="1:58" x14ac:dyDescent="0.25">
      <c r="A140" s="22" t="s">
        <v>3189</v>
      </c>
      <c r="B140" s="24" t="s">
        <v>3570</v>
      </c>
      <c r="C140" s="24"/>
      <c r="D140" s="24"/>
      <c r="E140" s="24"/>
      <c r="F140" s="24"/>
      <c r="G140" s="24"/>
      <c r="H140" s="24"/>
      <c r="I140" s="69" t="s">
        <v>48</v>
      </c>
      <c r="J140" s="47"/>
      <c r="K140" s="47"/>
      <c r="L140" s="6"/>
      <c r="M140" s="24"/>
      <c r="N140" s="24"/>
      <c r="O140" s="70" t="str">
        <f>IF(AND(BA140&gt;=[1]validação!$F$1),"ZURICH SANTANDER","ESCROW")</f>
        <v>ZURICH SANTANDER</v>
      </c>
      <c r="P140" s="23">
        <v>2203231</v>
      </c>
      <c r="Q140" s="23" t="s">
        <v>3569</v>
      </c>
      <c r="R140" s="23" t="s">
        <v>2074</v>
      </c>
      <c r="S140" s="23" t="s">
        <v>52</v>
      </c>
      <c r="T140" s="23"/>
      <c r="U140" s="23" t="s">
        <v>259</v>
      </c>
      <c r="V140" s="23"/>
      <c r="W140" s="23" t="s">
        <v>56</v>
      </c>
      <c r="X140" s="23">
        <v>0</v>
      </c>
      <c r="Y140" s="23">
        <v>0</v>
      </c>
      <c r="Z140" s="23" t="s">
        <v>56</v>
      </c>
      <c r="AA140" s="23" t="s">
        <v>56</v>
      </c>
      <c r="AB140" s="23" t="s">
        <v>56</v>
      </c>
      <c r="AC140" s="23">
        <v>0</v>
      </c>
      <c r="AD140" s="23"/>
      <c r="AE140" s="23">
        <v>0</v>
      </c>
      <c r="AF140" s="23">
        <v>0</v>
      </c>
      <c r="AG140" s="23" t="s">
        <v>58</v>
      </c>
      <c r="AH140" s="23">
        <v>0</v>
      </c>
      <c r="AI140" s="23" t="s">
        <v>150</v>
      </c>
      <c r="AJ140" s="23" t="s">
        <v>60</v>
      </c>
      <c r="AK140" s="24"/>
      <c r="AL140" s="23" t="s">
        <v>61</v>
      </c>
      <c r="AM140" s="23" t="s">
        <v>62</v>
      </c>
      <c r="AN140" s="23" t="s">
        <v>151</v>
      </c>
      <c r="AO140" s="23" t="s">
        <v>152</v>
      </c>
      <c r="AP140" s="23" t="s">
        <v>313</v>
      </c>
      <c r="AQ140" s="23" t="s">
        <v>65</v>
      </c>
      <c r="AR140" s="23" t="s">
        <v>466</v>
      </c>
      <c r="AS140" s="23" t="s">
        <v>272</v>
      </c>
      <c r="AT140" s="23" t="s">
        <v>273</v>
      </c>
      <c r="AU140" s="23" t="s">
        <v>93</v>
      </c>
      <c r="AV140" s="23" t="s">
        <v>3212</v>
      </c>
      <c r="AW140" s="23" t="s">
        <v>106</v>
      </c>
      <c r="AX140" s="23">
        <v>0</v>
      </c>
      <c r="AY140" s="23" t="s">
        <v>3570</v>
      </c>
      <c r="AZ140" s="23" t="s">
        <v>3571</v>
      </c>
      <c r="BA140" s="29">
        <v>42412</v>
      </c>
      <c r="BB140" s="23" t="s">
        <v>411</v>
      </c>
      <c r="BC140" s="29">
        <f t="shared" si="4"/>
        <v>42412</v>
      </c>
      <c r="BD140" s="41" t="str">
        <f t="shared" si="5"/>
        <v xml:space="preserve">05/04/2017 </v>
      </c>
      <c r="BE140" s="42">
        <f t="shared" si="6"/>
        <v>418</v>
      </c>
      <c r="BF140" s="43">
        <f t="shared" si="7"/>
        <v>13.933333333333334</v>
      </c>
    </row>
    <row r="141" spans="1:58" x14ac:dyDescent="0.25">
      <c r="A141" s="22" t="s">
        <v>3189</v>
      </c>
      <c r="B141" s="24" t="s">
        <v>3574</v>
      </c>
      <c r="C141" s="24"/>
      <c r="D141" s="24"/>
      <c r="E141" s="24"/>
      <c r="F141" s="24"/>
      <c r="G141" s="24"/>
      <c r="H141" s="24"/>
      <c r="I141" s="69" t="s">
        <v>369</v>
      </c>
      <c r="J141" s="47"/>
      <c r="K141" s="47"/>
      <c r="L141" s="6"/>
      <c r="M141" s="24"/>
      <c r="N141" s="24"/>
      <c r="O141" s="70" t="str">
        <f>IF(AND(BA141&gt;=[1]validação!$F$1),"ZURICH SANTANDER","ESCROW")</f>
        <v>ZURICH SANTANDER</v>
      </c>
      <c r="P141" s="23">
        <v>2105716</v>
      </c>
      <c r="Q141" s="23" t="s">
        <v>3572</v>
      </c>
      <c r="R141" s="23" t="s">
        <v>3573</v>
      </c>
      <c r="S141" s="23" t="s">
        <v>52</v>
      </c>
      <c r="T141" s="23"/>
      <c r="U141" s="23"/>
      <c r="V141" s="23"/>
      <c r="W141" s="23" t="s">
        <v>56</v>
      </c>
      <c r="X141" s="23">
        <v>0</v>
      </c>
      <c r="Y141" s="23">
        <v>0</v>
      </c>
      <c r="Z141" s="23" t="s">
        <v>56</v>
      </c>
      <c r="AA141" s="23" t="s">
        <v>56</v>
      </c>
      <c r="AB141" s="23" t="s">
        <v>56</v>
      </c>
      <c r="AC141" s="23">
        <v>0</v>
      </c>
      <c r="AD141" s="23"/>
      <c r="AE141" s="23">
        <v>0</v>
      </c>
      <c r="AF141" s="23">
        <v>0</v>
      </c>
      <c r="AG141" s="23" t="s">
        <v>58</v>
      </c>
      <c r="AH141" s="23">
        <v>0</v>
      </c>
      <c r="AI141" s="23" t="s">
        <v>59</v>
      </c>
      <c r="AJ141" s="23" t="s">
        <v>60</v>
      </c>
      <c r="AK141" s="24"/>
      <c r="AL141" s="23" t="s">
        <v>61</v>
      </c>
      <c r="AM141" s="23" t="s">
        <v>62</v>
      </c>
      <c r="AN141" s="23" t="s">
        <v>142</v>
      </c>
      <c r="AO141" s="23" t="s">
        <v>152</v>
      </c>
      <c r="AP141" s="23" t="s">
        <v>153</v>
      </c>
      <c r="AQ141" s="23" t="s">
        <v>65</v>
      </c>
      <c r="AR141" s="23" t="s">
        <v>1805</v>
      </c>
      <c r="AS141" s="23" t="s">
        <v>1806</v>
      </c>
      <c r="AT141" s="23" t="s">
        <v>775</v>
      </c>
      <c r="AU141" s="23" t="s">
        <v>93</v>
      </c>
      <c r="AV141" s="23" t="s">
        <v>3212</v>
      </c>
      <c r="AW141" s="23" t="s">
        <v>444</v>
      </c>
      <c r="AX141" s="23">
        <v>0</v>
      </c>
      <c r="AY141" s="23" t="s">
        <v>3574</v>
      </c>
      <c r="AZ141" s="23" t="s">
        <v>3575</v>
      </c>
      <c r="BA141" s="29">
        <v>42165</v>
      </c>
      <c r="BB141" s="23" t="s">
        <v>411</v>
      </c>
      <c r="BC141" s="29">
        <f t="shared" si="4"/>
        <v>42165</v>
      </c>
      <c r="BD141" s="41" t="str">
        <f t="shared" si="5"/>
        <v xml:space="preserve">05/04/2017 </v>
      </c>
      <c r="BE141" s="42">
        <f t="shared" si="6"/>
        <v>665</v>
      </c>
      <c r="BF141" s="43">
        <f t="shared" si="7"/>
        <v>22.166666666666668</v>
      </c>
    </row>
    <row r="142" spans="1:58" x14ac:dyDescent="0.25">
      <c r="A142" s="22" t="s">
        <v>3189</v>
      </c>
      <c r="B142" s="24" t="s">
        <v>3580</v>
      </c>
      <c r="C142" s="24"/>
      <c r="D142" s="24"/>
      <c r="E142" s="24"/>
      <c r="F142" s="24"/>
      <c r="G142" s="24"/>
      <c r="H142" s="24"/>
      <c r="I142" s="69" t="s">
        <v>369</v>
      </c>
      <c r="J142" s="47"/>
      <c r="K142" s="47"/>
      <c r="L142" s="6"/>
      <c r="M142" s="24"/>
      <c r="N142" s="24"/>
      <c r="O142" s="70" t="str">
        <f>IF(AND(BA142&gt;=[1]validação!$F$1),"ZURICH SANTANDER","ESCROW")</f>
        <v>ZURICH SANTANDER</v>
      </c>
      <c r="P142" s="23">
        <v>2171914</v>
      </c>
      <c r="Q142" s="23" t="s">
        <v>3576</v>
      </c>
      <c r="R142" s="23" t="s">
        <v>3577</v>
      </c>
      <c r="S142" s="23" t="s">
        <v>52</v>
      </c>
      <c r="T142" s="23"/>
      <c r="U142" s="23" t="s">
        <v>3578</v>
      </c>
      <c r="V142" s="23"/>
      <c r="W142" s="23" t="s">
        <v>56</v>
      </c>
      <c r="X142" s="23">
        <v>0</v>
      </c>
      <c r="Y142" s="23">
        <v>0</v>
      </c>
      <c r="Z142" s="23" t="s">
        <v>56</v>
      </c>
      <c r="AA142" s="23" t="s">
        <v>56</v>
      </c>
      <c r="AB142" s="23" t="s">
        <v>56</v>
      </c>
      <c r="AC142" s="23">
        <v>0</v>
      </c>
      <c r="AD142" s="23"/>
      <c r="AE142" s="23">
        <v>0</v>
      </c>
      <c r="AF142" s="23">
        <v>0</v>
      </c>
      <c r="AG142" s="23" t="s">
        <v>58</v>
      </c>
      <c r="AH142" s="23">
        <v>0</v>
      </c>
      <c r="AI142" s="23" t="s">
        <v>150</v>
      </c>
      <c r="AJ142" s="23" t="s">
        <v>60</v>
      </c>
      <c r="AK142" s="24"/>
      <c r="AL142" s="23" t="s">
        <v>61</v>
      </c>
      <c r="AM142" s="23" t="s">
        <v>62</v>
      </c>
      <c r="AN142" s="23" t="s">
        <v>151</v>
      </c>
      <c r="AO142" s="23" t="s">
        <v>152</v>
      </c>
      <c r="AP142" s="23" t="s">
        <v>153</v>
      </c>
      <c r="AQ142" s="23" t="s">
        <v>65</v>
      </c>
      <c r="AR142" s="23" t="s">
        <v>201</v>
      </c>
      <c r="AS142" s="23" t="s">
        <v>92</v>
      </c>
      <c r="AT142" s="23" t="s">
        <v>68</v>
      </c>
      <c r="AU142" s="23" t="s">
        <v>93</v>
      </c>
      <c r="AV142" s="23" t="s">
        <v>3203</v>
      </c>
      <c r="AW142" s="23" t="s">
        <v>3579</v>
      </c>
      <c r="AX142" s="23">
        <v>0</v>
      </c>
      <c r="AY142" s="23" t="s">
        <v>3580</v>
      </c>
      <c r="AZ142" s="23" t="s">
        <v>1214</v>
      </c>
      <c r="BA142" s="29">
        <v>42322</v>
      </c>
      <c r="BB142" s="23" t="s">
        <v>411</v>
      </c>
      <c r="BC142" s="29">
        <f t="shared" si="4"/>
        <v>42322</v>
      </c>
      <c r="BD142" s="41" t="str">
        <f t="shared" si="5"/>
        <v xml:space="preserve">06/04/2017 </v>
      </c>
      <c r="BE142" s="42">
        <f t="shared" si="6"/>
        <v>509</v>
      </c>
      <c r="BF142" s="43">
        <f t="shared" si="7"/>
        <v>16.966666666666665</v>
      </c>
    </row>
    <row r="143" spans="1:58" x14ac:dyDescent="0.25">
      <c r="A143" s="22" t="s">
        <v>3189</v>
      </c>
      <c r="B143" s="24" t="s">
        <v>3584</v>
      </c>
      <c r="C143" s="24"/>
      <c r="D143" s="24"/>
      <c r="E143" s="24"/>
      <c r="F143" s="24"/>
      <c r="G143" s="24"/>
      <c r="H143" s="24"/>
      <c r="I143" s="69" t="s">
        <v>369</v>
      </c>
      <c r="J143" s="47"/>
      <c r="K143" s="47"/>
      <c r="L143" s="6"/>
      <c r="M143" s="24"/>
      <c r="N143" s="24"/>
      <c r="O143" s="70" t="str">
        <f>IF(AND(BA143&gt;=[1]validação!$F$1),"ZURICH SANTANDER","ESCROW")</f>
        <v>ZURICH SANTANDER</v>
      </c>
      <c r="P143" s="23">
        <v>2331374</v>
      </c>
      <c r="Q143" s="23" t="s">
        <v>3581</v>
      </c>
      <c r="R143" s="23" t="s">
        <v>3582</v>
      </c>
      <c r="S143" s="23" t="s">
        <v>52</v>
      </c>
      <c r="T143" s="23"/>
      <c r="U143" s="23"/>
      <c r="V143" s="23"/>
      <c r="W143" s="23" t="s">
        <v>56</v>
      </c>
      <c r="X143" s="23">
        <v>0</v>
      </c>
      <c r="Y143" s="23">
        <v>0</v>
      </c>
      <c r="Z143" s="23" t="s">
        <v>56</v>
      </c>
      <c r="AA143" s="23" t="s">
        <v>56</v>
      </c>
      <c r="AB143" s="23" t="s">
        <v>56</v>
      </c>
      <c r="AC143" s="23">
        <v>0</v>
      </c>
      <c r="AD143" s="23"/>
      <c r="AE143" s="23">
        <v>0</v>
      </c>
      <c r="AF143" s="23">
        <v>0</v>
      </c>
      <c r="AG143" s="23" t="s">
        <v>58</v>
      </c>
      <c r="AH143" s="23">
        <v>0</v>
      </c>
      <c r="AI143" s="23" t="s">
        <v>59</v>
      </c>
      <c r="AJ143" s="23" t="s">
        <v>60</v>
      </c>
      <c r="AK143" s="24"/>
      <c r="AL143" s="23" t="s">
        <v>61</v>
      </c>
      <c r="AM143" s="23" t="s">
        <v>62</v>
      </c>
      <c r="AN143" s="23" t="s">
        <v>63</v>
      </c>
      <c r="AO143" s="23" t="s">
        <v>88</v>
      </c>
      <c r="AP143" s="23" t="s">
        <v>89</v>
      </c>
      <c r="AQ143" s="23" t="s">
        <v>90</v>
      </c>
      <c r="AR143" s="23" t="s">
        <v>3583</v>
      </c>
      <c r="AS143" s="23" t="s">
        <v>92</v>
      </c>
      <c r="AT143" s="23" t="s">
        <v>68</v>
      </c>
      <c r="AU143" s="23" t="s">
        <v>93</v>
      </c>
      <c r="AV143" s="23" t="s">
        <v>3203</v>
      </c>
      <c r="AW143" s="23" t="s">
        <v>202</v>
      </c>
      <c r="AX143" s="23">
        <v>0</v>
      </c>
      <c r="AY143" s="23" t="s">
        <v>3584</v>
      </c>
      <c r="AZ143" s="23" t="s">
        <v>3585</v>
      </c>
      <c r="BA143" s="29">
        <v>42644</v>
      </c>
      <c r="BB143" s="23" t="s">
        <v>411</v>
      </c>
      <c r="BC143" s="29">
        <f t="shared" si="4"/>
        <v>42644</v>
      </c>
      <c r="BD143" s="41" t="str">
        <f t="shared" si="5"/>
        <v xml:space="preserve">06/04/2017 </v>
      </c>
      <c r="BE143" s="42">
        <f t="shared" si="6"/>
        <v>187</v>
      </c>
      <c r="BF143" s="43">
        <f t="shared" si="7"/>
        <v>6.2333333333333334</v>
      </c>
    </row>
    <row r="144" spans="1:58" x14ac:dyDescent="0.25">
      <c r="A144" s="22" t="s">
        <v>3189</v>
      </c>
      <c r="B144" s="24" t="s">
        <v>3588</v>
      </c>
      <c r="C144" s="24"/>
      <c r="D144" s="24"/>
      <c r="E144" s="24"/>
      <c r="F144" s="24"/>
      <c r="G144" s="24"/>
      <c r="H144" s="24"/>
      <c r="I144" s="69" t="s">
        <v>903</v>
      </c>
      <c r="J144" s="47"/>
      <c r="K144" s="47"/>
      <c r="L144" s="6"/>
      <c r="M144" s="24"/>
      <c r="N144" s="24"/>
      <c r="O144" s="70" t="str">
        <f>IF(AND(BA144&gt;=[1]validação!$F$1),"ZURICH SANTANDER","ESCROW")</f>
        <v>ZURICH SANTANDER</v>
      </c>
      <c r="P144" s="23">
        <v>2018187</v>
      </c>
      <c r="Q144" s="23" t="s">
        <v>3586</v>
      </c>
      <c r="R144" s="23" t="s">
        <v>3587</v>
      </c>
      <c r="S144" s="23" t="s">
        <v>52</v>
      </c>
      <c r="T144" s="23"/>
      <c r="U144" s="23"/>
      <c r="V144" s="23"/>
      <c r="W144" s="23" t="s">
        <v>56</v>
      </c>
      <c r="X144" s="23">
        <v>0</v>
      </c>
      <c r="Y144" s="23">
        <v>0</v>
      </c>
      <c r="Z144" s="23" t="s">
        <v>56</v>
      </c>
      <c r="AA144" s="23" t="s">
        <v>56</v>
      </c>
      <c r="AB144" s="23" t="s">
        <v>56</v>
      </c>
      <c r="AC144" s="23">
        <v>0</v>
      </c>
      <c r="AD144" s="23"/>
      <c r="AE144" s="23">
        <v>0</v>
      </c>
      <c r="AF144" s="23">
        <v>0</v>
      </c>
      <c r="AG144" s="23" t="s">
        <v>58</v>
      </c>
      <c r="AH144" s="23">
        <v>0</v>
      </c>
      <c r="AI144" s="23" t="s">
        <v>59</v>
      </c>
      <c r="AJ144" s="23" t="s">
        <v>60</v>
      </c>
      <c r="AK144" s="24"/>
      <c r="AL144" s="23" t="s">
        <v>61</v>
      </c>
      <c r="AM144" s="23" t="s">
        <v>62</v>
      </c>
      <c r="AN144" s="23" t="s">
        <v>142</v>
      </c>
      <c r="AO144" s="23" t="s">
        <v>88</v>
      </c>
      <c r="AP144" s="23" t="s">
        <v>169</v>
      </c>
      <c r="AQ144" s="23" t="s">
        <v>65</v>
      </c>
      <c r="AR144" s="23" t="s">
        <v>2953</v>
      </c>
      <c r="AS144" s="23" t="s">
        <v>92</v>
      </c>
      <c r="AT144" s="23" t="s">
        <v>68</v>
      </c>
      <c r="AU144" s="23" t="s">
        <v>93</v>
      </c>
      <c r="AV144" s="23" t="s">
        <v>3404</v>
      </c>
      <c r="AW144" s="23" t="s">
        <v>163</v>
      </c>
      <c r="AX144" s="23">
        <v>0</v>
      </c>
      <c r="AY144" s="23" t="s">
        <v>3588</v>
      </c>
      <c r="AZ144" s="23" t="s">
        <v>3589</v>
      </c>
      <c r="BA144" s="29">
        <v>42025</v>
      </c>
      <c r="BB144" s="23" t="s">
        <v>411</v>
      </c>
      <c r="BC144" s="29">
        <f t="shared" si="4"/>
        <v>42025</v>
      </c>
      <c r="BD144" s="41" t="str">
        <f t="shared" si="5"/>
        <v xml:space="preserve">13/04/2017 </v>
      </c>
      <c r="BE144" s="42">
        <f t="shared" si="6"/>
        <v>813</v>
      </c>
      <c r="BF144" s="43">
        <f t="shared" si="7"/>
        <v>27.1</v>
      </c>
    </row>
    <row r="145" spans="1:58" x14ac:dyDescent="0.25">
      <c r="A145" s="22" t="s">
        <v>3189</v>
      </c>
      <c r="B145" s="24" t="s">
        <v>3594</v>
      </c>
      <c r="C145" s="24"/>
      <c r="D145" s="24"/>
      <c r="E145" s="24"/>
      <c r="F145" s="24"/>
      <c r="G145" s="24"/>
      <c r="H145" s="24"/>
      <c r="I145" s="69" t="s">
        <v>902</v>
      </c>
      <c r="J145" s="47"/>
      <c r="K145" s="47"/>
      <c r="L145" s="6"/>
      <c r="M145" s="24"/>
      <c r="N145" s="24"/>
      <c r="O145" s="70" t="str">
        <f>IF(AND(BA145&gt;=[1]validação!$F$1),"ZURICH SANTANDER","ESCROW")</f>
        <v>ZURICH SANTANDER</v>
      </c>
      <c r="P145" s="23">
        <v>2372524</v>
      </c>
      <c r="Q145" s="23" t="s">
        <v>3590</v>
      </c>
      <c r="R145" s="23" t="s">
        <v>3591</v>
      </c>
      <c r="S145" s="23" t="s">
        <v>52</v>
      </c>
      <c r="T145" s="23"/>
      <c r="U145" s="23" t="s">
        <v>3592</v>
      </c>
      <c r="V145" s="23"/>
      <c r="W145" s="23" t="s">
        <v>56</v>
      </c>
      <c r="X145" s="23">
        <v>0</v>
      </c>
      <c r="Y145" s="23">
        <v>0</v>
      </c>
      <c r="Z145" s="23" t="s">
        <v>56</v>
      </c>
      <c r="AA145" s="23" t="s">
        <v>56</v>
      </c>
      <c r="AB145" s="23" t="s">
        <v>56</v>
      </c>
      <c r="AC145" s="23">
        <v>0</v>
      </c>
      <c r="AD145" s="23"/>
      <c r="AE145" s="23">
        <v>0</v>
      </c>
      <c r="AF145" s="23">
        <v>0</v>
      </c>
      <c r="AG145" s="23" t="s">
        <v>58</v>
      </c>
      <c r="AH145" s="23">
        <v>0</v>
      </c>
      <c r="AI145" s="23" t="s">
        <v>150</v>
      </c>
      <c r="AJ145" s="23" t="s">
        <v>60</v>
      </c>
      <c r="AK145" s="24"/>
      <c r="AL145" s="23" t="s">
        <v>61</v>
      </c>
      <c r="AM145" s="23" t="s">
        <v>62</v>
      </c>
      <c r="AN145" s="23" t="s">
        <v>151</v>
      </c>
      <c r="AO145" s="23" t="s">
        <v>260</v>
      </c>
      <c r="AP145" s="23" t="s">
        <v>169</v>
      </c>
      <c r="AQ145" s="23" t="s">
        <v>65</v>
      </c>
      <c r="AR145" s="23" t="s">
        <v>3593</v>
      </c>
      <c r="AS145" s="23" t="s">
        <v>774</v>
      </c>
      <c r="AT145" s="23" t="s">
        <v>775</v>
      </c>
      <c r="AU145" s="23" t="s">
        <v>93</v>
      </c>
      <c r="AV145" s="23" t="s">
        <v>3251</v>
      </c>
      <c r="AW145" s="23" t="s">
        <v>262</v>
      </c>
      <c r="AX145" s="23">
        <v>0</v>
      </c>
      <c r="AY145" s="23" t="s">
        <v>3594</v>
      </c>
      <c r="AZ145" s="23" t="s">
        <v>3595</v>
      </c>
      <c r="BA145" s="29">
        <v>42682</v>
      </c>
      <c r="BB145" s="23" t="s">
        <v>411</v>
      </c>
      <c r="BC145" s="29">
        <f t="shared" si="4"/>
        <v>42682</v>
      </c>
      <c r="BD145" s="41" t="str">
        <f t="shared" si="5"/>
        <v xml:space="preserve">11/04/2017 </v>
      </c>
      <c r="BE145" s="42">
        <f t="shared" si="6"/>
        <v>154</v>
      </c>
      <c r="BF145" s="43">
        <f t="shared" si="7"/>
        <v>5.1333333333333337</v>
      </c>
    </row>
    <row r="146" spans="1:58" x14ac:dyDescent="0.25">
      <c r="A146" s="22" t="s">
        <v>3189</v>
      </c>
      <c r="B146" s="24" t="s">
        <v>3598</v>
      </c>
      <c r="C146" s="24"/>
      <c r="D146" s="24"/>
      <c r="E146" s="24"/>
      <c r="F146" s="24"/>
      <c r="G146" s="24"/>
      <c r="H146" s="24"/>
      <c r="I146" s="69" t="s">
        <v>369</v>
      </c>
      <c r="J146" s="47"/>
      <c r="K146" s="47"/>
      <c r="L146" s="6"/>
      <c r="M146" s="24"/>
      <c r="N146" s="24"/>
      <c r="O146" s="70" t="str">
        <f>IF(AND(BA146&gt;=[1]validação!$F$1),"ZURICH SANTANDER","ESCROW")</f>
        <v>ZURICH SANTANDER</v>
      </c>
      <c r="P146" s="23">
        <v>2249059</v>
      </c>
      <c r="Q146" s="23" t="s">
        <v>3596</v>
      </c>
      <c r="R146" s="23" t="s">
        <v>3597</v>
      </c>
      <c r="S146" s="23" t="s">
        <v>52</v>
      </c>
      <c r="T146" s="23"/>
      <c r="U146" s="23"/>
      <c r="V146" s="23"/>
      <c r="W146" s="23" t="s">
        <v>56</v>
      </c>
      <c r="X146" s="23">
        <v>0</v>
      </c>
      <c r="Y146" s="23">
        <v>0</v>
      </c>
      <c r="Z146" s="23" t="s">
        <v>56</v>
      </c>
      <c r="AA146" s="23" t="s">
        <v>56</v>
      </c>
      <c r="AB146" s="23" t="s">
        <v>56</v>
      </c>
      <c r="AC146" s="23">
        <v>0</v>
      </c>
      <c r="AD146" s="23"/>
      <c r="AE146" s="23">
        <v>0</v>
      </c>
      <c r="AF146" s="23">
        <v>0</v>
      </c>
      <c r="AG146" s="23" t="s">
        <v>58</v>
      </c>
      <c r="AH146" s="23">
        <v>0</v>
      </c>
      <c r="AI146" s="23" t="s">
        <v>59</v>
      </c>
      <c r="AJ146" s="23" t="s">
        <v>60</v>
      </c>
      <c r="AK146" s="24"/>
      <c r="AL146" s="23" t="s">
        <v>61</v>
      </c>
      <c r="AM146" s="23" t="s">
        <v>62</v>
      </c>
      <c r="AN146" s="23" t="s">
        <v>161</v>
      </c>
      <c r="AO146" s="23" t="s">
        <v>88</v>
      </c>
      <c r="AP146" s="23" t="s">
        <v>169</v>
      </c>
      <c r="AQ146" s="23" t="s">
        <v>65</v>
      </c>
      <c r="AR146" s="23" t="s">
        <v>853</v>
      </c>
      <c r="AS146" s="23" t="s">
        <v>272</v>
      </c>
      <c r="AT146" s="23" t="s">
        <v>273</v>
      </c>
      <c r="AU146" s="23" t="s">
        <v>93</v>
      </c>
      <c r="AV146" s="23" t="s">
        <v>3203</v>
      </c>
      <c r="AW146" s="23" t="s">
        <v>247</v>
      </c>
      <c r="AX146" s="23">
        <v>0</v>
      </c>
      <c r="AY146" s="23" t="s">
        <v>3598</v>
      </c>
      <c r="AZ146" s="23" t="s">
        <v>3599</v>
      </c>
      <c r="BA146" s="29">
        <v>42492</v>
      </c>
      <c r="BB146" s="23" t="s">
        <v>411</v>
      </c>
      <c r="BC146" s="29">
        <f t="shared" si="4"/>
        <v>42492</v>
      </c>
      <c r="BD146" s="41" t="str">
        <f t="shared" si="5"/>
        <v xml:space="preserve">06/04/2017 </v>
      </c>
      <c r="BE146" s="42">
        <f t="shared" si="6"/>
        <v>339</v>
      </c>
      <c r="BF146" s="43">
        <f t="shared" si="7"/>
        <v>11.3</v>
      </c>
    </row>
    <row r="147" spans="1:58" x14ac:dyDescent="0.25">
      <c r="A147" s="22" t="s">
        <v>3189</v>
      </c>
      <c r="B147" s="24" t="s">
        <v>3604</v>
      </c>
      <c r="C147" s="24"/>
      <c r="D147" s="24"/>
      <c r="E147" s="24"/>
      <c r="F147" s="24"/>
      <c r="G147" s="24"/>
      <c r="H147" s="24"/>
      <c r="I147" s="69" t="s">
        <v>902</v>
      </c>
      <c r="J147" s="47"/>
      <c r="K147" s="47"/>
      <c r="L147" s="6"/>
      <c r="M147" s="24"/>
      <c r="N147" s="24"/>
      <c r="O147" s="70" t="str">
        <f>IF(AND(BA147&gt;=[1]validação!$F$1),"ZURICH SANTANDER","ESCROW")</f>
        <v>ZURICH SANTANDER</v>
      </c>
      <c r="P147" s="23">
        <v>2250302</v>
      </c>
      <c r="Q147" s="23" t="s">
        <v>3600</v>
      </c>
      <c r="R147" s="23" t="s">
        <v>3601</v>
      </c>
      <c r="S147" s="23" t="s">
        <v>52</v>
      </c>
      <c r="T147" s="23" t="s">
        <v>1569</v>
      </c>
      <c r="U147" s="23" t="s">
        <v>3602</v>
      </c>
      <c r="V147" s="23" t="s">
        <v>3603</v>
      </c>
      <c r="W147" s="23" t="s">
        <v>56</v>
      </c>
      <c r="X147" s="23">
        <v>0</v>
      </c>
      <c r="Y147" s="23">
        <v>0</v>
      </c>
      <c r="Z147" s="23" t="s">
        <v>56</v>
      </c>
      <c r="AA147" s="23" t="s">
        <v>56</v>
      </c>
      <c r="AB147" s="23" t="s">
        <v>56</v>
      </c>
      <c r="AC147" s="23">
        <v>0</v>
      </c>
      <c r="AD147" s="23"/>
      <c r="AE147" s="23">
        <v>0</v>
      </c>
      <c r="AF147" s="23">
        <v>0</v>
      </c>
      <c r="AG147" s="23" t="s">
        <v>58</v>
      </c>
      <c r="AH147" s="23">
        <v>0</v>
      </c>
      <c r="AI147" s="23" t="s">
        <v>59</v>
      </c>
      <c r="AJ147" s="23" t="s">
        <v>60</v>
      </c>
      <c r="AK147" s="24"/>
      <c r="AL147" s="23" t="s">
        <v>61</v>
      </c>
      <c r="AM147" s="23" t="s">
        <v>62</v>
      </c>
      <c r="AN147" s="23" t="s">
        <v>142</v>
      </c>
      <c r="AO147" s="23" t="s">
        <v>88</v>
      </c>
      <c r="AP147" s="23" t="s">
        <v>899</v>
      </c>
      <c r="AQ147" s="23" t="s">
        <v>65</v>
      </c>
      <c r="AR147" s="23" t="s">
        <v>406</v>
      </c>
      <c r="AS147" s="23" t="s">
        <v>283</v>
      </c>
      <c r="AT147" s="23" t="s">
        <v>284</v>
      </c>
      <c r="AU147" s="23" t="s">
        <v>93</v>
      </c>
      <c r="AV147" s="23" t="s">
        <v>3286</v>
      </c>
      <c r="AW147" s="23" t="s">
        <v>262</v>
      </c>
      <c r="AX147" s="23">
        <v>0</v>
      </c>
      <c r="AY147" s="23" t="s">
        <v>3604</v>
      </c>
      <c r="AZ147" s="23" t="s">
        <v>1163</v>
      </c>
      <c r="BA147" s="29">
        <v>42494</v>
      </c>
      <c r="BB147" s="23" t="s">
        <v>411</v>
      </c>
      <c r="BC147" s="29">
        <f t="shared" si="4"/>
        <v>42494</v>
      </c>
      <c r="BD147" s="41" t="str">
        <f t="shared" si="5"/>
        <v xml:space="preserve">07/04/2017 </v>
      </c>
      <c r="BE147" s="42">
        <f t="shared" si="6"/>
        <v>338</v>
      </c>
      <c r="BF147" s="43">
        <f t="shared" si="7"/>
        <v>11.266666666666667</v>
      </c>
    </row>
    <row r="148" spans="1:58" x14ac:dyDescent="0.25">
      <c r="A148" s="22" t="s">
        <v>3189</v>
      </c>
      <c r="B148" s="24" t="s">
        <v>3607</v>
      </c>
      <c r="C148" s="24"/>
      <c r="D148" s="24"/>
      <c r="E148" s="24"/>
      <c r="F148" s="24"/>
      <c r="G148" s="24"/>
      <c r="H148" s="24"/>
      <c r="I148" s="69" t="s">
        <v>369</v>
      </c>
      <c r="J148" s="47"/>
      <c r="K148" s="47"/>
      <c r="L148" s="6"/>
      <c r="M148" s="24"/>
      <c r="N148" s="24"/>
      <c r="O148" s="70" t="str">
        <f>IF(AND(BA148&gt;=[1]validação!$F$1),"ZURICH SANTANDER","ESCROW")</f>
        <v>ZURICH SANTANDER</v>
      </c>
      <c r="P148" s="23">
        <v>2148828</v>
      </c>
      <c r="Q148" s="23" t="s">
        <v>3605</v>
      </c>
      <c r="R148" s="23" t="s">
        <v>3606</v>
      </c>
      <c r="S148" s="23" t="s">
        <v>52</v>
      </c>
      <c r="T148" s="23"/>
      <c r="U148" s="23"/>
      <c r="V148" s="23"/>
      <c r="W148" s="23" t="s">
        <v>56</v>
      </c>
      <c r="X148" s="23">
        <v>0</v>
      </c>
      <c r="Y148" s="23">
        <v>0</v>
      </c>
      <c r="Z148" s="23" t="s">
        <v>56</v>
      </c>
      <c r="AA148" s="23" t="s">
        <v>56</v>
      </c>
      <c r="AB148" s="23" t="s">
        <v>56</v>
      </c>
      <c r="AC148" s="23">
        <v>0</v>
      </c>
      <c r="AD148" s="23"/>
      <c r="AE148" s="23">
        <v>0</v>
      </c>
      <c r="AF148" s="23">
        <v>0</v>
      </c>
      <c r="AG148" s="23" t="s">
        <v>58</v>
      </c>
      <c r="AH148" s="23">
        <v>0</v>
      </c>
      <c r="AI148" s="23" t="s">
        <v>59</v>
      </c>
      <c r="AJ148" s="23" t="s">
        <v>60</v>
      </c>
      <c r="AK148" s="24"/>
      <c r="AL148" s="23" t="s">
        <v>61</v>
      </c>
      <c r="AM148" s="23" t="s">
        <v>62</v>
      </c>
      <c r="AN148" s="23" t="s">
        <v>199</v>
      </c>
      <c r="AO148" s="23" t="s">
        <v>64</v>
      </c>
      <c r="AP148" s="23" t="s">
        <v>89</v>
      </c>
      <c r="AQ148" s="23" t="s">
        <v>103</v>
      </c>
      <c r="AR148" s="23" t="s">
        <v>123</v>
      </c>
      <c r="AS148" s="23" t="s">
        <v>105</v>
      </c>
      <c r="AT148" s="23" t="s">
        <v>68</v>
      </c>
      <c r="AU148" s="23" t="s">
        <v>93</v>
      </c>
      <c r="AV148" s="23" t="s">
        <v>3251</v>
      </c>
      <c r="AW148" s="23" t="s">
        <v>155</v>
      </c>
      <c r="AX148" s="23">
        <v>0</v>
      </c>
      <c r="AY148" s="23" t="s">
        <v>3607</v>
      </c>
      <c r="AZ148" s="23" t="s">
        <v>3608</v>
      </c>
      <c r="BA148" s="29">
        <v>42264</v>
      </c>
      <c r="BB148" s="23" t="s">
        <v>411</v>
      </c>
      <c r="BC148" s="29">
        <f t="shared" si="4"/>
        <v>42264</v>
      </c>
      <c r="BD148" s="41" t="str">
        <f t="shared" si="5"/>
        <v xml:space="preserve">11/04/2017 </v>
      </c>
      <c r="BE148" s="42">
        <f t="shared" si="6"/>
        <v>572</v>
      </c>
      <c r="BF148" s="43">
        <f t="shared" si="7"/>
        <v>19.066666666666666</v>
      </c>
    </row>
    <row r="149" spans="1:58" x14ac:dyDescent="0.25">
      <c r="A149" s="22" t="s">
        <v>3189</v>
      </c>
      <c r="B149" s="24" t="s">
        <v>3614</v>
      </c>
      <c r="C149" s="24"/>
      <c r="D149" s="24"/>
      <c r="E149" s="24"/>
      <c r="F149" s="24"/>
      <c r="G149" s="24"/>
      <c r="H149" s="24"/>
      <c r="I149" s="69" t="s">
        <v>369</v>
      </c>
      <c r="J149" s="47"/>
      <c r="K149" s="47"/>
      <c r="L149" s="6"/>
      <c r="M149" s="24"/>
      <c r="N149" s="24"/>
      <c r="O149" s="70" t="s">
        <v>375</v>
      </c>
      <c r="P149" s="23">
        <v>1453818</v>
      </c>
      <c r="Q149" s="23" t="s">
        <v>3609</v>
      </c>
      <c r="R149" s="23" t="s">
        <v>3610</v>
      </c>
      <c r="S149" s="23" t="s">
        <v>52</v>
      </c>
      <c r="T149" s="23" t="s">
        <v>3611</v>
      </c>
      <c r="U149" s="23" t="s">
        <v>3612</v>
      </c>
      <c r="V149" s="23" t="s">
        <v>3613</v>
      </c>
      <c r="W149" s="23" t="s">
        <v>56</v>
      </c>
      <c r="X149" s="23">
        <v>0</v>
      </c>
      <c r="Y149" s="23">
        <v>124299</v>
      </c>
      <c r="Z149" s="23" t="s">
        <v>56</v>
      </c>
      <c r="AA149" s="23" t="s">
        <v>56</v>
      </c>
      <c r="AB149" s="23" t="s">
        <v>56</v>
      </c>
      <c r="AC149" s="23">
        <v>0</v>
      </c>
      <c r="AD149" s="23" t="s">
        <v>102</v>
      </c>
      <c r="AE149" s="23">
        <v>0</v>
      </c>
      <c r="AF149" s="23">
        <v>0</v>
      </c>
      <c r="AG149" s="23" t="s">
        <v>58</v>
      </c>
      <c r="AH149" s="23">
        <v>0</v>
      </c>
      <c r="AI149" s="23" t="s">
        <v>59</v>
      </c>
      <c r="AJ149" s="23" t="s">
        <v>60</v>
      </c>
      <c r="AK149" s="24"/>
      <c r="AL149" s="23" t="s">
        <v>61</v>
      </c>
      <c r="AM149" s="23" t="s">
        <v>270</v>
      </c>
      <c r="AN149" s="23" t="s">
        <v>199</v>
      </c>
      <c r="AO149" s="23" t="s">
        <v>64</v>
      </c>
      <c r="AP149" s="23" t="s">
        <v>89</v>
      </c>
      <c r="AQ149" s="23" t="s">
        <v>103</v>
      </c>
      <c r="AR149" s="23" t="s">
        <v>623</v>
      </c>
      <c r="AS149" s="23" t="s">
        <v>67</v>
      </c>
      <c r="AT149" s="23" t="s">
        <v>68</v>
      </c>
      <c r="AU149" s="23" t="s">
        <v>93</v>
      </c>
      <c r="AV149" s="23" t="s">
        <v>3236</v>
      </c>
      <c r="AW149" s="23" t="s">
        <v>202</v>
      </c>
      <c r="AX149" s="23">
        <v>0</v>
      </c>
      <c r="AY149" s="23" t="s">
        <v>3614</v>
      </c>
      <c r="AZ149" s="23" t="s">
        <v>3615</v>
      </c>
      <c r="BA149" s="29">
        <v>41031</v>
      </c>
      <c r="BB149" s="23" t="s">
        <v>411</v>
      </c>
      <c r="BC149" s="29">
        <f t="shared" si="4"/>
        <v>41031</v>
      </c>
      <c r="BD149" s="41" t="str">
        <f t="shared" si="5"/>
        <v xml:space="preserve">10/04/2017 </v>
      </c>
      <c r="BE149" s="42">
        <f t="shared" si="6"/>
        <v>1804</v>
      </c>
      <c r="BF149" s="43">
        <f t="shared" si="7"/>
        <v>60.133333333333333</v>
      </c>
    </row>
    <row r="150" spans="1:58" x14ac:dyDescent="0.25">
      <c r="A150" s="22" t="s">
        <v>3189</v>
      </c>
      <c r="B150" s="24" t="s">
        <v>3622</v>
      </c>
      <c r="C150" s="24"/>
      <c r="D150" s="24"/>
      <c r="E150" s="24"/>
      <c r="F150" s="24"/>
      <c r="G150" s="24"/>
      <c r="H150" s="24"/>
      <c r="I150" s="69" t="s">
        <v>903</v>
      </c>
      <c r="J150" s="47"/>
      <c r="K150" s="47"/>
      <c r="L150" s="6"/>
      <c r="M150" s="24"/>
      <c r="N150" s="24"/>
      <c r="O150" s="38" t="s">
        <v>49</v>
      </c>
      <c r="P150" s="23">
        <v>1369162</v>
      </c>
      <c r="Q150" s="23" t="s">
        <v>3616</v>
      </c>
      <c r="R150" s="23" t="s">
        <v>3617</v>
      </c>
      <c r="S150" s="23" t="s">
        <v>52</v>
      </c>
      <c r="T150" s="23" t="s">
        <v>3618</v>
      </c>
      <c r="U150" s="23" t="s">
        <v>3619</v>
      </c>
      <c r="V150" s="23" t="s">
        <v>3620</v>
      </c>
      <c r="W150" s="23" t="s">
        <v>56</v>
      </c>
      <c r="X150" s="23">
        <v>0</v>
      </c>
      <c r="Y150" s="23">
        <v>103000</v>
      </c>
      <c r="Z150" s="23" t="s">
        <v>56</v>
      </c>
      <c r="AA150" s="23" t="s">
        <v>56</v>
      </c>
      <c r="AB150" s="23" t="s">
        <v>56</v>
      </c>
      <c r="AC150" s="23">
        <v>0</v>
      </c>
      <c r="AD150" s="23" t="s">
        <v>102</v>
      </c>
      <c r="AE150" s="23">
        <v>0</v>
      </c>
      <c r="AF150" s="23">
        <v>0</v>
      </c>
      <c r="AG150" s="23" t="s">
        <v>58</v>
      </c>
      <c r="AH150" s="23">
        <v>0</v>
      </c>
      <c r="AI150" s="23" t="s">
        <v>59</v>
      </c>
      <c r="AJ150" s="23" t="s">
        <v>60</v>
      </c>
      <c r="AK150" s="24"/>
      <c r="AL150" s="23" t="s">
        <v>61</v>
      </c>
      <c r="AM150" s="23" t="s">
        <v>270</v>
      </c>
      <c r="AN150" s="23" t="s">
        <v>199</v>
      </c>
      <c r="AO150" s="23" t="s">
        <v>88</v>
      </c>
      <c r="AP150" s="23" t="s">
        <v>153</v>
      </c>
      <c r="AQ150" s="23" t="s">
        <v>65</v>
      </c>
      <c r="AR150" s="23" t="s">
        <v>3621</v>
      </c>
      <c r="AS150" s="23" t="s">
        <v>292</v>
      </c>
      <c r="AT150" s="23" t="s">
        <v>293</v>
      </c>
      <c r="AU150" s="23" t="s">
        <v>93</v>
      </c>
      <c r="AV150" s="23" t="s">
        <v>3236</v>
      </c>
      <c r="AW150" s="23" t="s">
        <v>163</v>
      </c>
      <c r="AX150" s="23">
        <v>0</v>
      </c>
      <c r="AY150" s="23" t="s">
        <v>3622</v>
      </c>
      <c r="AZ150" s="23" t="s">
        <v>3623</v>
      </c>
      <c r="BA150" s="29">
        <v>40801</v>
      </c>
      <c r="BB150" s="23" t="s">
        <v>411</v>
      </c>
      <c r="BC150" s="29">
        <f t="shared" si="4"/>
        <v>40801</v>
      </c>
      <c r="BD150" s="41" t="str">
        <f t="shared" si="5"/>
        <v xml:space="preserve">10/04/2017 </v>
      </c>
      <c r="BE150" s="42">
        <f t="shared" si="6"/>
        <v>2034</v>
      </c>
      <c r="BF150" s="43">
        <f t="shared" si="7"/>
        <v>67.8</v>
      </c>
    </row>
    <row r="151" spans="1:58" x14ac:dyDescent="0.25">
      <c r="A151" s="22" t="s">
        <v>3189</v>
      </c>
      <c r="B151" s="24" t="s">
        <v>3626</v>
      </c>
      <c r="C151" s="24"/>
      <c r="D151" s="24"/>
      <c r="E151" s="24"/>
      <c r="F151" s="24"/>
      <c r="G151" s="24"/>
      <c r="H151" s="24"/>
      <c r="I151" s="69" t="s">
        <v>369</v>
      </c>
      <c r="J151" s="47"/>
      <c r="K151" s="47"/>
      <c r="L151" s="6"/>
      <c r="M151" s="24"/>
      <c r="N151" s="24"/>
      <c r="O151" s="70" t="s">
        <v>375</v>
      </c>
      <c r="P151" s="23">
        <v>2266774</v>
      </c>
      <c r="Q151" s="23" t="s">
        <v>3624</v>
      </c>
      <c r="R151" s="23" t="s">
        <v>3625</v>
      </c>
      <c r="S151" s="23" t="s">
        <v>52</v>
      </c>
      <c r="T151" s="23"/>
      <c r="U151" s="23" t="s">
        <v>1602</v>
      </c>
      <c r="V151" s="23"/>
      <c r="W151" s="23" t="s">
        <v>56</v>
      </c>
      <c r="X151" s="23">
        <v>0</v>
      </c>
      <c r="Y151" s="23">
        <v>0</v>
      </c>
      <c r="Z151" s="23" t="s">
        <v>56</v>
      </c>
      <c r="AA151" s="23" t="s">
        <v>56</v>
      </c>
      <c r="AB151" s="23" t="s">
        <v>56</v>
      </c>
      <c r="AC151" s="23">
        <v>0</v>
      </c>
      <c r="AD151" s="23"/>
      <c r="AE151" s="23">
        <v>0</v>
      </c>
      <c r="AF151" s="23">
        <v>0</v>
      </c>
      <c r="AG151" s="23" t="s">
        <v>58</v>
      </c>
      <c r="AH151" s="23">
        <v>0</v>
      </c>
      <c r="AI151" s="23" t="s">
        <v>59</v>
      </c>
      <c r="AJ151" s="23" t="s">
        <v>60</v>
      </c>
      <c r="AK151" s="24"/>
      <c r="AL151" s="23" t="s">
        <v>61</v>
      </c>
      <c r="AM151" s="23" t="s">
        <v>345</v>
      </c>
      <c r="AN151" s="23" t="s">
        <v>346</v>
      </c>
      <c r="AO151" s="23" t="s">
        <v>88</v>
      </c>
      <c r="AP151" s="23" t="s">
        <v>89</v>
      </c>
      <c r="AQ151" s="23" t="s">
        <v>103</v>
      </c>
      <c r="AR151" s="23" t="s">
        <v>215</v>
      </c>
      <c r="AS151" s="23" t="s">
        <v>105</v>
      </c>
      <c r="AT151" s="23" t="s">
        <v>68</v>
      </c>
      <c r="AU151" s="23" t="s">
        <v>93</v>
      </c>
      <c r="AV151" s="23" t="s">
        <v>3196</v>
      </c>
      <c r="AW151" s="23" t="s">
        <v>274</v>
      </c>
      <c r="AX151" s="23">
        <v>0</v>
      </c>
      <c r="AY151" s="23" t="s">
        <v>3626</v>
      </c>
      <c r="AZ151" s="23" t="s">
        <v>3627</v>
      </c>
      <c r="BA151" s="29">
        <v>42531</v>
      </c>
      <c r="BB151" s="23" t="s">
        <v>411</v>
      </c>
      <c r="BC151" s="29">
        <f t="shared" si="4"/>
        <v>42531</v>
      </c>
      <c r="BD151" s="41" t="str">
        <f t="shared" si="5"/>
        <v xml:space="preserve">12/04/2017 </v>
      </c>
      <c r="BE151" s="42">
        <f t="shared" si="6"/>
        <v>306</v>
      </c>
      <c r="BF151" s="43">
        <f t="shared" si="7"/>
        <v>10.199999999999999</v>
      </c>
    </row>
    <row r="152" spans="1:58" x14ac:dyDescent="0.25">
      <c r="A152" s="22" t="s">
        <v>3189</v>
      </c>
      <c r="B152" s="24" t="s">
        <v>3630</v>
      </c>
      <c r="C152" s="24"/>
      <c r="D152" s="24"/>
      <c r="E152" s="24"/>
      <c r="F152" s="24"/>
      <c r="G152" s="24"/>
      <c r="H152" s="24"/>
      <c r="I152" s="69" t="s">
        <v>902</v>
      </c>
      <c r="J152" s="47"/>
      <c r="K152" s="47"/>
      <c r="L152" s="6"/>
      <c r="M152" s="24"/>
      <c r="N152" s="24"/>
      <c r="O152" s="70" t="s">
        <v>375</v>
      </c>
      <c r="P152" s="23">
        <v>2217696</v>
      </c>
      <c r="Q152" s="23" t="s">
        <v>3628</v>
      </c>
      <c r="R152" s="23" t="s">
        <v>3629</v>
      </c>
      <c r="S152" s="23" t="s">
        <v>52</v>
      </c>
      <c r="T152" s="23"/>
      <c r="U152" s="23" t="s">
        <v>1597</v>
      </c>
      <c r="V152" s="23"/>
      <c r="W152" s="23" t="s">
        <v>56</v>
      </c>
      <c r="X152" s="23">
        <v>0</v>
      </c>
      <c r="Y152" s="23">
        <v>0</v>
      </c>
      <c r="Z152" s="23" t="s">
        <v>56</v>
      </c>
      <c r="AA152" s="23" t="s">
        <v>56</v>
      </c>
      <c r="AB152" s="23" t="s">
        <v>56</v>
      </c>
      <c r="AC152" s="23">
        <v>0</v>
      </c>
      <c r="AD152" s="23"/>
      <c r="AE152" s="23">
        <v>0</v>
      </c>
      <c r="AF152" s="23">
        <v>0</v>
      </c>
      <c r="AG152" s="23" t="s">
        <v>58</v>
      </c>
      <c r="AH152" s="23">
        <v>0</v>
      </c>
      <c r="AI152" s="23" t="s">
        <v>59</v>
      </c>
      <c r="AJ152" s="23" t="s">
        <v>60</v>
      </c>
      <c r="AK152" s="24"/>
      <c r="AL152" s="23" t="s">
        <v>61</v>
      </c>
      <c r="AM152" s="23" t="s">
        <v>345</v>
      </c>
      <c r="AN152" s="23" t="s">
        <v>346</v>
      </c>
      <c r="AO152" s="23" t="s">
        <v>88</v>
      </c>
      <c r="AP152" s="23" t="s">
        <v>89</v>
      </c>
      <c r="AQ152" s="23" t="s">
        <v>103</v>
      </c>
      <c r="AR152" s="23" t="s">
        <v>123</v>
      </c>
      <c r="AS152" s="23" t="s">
        <v>105</v>
      </c>
      <c r="AT152" s="23" t="s">
        <v>68</v>
      </c>
      <c r="AU152" s="23" t="s">
        <v>93</v>
      </c>
      <c r="AV152" s="23" t="s">
        <v>3212</v>
      </c>
      <c r="AW152" s="23" t="s">
        <v>262</v>
      </c>
      <c r="AX152" s="23">
        <v>0</v>
      </c>
      <c r="AY152" s="23" t="s">
        <v>3630</v>
      </c>
      <c r="AZ152" s="23" t="s">
        <v>3631</v>
      </c>
      <c r="BA152" s="29">
        <v>42437</v>
      </c>
      <c r="BB152" s="23" t="s">
        <v>411</v>
      </c>
      <c r="BC152" s="29">
        <f t="shared" si="4"/>
        <v>42437</v>
      </c>
      <c r="BD152" s="41" t="str">
        <f t="shared" si="5"/>
        <v xml:space="preserve">05/04/2017 </v>
      </c>
      <c r="BE152" s="42">
        <f t="shared" si="6"/>
        <v>393</v>
      </c>
      <c r="BF152" s="43">
        <f t="shared" si="7"/>
        <v>13.1</v>
      </c>
    </row>
    <row r="153" spans="1:58" x14ac:dyDescent="0.25">
      <c r="A153" s="22" t="s">
        <v>3189</v>
      </c>
      <c r="B153" s="24" t="s">
        <v>3634</v>
      </c>
      <c r="C153" s="24"/>
      <c r="D153" s="24"/>
      <c r="E153" s="24"/>
      <c r="F153" s="24"/>
      <c r="G153" s="24"/>
      <c r="H153" s="24"/>
      <c r="I153" s="69" t="s">
        <v>902</v>
      </c>
      <c r="J153" s="47"/>
      <c r="K153" s="47"/>
      <c r="L153" s="6"/>
      <c r="M153" s="24"/>
      <c r="N153" s="24"/>
      <c r="O153" s="70" t="s">
        <v>375</v>
      </c>
      <c r="P153" s="23">
        <v>2300506</v>
      </c>
      <c r="Q153" s="23" t="s">
        <v>3632</v>
      </c>
      <c r="R153" s="23" t="s">
        <v>3633</v>
      </c>
      <c r="S153" s="23" t="s">
        <v>52</v>
      </c>
      <c r="T153" s="23"/>
      <c r="U153" s="23" t="s">
        <v>1602</v>
      </c>
      <c r="V153" s="23"/>
      <c r="W153" s="23" t="s">
        <v>56</v>
      </c>
      <c r="X153" s="23">
        <v>0</v>
      </c>
      <c r="Y153" s="23">
        <v>0</v>
      </c>
      <c r="Z153" s="23" t="s">
        <v>56</v>
      </c>
      <c r="AA153" s="23" t="s">
        <v>56</v>
      </c>
      <c r="AB153" s="23" t="s">
        <v>56</v>
      </c>
      <c r="AC153" s="23">
        <v>0</v>
      </c>
      <c r="AD153" s="23"/>
      <c r="AE153" s="23">
        <v>0</v>
      </c>
      <c r="AF153" s="23">
        <v>0</v>
      </c>
      <c r="AG153" s="23" t="s">
        <v>58</v>
      </c>
      <c r="AH153" s="23">
        <v>0</v>
      </c>
      <c r="AI153" s="23" t="s">
        <v>59</v>
      </c>
      <c r="AJ153" s="23" t="s">
        <v>60</v>
      </c>
      <c r="AK153" s="24"/>
      <c r="AL153" s="23" t="s">
        <v>61</v>
      </c>
      <c r="AM153" s="23" t="s">
        <v>345</v>
      </c>
      <c r="AN153" s="23" t="s">
        <v>346</v>
      </c>
      <c r="AO153" s="23" t="s">
        <v>88</v>
      </c>
      <c r="AP153" s="23" t="s">
        <v>89</v>
      </c>
      <c r="AQ153" s="23" t="s">
        <v>90</v>
      </c>
      <c r="AR153" s="23" t="s">
        <v>123</v>
      </c>
      <c r="AS153" s="23" t="s">
        <v>105</v>
      </c>
      <c r="AT153" s="23" t="s">
        <v>68</v>
      </c>
      <c r="AU153" s="23" t="s">
        <v>93</v>
      </c>
      <c r="AV153" s="23" t="s">
        <v>3286</v>
      </c>
      <c r="AW153" s="23" t="s">
        <v>262</v>
      </c>
      <c r="AX153" s="23">
        <v>0</v>
      </c>
      <c r="AY153" s="23" t="s">
        <v>3634</v>
      </c>
      <c r="AZ153" s="23" t="s">
        <v>3635</v>
      </c>
      <c r="BA153" s="29">
        <v>42592</v>
      </c>
      <c r="BB153" s="23" t="s">
        <v>411</v>
      </c>
      <c r="BC153" s="29">
        <f t="shared" si="4"/>
        <v>42592</v>
      </c>
      <c r="BD153" s="41" t="str">
        <f t="shared" si="5"/>
        <v xml:space="preserve">07/04/2017 </v>
      </c>
      <c r="BE153" s="42">
        <f t="shared" si="6"/>
        <v>240</v>
      </c>
      <c r="BF153" s="43">
        <f t="shared" si="7"/>
        <v>8</v>
      </c>
    </row>
    <row r="154" spans="1:58" x14ac:dyDescent="0.25">
      <c r="A154" s="22" t="s">
        <v>3189</v>
      </c>
      <c r="B154" s="24" t="s">
        <v>3638</v>
      </c>
      <c r="C154" s="24"/>
      <c r="D154" s="24"/>
      <c r="E154" s="24"/>
      <c r="F154" s="24"/>
      <c r="G154" s="24"/>
      <c r="H154" s="24"/>
      <c r="I154" s="69" t="s">
        <v>369</v>
      </c>
      <c r="J154" s="47"/>
      <c r="K154" s="47"/>
      <c r="L154" s="6"/>
      <c r="M154" s="24"/>
      <c r="N154" s="24"/>
      <c r="O154" s="38" t="s">
        <v>49</v>
      </c>
      <c r="P154" s="23">
        <v>1256609</v>
      </c>
      <c r="Q154" s="23" t="s">
        <v>3636</v>
      </c>
      <c r="R154" s="23" t="s">
        <v>3637</v>
      </c>
      <c r="S154" s="23" t="s">
        <v>52</v>
      </c>
      <c r="T154" s="23"/>
      <c r="U154" s="23"/>
      <c r="V154" s="23"/>
      <c r="W154" s="23" t="s">
        <v>56</v>
      </c>
      <c r="X154" s="23">
        <v>0</v>
      </c>
      <c r="Y154" s="23">
        <v>0</v>
      </c>
      <c r="Z154" s="23" t="s">
        <v>56</v>
      </c>
      <c r="AA154" s="23" t="s">
        <v>56</v>
      </c>
      <c r="AB154" s="23" t="s">
        <v>56</v>
      </c>
      <c r="AC154" s="23">
        <v>0</v>
      </c>
      <c r="AD154" s="23"/>
      <c r="AE154" s="23">
        <v>0</v>
      </c>
      <c r="AF154" s="23">
        <v>0</v>
      </c>
      <c r="AG154" s="23" t="s">
        <v>58</v>
      </c>
      <c r="AH154" s="23">
        <v>0</v>
      </c>
      <c r="AI154" s="23" t="s">
        <v>59</v>
      </c>
      <c r="AJ154" s="23" t="s">
        <v>60</v>
      </c>
      <c r="AK154" s="24"/>
      <c r="AL154" s="23" t="s">
        <v>61</v>
      </c>
      <c r="AM154" s="23" t="s">
        <v>270</v>
      </c>
      <c r="AN154" s="23" t="s">
        <v>63</v>
      </c>
      <c r="AO154" s="23" t="s">
        <v>88</v>
      </c>
      <c r="AP154" s="23" t="s">
        <v>169</v>
      </c>
      <c r="AQ154" s="23" t="s">
        <v>90</v>
      </c>
      <c r="AR154" s="23" t="s">
        <v>1063</v>
      </c>
      <c r="AS154" s="23" t="s">
        <v>67</v>
      </c>
      <c r="AT154" s="23" t="s">
        <v>68</v>
      </c>
      <c r="AU154" s="23" t="s">
        <v>93</v>
      </c>
      <c r="AV154" s="23" t="s">
        <v>3203</v>
      </c>
      <c r="AW154" s="23" t="s">
        <v>155</v>
      </c>
      <c r="AX154" s="23">
        <v>0</v>
      </c>
      <c r="AY154" s="23" t="s">
        <v>3638</v>
      </c>
      <c r="AZ154" s="23" t="s">
        <v>3639</v>
      </c>
      <c r="BA154" s="29">
        <v>40451</v>
      </c>
      <c r="BB154" s="23" t="s">
        <v>411</v>
      </c>
      <c r="BC154" s="29">
        <f t="shared" si="4"/>
        <v>40451</v>
      </c>
      <c r="BD154" s="41" t="str">
        <f t="shared" si="5"/>
        <v xml:space="preserve">06/04/2017 </v>
      </c>
      <c r="BE154" s="42">
        <f t="shared" si="6"/>
        <v>2380</v>
      </c>
      <c r="BF154" s="43">
        <f t="shared" si="7"/>
        <v>79.333333333333329</v>
      </c>
    </row>
    <row r="155" spans="1:58" x14ac:dyDescent="0.25">
      <c r="A155" s="22" t="s">
        <v>3189</v>
      </c>
      <c r="B155" s="24" t="s">
        <v>3642</v>
      </c>
      <c r="C155" s="24"/>
      <c r="D155" s="24"/>
      <c r="E155" s="24"/>
      <c r="F155" s="24"/>
      <c r="G155" s="24"/>
      <c r="H155" s="24"/>
      <c r="I155" s="69" t="s">
        <v>369</v>
      </c>
      <c r="J155" s="47"/>
      <c r="K155" s="47"/>
      <c r="L155" s="6"/>
      <c r="M155" s="24"/>
      <c r="N155" s="24"/>
      <c r="O155" s="38" t="s">
        <v>49</v>
      </c>
      <c r="P155" s="23">
        <v>1266177</v>
      </c>
      <c r="Q155" s="23" t="s">
        <v>3640</v>
      </c>
      <c r="R155" s="23" t="s">
        <v>3641</v>
      </c>
      <c r="S155" s="23" t="s">
        <v>52</v>
      </c>
      <c r="T155" s="23"/>
      <c r="U155" s="23"/>
      <c r="V155" s="23"/>
      <c r="W155" s="23" t="s">
        <v>56</v>
      </c>
      <c r="X155" s="23">
        <v>0</v>
      </c>
      <c r="Y155" s="23">
        <v>0</v>
      </c>
      <c r="Z155" s="23" t="s">
        <v>56</v>
      </c>
      <c r="AA155" s="23" t="s">
        <v>56</v>
      </c>
      <c r="AB155" s="23" t="s">
        <v>56</v>
      </c>
      <c r="AC155" s="23">
        <v>0</v>
      </c>
      <c r="AD155" s="23" t="s">
        <v>102</v>
      </c>
      <c r="AE155" s="23">
        <v>0</v>
      </c>
      <c r="AF155" s="23">
        <v>0</v>
      </c>
      <c r="AG155" s="23" t="s">
        <v>58</v>
      </c>
      <c r="AH155" s="23">
        <v>0</v>
      </c>
      <c r="AI155" s="23" t="s">
        <v>59</v>
      </c>
      <c r="AJ155" s="23" t="s">
        <v>60</v>
      </c>
      <c r="AK155" s="24"/>
      <c r="AL155" s="23" t="s">
        <v>61</v>
      </c>
      <c r="AM155" s="23" t="s">
        <v>270</v>
      </c>
      <c r="AN155" s="23" t="s">
        <v>199</v>
      </c>
      <c r="AO155" s="23" t="s">
        <v>88</v>
      </c>
      <c r="AP155" s="23" t="s">
        <v>494</v>
      </c>
      <c r="AQ155" s="23" t="s">
        <v>65</v>
      </c>
      <c r="AR155" s="23" t="s">
        <v>466</v>
      </c>
      <c r="AS155" s="23" t="s">
        <v>272</v>
      </c>
      <c r="AT155" s="23" t="s">
        <v>273</v>
      </c>
      <c r="AU155" s="23" t="s">
        <v>93</v>
      </c>
      <c r="AV155" s="23" t="s">
        <v>3404</v>
      </c>
      <c r="AW155" s="23" t="s">
        <v>155</v>
      </c>
      <c r="AX155" s="23">
        <v>0</v>
      </c>
      <c r="AY155" s="23" t="s">
        <v>3642</v>
      </c>
      <c r="AZ155" s="23" t="s">
        <v>3643</v>
      </c>
      <c r="BA155" s="29">
        <v>40485</v>
      </c>
      <c r="BB155" s="23" t="s">
        <v>417</v>
      </c>
      <c r="BC155" s="29">
        <f t="shared" si="4"/>
        <v>40485</v>
      </c>
      <c r="BD155" s="41" t="str">
        <f t="shared" si="5"/>
        <v xml:space="preserve">13/04/2017 </v>
      </c>
      <c r="BE155" s="42">
        <f t="shared" si="6"/>
        <v>2353</v>
      </c>
      <c r="BF155" s="43">
        <f t="shared" si="7"/>
        <v>78.433333333333337</v>
      </c>
    </row>
    <row r="156" spans="1:58" x14ac:dyDescent="0.25">
      <c r="A156" s="22" t="s">
        <v>3189</v>
      </c>
      <c r="B156" s="24" t="s">
        <v>3649</v>
      </c>
      <c r="C156" s="24"/>
      <c r="D156" s="24"/>
      <c r="E156" s="24"/>
      <c r="F156" s="24"/>
      <c r="G156" s="24"/>
      <c r="H156" s="24"/>
      <c r="I156" s="69" t="s">
        <v>903</v>
      </c>
      <c r="J156" s="47"/>
      <c r="K156" s="47"/>
      <c r="L156" s="6"/>
      <c r="M156" s="24"/>
      <c r="N156" s="24"/>
      <c r="O156" s="70" t="s">
        <v>375</v>
      </c>
      <c r="P156" s="23">
        <v>1701002</v>
      </c>
      <c r="Q156" s="23" t="s">
        <v>3644</v>
      </c>
      <c r="R156" s="23" t="s">
        <v>3645</v>
      </c>
      <c r="S156" s="23" t="s">
        <v>52</v>
      </c>
      <c r="T156" s="23" t="s">
        <v>3646</v>
      </c>
      <c r="U156" s="23" t="s">
        <v>3647</v>
      </c>
      <c r="V156" s="23" t="s">
        <v>3648</v>
      </c>
      <c r="W156" s="23" t="s">
        <v>56</v>
      </c>
      <c r="X156" s="23">
        <v>0</v>
      </c>
      <c r="Y156" s="23">
        <v>0</v>
      </c>
      <c r="Z156" s="23" t="s">
        <v>56</v>
      </c>
      <c r="AA156" s="23" t="s">
        <v>56</v>
      </c>
      <c r="AB156" s="23" t="s">
        <v>56</v>
      </c>
      <c r="AC156" s="23">
        <v>0</v>
      </c>
      <c r="AD156" s="23" t="s">
        <v>102</v>
      </c>
      <c r="AE156" s="23">
        <v>0</v>
      </c>
      <c r="AF156" s="23">
        <v>0</v>
      </c>
      <c r="AG156" s="23" t="s">
        <v>58</v>
      </c>
      <c r="AH156" s="23">
        <v>0</v>
      </c>
      <c r="AI156" s="23" t="s">
        <v>59</v>
      </c>
      <c r="AJ156" s="23" t="s">
        <v>60</v>
      </c>
      <c r="AK156" s="24"/>
      <c r="AL156" s="23" t="s">
        <v>61</v>
      </c>
      <c r="AM156" s="23" t="s">
        <v>270</v>
      </c>
      <c r="AN156" s="23" t="s">
        <v>199</v>
      </c>
      <c r="AO156" s="23" t="s">
        <v>64</v>
      </c>
      <c r="AP156" s="23" t="s">
        <v>590</v>
      </c>
      <c r="AQ156" s="23" t="s">
        <v>65</v>
      </c>
      <c r="AR156" s="23" t="s">
        <v>1155</v>
      </c>
      <c r="AS156" s="23" t="s">
        <v>92</v>
      </c>
      <c r="AT156" s="23" t="s">
        <v>68</v>
      </c>
      <c r="AU156" s="23" t="s">
        <v>93</v>
      </c>
      <c r="AV156" s="23" t="s">
        <v>3236</v>
      </c>
      <c r="AW156" s="23" t="s">
        <v>332</v>
      </c>
      <c r="AX156" s="23">
        <v>0</v>
      </c>
      <c r="AY156" s="23" t="s">
        <v>3649</v>
      </c>
      <c r="AZ156" s="23" t="s">
        <v>3650</v>
      </c>
      <c r="BA156" s="29">
        <v>41513</v>
      </c>
      <c r="BB156" s="23" t="s">
        <v>411</v>
      </c>
      <c r="BC156" s="29">
        <f t="shared" si="4"/>
        <v>41513</v>
      </c>
      <c r="BD156" s="41" t="str">
        <f t="shared" si="5"/>
        <v xml:space="preserve">10/04/2017 </v>
      </c>
      <c r="BE156" s="42">
        <f t="shared" si="6"/>
        <v>1322</v>
      </c>
      <c r="BF156" s="43">
        <f t="shared" si="7"/>
        <v>44.06666666666667</v>
      </c>
    </row>
    <row r="157" spans="1:58" x14ac:dyDescent="0.25">
      <c r="A157" s="22" t="s">
        <v>3189</v>
      </c>
      <c r="B157" s="24" t="s">
        <v>3659</v>
      </c>
      <c r="C157" s="24"/>
      <c r="D157" s="24"/>
      <c r="E157" s="24"/>
      <c r="F157" s="24"/>
      <c r="G157" s="24"/>
      <c r="H157" s="24"/>
      <c r="I157" s="69" t="s">
        <v>369</v>
      </c>
      <c r="J157" s="47"/>
      <c r="K157" s="47"/>
      <c r="L157" s="6"/>
      <c r="M157" s="24"/>
      <c r="N157" s="24"/>
      <c r="O157" s="38" t="s">
        <v>49</v>
      </c>
      <c r="P157" s="23">
        <v>377420</v>
      </c>
      <c r="Q157" s="23" t="s">
        <v>3651</v>
      </c>
      <c r="R157" s="23" t="s">
        <v>3652</v>
      </c>
      <c r="S157" s="23" t="s">
        <v>52</v>
      </c>
      <c r="T157" s="23"/>
      <c r="U157" s="23"/>
      <c r="V157" s="23"/>
      <c r="W157" s="23" t="s">
        <v>56</v>
      </c>
      <c r="X157" s="23">
        <v>0</v>
      </c>
      <c r="Y157" s="23">
        <v>0</v>
      </c>
      <c r="Z157" s="23" t="s">
        <v>56</v>
      </c>
      <c r="AA157" s="23" t="s">
        <v>56</v>
      </c>
      <c r="AB157" s="23" t="s">
        <v>56</v>
      </c>
      <c r="AC157" s="23">
        <v>0</v>
      </c>
      <c r="AD157" s="23"/>
      <c r="AE157" s="23">
        <v>0</v>
      </c>
      <c r="AF157" s="23">
        <v>0</v>
      </c>
      <c r="AG157" s="23" t="s">
        <v>102</v>
      </c>
      <c r="AH157" s="23">
        <v>0</v>
      </c>
      <c r="AI157" s="23" t="s">
        <v>59</v>
      </c>
      <c r="AJ157" s="23"/>
      <c r="AK157" s="24"/>
      <c r="AL157" s="23" t="s">
        <v>61</v>
      </c>
      <c r="AM157" s="23" t="s">
        <v>3653</v>
      </c>
      <c r="AN157" s="23" t="s">
        <v>3654</v>
      </c>
      <c r="AO157" s="23" t="s">
        <v>3655</v>
      </c>
      <c r="AP157" s="23"/>
      <c r="AQ157" s="23" t="s">
        <v>3656</v>
      </c>
      <c r="AR157" s="23" t="s">
        <v>123</v>
      </c>
      <c r="AS157" s="23" t="s">
        <v>105</v>
      </c>
      <c r="AT157" s="23" t="s">
        <v>3657</v>
      </c>
      <c r="AU157" s="23" t="s">
        <v>3658</v>
      </c>
      <c r="AV157" s="23" t="s">
        <v>3251</v>
      </c>
      <c r="AW157" s="23" t="s">
        <v>444</v>
      </c>
      <c r="AX157" s="23">
        <v>0</v>
      </c>
      <c r="AY157" s="23" t="s">
        <v>3659</v>
      </c>
      <c r="AZ157" s="23" t="s">
        <v>3660</v>
      </c>
      <c r="BA157" s="29">
        <v>38022</v>
      </c>
      <c r="BB157" s="23" t="s">
        <v>411</v>
      </c>
      <c r="BC157" s="29">
        <f t="shared" si="4"/>
        <v>38022</v>
      </c>
      <c r="BD157" s="41" t="str">
        <f t="shared" si="5"/>
        <v xml:space="preserve">11/04/2017 </v>
      </c>
      <c r="BE157" s="42">
        <f t="shared" si="6"/>
        <v>4814</v>
      </c>
      <c r="BF157" s="43">
        <f t="shared" si="7"/>
        <v>160.46666666666667</v>
      </c>
    </row>
    <row r="158" spans="1:58" x14ac:dyDescent="0.25">
      <c r="A158" s="22" t="s">
        <v>3189</v>
      </c>
      <c r="B158" s="24" t="s">
        <v>3671</v>
      </c>
      <c r="C158" s="24"/>
      <c r="D158" s="24"/>
      <c r="E158" s="24"/>
      <c r="F158" s="24"/>
      <c r="G158" s="24"/>
      <c r="H158" s="24"/>
      <c r="I158" s="69" t="s">
        <v>903</v>
      </c>
      <c r="J158" s="47"/>
      <c r="K158" s="47"/>
      <c r="L158" s="6"/>
      <c r="M158" s="24"/>
      <c r="N158" s="24"/>
      <c r="O158" s="38" t="s">
        <v>49</v>
      </c>
      <c r="P158" s="23">
        <v>1149273</v>
      </c>
      <c r="Q158" s="23" t="s">
        <v>3667</v>
      </c>
      <c r="R158" s="23" t="s">
        <v>3668</v>
      </c>
      <c r="S158" s="23" t="s">
        <v>420</v>
      </c>
      <c r="T158" s="23"/>
      <c r="U158" s="23"/>
      <c r="V158" s="23"/>
      <c r="W158" s="23" t="s">
        <v>56</v>
      </c>
      <c r="X158" s="23">
        <v>0</v>
      </c>
      <c r="Y158" s="23">
        <v>0</v>
      </c>
      <c r="Z158" s="23" t="s">
        <v>56</v>
      </c>
      <c r="AA158" s="23" t="s">
        <v>56</v>
      </c>
      <c r="AB158" s="23" t="s">
        <v>56</v>
      </c>
      <c r="AC158" s="23">
        <v>0</v>
      </c>
      <c r="AD158" s="23"/>
      <c r="AE158" s="23">
        <v>0</v>
      </c>
      <c r="AF158" s="23">
        <v>30000</v>
      </c>
      <c r="AG158" s="23" t="s">
        <v>58</v>
      </c>
      <c r="AH158" s="23">
        <v>0</v>
      </c>
      <c r="AI158" s="23"/>
      <c r="AJ158" s="23"/>
      <c r="AK158" s="24"/>
      <c r="AL158" s="23" t="s">
        <v>61</v>
      </c>
      <c r="AM158" s="23" t="s">
        <v>431</v>
      </c>
      <c r="AN158" s="23" t="s">
        <v>538</v>
      </c>
      <c r="AO158" s="23" t="s">
        <v>88</v>
      </c>
      <c r="AP158" s="23" t="s">
        <v>187</v>
      </c>
      <c r="AQ158" s="23" t="s">
        <v>65</v>
      </c>
      <c r="AR158" s="23" t="s">
        <v>3669</v>
      </c>
      <c r="AS158" s="23" t="s">
        <v>283</v>
      </c>
      <c r="AT158" s="23" t="s">
        <v>2839</v>
      </c>
      <c r="AU158" s="23" t="s">
        <v>424</v>
      </c>
      <c r="AV158" s="23" t="s">
        <v>3670</v>
      </c>
      <c r="AW158" s="23" t="s">
        <v>163</v>
      </c>
      <c r="AX158" s="23">
        <v>0</v>
      </c>
      <c r="AY158" s="23" t="s">
        <v>3671</v>
      </c>
      <c r="AZ158" s="23" t="s">
        <v>3672</v>
      </c>
      <c r="BA158" s="29">
        <v>40164</v>
      </c>
      <c r="BB158" s="23" t="s">
        <v>411</v>
      </c>
      <c r="BC158" s="29">
        <v>40164</v>
      </c>
      <c r="BD158" s="41" t="s">
        <v>3670</v>
      </c>
      <c r="BE158" s="42">
        <v>2678</v>
      </c>
      <c r="BF158" s="43">
        <v>89.266666666666666</v>
      </c>
    </row>
    <row r="159" spans="1:58" x14ac:dyDescent="0.25">
      <c r="A159" s="22" t="s">
        <v>3189</v>
      </c>
      <c r="B159" s="24" t="s">
        <v>3677</v>
      </c>
      <c r="C159" s="24"/>
      <c r="D159" s="24"/>
      <c r="E159" s="24"/>
      <c r="F159" s="24"/>
      <c r="G159" s="24"/>
      <c r="H159" s="24"/>
      <c r="I159" s="69" t="s">
        <v>903</v>
      </c>
      <c r="J159" s="47"/>
      <c r="K159" s="47"/>
      <c r="L159" s="6"/>
      <c r="M159" s="24"/>
      <c r="N159" s="24"/>
      <c r="O159" s="38" t="s">
        <v>49</v>
      </c>
      <c r="P159" s="23">
        <v>1366656</v>
      </c>
      <c r="Q159" s="23" t="s">
        <v>3673</v>
      </c>
      <c r="R159" s="23" t="s">
        <v>3674</v>
      </c>
      <c r="S159" s="23" t="s">
        <v>52</v>
      </c>
      <c r="T159" s="23"/>
      <c r="U159" s="23"/>
      <c r="V159" s="23"/>
      <c r="W159" s="23" t="s">
        <v>56</v>
      </c>
      <c r="X159" s="23">
        <v>0</v>
      </c>
      <c r="Y159" s="23">
        <v>0</v>
      </c>
      <c r="Z159" s="23" t="s">
        <v>56</v>
      </c>
      <c r="AA159" s="23" t="s">
        <v>56</v>
      </c>
      <c r="AB159" s="23" t="s">
        <v>56</v>
      </c>
      <c r="AC159" s="23">
        <v>0</v>
      </c>
      <c r="AD159" s="23"/>
      <c r="AE159" s="23">
        <v>0</v>
      </c>
      <c r="AF159" s="23">
        <v>0</v>
      </c>
      <c r="AG159" s="23" t="s">
        <v>58</v>
      </c>
      <c r="AH159" s="23">
        <v>0</v>
      </c>
      <c r="AI159" s="23" t="s">
        <v>59</v>
      </c>
      <c r="AJ159" s="23" t="s">
        <v>60</v>
      </c>
      <c r="AK159" s="24"/>
      <c r="AL159" s="23" t="s">
        <v>61</v>
      </c>
      <c r="AM159" s="23" t="s">
        <v>2955</v>
      </c>
      <c r="AN159" s="23" t="s">
        <v>538</v>
      </c>
      <c r="AO159" s="23" t="s">
        <v>88</v>
      </c>
      <c r="AP159" s="23" t="s">
        <v>89</v>
      </c>
      <c r="AQ159" s="23" t="s">
        <v>103</v>
      </c>
      <c r="AR159" s="23" t="s">
        <v>3675</v>
      </c>
      <c r="AS159" s="23" t="s">
        <v>340</v>
      </c>
      <c r="AT159" s="23" t="s">
        <v>190</v>
      </c>
      <c r="AU159" s="23" t="s">
        <v>93</v>
      </c>
      <c r="AV159" s="23" t="s">
        <v>3676</v>
      </c>
      <c r="AW159" s="23" t="s">
        <v>163</v>
      </c>
      <c r="AX159" s="23">
        <v>0</v>
      </c>
      <c r="AY159" s="23" t="s">
        <v>3677</v>
      </c>
      <c r="AZ159" s="23" t="s">
        <v>3678</v>
      </c>
      <c r="BA159" s="29">
        <v>40794</v>
      </c>
      <c r="BB159" s="23" t="s">
        <v>411</v>
      </c>
      <c r="BC159" s="29">
        <v>40794</v>
      </c>
      <c r="BD159" s="41" t="s">
        <v>3676</v>
      </c>
      <c r="BE159" s="42">
        <v>2056</v>
      </c>
      <c r="BF159" s="43">
        <v>68.533333333333331</v>
      </c>
    </row>
    <row r="160" spans="1:58" x14ac:dyDescent="0.25">
      <c r="A160" s="22" t="s">
        <v>3189</v>
      </c>
      <c r="B160" s="24" t="s">
        <v>3682</v>
      </c>
      <c r="C160" s="24"/>
      <c r="D160" s="24"/>
      <c r="E160" s="24"/>
      <c r="F160" s="24"/>
      <c r="G160" s="24"/>
      <c r="H160" s="24"/>
      <c r="I160" s="69" t="s">
        <v>903</v>
      </c>
      <c r="J160" s="47"/>
      <c r="K160" s="47"/>
      <c r="L160" s="6"/>
      <c r="M160" s="24"/>
      <c r="N160" s="24"/>
      <c r="O160" s="38" t="s">
        <v>49</v>
      </c>
      <c r="P160" s="23">
        <v>1346241</v>
      </c>
      <c r="Q160" s="23" t="s">
        <v>3679</v>
      </c>
      <c r="R160" s="23" t="s">
        <v>3680</v>
      </c>
      <c r="S160" s="23" t="s">
        <v>2837</v>
      </c>
      <c r="T160" s="23"/>
      <c r="U160" s="23"/>
      <c r="V160" s="23"/>
      <c r="W160" s="23" t="s">
        <v>56</v>
      </c>
      <c r="X160" s="23">
        <v>0</v>
      </c>
      <c r="Y160" s="23">
        <v>0</v>
      </c>
      <c r="Z160" s="23" t="s">
        <v>56</v>
      </c>
      <c r="AA160" s="23" t="s">
        <v>56</v>
      </c>
      <c r="AB160" s="23" t="s">
        <v>56</v>
      </c>
      <c r="AC160" s="23">
        <v>0</v>
      </c>
      <c r="AD160" s="23"/>
      <c r="AE160" s="23">
        <v>0</v>
      </c>
      <c r="AF160" s="23">
        <v>0</v>
      </c>
      <c r="AG160" s="23" t="s">
        <v>58</v>
      </c>
      <c r="AH160" s="23">
        <v>0</v>
      </c>
      <c r="AI160" s="23" t="s">
        <v>59</v>
      </c>
      <c r="AJ160" s="23" t="s">
        <v>562</v>
      </c>
      <c r="AK160" s="24" t="s">
        <v>563</v>
      </c>
      <c r="AL160" s="23" t="s">
        <v>61</v>
      </c>
      <c r="AM160" s="23" t="s">
        <v>270</v>
      </c>
      <c r="AN160" s="23" t="s">
        <v>63</v>
      </c>
      <c r="AO160" s="23" t="s">
        <v>88</v>
      </c>
      <c r="AP160" s="23" t="s">
        <v>200</v>
      </c>
      <c r="AQ160" s="23" t="s">
        <v>65</v>
      </c>
      <c r="AR160" s="23" t="s">
        <v>623</v>
      </c>
      <c r="AS160" s="23" t="s">
        <v>67</v>
      </c>
      <c r="AT160" s="23" t="s">
        <v>2839</v>
      </c>
      <c r="AU160" s="23" t="s">
        <v>2840</v>
      </c>
      <c r="AV160" s="23" t="s">
        <v>3681</v>
      </c>
      <c r="AW160" s="23" t="s">
        <v>94</v>
      </c>
      <c r="AX160" s="23">
        <v>0</v>
      </c>
      <c r="AY160" s="23" t="s">
        <v>3682</v>
      </c>
      <c r="AZ160" s="23" t="s">
        <v>3683</v>
      </c>
      <c r="BA160" s="29">
        <v>40747</v>
      </c>
      <c r="BB160" s="23" t="s">
        <v>411</v>
      </c>
      <c r="BC160" s="29">
        <v>40747</v>
      </c>
      <c r="BD160" s="41" t="s">
        <v>3681</v>
      </c>
      <c r="BE160" s="42">
        <v>2097</v>
      </c>
      <c r="BF160" s="43">
        <v>69.900000000000006</v>
      </c>
    </row>
    <row r="161" spans="1:58" x14ac:dyDescent="0.25">
      <c r="A161" s="22" t="s">
        <v>3189</v>
      </c>
      <c r="B161" s="24" t="s">
        <v>3687</v>
      </c>
      <c r="C161" s="24"/>
      <c r="D161" s="24"/>
      <c r="E161" s="24"/>
      <c r="F161" s="24"/>
      <c r="G161" s="24"/>
      <c r="H161" s="24"/>
      <c r="I161" s="69" t="s">
        <v>48</v>
      </c>
      <c r="J161" s="47"/>
      <c r="K161" s="47"/>
      <c r="L161" s="6"/>
      <c r="M161" s="24"/>
      <c r="N161" s="24"/>
      <c r="O161" s="38" t="s">
        <v>49</v>
      </c>
      <c r="P161" s="23">
        <v>1111550</v>
      </c>
      <c r="Q161" s="23" t="s">
        <v>3684</v>
      </c>
      <c r="R161" s="23" t="s">
        <v>3685</v>
      </c>
      <c r="S161" s="23" t="s">
        <v>52</v>
      </c>
      <c r="T161" s="23"/>
      <c r="U161" s="23"/>
      <c r="V161" s="23"/>
      <c r="W161" s="23" t="s">
        <v>56</v>
      </c>
      <c r="X161" s="23">
        <v>0</v>
      </c>
      <c r="Y161" s="23">
        <v>0</v>
      </c>
      <c r="Z161" s="23" t="s">
        <v>56</v>
      </c>
      <c r="AA161" s="23" t="s">
        <v>56</v>
      </c>
      <c r="AB161" s="23" t="s">
        <v>56</v>
      </c>
      <c r="AC161" s="23">
        <v>0</v>
      </c>
      <c r="AD161" s="23"/>
      <c r="AE161" s="23">
        <v>0</v>
      </c>
      <c r="AF161" s="23">
        <v>0</v>
      </c>
      <c r="AG161" s="23" t="s">
        <v>58</v>
      </c>
      <c r="AH161" s="23">
        <v>0</v>
      </c>
      <c r="AI161" s="23" t="s">
        <v>59</v>
      </c>
      <c r="AJ161" s="23" t="s">
        <v>60</v>
      </c>
      <c r="AK161" s="24"/>
      <c r="AL161" s="23" t="s">
        <v>61</v>
      </c>
      <c r="AM161" s="23" t="s">
        <v>62</v>
      </c>
      <c r="AN161" s="23" t="s">
        <v>405</v>
      </c>
      <c r="AO161" s="23" t="s">
        <v>88</v>
      </c>
      <c r="AP161" s="23" t="s">
        <v>169</v>
      </c>
      <c r="AQ161" s="23" t="s">
        <v>65</v>
      </c>
      <c r="AR161" s="23" t="s">
        <v>3686</v>
      </c>
      <c r="AS161" s="23" t="s">
        <v>283</v>
      </c>
      <c r="AT161" s="23" t="s">
        <v>284</v>
      </c>
      <c r="AU161" s="23" t="s">
        <v>93</v>
      </c>
      <c r="AV161" s="23" t="s">
        <v>3670</v>
      </c>
      <c r="AW161" s="23" t="s">
        <v>223</v>
      </c>
      <c r="AX161" s="23">
        <v>0</v>
      </c>
      <c r="AY161" s="23" t="s">
        <v>3687</v>
      </c>
      <c r="AZ161" s="23" t="s">
        <v>3688</v>
      </c>
      <c r="BA161" s="29">
        <v>40101</v>
      </c>
      <c r="BB161" s="23" t="s">
        <v>411</v>
      </c>
      <c r="BC161" s="29">
        <v>40101</v>
      </c>
      <c r="BD161" s="41" t="s">
        <v>3670</v>
      </c>
      <c r="BE161" s="42">
        <v>2741</v>
      </c>
      <c r="BF161" s="43">
        <v>91.36666666666666</v>
      </c>
    </row>
    <row r="162" spans="1:58" x14ac:dyDescent="0.25">
      <c r="A162" s="22" t="s">
        <v>3189</v>
      </c>
      <c r="B162" s="24" t="s">
        <v>3692</v>
      </c>
      <c r="C162" s="24"/>
      <c r="D162" s="24"/>
      <c r="E162" s="24"/>
      <c r="F162" s="24"/>
      <c r="G162" s="24"/>
      <c r="H162" s="24"/>
      <c r="I162" s="69" t="s">
        <v>48</v>
      </c>
      <c r="J162" s="47"/>
      <c r="K162" s="47"/>
      <c r="L162" s="6"/>
      <c r="M162" s="24"/>
      <c r="N162" s="24"/>
      <c r="O162" s="70" t="s">
        <v>375</v>
      </c>
      <c r="P162" s="23">
        <v>1998360</v>
      </c>
      <c r="Q162" s="23" t="s">
        <v>3689</v>
      </c>
      <c r="R162" s="23" t="s">
        <v>3690</v>
      </c>
      <c r="S162" s="23" t="s">
        <v>52</v>
      </c>
      <c r="T162" s="23"/>
      <c r="U162" s="23"/>
      <c r="V162" s="23"/>
      <c r="W162" s="23" t="s">
        <v>56</v>
      </c>
      <c r="X162" s="23">
        <v>0</v>
      </c>
      <c r="Y162" s="23">
        <v>0</v>
      </c>
      <c r="Z162" s="23" t="s">
        <v>56</v>
      </c>
      <c r="AA162" s="23" t="s">
        <v>56</v>
      </c>
      <c r="AB162" s="23" t="s">
        <v>56</v>
      </c>
      <c r="AC162" s="23">
        <v>0</v>
      </c>
      <c r="AD162" s="23"/>
      <c r="AE162" s="23">
        <v>0</v>
      </c>
      <c r="AF162" s="23">
        <v>0</v>
      </c>
      <c r="AG162" s="23" t="s">
        <v>58</v>
      </c>
      <c r="AH162" s="23">
        <v>0</v>
      </c>
      <c r="AI162" s="23" t="s">
        <v>59</v>
      </c>
      <c r="AJ162" s="23" t="s">
        <v>60</v>
      </c>
      <c r="AK162" s="24"/>
      <c r="AL162" s="23" t="s">
        <v>61</v>
      </c>
      <c r="AM162" s="23" t="s">
        <v>62</v>
      </c>
      <c r="AN162" s="23" t="s">
        <v>1963</v>
      </c>
      <c r="AO162" s="23" t="s">
        <v>88</v>
      </c>
      <c r="AP162" s="23" t="s">
        <v>218</v>
      </c>
      <c r="AQ162" s="23" t="s">
        <v>65</v>
      </c>
      <c r="AR162" s="23" t="s">
        <v>3691</v>
      </c>
      <c r="AS162" s="23" t="s">
        <v>283</v>
      </c>
      <c r="AT162" s="23" t="s">
        <v>284</v>
      </c>
      <c r="AU162" s="23" t="s">
        <v>93</v>
      </c>
      <c r="AV162" s="23" t="s">
        <v>3676</v>
      </c>
      <c r="AW162" s="23" t="s">
        <v>106</v>
      </c>
      <c r="AX162" s="23">
        <v>0</v>
      </c>
      <c r="AY162" s="23" t="s">
        <v>3692</v>
      </c>
      <c r="AZ162" s="23" t="s">
        <v>3693</v>
      </c>
      <c r="BA162" s="29">
        <v>41984</v>
      </c>
      <c r="BB162" s="23" t="s">
        <v>411</v>
      </c>
      <c r="BC162" s="29">
        <v>41984</v>
      </c>
      <c r="BD162" s="41" t="s">
        <v>3676</v>
      </c>
      <c r="BE162" s="42">
        <v>866</v>
      </c>
      <c r="BF162" s="43">
        <v>28.866666666666667</v>
      </c>
    </row>
    <row r="163" spans="1:58" x14ac:dyDescent="0.25">
      <c r="A163" s="22" t="s">
        <v>3189</v>
      </c>
      <c r="B163" s="24" t="s">
        <v>3696</v>
      </c>
      <c r="C163" s="24"/>
      <c r="D163" s="24"/>
      <c r="E163" s="24"/>
      <c r="F163" s="24"/>
      <c r="G163" s="24"/>
      <c r="H163" s="24"/>
      <c r="I163" s="69" t="s">
        <v>369</v>
      </c>
      <c r="J163" s="47"/>
      <c r="K163" s="47"/>
      <c r="L163" s="6"/>
      <c r="M163" s="24"/>
      <c r="N163" s="24"/>
      <c r="O163" s="70" t="s">
        <v>375</v>
      </c>
      <c r="P163" s="23">
        <v>2424466</v>
      </c>
      <c r="Q163" s="23" t="s">
        <v>3694</v>
      </c>
      <c r="R163" s="23" t="s">
        <v>3695</v>
      </c>
      <c r="S163" s="23" t="s">
        <v>52</v>
      </c>
      <c r="T163" s="23"/>
      <c r="U163" s="23"/>
      <c r="V163" s="23"/>
      <c r="W163" s="23" t="s">
        <v>56</v>
      </c>
      <c r="X163" s="23">
        <v>0</v>
      </c>
      <c r="Y163" s="23">
        <v>0</v>
      </c>
      <c r="Z163" s="23" t="s">
        <v>56</v>
      </c>
      <c r="AA163" s="23" t="s">
        <v>56</v>
      </c>
      <c r="AB163" s="23" t="s">
        <v>56</v>
      </c>
      <c r="AC163" s="23">
        <v>0</v>
      </c>
      <c r="AD163" s="23"/>
      <c r="AE163" s="23">
        <v>0</v>
      </c>
      <c r="AF163" s="23">
        <v>0</v>
      </c>
      <c r="AG163" s="23" t="s">
        <v>58</v>
      </c>
      <c r="AH163" s="23">
        <v>0</v>
      </c>
      <c r="AI163" s="23" t="s">
        <v>59</v>
      </c>
      <c r="AJ163" s="23" t="s">
        <v>60</v>
      </c>
      <c r="AK163" s="24"/>
      <c r="AL163" s="23" t="s">
        <v>61</v>
      </c>
      <c r="AM163" s="23" t="s">
        <v>62</v>
      </c>
      <c r="AN163" s="23" t="s">
        <v>63</v>
      </c>
      <c r="AO163" s="23" t="s">
        <v>88</v>
      </c>
      <c r="AP163" s="23" t="s">
        <v>89</v>
      </c>
      <c r="AQ163" s="23" t="s">
        <v>90</v>
      </c>
      <c r="AR163" s="23" t="s">
        <v>1805</v>
      </c>
      <c r="AS163" s="23" t="s">
        <v>1806</v>
      </c>
      <c r="AT163" s="23" t="s">
        <v>775</v>
      </c>
      <c r="AU163" s="23" t="s">
        <v>93</v>
      </c>
      <c r="AV163" s="23" t="s">
        <v>3670</v>
      </c>
      <c r="AW163" s="23" t="s">
        <v>124</v>
      </c>
      <c r="AX163" s="23">
        <v>0</v>
      </c>
      <c r="AY163" s="23" t="s">
        <v>3696</v>
      </c>
      <c r="AZ163" s="23" t="s">
        <v>3697</v>
      </c>
      <c r="BA163" s="29">
        <v>42805</v>
      </c>
      <c r="BB163" s="23" t="s">
        <v>411</v>
      </c>
      <c r="BC163" s="29">
        <v>42805</v>
      </c>
      <c r="BD163" s="41" t="s">
        <v>3670</v>
      </c>
      <c r="BE163" s="42">
        <v>37</v>
      </c>
      <c r="BF163" s="43">
        <v>1.2333333333333334</v>
      </c>
    </row>
    <row r="164" spans="1:58" x14ac:dyDescent="0.25">
      <c r="A164" s="22" t="s">
        <v>3189</v>
      </c>
      <c r="B164" s="24" t="s">
        <v>3701</v>
      </c>
      <c r="C164" s="24"/>
      <c r="D164" s="24"/>
      <c r="E164" s="24"/>
      <c r="F164" s="24"/>
      <c r="G164" s="24"/>
      <c r="H164" s="24"/>
      <c r="I164" s="69" t="s">
        <v>369</v>
      </c>
      <c r="J164" s="47"/>
      <c r="K164" s="47"/>
      <c r="L164" s="6"/>
      <c r="M164" s="24"/>
      <c r="N164" s="24"/>
      <c r="O164" s="70" t="s">
        <v>375</v>
      </c>
      <c r="P164" s="23">
        <v>2435055</v>
      </c>
      <c r="Q164" s="23" t="s">
        <v>3698</v>
      </c>
      <c r="R164" s="23" t="s">
        <v>3699</v>
      </c>
      <c r="S164" s="23" t="s">
        <v>52</v>
      </c>
      <c r="T164" s="23"/>
      <c r="U164" s="23"/>
      <c r="V164" s="23"/>
      <c r="W164" s="23" t="s">
        <v>56</v>
      </c>
      <c r="X164" s="23">
        <v>0</v>
      </c>
      <c r="Y164" s="23">
        <v>0</v>
      </c>
      <c r="Z164" s="23" t="s">
        <v>56</v>
      </c>
      <c r="AA164" s="23" t="s">
        <v>56</v>
      </c>
      <c r="AB164" s="23" t="s">
        <v>56</v>
      </c>
      <c r="AC164" s="23">
        <v>0</v>
      </c>
      <c r="AD164" s="23"/>
      <c r="AE164" s="23">
        <v>0</v>
      </c>
      <c r="AF164" s="23">
        <v>0</v>
      </c>
      <c r="AG164" s="23" t="s">
        <v>58</v>
      </c>
      <c r="AH164" s="23">
        <v>0</v>
      </c>
      <c r="AI164" s="23" t="s">
        <v>59</v>
      </c>
      <c r="AJ164" s="23" t="s">
        <v>60</v>
      </c>
      <c r="AK164" s="24"/>
      <c r="AL164" s="23" t="s">
        <v>61</v>
      </c>
      <c r="AM164" s="23" t="s">
        <v>62</v>
      </c>
      <c r="AN164" s="23" t="s">
        <v>87</v>
      </c>
      <c r="AO164" s="23" t="s">
        <v>88</v>
      </c>
      <c r="AP164" s="23" t="s">
        <v>89</v>
      </c>
      <c r="AQ164" s="23" t="s">
        <v>90</v>
      </c>
      <c r="AR164" s="23" t="s">
        <v>355</v>
      </c>
      <c r="AS164" s="23" t="s">
        <v>92</v>
      </c>
      <c r="AT164" s="23" t="s">
        <v>68</v>
      </c>
      <c r="AU164" s="23" t="s">
        <v>93</v>
      </c>
      <c r="AV164" s="23" t="s">
        <v>3700</v>
      </c>
      <c r="AW164" s="23" t="s">
        <v>124</v>
      </c>
      <c r="AX164" s="23">
        <v>0</v>
      </c>
      <c r="AY164" s="23" t="s">
        <v>3701</v>
      </c>
      <c r="AZ164" s="23" t="s">
        <v>3702</v>
      </c>
      <c r="BA164" s="29">
        <v>42833</v>
      </c>
      <c r="BB164" s="23" t="s">
        <v>411</v>
      </c>
      <c r="BC164" s="29">
        <v>42833</v>
      </c>
      <c r="BD164" s="41" t="s">
        <v>3700</v>
      </c>
      <c r="BE164" s="42">
        <v>10</v>
      </c>
      <c r="BF164" s="43">
        <v>0.33333333333333331</v>
      </c>
    </row>
    <row r="165" spans="1:58" x14ac:dyDescent="0.25">
      <c r="A165" s="22" t="s">
        <v>3189</v>
      </c>
      <c r="B165" s="24" t="s">
        <v>3705</v>
      </c>
      <c r="C165" s="24"/>
      <c r="D165" s="24"/>
      <c r="E165" s="24"/>
      <c r="F165" s="24"/>
      <c r="G165" s="24"/>
      <c r="H165" s="24"/>
      <c r="I165" s="69" t="s">
        <v>903</v>
      </c>
      <c r="J165" s="47"/>
      <c r="K165" s="47"/>
      <c r="L165" s="6"/>
      <c r="M165" s="24"/>
      <c r="N165" s="24"/>
      <c r="O165" s="70" t="s">
        <v>375</v>
      </c>
      <c r="P165" s="23">
        <v>2205980</v>
      </c>
      <c r="Q165" s="23" t="s">
        <v>3703</v>
      </c>
      <c r="R165" s="23" t="s">
        <v>3704</v>
      </c>
      <c r="S165" s="23" t="s">
        <v>52</v>
      </c>
      <c r="T165" s="23"/>
      <c r="U165" s="23"/>
      <c r="V165" s="23"/>
      <c r="W165" s="23" t="s">
        <v>56</v>
      </c>
      <c r="X165" s="23">
        <v>0</v>
      </c>
      <c r="Y165" s="23">
        <v>0</v>
      </c>
      <c r="Z165" s="23" t="s">
        <v>56</v>
      </c>
      <c r="AA165" s="23" t="s">
        <v>56</v>
      </c>
      <c r="AB165" s="23" t="s">
        <v>56</v>
      </c>
      <c r="AC165" s="23">
        <v>0</v>
      </c>
      <c r="AD165" s="23"/>
      <c r="AE165" s="23">
        <v>0</v>
      </c>
      <c r="AF165" s="23">
        <v>0</v>
      </c>
      <c r="AG165" s="23" t="s">
        <v>58</v>
      </c>
      <c r="AH165" s="23">
        <v>0</v>
      </c>
      <c r="AI165" s="23" t="s">
        <v>59</v>
      </c>
      <c r="AJ165" s="23" t="s">
        <v>60</v>
      </c>
      <c r="AK165" s="24"/>
      <c r="AL165" s="23" t="s">
        <v>61</v>
      </c>
      <c r="AM165" s="23" t="s">
        <v>62</v>
      </c>
      <c r="AN165" s="23" t="s">
        <v>151</v>
      </c>
      <c r="AO165" s="23" t="s">
        <v>88</v>
      </c>
      <c r="AP165" s="23" t="s">
        <v>89</v>
      </c>
      <c r="AQ165" s="23" t="s">
        <v>90</v>
      </c>
      <c r="AR165" s="23" t="s">
        <v>406</v>
      </c>
      <c r="AS165" s="23" t="s">
        <v>283</v>
      </c>
      <c r="AT165" s="23" t="s">
        <v>284</v>
      </c>
      <c r="AU165" s="23" t="s">
        <v>93</v>
      </c>
      <c r="AV165" s="23" t="s">
        <v>3700</v>
      </c>
      <c r="AW165" s="23" t="s">
        <v>94</v>
      </c>
      <c r="AX165" s="23">
        <v>0</v>
      </c>
      <c r="AY165" s="23" t="s">
        <v>3705</v>
      </c>
      <c r="AZ165" s="23" t="s">
        <v>1149</v>
      </c>
      <c r="BA165" s="29">
        <v>42418</v>
      </c>
      <c r="BB165" s="23" t="s">
        <v>411</v>
      </c>
      <c r="BC165" s="29">
        <v>42418</v>
      </c>
      <c r="BD165" s="41" t="s">
        <v>3700</v>
      </c>
      <c r="BE165" s="42">
        <v>425</v>
      </c>
      <c r="BF165" s="43">
        <v>14.166666666666666</v>
      </c>
    </row>
    <row r="166" spans="1:58" x14ac:dyDescent="0.25">
      <c r="A166" s="22" t="s">
        <v>3189</v>
      </c>
      <c r="B166" s="24" t="s">
        <v>3708</v>
      </c>
      <c r="C166" s="24"/>
      <c r="D166" s="24"/>
      <c r="E166" s="24"/>
      <c r="F166" s="24"/>
      <c r="G166" s="24"/>
      <c r="H166" s="24"/>
      <c r="I166" s="69" t="s">
        <v>369</v>
      </c>
      <c r="J166" s="47"/>
      <c r="K166" s="47"/>
      <c r="L166" s="6"/>
      <c r="M166" s="24"/>
      <c r="N166" s="24"/>
      <c r="O166" s="70" t="s">
        <v>375</v>
      </c>
      <c r="P166" s="23">
        <v>2215281</v>
      </c>
      <c r="Q166" s="23" t="s">
        <v>3706</v>
      </c>
      <c r="R166" s="23" t="s">
        <v>3707</v>
      </c>
      <c r="S166" s="23" t="s">
        <v>52</v>
      </c>
      <c r="T166" s="23"/>
      <c r="U166" s="23"/>
      <c r="V166" s="23"/>
      <c r="W166" s="23" t="s">
        <v>56</v>
      </c>
      <c r="X166" s="23">
        <v>0</v>
      </c>
      <c r="Y166" s="23">
        <v>0</v>
      </c>
      <c r="Z166" s="23" t="s">
        <v>56</v>
      </c>
      <c r="AA166" s="23" t="s">
        <v>56</v>
      </c>
      <c r="AB166" s="23" t="s">
        <v>56</v>
      </c>
      <c r="AC166" s="23">
        <v>0</v>
      </c>
      <c r="AD166" s="23"/>
      <c r="AE166" s="23">
        <v>0</v>
      </c>
      <c r="AF166" s="23">
        <v>0</v>
      </c>
      <c r="AG166" s="23" t="s">
        <v>58</v>
      </c>
      <c r="AH166" s="23">
        <v>0</v>
      </c>
      <c r="AI166" s="23" t="s">
        <v>59</v>
      </c>
      <c r="AJ166" s="23" t="s">
        <v>60</v>
      </c>
      <c r="AK166" s="24"/>
      <c r="AL166" s="23" t="s">
        <v>61</v>
      </c>
      <c r="AM166" s="23" t="s">
        <v>62</v>
      </c>
      <c r="AN166" s="23" t="s">
        <v>405</v>
      </c>
      <c r="AO166" s="23" t="s">
        <v>64</v>
      </c>
      <c r="AP166" s="23" t="s">
        <v>153</v>
      </c>
      <c r="AQ166" s="23" t="s">
        <v>65</v>
      </c>
      <c r="AR166" s="23" t="s">
        <v>1899</v>
      </c>
      <c r="AS166" s="23" t="s">
        <v>92</v>
      </c>
      <c r="AT166" s="23" t="s">
        <v>68</v>
      </c>
      <c r="AU166" s="23" t="s">
        <v>93</v>
      </c>
      <c r="AV166" s="23" t="s">
        <v>3681</v>
      </c>
      <c r="AW166" s="23" t="s">
        <v>124</v>
      </c>
      <c r="AX166" s="23">
        <v>0</v>
      </c>
      <c r="AY166" s="23" t="s">
        <v>3708</v>
      </c>
      <c r="AZ166" s="23" t="s">
        <v>1519</v>
      </c>
      <c r="BA166" s="29">
        <v>42431</v>
      </c>
      <c r="BB166" s="23" t="s">
        <v>411</v>
      </c>
      <c r="BC166" s="29">
        <v>42431</v>
      </c>
      <c r="BD166" s="41" t="s">
        <v>3681</v>
      </c>
      <c r="BE166" s="42">
        <v>413</v>
      </c>
      <c r="BF166" s="43">
        <v>13.766666666666667</v>
      </c>
    </row>
    <row r="167" spans="1:58" x14ac:dyDescent="0.25">
      <c r="A167" s="22" t="s">
        <v>3189</v>
      </c>
      <c r="B167" s="24" t="s">
        <v>3713</v>
      </c>
      <c r="C167" s="24"/>
      <c r="D167" s="24"/>
      <c r="E167" s="24"/>
      <c r="F167" s="24"/>
      <c r="G167" s="24"/>
      <c r="H167" s="24"/>
      <c r="I167" s="69" t="s">
        <v>369</v>
      </c>
      <c r="J167" s="47"/>
      <c r="K167" s="47"/>
      <c r="L167" s="6"/>
      <c r="M167" s="24"/>
      <c r="N167" s="24"/>
      <c r="O167" s="70" t="s">
        <v>375</v>
      </c>
      <c r="P167" s="23">
        <v>2412554</v>
      </c>
      <c r="Q167" s="23" t="s">
        <v>3709</v>
      </c>
      <c r="R167" s="23" t="s">
        <v>3710</v>
      </c>
      <c r="S167" s="23" t="s">
        <v>52</v>
      </c>
      <c r="T167" s="23" t="s">
        <v>3711</v>
      </c>
      <c r="U167" s="23" t="s">
        <v>3712</v>
      </c>
      <c r="V167" s="23"/>
      <c r="W167" s="23" t="s">
        <v>56</v>
      </c>
      <c r="X167" s="23">
        <v>0</v>
      </c>
      <c r="Y167" s="23">
        <v>0</v>
      </c>
      <c r="Z167" s="23" t="s">
        <v>56</v>
      </c>
      <c r="AA167" s="23" t="s">
        <v>56</v>
      </c>
      <c r="AB167" s="23" t="s">
        <v>56</v>
      </c>
      <c r="AC167" s="23">
        <v>0</v>
      </c>
      <c r="AD167" s="23"/>
      <c r="AE167" s="23">
        <v>0</v>
      </c>
      <c r="AF167" s="23">
        <v>0</v>
      </c>
      <c r="AG167" s="23" t="s">
        <v>58</v>
      </c>
      <c r="AH167" s="23">
        <v>0</v>
      </c>
      <c r="AI167" s="23" t="s">
        <v>59</v>
      </c>
      <c r="AJ167" s="23" t="s">
        <v>60</v>
      </c>
      <c r="AK167" s="24"/>
      <c r="AL167" s="23" t="s">
        <v>61</v>
      </c>
      <c r="AM167" s="23" t="s">
        <v>62</v>
      </c>
      <c r="AN167" s="23" t="s">
        <v>1591</v>
      </c>
      <c r="AO167" s="23" t="s">
        <v>88</v>
      </c>
      <c r="AP167" s="23" t="s">
        <v>89</v>
      </c>
      <c r="AQ167" s="23" t="s">
        <v>103</v>
      </c>
      <c r="AR167" s="23" t="s">
        <v>123</v>
      </c>
      <c r="AS167" s="23" t="s">
        <v>105</v>
      </c>
      <c r="AT167" s="23" t="s">
        <v>68</v>
      </c>
      <c r="AU167" s="23" t="s">
        <v>93</v>
      </c>
      <c r="AV167" s="23" t="s">
        <v>3681</v>
      </c>
      <c r="AW167" s="23" t="s">
        <v>124</v>
      </c>
      <c r="AX167" s="23">
        <v>0</v>
      </c>
      <c r="AY167" s="23" t="s">
        <v>3713</v>
      </c>
      <c r="AZ167" s="23" t="s">
        <v>3714</v>
      </c>
      <c r="BA167" s="29">
        <v>42770</v>
      </c>
      <c r="BB167" s="23" t="s">
        <v>411</v>
      </c>
      <c r="BC167" s="29">
        <v>42770</v>
      </c>
      <c r="BD167" s="41" t="s">
        <v>3681</v>
      </c>
      <c r="BE167" s="42">
        <v>74</v>
      </c>
      <c r="BF167" s="43">
        <v>2.4666666666666668</v>
      </c>
    </row>
    <row r="168" spans="1:58" x14ac:dyDescent="0.25">
      <c r="A168" s="22" t="s">
        <v>3189</v>
      </c>
      <c r="B168" s="24" t="s">
        <v>3718</v>
      </c>
      <c r="C168" s="24"/>
      <c r="D168" s="24"/>
      <c r="E168" s="24"/>
      <c r="F168" s="24"/>
      <c r="G168" s="24"/>
      <c r="H168" s="24"/>
      <c r="I168" s="69" t="s">
        <v>903</v>
      </c>
      <c r="J168" s="47"/>
      <c r="K168" s="47"/>
      <c r="L168" s="6"/>
      <c r="M168" s="24"/>
      <c r="N168" s="24"/>
      <c r="O168" s="70" t="s">
        <v>375</v>
      </c>
      <c r="P168" s="23">
        <v>2268434</v>
      </c>
      <c r="Q168" s="23" t="s">
        <v>3715</v>
      </c>
      <c r="R168" s="23" t="s">
        <v>3716</v>
      </c>
      <c r="S168" s="23" t="s">
        <v>52</v>
      </c>
      <c r="T168" s="23"/>
      <c r="U168" s="23" t="s">
        <v>160</v>
      </c>
      <c r="V168" s="23"/>
      <c r="W168" s="23" t="s">
        <v>56</v>
      </c>
      <c r="X168" s="23">
        <v>0</v>
      </c>
      <c r="Y168" s="23">
        <v>0</v>
      </c>
      <c r="Z168" s="23" t="s">
        <v>56</v>
      </c>
      <c r="AA168" s="23" t="s">
        <v>56</v>
      </c>
      <c r="AB168" s="23" t="s">
        <v>56</v>
      </c>
      <c r="AC168" s="23">
        <v>0</v>
      </c>
      <c r="AD168" s="23"/>
      <c r="AE168" s="23">
        <v>0</v>
      </c>
      <c r="AF168" s="23">
        <v>0</v>
      </c>
      <c r="AG168" s="23" t="s">
        <v>58</v>
      </c>
      <c r="AH168" s="23">
        <v>0</v>
      </c>
      <c r="AI168" s="23" t="s">
        <v>59</v>
      </c>
      <c r="AJ168" s="23" t="s">
        <v>60</v>
      </c>
      <c r="AK168" s="24"/>
      <c r="AL168" s="23" t="s">
        <v>61</v>
      </c>
      <c r="AM168" s="23" t="s">
        <v>62</v>
      </c>
      <c r="AN168" s="23" t="s">
        <v>451</v>
      </c>
      <c r="AO168" s="23" t="s">
        <v>64</v>
      </c>
      <c r="AP168" s="23" t="s">
        <v>153</v>
      </c>
      <c r="AQ168" s="23" t="s">
        <v>65</v>
      </c>
      <c r="AR168" s="23" t="s">
        <v>2450</v>
      </c>
      <c r="AS168" s="23" t="s">
        <v>92</v>
      </c>
      <c r="AT168" s="23" t="s">
        <v>68</v>
      </c>
      <c r="AU168" s="23" t="s">
        <v>93</v>
      </c>
      <c r="AV168" s="23" t="s">
        <v>3717</v>
      </c>
      <c r="AW168" s="23" t="s">
        <v>94</v>
      </c>
      <c r="AX168" s="23">
        <v>0</v>
      </c>
      <c r="AY168" s="23" t="s">
        <v>3718</v>
      </c>
      <c r="AZ168" s="23" t="s">
        <v>3719</v>
      </c>
      <c r="BA168" s="29">
        <v>42535</v>
      </c>
      <c r="BB168" s="23" t="s">
        <v>411</v>
      </c>
      <c r="BC168" s="29">
        <v>42535</v>
      </c>
      <c r="BD168" s="41" t="s">
        <v>3717</v>
      </c>
      <c r="BE168" s="42">
        <v>316</v>
      </c>
      <c r="BF168" s="43">
        <v>10.533333333333333</v>
      </c>
    </row>
    <row r="169" spans="1:58" x14ac:dyDescent="0.25">
      <c r="A169" s="22" t="s">
        <v>3189</v>
      </c>
      <c r="B169" s="24" t="s">
        <v>3725</v>
      </c>
      <c r="C169" s="24"/>
      <c r="D169" s="24"/>
      <c r="E169" s="24"/>
      <c r="F169" s="24"/>
      <c r="G169" s="24"/>
      <c r="H169" s="24"/>
      <c r="I169" s="69" t="s">
        <v>369</v>
      </c>
      <c r="J169" s="47"/>
      <c r="K169" s="47"/>
      <c r="L169" s="6"/>
      <c r="M169" s="24"/>
      <c r="N169" s="24"/>
      <c r="O169" s="70" t="s">
        <v>375</v>
      </c>
      <c r="P169" s="23">
        <v>2406996</v>
      </c>
      <c r="Q169" s="23" t="s">
        <v>3720</v>
      </c>
      <c r="R169" s="23" t="s">
        <v>3721</v>
      </c>
      <c r="S169" s="23" t="s">
        <v>52</v>
      </c>
      <c r="T169" s="23" t="s">
        <v>3722</v>
      </c>
      <c r="U169" s="23"/>
      <c r="V169" s="23" t="s">
        <v>3723</v>
      </c>
      <c r="W169" s="23" t="s">
        <v>56</v>
      </c>
      <c r="X169" s="23">
        <v>0</v>
      </c>
      <c r="Y169" s="23">
        <v>0</v>
      </c>
      <c r="Z169" s="23" t="s">
        <v>56</v>
      </c>
      <c r="AA169" s="23" t="s">
        <v>56</v>
      </c>
      <c r="AB169" s="23" t="s">
        <v>56</v>
      </c>
      <c r="AC169" s="23">
        <v>0</v>
      </c>
      <c r="AD169" s="23"/>
      <c r="AE169" s="23">
        <v>0</v>
      </c>
      <c r="AF169" s="23">
        <v>0</v>
      </c>
      <c r="AG169" s="23" t="s">
        <v>58</v>
      </c>
      <c r="AH169" s="23">
        <v>0</v>
      </c>
      <c r="AI169" s="23" t="s">
        <v>150</v>
      </c>
      <c r="AJ169" s="23" t="s">
        <v>60</v>
      </c>
      <c r="AK169" s="24"/>
      <c r="AL169" s="23" t="s">
        <v>61</v>
      </c>
      <c r="AM169" s="23" t="s">
        <v>62</v>
      </c>
      <c r="AN169" s="23" t="s">
        <v>151</v>
      </c>
      <c r="AO169" s="23" t="s">
        <v>260</v>
      </c>
      <c r="AP169" s="23" t="s">
        <v>347</v>
      </c>
      <c r="AQ169" s="23" t="s">
        <v>65</v>
      </c>
      <c r="AR169" s="23" t="s">
        <v>3227</v>
      </c>
      <c r="AS169" s="23" t="s">
        <v>1806</v>
      </c>
      <c r="AT169" s="23" t="s">
        <v>775</v>
      </c>
      <c r="AU169" s="23" t="s">
        <v>93</v>
      </c>
      <c r="AV169" s="23" t="s">
        <v>3724</v>
      </c>
      <c r="AW169" s="23" t="s">
        <v>124</v>
      </c>
      <c r="AX169" s="23">
        <v>0</v>
      </c>
      <c r="AY169" s="23" t="s">
        <v>3725</v>
      </c>
      <c r="AZ169" s="23" t="s">
        <v>2708</v>
      </c>
      <c r="BA169" s="29">
        <v>42754</v>
      </c>
      <c r="BB169" s="23" t="s">
        <v>411</v>
      </c>
      <c r="BC169" s="29">
        <v>42754</v>
      </c>
      <c r="BD169" s="41" t="s">
        <v>3724</v>
      </c>
      <c r="BE169" s="42">
        <v>98</v>
      </c>
      <c r="BF169" s="43">
        <v>3.2666666666666666</v>
      </c>
    </row>
    <row r="170" spans="1:58" x14ac:dyDescent="0.25">
      <c r="A170" s="22" t="s">
        <v>3189</v>
      </c>
      <c r="B170" s="24" t="s">
        <v>3728</v>
      </c>
      <c r="C170" s="24"/>
      <c r="D170" s="24"/>
      <c r="E170" s="24"/>
      <c r="F170" s="24"/>
      <c r="G170" s="24"/>
      <c r="H170" s="24"/>
      <c r="I170" s="69" t="s">
        <v>902</v>
      </c>
      <c r="J170" s="47"/>
      <c r="K170" s="47"/>
      <c r="L170" s="6"/>
      <c r="M170" s="24"/>
      <c r="N170" s="24"/>
      <c r="O170" s="70" t="s">
        <v>375</v>
      </c>
      <c r="P170" s="23">
        <v>1995382</v>
      </c>
      <c r="Q170" s="23" t="s">
        <v>3726</v>
      </c>
      <c r="R170" s="23" t="s">
        <v>3727</v>
      </c>
      <c r="S170" s="23" t="s">
        <v>52</v>
      </c>
      <c r="T170" s="23"/>
      <c r="U170" s="23"/>
      <c r="V170" s="23"/>
      <c r="W170" s="23" t="s">
        <v>56</v>
      </c>
      <c r="X170" s="23">
        <v>0</v>
      </c>
      <c r="Y170" s="23">
        <v>0</v>
      </c>
      <c r="Z170" s="23" t="s">
        <v>56</v>
      </c>
      <c r="AA170" s="23" t="s">
        <v>56</v>
      </c>
      <c r="AB170" s="23" t="s">
        <v>56</v>
      </c>
      <c r="AC170" s="23">
        <v>0</v>
      </c>
      <c r="AD170" s="23"/>
      <c r="AE170" s="23">
        <v>0</v>
      </c>
      <c r="AF170" s="23">
        <v>0</v>
      </c>
      <c r="AG170" s="23" t="s">
        <v>58</v>
      </c>
      <c r="AH170" s="23">
        <v>0</v>
      </c>
      <c r="AI170" s="23" t="s">
        <v>59</v>
      </c>
      <c r="AJ170" s="23" t="s">
        <v>60</v>
      </c>
      <c r="AK170" s="24"/>
      <c r="AL170" s="23" t="s">
        <v>61</v>
      </c>
      <c r="AM170" s="23" t="s">
        <v>62</v>
      </c>
      <c r="AN170" s="23" t="s">
        <v>728</v>
      </c>
      <c r="AO170" s="23" t="s">
        <v>88</v>
      </c>
      <c r="AP170" s="23" t="s">
        <v>347</v>
      </c>
      <c r="AQ170" s="23" t="s">
        <v>65</v>
      </c>
      <c r="AR170" s="23" t="s">
        <v>406</v>
      </c>
      <c r="AS170" s="23" t="s">
        <v>283</v>
      </c>
      <c r="AT170" s="23" t="s">
        <v>284</v>
      </c>
      <c r="AU170" s="23" t="s">
        <v>93</v>
      </c>
      <c r="AV170" s="23" t="s">
        <v>3681</v>
      </c>
      <c r="AW170" s="23" t="s">
        <v>262</v>
      </c>
      <c r="AX170" s="23">
        <v>0</v>
      </c>
      <c r="AY170" s="23" t="s">
        <v>3728</v>
      </c>
      <c r="AZ170" s="23" t="s">
        <v>3729</v>
      </c>
      <c r="BA170" s="29">
        <v>41981</v>
      </c>
      <c r="BB170" s="23" t="s">
        <v>411</v>
      </c>
      <c r="BC170" s="29">
        <v>41981</v>
      </c>
      <c r="BD170" s="41" t="s">
        <v>3681</v>
      </c>
      <c r="BE170" s="42">
        <v>863</v>
      </c>
      <c r="BF170" s="43">
        <v>28.766666666666666</v>
      </c>
    </row>
    <row r="171" spans="1:58" x14ac:dyDescent="0.25">
      <c r="A171" s="22" t="s">
        <v>3189</v>
      </c>
      <c r="B171" s="24" t="s">
        <v>3735</v>
      </c>
      <c r="C171" s="24"/>
      <c r="D171" s="24"/>
      <c r="E171" s="24"/>
      <c r="F171" s="24"/>
      <c r="G171" s="24"/>
      <c r="H171" s="24"/>
      <c r="I171" s="69" t="s">
        <v>902</v>
      </c>
      <c r="J171" s="47"/>
      <c r="K171" s="47"/>
      <c r="L171" s="6"/>
      <c r="M171" s="24"/>
      <c r="N171" s="24"/>
      <c r="O171" s="70" t="s">
        <v>375</v>
      </c>
      <c r="P171" s="23">
        <v>2388675</v>
      </c>
      <c r="Q171" s="23" t="s">
        <v>3730</v>
      </c>
      <c r="R171" s="23" t="s">
        <v>3731</v>
      </c>
      <c r="S171" s="23" t="s">
        <v>52</v>
      </c>
      <c r="T171" s="23" t="s">
        <v>3732</v>
      </c>
      <c r="U171" s="23" t="s">
        <v>3592</v>
      </c>
      <c r="V171" s="23" t="s">
        <v>3733</v>
      </c>
      <c r="W171" s="23" t="s">
        <v>56</v>
      </c>
      <c r="X171" s="23">
        <v>0</v>
      </c>
      <c r="Y171" s="23">
        <v>0</v>
      </c>
      <c r="Z171" s="23" t="s">
        <v>56</v>
      </c>
      <c r="AA171" s="23" t="s">
        <v>56</v>
      </c>
      <c r="AB171" s="23" t="s">
        <v>56</v>
      </c>
      <c r="AC171" s="23">
        <v>0</v>
      </c>
      <c r="AD171" s="23"/>
      <c r="AE171" s="23">
        <v>0</v>
      </c>
      <c r="AF171" s="23">
        <v>0</v>
      </c>
      <c r="AG171" s="23" t="s">
        <v>58</v>
      </c>
      <c r="AH171" s="23">
        <v>0</v>
      </c>
      <c r="AI171" s="23" t="s">
        <v>150</v>
      </c>
      <c r="AJ171" s="23" t="s">
        <v>60</v>
      </c>
      <c r="AK171" s="24"/>
      <c r="AL171" s="23" t="s">
        <v>61</v>
      </c>
      <c r="AM171" s="23" t="s">
        <v>62</v>
      </c>
      <c r="AN171" s="23" t="s">
        <v>151</v>
      </c>
      <c r="AO171" s="23" t="s">
        <v>260</v>
      </c>
      <c r="AP171" s="23" t="s">
        <v>169</v>
      </c>
      <c r="AQ171" s="23" t="s">
        <v>65</v>
      </c>
      <c r="AR171" s="23" t="s">
        <v>3734</v>
      </c>
      <c r="AS171" s="23" t="s">
        <v>92</v>
      </c>
      <c r="AT171" s="23" t="s">
        <v>68</v>
      </c>
      <c r="AU171" s="23" t="s">
        <v>93</v>
      </c>
      <c r="AV171" s="23" t="s">
        <v>3681</v>
      </c>
      <c r="AW171" s="23" t="s">
        <v>262</v>
      </c>
      <c r="AX171" s="23">
        <v>0</v>
      </c>
      <c r="AY171" s="23" t="s">
        <v>3735</v>
      </c>
      <c r="AZ171" s="23" t="s">
        <v>3736</v>
      </c>
      <c r="BA171" s="29">
        <v>42693</v>
      </c>
      <c r="BB171" s="23" t="s">
        <v>411</v>
      </c>
      <c r="BC171" s="29">
        <v>42693</v>
      </c>
      <c r="BD171" s="41" t="s">
        <v>3681</v>
      </c>
      <c r="BE171" s="42">
        <v>151</v>
      </c>
      <c r="BF171" s="43">
        <v>5.0333333333333332</v>
      </c>
    </row>
    <row r="172" spans="1:58" x14ac:dyDescent="0.25">
      <c r="A172" s="22" t="s">
        <v>3189</v>
      </c>
      <c r="B172" s="24" t="s">
        <v>3740</v>
      </c>
      <c r="C172" s="24"/>
      <c r="D172" s="24"/>
      <c r="E172" s="24"/>
      <c r="F172" s="24"/>
      <c r="G172" s="24"/>
      <c r="H172" s="24"/>
      <c r="I172" s="69" t="s">
        <v>48</v>
      </c>
      <c r="J172" s="47"/>
      <c r="K172" s="47"/>
      <c r="L172" s="6"/>
      <c r="M172" s="24"/>
      <c r="N172" s="24"/>
      <c r="O172" s="70" t="s">
        <v>375</v>
      </c>
      <c r="P172" s="23">
        <v>2278634</v>
      </c>
      <c r="Q172" s="23" t="s">
        <v>3737</v>
      </c>
      <c r="R172" s="23" t="s">
        <v>3738</v>
      </c>
      <c r="S172" s="23" t="s">
        <v>52</v>
      </c>
      <c r="T172" s="23"/>
      <c r="U172" s="23" t="s">
        <v>3739</v>
      </c>
      <c r="V172" s="23"/>
      <c r="W172" s="23" t="s">
        <v>56</v>
      </c>
      <c r="X172" s="23">
        <v>0</v>
      </c>
      <c r="Y172" s="23">
        <v>0</v>
      </c>
      <c r="Z172" s="23" t="s">
        <v>56</v>
      </c>
      <c r="AA172" s="23" t="s">
        <v>56</v>
      </c>
      <c r="AB172" s="23" t="s">
        <v>56</v>
      </c>
      <c r="AC172" s="23">
        <v>0</v>
      </c>
      <c r="AD172" s="23"/>
      <c r="AE172" s="23">
        <v>0</v>
      </c>
      <c r="AF172" s="23">
        <v>0</v>
      </c>
      <c r="AG172" s="23" t="s">
        <v>58</v>
      </c>
      <c r="AH172" s="23">
        <v>0</v>
      </c>
      <c r="AI172" s="23" t="s">
        <v>59</v>
      </c>
      <c r="AJ172" s="23" t="s">
        <v>60</v>
      </c>
      <c r="AK172" s="24"/>
      <c r="AL172" s="23" t="s">
        <v>61</v>
      </c>
      <c r="AM172" s="23" t="s">
        <v>62</v>
      </c>
      <c r="AN172" s="23" t="s">
        <v>737</v>
      </c>
      <c r="AO172" s="23" t="s">
        <v>88</v>
      </c>
      <c r="AP172" s="23" t="s">
        <v>169</v>
      </c>
      <c r="AQ172" s="23" t="s">
        <v>65</v>
      </c>
      <c r="AR172" s="23" t="s">
        <v>201</v>
      </c>
      <c r="AS172" s="23" t="s">
        <v>92</v>
      </c>
      <c r="AT172" s="23" t="s">
        <v>68</v>
      </c>
      <c r="AU172" s="23" t="s">
        <v>93</v>
      </c>
      <c r="AV172" s="23" t="s">
        <v>3681</v>
      </c>
      <c r="AW172" s="23" t="s">
        <v>70</v>
      </c>
      <c r="AX172" s="23">
        <v>0</v>
      </c>
      <c r="AY172" s="23" t="s">
        <v>3740</v>
      </c>
      <c r="AZ172" s="23" t="s">
        <v>778</v>
      </c>
      <c r="BA172" s="29">
        <v>42557</v>
      </c>
      <c r="BB172" s="23" t="s">
        <v>417</v>
      </c>
      <c r="BC172" s="29">
        <v>42557</v>
      </c>
      <c r="BD172" s="41" t="s">
        <v>3681</v>
      </c>
      <c r="BE172" s="42">
        <v>287</v>
      </c>
      <c r="BF172" s="43">
        <v>9.5666666666666664</v>
      </c>
    </row>
    <row r="173" spans="1:58" x14ac:dyDescent="0.25">
      <c r="A173" s="22" t="s">
        <v>3189</v>
      </c>
      <c r="B173" s="24" t="s">
        <v>3743</v>
      </c>
      <c r="C173" s="24"/>
      <c r="D173" s="24"/>
      <c r="E173" s="24"/>
      <c r="F173" s="24"/>
      <c r="G173" s="24"/>
      <c r="H173" s="24"/>
      <c r="I173" s="69" t="s">
        <v>903</v>
      </c>
      <c r="J173" s="47"/>
      <c r="K173" s="47"/>
      <c r="L173" s="6"/>
      <c r="M173" s="24"/>
      <c r="N173" s="24"/>
      <c r="O173" s="70" t="s">
        <v>375</v>
      </c>
      <c r="P173" s="23">
        <v>1397751</v>
      </c>
      <c r="Q173" s="23" t="s">
        <v>3741</v>
      </c>
      <c r="R173" s="23" t="s">
        <v>3742</v>
      </c>
      <c r="S173" s="23" t="s">
        <v>52</v>
      </c>
      <c r="T173" s="23"/>
      <c r="U173" s="23"/>
      <c r="V173" s="23"/>
      <c r="W173" s="23" t="s">
        <v>56</v>
      </c>
      <c r="X173" s="23">
        <v>0</v>
      </c>
      <c r="Y173" s="23">
        <v>0</v>
      </c>
      <c r="Z173" s="23" t="s">
        <v>56</v>
      </c>
      <c r="AA173" s="23" t="s">
        <v>56</v>
      </c>
      <c r="AB173" s="23" t="s">
        <v>56</v>
      </c>
      <c r="AC173" s="23">
        <v>0</v>
      </c>
      <c r="AD173" s="23"/>
      <c r="AE173" s="23">
        <v>0</v>
      </c>
      <c r="AF173" s="23">
        <v>0</v>
      </c>
      <c r="AG173" s="23" t="s">
        <v>58</v>
      </c>
      <c r="AH173" s="23">
        <v>0</v>
      </c>
      <c r="AI173" s="23" t="s">
        <v>59</v>
      </c>
      <c r="AJ173" s="23" t="s">
        <v>60</v>
      </c>
      <c r="AK173" s="24"/>
      <c r="AL173" s="23" t="s">
        <v>61</v>
      </c>
      <c r="AM173" s="23" t="s">
        <v>270</v>
      </c>
      <c r="AN173" s="23" t="s">
        <v>63</v>
      </c>
      <c r="AO173" s="23" t="s">
        <v>88</v>
      </c>
      <c r="AP173" s="23" t="s">
        <v>187</v>
      </c>
      <c r="AQ173" s="23" t="s">
        <v>65</v>
      </c>
      <c r="AR173" s="23" t="s">
        <v>134</v>
      </c>
      <c r="AS173" s="23" t="s">
        <v>92</v>
      </c>
      <c r="AT173" s="23" t="s">
        <v>68</v>
      </c>
      <c r="AU173" s="23" t="s">
        <v>93</v>
      </c>
      <c r="AV173" s="23" t="s">
        <v>3670</v>
      </c>
      <c r="AW173" s="23" t="s">
        <v>163</v>
      </c>
      <c r="AX173" s="23">
        <v>0</v>
      </c>
      <c r="AY173" s="23" t="s">
        <v>3743</v>
      </c>
      <c r="AZ173" s="23" t="s">
        <v>3744</v>
      </c>
      <c r="BA173" s="29">
        <v>40886</v>
      </c>
      <c r="BB173" s="23" t="s">
        <v>417</v>
      </c>
      <c r="BC173" s="29">
        <v>40886</v>
      </c>
      <c r="BD173" s="41" t="s">
        <v>3670</v>
      </c>
      <c r="BE173" s="42">
        <v>1956</v>
      </c>
      <c r="BF173" s="43">
        <v>65.2</v>
      </c>
    </row>
    <row r="174" spans="1:58" x14ac:dyDescent="0.25">
      <c r="A174" s="22" t="s">
        <v>3189</v>
      </c>
      <c r="B174" s="24" t="s">
        <v>3747</v>
      </c>
      <c r="C174" s="24"/>
      <c r="D174" s="24"/>
      <c r="E174" s="24"/>
      <c r="F174" s="24"/>
      <c r="G174" s="24"/>
      <c r="H174" s="24"/>
      <c r="I174" s="69" t="s">
        <v>903</v>
      </c>
      <c r="J174" s="47"/>
      <c r="K174" s="47"/>
      <c r="L174" s="6"/>
      <c r="M174" s="24"/>
      <c r="N174" s="24"/>
      <c r="O174" s="38" t="s">
        <v>49</v>
      </c>
      <c r="P174" s="23">
        <v>409846</v>
      </c>
      <c r="Q174" s="23" t="s">
        <v>3745</v>
      </c>
      <c r="R174" s="23" t="s">
        <v>3746</v>
      </c>
      <c r="S174" s="23" t="s">
        <v>52</v>
      </c>
      <c r="T174" s="23"/>
      <c r="U174" s="23"/>
      <c r="V174" s="23"/>
      <c r="W174" s="23" t="s">
        <v>56</v>
      </c>
      <c r="X174" s="23">
        <v>0</v>
      </c>
      <c r="Y174" s="23">
        <v>0</v>
      </c>
      <c r="Z174" s="23" t="s">
        <v>56</v>
      </c>
      <c r="AA174" s="23" t="s">
        <v>56</v>
      </c>
      <c r="AB174" s="23" t="s">
        <v>56</v>
      </c>
      <c r="AC174" s="23">
        <v>0</v>
      </c>
      <c r="AD174" s="23"/>
      <c r="AE174" s="23">
        <v>0</v>
      </c>
      <c r="AF174" s="23">
        <v>0</v>
      </c>
      <c r="AG174" s="23" t="s">
        <v>58</v>
      </c>
      <c r="AH174" s="23">
        <v>0</v>
      </c>
      <c r="AI174" s="23"/>
      <c r="AJ174" s="23"/>
      <c r="AK174" s="24"/>
      <c r="AL174" s="23" t="s">
        <v>61</v>
      </c>
      <c r="AM174" s="23" t="s">
        <v>270</v>
      </c>
      <c r="AN174" s="23" t="s">
        <v>87</v>
      </c>
      <c r="AO174" s="23" t="s">
        <v>64</v>
      </c>
      <c r="AP174" s="23" t="s">
        <v>347</v>
      </c>
      <c r="AQ174" s="23" t="s">
        <v>65</v>
      </c>
      <c r="AR174" s="23" t="s">
        <v>545</v>
      </c>
      <c r="AS174" s="23" t="s">
        <v>292</v>
      </c>
      <c r="AT174" s="23"/>
      <c r="AU174" s="23" t="s">
        <v>93</v>
      </c>
      <c r="AV174" s="23" t="s">
        <v>3717</v>
      </c>
      <c r="AW174" s="23" t="s">
        <v>163</v>
      </c>
      <c r="AX174" s="23">
        <v>0</v>
      </c>
      <c r="AY174" s="23" t="s">
        <v>3747</v>
      </c>
      <c r="AZ174" s="23" t="s">
        <v>3748</v>
      </c>
      <c r="BA174" s="29">
        <v>38201</v>
      </c>
      <c r="BB174" s="23" t="s">
        <v>417</v>
      </c>
      <c r="BC174" s="29">
        <v>38201</v>
      </c>
      <c r="BD174" s="41" t="s">
        <v>3717</v>
      </c>
      <c r="BE174" s="42">
        <v>4650</v>
      </c>
      <c r="BF174" s="43">
        <v>155</v>
      </c>
    </row>
    <row r="175" spans="1:58" x14ac:dyDescent="0.25">
      <c r="A175" s="22" t="s">
        <v>3189</v>
      </c>
      <c r="B175" s="24" t="s">
        <v>3753</v>
      </c>
      <c r="C175" s="24"/>
      <c r="D175" s="24"/>
      <c r="E175" s="24"/>
      <c r="F175" s="24"/>
      <c r="G175" s="24"/>
      <c r="H175" s="24"/>
      <c r="I175" s="69" t="s">
        <v>902</v>
      </c>
      <c r="J175" s="47"/>
      <c r="K175" s="47"/>
      <c r="L175" s="6"/>
      <c r="M175" s="24"/>
      <c r="N175" s="24"/>
      <c r="O175" s="70" t="s">
        <v>375</v>
      </c>
      <c r="P175" s="23">
        <v>1612921</v>
      </c>
      <c r="Q175" s="23" t="s">
        <v>3749</v>
      </c>
      <c r="R175" s="23" t="s">
        <v>3750</v>
      </c>
      <c r="S175" s="23" t="s">
        <v>52</v>
      </c>
      <c r="T175" s="23"/>
      <c r="U175" s="23" t="s">
        <v>3751</v>
      </c>
      <c r="V175" s="23"/>
      <c r="W175" s="23" t="s">
        <v>56</v>
      </c>
      <c r="X175" s="23">
        <v>0</v>
      </c>
      <c r="Y175" s="23">
        <v>0</v>
      </c>
      <c r="Z175" s="23" t="s">
        <v>56</v>
      </c>
      <c r="AA175" s="23" t="s">
        <v>56</v>
      </c>
      <c r="AB175" s="23" t="s">
        <v>56</v>
      </c>
      <c r="AC175" s="23">
        <v>0</v>
      </c>
      <c r="AD175" s="23"/>
      <c r="AE175" s="23">
        <v>0</v>
      </c>
      <c r="AF175" s="23">
        <v>0</v>
      </c>
      <c r="AG175" s="23" t="s">
        <v>58</v>
      </c>
      <c r="AH175" s="23">
        <v>0</v>
      </c>
      <c r="AI175" s="23" t="s">
        <v>59</v>
      </c>
      <c r="AJ175" s="23" t="s">
        <v>60</v>
      </c>
      <c r="AK175" s="24"/>
      <c r="AL175" s="23" t="s">
        <v>61</v>
      </c>
      <c r="AM175" s="23" t="s">
        <v>270</v>
      </c>
      <c r="AN175" s="23" t="s">
        <v>161</v>
      </c>
      <c r="AO175" s="23" t="s">
        <v>3752</v>
      </c>
      <c r="AP175" s="23" t="s">
        <v>347</v>
      </c>
      <c r="AQ175" s="23" t="s">
        <v>65</v>
      </c>
      <c r="AR175" s="23" t="s">
        <v>201</v>
      </c>
      <c r="AS175" s="23" t="s">
        <v>92</v>
      </c>
      <c r="AT175" s="23" t="s">
        <v>68</v>
      </c>
      <c r="AU175" s="23" t="s">
        <v>93</v>
      </c>
      <c r="AV175" s="23" t="s">
        <v>3670</v>
      </c>
      <c r="AW175" s="23" t="s">
        <v>231</v>
      </c>
      <c r="AX175" s="23">
        <v>0</v>
      </c>
      <c r="AY175" s="23" t="s">
        <v>3753</v>
      </c>
      <c r="AZ175" s="23" t="s">
        <v>3754</v>
      </c>
      <c r="BA175" s="29">
        <v>41367</v>
      </c>
      <c r="BB175" s="23" t="s">
        <v>417</v>
      </c>
      <c r="BC175" s="29">
        <v>41367</v>
      </c>
      <c r="BD175" s="41" t="s">
        <v>3670</v>
      </c>
      <c r="BE175" s="42">
        <v>1475</v>
      </c>
      <c r="BF175" s="43">
        <v>49.166666666666664</v>
      </c>
    </row>
    <row r="176" spans="1:58" x14ac:dyDescent="0.25">
      <c r="A176" s="22" t="s">
        <v>3189</v>
      </c>
      <c r="B176" s="24" t="s">
        <v>3758</v>
      </c>
      <c r="C176" s="24"/>
      <c r="D176" s="24"/>
      <c r="E176" s="24"/>
      <c r="F176" s="24"/>
      <c r="G176" s="24"/>
      <c r="H176" s="24"/>
      <c r="I176" s="69" t="s">
        <v>48</v>
      </c>
      <c r="J176" s="47"/>
      <c r="K176" s="47"/>
      <c r="L176" s="6"/>
      <c r="M176" s="24"/>
      <c r="N176" s="24"/>
      <c r="O176" s="70" t="s">
        <v>375</v>
      </c>
      <c r="P176" s="23">
        <v>2424709</v>
      </c>
      <c r="Q176" s="23" t="s">
        <v>3755</v>
      </c>
      <c r="R176" s="23" t="s">
        <v>3756</v>
      </c>
      <c r="S176" s="23" t="s">
        <v>52</v>
      </c>
      <c r="T176" s="23"/>
      <c r="U176" s="23" t="s">
        <v>3757</v>
      </c>
      <c r="V176" s="23"/>
      <c r="W176" s="23" t="s">
        <v>56</v>
      </c>
      <c r="X176" s="23">
        <v>0</v>
      </c>
      <c r="Y176" s="23">
        <v>0</v>
      </c>
      <c r="Z176" s="23" t="s">
        <v>56</v>
      </c>
      <c r="AA176" s="23" t="s">
        <v>56</v>
      </c>
      <c r="AB176" s="23" t="s">
        <v>56</v>
      </c>
      <c r="AC176" s="23">
        <v>0</v>
      </c>
      <c r="AD176" s="23"/>
      <c r="AE176" s="23">
        <v>0</v>
      </c>
      <c r="AF176" s="23">
        <v>0</v>
      </c>
      <c r="AG176" s="23" t="s">
        <v>58</v>
      </c>
      <c r="AH176" s="23">
        <v>0</v>
      </c>
      <c r="AI176" s="23" t="s">
        <v>59</v>
      </c>
      <c r="AJ176" s="23" t="s">
        <v>60</v>
      </c>
      <c r="AK176" s="24"/>
      <c r="AL176" s="23" t="s">
        <v>61</v>
      </c>
      <c r="AM176" s="23" t="s">
        <v>345</v>
      </c>
      <c r="AN176" s="23" t="s">
        <v>346</v>
      </c>
      <c r="AO176" s="23" t="s">
        <v>88</v>
      </c>
      <c r="AP176" s="23" t="s">
        <v>89</v>
      </c>
      <c r="AQ176" s="23" t="s">
        <v>90</v>
      </c>
      <c r="AR176" s="23" t="s">
        <v>406</v>
      </c>
      <c r="AS176" s="23" t="s">
        <v>283</v>
      </c>
      <c r="AT176" s="23" t="s">
        <v>284</v>
      </c>
      <c r="AU176" s="23" t="s">
        <v>93</v>
      </c>
      <c r="AV176" s="23" t="s">
        <v>3681</v>
      </c>
      <c r="AW176" s="23" t="s">
        <v>70</v>
      </c>
      <c r="AX176" s="23">
        <v>0</v>
      </c>
      <c r="AY176" s="23" t="s">
        <v>3758</v>
      </c>
      <c r="AZ176" s="23" t="s">
        <v>2938</v>
      </c>
      <c r="BA176" s="29">
        <v>42808</v>
      </c>
      <c r="BB176" s="23" t="s">
        <v>411</v>
      </c>
      <c r="BC176" s="29">
        <v>42808</v>
      </c>
      <c r="BD176" s="41" t="s">
        <v>3681</v>
      </c>
      <c r="BE176" s="42">
        <v>36</v>
      </c>
      <c r="BF176" s="43">
        <v>1.2</v>
      </c>
    </row>
    <row r="177" spans="1:58" x14ac:dyDescent="0.25">
      <c r="A177" s="22" t="s">
        <v>3958</v>
      </c>
      <c r="B177" s="24" t="str">
        <f t="shared" ref="B177:B240" si="8">AY177</f>
        <v>02.02.507.0001026822/10</v>
      </c>
      <c r="C177" s="24"/>
      <c r="D177" s="24"/>
      <c r="E177" s="24"/>
      <c r="F177" s="24"/>
      <c r="G177" s="24"/>
      <c r="H177" s="24"/>
      <c r="I177" s="69" t="str">
        <f t="shared" ref="I177:I240" si="9">IF(AW177="Acordo antes da Sentença","ACORDO",IF(AW177="Acordo Após Decisão do Tribunal Estadual","ACORDO",IF(AW177="Acordos após a Sentença e até Decisão do Tribunal Estadual","ACORDO",IF(AW177="Procedência Parcial - 1ª Instância","PROCEDÊNCIA PARCIAL",IF(AW177="Procedência Parcial - 2ª Instância - Recurso do Autor","PROCEDÊNCIA PARCIAL",IF(AW177="Procedência Parcial - 2ª Instância - Recurso do Banco","PROCEDÊNCIA PARCIAL",IF(AW177="Procedência Total - 1ª Instância","PROCEDÊNCIA TOTAL",IF(AW177="Procedência Total - 2ª Instância - Recurso do Banco","PROCEDÊNCIA TOTAL",IF(AW177="Improcedência da Ação - 1ª Instância","PAGAMENTO ZERO",IF(AW177="Extinção Art. 267 - Sem Possibilidade Nova Ação - 1ª Instância","PAGAMENTO ZERO",IF(AW177="Extinção Art. 267 - Com Possibilidade Nova Ação - 1ª Instância","PAGAMENTO ZERO",IF(AW177="Improcedência da Ação - 2ª Instância - Recurso do Autor","PAGAMENTO ZERO",IF(AW177="Improcedência da Ação - 2ª Instância - Recurso do Banco","PAGAMENTO ZERO",IF(AW177="Extinção Art. 267 - Com Possibilidade Nova Ação - 2ª Instância - Recurso do Banco","PAGAMENTO ZERO",IF(AW177="Extinção Art. 267 - Com Possibilidade Nova Ação - 2ª Instância - Recurso do Banco","PAGAMENTO ZERO",IF(AW177="Procedência Total - 2ª Instância - Recurso do Autor","PROCEDÊNCIA TOTAL",IF(AW177="Cadastro para simples acompanhamento","PAGAMENTO ZERO")))))))))))))))))</f>
        <v>PAGAMENTO ZERO</v>
      </c>
      <c r="J177" s="24"/>
      <c r="K177" s="24"/>
      <c r="L177" s="24"/>
      <c r="M177" s="24"/>
      <c r="N177" s="24"/>
      <c r="O177" s="38" t="s">
        <v>49</v>
      </c>
      <c r="P177" s="23">
        <v>1276911</v>
      </c>
      <c r="Q177" s="23" t="s">
        <v>3959</v>
      </c>
      <c r="R177" s="23" t="s">
        <v>3960</v>
      </c>
      <c r="S177" s="23" t="s">
        <v>52</v>
      </c>
      <c r="T177" s="23"/>
      <c r="U177" s="23"/>
      <c r="V177" s="23"/>
      <c r="W177" s="23" t="s">
        <v>56</v>
      </c>
      <c r="X177" s="23">
        <v>0</v>
      </c>
      <c r="Y177" s="23">
        <v>0</v>
      </c>
      <c r="Z177" s="23" t="s">
        <v>56</v>
      </c>
      <c r="AA177" s="23" t="s">
        <v>56</v>
      </c>
      <c r="AB177" s="23" t="s">
        <v>56</v>
      </c>
      <c r="AC177" s="23">
        <v>0</v>
      </c>
      <c r="AD177" s="23"/>
      <c r="AE177" s="23">
        <v>0</v>
      </c>
      <c r="AF177" s="23">
        <v>0</v>
      </c>
      <c r="AG177" s="23" t="s">
        <v>58</v>
      </c>
      <c r="AH177" s="23">
        <v>0</v>
      </c>
      <c r="AI177" s="23" t="s">
        <v>59</v>
      </c>
      <c r="AJ177" s="23" t="s">
        <v>60</v>
      </c>
      <c r="AK177" s="24"/>
      <c r="AL177" s="23" t="s">
        <v>61</v>
      </c>
      <c r="AM177" s="23" t="s">
        <v>270</v>
      </c>
      <c r="AN177" s="23" t="s">
        <v>199</v>
      </c>
      <c r="AO177" s="23" t="s">
        <v>88</v>
      </c>
      <c r="AP177" s="23" t="s">
        <v>347</v>
      </c>
      <c r="AQ177" s="23" t="s">
        <v>65</v>
      </c>
      <c r="AR177" s="23" t="s">
        <v>201</v>
      </c>
      <c r="AS177" s="23" t="s">
        <v>92</v>
      </c>
      <c r="AT177" s="23" t="s">
        <v>68</v>
      </c>
      <c r="AU177" s="23" t="s">
        <v>93</v>
      </c>
      <c r="AV177" s="23" t="s">
        <v>3961</v>
      </c>
      <c r="AW177" s="23" t="s">
        <v>155</v>
      </c>
      <c r="AX177" s="23">
        <v>0</v>
      </c>
      <c r="AY177" s="23" t="s">
        <v>3962</v>
      </c>
      <c r="AZ177" s="23" t="s">
        <v>3963</v>
      </c>
      <c r="BA177" s="29">
        <v>40521</v>
      </c>
      <c r="BB177" s="23" t="s">
        <v>417</v>
      </c>
      <c r="BC177" s="29">
        <f t="shared" ref="BC177:BC240" si="10">BA177</f>
        <v>40521</v>
      </c>
      <c r="BD177" s="41" t="str">
        <f t="shared" ref="BD177:BD240" si="11">AV177</f>
        <v xml:space="preserve">04/05/2017 </v>
      </c>
      <c r="BE177" s="42">
        <f t="shared" ref="BE177:BE240" si="12">BD177-BC177</f>
        <v>2338</v>
      </c>
      <c r="BF177" s="43">
        <f t="shared" ref="BF177:BF240" si="13">BE177/30</f>
        <v>77.933333333333337</v>
      </c>
    </row>
    <row r="178" spans="1:58" x14ac:dyDescent="0.25">
      <c r="A178" s="22" t="s">
        <v>3958</v>
      </c>
      <c r="B178" s="24" t="str">
        <f t="shared" si="8"/>
        <v>02.02.507.0000812526/08</v>
      </c>
      <c r="C178" s="24"/>
      <c r="D178" s="24"/>
      <c r="E178" s="24"/>
      <c r="F178" s="24"/>
      <c r="G178" s="24"/>
      <c r="H178" s="24"/>
      <c r="I178" s="69" t="str">
        <f t="shared" si="9"/>
        <v>ACORDO</v>
      </c>
      <c r="J178" s="24"/>
      <c r="K178" s="24"/>
      <c r="L178" s="24"/>
      <c r="M178" s="24"/>
      <c r="N178" s="24"/>
      <c r="O178" s="38" t="s">
        <v>49</v>
      </c>
      <c r="P178" s="23">
        <v>813494</v>
      </c>
      <c r="Q178" s="23" t="s">
        <v>3964</v>
      </c>
      <c r="R178" s="23" t="s">
        <v>3965</v>
      </c>
      <c r="S178" s="23" t="s">
        <v>52</v>
      </c>
      <c r="T178" s="23"/>
      <c r="U178" s="23"/>
      <c r="V178" s="23"/>
      <c r="W178" s="23" t="s">
        <v>56</v>
      </c>
      <c r="X178" s="23">
        <v>0</v>
      </c>
      <c r="Y178" s="23">
        <v>0</v>
      </c>
      <c r="Z178" s="23" t="s">
        <v>56</v>
      </c>
      <c r="AA178" s="23" t="s">
        <v>56</v>
      </c>
      <c r="AB178" s="23" t="s">
        <v>56</v>
      </c>
      <c r="AC178" s="23">
        <v>0</v>
      </c>
      <c r="AD178" s="23"/>
      <c r="AE178" s="23">
        <v>0</v>
      </c>
      <c r="AF178" s="23">
        <v>3871.92</v>
      </c>
      <c r="AG178" s="23" t="s">
        <v>58</v>
      </c>
      <c r="AH178" s="23">
        <v>0</v>
      </c>
      <c r="AI178" s="23" t="s">
        <v>150</v>
      </c>
      <c r="AJ178" s="23" t="s">
        <v>60</v>
      </c>
      <c r="AK178" s="24"/>
      <c r="AL178" s="23" t="s">
        <v>61</v>
      </c>
      <c r="AM178" s="23" t="s">
        <v>270</v>
      </c>
      <c r="AN178" s="23" t="s">
        <v>87</v>
      </c>
      <c r="AO178" s="23" t="s">
        <v>64</v>
      </c>
      <c r="AP178" s="23" t="s">
        <v>65</v>
      </c>
      <c r="AQ178" s="23" t="s">
        <v>65</v>
      </c>
      <c r="AR178" s="23" t="s">
        <v>3966</v>
      </c>
      <c r="AS178" s="23" t="s">
        <v>272</v>
      </c>
      <c r="AT178" s="23" t="s">
        <v>273</v>
      </c>
      <c r="AU178" s="23" t="s">
        <v>93</v>
      </c>
      <c r="AV178" s="23" t="s">
        <v>3967</v>
      </c>
      <c r="AW178" s="23" t="s">
        <v>106</v>
      </c>
      <c r="AX178" s="23">
        <v>0</v>
      </c>
      <c r="AY178" s="23" t="s">
        <v>3968</v>
      </c>
      <c r="AZ178" s="23" t="s">
        <v>3969</v>
      </c>
      <c r="BA178" s="29">
        <v>39825</v>
      </c>
      <c r="BB178" s="23" t="s">
        <v>411</v>
      </c>
      <c r="BC178" s="29">
        <f t="shared" si="10"/>
        <v>39825</v>
      </c>
      <c r="BD178" s="41" t="str">
        <f t="shared" si="11"/>
        <v xml:space="preserve">08/05/2017 </v>
      </c>
      <c r="BE178" s="42">
        <f t="shared" si="12"/>
        <v>3038</v>
      </c>
      <c r="BF178" s="43">
        <f t="shared" si="13"/>
        <v>101.26666666666667</v>
      </c>
    </row>
    <row r="179" spans="1:58" x14ac:dyDescent="0.25">
      <c r="A179" s="22" t="s">
        <v>3958</v>
      </c>
      <c r="B179" s="24" t="str">
        <f t="shared" si="8"/>
        <v>02.01.507.0000055356/00</v>
      </c>
      <c r="C179" s="24"/>
      <c r="D179" s="24"/>
      <c r="E179" s="24"/>
      <c r="F179" s="24"/>
      <c r="G179" s="24"/>
      <c r="H179" s="24"/>
      <c r="I179" s="69" t="s">
        <v>369</v>
      </c>
      <c r="J179" s="24"/>
      <c r="K179" s="24"/>
      <c r="L179" s="24"/>
      <c r="M179" s="24"/>
      <c r="N179" s="24"/>
      <c r="O179" s="38" t="s">
        <v>49</v>
      </c>
      <c r="P179" s="23">
        <v>313555</v>
      </c>
      <c r="Q179" s="23" t="s">
        <v>3970</v>
      </c>
      <c r="R179" s="23" t="s">
        <v>3971</v>
      </c>
      <c r="S179" s="23" t="s">
        <v>52</v>
      </c>
      <c r="T179" s="23"/>
      <c r="U179" s="23"/>
      <c r="V179" s="23"/>
      <c r="W179" s="23" t="s">
        <v>56</v>
      </c>
      <c r="X179" s="23">
        <v>0</v>
      </c>
      <c r="Y179" s="23">
        <v>0</v>
      </c>
      <c r="Z179" s="23" t="s">
        <v>56</v>
      </c>
      <c r="AA179" s="23" t="s">
        <v>56</v>
      </c>
      <c r="AB179" s="23" t="s">
        <v>56</v>
      </c>
      <c r="AC179" s="23">
        <v>0</v>
      </c>
      <c r="AD179" s="23"/>
      <c r="AE179" s="23">
        <v>0</v>
      </c>
      <c r="AF179" s="23">
        <v>100</v>
      </c>
      <c r="AG179" s="23" t="s">
        <v>58</v>
      </c>
      <c r="AH179" s="23">
        <v>0</v>
      </c>
      <c r="AI179" s="23" t="s">
        <v>59</v>
      </c>
      <c r="AJ179" s="23"/>
      <c r="AK179" s="24"/>
      <c r="AL179" s="23" t="s">
        <v>61</v>
      </c>
      <c r="AM179" s="23" t="s">
        <v>270</v>
      </c>
      <c r="AN179" s="23" t="s">
        <v>151</v>
      </c>
      <c r="AO179" s="23" t="s">
        <v>152</v>
      </c>
      <c r="AP179" s="23" t="s">
        <v>187</v>
      </c>
      <c r="AQ179" s="23" t="s">
        <v>65</v>
      </c>
      <c r="AR179" s="23" t="s">
        <v>2145</v>
      </c>
      <c r="AS179" s="23" t="s">
        <v>292</v>
      </c>
      <c r="AT179" s="23" t="s">
        <v>3972</v>
      </c>
      <c r="AU179" s="23" t="s">
        <v>434</v>
      </c>
      <c r="AV179" s="23" t="s">
        <v>3973</v>
      </c>
      <c r="AW179" s="23" t="s">
        <v>247</v>
      </c>
      <c r="AX179" s="23">
        <v>0</v>
      </c>
      <c r="AY179" s="23" t="s">
        <v>3974</v>
      </c>
      <c r="AZ179" s="23" t="s">
        <v>3975</v>
      </c>
      <c r="BA179" s="29">
        <v>37623</v>
      </c>
      <c r="BB179" s="23" t="s">
        <v>411</v>
      </c>
      <c r="BC179" s="29">
        <f t="shared" si="10"/>
        <v>37623</v>
      </c>
      <c r="BD179" s="41" t="str">
        <f t="shared" si="11"/>
        <v xml:space="preserve">05/05/2017 </v>
      </c>
      <c r="BE179" s="42">
        <f t="shared" si="12"/>
        <v>5237</v>
      </c>
      <c r="BF179" s="43">
        <f t="shared" si="13"/>
        <v>174.56666666666666</v>
      </c>
    </row>
    <row r="180" spans="1:58" x14ac:dyDescent="0.25">
      <c r="A180" s="22" t="s">
        <v>3958</v>
      </c>
      <c r="B180" s="24" t="str">
        <f t="shared" si="8"/>
        <v>02.02.507.0002256641/16</v>
      </c>
      <c r="C180" s="24"/>
      <c r="D180" s="24"/>
      <c r="E180" s="24"/>
      <c r="F180" s="24"/>
      <c r="G180" s="24"/>
      <c r="H180" s="24"/>
      <c r="I180" s="69" t="str">
        <f t="shared" si="9"/>
        <v>PROCEDÊNCIA PARCIAL</v>
      </c>
      <c r="J180" s="24"/>
      <c r="K180" s="24"/>
      <c r="L180" s="24"/>
      <c r="M180" s="24"/>
      <c r="N180" s="24"/>
      <c r="O180" s="70" t="str">
        <f>IF(AND(BA180&gt;=[1]validação!$F$1),"ZURICH SANTANDER","ESCROW")</f>
        <v>ZURICH SANTANDER</v>
      </c>
      <c r="P180" s="23">
        <v>2256641</v>
      </c>
      <c r="Q180" s="23" t="s">
        <v>3976</v>
      </c>
      <c r="R180" s="23" t="s">
        <v>3977</v>
      </c>
      <c r="S180" s="23" t="s">
        <v>52</v>
      </c>
      <c r="T180" s="23"/>
      <c r="U180" s="23" t="s">
        <v>3978</v>
      </c>
      <c r="V180" s="23"/>
      <c r="W180" s="23" t="s">
        <v>56</v>
      </c>
      <c r="X180" s="23">
        <v>0</v>
      </c>
      <c r="Y180" s="23">
        <v>0</v>
      </c>
      <c r="Z180" s="23" t="s">
        <v>56</v>
      </c>
      <c r="AA180" s="23" t="s">
        <v>56</v>
      </c>
      <c r="AB180" s="23" t="s">
        <v>56</v>
      </c>
      <c r="AC180" s="23">
        <v>0</v>
      </c>
      <c r="AD180" s="23"/>
      <c r="AE180" s="23">
        <v>0</v>
      </c>
      <c r="AF180" s="23">
        <v>0</v>
      </c>
      <c r="AG180" s="23" t="s">
        <v>58</v>
      </c>
      <c r="AH180" s="23">
        <v>0</v>
      </c>
      <c r="AI180" s="23" t="s">
        <v>59</v>
      </c>
      <c r="AJ180" s="23" t="s">
        <v>60</v>
      </c>
      <c r="AK180" s="24"/>
      <c r="AL180" s="23" t="s">
        <v>61</v>
      </c>
      <c r="AM180" s="23" t="s">
        <v>86</v>
      </c>
      <c r="AN180" s="23" t="s">
        <v>2333</v>
      </c>
      <c r="AO180" s="23" t="s">
        <v>88</v>
      </c>
      <c r="AP180" s="23" t="s">
        <v>89</v>
      </c>
      <c r="AQ180" s="23" t="s">
        <v>103</v>
      </c>
      <c r="AR180" s="23" t="s">
        <v>154</v>
      </c>
      <c r="AS180" s="23" t="s">
        <v>105</v>
      </c>
      <c r="AT180" s="23" t="s">
        <v>68</v>
      </c>
      <c r="AU180" s="23" t="s">
        <v>93</v>
      </c>
      <c r="AV180" s="23" t="s">
        <v>3967</v>
      </c>
      <c r="AW180" s="23" t="s">
        <v>94</v>
      </c>
      <c r="AX180" s="23">
        <v>0</v>
      </c>
      <c r="AY180" s="23" t="s">
        <v>3979</v>
      </c>
      <c r="AZ180" s="23" t="s">
        <v>824</v>
      </c>
      <c r="BA180" s="29">
        <v>42509</v>
      </c>
      <c r="BB180" s="23" t="s">
        <v>411</v>
      </c>
      <c r="BC180" s="29">
        <f t="shared" si="10"/>
        <v>42509</v>
      </c>
      <c r="BD180" s="41" t="str">
        <f t="shared" si="11"/>
        <v xml:space="preserve">08/05/2017 </v>
      </c>
      <c r="BE180" s="42">
        <f t="shared" si="12"/>
        <v>354</v>
      </c>
      <c r="BF180" s="43">
        <f t="shared" si="13"/>
        <v>11.8</v>
      </c>
    </row>
    <row r="181" spans="1:58" x14ac:dyDescent="0.25">
      <c r="A181" s="22" t="s">
        <v>3958</v>
      </c>
      <c r="B181" s="24" t="str">
        <f t="shared" si="8"/>
        <v>02.02.507.0002248698/16</v>
      </c>
      <c r="C181" s="24"/>
      <c r="D181" s="24"/>
      <c r="E181" s="24"/>
      <c r="F181" s="24"/>
      <c r="G181" s="24"/>
      <c r="H181" s="24"/>
      <c r="I181" s="69" t="str">
        <f t="shared" si="9"/>
        <v>PROCEDÊNCIA PARCIAL</v>
      </c>
      <c r="J181" s="24"/>
      <c r="K181" s="24"/>
      <c r="L181" s="24"/>
      <c r="M181" s="24"/>
      <c r="N181" s="24"/>
      <c r="O181" s="70" t="str">
        <f>IF(AND(BA181&gt;=[1]validação!$F$1),"ZURICH SANTANDER","ESCROW")</f>
        <v>ZURICH SANTANDER</v>
      </c>
      <c r="P181" s="23">
        <v>2248698</v>
      </c>
      <c r="Q181" s="23" t="s">
        <v>3980</v>
      </c>
      <c r="R181" s="23" t="s">
        <v>3981</v>
      </c>
      <c r="S181" s="23" t="s">
        <v>52</v>
      </c>
      <c r="T181" s="23"/>
      <c r="U181" s="23" t="s">
        <v>1597</v>
      </c>
      <c r="V181" s="23"/>
      <c r="W181" s="23" t="s">
        <v>56</v>
      </c>
      <c r="X181" s="23">
        <v>0</v>
      </c>
      <c r="Y181" s="23">
        <v>0</v>
      </c>
      <c r="Z181" s="23" t="s">
        <v>56</v>
      </c>
      <c r="AA181" s="23" t="s">
        <v>56</v>
      </c>
      <c r="AB181" s="23" t="s">
        <v>56</v>
      </c>
      <c r="AC181" s="23">
        <v>0</v>
      </c>
      <c r="AD181" s="23"/>
      <c r="AE181" s="23">
        <v>0</v>
      </c>
      <c r="AF181" s="23">
        <v>0</v>
      </c>
      <c r="AG181" s="23" t="s">
        <v>58</v>
      </c>
      <c r="AH181" s="23">
        <v>0</v>
      </c>
      <c r="AI181" s="23" t="s">
        <v>59</v>
      </c>
      <c r="AJ181" s="23" t="s">
        <v>60</v>
      </c>
      <c r="AK181" s="24"/>
      <c r="AL181" s="23" t="s">
        <v>61</v>
      </c>
      <c r="AM181" s="23" t="s">
        <v>345</v>
      </c>
      <c r="AN181" s="23" t="s">
        <v>346</v>
      </c>
      <c r="AO181" s="23" t="s">
        <v>88</v>
      </c>
      <c r="AP181" s="23" t="s">
        <v>89</v>
      </c>
      <c r="AQ181" s="23" t="s">
        <v>103</v>
      </c>
      <c r="AR181" s="23" t="s">
        <v>3982</v>
      </c>
      <c r="AS181" s="23" t="s">
        <v>323</v>
      </c>
      <c r="AT181" s="23" t="s">
        <v>190</v>
      </c>
      <c r="AU181" s="23" t="s">
        <v>93</v>
      </c>
      <c r="AV181" s="23" t="s">
        <v>3973</v>
      </c>
      <c r="AW181" s="23" t="s">
        <v>94</v>
      </c>
      <c r="AX181" s="23">
        <v>0</v>
      </c>
      <c r="AY181" s="23" t="s">
        <v>3983</v>
      </c>
      <c r="AZ181" s="23" t="s">
        <v>2537</v>
      </c>
      <c r="BA181" s="29">
        <v>42490</v>
      </c>
      <c r="BB181" s="23" t="s">
        <v>411</v>
      </c>
      <c r="BC181" s="29">
        <f t="shared" si="10"/>
        <v>42490</v>
      </c>
      <c r="BD181" s="41" t="str">
        <f t="shared" si="11"/>
        <v xml:space="preserve">05/05/2017 </v>
      </c>
      <c r="BE181" s="42">
        <f t="shared" si="12"/>
        <v>370</v>
      </c>
      <c r="BF181" s="43">
        <f t="shared" si="13"/>
        <v>12.333333333333334</v>
      </c>
    </row>
    <row r="182" spans="1:58" x14ac:dyDescent="0.25">
      <c r="A182" s="22" t="s">
        <v>3958</v>
      </c>
      <c r="B182" s="24" t="str">
        <f t="shared" si="8"/>
        <v>02.02.507.0002447852/17</v>
      </c>
      <c r="C182" s="24"/>
      <c r="D182" s="24"/>
      <c r="E182" s="24"/>
      <c r="F182" s="24"/>
      <c r="G182" s="24"/>
      <c r="H182" s="24"/>
      <c r="I182" s="69" t="str">
        <f t="shared" si="9"/>
        <v>PAGAMENTO ZERO</v>
      </c>
      <c r="J182" s="24"/>
      <c r="K182" s="24"/>
      <c r="L182" s="24"/>
      <c r="M182" s="24"/>
      <c r="N182" s="24"/>
      <c r="O182" s="70" t="str">
        <f>IF(AND(BA182&gt;=[1]validação!$F$1),"ZURICH SANTANDER","ESCROW")</f>
        <v>ZURICH SANTANDER</v>
      </c>
      <c r="P182" s="23">
        <v>2447852</v>
      </c>
      <c r="Q182" s="23" t="s">
        <v>3984</v>
      </c>
      <c r="R182" s="23" t="s">
        <v>3985</v>
      </c>
      <c r="S182" s="23" t="s">
        <v>52</v>
      </c>
      <c r="T182" s="23"/>
      <c r="U182" s="23"/>
      <c r="V182" s="23"/>
      <c r="W182" s="23" t="s">
        <v>56</v>
      </c>
      <c r="X182" s="23">
        <v>0</v>
      </c>
      <c r="Y182" s="23">
        <v>0</v>
      </c>
      <c r="Z182" s="23" t="s">
        <v>56</v>
      </c>
      <c r="AA182" s="23" t="s">
        <v>56</v>
      </c>
      <c r="AB182" s="23" t="s">
        <v>56</v>
      </c>
      <c r="AC182" s="23">
        <v>0</v>
      </c>
      <c r="AD182" s="23"/>
      <c r="AE182" s="23">
        <v>0</v>
      </c>
      <c r="AF182" s="23">
        <v>0</v>
      </c>
      <c r="AG182" s="23" t="s">
        <v>102</v>
      </c>
      <c r="AH182" s="23">
        <v>0</v>
      </c>
      <c r="AI182" s="23" t="s">
        <v>59</v>
      </c>
      <c r="AJ182" s="23" t="s">
        <v>60</v>
      </c>
      <c r="AK182" s="24"/>
      <c r="AL182" s="23" t="s">
        <v>61</v>
      </c>
      <c r="AM182" s="23" t="s">
        <v>2955</v>
      </c>
      <c r="AN182" s="23" t="s">
        <v>3074</v>
      </c>
      <c r="AO182" s="23" t="s">
        <v>88</v>
      </c>
      <c r="AP182" s="23" t="s">
        <v>169</v>
      </c>
      <c r="AQ182" s="23" t="s">
        <v>65</v>
      </c>
      <c r="AR182" s="23" t="s">
        <v>3986</v>
      </c>
      <c r="AS182" s="23" t="s">
        <v>283</v>
      </c>
      <c r="AT182" s="23" t="s">
        <v>3075</v>
      </c>
      <c r="AU182" s="23" t="s">
        <v>93</v>
      </c>
      <c r="AV182" s="23" t="s">
        <v>3987</v>
      </c>
      <c r="AW182" s="23" t="s">
        <v>444</v>
      </c>
      <c r="AX182" s="23">
        <v>0</v>
      </c>
      <c r="AY182" s="23" t="s">
        <v>3988</v>
      </c>
      <c r="AZ182" s="23" t="s">
        <v>3989</v>
      </c>
      <c r="BA182" s="29">
        <v>42868</v>
      </c>
      <c r="BB182" s="23"/>
      <c r="BC182" s="29">
        <f t="shared" si="10"/>
        <v>42868</v>
      </c>
      <c r="BD182" s="41" t="str">
        <f t="shared" si="11"/>
        <v xml:space="preserve">15/05/2017 </v>
      </c>
      <c r="BE182" s="42">
        <f t="shared" si="12"/>
        <v>2</v>
      </c>
      <c r="BF182" s="43">
        <f t="shared" si="13"/>
        <v>6.6666666666666666E-2</v>
      </c>
    </row>
    <row r="183" spans="1:58" x14ac:dyDescent="0.25">
      <c r="A183" s="22" t="s">
        <v>3958</v>
      </c>
      <c r="B183" s="24" t="str">
        <f t="shared" si="8"/>
        <v>02.02.507.0002447774/16</v>
      </c>
      <c r="C183" s="24"/>
      <c r="D183" s="24"/>
      <c r="E183" s="24"/>
      <c r="F183" s="24"/>
      <c r="G183" s="24"/>
      <c r="H183" s="24"/>
      <c r="I183" s="69" t="str">
        <f t="shared" si="9"/>
        <v>PAGAMENTO ZERO</v>
      </c>
      <c r="J183" s="24"/>
      <c r="K183" s="24"/>
      <c r="L183" s="24"/>
      <c r="M183" s="24"/>
      <c r="N183" s="24"/>
      <c r="O183" s="70" t="str">
        <f>IF(AND(BA183&gt;=[1]validação!$F$1),"ZURICH SANTANDER","ESCROW")</f>
        <v>ZURICH SANTANDER</v>
      </c>
      <c r="P183" s="23">
        <v>2447774</v>
      </c>
      <c r="Q183" s="23" t="s">
        <v>3990</v>
      </c>
      <c r="R183" s="23" t="s">
        <v>3991</v>
      </c>
      <c r="S183" s="23" t="s">
        <v>52</v>
      </c>
      <c r="T183" s="23"/>
      <c r="U183" s="23"/>
      <c r="V183" s="23"/>
      <c r="W183" s="23" t="s">
        <v>56</v>
      </c>
      <c r="X183" s="23">
        <v>0</v>
      </c>
      <c r="Y183" s="23">
        <v>0</v>
      </c>
      <c r="Z183" s="23" t="s">
        <v>56</v>
      </c>
      <c r="AA183" s="23" t="s">
        <v>56</v>
      </c>
      <c r="AB183" s="23" t="s">
        <v>56</v>
      </c>
      <c r="AC183" s="23">
        <v>0</v>
      </c>
      <c r="AD183" s="23"/>
      <c r="AE183" s="23">
        <v>0</v>
      </c>
      <c r="AF183" s="23">
        <v>0</v>
      </c>
      <c r="AG183" s="23" t="s">
        <v>102</v>
      </c>
      <c r="AH183" s="23">
        <v>0</v>
      </c>
      <c r="AI183" s="23" t="s">
        <v>59</v>
      </c>
      <c r="AJ183" s="23" t="s">
        <v>60</v>
      </c>
      <c r="AK183" s="24"/>
      <c r="AL183" s="23" t="s">
        <v>61</v>
      </c>
      <c r="AM183" s="23" t="s">
        <v>2955</v>
      </c>
      <c r="AN183" s="23" t="s">
        <v>3074</v>
      </c>
      <c r="AO183" s="23" t="s">
        <v>88</v>
      </c>
      <c r="AP183" s="23" t="s">
        <v>169</v>
      </c>
      <c r="AQ183" s="23" t="s">
        <v>65</v>
      </c>
      <c r="AR183" s="23" t="s">
        <v>3793</v>
      </c>
      <c r="AS183" s="23" t="s">
        <v>283</v>
      </c>
      <c r="AT183" s="23" t="s">
        <v>3075</v>
      </c>
      <c r="AU183" s="23" t="s">
        <v>93</v>
      </c>
      <c r="AV183" s="23" t="s">
        <v>3987</v>
      </c>
      <c r="AW183" s="23" t="s">
        <v>444</v>
      </c>
      <c r="AX183" s="23">
        <v>0</v>
      </c>
      <c r="AY183" s="23" t="s">
        <v>3992</v>
      </c>
      <c r="AZ183" s="23" t="s">
        <v>3993</v>
      </c>
      <c r="BA183" s="29">
        <v>42868</v>
      </c>
      <c r="BB183" s="23"/>
      <c r="BC183" s="29">
        <f t="shared" si="10"/>
        <v>42868</v>
      </c>
      <c r="BD183" s="41" t="str">
        <f t="shared" si="11"/>
        <v xml:space="preserve">15/05/2017 </v>
      </c>
      <c r="BE183" s="42">
        <f t="shared" si="12"/>
        <v>2</v>
      </c>
      <c r="BF183" s="43">
        <f t="shared" si="13"/>
        <v>6.6666666666666666E-2</v>
      </c>
    </row>
    <row r="184" spans="1:58" x14ac:dyDescent="0.25">
      <c r="A184" s="22" t="s">
        <v>3958</v>
      </c>
      <c r="B184" s="24" t="str">
        <f t="shared" si="8"/>
        <v>02.02.507.0002447420/17</v>
      </c>
      <c r="C184" s="24"/>
      <c r="D184" s="24"/>
      <c r="E184" s="24"/>
      <c r="F184" s="24"/>
      <c r="G184" s="24"/>
      <c r="H184" s="24"/>
      <c r="I184" s="69" t="str">
        <f t="shared" si="9"/>
        <v>PAGAMENTO ZERO</v>
      </c>
      <c r="J184" s="24"/>
      <c r="K184" s="24"/>
      <c r="L184" s="24"/>
      <c r="M184" s="24"/>
      <c r="N184" s="24"/>
      <c r="O184" s="70" t="str">
        <f>IF(AND(BA184&gt;=[1]validação!$F$1),"ZURICH SANTANDER","ESCROW")</f>
        <v>ZURICH SANTANDER</v>
      </c>
      <c r="P184" s="23">
        <v>2447420</v>
      </c>
      <c r="Q184" s="23" t="s">
        <v>3994</v>
      </c>
      <c r="R184" s="23" t="s">
        <v>3995</v>
      </c>
      <c r="S184" s="23" t="s">
        <v>52</v>
      </c>
      <c r="T184" s="23"/>
      <c r="U184" s="23"/>
      <c r="V184" s="23"/>
      <c r="W184" s="23" t="s">
        <v>56</v>
      </c>
      <c r="X184" s="23">
        <v>0</v>
      </c>
      <c r="Y184" s="23">
        <v>0</v>
      </c>
      <c r="Z184" s="23" t="s">
        <v>56</v>
      </c>
      <c r="AA184" s="23" t="s">
        <v>56</v>
      </c>
      <c r="AB184" s="23" t="s">
        <v>56</v>
      </c>
      <c r="AC184" s="23">
        <v>0</v>
      </c>
      <c r="AD184" s="23"/>
      <c r="AE184" s="23">
        <v>0</v>
      </c>
      <c r="AF184" s="23">
        <v>0</v>
      </c>
      <c r="AG184" s="23" t="s">
        <v>102</v>
      </c>
      <c r="AH184" s="23">
        <v>0</v>
      </c>
      <c r="AI184" s="23" t="s">
        <v>59</v>
      </c>
      <c r="AJ184" s="23" t="s">
        <v>60</v>
      </c>
      <c r="AK184" s="24"/>
      <c r="AL184" s="23" t="s">
        <v>61</v>
      </c>
      <c r="AM184" s="23" t="s">
        <v>2955</v>
      </c>
      <c r="AN184" s="23" t="s">
        <v>3074</v>
      </c>
      <c r="AO184" s="23" t="s">
        <v>88</v>
      </c>
      <c r="AP184" s="23" t="s">
        <v>187</v>
      </c>
      <c r="AQ184" s="23" t="s">
        <v>65</v>
      </c>
      <c r="AR184" s="23" t="s">
        <v>282</v>
      </c>
      <c r="AS184" s="23" t="s">
        <v>283</v>
      </c>
      <c r="AT184" s="23" t="s">
        <v>3075</v>
      </c>
      <c r="AU184" s="23" t="s">
        <v>93</v>
      </c>
      <c r="AV184" s="23" t="s">
        <v>3987</v>
      </c>
      <c r="AW184" s="23" t="s">
        <v>444</v>
      </c>
      <c r="AX184" s="23">
        <v>0</v>
      </c>
      <c r="AY184" s="23" t="s">
        <v>3996</v>
      </c>
      <c r="AZ184" s="23" t="s">
        <v>3997</v>
      </c>
      <c r="BA184" s="29">
        <v>42867</v>
      </c>
      <c r="BB184" s="23"/>
      <c r="BC184" s="29">
        <f t="shared" si="10"/>
        <v>42867</v>
      </c>
      <c r="BD184" s="41" t="str">
        <f t="shared" si="11"/>
        <v xml:space="preserve">15/05/2017 </v>
      </c>
      <c r="BE184" s="42">
        <f t="shared" si="12"/>
        <v>3</v>
      </c>
      <c r="BF184" s="43">
        <f t="shared" si="13"/>
        <v>0.1</v>
      </c>
    </row>
    <row r="185" spans="1:58" x14ac:dyDescent="0.25">
      <c r="A185" s="22" t="s">
        <v>3958</v>
      </c>
      <c r="B185" s="24" t="str">
        <f t="shared" si="8"/>
        <v>02.02.507.0002447366/17</v>
      </c>
      <c r="C185" s="24"/>
      <c r="D185" s="24"/>
      <c r="E185" s="24"/>
      <c r="F185" s="24"/>
      <c r="G185" s="24"/>
      <c r="H185" s="24"/>
      <c r="I185" s="69" t="str">
        <f t="shared" si="9"/>
        <v>PAGAMENTO ZERO</v>
      </c>
      <c r="J185" s="24"/>
      <c r="K185" s="24"/>
      <c r="L185" s="24"/>
      <c r="M185" s="24"/>
      <c r="N185" s="24"/>
      <c r="O185" s="70" t="str">
        <f>IF(AND(BA185&gt;=[1]validação!$F$1),"ZURICH SANTANDER","ESCROW")</f>
        <v>ZURICH SANTANDER</v>
      </c>
      <c r="P185" s="23">
        <v>2447366</v>
      </c>
      <c r="Q185" s="23" t="s">
        <v>3998</v>
      </c>
      <c r="R185" s="23" t="s">
        <v>3999</v>
      </c>
      <c r="S185" s="23" t="s">
        <v>52</v>
      </c>
      <c r="T185" s="23"/>
      <c r="U185" s="23"/>
      <c r="V185" s="23"/>
      <c r="W185" s="23" t="s">
        <v>56</v>
      </c>
      <c r="X185" s="23">
        <v>0</v>
      </c>
      <c r="Y185" s="23">
        <v>0</v>
      </c>
      <c r="Z185" s="23" t="s">
        <v>56</v>
      </c>
      <c r="AA185" s="23" t="s">
        <v>56</v>
      </c>
      <c r="AB185" s="23" t="s">
        <v>56</v>
      </c>
      <c r="AC185" s="23">
        <v>0</v>
      </c>
      <c r="AD185" s="23"/>
      <c r="AE185" s="23">
        <v>0</v>
      </c>
      <c r="AF185" s="23">
        <v>0</v>
      </c>
      <c r="AG185" s="23" t="s">
        <v>102</v>
      </c>
      <c r="AH185" s="23">
        <v>0</v>
      </c>
      <c r="AI185" s="23" t="s">
        <v>59</v>
      </c>
      <c r="AJ185" s="23" t="s">
        <v>60</v>
      </c>
      <c r="AK185" s="24"/>
      <c r="AL185" s="23" t="s">
        <v>61</v>
      </c>
      <c r="AM185" s="23" t="s">
        <v>2955</v>
      </c>
      <c r="AN185" s="23" t="s">
        <v>3074</v>
      </c>
      <c r="AO185" s="23" t="s">
        <v>88</v>
      </c>
      <c r="AP185" s="23" t="s">
        <v>169</v>
      </c>
      <c r="AQ185" s="23" t="s">
        <v>65</v>
      </c>
      <c r="AR185" s="23" t="s">
        <v>4000</v>
      </c>
      <c r="AS185" s="23" t="s">
        <v>283</v>
      </c>
      <c r="AT185" s="23" t="s">
        <v>3075</v>
      </c>
      <c r="AU185" s="23" t="s">
        <v>93</v>
      </c>
      <c r="AV185" s="23" t="s">
        <v>3987</v>
      </c>
      <c r="AW185" s="23" t="s">
        <v>444</v>
      </c>
      <c r="AX185" s="23">
        <v>0</v>
      </c>
      <c r="AY185" s="23" t="s">
        <v>4001</v>
      </c>
      <c r="AZ185" s="23" t="s">
        <v>4002</v>
      </c>
      <c r="BA185" s="29">
        <v>42867</v>
      </c>
      <c r="BB185" s="23"/>
      <c r="BC185" s="29">
        <f t="shared" si="10"/>
        <v>42867</v>
      </c>
      <c r="BD185" s="41" t="str">
        <f t="shared" si="11"/>
        <v xml:space="preserve">15/05/2017 </v>
      </c>
      <c r="BE185" s="42">
        <f t="shared" si="12"/>
        <v>3</v>
      </c>
      <c r="BF185" s="43">
        <f t="shared" si="13"/>
        <v>0.1</v>
      </c>
    </row>
    <row r="186" spans="1:58" x14ac:dyDescent="0.25">
      <c r="A186" s="22" t="s">
        <v>3958</v>
      </c>
      <c r="B186" s="24" t="str">
        <f t="shared" si="8"/>
        <v>02.02.507.0002430654/17</v>
      </c>
      <c r="C186" s="24"/>
      <c r="D186" s="24"/>
      <c r="E186" s="24"/>
      <c r="F186" s="24"/>
      <c r="G186" s="24"/>
      <c r="H186" s="24"/>
      <c r="I186" s="69" t="str">
        <f t="shared" si="9"/>
        <v>PAGAMENTO ZERO</v>
      </c>
      <c r="J186" s="24"/>
      <c r="K186" s="24"/>
      <c r="L186" s="24"/>
      <c r="M186" s="24"/>
      <c r="N186" s="24"/>
      <c r="O186" s="70" t="str">
        <f>IF(AND(BA186&gt;=[1]validação!$F$1),"ZURICH SANTANDER","ESCROW")</f>
        <v>ZURICH SANTANDER</v>
      </c>
      <c r="P186" s="23">
        <v>2430654</v>
      </c>
      <c r="Q186" s="23" t="s">
        <v>4003</v>
      </c>
      <c r="R186" s="23" t="s">
        <v>4004</v>
      </c>
      <c r="S186" s="23" t="s">
        <v>52</v>
      </c>
      <c r="T186" s="23"/>
      <c r="U186" s="23" t="s">
        <v>3074</v>
      </c>
      <c r="V186" s="23"/>
      <c r="W186" s="23" t="s">
        <v>56</v>
      </c>
      <c r="X186" s="23">
        <v>0</v>
      </c>
      <c r="Y186" s="23">
        <v>0</v>
      </c>
      <c r="Z186" s="23" t="s">
        <v>56</v>
      </c>
      <c r="AA186" s="23" t="s">
        <v>56</v>
      </c>
      <c r="AB186" s="23" t="s">
        <v>56</v>
      </c>
      <c r="AC186" s="23">
        <v>0</v>
      </c>
      <c r="AD186" s="23"/>
      <c r="AE186" s="23">
        <v>0</v>
      </c>
      <c r="AF186" s="23">
        <v>0</v>
      </c>
      <c r="AG186" s="23" t="s">
        <v>102</v>
      </c>
      <c r="AH186" s="23">
        <v>0</v>
      </c>
      <c r="AI186" s="23" t="s">
        <v>59</v>
      </c>
      <c r="AJ186" s="23" t="s">
        <v>60</v>
      </c>
      <c r="AK186" s="24"/>
      <c r="AL186" s="23" t="s">
        <v>61</v>
      </c>
      <c r="AM186" s="23" t="s">
        <v>2955</v>
      </c>
      <c r="AN186" s="23" t="s">
        <v>3074</v>
      </c>
      <c r="AO186" s="23" t="s">
        <v>88</v>
      </c>
      <c r="AP186" s="23" t="s">
        <v>89</v>
      </c>
      <c r="AQ186" s="23" t="s">
        <v>103</v>
      </c>
      <c r="AR186" s="23" t="s">
        <v>573</v>
      </c>
      <c r="AS186" s="23" t="s">
        <v>574</v>
      </c>
      <c r="AT186" s="23" t="s">
        <v>3075</v>
      </c>
      <c r="AU186" s="23" t="s">
        <v>93</v>
      </c>
      <c r="AV186" s="23" t="s">
        <v>3967</v>
      </c>
      <c r="AW186" s="23" t="s">
        <v>444</v>
      </c>
      <c r="AX186" s="23">
        <v>0</v>
      </c>
      <c r="AY186" s="23" t="s">
        <v>4005</v>
      </c>
      <c r="AZ186" s="23" t="s">
        <v>4006</v>
      </c>
      <c r="BA186" s="29">
        <v>42823</v>
      </c>
      <c r="BB186" s="23" t="s">
        <v>417</v>
      </c>
      <c r="BC186" s="29">
        <f t="shared" si="10"/>
        <v>42823</v>
      </c>
      <c r="BD186" s="41" t="str">
        <f t="shared" si="11"/>
        <v xml:space="preserve">08/05/2017 </v>
      </c>
      <c r="BE186" s="42">
        <f t="shared" si="12"/>
        <v>40</v>
      </c>
      <c r="BF186" s="43">
        <f t="shared" si="13"/>
        <v>1.3333333333333333</v>
      </c>
    </row>
    <row r="187" spans="1:58" x14ac:dyDescent="0.25">
      <c r="A187" s="22" t="s">
        <v>3958</v>
      </c>
      <c r="B187" s="24" t="str">
        <f t="shared" si="8"/>
        <v>02.02.507.0002433831/17</v>
      </c>
      <c r="C187" s="24"/>
      <c r="D187" s="24"/>
      <c r="E187" s="24"/>
      <c r="F187" s="24"/>
      <c r="G187" s="24"/>
      <c r="H187" s="24"/>
      <c r="I187" s="69" t="str">
        <f t="shared" si="9"/>
        <v>PAGAMENTO ZERO</v>
      </c>
      <c r="J187" s="24"/>
      <c r="K187" s="24"/>
      <c r="L187" s="24"/>
      <c r="M187" s="24"/>
      <c r="N187" s="24"/>
      <c r="O187" s="70" t="str">
        <f>IF(AND(BA187&gt;=[1]validação!$F$1),"ZURICH SANTANDER","ESCROW")</f>
        <v>ZURICH SANTANDER</v>
      </c>
      <c r="P187" s="23">
        <v>2433831</v>
      </c>
      <c r="Q187" s="23" t="s">
        <v>4007</v>
      </c>
      <c r="R187" s="23" t="s">
        <v>4008</v>
      </c>
      <c r="S187" s="23" t="s">
        <v>52</v>
      </c>
      <c r="T187" s="23"/>
      <c r="U187" s="23" t="s">
        <v>3074</v>
      </c>
      <c r="V187" s="23"/>
      <c r="W187" s="23" t="s">
        <v>56</v>
      </c>
      <c r="X187" s="23">
        <v>0</v>
      </c>
      <c r="Y187" s="23">
        <v>0</v>
      </c>
      <c r="Z187" s="23" t="s">
        <v>56</v>
      </c>
      <c r="AA187" s="23" t="s">
        <v>56</v>
      </c>
      <c r="AB187" s="23" t="s">
        <v>56</v>
      </c>
      <c r="AC187" s="23">
        <v>0</v>
      </c>
      <c r="AD187" s="23"/>
      <c r="AE187" s="23">
        <v>0</v>
      </c>
      <c r="AF187" s="23">
        <v>0</v>
      </c>
      <c r="AG187" s="23" t="s">
        <v>102</v>
      </c>
      <c r="AH187" s="23">
        <v>0</v>
      </c>
      <c r="AI187" s="23" t="s">
        <v>59</v>
      </c>
      <c r="AJ187" s="23" t="s">
        <v>60</v>
      </c>
      <c r="AK187" s="24"/>
      <c r="AL187" s="23" t="s">
        <v>61</v>
      </c>
      <c r="AM187" s="23" t="s">
        <v>2955</v>
      </c>
      <c r="AN187" s="23" t="s">
        <v>3074</v>
      </c>
      <c r="AO187" s="23" t="s">
        <v>88</v>
      </c>
      <c r="AP187" s="23" t="s">
        <v>899</v>
      </c>
      <c r="AQ187" s="23" t="s">
        <v>65</v>
      </c>
      <c r="AR187" s="23" t="s">
        <v>201</v>
      </c>
      <c r="AS187" s="23" t="s">
        <v>92</v>
      </c>
      <c r="AT187" s="23" t="s">
        <v>3075</v>
      </c>
      <c r="AU187" s="23" t="s">
        <v>93</v>
      </c>
      <c r="AV187" s="23" t="s">
        <v>3967</v>
      </c>
      <c r="AW187" s="23" t="s">
        <v>444</v>
      </c>
      <c r="AX187" s="23">
        <v>0</v>
      </c>
      <c r="AY187" s="23" t="s">
        <v>4009</v>
      </c>
      <c r="AZ187" s="23" t="s">
        <v>4010</v>
      </c>
      <c r="BA187" s="29">
        <v>42831</v>
      </c>
      <c r="BB187" s="23" t="s">
        <v>417</v>
      </c>
      <c r="BC187" s="29">
        <f t="shared" si="10"/>
        <v>42831</v>
      </c>
      <c r="BD187" s="41" t="str">
        <f t="shared" si="11"/>
        <v xml:space="preserve">08/05/2017 </v>
      </c>
      <c r="BE187" s="42">
        <f t="shared" si="12"/>
        <v>32</v>
      </c>
      <c r="BF187" s="43">
        <f t="shared" si="13"/>
        <v>1.0666666666666667</v>
      </c>
    </row>
    <row r="188" spans="1:58" x14ac:dyDescent="0.25">
      <c r="A188" s="22" t="s">
        <v>3958</v>
      </c>
      <c r="B188" s="24" t="str">
        <f t="shared" si="8"/>
        <v>02.02.507.0002427449/17</v>
      </c>
      <c r="C188" s="24"/>
      <c r="D188" s="24"/>
      <c r="E188" s="24"/>
      <c r="F188" s="24"/>
      <c r="G188" s="24"/>
      <c r="H188" s="24"/>
      <c r="I188" s="69" t="str">
        <f t="shared" si="9"/>
        <v>PAGAMENTO ZERO</v>
      </c>
      <c r="J188" s="24"/>
      <c r="K188" s="24"/>
      <c r="L188" s="24"/>
      <c r="M188" s="24"/>
      <c r="N188" s="24"/>
      <c r="O188" s="70" t="str">
        <f>IF(AND(BA188&gt;=[1]validação!$F$1),"ZURICH SANTANDER","ESCROW")</f>
        <v>ZURICH SANTANDER</v>
      </c>
      <c r="P188" s="23">
        <v>2427449</v>
      </c>
      <c r="Q188" s="23" t="s">
        <v>4011</v>
      </c>
      <c r="R188" s="23" t="s">
        <v>4012</v>
      </c>
      <c r="S188" s="23" t="s">
        <v>52</v>
      </c>
      <c r="T188" s="23"/>
      <c r="U188" s="23" t="s">
        <v>3074</v>
      </c>
      <c r="V188" s="23"/>
      <c r="W188" s="23" t="s">
        <v>56</v>
      </c>
      <c r="X188" s="23">
        <v>0</v>
      </c>
      <c r="Y188" s="23">
        <v>0</v>
      </c>
      <c r="Z188" s="23" t="s">
        <v>56</v>
      </c>
      <c r="AA188" s="23" t="s">
        <v>56</v>
      </c>
      <c r="AB188" s="23" t="s">
        <v>56</v>
      </c>
      <c r="AC188" s="23">
        <v>0</v>
      </c>
      <c r="AD188" s="23"/>
      <c r="AE188" s="23">
        <v>0</v>
      </c>
      <c r="AF188" s="23">
        <v>0</v>
      </c>
      <c r="AG188" s="23" t="s">
        <v>102</v>
      </c>
      <c r="AH188" s="23">
        <v>0</v>
      </c>
      <c r="AI188" s="23" t="s">
        <v>59</v>
      </c>
      <c r="AJ188" s="23" t="s">
        <v>60</v>
      </c>
      <c r="AK188" s="24"/>
      <c r="AL188" s="23" t="s">
        <v>61</v>
      </c>
      <c r="AM188" s="23" t="s">
        <v>2955</v>
      </c>
      <c r="AN188" s="23" t="s">
        <v>3074</v>
      </c>
      <c r="AO188" s="23" t="s">
        <v>88</v>
      </c>
      <c r="AP188" s="23" t="s">
        <v>321</v>
      </c>
      <c r="AQ188" s="23" t="s">
        <v>65</v>
      </c>
      <c r="AR188" s="23" t="s">
        <v>201</v>
      </c>
      <c r="AS188" s="23" t="s">
        <v>92</v>
      </c>
      <c r="AT188" s="23" t="s">
        <v>3075</v>
      </c>
      <c r="AU188" s="23" t="s">
        <v>93</v>
      </c>
      <c r="AV188" s="23" t="s">
        <v>3967</v>
      </c>
      <c r="AW188" s="23" t="s">
        <v>444</v>
      </c>
      <c r="AX188" s="23">
        <v>0</v>
      </c>
      <c r="AY188" s="23" t="s">
        <v>4013</v>
      </c>
      <c r="AZ188" s="23" t="s">
        <v>3108</v>
      </c>
      <c r="BA188" s="29">
        <v>42815</v>
      </c>
      <c r="BB188" s="23" t="s">
        <v>417</v>
      </c>
      <c r="BC188" s="29">
        <f t="shared" si="10"/>
        <v>42815</v>
      </c>
      <c r="BD188" s="41" t="str">
        <f t="shared" si="11"/>
        <v xml:space="preserve">08/05/2017 </v>
      </c>
      <c r="BE188" s="42">
        <f t="shared" si="12"/>
        <v>48</v>
      </c>
      <c r="BF188" s="43">
        <f t="shared" si="13"/>
        <v>1.6</v>
      </c>
    </row>
    <row r="189" spans="1:58" x14ac:dyDescent="0.25">
      <c r="A189" s="22" t="s">
        <v>3958</v>
      </c>
      <c r="B189" s="24" t="str">
        <f t="shared" si="8"/>
        <v>02.02.507.0002433410/17</v>
      </c>
      <c r="C189" s="24"/>
      <c r="D189" s="24"/>
      <c r="E189" s="24"/>
      <c r="F189" s="24"/>
      <c r="G189" s="24"/>
      <c r="H189" s="24"/>
      <c r="I189" s="69" t="str">
        <f t="shared" si="9"/>
        <v>PAGAMENTO ZERO</v>
      </c>
      <c r="J189" s="24"/>
      <c r="K189" s="24"/>
      <c r="L189" s="24"/>
      <c r="M189" s="24"/>
      <c r="N189" s="24"/>
      <c r="O189" s="70" t="str">
        <f>IF(AND(BA189&gt;=[1]validação!$F$1),"ZURICH SANTANDER","ESCROW")</f>
        <v>ZURICH SANTANDER</v>
      </c>
      <c r="P189" s="23">
        <v>2433410</v>
      </c>
      <c r="Q189" s="23" t="s">
        <v>4014</v>
      </c>
      <c r="R189" s="23" t="s">
        <v>4015</v>
      </c>
      <c r="S189" s="23" t="s">
        <v>52</v>
      </c>
      <c r="T189" s="23"/>
      <c r="U189" s="23" t="s">
        <v>3074</v>
      </c>
      <c r="V189" s="23"/>
      <c r="W189" s="23" t="s">
        <v>56</v>
      </c>
      <c r="X189" s="23">
        <v>0</v>
      </c>
      <c r="Y189" s="23">
        <v>0</v>
      </c>
      <c r="Z189" s="23" t="s">
        <v>56</v>
      </c>
      <c r="AA189" s="23" t="s">
        <v>56</v>
      </c>
      <c r="AB189" s="23" t="s">
        <v>56</v>
      </c>
      <c r="AC189" s="23">
        <v>0</v>
      </c>
      <c r="AD189" s="23"/>
      <c r="AE189" s="23">
        <v>0</v>
      </c>
      <c r="AF189" s="23">
        <v>0</v>
      </c>
      <c r="AG189" s="23" t="s">
        <v>102</v>
      </c>
      <c r="AH189" s="23">
        <v>0</v>
      </c>
      <c r="AI189" s="23" t="s">
        <v>59</v>
      </c>
      <c r="AJ189" s="23" t="s">
        <v>60</v>
      </c>
      <c r="AK189" s="24"/>
      <c r="AL189" s="23" t="s">
        <v>61</v>
      </c>
      <c r="AM189" s="23" t="s">
        <v>2955</v>
      </c>
      <c r="AN189" s="23" t="s">
        <v>3074</v>
      </c>
      <c r="AO189" s="23" t="s">
        <v>88</v>
      </c>
      <c r="AP189" s="23" t="s">
        <v>169</v>
      </c>
      <c r="AQ189" s="23" t="s">
        <v>65</v>
      </c>
      <c r="AR189" s="23" t="s">
        <v>4000</v>
      </c>
      <c r="AS189" s="23" t="s">
        <v>283</v>
      </c>
      <c r="AT189" s="23" t="s">
        <v>3075</v>
      </c>
      <c r="AU189" s="23" t="s">
        <v>93</v>
      </c>
      <c r="AV189" s="23" t="s">
        <v>3967</v>
      </c>
      <c r="AW189" s="23" t="s">
        <v>444</v>
      </c>
      <c r="AX189" s="23">
        <v>0</v>
      </c>
      <c r="AY189" s="23" t="s">
        <v>4016</v>
      </c>
      <c r="AZ189" s="23" t="s">
        <v>2589</v>
      </c>
      <c r="BA189" s="29">
        <v>42830</v>
      </c>
      <c r="BB189" s="23" t="s">
        <v>417</v>
      </c>
      <c r="BC189" s="29">
        <f t="shared" si="10"/>
        <v>42830</v>
      </c>
      <c r="BD189" s="41" t="str">
        <f t="shared" si="11"/>
        <v xml:space="preserve">08/05/2017 </v>
      </c>
      <c r="BE189" s="42">
        <f t="shared" si="12"/>
        <v>33</v>
      </c>
      <c r="BF189" s="43">
        <f t="shared" si="13"/>
        <v>1.1000000000000001</v>
      </c>
    </row>
    <row r="190" spans="1:58" x14ac:dyDescent="0.25">
      <c r="A190" s="22" t="s">
        <v>3958</v>
      </c>
      <c r="B190" s="24" t="str">
        <f t="shared" si="8"/>
        <v>02.02.507.0002431364/17</v>
      </c>
      <c r="C190" s="24"/>
      <c r="D190" s="24"/>
      <c r="E190" s="24"/>
      <c r="F190" s="24"/>
      <c r="G190" s="24"/>
      <c r="H190" s="24"/>
      <c r="I190" s="69" t="str">
        <f t="shared" si="9"/>
        <v>PAGAMENTO ZERO</v>
      </c>
      <c r="J190" s="24"/>
      <c r="K190" s="24"/>
      <c r="L190" s="24"/>
      <c r="M190" s="24"/>
      <c r="N190" s="24"/>
      <c r="O190" s="70" t="str">
        <f>IF(AND(BA190&gt;=[1]validação!$F$1),"ZURICH SANTANDER","ESCROW")</f>
        <v>ZURICH SANTANDER</v>
      </c>
      <c r="P190" s="23">
        <v>2431364</v>
      </c>
      <c r="Q190" s="23" t="s">
        <v>4017</v>
      </c>
      <c r="R190" s="23" t="s">
        <v>4018</v>
      </c>
      <c r="S190" s="23" t="s">
        <v>52</v>
      </c>
      <c r="T190" s="23"/>
      <c r="U190" s="23" t="s">
        <v>3074</v>
      </c>
      <c r="V190" s="23"/>
      <c r="W190" s="23" t="s">
        <v>56</v>
      </c>
      <c r="X190" s="23">
        <v>0</v>
      </c>
      <c r="Y190" s="23">
        <v>0</v>
      </c>
      <c r="Z190" s="23" t="s">
        <v>56</v>
      </c>
      <c r="AA190" s="23" t="s">
        <v>56</v>
      </c>
      <c r="AB190" s="23" t="s">
        <v>56</v>
      </c>
      <c r="AC190" s="23">
        <v>0</v>
      </c>
      <c r="AD190" s="23"/>
      <c r="AE190" s="23">
        <v>0</v>
      </c>
      <c r="AF190" s="23">
        <v>0</v>
      </c>
      <c r="AG190" s="23" t="s">
        <v>102</v>
      </c>
      <c r="AH190" s="23">
        <v>0</v>
      </c>
      <c r="AI190" s="23" t="s">
        <v>59</v>
      </c>
      <c r="AJ190" s="23" t="s">
        <v>60</v>
      </c>
      <c r="AK190" s="24"/>
      <c r="AL190" s="23" t="s">
        <v>61</v>
      </c>
      <c r="AM190" s="23" t="s">
        <v>2955</v>
      </c>
      <c r="AN190" s="23" t="s">
        <v>3074</v>
      </c>
      <c r="AO190" s="23" t="s">
        <v>88</v>
      </c>
      <c r="AP190" s="23" t="s">
        <v>506</v>
      </c>
      <c r="AQ190" s="23" t="s">
        <v>65</v>
      </c>
      <c r="AR190" s="23" t="s">
        <v>201</v>
      </c>
      <c r="AS190" s="23" t="s">
        <v>92</v>
      </c>
      <c r="AT190" s="23" t="s">
        <v>3075</v>
      </c>
      <c r="AU190" s="23" t="s">
        <v>93</v>
      </c>
      <c r="AV190" s="23" t="s">
        <v>3967</v>
      </c>
      <c r="AW190" s="23" t="s">
        <v>444</v>
      </c>
      <c r="AX190" s="23">
        <v>0</v>
      </c>
      <c r="AY190" s="23" t="s">
        <v>4019</v>
      </c>
      <c r="AZ190" s="23" t="s">
        <v>4020</v>
      </c>
      <c r="BA190" s="29">
        <v>42824</v>
      </c>
      <c r="BB190" s="23" t="s">
        <v>417</v>
      </c>
      <c r="BC190" s="29">
        <f t="shared" si="10"/>
        <v>42824</v>
      </c>
      <c r="BD190" s="41" t="str">
        <f t="shared" si="11"/>
        <v xml:space="preserve">08/05/2017 </v>
      </c>
      <c r="BE190" s="42">
        <f t="shared" si="12"/>
        <v>39</v>
      </c>
      <c r="BF190" s="43">
        <f t="shared" si="13"/>
        <v>1.3</v>
      </c>
    </row>
    <row r="191" spans="1:58" x14ac:dyDescent="0.25">
      <c r="A191" s="22" t="s">
        <v>3958</v>
      </c>
      <c r="B191" s="24" t="str">
        <f t="shared" si="8"/>
        <v>02.02.507.0002431422/17</v>
      </c>
      <c r="C191" s="24"/>
      <c r="D191" s="24"/>
      <c r="E191" s="24"/>
      <c r="F191" s="24"/>
      <c r="G191" s="24"/>
      <c r="H191" s="24"/>
      <c r="I191" s="69" t="str">
        <f t="shared" si="9"/>
        <v>PAGAMENTO ZERO</v>
      </c>
      <c r="J191" s="24"/>
      <c r="K191" s="24"/>
      <c r="L191" s="24"/>
      <c r="M191" s="24"/>
      <c r="N191" s="24"/>
      <c r="O191" s="70" t="str">
        <f>IF(AND(BA191&gt;=[1]validação!$F$1),"ZURICH SANTANDER","ESCROW")</f>
        <v>ZURICH SANTANDER</v>
      </c>
      <c r="P191" s="23">
        <v>2431422</v>
      </c>
      <c r="Q191" s="23" t="s">
        <v>4021</v>
      </c>
      <c r="R191" s="23" t="s">
        <v>4022</v>
      </c>
      <c r="S191" s="23" t="s">
        <v>52</v>
      </c>
      <c r="T191" s="23"/>
      <c r="U191" s="23" t="s">
        <v>3074</v>
      </c>
      <c r="V191" s="23"/>
      <c r="W191" s="23" t="s">
        <v>56</v>
      </c>
      <c r="X191" s="23">
        <v>0</v>
      </c>
      <c r="Y191" s="23">
        <v>0</v>
      </c>
      <c r="Z191" s="23" t="s">
        <v>56</v>
      </c>
      <c r="AA191" s="23" t="s">
        <v>56</v>
      </c>
      <c r="AB191" s="23" t="s">
        <v>56</v>
      </c>
      <c r="AC191" s="23">
        <v>0</v>
      </c>
      <c r="AD191" s="23"/>
      <c r="AE191" s="23">
        <v>0</v>
      </c>
      <c r="AF191" s="23">
        <v>0</v>
      </c>
      <c r="AG191" s="23" t="s">
        <v>102</v>
      </c>
      <c r="AH191" s="23">
        <v>0</v>
      </c>
      <c r="AI191" s="23" t="s">
        <v>59</v>
      </c>
      <c r="AJ191" s="23" t="s">
        <v>60</v>
      </c>
      <c r="AK191" s="24"/>
      <c r="AL191" s="23" t="s">
        <v>61</v>
      </c>
      <c r="AM191" s="23" t="s">
        <v>2955</v>
      </c>
      <c r="AN191" s="23" t="s">
        <v>3074</v>
      </c>
      <c r="AO191" s="23" t="s">
        <v>88</v>
      </c>
      <c r="AP191" s="23" t="s">
        <v>169</v>
      </c>
      <c r="AQ191" s="23" t="s">
        <v>65</v>
      </c>
      <c r="AR191" s="23" t="s">
        <v>201</v>
      </c>
      <c r="AS191" s="23" t="s">
        <v>92</v>
      </c>
      <c r="AT191" s="23" t="s">
        <v>3075</v>
      </c>
      <c r="AU191" s="23" t="s">
        <v>93</v>
      </c>
      <c r="AV191" s="23" t="s">
        <v>3967</v>
      </c>
      <c r="AW191" s="23" t="s">
        <v>444</v>
      </c>
      <c r="AX191" s="23">
        <v>0</v>
      </c>
      <c r="AY191" s="23" t="s">
        <v>4023</v>
      </c>
      <c r="AZ191" s="23" t="s">
        <v>4024</v>
      </c>
      <c r="BA191" s="29">
        <v>42824</v>
      </c>
      <c r="BB191" s="23" t="s">
        <v>417</v>
      </c>
      <c r="BC191" s="29">
        <f t="shared" si="10"/>
        <v>42824</v>
      </c>
      <c r="BD191" s="41" t="str">
        <f t="shared" si="11"/>
        <v xml:space="preserve">08/05/2017 </v>
      </c>
      <c r="BE191" s="42">
        <f t="shared" si="12"/>
        <v>39</v>
      </c>
      <c r="BF191" s="43">
        <f t="shared" si="13"/>
        <v>1.3</v>
      </c>
    </row>
    <row r="192" spans="1:58" x14ac:dyDescent="0.25">
      <c r="A192" s="22" t="s">
        <v>3958</v>
      </c>
      <c r="B192" s="24" t="str">
        <f t="shared" si="8"/>
        <v>02.02.507.0002431358/17</v>
      </c>
      <c r="C192" s="24"/>
      <c r="D192" s="24"/>
      <c r="E192" s="24"/>
      <c r="F192" s="24"/>
      <c r="G192" s="24"/>
      <c r="H192" s="24"/>
      <c r="I192" s="69" t="str">
        <f t="shared" si="9"/>
        <v>PAGAMENTO ZERO</v>
      </c>
      <c r="J192" s="24"/>
      <c r="K192" s="24"/>
      <c r="L192" s="24"/>
      <c r="M192" s="24"/>
      <c r="N192" s="24"/>
      <c r="O192" s="70" t="str">
        <f>IF(AND(BA192&gt;=[1]validação!$F$1),"ZURICH SANTANDER","ESCROW")</f>
        <v>ZURICH SANTANDER</v>
      </c>
      <c r="P192" s="23">
        <v>2431358</v>
      </c>
      <c r="Q192" s="23" t="s">
        <v>4025</v>
      </c>
      <c r="R192" s="23" t="s">
        <v>4026</v>
      </c>
      <c r="S192" s="23" t="s">
        <v>52</v>
      </c>
      <c r="T192" s="23"/>
      <c r="U192" s="23" t="s">
        <v>3074</v>
      </c>
      <c r="V192" s="23"/>
      <c r="W192" s="23" t="s">
        <v>56</v>
      </c>
      <c r="X192" s="23">
        <v>0</v>
      </c>
      <c r="Y192" s="23">
        <v>0</v>
      </c>
      <c r="Z192" s="23" t="s">
        <v>56</v>
      </c>
      <c r="AA192" s="23" t="s">
        <v>56</v>
      </c>
      <c r="AB192" s="23" t="s">
        <v>56</v>
      </c>
      <c r="AC192" s="23">
        <v>0</v>
      </c>
      <c r="AD192" s="23"/>
      <c r="AE192" s="23">
        <v>0</v>
      </c>
      <c r="AF192" s="23">
        <v>0</v>
      </c>
      <c r="AG192" s="23" t="s">
        <v>102</v>
      </c>
      <c r="AH192" s="23">
        <v>0</v>
      </c>
      <c r="AI192" s="23" t="s">
        <v>59</v>
      </c>
      <c r="AJ192" s="23" t="s">
        <v>60</v>
      </c>
      <c r="AK192" s="24"/>
      <c r="AL192" s="23" t="s">
        <v>61</v>
      </c>
      <c r="AM192" s="23" t="s">
        <v>2955</v>
      </c>
      <c r="AN192" s="23" t="s">
        <v>3074</v>
      </c>
      <c r="AO192" s="23" t="s">
        <v>88</v>
      </c>
      <c r="AP192" s="23" t="s">
        <v>169</v>
      </c>
      <c r="AQ192" s="23" t="s">
        <v>65</v>
      </c>
      <c r="AR192" s="23" t="s">
        <v>201</v>
      </c>
      <c r="AS192" s="23" t="s">
        <v>92</v>
      </c>
      <c r="AT192" s="23" t="s">
        <v>3075</v>
      </c>
      <c r="AU192" s="23" t="s">
        <v>93</v>
      </c>
      <c r="AV192" s="23" t="s">
        <v>3967</v>
      </c>
      <c r="AW192" s="23" t="s">
        <v>444</v>
      </c>
      <c r="AX192" s="23">
        <v>0</v>
      </c>
      <c r="AY192" s="23" t="s">
        <v>4027</v>
      </c>
      <c r="AZ192" s="23" t="s">
        <v>4024</v>
      </c>
      <c r="BA192" s="29">
        <v>42824</v>
      </c>
      <c r="BB192" s="23" t="s">
        <v>417</v>
      </c>
      <c r="BC192" s="29">
        <f t="shared" si="10"/>
        <v>42824</v>
      </c>
      <c r="BD192" s="41" t="str">
        <f t="shared" si="11"/>
        <v xml:space="preserve">08/05/2017 </v>
      </c>
      <c r="BE192" s="42">
        <f t="shared" si="12"/>
        <v>39</v>
      </c>
      <c r="BF192" s="43">
        <f t="shared" si="13"/>
        <v>1.3</v>
      </c>
    </row>
    <row r="193" spans="1:58" x14ac:dyDescent="0.25">
      <c r="A193" s="22" t="s">
        <v>3958</v>
      </c>
      <c r="B193" s="24" t="str">
        <f t="shared" si="8"/>
        <v>02.02.507.0002430234/17</v>
      </c>
      <c r="C193" s="24"/>
      <c r="D193" s="24"/>
      <c r="E193" s="24"/>
      <c r="F193" s="24"/>
      <c r="G193" s="24"/>
      <c r="H193" s="24"/>
      <c r="I193" s="69" t="str">
        <f t="shared" si="9"/>
        <v>PAGAMENTO ZERO</v>
      </c>
      <c r="J193" s="24"/>
      <c r="K193" s="24"/>
      <c r="L193" s="24"/>
      <c r="M193" s="24"/>
      <c r="N193" s="24"/>
      <c r="O193" s="70" t="str">
        <f>IF(AND(BA193&gt;=[1]validação!$F$1),"ZURICH SANTANDER","ESCROW")</f>
        <v>ZURICH SANTANDER</v>
      </c>
      <c r="P193" s="23">
        <v>2430234</v>
      </c>
      <c r="Q193" s="23" t="s">
        <v>4028</v>
      </c>
      <c r="R193" s="23" t="s">
        <v>4029</v>
      </c>
      <c r="S193" s="23" t="s">
        <v>52</v>
      </c>
      <c r="T193" s="23"/>
      <c r="U193" s="23" t="s">
        <v>3074</v>
      </c>
      <c r="V193" s="23"/>
      <c r="W193" s="23" t="s">
        <v>56</v>
      </c>
      <c r="X193" s="23">
        <v>0</v>
      </c>
      <c r="Y193" s="23">
        <v>0</v>
      </c>
      <c r="Z193" s="23" t="s">
        <v>56</v>
      </c>
      <c r="AA193" s="23" t="s">
        <v>56</v>
      </c>
      <c r="AB193" s="23" t="s">
        <v>56</v>
      </c>
      <c r="AC193" s="23">
        <v>0</v>
      </c>
      <c r="AD193" s="23"/>
      <c r="AE193" s="23">
        <v>0</v>
      </c>
      <c r="AF193" s="23">
        <v>0</v>
      </c>
      <c r="AG193" s="23" t="s">
        <v>102</v>
      </c>
      <c r="AH193" s="23">
        <v>0</v>
      </c>
      <c r="AI193" s="23" t="s">
        <v>59</v>
      </c>
      <c r="AJ193" s="23" t="s">
        <v>60</v>
      </c>
      <c r="AK193" s="24"/>
      <c r="AL193" s="23" t="s">
        <v>61</v>
      </c>
      <c r="AM193" s="23" t="s">
        <v>2955</v>
      </c>
      <c r="AN193" s="23" t="s">
        <v>3074</v>
      </c>
      <c r="AO193" s="23" t="s">
        <v>88</v>
      </c>
      <c r="AP193" s="23" t="s">
        <v>153</v>
      </c>
      <c r="AQ193" s="23" t="s">
        <v>65</v>
      </c>
      <c r="AR193" s="23" t="s">
        <v>3098</v>
      </c>
      <c r="AS193" s="23" t="s">
        <v>283</v>
      </c>
      <c r="AT193" s="23" t="s">
        <v>3075</v>
      </c>
      <c r="AU193" s="23" t="s">
        <v>93</v>
      </c>
      <c r="AV193" s="23" t="s">
        <v>3967</v>
      </c>
      <c r="AW193" s="23" t="s">
        <v>444</v>
      </c>
      <c r="AX193" s="23">
        <v>0</v>
      </c>
      <c r="AY193" s="23" t="s">
        <v>4030</v>
      </c>
      <c r="AZ193" s="23" t="s">
        <v>2589</v>
      </c>
      <c r="BA193" s="29">
        <v>42822</v>
      </c>
      <c r="BB193" s="23" t="s">
        <v>417</v>
      </c>
      <c r="BC193" s="29">
        <f t="shared" si="10"/>
        <v>42822</v>
      </c>
      <c r="BD193" s="41" t="str">
        <f t="shared" si="11"/>
        <v xml:space="preserve">08/05/2017 </v>
      </c>
      <c r="BE193" s="42">
        <f t="shared" si="12"/>
        <v>41</v>
      </c>
      <c r="BF193" s="43">
        <f t="shared" si="13"/>
        <v>1.3666666666666667</v>
      </c>
    </row>
    <row r="194" spans="1:58" x14ac:dyDescent="0.25">
      <c r="A194" s="22" t="s">
        <v>3958</v>
      </c>
      <c r="B194" s="24" t="str">
        <f t="shared" si="8"/>
        <v>02.02.507.0002430225/17</v>
      </c>
      <c r="C194" s="24"/>
      <c r="D194" s="24"/>
      <c r="E194" s="24"/>
      <c r="F194" s="24"/>
      <c r="G194" s="24"/>
      <c r="H194" s="24"/>
      <c r="I194" s="69" t="str">
        <f t="shared" si="9"/>
        <v>PAGAMENTO ZERO</v>
      </c>
      <c r="J194" s="24"/>
      <c r="K194" s="24"/>
      <c r="L194" s="24"/>
      <c r="M194" s="24"/>
      <c r="N194" s="24"/>
      <c r="O194" s="70" t="str">
        <f>IF(AND(BA194&gt;=[1]validação!$F$1),"ZURICH SANTANDER","ESCROW")</f>
        <v>ZURICH SANTANDER</v>
      </c>
      <c r="P194" s="23">
        <v>2430225</v>
      </c>
      <c r="Q194" s="23" t="s">
        <v>4031</v>
      </c>
      <c r="R194" s="23" t="s">
        <v>4032</v>
      </c>
      <c r="S194" s="23" t="s">
        <v>52</v>
      </c>
      <c r="T194" s="23"/>
      <c r="U194" s="23" t="s">
        <v>3074</v>
      </c>
      <c r="V194" s="23"/>
      <c r="W194" s="23" t="s">
        <v>56</v>
      </c>
      <c r="X194" s="23">
        <v>0</v>
      </c>
      <c r="Y194" s="23">
        <v>0</v>
      </c>
      <c r="Z194" s="23" t="s">
        <v>56</v>
      </c>
      <c r="AA194" s="23" t="s">
        <v>56</v>
      </c>
      <c r="AB194" s="23" t="s">
        <v>56</v>
      </c>
      <c r="AC194" s="23">
        <v>0</v>
      </c>
      <c r="AD194" s="23"/>
      <c r="AE194" s="23">
        <v>0</v>
      </c>
      <c r="AF194" s="23">
        <v>0</v>
      </c>
      <c r="AG194" s="23" t="s">
        <v>102</v>
      </c>
      <c r="AH194" s="23">
        <v>0</v>
      </c>
      <c r="AI194" s="23" t="s">
        <v>59</v>
      </c>
      <c r="AJ194" s="23" t="s">
        <v>60</v>
      </c>
      <c r="AK194" s="24"/>
      <c r="AL194" s="23" t="s">
        <v>61</v>
      </c>
      <c r="AM194" s="23" t="s">
        <v>2955</v>
      </c>
      <c r="AN194" s="23" t="s">
        <v>3074</v>
      </c>
      <c r="AO194" s="23" t="s">
        <v>88</v>
      </c>
      <c r="AP194" s="23" t="s">
        <v>187</v>
      </c>
      <c r="AQ194" s="23" t="s">
        <v>65</v>
      </c>
      <c r="AR194" s="23" t="s">
        <v>3098</v>
      </c>
      <c r="AS194" s="23" t="s">
        <v>283</v>
      </c>
      <c r="AT194" s="23" t="s">
        <v>3075</v>
      </c>
      <c r="AU194" s="23" t="s">
        <v>93</v>
      </c>
      <c r="AV194" s="23" t="s">
        <v>3967</v>
      </c>
      <c r="AW194" s="23" t="s">
        <v>444</v>
      </c>
      <c r="AX194" s="23">
        <v>0</v>
      </c>
      <c r="AY194" s="23" t="s">
        <v>4033</v>
      </c>
      <c r="AZ194" s="23" t="s">
        <v>2589</v>
      </c>
      <c r="BA194" s="29">
        <v>42822</v>
      </c>
      <c r="BB194" s="23" t="s">
        <v>417</v>
      </c>
      <c r="BC194" s="29">
        <f t="shared" si="10"/>
        <v>42822</v>
      </c>
      <c r="BD194" s="41" t="str">
        <f t="shared" si="11"/>
        <v xml:space="preserve">08/05/2017 </v>
      </c>
      <c r="BE194" s="42">
        <f t="shared" si="12"/>
        <v>41</v>
      </c>
      <c r="BF194" s="43">
        <f t="shared" si="13"/>
        <v>1.3666666666666667</v>
      </c>
    </row>
    <row r="195" spans="1:58" x14ac:dyDescent="0.25">
      <c r="A195" s="22" t="s">
        <v>3958</v>
      </c>
      <c r="B195" s="24" t="str">
        <f t="shared" si="8"/>
        <v>02.02.507.0002430219/17</v>
      </c>
      <c r="C195" s="24"/>
      <c r="D195" s="24"/>
      <c r="E195" s="24"/>
      <c r="F195" s="24"/>
      <c r="G195" s="24"/>
      <c r="H195" s="24"/>
      <c r="I195" s="69" t="str">
        <f t="shared" si="9"/>
        <v>PAGAMENTO ZERO</v>
      </c>
      <c r="J195" s="24"/>
      <c r="K195" s="24"/>
      <c r="L195" s="24"/>
      <c r="M195" s="24"/>
      <c r="N195" s="24"/>
      <c r="O195" s="70" t="str">
        <f>IF(AND(BA195&gt;=[1]validação!$F$1),"ZURICH SANTANDER","ESCROW")</f>
        <v>ZURICH SANTANDER</v>
      </c>
      <c r="P195" s="23">
        <v>2430219</v>
      </c>
      <c r="Q195" s="23" t="s">
        <v>4034</v>
      </c>
      <c r="R195" s="23" t="s">
        <v>4035</v>
      </c>
      <c r="S195" s="23" t="s">
        <v>52</v>
      </c>
      <c r="T195" s="23"/>
      <c r="U195" s="23" t="s">
        <v>3074</v>
      </c>
      <c r="V195" s="23"/>
      <c r="W195" s="23" t="s">
        <v>56</v>
      </c>
      <c r="X195" s="23">
        <v>0</v>
      </c>
      <c r="Y195" s="23">
        <v>0</v>
      </c>
      <c r="Z195" s="23" t="s">
        <v>56</v>
      </c>
      <c r="AA195" s="23" t="s">
        <v>56</v>
      </c>
      <c r="AB195" s="23" t="s">
        <v>56</v>
      </c>
      <c r="AC195" s="23">
        <v>0</v>
      </c>
      <c r="AD195" s="23"/>
      <c r="AE195" s="23">
        <v>0</v>
      </c>
      <c r="AF195" s="23">
        <v>0</v>
      </c>
      <c r="AG195" s="23" t="s">
        <v>102</v>
      </c>
      <c r="AH195" s="23">
        <v>0</v>
      </c>
      <c r="AI195" s="23" t="s">
        <v>59</v>
      </c>
      <c r="AJ195" s="23" t="s">
        <v>60</v>
      </c>
      <c r="AK195" s="24"/>
      <c r="AL195" s="23" t="s">
        <v>61</v>
      </c>
      <c r="AM195" s="23" t="s">
        <v>2955</v>
      </c>
      <c r="AN195" s="23" t="s">
        <v>3074</v>
      </c>
      <c r="AO195" s="23" t="s">
        <v>88</v>
      </c>
      <c r="AP195" s="23" t="s">
        <v>153</v>
      </c>
      <c r="AQ195" s="23" t="s">
        <v>65</v>
      </c>
      <c r="AR195" s="23" t="s">
        <v>3098</v>
      </c>
      <c r="AS195" s="23" t="s">
        <v>283</v>
      </c>
      <c r="AT195" s="23" t="s">
        <v>3075</v>
      </c>
      <c r="AU195" s="23" t="s">
        <v>93</v>
      </c>
      <c r="AV195" s="23" t="s">
        <v>3967</v>
      </c>
      <c r="AW195" s="23" t="s">
        <v>444</v>
      </c>
      <c r="AX195" s="23">
        <v>0</v>
      </c>
      <c r="AY195" s="23" t="s">
        <v>4036</v>
      </c>
      <c r="AZ195" s="23" t="s">
        <v>4037</v>
      </c>
      <c r="BA195" s="29">
        <v>42822</v>
      </c>
      <c r="BB195" s="23" t="s">
        <v>417</v>
      </c>
      <c r="BC195" s="29">
        <f t="shared" si="10"/>
        <v>42822</v>
      </c>
      <c r="BD195" s="41" t="str">
        <f t="shared" si="11"/>
        <v xml:space="preserve">08/05/2017 </v>
      </c>
      <c r="BE195" s="42">
        <f t="shared" si="12"/>
        <v>41</v>
      </c>
      <c r="BF195" s="43">
        <f t="shared" si="13"/>
        <v>1.3666666666666667</v>
      </c>
    </row>
    <row r="196" spans="1:58" x14ac:dyDescent="0.25">
      <c r="A196" s="22" t="s">
        <v>3958</v>
      </c>
      <c r="B196" s="24" t="str">
        <f t="shared" si="8"/>
        <v>02.02.507.0002430209/17</v>
      </c>
      <c r="C196" s="24"/>
      <c r="D196" s="24"/>
      <c r="E196" s="24"/>
      <c r="F196" s="24"/>
      <c r="G196" s="24"/>
      <c r="H196" s="24"/>
      <c r="I196" s="69" t="str">
        <f t="shared" si="9"/>
        <v>PAGAMENTO ZERO</v>
      </c>
      <c r="J196" s="24"/>
      <c r="K196" s="24"/>
      <c r="L196" s="24"/>
      <c r="M196" s="24"/>
      <c r="N196" s="24"/>
      <c r="O196" s="70" t="str">
        <f>IF(AND(BA196&gt;=[1]validação!$F$1),"ZURICH SANTANDER","ESCROW")</f>
        <v>ZURICH SANTANDER</v>
      </c>
      <c r="P196" s="23">
        <v>2430209</v>
      </c>
      <c r="Q196" s="23" t="s">
        <v>4038</v>
      </c>
      <c r="R196" s="23" t="s">
        <v>4039</v>
      </c>
      <c r="S196" s="23" t="s">
        <v>52</v>
      </c>
      <c r="T196" s="23"/>
      <c r="U196" s="23" t="s">
        <v>3074</v>
      </c>
      <c r="V196" s="23"/>
      <c r="W196" s="23" t="s">
        <v>56</v>
      </c>
      <c r="X196" s="23">
        <v>0</v>
      </c>
      <c r="Y196" s="23">
        <v>0</v>
      </c>
      <c r="Z196" s="23" t="s">
        <v>56</v>
      </c>
      <c r="AA196" s="23" t="s">
        <v>56</v>
      </c>
      <c r="AB196" s="23" t="s">
        <v>56</v>
      </c>
      <c r="AC196" s="23">
        <v>0</v>
      </c>
      <c r="AD196" s="23"/>
      <c r="AE196" s="23">
        <v>0</v>
      </c>
      <c r="AF196" s="23">
        <v>0</v>
      </c>
      <c r="AG196" s="23" t="s">
        <v>102</v>
      </c>
      <c r="AH196" s="23">
        <v>0</v>
      </c>
      <c r="AI196" s="23" t="s">
        <v>59</v>
      </c>
      <c r="AJ196" s="23" t="s">
        <v>60</v>
      </c>
      <c r="AK196" s="24"/>
      <c r="AL196" s="23" t="s">
        <v>61</v>
      </c>
      <c r="AM196" s="23" t="s">
        <v>2955</v>
      </c>
      <c r="AN196" s="23" t="s">
        <v>3074</v>
      </c>
      <c r="AO196" s="23" t="s">
        <v>88</v>
      </c>
      <c r="AP196" s="23" t="s">
        <v>187</v>
      </c>
      <c r="AQ196" s="23" t="s">
        <v>65</v>
      </c>
      <c r="AR196" s="23" t="s">
        <v>3098</v>
      </c>
      <c r="AS196" s="23" t="s">
        <v>283</v>
      </c>
      <c r="AT196" s="23" t="s">
        <v>3075</v>
      </c>
      <c r="AU196" s="23" t="s">
        <v>93</v>
      </c>
      <c r="AV196" s="23" t="s">
        <v>3967</v>
      </c>
      <c r="AW196" s="23" t="s">
        <v>444</v>
      </c>
      <c r="AX196" s="23">
        <v>0</v>
      </c>
      <c r="AY196" s="23" t="s">
        <v>4040</v>
      </c>
      <c r="AZ196" s="23" t="s">
        <v>2589</v>
      </c>
      <c r="BA196" s="29">
        <v>42822</v>
      </c>
      <c r="BB196" s="23" t="s">
        <v>417</v>
      </c>
      <c r="BC196" s="29">
        <f t="shared" si="10"/>
        <v>42822</v>
      </c>
      <c r="BD196" s="41" t="str">
        <f t="shared" si="11"/>
        <v xml:space="preserve">08/05/2017 </v>
      </c>
      <c r="BE196" s="42">
        <f t="shared" si="12"/>
        <v>41</v>
      </c>
      <c r="BF196" s="43">
        <f t="shared" si="13"/>
        <v>1.3666666666666667</v>
      </c>
    </row>
    <row r="197" spans="1:58" x14ac:dyDescent="0.25">
      <c r="A197" s="22" t="s">
        <v>3958</v>
      </c>
      <c r="B197" s="24" t="str">
        <f t="shared" si="8"/>
        <v>02.02.507.0002433379/17</v>
      </c>
      <c r="C197" s="24"/>
      <c r="D197" s="24"/>
      <c r="E197" s="24"/>
      <c r="F197" s="24"/>
      <c r="G197" s="24"/>
      <c r="H197" s="24"/>
      <c r="I197" s="69" t="str">
        <f t="shared" si="9"/>
        <v>PAGAMENTO ZERO</v>
      </c>
      <c r="J197" s="24"/>
      <c r="K197" s="24"/>
      <c r="L197" s="24"/>
      <c r="M197" s="24"/>
      <c r="N197" s="24"/>
      <c r="O197" s="70" t="str">
        <f>IF(AND(BA197&gt;=[1]validação!$F$1),"ZURICH SANTANDER","ESCROW")</f>
        <v>ZURICH SANTANDER</v>
      </c>
      <c r="P197" s="23">
        <v>2433379</v>
      </c>
      <c r="Q197" s="23" t="s">
        <v>4041</v>
      </c>
      <c r="R197" s="23" t="s">
        <v>4042</v>
      </c>
      <c r="S197" s="23" t="s">
        <v>52</v>
      </c>
      <c r="T197" s="23"/>
      <c r="U197" s="23" t="s">
        <v>3074</v>
      </c>
      <c r="V197" s="23"/>
      <c r="W197" s="23" t="s">
        <v>56</v>
      </c>
      <c r="X197" s="23">
        <v>0</v>
      </c>
      <c r="Y197" s="23">
        <v>0</v>
      </c>
      <c r="Z197" s="23" t="s">
        <v>56</v>
      </c>
      <c r="AA197" s="23" t="s">
        <v>56</v>
      </c>
      <c r="AB197" s="23" t="s">
        <v>56</v>
      </c>
      <c r="AC197" s="23">
        <v>0</v>
      </c>
      <c r="AD197" s="23"/>
      <c r="AE197" s="23">
        <v>0</v>
      </c>
      <c r="AF197" s="23">
        <v>0</v>
      </c>
      <c r="AG197" s="23" t="s">
        <v>102</v>
      </c>
      <c r="AH197" s="23">
        <v>0</v>
      </c>
      <c r="AI197" s="23" t="s">
        <v>59</v>
      </c>
      <c r="AJ197" s="23" t="s">
        <v>60</v>
      </c>
      <c r="AK197" s="24"/>
      <c r="AL197" s="23" t="s">
        <v>61</v>
      </c>
      <c r="AM197" s="23" t="s">
        <v>2955</v>
      </c>
      <c r="AN197" s="23" t="s">
        <v>3074</v>
      </c>
      <c r="AO197" s="23" t="s">
        <v>88</v>
      </c>
      <c r="AP197" s="23" t="s">
        <v>169</v>
      </c>
      <c r="AQ197" s="23" t="s">
        <v>65</v>
      </c>
      <c r="AR197" s="23" t="s">
        <v>3098</v>
      </c>
      <c r="AS197" s="23" t="s">
        <v>283</v>
      </c>
      <c r="AT197" s="23" t="s">
        <v>3075</v>
      </c>
      <c r="AU197" s="23" t="s">
        <v>93</v>
      </c>
      <c r="AV197" s="23" t="s">
        <v>3967</v>
      </c>
      <c r="AW197" s="23" t="s">
        <v>444</v>
      </c>
      <c r="AX197" s="23">
        <v>0</v>
      </c>
      <c r="AY197" s="23" t="s">
        <v>4043</v>
      </c>
      <c r="AZ197" s="23" t="s">
        <v>4037</v>
      </c>
      <c r="BA197" s="29">
        <v>42830</v>
      </c>
      <c r="BB197" s="23" t="s">
        <v>417</v>
      </c>
      <c r="BC197" s="29">
        <f t="shared" si="10"/>
        <v>42830</v>
      </c>
      <c r="BD197" s="41" t="str">
        <f t="shared" si="11"/>
        <v xml:space="preserve">08/05/2017 </v>
      </c>
      <c r="BE197" s="42">
        <f t="shared" si="12"/>
        <v>33</v>
      </c>
      <c r="BF197" s="43">
        <f t="shared" si="13"/>
        <v>1.1000000000000001</v>
      </c>
    </row>
    <row r="198" spans="1:58" x14ac:dyDescent="0.25">
      <c r="A198" s="22" t="s">
        <v>3958</v>
      </c>
      <c r="B198" s="24" t="str">
        <f t="shared" si="8"/>
        <v>02.02.507.0002427327/17</v>
      </c>
      <c r="C198" s="24"/>
      <c r="D198" s="24"/>
      <c r="E198" s="24"/>
      <c r="F198" s="24"/>
      <c r="G198" s="24"/>
      <c r="H198" s="24"/>
      <c r="I198" s="69" t="str">
        <f t="shared" si="9"/>
        <v>PAGAMENTO ZERO</v>
      </c>
      <c r="J198" s="24"/>
      <c r="K198" s="24"/>
      <c r="L198" s="24"/>
      <c r="M198" s="24"/>
      <c r="N198" s="24"/>
      <c r="O198" s="70" t="str">
        <f>IF(AND(BA198&gt;=[1]validação!$F$1),"ZURICH SANTANDER","ESCROW")</f>
        <v>ZURICH SANTANDER</v>
      </c>
      <c r="P198" s="23">
        <v>2427327</v>
      </c>
      <c r="Q198" s="23" t="s">
        <v>4044</v>
      </c>
      <c r="R198" s="23" t="s">
        <v>4045</v>
      </c>
      <c r="S198" s="23" t="s">
        <v>52</v>
      </c>
      <c r="T198" s="23"/>
      <c r="U198" s="23" t="s">
        <v>3074</v>
      </c>
      <c r="V198" s="23"/>
      <c r="W198" s="23" t="s">
        <v>56</v>
      </c>
      <c r="X198" s="23">
        <v>0</v>
      </c>
      <c r="Y198" s="23">
        <v>0</v>
      </c>
      <c r="Z198" s="23" t="s">
        <v>56</v>
      </c>
      <c r="AA198" s="23" t="s">
        <v>56</v>
      </c>
      <c r="AB198" s="23" t="s">
        <v>56</v>
      </c>
      <c r="AC198" s="23">
        <v>0</v>
      </c>
      <c r="AD198" s="23"/>
      <c r="AE198" s="23">
        <v>0</v>
      </c>
      <c r="AF198" s="23">
        <v>0</v>
      </c>
      <c r="AG198" s="23" t="s">
        <v>102</v>
      </c>
      <c r="AH198" s="23">
        <v>0</v>
      </c>
      <c r="AI198" s="23" t="s">
        <v>59</v>
      </c>
      <c r="AJ198" s="23" t="s">
        <v>60</v>
      </c>
      <c r="AK198" s="24"/>
      <c r="AL198" s="23" t="s">
        <v>61</v>
      </c>
      <c r="AM198" s="23" t="s">
        <v>2955</v>
      </c>
      <c r="AN198" s="23" t="s">
        <v>3074</v>
      </c>
      <c r="AO198" s="23" t="s">
        <v>88</v>
      </c>
      <c r="AP198" s="23" t="s">
        <v>4046</v>
      </c>
      <c r="AQ198" s="23" t="s">
        <v>65</v>
      </c>
      <c r="AR198" s="23" t="s">
        <v>201</v>
      </c>
      <c r="AS198" s="23" t="s">
        <v>92</v>
      </c>
      <c r="AT198" s="23" t="s">
        <v>3075</v>
      </c>
      <c r="AU198" s="23" t="s">
        <v>93</v>
      </c>
      <c r="AV198" s="23" t="s">
        <v>3967</v>
      </c>
      <c r="AW198" s="23" t="s">
        <v>444</v>
      </c>
      <c r="AX198" s="23">
        <v>0</v>
      </c>
      <c r="AY198" s="23" t="s">
        <v>4047</v>
      </c>
      <c r="AZ198" s="23" t="s">
        <v>3080</v>
      </c>
      <c r="BA198" s="29">
        <v>42815</v>
      </c>
      <c r="BB198" s="23" t="s">
        <v>417</v>
      </c>
      <c r="BC198" s="29">
        <f t="shared" si="10"/>
        <v>42815</v>
      </c>
      <c r="BD198" s="41" t="str">
        <f t="shared" si="11"/>
        <v xml:space="preserve">08/05/2017 </v>
      </c>
      <c r="BE198" s="42">
        <f t="shared" si="12"/>
        <v>48</v>
      </c>
      <c r="BF198" s="43">
        <f t="shared" si="13"/>
        <v>1.6</v>
      </c>
    </row>
    <row r="199" spans="1:58" x14ac:dyDescent="0.25">
      <c r="A199" s="22" t="s">
        <v>3958</v>
      </c>
      <c r="B199" s="24" t="str">
        <f t="shared" si="8"/>
        <v>02.02.507.0002434340/17</v>
      </c>
      <c r="C199" s="24"/>
      <c r="D199" s="24"/>
      <c r="E199" s="24"/>
      <c r="F199" s="24"/>
      <c r="G199" s="24"/>
      <c r="H199" s="24"/>
      <c r="I199" s="69" t="str">
        <f t="shared" si="9"/>
        <v>PAGAMENTO ZERO</v>
      </c>
      <c r="J199" s="24"/>
      <c r="K199" s="24"/>
      <c r="L199" s="24"/>
      <c r="M199" s="24"/>
      <c r="N199" s="24"/>
      <c r="O199" s="70" t="str">
        <f>IF(AND(BA199&gt;=[1]validação!$F$1),"ZURICH SANTANDER","ESCROW")</f>
        <v>ZURICH SANTANDER</v>
      </c>
      <c r="P199" s="23">
        <v>2434340</v>
      </c>
      <c r="Q199" s="23" t="s">
        <v>4048</v>
      </c>
      <c r="R199" s="23" t="s">
        <v>4049</v>
      </c>
      <c r="S199" s="23" t="s">
        <v>52</v>
      </c>
      <c r="T199" s="23"/>
      <c r="U199" s="23" t="s">
        <v>3074</v>
      </c>
      <c r="V199" s="23"/>
      <c r="W199" s="23" t="s">
        <v>56</v>
      </c>
      <c r="X199" s="23">
        <v>0</v>
      </c>
      <c r="Y199" s="23">
        <v>0</v>
      </c>
      <c r="Z199" s="23" t="s">
        <v>56</v>
      </c>
      <c r="AA199" s="23" t="s">
        <v>56</v>
      </c>
      <c r="AB199" s="23" t="s">
        <v>56</v>
      </c>
      <c r="AC199" s="23">
        <v>0</v>
      </c>
      <c r="AD199" s="23"/>
      <c r="AE199" s="23">
        <v>0</v>
      </c>
      <c r="AF199" s="23">
        <v>0</v>
      </c>
      <c r="AG199" s="23" t="s">
        <v>102</v>
      </c>
      <c r="AH199" s="23">
        <v>0</v>
      </c>
      <c r="AI199" s="23" t="s">
        <v>59</v>
      </c>
      <c r="AJ199" s="23" t="s">
        <v>60</v>
      </c>
      <c r="AK199" s="24"/>
      <c r="AL199" s="23" t="s">
        <v>61</v>
      </c>
      <c r="AM199" s="23" t="s">
        <v>2955</v>
      </c>
      <c r="AN199" s="23" t="s">
        <v>3074</v>
      </c>
      <c r="AO199" s="23" t="s">
        <v>88</v>
      </c>
      <c r="AP199" s="23" t="s">
        <v>218</v>
      </c>
      <c r="AQ199" s="23" t="s">
        <v>65</v>
      </c>
      <c r="AR199" s="23" t="s">
        <v>201</v>
      </c>
      <c r="AS199" s="23" t="s">
        <v>92</v>
      </c>
      <c r="AT199" s="23" t="s">
        <v>3075</v>
      </c>
      <c r="AU199" s="23" t="s">
        <v>93</v>
      </c>
      <c r="AV199" s="23" t="s">
        <v>3967</v>
      </c>
      <c r="AW199" s="23" t="s">
        <v>444</v>
      </c>
      <c r="AX199" s="23">
        <v>0</v>
      </c>
      <c r="AY199" s="23" t="s">
        <v>4050</v>
      </c>
      <c r="AZ199" s="23" t="s">
        <v>3125</v>
      </c>
      <c r="BA199" s="29">
        <v>42832</v>
      </c>
      <c r="BB199" s="23" t="s">
        <v>417</v>
      </c>
      <c r="BC199" s="29">
        <f t="shared" si="10"/>
        <v>42832</v>
      </c>
      <c r="BD199" s="41" t="str">
        <f t="shared" si="11"/>
        <v xml:space="preserve">08/05/2017 </v>
      </c>
      <c r="BE199" s="42">
        <f t="shared" si="12"/>
        <v>31</v>
      </c>
      <c r="BF199" s="43">
        <f t="shared" si="13"/>
        <v>1.0333333333333334</v>
      </c>
    </row>
    <row r="200" spans="1:58" x14ac:dyDescent="0.25">
      <c r="A200" s="22" t="s">
        <v>3958</v>
      </c>
      <c r="B200" s="24" t="str">
        <f t="shared" si="8"/>
        <v>02.02.507.0002435056/17</v>
      </c>
      <c r="C200" s="24"/>
      <c r="D200" s="24"/>
      <c r="E200" s="24"/>
      <c r="F200" s="24"/>
      <c r="G200" s="24"/>
      <c r="H200" s="24"/>
      <c r="I200" s="69" t="str">
        <f t="shared" si="9"/>
        <v>PAGAMENTO ZERO</v>
      </c>
      <c r="J200" s="24"/>
      <c r="K200" s="24"/>
      <c r="L200" s="24"/>
      <c r="M200" s="24"/>
      <c r="N200" s="24"/>
      <c r="O200" s="70" t="str">
        <f>IF(AND(BA200&gt;=[1]validação!$F$1),"ZURICH SANTANDER","ESCROW")</f>
        <v>ZURICH SANTANDER</v>
      </c>
      <c r="P200" s="23">
        <v>2435056</v>
      </c>
      <c r="Q200" s="23" t="s">
        <v>4051</v>
      </c>
      <c r="R200" s="23" t="s">
        <v>4052</v>
      </c>
      <c r="S200" s="23" t="s">
        <v>52</v>
      </c>
      <c r="T200" s="23"/>
      <c r="U200" s="23" t="s">
        <v>3074</v>
      </c>
      <c r="V200" s="23"/>
      <c r="W200" s="23" t="s">
        <v>56</v>
      </c>
      <c r="X200" s="23">
        <v>0</v>
      </c>
      <c r="Y200" s="23">
        <v>0</v>
      </c>
      <c r="Z200" s="23" t="s">
        <v>56</v>
      </c>
      <c r="AA200" s="23" t="s">
        <v>56</v>
      </c>
      <c r="AB200" s="23" t="s">
        <v>56</v>
      </c>
      <c r="AC200" s="23">
        <v>0</v>
      </c>
      <c r="AD200" s="23"/>
      <c r="AE200" s="23">
        <v>0</v>
      </c>
      <c r="AF200" s="23">
        <v>0</v>
      </c>
      <c r="AG200" s="23" t="s">
        <v>102</v>
      </c>
      <c r="AH200" s="23">
        <v>0</v>
      </c>
      <c r="AI200" s="23" t="s">
        <v>59</v>
      </c>
      <c r="AJ200" s="23" t="s">
        <v>60</v>
      </c>
      <c r="AK200" s="24"/>
      <c r="AL200" s="23" t="s">
        <v>61</v>
      </c>
      <c r="AM200" s="23" t="s">
        <v>2955</v>
      </c>
      <c r="AN200" s="23" t="s">
        <v>3074</v>
      </c>
      <c r="AO200" s="23" t="s">
        <v>88</v>
      </c>
      <c r="AP200" s="23" t="s">
        <v>3128</v>
      </c>
      <c r="AQ200" s="23" t="s">
        <v>65</v>
      </c>
      <c r="AR200" s="23" t="s">
        <v>201</v>
      </c>
      <c r="AS200" s="23" t="s">
        <v>92</v>
      </c>
      <c r="AT200" s="23" t="s">
        <v>3075</v>
      </c>
      <c r="AU200" s="23" t="s">
        <v>93</v>
      </c>
      <c r="AV200" s="23" t="s">
        <v>3967</v>
      </c>
      <c r="AW200" s="23" t="s">
        <v>444</v>
      </c>
      <c r="AX200" s="23">
        <v>0</v>
      </c>
      <c r="AY200" s="23" t="s">
        <v>4053</v>
      </c>
      <c r="AZ200" s="23" t="s">
        <v>4054</v>
      </c>
      <c r="BA200" s="29">
        <v>42833</v>
      </c>
      <c r="BB200" s="23" t="s">
        <v>417</v>
      </c>
      <c r="BC200" s="29">
        <f t="shared" si="10"/>
        <v>42833</v>
      </c>
      <c r="BD200" s="41" t="str">
        <f t="shared" si="11"/>
        <v xml:space="preserve">08/05/2017 </v>
      </c>
      <c r="BE200" s="42">
        <f t="shared" si="12"/>
        <v>30</v>
      </c>
      <c r="BF200" s="43">
        <f t="shared" si="13"/>
        <v>1</v>
      </c>
    </row>
    <row r="201" spans="1:58" x14ac:dyDescent="0.25">
      <c r="A201" s="22" t="s">
        <v>3958</v>
      </c>
      <c r="B201" s="24" t="str">
        <f t="shared" si="8"/>
        <v>02.02.507.0002429854/17</v>
      </c>
      <c r="C201" s="24"/>
      <c r="D201" s="24"/>
      <c r="E201" s="24"/>
      <c r="F201" s="24"/>
      <c r="G201" s="24"/>
      <c r="H201" s="24"/>
      <c r="I201" s="69" t="str">
        <f t="shared" si="9"/>
        <v>PAGAMENTO ZERO</v>
      </c>
      <c r="J201" s="24"/>
      <c r="K201" s="24"/>
      <c r="L201" s="24"/>
      <c r="M201" s="24"/>
      <c r="N201" s="24"/>
      <c r="O201" s="70" t="str">
        <f>IF(AND(BA201&gt;=[1]validação!$F$1),"ZURICH SANTANDER","ESCROW")</f>
        <v>ZURICH SANTANDER</v>
      </c>
      <c r="P201" s="23">
        <v>2429854</v>
      </c>
      <c r="Q201" s="23" t="s">
        <v>4055</v>
      </c>
      <c r="R201" s="23" t="s">
        <v>4056</v>
      </c>
      <c r="S201" s="23" t="s">
        <v>52</v>
      </c>
      <c r="T201" s="23"/>
      <c r="U201" s="23" t="s">
        <v>3074</v>
      </c>
      <c r="V201" s="23"/>
      <c r="W201" s="23" t="s">
        <v>56</v>
      </c>
      <c r="X201" s="23">
        <v>0</v>
      </c>
      <c r="Y201" s="23">
        <v>0</v>
      </c>
      <c r="Z201" s="23" t="s">
        <v>56</v>
      </c>
      <c r="AA201" s="23" t="s">
        <v>56</v>
      </c>
      <c r="AB201" s="23" t="s">
        <v>56</v>
      </c>
      <c r="AC201" s="23">
        <v>0</v>
      </c>
      <c r="AD201" s="23"/>
      <c r="AE201" s="23">
        <v>0</v>
      </c>
      <c r="AF201" s="23">
        <v>0</v>
      </c>
      <c r="AG201" s="23" t="s">
        <v>102</v>
      </c>
      <c r="AH201" s="23">
        <v>0</v>
      </c>
      <c r="AI201" s="23" t="s">
        <v>59</v>
      </c>
      <c r="AJ201" s="23" t="s">
        <v>60</v>
      </c>
      <c r="AK201" s="24"/>
      <c r="AL201" s="23" t="s">
        <v>61</v>
      </c>
      <c r="AM201" s="23" t="s">
        <v>2955</v>
      </c>
      <c r="AN201" s="23" t="s">
        <v>3074</v>
      </c>
      <c r="AO201" s="23" t="s">
        <v>88</v>
      </c>
      <c r="AP201" s="23" t="s">
        <v>153</v>
      </c>
      <c r="AQ201" s="23" t="s">
        <v>65</v>
      </c>
      <c r="AR201" s="23" t="s">
        <v>3098</v>
      </c>
      <c r="AS201" s="23" t="s">
        <v>283</v>
      </c>
      <c r="AT201" s="23" t="s">
        <v>3075</v>
      </c>
      <c r="AU201" s="23" t="s">
        <v>93</v>
      </c>
      <c r="AV201" s="23" t="s">
        <v>3967</v>
      </c>
      <c r="AW201" s="23" t="s">
        <v>444</v>
      </c>
      <c r="AX201" s="23">
        <v>0</v>
      </c>
      <c r="AY201" s="23" t="s">
        <v>4057</v>
      </c>
      <c r="AZ201" s="23" t="s">
        <v>4058</v>
      </c>
      <c r="BA201" s="29">
        <v>42821</v>
      </c>
      <c r="BB201" s="23" t="s">
        <v>417</v>
      </c>
      <c r="BC201" s="29">
        <f t="shared" si="10"/>
        <v>42821</v>
      </c>
      <c r="BD201" s="41" t="str">
        <f t="shared" si="11"/>
        <v xml:space="preserve">08/05/2017 </v>
      </c>
      <c r="BE201" s="42">
        <f t="shared" si="12"/>
        <v>42</v>
      </c>
      <c r="BF201" s="43">
        <f t="shared" si="13"/>
        <v>1.4</v>
      </c>
    </row>
    <row r="202" spans="1:58" x14ac:dyDescent="0.25">
      <c r="A202" s="22" t="s">
        <v>3958</v>
      </c>
      <c r="B202" s="24" t="str">
        <f t="shared" si="8"/>
        <v>02.02.507.0002429848/17</v>
      </c>
      <c r="C202" s="24"/>
      <c r="D202" s="24"/>
      <c r="E202" s="24"/>
      <c r="F202" s="24"/>
      <c r="G202" s="24"/>
      <c r="H202" s="24"/>
      <c r="I202" s="69" t="str">
        <f t="shared" si="9"/>
        <v>PAGAMENTO ZERO</v>
      </c>
      <c r="J202" s="24"/>
      <c r="K202" s="24"/>
      <c r="L202" s="24"/>
      <c r="M202" s="24"/>
      <c r="N202" s="24"/>
      <c r="O202" s="70" t="str">
        <f>IF(AND(BA202&gt;=[1]validação!$F$1),"ZURICH SANTANDER","ESCROW")</f>
        <v>ZURICH SANTANDER</v>
      </c>
      <c r="P202" s="23">
        <v>2429848</v>
      </c>
      <c r="Q202" s="23" t="s">
        <v>4059</v>
      </c>
      <c r="R202" s="23" t="s">
        <v>4060</v>
      </c>
      <c r="S202" s="23" t="s">
        <v>52</v>
      </c>
      <c r="T202" s="23"/>
      <c r="U202" s="23" t="s">
        <v>3074</v>
      </c>
      <c r="V202" s="23"/>
      <c r="W202" s="23" t="s">
        <v>56</v>
      </c>
      <c r="X202" s="23">
        <v>0</v>
      </c>
      <c r="Y202" s="23">
        <v>0</v>
      </c>
      <c r="Z202" s="23" t="s">
        <v>56</v>
      </c>
      <c r="AA202" s="23" t="s">
        <v>56</v>
      </c>
      <c r="AB202" s="23" t="s">
        <v>56</v>
      </c>
      <c r="AC202" s="23">
        <v>0</v>
      </c>
      <c r="AD202" s="23"/>
      <c r="AE202" s="23">
        <v>0</v>
      </c>
      <c r="AF202" s="23">
        <v>0</v>
      </c>
      <c r="AG202" s="23" t="s">
        <v>102</v>
      </c>
      <c r="AH202" s="23">
        <v>0</v>
      </c>
      <c r="AI202" s="23" t="s">
        <v>59</v>
      </c>
      <c r="AJ202" s="23" t="s">
        <v>60</v>
      </c>
      <c r="AK202" s="24"/>
      <c r="AL202" s="23" t="s">
        <v>61</v>
      </c>
      <c r="AM202" s="23" t="s">
        <v>2955</v>
      </c>
      <c r="AN202" s="23" t="s">
        <v>3074</v>
      </c>
      <c r="AO202" s="23" t="s">
        <v>88</v>
      </c>
      <c r="AP202" s="23" t="s">
        <v>153</v>
      </c>
      <c r="AQ202" s="23" t="s">
        <v>65</v>
      </c>
      <c r="AR202" s="23" t="s">
        <v>3098</v>
      </c>
      <c r="AS202" s="23" t="s">
        <v>283</v>
      </c>
      <c r="AT202" s="23" t="s">
        <v>3075</v>
      </c>
      <c r="AU202" s="23" t="s">
        <v>93</v>
      </c>
      <c r="AV202" s="23" t="s">
        <v>3967</v>
      </c>
      <c r="AW202" s="23" t="s">
        <v>444</v>
      </c>
      <c r="AX202" s="23">
        <v>0</v>
      </c>
      <c r="AY202" s="23" t="s">
        <v>4061</v>
      </c>
      <c r="AZ202" s="23" t="s">
        <v>4062</v>
      </c>
      <c r="BA202" s="29">
        <v>42821</v>
      </c>
      <c r="BB202" s="23" t="s">
        <v>417</v>
      </c>
      <c r="BC202" s="29">
        <f t="shared" si="10"/>
        <v>42821</v>
      </c>
      <c r="BD202" s="41" t="str">
        <f t="shared" si="11"/>
        <v xml:space="preserve">08/05/2017 </v>
      </c>
      <c r="BE202" s="42">
        <f t="shared" si="12"/>
        <v>42</v>
      </c>
      <c r="BF202" s="43">
        <f t="shared" si="13"/>
        <v>1.4</v>
      </c>
    </row>
    <row r="203" spans="1:58" x14ac:dyDescent="0.25">
      <c r="A203" s="22" t="s">
        <v>3958</v>
      </c>
      <c r="B203" s="24" t="str">
        <f t="shared" si="8"/>
        <v>02.02.507.0002429844/17</v>
      </c>
      <c r="C203" s="24"/>
      <c r="D203" s="24"/>
      <c r="E203" s="24"/>
      <c r="F203" s="24"/>
      <c r="G203" s="24"/>
      <c r="H203" s="24"/>
      <c r="I203" s="69" t="str">
        <f t="shared" si="9"/>
        <v>PAGAMENTO ZERO</v>
      </c>
      <c r="J203" s="24"/>
      <c r="K203" s="24"/>
      <c r="L203" s="24"/>
      <c r="M203" s="24"/>
      <c r="N203" s="24"/>
      <c r="O203" s="70" t="str">
        <f>IF(AND(BA203&gt;=[1]validação!$F$1),"ZURICH SANTANDER","ESCROW")</f>
        <v>ZURICH SANTANDER</v>
      </c>
      <c r="P203" s="23">
        <v>2429844</v>
      </c>
      <c r="Q203" s="23" t="s">
        <v>4063</v>
      </c>
      <c r="R203" s="23" t="s">
        <v>4064</v>
      </c>
      <c r="S203" s="23" t="s">
        <v>52</v>
      </c>
      <c r="T203" s="23"/>
      <c r="U203" s="23" t="s">
        <v>3074</v>
      </c>
      <c r="V203" s="23"/>
      <c r="W203" s="23" t="s">
        <v>56</v>
      </c>
      <c r="X203" s="23">
        <v>0</v>
      </c>
      <c r="Y203" s="23">
        <v>0</v>
      </c>
      <c r="Z203" s="23" t="s">
        <v>56</v>
      </c>
      <c r="AA203" s="23" t="s">
        <v>56</v>
      </c>
      <c r="AB203" s="23" t="s">
        <v>56</v>
      </c>
      <c r="AC203" s="23">
        <v>0</v>
      </c>
      <c r="AD203" s="23"/>
      <c r="AE203" s="23">
        <v>0</v>
      </c>
      <c r="AF203" s="23">
        <v>0</v>
      </c>
      <c r="AG203" s="23" t="s">
        <v>102</v>
      </c>
      <c r="AH203" s="23">
        <v>0</v>
      </c>
      <c r="AI203" s="23" t="s">
        <v>59</v>
      </c>
      <c r="AJ203" s="23" t="s">
        <v>60</v>
      </c>
      <c r="AK203" s="24"/>
      <c r="AL203" s="23" t="s">
        <v>61</v>
      </c>
      <c r="AM203" s="23" t="s">
        <v>2955</v>
      </c>
      <c r="AN203" s="23" t="s">
        <v>3074</v>
      </c>
      <c r="AO203" s="23" t="s">
        <v>88</v>
      </c>
      <c r="AP203" s="23" t="s">
        <v>153</v>
      </c>
      <c r="AQ203" s="23" t="s">
        <v>65</v>
      </c>
      <c r="AR203" s="23" t="s">
        <v>3098</v>
      </c>
      <c r="AS203" s="23" t="s">
        <v>283</v>
      </c>
      <c r="AT203" s="23" t="s">
        <v>3075</v>
      </c>
      <c r="AU203" s="23" t="s">
        <v>93</v>
      </c>
      <c r="AV203" s="23" t="s">
        <v>3967</v>
      </c>
      <c r="AW203" s="23" t="s">
        <v>444</v>
      </c>
      <c r="AX203" s="23">
        <v>0</v>
      </c>
      <c r="AY203" s="23" t="s">
        <v>4065</v>
      </c>
      <c r="AZ203" s="23" t="s">
        <v>4062</v>
      </c>
      <c r="BA203" s="29">
        <v>42821</v>
      </c>
      <c r="BB203" s="23" t="s">
        <v>417</v>
      </c>
      <c r="BC203" s="29">
        <f t="shared" si="10"/>
        <v>42821</v>
      </c>
      <c r="BD203" s="41" t="str">
        <f t="shared" si="11"/>
        <v xml:space="preserve">08/05/2017 </v>
      </c>
      <c r="BE203" s="42">
        <f t="shared" si="12"/>
        <v>42</v>
      </c>
      <c r="BF203" s="43">
        <f t="shared" si="13"/>
        <v>1.4</v>
      </c>
    </row>
    <row r="204" spans="1:58" x14ac:dyDescent="0.25">
      <c r="A204" s="22" t="s">
        <v>3958</v>
      </c>
      <c r="B204" s="24" t="str">
        <f t="shared" si="8"/>
        <v>02.02.507.0002429838/17</v>
      </c>
      <c r="C204" s="24"/>
      <c r="D204" s="24"/>
      <c r="E204" s="24"/>
      <c r="F204" s="24"/>
      <c r="G204" s="24"/>
      <c r="H204" s="24"/>
      <c r="I204" s="69" t="str">
        <f t="shared" si="9"/>
        <v>PAGAMENTO ZERO</v>
      </c>
      <c r="J204" s="24"/>
      <c r="K204" s="24"/>
      <c r="L204" s="24"/>
      <c r="M204" s="24"/>
      <c r="N204" s="24"/>
      <c r="O204" s="70" t="str">
        <f>IF(AND(BA204&gt;=[1]validação!$F$1),"ZURICH SANTANDER","ESCROW")</f>
        <v>ZURICH SANTANDER</v>
      </c>
      <c r="P204" s="23">
        <v>2429838</v>
      </c>
      <c r="Q204" s="23" t="s">
        <v>4066</v>
      </c>
      <c r="R204" s="23" t="s">
        <v>4067</v>
      </c>
      <c r="S204" s="23" t="s">
        <v>52</v>
      </c>
      <c r="T204" s="23"/>
      <c r="U204" s="23" t="s">
        <v>3074</v>
      </c>
      <c r="V204" s="23"/>
      <c r="W204" s="23" t="s">
        <v>56</v>
      </c>
      <c r="X204" s="23">
        <v>0</v>
      </c>
      <c r="Y204" s="23">
        <v>0</v>
      </c>
      <c r="Z204" s="23" t="s">
        <v>56</v>
      </c>
      <c r="AA204" s="23" t="s">
        <v>56</v>
      </c>
      <c r="AB204" s="23" t="s">
        <v>56</v>
      </c>
      <c r="AC204" s="23">
        <v>0</v>
      </c>
      <c r="AD204" s="23"/>
      <c r="AE204" s="23">
        <v>0</v>
      </c>
      <c r="AF204" s="23">
        <v>0</v>
      </c>
      <c r="AG204" s="23" t="s">
        <v>102</v>
      </c>
      <c r="AH204" s="23">
        <v>0</v>
      </c>
      <c r="AI204" s="23" t="s">
        <v>59</v>
      </c>
      <c r="AJ204" s="23" t="s">
        <v>60</v>
      </c>
      <c r="AK204" s="24"/>
      <c r="AL204" s="23" t="s">
        <v>61</v>
      </c>
      <c r="AM204" s="23" t="s">
        <v>2955</v>
      </c>
      <c r="AN204" s="23" t="s">
        <v>3074</v>
      </c>
      <c r="AO204" s="23" t="s">
        <v>88</v>
      </c>
      <c r="AP204" s="23" t="s">
        <v>169</v>
      </c>
      <c r="AQ204" s="23" t="s">
        <v>65</v>
      </c>
      <c r="AR204" s="23" t="s">
        <v>3086</v>
      </c>
      <c r="AS204" s="23" t="s">
        <v>283</v>
      </c>
      <c r="AT204" s="23" t="s">
        <v>3075</v>
      </c>
      <c r="AU204" s="23" t="s">
        <v>93</v>
      </c>
      <c r="AV204" s="23" t="s">
        <v>3967</v>
      </c>
      <c r="AW204" s="23" t="s">
        <v>444</v>
      </c>
      <c r="AX204" s="23">
        <v>0</v>
      </c>
      <c r="AY204" s="23" t="s">
        <v>4068</v>
      </c>
      <c r="AZ204" s="23" t="s">
        <v>4069</v>
      </c>
      <c r="BA204" s="29">
        <v>42821</v>
      </c>
      <c r="BB204" s="23" t="s">
        <v>417</v>
      </c>
      <c r="BC204" s="29">
        <f t="shared" si="10"/>
        <v>42821</v>
      </c>
      <c r="BD204" s="41" t="str">
        <f t="shared" si="11"/>
        <v xml:space="preserve">08/05/2017 </v>
      </c>
      <c r="BE204" s="42">
        <f t="shared" si="12"/>
        <v>42</v>
      </c>
      <c r="BF204" s="43">
        <f t="shared" si="13"/>
        <v>1.4</v>
      </c>
    </row>
    <row r="205" spans="1:58" x14ac:dyDescent="0.25">
      <c r="A205" s="22" t="s">
        <v>3958</v>
      </c>
      <c r="B205" s="24" t="str">
        <f t="shared" si="8"/>
        <v>02.02.507.0002430218/17</v>
      </c>
      <c r="C205" s="24"/>
      <c r="D205" s="24"/>
      <c r="E205" s="24"/>
      <c r="F205" s="24"/>
      <c r="G205" s="24"/>
      <c r="H205" s="24"/>
      <c r="I205" s="69" t="str">
        <f t="shared" si="9"/>
        <v>PAGAMENTO ZERO</v>
      </c>
      <c r="J205" s="24"/>
      <c r="K205" s="24"/>
      <c r="L205" s="24"/>
      <c r="M205" s="24"/>
      <c r="N205" s="24"/>
      <c r="O205" s="70" t="str">
        <f>IF(AND(BA205&gt;=[1]validação!$F$1),"ZURICH SANTANDER","ESCROW")</f>
        <v>ZURICH SANTANDER</v>
      </c>
      <c r="P205" s="23">
        <v>2430218</v>
      </c>
      <c r="Q205" s="23" t="s">
        <v>4070</v>
      </c>
      <c r="R205" s="23" t="s">
        <v>4071</v>
      </c>
      <c r="S205" s="23" t="s">
        <v>52</v>
      </c>
      <c r="T205" s="23"/>
      <c r="U205" s="23" t="s">
        <v>3074</v>
      </c>
      <c r="V205" s="23"/>
      <c r="W205" s="23" t="s">
        <v>56</v>
      </c>
      <c r="X205" s="23">
        <v>0</v>
      </c>
      <c r="Y205" s="23">
        <v>0</v>
      </c>
      <c r="Z205" s="23" t="s">
        <v>56</v>
      </c>
      <c r="AA205" s="23" t="s">
        <v>56</v>
      </c>
      <c r="AB205" s="23" t="s">
        <v>56</v>
      </c>
      <c r="AC205" s="23">
        <v>0</v>
      </c>
      <c r="AD205" s="23"/>
      <c r="AE205" s="23">
        <v>0</v>
      </c>
      <c r="AF205" s="23">
        <v>0</v>
      </c>
      <c r="AG205" s="23" t="s">
        <v>102</v>
      </c>
      <c r="AH205" s="23">
        <v>0</v>
      </c>
      <c r="AI205" s="23" t="s">
        <v>59</v>
      </c>
      <c r="AJ205" s="23" t="s">
        <v>60</v>
      </c>
      <c r="AK205" s="24"/>
      <c r="AL205" s="23" t="s">
        <v>61</v>
      </c>
      <c r="AM205" s="23" t="s">
        <v>2955</v>
      </c>
      <c r="AN205" s="23" t="s">
        <v>3074</v>
      </c>
      <c r="AO205" s="23" t="s">
        <v>88</v>
      </c>
      <c r="AP205" s="23" t="s">
        <v>169</v>
      </c>
      <c r="AQ205" s="23" t="s">
        <v>65</v>
      </c>
      <c r="AR205" s="23" t="s">
        <v>3098</v>
      </c>
      <c r="AS205" s="23" t="s">
        <v>283</v>
      </c>
      <c r="AT205" s="23" t="s">
        <v>3075</v>
      </c>
      <c r="AU205" s="23" t="s">
        <v>93</v>
      </c>
      <c r="AV205" s="23" t="s">
        <v>3967</v>
      </c>
      <c r="AW205" s="23" t="s">
        <v>444</v>
      </c>
      <c r="AX205" s="23">
        <v>0</v>
      </c>
      <c r="AY205" s="23" t="s">
        <v>4072</v>
      </c>
      <c r="AZ205" s="23" t="s">
        <v>4073</v>
      </c>
      <c r="BA205" s="29">
        <v>42822</v>
      </c>
      <c r="BB205" s="23" t="s">
        <v>417</v>
      </c>
      <c r="BC205" s="29">
        <f t="shared" si="10"/>
        <v>42822</v>
      </c>
      <c r="BD205" s="41" t="str">
        <f t="shared" si="11"/>
        <v xml:space="preserve">08/05/2017 </v>
      </c>
      <c r="BE205" s="42">
        <f t="shared" si="12"/>
        <v>41</v>
      </c>
      <c r="BF205" s="43">
        <f t="shared" si="13"/>
        <v>1.3666666666666667</v>
      </c>
    </row>
    <row r="206" spans="1:58" x14ac:dyDescent="0.25">
      <c r="A206" s="22" t="s">
        <v>3958</v>
      </c>
      <c r="B206" s="24" t="str">
        <f t="shared" si="8"/>
        <v>02.02.507.0002430210/17</v>
      </c>
      <c r="C206" s="24"/>
      <c r="D206" s="24"/>
      <c r="E206" s="24"/>
      <c r="F206" s="24"/>
      <c r="G206" s="24"/>
      <c r="H206" s="24"/>
      <c r="I206" s="69" t="str">
        <f t="shared" si="9"/>
        <v>PAGAMENTO ZERO</v>
      </c>
      <c r="J206" s="24"/>
      <c r="K206" s="24"/>
      <c r="L206" s="24"/>
      <c r="M206" s="24"/>
      <c r="N206" s="24"/>
      <c r="O206" s="70" t="str">
        <f>IF(AND(BA206&gt;=[1]validação!$F$1),"ZURICH SANTANDER","ESCROW")</f>
        <v>ZURICH SANTANDER</v>
      </c>
      <c r="P206" s="23">
        <v>2430210</v>
      </c>
      <c r="Q206" s="23" t="s">
        <v>4074</v>
      </c>
      <c r="R206" s="23" t="s">
        <v>4075</v>
      </c>
      <c r="S206" s="23" t="s">
        <v>52</v>
      </c>
      <c r="T206" s="23"/>
      <c r="U206" s="23" t="s">
        <v>3074</v>
      </c>
      <c r="V206" s="23"/>
      <c r="W206" s="23" t="s">
        <v>56</v>
      </c>
      <c r="X206" s="23">
        <v>0</v>
      </c>
      <c r="Y206" s="23">
        <v>0</v>
      </c>
      <c r="Z206" s="23" t="s">
        <v>56</v>
      </c>
      <c r="AA206" s="23" t="s">
        <v>56</v>
      </c>
      <c r="AB206" s="23" t="s">
        <v>56</v>
      </c>
      <c r="AC206" s="23">
        <v>0</v>
      </c>
      <c r="AD206" s="23"/>
      <c r="AE206" s="23">
        <v>0</v>
      </c>
      <c r="AF206" s="23">
        <v>0</v>
      </c>
      <c r="AG206" s="23" t="s">
        <v>102</v>
      </c>
      <c r="AH206" s="23">
        <v>0</v>
      </c>
      <c r="AI206" s="23" t="s">
        <v>59</v>
      </c>
      <c r="AJ206" s="23" t="s">
        <v>60</v>
      </c>
      <c r="AK206" s="24"/>
      <c r="AL206" s="23" t="s">
        <v>61</v>
      </c>
      <c r="AM206" s="23" t="s">
        <v>2955</v>
      </c>
      <c r="AN206" s="23" t="s">
        <v>3074</v>
      </c>
      <c r="AO206" s="23" t="s">
        <v>88</v>
      </c>
      <c r="AP206" s="23" t="s">
        <v>187</v>
      </c>
      <c r="AQ206" s="23" t="s">
        <v>65</v>
      </c>
      <c r="AR206" s="23" t="s">
        <v>3098</v>
      </c>
      <c r="AS206" s="23" t="s">
        <v>283</v>
      </c>
      <c r="AT206" s="23" t="s">
        <v>3075</v>
      </c>
      <c r="AU206" s="23" t="s">
        <v>93</v>
      </c>
      <c r="AV206" s="23" t="s">
        <v>3967</v>
      </c>
      <c r="AW206" s="23" t="s">
        <v>444</v>
      </c>
      <c r="AX206" s="23">
        <v>0</v>
      </c>
      <c r="AY206" s="23" t="s">
        <v>4076</v>
      </c>
      <c r="AZ206" s="23" t="s">
        <v>4073</v>
      </c>
      <c r="BA206" s="29">
        <v>42822</v>
      </c>
      <c r="BB206" s="23" t="s">
        <v>417</v>
      </c>
      <c r="BC206" s="29">
        <f t="shared" si="10"/>
        <v>42822</v>
      </c>
      <c r="BD206" s="41" t="str">
        <f t="shared" si="11"/>
        <v xml:space="preserve">08/05/2017 </v>
      </c>
      <c r="BE206" s="42">
        <f t="shared" si="12"/>
        <v>41</v>
      </c>
      <c r="BF206" s="43">
        <f t="shared" si="13"/>
        <v>1.3666666666666667</v>
      </c>
    </row>
    <row r="207" spans="1:58" x14ac:dyDescent="0.25">
      <c r="A207" s="22" t="s">
        <v>3958</v>
      </c>
      <c r="B207" s="24" t="str">
        <f t="shared" si="8"/>
        <v>02.02.507.0002427468/17</v>
      </c>
      <c r="C207" s="24"/>
      <c r="D207" s="24"/>
      <c r="E207" s="24"/>
      <c r="F207" s="24"/>
      <c r="G207" s="24"/>
      <c r="H207" s="24"/>
      <c r="I207" s="69" t="str">
        <f t="shared" si="9"/>
        <v>PAGAMENTO ZERO</v>
      </c>
      <c r="J207" s="24"/>
      <c r="K207" s="24"/>
      <c r="L207" s="24"/>
      <c r="M207" s="24"/>
      <c r="N207" s="24"/>
      <c r="O207" s="70" t="str">
        <f>IF(AND(BA207&gt;=[1]validação!$F$1),"ZURICH SANTANDER","ESCROW")</f>
        <v>ZURICH SANTANDER</v>
      </c>
      <c r="P207" s="23">
        <v>2427468</v>
      </c>
      <c r="Q207" s="23" t="s">
        <v>4077</v>
      </c>
      <c r="R207" s="23" t="s">
        <v>4078</v>
      </c>
      <c r="S207" s="23" t="s">
        <v>52</v>
      </c>
      <c r="T207" s="23"/>
      <c r="U207" s="23" t="s">
        <v>3074</v>
      </c>
      <c r="V207" s="23"/>
      <c r="W207" s="23" t="s">
        <v>56</v>
      </c>
      <c r="X207" s="23">
        <v>0</v>
      </c>
      <c r="Y207" s="23">
        <v>0</v>
      </c>
      <c r="Z207" s="23" t="s">
        <v>56</v>
      </c>
      <c r="AA207" s="23" t="s">
        <v>56</v>
      </c>
      <c r="AB207" s="23" t="s">
        <v>56</v>
      </c>
      <c r="AC207" s="23">
        <v>0</v>
      </c>
      <c r="AD207" s="23"/>
      <c r="AE207" s="23">
        <v>0</v>
      </c>
      <c r="AF207" s="23">
        <v>0</v>
      </c>
      <c r="AG207" s="23" t="s">
        <v>102</v>
      </c>
      <c r="AH207" s="23">
        <v>0</v>
      </c>
      <c r="AI207" s="23" t="s">
        <v>59</v>
      </c>
      <c r="AJ207" s="23" t="s">
        <v>60</v>
      </c>
      <c r="AK207" s="24"/>
      <c r="AL207" s="23" t="s">
        <v>61</v>
      </c>
      <c r="AM207" s="23" t="s">
        <v>2955</v>
      </c>
      <c r="AN207" s="23" t="s">
        <v>3074</v>
      </c>
      <c r="AO207" s="23" t="s">
        <v>88</v>
      </c>
      <c r="AP207" s="23" t="s">
        <v>4079</v>
      </c>
      <c r="AQ207" s="23" t="s">
        <v>65</v>
      </c>
      <c r="AR207" s="23" t="s">
        <v>201</v>
      </c>
      <c r="AS207" s="23" t="s">
        <v>92</v>
      </c>
      <c r="AT207" s="23" t="s">
        <v>3075</v>
      </c>
      <c r="AU207" s="23" t="s">
        <v>93</v>
      </c>
      <c r="AV207" s="23" t="s">
        <v>3967</v>
      </c>
      <c r="AW207" s="23" t="s">
        <v>444</v>
      </c>
      <c r="AX207" s="23">
        <v>0</v>
      </c>
      <c r="AY207" s="23" t="s">
        <v>4080</v>
      </c>
      <c r="AZ207" s="23" t="s">
        <v>3125</v>
      </c>
      <c r="BA207" s="29">
        <v>42815</v>
      </c>
      <c r="BB207" s="23" t="s">
        <v>417</v>
      </c>
      <c r="BC207" s="29">
        <f t="shared" si="10"/>
        <v>42815</v>
      </c>
      <c r="BD207" s="41" t="str">
        <f t="shared" si="11"/>
        <v xml:space="preserve">08/05/2017 </v>
      </c>
      <c r="BE207" s="42">
        <f t="shared" si="12"/>
        <v>48</v>
      </c>
      <c r="BF207" s="43">
        <f t="shared" si="13"/>
        <v>1.6</v>
      </c>
    </row>
    <row r="208" spans="1:58" x14ac:dyDescent="0.25">
      <c r="A208" s="22" t="s">
        <v>3958</v>
      </c>
      <c r="B208" s="24" t="str">
        <f t="shared" si="8"/>
        <v>02.02.507.0002427375/17</v>
      </c>
      <c r="C208" s="24"/>
      <c r="D208" s="24"/>
      <c r="E208" s="24"/>
      <c r="F208" s="24"/>
      <c r="G208" s="24"/>
      <c r="H208" s="24"/>
      <c r="I208" s="69" t="str">
        <f t="shared" si="9"/>
        <v>PAGAMENTO ZERO</v>
      </c>
      <c r="J208" s="24"/>
      <c r="K208" s="24"/>
      <c r="L208" s="24"/>
      <c r="M208" s="24"/>
      <c r="N208" s="24"/>
      <c r="O208" s="70" t="str">
        <f>IF(AND(BA208&gt;=[1]validação!$F$1),"ZURICH SANTANDER","ESCROW")</f>
        <v>ZURICH SANTANDER</v>
      </c>
      <c r="P208" s="23">
        <v>2427375</v>
      </c>
      <c r="Q208" s="23" t="s">
        <v>4081</v>
      </c>
      <c r="R208" s="23" t="s">
        <v>4082</v>
      </c>
      <c r="S208" s="23" t="s">
        <v>52</v>
      </c>
      <c r="T208" s="23"/>
      <c r="U208" s="23" t="s">
        <v>3074</v>
      </c>
      <c r="V208" s="23"/>
      <c r="W208" s="23" t="s">
        <v>56</v>
      </c>
      <c r="X208" s="23">
        <v>0</v>
      </c>
      <c r="Y208" s="23">
        <v>0</v>
      </c>
      <c r="Z208" s="23" t="s">
        <v>56</v>
      </c>
      <c r="AA208" s="23" t="s">
        <v>56</v>
      </c>
      <c r="AB208" s="23" t="s">
        <v>56</v>
      </c>
      <c r="AC208" s="23">
        <v>0</v>
      </c>
      <c r="AD208" s="23"/>
      <c r="AE208" s="23">
        <v>0</v>
      </c>
      <c r="AF208" s="23">
        <v>0</v>
      </c>
      <c r="AG208" s="23" t="s">
        <v>102</v>
      </c>
      <c r="AH208" s="23">
        <v>0</v>
      </c>
      <c r="AI208" s="23" t="s">
        <v>59</v>
      </c>
      <c r="AJ208" s="23" t="s">
        <v>60</v>
      </c>
      <c r="AK208" s="24"/>
      <c r="AL208" s="23" t="s">
        <v>61</v>
      </c>
      <c r="AM208" s="23" t="s">
        <v>2955</v>
      </c>
      <c r="AN208" s="23" t="s">
        <v>3074</v>
      </c>
      <c r="AO208" s="23" t="s">
        <v>88</v>
      </c>
      <c r="AP208" s="23" t="s">
        <v>2514</v>
      </c>
      <c r="AQ208" s="23" t="s">
        <v>65</v>
      </c>
      <c r="AR208" s="23" t="s">
        <v>201</v>
      </c>
      <c r="AS208" s="23" t="s">
        <v>92</v>
      </c>
      <c r="AT208" s="23" t="s">
        <v>3075</v>
      </c>
      <c r="AU208" s="23" t="s">
        <v>93</v>
      </c>
      <c r="AV208" s="23" t="s">
        <v>3967</v>
      </c>
      <c r="AW208" s="23" t="s">
        <v>444</v>
      </c>
      <c r="AX208" s="23">
        <v>0</v>
      </c>
      <c r="AY208" s="23" t="s">
        <v>4083</v>
      </c>
      <c r="AZ208" s="23" t="s">
        <v>4084</v>
      </c>
      <c r="BA208" s="29">
        <v>42815</v>
      </c>
      <c r="BB208" s="23" t="s">
        <v>417</v>
      </c>
      <c r="BC208" s="29">
        <f t="shared" si="10"/>
        <v>42815</v>
      </c>
      <c r="BD208" s="41" t="str">
        <f t="shared" si="11"/>
        <v xml:space="preserve">08/05/2017 </v>
      </c>
      <c r="BE208" s="42">
        <f t="shared" si="12"/>
        <v>48</v>
      </c>
      <c r="BF208" s="43">
        <f t="shared" si="13"/>
        <v>1.6</v>
      </c>
    </row>
    <row r="209" spans="1:58" x14ac:dyDescent="0.25">
      <c r="A209" s="22" t="s">
        <v>3958</v>
      </c>
      <c r="B209" s="24" t="str">
        <f t="shared" si="8"/>
        <v>02.02.507.0002427297/17</v>
      </c>
      <c r="C209" s="24"/>
      <c r="D209" s="24"/>
      <c r="E209" s="24"/>
      <c r="F209" s="24"/>
      <c r="G209" s="24"/>
      <c r="H209" s="24"/>
      <c r="I209" s="69" t="str">
        <f t="shared" si="9"/>
        <v>PAGAMENTO ZERO</v>
      </c>
      <c r="J209" s="24"/>
      <c r="K209" s="24"/>
      <c r="L209" s="24"/>
      <c r="M209" s="24"/>
      <c r="N209" s="24"/>
      <c r="O209" s="70" t="str">
        <f>IF(AND(BA209&gt;=[1]validação!$F$1),"ZURICH SANTANDER","ESCROW")</f>
        <v>ZURICH SANTANDER</v>
      </c>
      <c r="P209" s="23">
        <v>2427297</v>
      </c>
      <c r="Q209" s="23" t="s">
        <v>4085</v>
      </c>
      <c r="R209" s="23" t="s">
        <v>4086</v>
      </c>
      <c r="S209" s="23" t="s">
        <v>52</v>
      </c>
      <c r="T209" s="23"/>
      <c r="U209" s="23" t="s">
        <v>3074</v>
      </c>
      <c r="V209" s="23"/>
      <c r="W209" s="23" t="s">
        <v>56</v>
      </c>
      <c r="X209" s="23">
        <v>0</v>
      </c>
      <c r="Y209" s="23">
        <v>0</v>
      </c>
      <c r="Z209" s="23" t="s">
        <v>56</v>
      </c>
      <c r="AA209" s="23" t="s">
        <v>56</v>
      </c>
      <c r="AB209" s="23" t="s">
        <v>56</v>
      </c>
      <c r="AC209" s="23">
        <v>0</v>
      </c>
      <c r="AD209" s="23"/>
      <c r="AE209" s="23">
        <v>0</v>
      </c>
      <c r="AF209" s="23">
        <v>0</v>
      </c>
      <c r="AG209" s="23" t="s">
        <v>102</v>
      </c>
      <c r="AH209" s="23">
        <v>0</v>
      </c>
      <c r="AI209" s="23" t="s">
        <v>59</v>
      </c>
      <c r="AJ209" s="23" t="s">
        <v>60</v>
      </c>
      <c r="AK209" s="24"/>
      <c r="AL209" s="23" t="s">
        <v>61</v>
      </c>
      <c r="AM209" s="23" t="s">
        <v>2955</v>
      </c>
      <c r="AN209" s="23" t="s">
        <v>3074</v>
      </c>
      <c r="AO209" s="23" t="s">
        <v>88</v>
      </c>
      <c r="AP209" s="23" t="s">
        <v>153</v>
      </c>
      <c r="AQ209" s="23" t="s">
        <v>65</v>
      </c>
      <c r="AR209" s="23" t="s">
        <v>201</v>
      </c>
      <c r="AS209" s="23" t="s">
        <v>92</v>
      </c>
      <c r="AT209" s="23" t="s">
        <v>3075</v>
      </c>
      <c r="AU209" s="23" t="s">
        <v>93</v>
      </c>
      <c r="AV209" s="23" t="s">
        <v>3967</v>
      </c>
      <c r="AW209" s="23" t="s">
        <v>444</v>
      </c>
      <c r="AX209" s="23">
        <v>0</v>
      </c>
      <c r="AY209" s="23" t="s">
        <v>4087</v>
      </c>
      <c r="AZ209" s="23" t="s">
        <v>3125</v>
      </c>
      <c r="BA209" s="29">
        <v>42815</v>
      </c>
      <c r="BB209" s="23" t="s">
        <v>417</v>
      </c>
      <c r="BC209" s="29">
        <f t="shared" si="10"/>
        <v>42815</v>
      </c>
      <c r="BD209" s="41" t="str">
        <f t="shared" si="11"/>
        <v xml:space="preserve">08/05/2017 </v>
      </c>
      <c r="BE209" s="42">
        <f t="shared" si="12"/>
        <v>48</v>
      </c>
      <c r="BF209" s="43">
        <f t="shared" si="13"/>
        <v>1.6</v>
      </c>
    </row>
    <row r="210" spans="1:58" x14ac:dyDescent="0.25">
      <c r="A210" s="22" t="s">
        <v>3958</v>
      </c>
      <c r="B210" s="24" t="str">
        <f t="shared" si="8"/>
        <v>02.02.507.0002427258/17</v>
      </c>
      <c r="C210" s="24"/>
      <c r="D210" s="24"/>
      <c r="E210" s="24"/>
      <c r="F210" s="24"/>
      <c r="G210" s="24"/>
      <c r="H210" s="24"/>
      <c r="I210" s="69" t="str">
        <f t="shared" si="9"/>
        <v>PAGAMENTO ZERO</v>
      </c>
      <c r="J210" s="24"/>
      <c r="K210" s="24"/>
      <c r="L210" s="24"/>
      <c r="M210" s="24"/>
      <c r="N210" s="24"/>
      <c r="O210" s="70" t="str">
        <f>IF(AND(BA210&gt;=[1]validação!$F$1),"ZURICH SANTANDER","ESCROW")</f>
        <v>ZURICH SANTANDER</v>
      </c>
      <c r="P210" s="23">
        <v>2427258</v>
      </c>
      <c r="Q210" s="23" t="s">
        <v>4088</v>
      </c>
      <c r="R210" s="23" t="s">
        <v>4089</v>
      </c>
      <c r="S210" s="23" t="s">
        <v>52</v>
      </c>
      <c r="T210" s="23"/>
      <c r="U210" s="23" t="s">
        <v>3074</v>
      </c>
      <c r="V210" s="23"/>
      <c r="W210" s="23" t="s">
        <v>56</v>
      </c>
      <c r="X210" s="23">
        <v>0</v>
      </c>
      <c r="Y210" s="23">
        <v>0</v>
      </c>
      <c r="Z210" s="23" t="s">
        <v>56</v>
      </c>
      <c r="AA210" s="23" t="s">
        <v>56</v>
      </c>
      <c r="AB210" s="23" t="s">
        <v>56</v>
      </c>
      <c r="AC210" s="23">
        <v>0</v>
      </c>
      <c r="AD210" s="23"/>
      <c r="AE210" s="23">
        <v>0</v>
      </c>
      <c r="AF210" s="23">
        <v>0</v>
      </c>
      <c r="AG210" s="23" t="s">
        <v>102</v>
      </c>
      <c r="AH210" s="23">
        <v>0</v>
      </c>
      <c r="AI210" s="23" t="s">
        <v>59</v>
      </c>
      <c r="AJ210" s="23" t="s">
        <v>60</v>
      </c>
      <c r="AK210" s="24"/>
      <c r="AL210" s="23" t="s">
        <v>61</v>
      </c>
      <c r="AM210" s="23" t="s">
        <v>2955</v>
      </c>
      <c r="AN210" s="23" t="s">
        <v>3074</v>
      </c>
      <c r="AO210" s="23" t="s">
        <v>88</v>
      </c>
      <c r="AP210" s="23" t="s">
        <v>494</v>
      </c>
      <c r="AQ210" s="23" t="s">
        <v>65</v>
      </c>
      <c r="AR210" s="23" t="s">
        <v>201</v>
      </c>
      <c r="AS210" s="23" t="s">
        <v>92</v>
      </c>
      <c r="AT210" s="23" t="s">
        <v>3075</v>
      </c>
      <c r="AU210" s="23" t="s">
        <v>93</v>
      </c>
      <c r="AV210" s="23" t="s">
        <v>3967</v>
      </c>
      <c r="AW210" s="23" t="s">
        <v>444</v>
      </c>
      <c r="AX210" s="23">
        <v>0</v>
      </c>
      <c r="AY210" s="23" t="s">
        <v>4090</v>
      </c>
      <c r="AZ210" s="23" t="s">
        <v>4084</v>
      </c>
      <c r="BA210" s="29">
        <v>42815</v>
      </c>
      <c r="BB210" s="23" t="s">
        <v>417</v>
      </c>
      <c r="BC210" s="29">
        <f t="shared" si="10"/>
        <v>42815</v>
      </c>
      <c r="BD210" s="41" t="str">
        <f t="shared" si="11"/>
        <v xml:space="preserve">08/05/2017 </v>
      </c>
      <c r="BE210" s="42">
        <f t="shared" si="12"/>
        <v>48</v>
      </c>
      <c r="BF210" s="43">
        <f t="shared" si="13"/>
        <v>1.6</v>
      </c>
    </row>
    <row r="211" spans="1:58" x14ac:dyDescent="0.25">
      <c r="A211" s="22" t="s">
        <v>3958</v>
      </c>
      <c r="B211" s="24" t="str">
        <f t="shared" si="8"/>
        <v>02.02.507.0002434592/17</v>
      </c>
      <c r="C211" s="24"/>
      <c r="D211" s="24"/>
      <c r="E211" s="24"/>
      <c r="F211" s="24"/>
      <c r="G211" s="24"/>
      <c r="H211" s="24"/>
      <c r="I211" s="69" t="str">
        <f t="shared" si="9"/>
        <v>PAGAMENTO ZERO</v>
      </c>
      <c r="J211" s="24"/>
      <c r="K211" s="24"/>
      <c r="L211" s="24"/>
      <c r="M211" s="24"/>
      <c r="N211" s="24"/>
      <c r="O211" s="70" t="str">
        <f>IF(AND(BA211&gt;=[1]validação!$F$1),"ZURICH SANTANDER","ESCROW")</f>
        <v>ZURICH SANTANDER</v>
      </c>
      <c r="P211" s="23">
        <v>2434592</v>
      </c>
      <c r="Q211" s="23" t="s">
        <v>4091</v>
      </c>
      <c r="R211" s="23" t="s">
        <v>4092</v>
      </c>
      <c r="S211" s="23" t="s">
        <v>52</v>
      </c>
      <c r="T211" s="23"/>
      <c r="U211" s="23" t="s">
        <v>3074</v>
      </c>
      <c r="V211" s="23"/>
      <c r="W211" s="23" t="s">
        <v>56</v>
      </c>
      <c r="X211" s="23">
        <v>0</v>
      </c>
      <c r="Y211" s="23">
        <v>0</v>
      </c>
      <c r="Z211" s="23" t="s">
        <v>56</v>
      </c>
      <c r="AA211" s="23" t="s">
        <v>56</v>
      </c>
      <c r="AB211" s="23" t="s">
        <v>56</v>
      </c>
      <c r="AC211" s="23">
        <v>0</v>
      </c>
      <c r="AD211" s="23"/>
      <c r="AE211" s="23">
        <v>0</v>
      </c>
      <c r="AF211" s="23">
        <v>0</v>
      </c>
      <c r="AG211" s="23" t="s">
        <v>102</v>
      </c>
      <c r="AH211" s="23">
        <v>0</v>
      </c>
      <c r="AI211" s="23" t="s">
        <v>59</v>
      </c>
      <c r="AJ211" s="23" t="s">
        <v>60</v>
      </c>
      <c r="AK211" s="24"/>
      <c r="AL211" s="23" t="s">
        <v>61</v>
      </c>
      <c r="AM211" s="23" t="s">
        <v>2955</v>
      </c>
      <c r="AN211" s="23" t="s">
        <v>3074</v>
      </c>
      <c r="AO211" s="23" t="s">
        <v>88</v>
      </c>
      <c r="AP211" s="23" t="s">
        <v>200</v>
      </c>
      <c r="AQ211" s="23" t="s">
        <v>65</v>
      </c>
      <c r="AR211" s="23" t="s">
        <v>201</v>
      </c>
      <c r="AS211" s="23" t="s">
        <v>92</v>
      </c>
      <c r="AT211" s="23" t="s">
        <v>3075</v>
      </c>
      <c r="AU211" s="23" t="s">
        <v>93</v>
      </c>
      <c r="AV211" s="23" t="s">
        <v>3967</v>
      </c>
      <c r="AW211" s="23" t="s">
        <v>444</v>
      </c>
      <c r="AX211" s="23">
        <v>0</v>
      </c>
      <c r="AY211" s="23" t="s">
        <v>4093</v>
      </c>
      <c r="AZ211" s="23" t="s">
        <v>4094</v>
      </c>
      <c r="BA211" s="29">
        <v>42832</v>
      </c>
      <c r="BB211" s="23" t="s">
        <v>417</v>
      </c>
      <c r="BC211" s="29">
        <f t="shared" si="10"/>
        <v>42832</v>
      </c>
      <c r="BD211" s="41" t="str">
        <f t="shared" si="11"/>
        <v xml:space="preserve">08/05/2017 </v>
      </c>
      <c r="BE211" s="42">
        <f t="shared" si="12"/>
        <v>31</v>
      </c>
      <c r="BF211" s="43">
        <f t="shared" si="13"/>
        <v>1.0333333333333334</v>
      </c>
    </row>
    <row r="212" spans="1:58" x14ac:dyDescent="0.25">
      <c r="A212" s="22" t="s">
        <v>3958</v>
      </c>
      <c r="B212" s="24" t="str">
        <f t="shared" si="8"/>
        <v>02.02.507.0002434584/17</v>
      </c>
      <c r="C212" s="24"/>
      <c r="D212" s="24"/>
      <c r="E212" s="24"/>
      <c r="F212" s="24"/>
      <c r="G212" s="24"/>
      <c r="H212" s="24"/>
      <c r="I212" s="69" t="str">
        <f t="shared" si="9"/>
        <v>PAGAMENTO ZERO</v>
      </c>
      <c r="J212" s="24"/>
      <c r="K212" s="24"/>
      <c r="L212" s="24"/>
      <c r="M212" s="24"/>
      <c r="N212" s="24"/>
      <c r="O212" s="70" t="str">
        <f>IF(AND(BA212&gt;=[1]validação!$F$1),"ZURICH SANTANDER","ESCROW")</f>
        <v>ZURICH SANTANDER</v>
      </c>
      <c r="P212" s="23">
        <v>2434584</v>
      </c>
      <c r="Q212" s="23" t="s">
        <v>4095</v>
      </c>
      <c r="R212" s="23" t="s">
        <v>4096</v>
      </c>
      <c r="S212" s="23" t="s">
        <v>52</v>
      </c>
      <c r="T212" s="23"/>
      <c r="U212" s="23" t="s">
        <v>3074</v>
      </c>
      <c r="V212" s="23"/>
      <c r="W212" s="23" t="s">
        <v>56</v>
      </c>
      <c r="X212" s="23">
        <v>0</v>
      </c>
      <c r="Y212" s="23">
        <v>0</v>
      </c>
      <c r="Z212" s="23" t="s">
        <v>56</v>
      </c>
      <c r="AA212" s="23" t="s">
        <v>56</v>
      </c>
      <c r="AB212" s="23" t="s">
        <v>56</v>
      </c>
      <c r="AC212" s="23">
        <v>0</v>
      </c>
      <c r="AD212" s="23"/>
      <c r="AE212" s="23">
        <v>0</v>
      </c>
      <c r="AF212" s="23">
        <v>0</v>
      </c>
      <c r="AG212" s="23" t="s">
        <v>102</v>
      </c>
      <c r="AH212" s="23">
        <v>0</v>
      </c>
      <c r="AI212" s="23" t="s">
        <v>59</v>
      </c>
      <c r="AJ212" s="23" t="s">
        <v>60</v>
      </c>
      <c r="AK212" s="24"/>
      <c r="AL212" s="23" t="s">
        <v>61</v>
      </c>
      <c r="AM212" s="23" t="s">
        <v>2955</v>
      </c>
      <c r="AN212" s="23" t="s">
        <v>3074</v>
      </c>
      <c r="AO212" s="23" t="s">
        <v>88</v>
      </c>
      <c r="AP212" s="23" t="s">
        <v>899</v>
      </c>
      <c r="AQ212" s="23" t="s">
        <v>65</v>
      </c>
      <c r="AR212" s="23" t="s">
        <v>201</v>
      </c>
      <c r="AS212" s="23" t="s">
        <v>92</v>
      </c>
      <c r="AT212" s="23" t="s">
        <v>3075</v>
      </c>
      <c r="AU212" s="23" t="s">
        <v>93</v>
      </c>
      <c r="AV212" s="23" t="s">
        <v>3967</v>
      </c>
      <c r="AW212" s="23" t="s">
        <v>444</v>
      </c>
      <c r="AX212" s="23">
        <v>0</v>
      </c>
      <c r="AY212" s="23" t="s">
        <v>4097</v>
      </c>
      <c r="AZ212" s="23" t="s">
        <v>4094</v>
      </c>
      <c r="BA212" s="29">
        <v>42832</v>
      </c>
      <c r="BB212" s="23" t="s">
        <v>417</v>
      </c>
      <c r="BC212" s="29">
        <f t="shared" si="10"/>
        <v>42832</v>
      </c>
      <c r="BD212" s="41" t="str">
        <f t="shared" si="11"/>
        <v xml:space="preserve">08/05/2017 </v>
      </c>
      <c r="BE212" s="42">
        <f t="shared" si="12"/>
        <v>31</v>
      </c>
      <c r="BF212" s="43">
        <f t="shared" si="13"/>
        <v>1.0333333333333334</v>
      </c>
    </row>
    <row r="213" spans="1:58" x14ac:dyDescent="0.25">
      <c r="A213" s="22" t="s">
        <v>3958</v>
      </c>
      <c r="B213" s="24" t="str">
        <f t="shared" si="8"/>
        <v>02.02.507.0002431331/17</v>
      </c>
      <c r="C213" s="24"/>
      <c r="D213" s="24"/>
      <c r="E213" s="24"/>
      <c r="F213" s="24"/>
      <c r="G213" s="24"/>
      <c r="H213" s="24"/>
      <c r="I213" s="69" t="str">
        <f t="shared" si="9"/>
        <v>PAGAMENTO ZERO</v>
      </c>
      <c r="J213" s="24"/>
      <c r="K213" s="24"/>
      <c r="L213" s="24"/>
      <c r="M213" s="24"/>
      <c r="N213" s="24"/>
      <c r="O213" s="70" t="str">
        <f>IF(AND(BA213&gt;=[1]validação!$F$1),"ZURICH SANTANDER","ESCROW")</f>
        <v>ZURICH SANTANDER</v>
      </c>
      <c r="P213" s="23">
        <v>2431331</v>
      </c>
      <c r="Q213" s="23" t="s">
        <v>4098</v>
      </c>
      <c r="R213" s="23" t="s">
        <v>4099</v>
      </c>
      <c r="S213" s="23" t="s">
        <v>52</v>
      </c>
      <c r="T213" s="23"/>
      <c r="U213" s="23" t="s">
        <v>3074</v>
      </c>
      <c r="V213" s="23"/>
      <c r="W213" s="23" t="s">
        <v>56</v>
      </c>
      <c r="X213" s="23">
        <v>0</v>
      </c>
      <c r="Y213" s="23">
        <v>0</v>
      </c>
      <c r="Z213" s="23" t="s">
        <v>56</v>
      </c>
      <c r="AA213" s="23" t="s">
        <v>56</v>
      </c>
      <c r="AB213" s="23" t="s">
        <v>56</v>
      </c>
      <c r="AC213" s="23">
        <v>0</v>
      </c>
      <c r="AD213" s="23"/>
      <c r="AE213" s="23">
        <v>0</v>
      </c>
      <c r="AF213" s="23">
        <v>0</v>
      </c>
      <c r="AG213" s="23" t="s">
        <v>102</v>
      </c>
      <c r="AH213" s="23">
        <v>0</v>
      </c>
      <c r="AI213" s="23" t="s">
        <v>59</v>
      </c>
      <c r="AJ213" s="23" t="s">
        <v>60</v>
      </c>
      <c r="AK213" s="24"/>
      <c r="AL213" s="23" t="s">
        <v>61</v>
      </c>
      <c r="AM213" s="23" t="s">
        <v>2955</v>
      </c>
      <c r="AN213" s="23" t="s">
        <v>3074</v>
      </c>
      <c r="AO213" s="23" t="s">
        <v>88</v>
      </c>
      <c r="AP213" s="23" t="s">
        <v>899</v>
      </c>
      <c r="AQ213" s="23" t="s">
        <v>65</v>
      </c>
      <c r="AR213" s="23" t="s">
        <v>201</v>
      </c>
      <c r="AS213" s="23" t="s">
        <v>92</v>
      </c>
      <c r="AT213" s="23" t="s">
        <v>3075</v>
      </c>
      <c r="AU213" s="23" t="s">
        <v>93</v>
      </c>
      <c r="AV213" s="23" t="s">
        <v>3967</v>
      </c>
      <c r="AW213" s="23" t="s">
        <v>444</v>
      </c>
      <c r="AX213" s="23">
        <v>0</v>
      </c>
      <c r="AY213" s="23" t="s">
        <v>4100</v>
      </c>
      <c r="AZ213" s="23" t="s">
        <v>4024</v>
      </c>
      <c r="BA213" s="29">
        <v>42824</v>
      </c>
      <c r="BB213" s="23" t="s">
        <v>417</v>
      </c>
      <c r="BC213" s="29">
        <f t="shared" si="10"/>
        <v>42824</v>
      </c>
      <c r="BD213" s="41" t="str">
        <f t="shared" si="11"/>
        <v xml:space="preserve">08/05/2017 </v>
      </c>
      <c r="BE213" s="42">
        <f t="shared" si="12"/>
        <v>39</v>
      </c>
      <c r="BF213" s="43">
        <f t="shared" si="13"/>
        <v>1.3</v>
      </c>
    </row>
    <row r="214" spans="1:58" x14ac:dyDescent="0.25">
      <c r="A214" s="22" t="s">
        <v>3958</v>
      </c>
      <c r="B214" s="24" t="str">
        <f t="shared" si="8"/>
        <v>02.02.507.0002434366/17</v>
      </c>
      <c r="C214" s="24"/>
      <c r="D214" s="24"/>
      <c r="E214" s="24"/>
      <c r="F214" s="24"/>
      <c r="G214" s="24"/>
      <c r="H214" s="24"/>
      <c r="I214" s="69" t="str">
        <f t="shared" si="9"/>
        <v>PAGAMENTO ZERO</v>
      </c>
      <c r="J214" s="24"/>
      <c r="K214" s="24"/>
      <c r="L214" s="24"/>
      <c r="M214" s="24"/>
      <c r="N214" s="24"/>
      <c r="O214" s="70" t="str">
        <f>IF(AND(BA214&gt;=[1]validação!$F$1),"ZURICH SANTANDER","ESCROW")</f>
        <v>ZURICH SANTANDER</v>
      </c>
      <c r="P214" s="23">
        <v>2434366</v>
      </c>
      <c r="Q214" s="23" t="s">
        <v>4101</v>
      </c>
      <c r="R214" s="23" t="s">
        <v>4092</v>
      </c>
      <c r="S214" s="23" t="s">
        <v>52</v>
      </c>
      <c r="T214" s="23"/>
      <c r="U214" s="23" t="s">
        <v>3074</v>
      </c>
      <c r="V214" s="23"/>
      <c r="W214" s="23" t="s">
        <v>56</v>
      </c>
      <c r="X214" s="23">
        <v>0</v>
      </c>
      <c r="Y214" s="23">
        <v>0</v>
      </c>
      <c r="Z214" s="23" t="s">
        <v>56</v>
      </c>
      <c r="AA214" s="23" t="s">
        <v>56</v>
      </c>
      <c r="AB214" s="23" t="s">
        <v>56</v>
      </c>
      <c r="AC214" s="23">
        <v>0</v>
      </c>
      <c r="AD214" s="23"/>
      <c r="AE214" s="23">
        <v>0</v>
      </c>
      <c r="AF214" s="23">
        <v>0</v>
      </c>
      <c r="AG214" s="23" t="s">
        <v>102</v>
      </c>
      <c r="AH214" s="23">
        <v>0</v>
      </c>
      <c r="AI214" s="23" t="s">
        <v>59</v>
      </c>
      <c r="AJ214" s="23" t="s">
        <v>60</v>
      </c>
      <c r="AK214" s="24"/>
      <c r="AL214" s="23" t="s">
        <v>61</v>
      </c>
      <c r="AM214" s="23" t="s">
        <v>2955</v>
      </c>
      <c r="AN214" s="23" t="s">
        <v>3074</v>
      </c>
      <c r="AO214" s="23" t="s">
        <v>88</v>
      </c>
      <c r="AP214" s="23" t="s">
        <v>200</v>
      </c>
      <c r="AQ214" s="23" t="s">
        <v>65</v>
      </c>
      <c r="AR214" s="23" t="s">
        <v>201</v>
      </c>
      <c r="AS214" s="23" t="s">
        <v>92</v>
      </c>
      <c r="AT214" s="23" t="s">
        <v>3075</v>
      </c>
      <c r="AU214" s="23" t="s">
        <v>93</v>
      </c>
      <c r="AV214" s="23" t="s">
        <v>3967</v>
      </c>
      <c r="AW214" s="23" t="s">
        <v>444</v>
      </c>
      <c r="AX214" s="23">
        <v>0</v>
      </c>
      <c r="AY214" s="23" t="s">
        <v>4102</v>
      </c>
      <c r="AZ214" s="23" t="s">
        <v>3125</v>
      </c>
      <c r="BA214" s="29">
        <v>42832</v>
      </c>
      <c r="BB214" s="23" t="s">
        <v>417</v>
      </c>
      <c r="BC214" s="29">
        <f t="shared" si="10"/>
        <v>42832</v>
      </c>
      <c r="BD214" s="41" t="str">
        <f t="shared" si="11"/>
        <v xml:space="preserve">08/05/2017 </v>
      </c>
      <c r="BE214" s="42">
        <f t="shared" si="12"/>
        <v>31</v>
      </c>
      <c r="BF214" s="43">
        <f t="shared" si="13"/>
        <v>1.0333333333333334</v>
      </c>
    </row>
    <row r="215" spans="1:58" x14ac:dyDescent="0.25">
      <c r="A215" s="22" t="s">
        <v>3958</v>
      </c>
      <c r="B215" s="24" t="str">
        <f t="shared" si="8"/>
        <v>02.02.507.0002434521/17</v>
      </c>
      <c r="C215" s="24"/>
      <c r="D215" s="24"/>
      <c r="E215" s="24"/>
      <c r="F215" s="24"/>
      <c r="G215" s="24"/>
      <c r="H215" s="24"/>
      <c r="I215" s="69" t="str">
        <f t="shared" si="9"/>
        <v>PAGAMENTO ZERO</v>
      </c>
      <c r="J215" s="24"/>
      <c r="K215" s="24"/>
      <c r="L215" s="24"/>
      <c r="M215" s="24"/>
      <c r="N215" s="24"/>
      <c r="O215" s="70" t="str">
        <f>IF(AND(BA215&gt;=[1]validação!$F$1),"ZURICH SANTANDER","ESCROW")</f>
        <v>ZURICH SANTANDER</v>
      </c>
      <c r="P215" s="23">
        <v>2434521</v>
      </c>
      <c r="Q215" s="23" t="s">
        <v>4103</v>
      </c>
      <c r="R215" s="23" t="s">
        <v>4104</v>
      </c>
      <c r="S215" s="23" t="s">
        <v>52</v>
      </c>
      <c r="T215" s="23"/>
      <c r="U215" s="23" t="s">
        <v>3074</v>
      </c>
      <c r="V215" s="23"/>
      <c r="W215" s="23" t="s">
        <v>56</v>
      </c>
      <c r="X215" s="23">
        <v>0</v>
      </c>
      <c r="Y215" s="23">
        <v>0</v>
      </c>
      <c r="Z215" s="23" t="s">
        <v>56</v>
      </c>
      <c r="AA215" s="23" t="s">
        <v>56</v>
      </c>
      <c r="AB215" s="23" t="s">
        <v>56</v>
      </c>
      <c r="AC215" s="23">
        <v>0</v>
      </c>
      <c r="AD215" s="23"/>
      <c r="AE215" s="23">
        <v>0</v>
      </c>
      <c r="AF215" s="23">
        <v>0</v>
      </c>
      <c r="AG215" s="23" t="s">
        <v>102</v>
      </c>
      <c r="AH215" s="23">
        <v>0</v>
      </c>
      <c r="AI215" s="23" t="s">
        <v>59</v>
      </c>
      <c r="AJ215" s="23" t="s">
        <v>60</v>
      </c>
      <c r="AK215" s="24"/>
      <c r="AL215" s="23" t="s">
        <v>61</v>
      </c>
      <c r="AM215" s="23" t="s">
        <v>2955</v>
      </c>
      <c r="AN215" s="23" t="s">
        <v>3074</v>
      </c>
      <c r="AO215" s="23" t="s">
        <v>88</v>
      </c>
      <c r="AP215" s="23" t="s">
        <v>2078</v>
      </c>
      <c r="AQ215" s="23" t="s">
        <v>65</v>
      </c>
      <c r="AR215" s="23" t="s">
        <v>201</v>
      </c>
      <c r="AS215" s="23" t="s">
        <v>92</v>
      </c>
      <c r="AT215" s="23" t="s">
        <v>3075</v>
      </c>
      <c r="AU215" s="23" t="s">
        <v>93</v>
      </c>
      <c r="AV215" s="23" t="s">
        <v>3967</v>
      </c>
      <c r="AW215" s="23" t="s">
        <v>444</v>
      </c>
      <c r="AX215" s="23">
        <v>0</v>
      </c>
      <c r="AY215" s="23" t="s">
        <v>4105</v>
      </c>
      <c r="AZ215" s="23" t="s">
        <v>4094</v>
      </c>
      <c r="BA215" s="29">
        <v>42832</v>
      </c>
      <c r="BB215" s="23" t="s">
        <v>417</v>
      </c>
      <c r="BC215" s="29">
        <f t="shared" si="10"/>
        <v>42832</v>
      </c>
      <c r="BD215" s="41" t="str">
        <f t="shared" si="11"/>
        <v xml:space="preserve">08/05/2017 </v>
      </c>
      <c r="BE215" s="42">
        <f t="shared" si="12"/>
        <v>31</v>
      </c>
      <c r="BF215" s="43">
        <f t="shared" si="13"/>
        <v>1.0333333333333334</v>
      </c>
    </row>
    <row r="216" spans="1:58" x14ac:dyDescent="0.25">
      <c r="A216" s="22" t="s">
        <v>3958</v>
      </c>
      <c r="B216" s="24" t="str">
        <f t="shared" si="8"/>
        <v>02.02.507.0002434510/17</v>
      </c>
      <c r="C216" s="24"/>
      <c r="D216" s="24"/>
      <c r="E216" s="24"/>
      <c r="F216" s="24"/>
      <c r="G216" s="24"/>
      <c r="H216" s="24"/>
      <c r="I216" s="69" t="str">
        <f t="shared" si="9"/>
        <v>PAGAMENTO ZERO</v>
      </c>
      <c r="J216" s="24"/>
      <c r="K216" s="24"/>
      <c r="L216" s="24"/>
      <c r="M216" s="24"/>
      <c r="N216" s="24"/>
      <c r="O216" s="70" t="str">
        <f>IF(AND(BA216&gt;=[1]validação!$F$1),"ZURICH SANTANDER","ESCROW")</f>
        <v>ZURICH SANTANDER</v>
      </c>
      <c r="P216" s="23">
        <v>2434510</v>
      </c>
      <c r="Q216" s="23" t="s">
        <v>4106</v>
      </c>
      <c r="R216" s="23" t="s">
        <v>4107</v>
      </c>
      <c r="S216" s="23" t="s">
        <v>52</v>
      </c>
      <c r="T216" s="23"/>
      <c r="U216" s="23" t="s">
        <v>3074</v>
      </c>
      <c r="V216" s="23"/>
      <c r="W216" s="23" t="s">
        <v>56</v>
      </c>
      <c r="X216" s="23">
        <v>0</v>
      </c>
      <c r="Y216" s="23">
        <v>0</v>
      </c>
      <c r="Z216" s="23" t="s">
        <v>56</v>
      </c>
      <c r="AA216" s="23" t="s">
        <v>56</v>
      </c>
      <c r="AB216" s="23" t="s">
        <v>56</v>
      </c>
      <c r="AC216" s="23">
        <v>0</v>
      </c>
      <c r="AD216" s="23"/>
      <c r="AE216" s="23">
        <v>0</v>
      </c>
      <c r="AF216" s="23">
        <v>0</v>
      </c>
      <c r="AG216" s="23" t="s">
        <v>102</v>
      </c>
      <c r="AH216" s="23">
        <v>0</v>
      </c>
      <c r="AI216" s="23" t="s">
        <v>59</v>
      </c>
      <c r="AJ216" s="23" t="s">
        <v>60</v>
      </c>
      <c r="AK216" s="24"/>
      <c r="AL216" s="23" t="s">
        <v>61</v>
      </c>
      <c r="AM216" s="23" t="s">
        <v>2955</v>
      </c>
      <c r="AN216" s="23" t="s">
        <v>3074</v>
      </c>
      <c r="AO216" s="23" t="s">
        <v>88</v>
      </c>
      <c r="AP216" s="23" t="s">
        <v>1789</v>
      </c>
      <c r="AQ216" s="23" t="s">
        <v>65</v>
      </c>
      <c r="AR216" s="23" t="s">
        <v>201</v>
      </c>
      <c r="AS216" s="23" t="s">
        <v>92</v>
      </c>
      <c r="AT216" s="23" t="s">
        <v>3075</v>
      </c>
      <c r="AU216" s="23" t="s">
        <v>93</v>
      </c>
      <c r="AV216" s="23" t="s">
        <v>3967</v>
      </c>
      <c r="AW216" s="23" t="s">
        <v>444</v>
      </c>
      <c r="AX216" s="23">
        <v>0</v>
      </c>
      <c r="AY216" s="23" t="s">
        <v>4108</v>
      </c>
      <c r="AZ216" s="23" t="s">
        <v>2938</v>
      </c>
      <c r="BA216" s="29">
        <v>42832</v>
      </c>
      <c r="BB216" s="23" t="s">
        <v>417</v>
      </c>
      <c r="BC216" s="29">
        <f t="shared" si="10"/>
        <v>42832</v>
      </c>
      <c r="BD216" s="41" t="str">
        <f t="shared" si="11"/>
        <v xml:space="preserve">08/05/2017 </v>
      </c>
      <c r="BE216" s="42">
        <f t="shared" si="12"/>
        <v>31</v>
      </c>
      <c r="BF216" s="43">
        <f t="shared" si="13"/>
        <v>1.0333333333333334</v>
      </c>
    </row>
    <row r="217" spans="1:58" x14ac:dyDescent="0.25">
      <c r="A217" s="22" t="s">
        <v>3958</v>
      </c>
      <c r="B217" s="24" t="str">
        <f t="shared" si="8"/>
        <v>02.02.507.0002430011/17</v>
      </c>
      <c r="C217" s="24"/>
      <c r="D217" s="24"/>
      <c r="E217" s="24"/>
      <c r="F217" s="24"/>
      <c r="G217" s="24"/>
      <c r="H217" s="24"/>
      <c r="I217" s="69" t="str">
        <f t="shared" si="9"/>
        <v>PAGAMENTO ZERO</v>
      </c>
      <c r="J217" s="24"/>
      <c r="K217" s="24"/>
      <c r="L217" s="24"/>
      <c r="M217" s="24"/>
      <c r="N217" s="24"/>
      <c r="O217" s="70" t="str">
        <f>IF(AND(BA217&gt;=[1]validação!$F$1),"ZURICH SANTANDER","ESCROW")</f>
        <v>ZURICH SANTANDER</v>
      </c>
      <c r="P217" s="23">
        <v>2430011</v>
      </c>
      <c r="Q217" s="23" t="s">
        <v>4109</v>
      </c>
      <c r="R217" s="23" t="s">
        <v>4110</v>
      </c>
      <c r="S217" s="23" t="s">
        <v>52</v>
      </c>
      <c r="T217" s="23"/>
      <c r="U217" s="23" t="s">
        <v>3074</v>
      </c>
      <c r="V217" s="23"/>
      <c r="W217" s="23" t="s">
        <v>56</v>
      </c>
      <c r="X217" s="23">
        <v>0</v>
      </c>
      <c r="Y217" s="23">
        <v>0</v>
      </c>
      <c r="Z217" s="23" t="s">
        <v>56</v>
      </c>
      <c r="AA217" s="23" t="s">
        <v>56</v>
      </c>
      <c r="AB217" s="23" t="s">
        <v>56</v>
      </c>
      <c r="AC217" s="23">
        <v>0</v>
      </c>
      <c r="AD217" s="23"/>
      <c r="AE217" s="23">
        <v>0</v>
      </c>
      <c r="AF217" s="23">
        <v>0</v>
      </c>
      <c r="AG217" s="23" t="s">
        <v>102</v>
      </c>
      <c r="AH217" s="23">
        <v>0</v>
      </c>
      <c r="AI217" s="23" t="s">
        <v>59</v>
      </c>
      <c r="AJ217" s="23" t="s">
        <v>60</v>
      </c>
      <c r="AK217" s="24"/>
      <c r="AL217" s="23" t="s">
        <v>61</v>
      </c>
      <c r="AM217" s="23" t="s">
        <v>2955</v>
      </c>
      <c r="AN217" s="23" t="s">
        <v>3074</v>
      </c>
      <c r="AO217" s="23" t="s">
        <v>88</v>
      </c>
      <c r="AP217" s="23" t="s">
        <v>169</v>
      </c>
      <c r="AQ217" s="23" t="s">
        <v>65</v>
      </c>
      <c r="AR217" s="23" t="s">
        <v>3098</v>
      </c>
      <c r="AS217" s="23" t="s">
        <v>283</v>
      </c>
      <c r="AT217" s="23" t="s">
        <v>3075</v>
      </c>
      <c r="AU217" s="23" t="s">
        <v>93</v>
      </c>
      <c r="AV217" s="23" t="s">
        <v>3967</v>
      </c>
      <c r="AW217" s="23" t="s">
        <v>444</v>
      </c>
      <c r="AX217" s="23">
        <v>0</v>
      </c>
      <c r="AY217" s="23" t="s">
        <v>4111</v>
      </c>
      <c r="AZ217" s="23" t="s">
        <v>4058</v>
      </c>
      <c r="BA217" s="29">
        <v>42822</v>
      </c>
      <c r="BB217" s="23" t="s">
        <v>417</v>
      </c>
      <c r="BC217" s="29">
        <f t="shared" si="10"/>
        <v>42822</v>
      </c>
      <c r="BD217" s="41" t="str">
        <f t="shared" si="11"/>
        <v xml:space="preserve">08/05/2017 </v>
      </c>
      <c r="BE217" s="42">
        <f t="shared" si="12"/>
        <v>41</v>
      </c>
      <c r="BF217" s="43">
        <f t="shared" si="13"/>
        <v>1.3666666666666667</v>
      </c>
    </row>
    <row r="218" spans="1:58" x14ac:dyDescent="0.25">
      <c r="A218" s="22" t="s">
        <v>3958</v>
      </c>
      <c r="B218" s="24" t="str">
        <f t="shared" si="8"/>
        <v>02.02.507.0002429936/17</v>
      </c>
      <c r="C218" s="24"/>
      <c r="D218" s="24"/>
      <c r="E218" s="24"/>
      <c r="F218" s="24"/>
      <c r="G218" s="24"/>
      <c r="H218" s="24"/>
      <c r="I218" s="69" t="str">
        <f t="shared" si="9"/>
        <v>PAGAMENTO ZERO</v>
      </c>
      <c r="J218" s="24"/>
      <c r="K218" s="24"/>
      <c r="L218" s="24"/>
      <c r="M218" s="24"/>
      <c r="N218" s="24"/>
      <c r="O218" s="70" t="str">
        <f>IF(AND(BA218&gt;=[1]validação!$F$1),"ZURICH SANTANDER","ESCROW")</f>
        <v>ZURICH SANTANDER</v>
      </c>
      <c r="P218" s="23">
        <v>2429936</v>
      </c>
      <c r="Q218" s="23" t="s">
        <v>4112</v>
      </c>
      <c r="R218" s="23" t="s">
        <v>4113</v>
      </c>
      <c r="S218" s="23" t="s">
        <v>52</v>
      </c>
      <c r="T218" s="23"/>
      <c r="U218" s="23" t="s">
        <v>3074</v>
      </c>
      <c r="V218" s="23"/>
      <c r="W218" s="23" t="s">
        <v>56</v>
      </c>
      <c r="X218" s="23">
        <v>0</v>
      </c>
      <c r="Y218" s="23">
        <v>0</v>
      </c>
      <c r="Z218" s="23" t="s">
        <v>56</v>
      </c>
      <c r="AA218" s="23" t="s">
        <v>56</v>
      </c>
      <c r="AB218" s="23" t="s">
        <v>56</v>
      </c>
      <c r="AC218" s="23">
        <v>0</v>
      </c>
      <c r="AD218" s="23"/>
      <c r="AE218" s="23">
        <v>0</v>
      </c>
      <c r="AF218" s="23">
        <v>0</v>
      </c>
      <c r="AG218" s="23" t="s">
        <v>102</v>
      </c>
      <c r="AH218" s="23">
        <v>0</v>
      </c>
      <c r="AI218" s="23" t="s">
        <v>59</v>
      </c>
      <c r="AJ218" s="23" t="s">
        <v>60</v>
      </c>
      <c r="AK218" s="24"/>
      <c r="AL218" s="23" t="s">
        <v>61</v>
      </c>
      <c r="AM218" s="23" t="s">
        <v>2955</v>
      </c>
      <c r="AN218" s="23" t="s">
        <v>3074</v>
      </c>
      <c r="AO218" s="23" t="s">
        <v>88</v>
      </c>
      <c r="AP218" s="23" t="s">
        <v>153</v>
      </c>
      <c r="AQ218" s="23" t="s">
        <v>65</v>
      </c>
      <c r="AR218" s="23" t="s">
        <v>3098</v>
      </c>
      <c r="AS218" s="23" t="s">
        <v>283</v>
      </c>
      <c r="AT218" s="23" t="s">
        <v>3075</v>
      </c>
      <c r="AU218" s="23" t="s">
        <v>93</v>
      </c>
      <c r="AV218" s="23" t="s">
        <v>3967</v>
      </c>
      <c r="AW218" s="23" t="s">
        <v>444</v>
      </c>
      <c r="AX218" s="23">
        <v>0</v>
      </c>
      <c r="AY218" s="23" t="s">
        <v>4114</v>
      </c>
      <c r="AZ218" s="23" t="s">
        <v>4094</v>
      </c>
      <c r="BA218" s="29">
        <v>42822</v>
      </c>
      <c r="BB218" s="23" t="s">
        <v>417</v>
      </c>
      <c r="BC218" s="29">
        <f t="shared" si="10"/>
        <v>42822</v>
      </c>
      <c r="BD218" s="41" t="str">
        <f t="shared" si="11"/>
        <v xml:space="preserve">08/05/2017 </v>
      </c>
      <c r="BE218" s="42">
        <f t="shared" si="12"/>
        <v>41</v>
      </c>
      <c r="BF218" s="43">
        <f t="shared" si="13"/>
        <v>1.3666666666666667</v>
      </c>
    </row>
    <row r="219" spans="1:58" x14ac:dyDescent="0.25">
      <c r="A219" s="22" t="s">
        <v>3958</v>
      </c>
      <c r="B219" s="24" t="str">
        <f t="shared" si="8"/>
        <v>02.02.507.0002428067/17</v>
      </c>
      <c r="C219" s="24"/>
      <c r="D219" s="24"/>
      <c r="E219" s="24"/>
      <c r="F219" s="24"/>
      <c r="G219" s="24"/>
      <c r="H219" s="24"/>
      <c r="I219" s="69" t="str">
        <f t="shared" si="9"/>
        <v>PAGAMENTO ZERO</v>
      </c>
      <c r="J219" s="24"/>
      <c r="K219" s="24"/>
      <c r="L219" s="24"/>
      <c r="M219" s="24"/>
      <c r="N219" s="24"/>
      <c r="O219" s="70" t="str">
        <f>IF(AND(BA219&gt;=[1]validação!$F$1),"ZURICH SANTANDER","ESCROW")</f>
        <v>ZURICH SANTANDER</v>
      </c>
      <c r="P219" s="23">
        <v>2428067</v>
      </c>
      <c r="Q219" s="23" t="s">
        <v>4115</v>
      </c>
      <c r="R219" s="23" t="s">
        <v>4116</v>
      </c>
      <c r="S219" s="23" t="s">
        <v>52</v>
      </c>
      <c r="T219" s="23"/>
      <c r="U219" s="23" t="s">
        <v>3074</v>
      </c>
      <c r="V219" s="23"/>
      <c r="W219" s="23" t="s">
        <v>56</v>
      </c>
      <c r="X219" s="23">
        <v>0</v>
      </c>
      <c r="Y219" s="23">
        <v>0</v>
      </c>
      <c r="Z219" s="23" t="s">
        <v>56</v>
      </c>
      <c r="AA219" s="23" t="s">
        <v>56</v>
      </c>
      <c r="AB219" s="23" t="s">
        <v>56</v>
      </c>
      <c r="AC219" s="23">
        <v>0</v>
      </c>
      <c r="AD219" s="23"/>
      <c r="AE219" s="23">
        <v>0</v>
      </c>
      <c r="AF219" s="23">
        <v>0</v>
      </c>
      <c r="AG219" s="23" t="s">
        <v>102</v>
      </c>
      <c r="AH219" s="23">
        <v>0</v>
      </c>
      <c r="AI219" s="23" t="s">
        <v>59</v>
      </c>
      <c r="AJ219" s="23" t="s">
        <v>60</v>
      </c>
      <c r="AK219" s="24"/>
      <c r="AL219" s="23" t="s">
        <v>61</v>
      </c>
      <c r="AM219" s="23" t="s">
        <v>2955</v>
      </c>
      <c r="AN219" s="23" t="s">
        <v>3074</v>
      </c>
      <c r="AO219" s="23" t="s">
        <v>88</v>
      </c>
      <c r="AP219" s="23" t="s">
        <v>321</v>
      </c>
      <c r="AQ219" s="23" t="s">
        <v>65</v>
      </c>
      <c r="AR219" s="23" t="s">
        <v>201</v>
      </c>
      <c r="AS219" s="23" t="s">
        <v>92</v>
      </c>
      <c r="AT219" s="23" t="s">
        <v>3075</v>
      </c>
      <c r="AU219" s="23" t="s">
        <v>93</v>
      </c>
      <c r="AV219" s="23" t="s">
        <v>3967</v>
      </c>
      <c r="AW219" s="23" t="s">
        <v>444</v>
      </c>
      <c r="AX219" s="23">
        <v>0</v>
      </c>
      <c r="AY219" s="23" t="s">
        <v>4117</v>
      </c>
      <c r="AZ219" s="23" t="s">
        <v>4094</v>
      </c>
      <c r="BA219" s="29">
        <v>42816</v>
      </c>
      <c r="BB219" s="23" t="s">
        <v>417</v>
      </c>
      <c r="BC219" s="29">
        <f t="shared" si="10"/>
        <v>42816</v>
      </c>
      <c r="BD219" s="41" t="str">
        <f t="shared" si="11"/>
        <v xml:space="preserve">08/05/2017 </v>
      </c>
      <c r="BE219" s="42">
        <f t="shared" si="12"/>
        <v>47</v>
      </c>
      <c r="BF219" s="43">
        <f t="shared" si="13"/>
        <v>1.5666666666666667</v>
      </c>
    </row>
    <row r="220" spans="1:58" x14ac:dyDescent="0.25">
      <c r="A220" s="22" t="s">
        <v>3958</v>
      </c>
      <c r="B220" s="24" t="str">
        <f t="shared" si="8"/>
        <v>02.02.507.0002431438/17</v>
      </c>
      <c r="C220" s="24"/>
      <c r="D220" s="24"/>
      <c r="E220" s="24"/>
      <c r="F220" s="24"/>
      <c r="G220" s="24"/>
      <c r="H220" s="24"/>
      <c r="I220" s="69" t="str">
        <f t="shared" si="9"/>
        <v>PAGAMENTO ZERO</v>
      </c>
      <c r="J220" s="24"/>
      <c r="K220" s="24"/>
      <c r="L220" s="24"/>
      <c r="M220" s="24"/>
      <c r="N220" s="24"/>
      <c r="O220" s="70" t="str">
        <f>IF(AND(BA220&gt;=[1]validação!$F$1),"ZURICH SANTANDER","ESCROW")</f>
        <v>ZURICH SANTANDER</v>
      </c>
      <c r="P220" s="23">
        <v>2431438</v>
      </c>
      <c r="Q220" s="23" t="s">
        <v>4118</v>
      </c>
      <c r="R220" s="23" t="s">
        <v>4119</v>
      </c>
      <c r="S220" s="23" t="s">
        <v>52</v>
      </c>
      <c r="T220" s="23"/>
      <c r="U220" s="23" t="s">
        <v>3074</v>
      </c>
      <c r="V220" s="23"/>
      <c r="W220" s="23" t="s">
        <v>56</v>
      </c>
      <c r="X220" s="23">
        <v>0</v>
      </c>
      <c r="Y220" s="23">
        <v>0</v>
      </c>
      <c r="Z220" s="23" t="s">
        <v>56</v>
      </c>
      <c r="AA220" s="23" t="s">
        <v>56</v>
      </c>
      <c r="AB220" s="23" t="s">
        <v>56</v>
      </c>
      <c r="AC220" s="23">
        <v>0</v>
      </c>
      <c r="AD220" s="23"/>
      <c r="AE220" s="23">
        <v>0</v>
      </c>
      <c r="AF220" s="23">
        <v>0</v>
      </c>
      <c r="AG220" s="23" t="s">
        <v>102</v>
      </c>
      <c r="AH220" s="23">
        <v>0</v>
      </c>
      <c r="AI220" s="23" t="s">
        <v>59</v>
      </c>
      <c r="AJ220" s="23" t="s">
        <v>60</v>
      </c>
      <c r="AK220" s="24"/>
      <c r="AL220" s="23" t="s">
        <v>61</v>
      </c>
      <c r="AM220" s="23" t="s">
        <v>2955</v>
      </c>
      <c r="AN220" s="23" t="s">
        <v>3074</v>
      </c>
      <c r="AO220" s="23" t="s">
        <v>88</v>
      </c>
      <c r="AP220" s="23" t="s">
        <v>4046</v>
      </c>
      <c r="AQ220" s="23" t="s">
        <v>65</v>
      </c>
      <c r="AR220" s="23" t="s">
        <v>201</v>
      </c>
      <c r="AS220" s="23" t="s">
        <v>92</v>
      </c>
      <c r="AT220" s="23" t="s">
        <v>3075</v>
      </c>
      <c r="AU220" s="23" t="s">
        <v>93</v>
      </c>
      <c r="AV220" s="23" t="s">
        <v>3967</v>
      </c>
      <c r="AW220" s="23" t="s">
        <v>444</v>
      </c>
      <c r="AX220" s="23">
        <v>0</v>
      </c>
      <c r="AY220" s="23" t="s">
        <v>4120</v>
      </c>
      <c r="AZ220" s="23" t="s">
        <v>4020</v>
      </c>
      <c r="BA220" s="29">
        <v>42824</v>
      </c>
      <c r="BB220" s="23" t="s">
        <v>417</v>
      </c>
      <c r="BC220" s="29">
        <f t="shared" si="10"/>
        <v>42824</v>
      </c>
      <c r="BD220" s="41" t="str">
        <f t="shared" si="11"/>
        <v xml:space="preserve">08/05/2017 </v>
      </c>
      <c r="BE220" s="42">
        <f t="shared" si="12"/>
        <v>39</v>
      </c>
      <c r="BF220" s="43">
        <f t="shared" si="13"/>
        <v>1.3</v>
      </c>
    </row>
    <row r="221" spans="1:58" x14ac:dyDescent="0.25">
      <c r="A221" s="22" t="s">
        <v>3958</v>
      </c>
      <c r="B221" s="24" t="str">
        <f t="shared" si="8"/>
        <v>02.02.507.0002427271/17</v>
      </c>
      <c r="C221" s="24"/>
      <c r="D221" s="24"/>
      <c r="E221" s="24"/>
      <c r="F221" s="24"/>
      <c r="G221" s="24"/>
      <c r="H221" s="24"/>
      <c r="I221" s="69" t="str">
        <f t="shared" si="9"/>
        <v>PAGAMENTO ZERO</v>
      </c>
      <c r="J221" s="24"/>
      <c r="K221" s="24"/>
      <c r="L221" s="24"/>
      <c r="M221" s="24"/>
      <c r="N221" s="24"/>
      <c r="O221" s="70" t="str">
        <f>IF(AND(BA221&gt;=[1]validação!$F$1),"ZURICH SANTANDER","ESCROW")</f>
        <v>ZURICH SANTANDER</v>
      </c>
      <c r="P221" s="23">
        <v>2427271</v>
      </c>
      <c r="Q221" s="23" t="s">
        <v>4121</v>
      </c>
      <c r="R221" s="23" t="s">
        <v>4122</v>
      </c>
      <c r="S221" s="23" t="s">
        <v>52</v>
      </c>
      <c r="T221" s="23"/>
      <c r="U221" s="23" t="s">
        <v>3074</v>
      </c>
      <c r="V221" s="23"/>
      <c r="W221" s="23" t="s">
        <v>56</v>
      </c>
      <c r="X221" s="23">
        <v>0</v>
      </c>
      <c r="Y221" s="23">
        <v>0</v>
      </c>
      <c r="Z221" s="23" t="s">
        <v>56</v>
      </c>
      <c r="AA221" s="23" t="s">
        <v>56</v>
      </c>
      <c r="AB221" s="23" t="s">
        <v>56</v>
      </c>
      <c r="AC221" s="23">
        <v>0</v>
      </c>
      <c r="AD221" s="23"/>
      <c r="AE221" s="23">
        <v>0</v>
      </c>
      <c r="AF221" s="23">
        <v>0</v>
      </c>
      <c r="AG221" s="23" t="s">
        <v>102</v>
      </c>
      <c r="AH221" s="23">
        <v>0</v>
      </c>
      <c r="AI221" s="23" t="s">
        <v>59</v>
      </c>
      <c r="AJ221" s="23" t="s">
        <v>60</v>
      </c>
      <c r="AK221" s="24"/>
      <c r="AL221" s="23" t="s">
        <v>61</v>
      </c>
      <c r="AM221" s="23" t="s">
        <v>2955</v>
      </c>
      <c r="AN221" s="23" t="s">
        <v>3074</v>
      </c>
      <c r="AO221" s="23" t="s">
        <v>88</v>
      </c>
      <c r="AP221" s="23" t="s">
        <v>4123</v>
      </c>
      <c r="AQ221" s="23" t="s">
        <v>65</v>
      </c>
      <c r="AR221" s="23" t="s">
        <v>201</v>
      </c>
      <c r="AS221" s="23" t="s">
        <v>92</v>
      </c>
      <c r="AT221" s="23" t="s">
        <v>3075</v>
      </c>
      <c r="AU221" s="23" t="s">
        <v>93</v>
      </c>
      <c r="AV221" s="23" t="s">
        <v>3967</v>
      </c>
      <c r="AW221" s="23" t="s">
        <v>444</v>
      </c>
      <c r="AX221" s="23">
        <v>0</v>
      </c>
      <c r="AY221" s="23" t="s">
        <v>4124</v>
      </c>
      <c r="AZ221" s="23" t="s">
        <v>3076</v>
      </c>
      <c r="BA221" s="29">
        <v>42815</v>
      </c>
      <c r="BB221" s="23" t="s">
        <v>417</v>
      </c>
      <c r="BC221" s="29">
        <f t="shared" si="10"/>
        <v>42815</v>
      </c>
      <c r="BD221" s="41" t="str">
        <f t="shared" si="11"/>
        <v xml:space="preserve">08/05/2017 </v>
      </c>
      <c r="BE221" s="42">
        <f t="shared" si="12"/>
        <v>48</v>
      </c>
      <c r="BF221" s="43">
        <f t="shared" si="13"/>
        <v>1.6</v>
      </c>
    </row>
    <row r="222" spans="1:58" x14ac:dyDescent="0.25">
      <c r="A222" s="22" t="s">
        <v>3958</v>
      </c>
      <c r="B222" s="24" t="str">
        <f t="shared" si="8"/>
        <v>02.02.507.0002429469/17</v>
      </c>
      <c r="C222" s="24"/>
      <c r="D222" s="24"/>
      <c r="E222" s="24"/>
      <c r="F222" s="24"/>
      <c r="G222" s="24"/>
      <c r="H222" s="24"/>
      <c r="I222" s="69" t="str">
        <f t="shared" si="9"/>
        <v>PAGAMENTO ZERO</v>
      </c>
      <c r="J222" s="24"/>
      <c r="K222" s="24"/>
      <c r="L222" s="24"/>
      <c r="M222" s="24"/>
      <c r="N222" s="24"/>
      <c r="O222" s="70" t="str">
        <f>IF(AND(BA222&gt;=[1]validação!$F$1),"ZURICH SANTANDER","ESCROW")</f>
        <v>ZURICH SANTANDER</v>
      </c>
      <c r="P222" s="23">
        <v>2429469</v>
      </c>
      <c r="Q222" s="23" t="s">
        <v>4125</v>
      </c>
      <c r="R222" s="23" t="s">
        <v>4126</v>
      </c>
      <c r="S222" s="23" t="s">
        <v>52</v>
      </c>
      <c r="T222" s="23"/>
      <c r="U222" s="23" t="s">
        <v>3074</v>
      </c>
      <c r="V222" s="23"/>
      <c r="W222" s="23" t="s">
        <v>56</v>
      </c>
      <c r="X222" s="23">
        <v>0</v>
      </c>
      <c r="Y222" s="23">
        <v>0</v>
      </c>
      <c r="Z222" s="23" t="s">
        <v>56</v>
      </c>
      <c r="AA222" s="23" t="s">
        <v>56</v>
      </c>
      <c r="AB222" s="23" t="s">
        <v>56</v>
      </c>
      <c r="AC222" s="23">
        <v>0</v>
      </c>
      <c r="AD222" s="23"/>
      <c r="AE222" s="23">
        <v>0</v>
      </c>
      <c r="AF222" s="23">
        <v>0</v>
      </c>
      <c r="AG222" s="23" t="s">
        <v>102</v>
      </c>
      <c r="AH222" s="23">
        <v>0</v>
      </c>
      <c r="AI222" s="23" t="s">
        <v>59</v>
      </c>
      <c r="AJ222" s="23" t="s">
        <v>60</v>
      </c>
      <c r="AK222" s="24"/>
      <c r="AL222" s="23" t="s">
        <v>61</v>
      </c>
      <c r="AM222" s="23" t="s">
        <v>2955</v>
      </c>
      <c r="AN222" s="23" t="s">
        <v>3074</v>
      </c>
      <c r="AO222" s="23" t="s">
        <v>88</v>
      </c>
      <c r="AP222" s="23" t="s">
        <v>169</v>
      </c>
      <c r="AQ222" s="23" t="s">
        <v>65</v>
      </c>
      <c r="AR222" s="23" t="s">
        <v>201</v>
      </c>
      <c r="AS222" s="23" t="s">
        <v>92</v>
      </c>
      <c r="AT222" s="23" t="s">
        <v>3075</v>
      </c>
      <c r="AU222" s="23" t="s">
        <v>93</v>
      </c>
      <c r="AV222" s="23" t="s">
        <v>3967</v>
      </c>
      <c r="AW222" s="23" t="s">
        <v>444</v>
      </c>
      <c r="AX222" s="23">
        <v>0</v>
      </c>
      <c r="AY222" s="23" t="s">
        <v>4127</v>
      </c>
      <c r="AZ222" s="23" t="s">
        <v>2938</v>
      </c>
      <c r="BA222" s="29">
        <v>42819</v>
      </c>
      <c r="BB222" s="23" t="s">
        <v>417</v>
      </c>
      <c r="BC222" s="29">
        <f t="shared" si="10"/>
        <v>42819</v>
      </c>
      <c r="BD222" s="41" t="str">
        <f t="shared" si="11"/>
        <v xml:space="preserve">08/05/2017 </v>
      </c>
      <c r="BE222" s="42">
        <f t="shared" si="12"/>
        <v>44</v>
      </c>
      <c r="BF222" s="43">
        <f t="shared" si="13"/>
        <v>1.4666666666666666</v>
      </c>
    </row>
    <row r="223" spans="1:58" x14ac:dyDescent="0.25">
      <c r="A223" s="22" t="s">
        <v>3958</v>
      </c>
      <c r="B223" s="24" t="str">
        <f t="shared" si="8"/>
        <v>02.02.507.0002434859/17</v>
      </c>
      <c r="C223" s="24"/>
      <c r="D223" s="24"/>
      <c r="E223" s="24"/>
      <c r="F223" s="24"/>
      <c r="G223" s="24"/>
      <c r="H223" s="24"/>
      <c r="I223" s="69" t="str">
        <f t="shared" si="9"/>
        <v>PAGAMENTO ZERO</v>
      </c>
      <c r="J223" s="24"/>
      <c r="K223" s="24"/>
      <c r="L223" s="24"/>
      <c r="M223" s="24"/>
      <c r="N223" s="24"/>
      <c r="O223" s="70" t="str">
        <f>IF(AND(BA223&gt;=[1]validação!$F$1),"ZURICH SANTANDER","ESCROW")</f>
        <v>ZURICH SANTANDER</v>
      </c>
      <c r="P223" s="23">
        <v>2434859</v>
      </c>
      <c r="Q223" s="23" t="s">
        <v>4128</v>
      </c>
      <c r="R223" s="23" t="s">
        <v>4129</v>
      </c>
      <c r="S223" s="23" t="s">
        <v>52</v>
      </c>
      <c r="T223" s="23"/>
      <c r="U223" s="23" t="s">
        <v>3074</v>
      </c>
      <c r="V223" s="23"/>
      <c r="W223" s="23" t="s">
        <v>56</v>
      </c>
      <c r="X223" s="23">
        <v>0</v>
      </c>
      <c r="Y223" s="23">
        <v>0</v>
      </c>
      <c r="Z223" s="23" t="s">
        <v>56</v>
      </c>
      <c r="AA223" s="23" t="s">
        <v>56</v>
      </c>
      <c r="AB223" s="23" t="s">
        <v>56</v>
      </c>
      <c r="AC223" s="23">
        <v>0</v>
      </c>
      <c r="AD223" s="23"/>
      <c r="AE223" s="23">
        <v>0</v>
      </c>
      <c r="AF223" s="23">
        <v>0</v>
      </c>
      <c r="AG223" s="23" t="s">
        <v>102</v>
      </c>
      <c r="AH223" s="23">
        <v>0</v>
      </c>
      <c r="AI223" s="23" t="s">
        <v>59</v>
      </c>
      <c r="AJ223" s="23" t="s">
        <v>60</v>
      </c>
      <c r="AK223" s="24"/>
      <c r="AL223" s="23" t="s">
        <v>61</v>
      </c>
      <c r="AM223" s="23" t="s">
        <v>2955</v>
      </c>
      <c r="AN223" s="23" t="s">
        <v>3074</v>
      </c>
      <c r="AO223" s="23" t="s">
        <v>88</v>
      </c>
      <c r="AP223" s="23" t="s">
        <v>980</v>
      </c>
      <c r="AQ223" s="23" t="s">
        <v>65</v>
      </c>
      <c r="AR223" s="23" t="s">
        <v>201</v>
      </c>
      <c r="AS223" s="23" t="s">
        <v>92</v>
      </c>
      <c r="AT223" s="23" t="s">
        <v>3075</v>
      </c>
      <c r="AU223" s="23" t="s">
        <v>93</v>
      </c>
      <c r="AV223" s="23" t="s">
        <v>3967</v>
      </c>
      <c r="AW223" s="23" t="s">
        <v>444</v>
      </c>
      <c r="AX223" s="23">
        <v>0</v>
      </c>
      <c r="AY223" s="23" t="s">
        <v>4130</v>
      </c>
      <c r="AZ223" s="23" t="s">
        <v>3125</v>
      </c>
      <c r="BA223" s="29">
        <v>42833</v>
      </c>
      <c r="BB223" s="23" t="s">
        <v>417</v>
      </c>
      <c r="BC223" s="29">
        <f t="shared" si="10"/>
        <v>42833</v>
      </c>
      <c r="BD223" s="41" t="str">
        <f t="shared" si="11"/>
        <v xml:space="preserve">08/05/2017 </v>
      </c>
      <c r="BE223" s="42">
        <f t="shared" si="12"/>
        <v>30</v>
      </c>
      <c r="BF223" s="43">
        <f t="shared" si="13"/>
        <v>1</v>
      </c>
    </row>
    <row r="224" spans="1:58" x14ac:dyDescent="0.25">
      <c r="A224" s="22" t="s">
        <v>3958</v>
      </c>
      <c r="B224" s="24" t="str">
        <f t="shared" si="8"/>
        <v>02.02.507.0002434333/17</v>
      </c>
      <c r="C224" s="24"/>
      <c r="D224" s="24"/>
      <c r="E224" s="24"/>
      <c r="F224" s="24"/>
      <c r="G224" s="24"/>
      <c r="H224" s="24"/>
      <c r="I224" s="69" t="str">
        <f t="shared" si="9"/>
        <v>PAGAMENTO ZERO</v>
      </c>
      <c r="J224" s="24"/>
      <c r="K224" s="24"/>
      <c r="L224" s="24"/>
      <c r="M224" s="24"/>
      <c r="N224" s="24"/>
      <c r="O224" s="70" t="str">
        <f>IF(AND(BA224&gt;=[1]validação!$F$1),"ZURICH SANTANDER","ESCROW")</f>
        <v>ZURICH SANTANDER</v>
      </c>
      <c r="P224" s="23">
        <v>2434333</v>
      </c>
      <c r="Q224" s="23" t="s">
        <v>4131</v>
      </c>
      <c r="R224" s="23" t="s">
        <v>4132</v>
      </c>
      <c r="S224" s="23" t="s">
        <v>52</v>
      </c>
      <c r="T224" s="23"/>
      <c r="U224" s="23" t="s">
        <v>3074</v>
      </c>
      <c r="V224" s="23"/>
      <c r="W224" s="23" t="s">
        <v>56</v>
      </c>
      <c r="X224" s="23">
        <v>0</v>
      </c>
      <c r="Y224" s="23">
        <v>0</v>
      </c>
      <c r="Z224" s="23" t="s">
        <v>56</v>
      </c>
      <c r="AA224" s="23" t="s">
        <v>56</v>
      </c>
      <c r="AB224" s="23" t="s">
        <v>56</v>
      </c>
      <c r="AC224" s="23">
        <v>0</v>
      </c>
      <c r="AD224" s="23"/>
      <c r="AE224" s="23">
        <v>0</v>
      </c>
      <c r="AF224" s="23">
        <v>0</v>
      </c>
      <c r="AG224" s="23" t="s">
        <v>102</v>
      </c>
      <c r="AH224" s="23">
        <v>0</v>
      </c>
      <c r="AI224" s="23" t="s">
        <v>59</v>
      </c>
      <c r="AJ224" s="23" t="s">
        <v>60</v>
      </c>
      <c r="AK224" s="24"/>
      <c r="AL224" s="23" t="s">
        <v>61</v>
      </c>
      <c r="AM224" s="23" t="s">
        <v>2955</v>
      </c>
      <c r="AN224" s="23" t="s">
        <v>3074</v>
      </c>
      <c r="AO224" s="23" t="s">
        <v>88</v>
      </c>
      <c r="AP224" s="23" t="s">
        <v>4046</v>
      </c>
      <c r="AQ224" s="23" t="s">
        <v>65</v>
      </c>
      <c r="AR224" s="23" t="s">
        <v>201</v>
      </c>
      <c r="AS224" s="23" t="s">
        <v>92</v>
      </c>
      <c r="AT224" s="23" t="s">
        <v>3075</v>
      </c>
      <c r="AU224" s="23" t="s">
        <v>93</v>
      </c>
      <c r="AV224" s="23" t="s">
        <v>3967</v>
      </c>
      <c r="AW224" s="23" t="s">
        <v>444</v>
      </c>
      <c r="AX224" s="23">
        <v>0</v>
      </c>
      <c r="AY224" s="23" t="s">
        <v>4133</v>
      </c>
      <c r="AZ224" s="23" t="s">
        <v>4094</v>
      </c>
      <c r="BA224" s="29">
        <v>42832</v>
      </c>
      <c r="BB224" s="23" t="s">
        <v>417</v>
      </c>
      <c r="BC224" s="29">
        <f t="shared" si="10"/>
        <v>42832</v>
      </c>
      <c r="BD224" s="41" t="str">
        <f t="shared" si="11"/>
        <v xml:space="preserve">08/05/2017 </v>
      </c>
      <c r="BE224" s="42">
        <f t="shared" si="12"/>
        <v>31</v>
      </c>
      <c r="BF224" s="43">
        <f t="shared" si="13"/>
        <v>1.0333333333333334</v>
      </c>
    </row>
    <row r="225" spans="1:58" x14ac:dyDescent="0.25">
      <c r="A225" s="22" t="s">
        <v>3958</v>
      </c>
      <c r="B225" s="24" t="str">
        <f t="shared" si="8"/>
        <v>02.02.507.0002440692/17</v>
      </c>
      <c r="C225" s="24"/>
      <c r="D225" s="24"/>
      <c r="E225" s="24"/>
      <c r="F225" s="24"/>
      <c r="G225" s="24"/>
      <c r="H225" s="24"/>
      <c r="I225" s="69" t="str">
        <f t="shared" si="9"/>
        <v>PAGAMENTO ZERO</v>
      </c>
      <c r="J225" s="24"/>
      <c r="K225" s="24"/>
      <c r="L225" s="24"/>
      <c r="M225" s="24"/>
      <c r="N225" s="24"/>
      <c r="O225" s="70" t="str">
        <f>IF(AND(BA225&gt;=[1]validação!$F$1),"ZURICH SANTANDER","ESCROW")</f>
        <v>ZURICH SANTANDER</v>
      </c>
      <c r="P225" s="23">
        <v>2440692</v>
      </c>
      <c r="Q225" s="23" t="s">
        <v>4134</v>
      </c>
      <c r="R225" s="23" t="s">
        <v>4135</v>
      </c>
      <c r="S225" s="23" t="s">
        <v>52</v>
      </c>
      <c r="T225" s="23"/>
      <c r="U225" s="23" t="s">
        <v>3074</v>
      </c>
      <c r="V225" s="23"/>
      <c r="W225" s="23" t="s">
        <v>56</v>
      </c>
      <c r="X225" s="23">
        <v>0</v>
      </c>
      <c r="Y225" s="23">
        <v>0</v>
      </c>
      <c r="Z225" s="23" t="s">
        <v>56</v>
      </c>
      <c r="AA225" s="23" t="s">
        <v>56</v>
      </c>
      <c r="AB225" s="23" t="s">
        <v>56</v>
      </c>
      <c r="AC225" s="23">
        <v>0</v>
      </c>
      <c r="AD225" s="23"/>
      <c r="AE225" s="23">
        <v>0</v>
      </c>
      <c r="AF225" s="23">
        <v>0</v>
      </c>
      <c r="AG225" s="23" t="s">
        <v>102</v>
      </c>
      <c r="AH225" s="23">
        <v>0</v>
      </c>
      <c r="AI225" s="23" t="s">
        <v>59</v>
      </c>
      <c r="AJ225" s="23" t="s">
        <v>60</v>
      </c>
      <c r="AK225" s="24"/>
      <c r="AL225" s="23" t="s">
        <v>61</v>
      </c>
      <c r="AM225" s="23" t="s">
        <v>2955</v>
      </c>
      <c r="AN225" s="23" t="s">
        <v>3074</v>
      </c>
      <c r="AO225" s="23" t="s">
        <v>88</v>
      </c>
      <c r="AP225" s="23" t="s">
        <v>4079</v>
      </c>
      <c r="AQ225" s="23" t="s">
        <v>65</v>
      </c>
      <c r="AR225" s="23" t="s">
        <v>201</v>
      </c>
      <c r="AS225" s="23" t="s">
        <v>92</v>
      </c>
      <c r="AT225" s="23" t="s">
        <v>3075</v>
      </c>
      <c r="AU225" s="23" t="s">
        <v>93</v>
      </c>
      <c r="AV225" s="23" t="s">
        <v>3967</v>
      </c>
      <c r="AW225" s="23" t="s">
        <v>444</v>
      </c>
      <c r="AX225" s="23">
        <v>0</v>
      </c>
      <c r="AY225" s="23" t="s">
        <v>4136</v>
      </c>
      <c r="AZ225" s="23" t="s">
        <v>4137</v>
      </c>
      <c r="BA225" s="29">
        <v>42850</v>
      </c>
      <c r="BB225" s="23" t="s">
        <v>417</v>
      </c>
      <c r="BC225" s="29">
        <f t="shared" si="10"/>
        <v>42850</v>
      </c>
      <c r="BD225" s="41" t="str">
        <f t="shared" si="11"/>
        <v xml:space="preserve">08/05/2017 </v>
      </c>
      <c r="BE225" s="42">
        <f t="shared" si="12"/>
        <v>13</v>
      </c>
      <c r="BF225" s="43">
        <f t="shared" si="13"/>
        <v>0.43333333333333335</v>
      </c>
    </row>
    <row r="226" spans="1:58" x14ac:dyDescent="0.25">
      <c r="A226" s="22" t="s">
        <v>3958</v>
      </c>
      <c r="B226" s="24" t="str">
        <f t="shared" si="8"/>
        <v>02.02.507.0002440669/17</v>
      </c>
      <c r="C226" s="24"/>
      <c r="D226" s="24"/>
      <c r="E226" s="24"/>
      <c r="F226" s="24"/>
      <c r="G226" s="24"/>
      <c r="H226" s="24"/>
      <c r="I226" s="69" t="str">
        <f t="shared" si="9"/>
        <v>PAGAMENTO ZERO</v>
      </c>
      <c r="J226" s="24"/>
      <c r="K226" s="24"/>
      <c r="L226" s="24"/>
      <c r="M226" s="24"/>
      <c r="N226" s="24"/>
      <c r="O226" s="70" t="str">
        <f>IF(AND(BA226&gt;=[1]validação!$F$1),"ZURICH SANTANDER","ESCROW")</f>
        <v>ZURICH SANTANDER</v>
      </c>
      <c r="P226" s="23">
        <v>2440669</v>
      </c>
      <c r="Q226" s="23" t="s">
        <v>4138</v>
      </c>
      <c r="R226" s="23" t="s">
        <v>4139</v>
      </c>
      <c r="S226" s="23" t="s">
        <v>52</v>
      </c>
      <c r="T226" s="23"/>
      <c r="U226" s="23" t="s">
        <v>3074</v>
      </c>
      <c r="V226" s="23"/>
      <c r="W226" s="23" t="s">
        <v>56</v>
      </c>
      <c r="X226" s="23">
        <v>0</v>
      </c>
      <c r="Y226" s="23">
        <v>0</v>
      </c>
      <c r="Z226" s="23" t="s">
        <v>56</v>
      </c>
      <c r="AA226" s="23" t="s">
        <v>56</v>
      </c>
      <c r="AB226" s="23" t="s">
        <v>56</v>
      </c>
      <c r="AC226" s="23">
        <v>0</v>
      </c>
      <c r="AD226" s="23"/>
      <c r="AE226" s="23">
        <v>0</v>
      </c>
      <c r="AF226" s="23">
        <v>0</v>
      </c>
      <c r="AG226" s="23" t="s">
        <v>102</v>
      </c>
      <c r="AH226" s="23">
        <v>0</v>
      </c>
      <c r="AI226" s="23" t="s">
        <v>59</v>
      </c>
      <c r="AJ226" s="23" t="s">
        <v>60</v>
      </c>
      <c r="AK226" s="24"/>
      <c r="AL226" s="23" t="s">
        <v>61</v>
      </c>
      <c r="AM226" s="23" t="s">
        <v>2955</v>
      </c>
      <c r="AN226" s="23" t="s">
        <v>3074</v>
      </c>
      <c r="AO226" s="23" t="s">
        <v>88</v>
      </c>
      <c r="AP226" s="23" t="s">
        <v>4123</v>
      </c>
      <c r="AQ226" s="23" t="s">
        <v>65</v>
      </c>
      <c r="AR226" s="23" t="s">
        <v>201</v>
      </c>
      <c r="AS226" s="23" t="s">
        <v>92</v>
      </c>
      <c r="AT226" s="23" t="s">
        <v>3075</v>
      </c>
      <c r="AU226" s="23" t="s">
        <v>93</v>
      </c>
      <c r="AV226" s="23" t="s">
        <v>3967</v>
      </c>
      <c r="AW226" s="23" t="s">
        <v>444</v>
      </c>
      <c r="AX226" s="23">
        <v>0</v>
      </c>
      <c r="AY226" s="23" t="s">
        <v>4140</v>
      </c>
      <c r="AZ226" s="23" t="s">
        <v>4137</v>
      </c>
      <c r="BA226" s="29">
        <v>42850</v>
      </c>
      <c r="BB226" s="23" t="s">
        <v>417</v>
      </c>
      <c r="BC226" s="29">
        <f t="shared" si="10"/>
        <v>42850</v>
      </c>
      <c r="BD226" s="41" t="str">
        <f t="shared" si="11"/>
        <v xml:space="preserve">08/05/2017 </v>
      </c>
      <c r="BE226" s="42">
        <f t="shared" si="12"/>
        <v>13</v>
      </c>
      <c r="BF226" s="43">
        <f t="shared" si="13"/>
        <v>0.43333333333333335</v>
      </c>
    </row>
    <row r="227" spans="1:58" x14ac:dyDescent="0.25">
      <c r="A227" s="22" t="s">
        <v>3958</v>
      </c>
      <c r="B227" s="24" t="str">
        <f t="shared" si="8"/>
        <v>02.02.507.0002440847/17</v>
      </c>
      <c r="C227" s="24"/>
      <c r="D227" s="24"/>
      <c r="E227" s="24"/>
      <c r="F227" s="24"/>
      <c r="G227" s="24"/>
      <c r="H227" s="24"/>
      <c r="I227" s="69" t="str">
        <f t="shared" si="9"/>
        <v>PAGAMENTO ZERO</v>
      </c>
      <c r="J227" s="24"/>
      <c r="K227" s="24"/>
      <c r="L227" s="24"/>
      <c r="M227" s="24"/>
      <c r="N227" s="24"/>
      <c r="O227" s="70" t="str">
        <f>IF(AND(BA227&gt;=[1]validação!$F$1),"ZURICH SANTANDER","ESCROW")</f>
        <v>ZURICH SANTANDER</v>
      </c>
      <c r="P227" s="23">
        <v>2440847</v>
      </c>
      <c r="Q227" s="23" t="s">
        <v>4141</v>
      </c>
      <c r="R227" s="23" t="s">
        <v>4142</v>
      </c>
      <c r="S227" s="23" t="s">
        <v>52</v>
      </c>
      <c r="T227" s="23"/>
      <c r="U227" s="23" t="s">
        <v>3074</v>
      </c>
      <c r="V227" s="23"/>
      <c r="W227" s="23" t="s">
        <v>56</v>
      </c>
      <c r="X227" s="23">
        <v>0</v>
      </c>
      <c r="Y227" s="23">
        <v>0</v>
      </c>
      <c r="Z227" s="23" t="s">
        <v>56</v>
      </c>
      <c r="AA227" s="23" t="s">
        <v>56</v>
      </c>
      <c r="AB227" s="23" t="s">
        <v>56</v>
      </c>
      <c r="AC227" s="23">
        <v>0</v>
      </c>
      <c r="AD227" s="23"/>
      <c r="AE227" s="23">
        <v>0</v>
      </c>
      <c r="AF227" s="23">
        <v>0</v>
      </c>
      <c r="AG227" s="23" t="s">
        <v>102</v>
      </c>
      <c r="AH227" s="23">
        <v>0</v>
      </c>
      <c r="AI227" s="23" t="s">
        <v>59</v>
      </c>
      <c r="AJ227" s="23" t="s">
        <v>60</v>
      </c>
      <c r="AK227" s="24"/>
      <c r="AL227" s="23" t="s">
        <v>61</v>
      </c>
      <c r="AM227" s="23" t="s">
        <v>2955</v>
      </c>
      <c r="AN227" s="23" t="s">
        <v>3074</v>
      </c>
      <c r="AO227" s="23" t="s">
        <v>88</v>
      </c>
      <c r="AP227" s="23" t="s">
        <v>2078</v>
      </c>
      <c r="AQ227" s="23" t="s">
        <v>65</v>
      </c>
      <c r="AR227" s="23" t="s">
        <v>201</v>
      </c>
      <c r="AS227" s="23" t="s">
        <v>92</v>
      </c>
      <c r="AT227" s="23" t="s">
        <v>3075</v>
      </c>
      <c r="AU227" s="23" t="s">
        <v>93</v>
      </c>
      <c r="AV227" s="23" t="s">
        <v>3967</v>
      </c>
      <c r="AW227" s="23" t="s">
        <v>444</v>
      </c>
      <c r="AX227" s="23">
        <v>0</v>
      </c>
      <c r="AY227" s="23" t="s">
        <v>4143</v>
      </c>
      <c r="AZ227" s="23" t="s">
        <v>4137</v>
      </c>
      <c r="BA227" s="29">
        <v>42850</v>
      </c>
      <c r="BB227" s="23" t="s">
        <v>417</v>
      </c>
      <c r="BC227" s="29">
        <f t="shared" si="10"/>
        <v>42850</v>
      </c>
      <c r="BD227" s="41" t="str">
        <f t="shared" si="11"/>
        <v xml:space="preserve">08/05/2017 </v>
      </c>
      <c r="BE227" s="42">
        <f t="shared" si="12"/>
        <v>13</v>
      </c>
      <c r="BF227" s="43">
        <f t="shared" si="13"/>
        <v>0.43333333333333335</v>
      </c>
    </row>
    <row r="228" spans="1:58" x14ac:dyDescent="0.25">
      <c r="A228" s="22" t="s">
        <v>3958</v>
      </c>
      <c r="B228" s="24" t="str">
        <f t="shared" si="8"/>
        <v>02.02.507.0002442645/16</v>
      </c>
      <c r="C228" s="24"/>
      <c r="D228" s="24"/>
      <c r="E228" s="24"/>
      <c r="F228" s="24"/>
      <c r="G228" s="24"/>
      <c r="H228" s="24"/>
      <c r="I228" s="69" t="str">
        <f t="shared" si="9"/>
        <v>PAGAMENTO ZERO</v>
      </c>
      <c r="J228" s="24"/>
      <c r="K228" s="24"/>
      <c r="L228" s="24"/>
      <c r="M228" s="24"/>
      <c r="N228" s="24"/>
      <c r="O228" s="70" t="str">
        <f>IF(AND(BA228&gt;=[1]validação!$F$1),"ZURICH SANTANDER","ESCROW")</f>
        <v>ZURICH SANTANDER</v>
      </c>
      <c r="P228" s="23">
        <v>2442645</v>
      </c>
      <c r="Q228" s="23" t="s">
        <v>4144</v>
      </c>
      <c r="R228" s="23" t="s">
        <v>4145</v>
      </c>
      <c r="S228" s="23" t="s">
        <v>52</v>
      </c>
      <c r="T228" s="23"/>
      <c r="U228" s="23" t="s">
        <v>3074</v>
      </c>
      <c r="V228" s="23"/>
      <c r="W228" s="23" t="s">
        <v>56</v>
      </c>
      <c r="X228" s="23">
        <v>0</v>
      </c>
      <c r="Y228" s="23">
        <v>0</v>
      </c>
      <c r="Z228" s="23" t="s">
        <v>56</v>
      </c>
      <c r="AA228" s="23" t="s">
        <v>56</v>
      </c>
      <c r="AB228" s="23" t="s">
        <v>56</v>
      </c>
      <c r="AC228" s="23">
        <v>0</v>
      </c>
      <c r="AD228" s="23"/>
      <c r="AE228" s="23">
        <v>0</v>
      </c>
      <c r="AF228" s="23">
        <v>0</v>
      </c>
      <c r="AG228" s="23" t="s">
        <v>102</v>
      </c>
      <c r="AH228" s="23">
        <v>0</v>
      </c>
      <c r="AI228" s="23" t="s">
        <v>59</v>
      </c>
      <c r="AJ228" s="23" t="s">
        <v>60</v>
      </c>
      <c r="AK228" s="24"/>
      <c r="AL228" s="23" t="s">
        <v>61</v>
      </c>
      <c r="AM228" s="23" t="s">
        <v>2955</v>
      </c>
      <c r="AN228" s="23" t="s">
        <v>3074</v>
      </c>
      <c r="AO228" s="23" t="s">
        <v>88</v>
      </c>
      <c r="AP228" s="23" t="s">
        <v>153</v>
      </c>
      <c r="AQ228" s="23" t="s">
        <v>65</v>
      </c>
      <c r="AR228" s="23" t="s">
        <v>1184</v>
      </c>
      <c r="AS228" s="23" t="s">
        <v>283</v>
      </c>
      <c r="AT228" s="23" t="s">
        <v>3075</v>
      </c>
      <c r="AU228" s="23" t="s">
        <v>93</v>
      </c>
      <c r="AV228" s="23" t="s">
        <v>3967</v>
      </c>
      <c r="AW228" s="23" t="s">
        <v>444</v>
      </c>
      <c r="AX228" s="23">
        <v>0</v>
      </c>
      <c r="AY228" s="23" t="s">
        <v>4146</v>
      </c>
      <c r="AZ228" s="23" t="s">
        <v>2080</v>
      </c>
      <c r="BA228" s="29">
        <v>42853</v>
      </c>
      <c r="BB228" s="23" t="s">
        <v>417</v>
      </c>
      <c r="BC228" s="29">
        <f t="shared" si="10"/>
        <v>42853</v>
      </c>
      <c r="BD228" s="41" t="str">
        <f t="shared" si="11"/>
        <v xml:space="preserve">08/05/2017 </v>
      </c>
      <c r="BE228" s="42">
        <f t="shared" si="12"/>
        <v>10</v>
      </c>
      <c r="BF228" s="43">
        <f t="shared" si="13"/>
        <v>0.33333333333333331</v>
      </c>
    </row>
    <row r="229" spans="1:58" x14ac:dyDescent="0.25">
      <c r="A229" s="22" t="s">
        <v>3958</v>
      </c>
      <c r="B229" s="24" t="str">
        <f t="shared" si="8"/>
        <v>02.02.507.0002443477/16</v>
      </c>
      <c r="C229" s="24"/>
      <c r="D229" s="24"/>
      <c r="E229" s="24"/>
      <c r="F229" s="24"/>
      <c r="G229" s="24"/>
      <c r="H229" s="24"/>
      <c r="I229" s="69" t="str">
        <f t="shared" si="9"/>
        <v>PAGAMENTO ZERO</v>
      </c>
      <c r="J229" s="24"/>
      <c r="K229" s="24"/>
      <c r="L229" s="24"/>
      <c r="M229" s="24"/>
      <c r="N229" s="24"/>
      <c r="O229" s="70" t="str">
        <f>IF(AND(BA229&gt;=[1]validação!$F$1),"ZURICH SANTANDER","ESCROW")</f>
        <v>ZURICH SANTANDER</v>
      </c>
      <c r="P229" s="23">
        <v>2443477</v>
      </c>
      <c r="Q229" s="23" t="s">
        <v>4147</v>
      </c>
      <c r="R229" s="23" t="s">
        <v>4148</v>
      </c>
      <c r="S229" s="23" t="s">
        <v>52</v>
      </c>
      <c r="T229" s="23"/>
      <c r="U229" s="23" t="s">
        <v>3074</v>
      </c>
      <c r="V229" s="23"/>
      <c r="W229" s="23" t="s">
        <v>56</v>
      </c>
      <c r="X229" s="23">
        <v>0</v>
      </c>
      <c r="Y229" s="23">
        <v>0</v>
      </c>
      <c r="Z229" s="23" t="s">
        <v>56</v>
      </c>
      <c r="AA229" s="23" t="s">
        <v>56</v>
      </c>
      <c r="AB229" s="23" t="s">
        <v>56</v>
      </c>
      <c r="AC229" s="23">
        <v>0</v>
      </c>
      <c r="AD229" s="23"/>
      <c r="AE229" s="23">
        <v>0</v>
      </c>
      <c r="AF229" s="23">
        <v>0</v>
      </c>
      <c r="AG229" s="23" t="s">
        <v>102</v>
      </c>
      <c r="AH229" s="23">
        <v>0</v>
      </c>
      <c r="AI229" s="23" t="s">
        <v>59</v>
      </c>
      <c r="AJ229" s="23" t="s">
        <v>60</v>
      </c>
      <c r="AK229" s="24"/>
      <c r="AL229" s="23" t="s">
        <v>61</v>
      </c>
      <c r="AM229" s="23" t="s">
        <v>2955</v>
      </c>
      <c r="AN229" s="23" t="s">
        <v>3074</v>
      </c>
      <c r="AO229" s="23" t="s">
        <v>88</v>
      </c>
      <c r="AP229" s="23" t="s">
        <v>89</v>
      </c>
      <c r="AQ229" s="23" t="s">
        <v>90</v>
      </c>
      <c r="AR229" s="23" t="s">
        <v>3086</v>
      </c>
      <c r="AS229" s="23" t="s">
        <v>283</v>
      </c>
      <c r="AT229" s="23" t="s">
        <v>3075</v>
      </c>
      <c r="AU229" s="23" t="s">
        <v>93</v>
      </c>
      <c r="AV229" s="23" t="s">
        <v>3967</v>
      </c>
      <c r="AW229" s="23" t="s">
        <v>444</v>
      </c>
      <c r="AX229" s="23">
        <v>0</v>
      </c>
      <c r="AY229" s="23" t="s">
        <v>4149</v>
      </c>
      <c r="AZ229" s="23" t="s">
        <v>3169</v>
      </c>
      <c r="BA229" s="29">
        <v>42858</v>
      </c>
      <c r="BB229" s="23" t="s">
        <v>417</v>
      </c>
      <c r="BC229" s="29">
        <f t="shared" si="10"/>
        <v>42858</v>
      </c>
      <c r="BD229" s="41" t="str">
        <f t="shared" si="11"/>
        <v xml:space="preserve">08/05/2017 </v>
      </c>
      <c r="BE229" s="42">
        <f t="shared" si="12"/>
        <v>5</v>
      </c>
      <c r="BF229" s="43">
        <f t="shared" si="13"/>
        <v>0.16666666666666666</v>
      </c>
    </row>
    <row r="230" spans="1:58" x14ac:dyDescent="0.25">
      <c r="A230" s="22" t="s">
        <v>3958</v>
      </c>
      <c r="B230" s="24" t="str">
        <f t="shared" si="8"/>
        <v>02.02.507.0002440964/17</v>
      </c>
      <c r="C230" s="24"/>
      <c r="D230" s="24"/>
      <c r="E230" s="24"/>
      <c r="F230" s="24"/>
      <c r="G230" s="24"/>
      <c r="H230" s="24"/>
      <c r="I230" s="69" t="str">
        <f t="shared" si="9"/>
        <v>PAGAMENTO ZERO</v>
      </c>
      <c r="J230" s="24"/>
      <c r="K230" s="24"/>
      <c r="L230" s="24"/>
      <c r="M230" s="24"/>
      <c r="N230" s="24"/>
      <c r="O230" s="70" t="str">
        <f>IF(AND(BA230&gt;=[1]validação!$F$1),"ZURICH SANTANDER","ESCROW")</f>
        <v>ZURICH SANTANDER</v>
      </c>
      <c r="P230" s="23">
        <v>2440964</v>
      </c>
      <c r="Q230" s="23" t="s">
        <v>4150</v>
      </c>
      <c r="R230" s="23" t="s">
        <v>4151</v>
      </c>
      <c r="S230" s="23" t="s">
        <v>52</v>
      </c>
      <c r="T230" s="23"/>
      <c r="U230" s="23" t="s">
        <v>3074</v>
      </c>
      <c r="V230" s="23"/>
      <c r="W230" s="23" t="s">
        <v>56</v>
      </c>
      <c r="X230" s="23">
        <v>0</v>
      </c>
      <c r="Y230" s="23">
        <v>0</v>
      </c>
      <c r="Z230" s="23" t="s">
        <v>56</v>
      </c>
      <c r="AA230" s="23" t="s">
        <v>56</v>
      </c>
      <c r="AB230" s="23" t="s">
        <v>56</v>
      </c>
      <c r="AC230" s="23">
        <v>0</v>
      </c>
      <c r="AD230" s="23"/>
      <c r="AE230" s="23">
        <v>0</v>
      </c>
      <c r="AF230" s="23">
        <v>0</v>
      </c>
      <c r="AG230" s="23" t="s">
        <v>102</v>
      </c>
      <c r="AH230" s="23">
        <v>0</v>
      </c>
      <c r="AI230" s="23" t="s">
        <v>59</v>
      </c>
      <c r="AJ230" s="23" t="s">
        <v>60</v>
      </c>
      <c r="AK230" s="24"/>
      <c r="AL230" s="23" t="s">
        <v>61</v>
      </c>
      <c r="AM230" s="23" t="s">
        <v>2955</v>
      </c>
      <c r="AN230" s="23" t="s">
        <v>3074</v>
      </c>
      <c r="AO230" s="23" t="s">
        <v>88</v>
      </c>
      <c r="AP230" s="23" t="s">
        <v>4152</v>
      </c>
      <c r="AQ230" s="23" t="s">
        <v>65</v>
      </c>
      <c r="AR230" s="23" t="s">
        <v>201</v>
      </c>
      <c r="AS230" s="23" t="s">
        <v>92</v>
      </c>
      <c r="AT230" s="23" t="s">
        <v>3075</v>
      </c>
      <c r="AU230" s="23" t="s">
        <v>93</v>
      </c>
      <c r="AV230" s="23" t="s">
        <v>3967</v>
      </c>
      <c r="AW230" s="23" t="s">
        <v>444</v>
      </c>
      <c r="AX230" s="23">
        <v>0</v>
      </c>
      <c r="AY230" s="23" t="s">
        <v>4153</v>
      </c>
      <c r="AZ230" s="23" t="s">
        <v>4154</v>
      </c>
      <c r="BA230" s="29">
        <v>42850</v>
      </c>
      <c r="BB230" s="23" t="s">
        <v>417</v>
      </c>
      <c r="BC230" s="29">
        <f t="shared" si="10"/>
        <v>42850</v>
      </c>
      <c r="BD230" s="41" t="str">
        <f t="shared" si="11"/>
        <v xml:space="preserve">08/05/2017 </v>
      </c>
      <c r="BE230" s="42">
        <f t="shared" si="12"/>
        <v>13</v>
      </c>
      <c r="BF230" s="43">
        <f t="shared" si="13"/>
        <v>0.43333333333333335</v>
      </c>
    </row>
    <row r="231" spans="1:58" x14ac:dyDescent="0.25">
      <c r="A231" s="22" t="s">
        <v>3958</v>
      </c>
      <c r="B231" s="24" t="str">
        <f t="shared" si="8"/>
        <v>02.02.507.0002440933/17</v>
      </c>
      <c r="C231" s="24"/>
      <c r="D231" s="24"/>
      <c r="E231" s="24"/>
      <c r="F231" s="24"/>
      <c r="G231" s="24"/>
      <c r="H231" s="24"/>
      <c r="I231" s="69" t="str">
        <f t="shared" si="9"/>
        <v>PAGAMENTO ZERO</v>
      </c>
      <c r="J231" s="24"/>
      <c r="K231" s="24"/>
      <c r="L231" s="24"/>
      <c r="M231" s="24"/>
      <c r="N231" s="24"/>
      <c r="O231" s="70" t="str">
        <f>IF(AND(BA231&gt;=[1]validação!$F$1),"ZURICH SANTANDER","ESCROW")</f>
        <v>ZURICH SANTANDER</v>
      </c>
      <c r="P231" s="23">
        <v>2440933</v>
      </c>
      <c r="Q231" s="23" t="s">
        <v>4155</v>
      </c>
      <c r="R231" s="23" t="s">
        <v>4156</v>
      </c>
      <c r="S231" s="23" t="s">
        <v>52</v>
      </c>
      <c r="T231" s="23"/>
      <c r="U231" s="23" t="s">
        <v>3074</v>
      </c>
      <c r="V231" s="23"/>
      <c r="W231" s="23" t="s">
        <v>56</v>
      </c>
      <c r="X231" s="23">
        <v>0</v>
      </c>
      <c r="Y231" s="23">
        <v>0</v>
      </c>
      <c r="Z231" s="23" t="s">
        <v>56</v>
      </c>
      <c r="AA231" s="23" t="s">
        <v>56</v>
      </c>
      <c r="AB231" s="23" t="s">
        <v>56</v>
      </c>
      <c r="AC231" s="23">
        <v>0</v>
      </c>
      <c r="AD231" s="23"/>
      <c r="AE231" s="23">
        <v>0</v>
      </c>
      <c r="AF231" s="23">
        <v>0</v>
      </c>
      <c r="AG231" s="23" t="s">
        <v>102</v>
      </c>
      <c r="AH231" s="23">
        <v>0</v>
      </c>
      <c r="AI231" s="23" t="s">
        <v>59</v>
      </c>
      <c r="AJ231" s="23" t="s">
        <v>60</v>
      </c>
      <c r="AK231" s="24"/>
      <c r="AL231" s="23" t="s">
        <v>61</v>
      </c>
      <c r="AM231" s="23" t="s">
        <v>2955</v>
      </c>
      <c r="AN231" s="23" t="s">
        <v>3074</v>
      </c>
      <c r="AO231" s="23" t="s">
        <v>88</v>
      </c>
      <c r="AP231" s="23" t="s">
        <v>2078</v>
      </c>
      <c r="AQ231" s="23" t="s">
        <v>65</v>
      </c>
      <c r="AR231" s="23" t="s">
        <v>201</v>
      </c>
      <c r="AS231" s="23" t="s">
        <v>92</v>
      </c>
      <c r="AT231" s="23" t="s">
        <v>3075</v>
      </c>
      <c r="AU231" s="23" t="s">
        <v>93</v>
      </c>
      <c r="AV231" s="23" t="s">
        <v>3967</v>
      </c>
      <c r="AW231" s="23" t="s">
        <v>444</v>
      </c>
      <c r="AX231" s="23">
        <v>0</v>
      </c>
      <c r="AY231" s="23" t="s">
        <v>4157</v>
      </c>
      <c r="AZ231" s="23" t="s">
        <v>4154</v>
      </c>
      <c r="BA231" s="29">
        <v>42850</v>
      </c>
      <c r="BB231" s="23" t="s">
        <v>417</v>
      </c>
      <c r="BC231" s="29">
        <f t="shared" si="10"/>
        <v>42850</v>
      </c>
      <c r="BD231" s="41" t="str">
        <f t="shared" si="11"/>
        <v xml:space="preserve">08/05/2017 </v>
      </c>
      <c r="BE231" s="42">
        <f t="shared" si="12"/>
        <v>13</v>
      </c>
      <c r="BF231" s="43">
        <f t="shared" si="13"/>
        <v>0.43333333333333335</v>
      </c>
    </row>
    <row r="232" spans="1:58" x14ac:dyDescent="0.25">
      <c r="A232" s="22" t="s">
        <v>3958</v>
      </c>
      <c r="B232" s="24" t="str">
        <f t="shared" si="8"/>
        <v>02.02.507.0002440924/17</v>
      </c>
      <c r="C232" s="24"/>
      <c r="D232" s="24"/>
      <c r="E232" s="24"/>
      <c r="F232" s="24"/>
      <c r="G232" s="24"/>
      <c r="H232" s="24"/>
      <c r="I232" s="69" t="str">
        <f t="shared" si="9"/>
        <v>PAGAMENTO ZERO</v>
      </c>
      <c r="J232" s="24"/>
      <c r="K232" s="24"/>
      <c r="L232" s="24"/>
      <c r="M232" s="24"/>
      <c r="N232" s="24"/>
      <c r="O232" s="70" t="str">
        <f>IF(AND(BA232&gt;=[1]validação!$F$1),"ZURICH SANTANDER","ESCROW")</f>
        <v>ZURICH SANTANDER</v>
      </c>
      <c r="P232" s="23">
        <v>2440924</v>
      </c>
      <c r="Q232" s="23" t="s">
        <v>4158</v>
      </c>
      <c r="R232" s="23" t="s">
        <v>4159</v>
      </c>
      <c r="S232" s="23" t="s">
        <v>52</v>
      </c>
      <c r="T232" s="23"/>
      <c r="U232" s="23" t="s">
        <v>3074</v>
      </c>
      <c r="V232" s="23"/>
      <c r="W232" s="23" t="s">
        <v>56</v>
      </c>
      <c r="X232" s="23">
        <v>0</v>
      </c>
      <c r="Y232" s="23">
        <v>0</v>
      </c>
      <c r="Z232" s="23" t="s">
        <v>56</v>
      </c>
      <c r="AA232" s="23" t="s">
        <v>56</v>
      </c>
      <c r="AB232" s="23" t="s">
        <v>56</v>
      </c>
      <c r="AC232" s="23">
        <v>0</v>
      </c>
      <c r="AD232" s="23"/>
      <c r="AE232" s="23">
        <v>0</v>
      </c>
      <c r="AF232" s="23">
        <v>0</v>
      </c>
      <c r="AG232" s="23" t="s">
        <v>102</v>
      </c>
      <c r="AH232" s="23">
        <v>0</v>
      </c>
      <c r="AI232" s="23" t="s">
        <v>59</v>
      </c>
      <c r="AJ232" s="23" t="s">
        <v>60</v>
      </c>
      <c r="AK232" s="24"/>
      <c r="AL232" s="23" t="s">
        <v>61</v>
      </c>
      <c r="AM232" s="23" t="s">
        <v>2955</v>
      </c>
      <c r="AN232" s="23" t="s">
        <v>3074</v>
      </c>
      <c r="AO232" s="23" t="s">
        <v>88</v>
      </c>
      <c r="AP232" s="23" t="s">
        <v>590</v>
      </c>
      <c r="AQ232" s="23" t="s">
        <v>65</v>
      </c>
      <c r="AR232" s="23" t="s">
        <v>201</v>
      </c>
      <c r="AS232" s="23" t="s">
        <v>92</v>
      </c>
      <c r="AT232" s="23" t="s">
        <v>3075</v>
      </c>
      <c r="AU232" s="23" t="s">
        <v>93</v>
      </c>
      <c r="AV232" s="23" t="s">
        <v>3967</v>
      </c>
      <c r="AW232" s="23" t="s">
        <v>444</v>
      </c>
      <c r="AX232" s="23">
        <v>0</v>
      </c>
      <c r="AY232" s="23" t="s">
        <v>4160</v>
      </c>
      <c r="AZ232" s="23" t="s">
        <v>4154</v>
      </c>
      <c r="BA232" s="29">
        <v>42850</v>
      </c>
      <c r="BB232" s="23" t="s">
        <v>417</v>
      </c>
      <c r="BC232" s="29">
        <f t="shared" si="10"/>
        <v>42850</v>
      </c>
      <c r="BD232" s="41" t="str">
        <f t="shared" si="11"/>
        <v xml:space="preserve">08/05/2017 </v>
      </c>
      <c r="BE232" s="42">
        <f t="shared" si="12"/>
        <v>13</v>
      </c>
      <c r="BF232" s="43">
        <f t="shared" si="13"/>
        <v>0.43333333333333335</v>
      </c>
    </row>
    <row r="233" spans="1:58" x14ac:dyDescent="0.25">
      <c r="A233" s="22" t="s">
        <v>3958</v>
      </c>
      <c r="B233" s="24" t="str">
        <f t="shared" si="8"/>
        <v>02.02.507.0002440830/17</v>
      </c>
      <c r="C233" s="24"/>
      <c r="D233" s="24"/>
      <c r="E233" s="24"/>
      <c r="F233" s="24"/>
      <c r="G233" s="24"/>
      <c r="H233" s="24"/>
      <c r="I233" s="69" t="str">
        <f t="shared" si="9"/>
        <v>PAGAMENTO ZERO</v>
      </c>
      <c r="J233" s="24"/>
      <c r="K233" s="24"/>
      <c r="L233" s="24"/>
      <c r="M233" s="24"/>
      <c r="N233" s="24"/>
      <c r="O233" s="70" t="str">
        <f>IF(AND(BA233&gt;=[1]validação!$F$1),"ZURICH SANTANDER","ESCROW")</f>
        <v>ZURICH SANTANDER</v>
      </c>
      <c r="P233" s="23">
        <v>2440830</v>
      </c>
      <c r="Q233" s="23" t="s">
        <v>4161</v>
      </c>
      <c r="R233" s="23" t="s">
        <v>4162</v>
      </c>
      <c r="S233" s="23" t="s">
        <v>52</v>
      </c>
      <c r="T233" s="23"/>
      <c r="U233" s="23" t="s">
        <v>3074</v>
      </c>
      <c r="V233" s="23"/>
      <c r="W233" s="23" t="s">
        <v>56</v>
      </c>
      <c r="X233" s="23">
        <v>0</v>
      </c>
      <c r="Y233" s="23">
        <v>0</v>
      </c>
      <c r="Z233" s="23" t="s">
        <v>56</v>
      </c>
      <c r="AA233" s="23" t="s">
        <v>56</v>
      </c>
      <c r="AB233" s="23" t="s">
        <v>56</v>
      </c>
      <c r="AC233" s="23">
        <v>0</v>
      </c>
      <c r="AD233" s="23"/>
      <c r="AE233" s="23">
        <v>0</v>
      </c>
      <c r="AF233" s="23">
        <v>0</v>
      </c>
      <c r="AG233" s="23" t="s">
        <v>102</v>
      </c>
      <c r="AH233" s="23">
        <v>0</v>
      </c>
      <c r="AI233" s="23" t="s">
        <v>59</v>
      </c>
      <c r="AJ233" s="23" t="s">
        <v>60</v>
      </c>
      <c r="AK233" s="24"/>
      <c r="AL233" s="23" t="s">
        <v>61</v>
      </c>
      <c r="AM233" s="23" t="s">
        <v>2955</v>
      </c>
      <c r="AN233" s="23" t="s">
        <v>3074</v>
      </c>
      <c r="AO233" s="23" t="s">
        <v>88</v>
      </c>
      <c r="AP233" s="23" t="s">
        <v>4163</v>
      </c>
      <c r="AQ233" s="23" t="s">
        <v>65</v>
      </c>
      <c r="AR233" s="23" t="s">
        <v>201</v>
      </c>
      <c r="AS233" s="23" t="s">
        <v>92</v>
      </c>
      <c r="AT233" s="23" t="s">
        <v>3075</v>
      </c>
      <c r="AU233" s="23" t="s">
        <v>93</v>
      </c>
      <c r="AV233" s="23" t="s">
        <v>3967</v>
      </c>
      <c r="AW233" s="23" t="s">
        <v>444</v>
      </c>
      <c r="AX233" s="23">
        <v>0</v>
      </c>
      <c r="AY233" s="23" t="s">
        <v>4164</v>
      </c>
      <c r="AZ233" s="23" t="s">
        <v>4154</v>
      </c>
      <c r="BA233" s="29">
        <v>42850</v>
      </c>
      <c r="BB233" s="23" t="s">
        <v>417</v>
      </c>
      <c r="BC233" s="29">
        <f t="shared" si="10"/>
        <v>42850</v>
      </c>
      <c r="BD233" s="41" t="str">
        <f t="shared" si="11"/>
        <v xml:space="preserve">08/05/2017 </v>
      </c>
      <c r="BE233" s="42">
        <f t="shared" si="12"/>
        <v>13</v>
      </c>
      <c r="BF233" s="43">
        <f t="shared" si="13"/>
        <v>0.43333333333333335</v>
      </c>
    </row>
    <row r="234" spans="1:58" x14ac:dyDescent="0.25">
      <c r="A234" s="22" t="s">
        <v>3958</v>
      </c>
      <c r="B234" s="24" t="str">
        <f t="shared" si="8"/>
        <v>02.02.507.0002440757/17</v>
      </c>
      <c r="C234" s="24"/>
      <c r="D234" s="24"/>
      <c r="E234" s="24"/>
      <c r="F234" s="24"/>
      <c r="G234" s="24"/>
      <c r="H234" s="24"/>
      <c r="I234" s="69" t="str">
        <f t="shared" si="9"/>
        <v>PAGAMENTO ZERO</v>
      </c>
      <c r="J234" s="24"/>
      <c r="K234" s="24"/>
      <c r="L234" s="24"/>
      <c r="M234" s="24"/>
      <c r="N234" s="24"/>
      <c r="O234" s="70" t="str">
        <f>IF(AND(BA234&gt;=[1]validação!$F$1),"ZURICH SANTANDER","ESCROW")</f>
        <v>ZURICH SANTANDER</v>
      </c>
      <c r="P234" s="23">
        <v>2440757</v>
      </c>
      <c r="Q234" s="23" t="s">
        <v>4165</v>
      </c>
      <c r="R234" s="23" t="s">
        <v>4166</v>
      </c>
      <c r="S234" s="23" t="s">
        <v>52</v>
      </c>
      <c r="T234" s="23"/>
      <c r="U234" s="23" t="s">
        <v>3074</v>
      </c>
      <c r="V234" s="23"/>
      <c r="W234" s="23" t="s">
        <v>56</v>
      </c>
      <c r="X234" s="23">
        <v>0</v>
      </c>
      <c r="Y234" s="23">
        <v>0</v>
      </c>
      <c r="Z234" s="23" t="s">
        <v>56</v>
      </c>
      <c r="AA234" s="23" t="s">
        <v>56</v>
      </c>
      <c r="AB234" s="23" t="s">
        <v>56</v>
      </c>
      <c r="AC234" s="23">
        <v>0</v>
      </c>
      <c r="AD234" s="23"/>
      <c r="AE234" s="23">
        <v>0</v>
      </c>
      <c r="AF234" s="23">
        <v>0</v>
      </c>
      <c r="AG234" s="23" t="s">
        <v>102</v>
      </c>
      <c r="AH234" s="23">
        <v>0</v>
      </c>
      <c r="AI234" s="23" t="s">
        <v>59</v>
      </c>
      <c r="AJ234" s="23" t="s">
        <v>60</v>
      </c>
      <c r="AK234" s="24"/>
      <c r="AL234" s="23" t="s">
        <v>61</v>
      </c>
      <c r="AM234" s="23" t="s">
        <v>2955</v>
      </c>
      <c r="AN234" s="23" t="s">
        <v>3074</v>
      </c>
      <c r="AO234" s="23" t="s">
        <v>88</v>
      </c>
      <c r="AP234" s="23" t="s">
        <v>200</v>
      </c>
      <c r="AQ234" s="23" t="s">
        <v>65</v>
      </c>
      <c r="AR234" s="23" t="s">
        <v>201</v>
      </c>
      <c r="AS234" s="23" t="s">
        <v>92</v>
      </c>
      <c r="AT234" s="23" t="s">
        <v>3075</v>
      </c>
      <c r="AU234" s="23" t="s">
        <v>93</v>
      </c>
      <c r="AV234" s="23" t="s">
        <v>3967</v>
      </c>
      <c r="AW234" s="23" t="s">
        <v>444</v>
      </c>
      <c r="AX234" s="23">
        <v>0</v>
      </c>
      <c r="AY234" s="23" t="s">
        <v>4167</v>
      </c>
      <c r="AZ234" s="23" t="s">
        <v>4154</v>
      </c>
      <c r="BA234" s="29">
        <v>42850</v>
      </c>
      <c r="BB234" s="23" t="s">
        <v>417</v>
      </c>
      <c r="BC234" s="29">
        <f t="shared" si="10"/>
        <v>42850</v>
      </c>
      <c r="BD234" s="41" t="str">
        <f t="shared" si="11"/>
        <v xml:space="preserve">08/05/2017 </v>
      </c>
      <c r="BE234" s="42">
        <f t="shared" si="12"/>
        <v>13</v>
      </c>
      <c r="BF234" s="43">
        <f t="shared" si="13"/>
        <v>0.43333333333333335</v>
      </c>
    </row>
    <row r="235" spans="1:58" x14ac:dyDescent="0.25">
      <c r="A235" s="22" t="s">
        <v>3958</v>
      </c>
      <c r="B235" s="24" t="str">
        <f t="shared" si="8"/>
        <v>02.02.507.0002440750/17</v>
      </c>
      <c r="C235" s="24"/>
      <c r="D235" s="24"/>
      <c r="E235" s="24"/>
      <c r="F235" s="24"/>
      <c r="G235" s="24"/>
      <c r="H235" s="24"/>
      <c r="I235" s="69" t="str">
        <f t="shared" si="9"/>
        <v>PAGAMENTO ZERO</v>
      </c>
      <c r="J235" s="24"/>
      <c r="K235" s="24"/>
      <c r="L235" s="24"/>
      <c r="M235" s="24"/>
      <c r="N235" s="24"/>
      <c r="O235" s="70" t="str">
        <f>IF(AND(BA235&gt;=[1]validação!$F$1),"ZURICH SANTANDER","ESCROW")</f>
        <v>ZURICH SANTANDER</v>
      </c>
      <c r="P235" s="23">
        <v>2440750</v>
      </c>
      <c r="Q235" s="23" t="s">
        <v>4168</v>
      </c>
      <c r="R235" s="23" t="s">
        <v>4169</v>
      </c>
      <c r="S235" s="23" t="s">
        <v>52</v>
      </c>
      <c r="T235" s="23"/>
      <c r="U235" s="23" t="s">
        <v>3074</v>
      </c>
      <c r="V235" s="23"/>
      <c r="W235" s="23" t="s">
        <v>56</v>
      </c>
      <c r="X235" s="23">
        <v>0</v>
      </c>
      <c r="Y235" s="23">
        <v>0</v>
      </c>
      <c r="Z235" s="23" t="s">
        <v>56</v>
      </c>
      <c r="AA235" s="23" t="s">
        <v>56</v>
      </c>
      <c r="AB235" s="23" t="s">
        <v>56</v>
      </c>
      <c r="AC235" s="23">
        <v>0</v>
      </c>
      <c r="AD235" s="23"/>
      <c r="AE235" s="23">
        <v>0</v>
      </c>
      <c r="AF235" s="23">
        <v>0</v>
      </c>
      <c r="AG235" s="23" t="s">
        <v>102</v>
      </c>
      <c r="AH235" s="23">
        <v>0</v>
      </c>
      <c r="AI235" s="23" t="s">
        <v>59</v>
      </c>
      <c r="AJ235" s="23" t="s">
        <v>60</v>
      </c>
      <c r="AK235" s="24"/>
      <c r="AL235" s="23" t="s">
        <v>61</v>
      </c>
      <c r="AM235" s="23" t="s">
        <v>2955</v>
      </c>
      <c r="AN235" s="23" t="s">
        <v>3074</v>
      </c>
      <c r="AO235" s="23" t="s">
        <v>88</v>
      </c>
      <c r="AP235" s="23" t="s">
        <v>347</v>
      </c>
      <c r="AQ235" s="23" t="s">
        <v>65</v>
      </c>
      <c r="AR235" s="23" t="s">
        <v>201</v>
      </c>
      <c r="AS235" s="23" t="s">
        <v>92</v>
      </c>
      <c r="AT235" s="23" t="s">
        <v>3075</v>
      </c>
      <c r="AU235" s="23" t="s">
        <v>93</v>
      </c>
      <c r="AV235" s="23" t="s">
        <v>3967</v>
      </c>
      <c r="AW235" s="23" t="s">
        <v>444</v>
      </c>
      <c r="AX235" s="23">
        <v>0</v>
      </c>
      <c r="AY235" s="23" t="s">
        <v>4170</v>
      </c>
      <c r="AZ235" s="23" t="s">
        <v>4154</v>
      </c>
      <c r="BA235" s="29">
        <v>42850</v>
      </c>
      <c r="BB235" s="23" t="s">
        <v>417</v>
      </c>
      <c r="BC235" s="29">
        <f t="shared" si="10"/>
        <v>42850</v>
      </c>
      <c r="BD235" s="41" t="str">
        <f t="shared" si="11"/>
        <v xml:space="preserve">08/05/2017 </v>
      </c>
      <c r="BE235" s="42">
        <f t="shared" si="12"/>
        <v>13</v>
      </c>
      <c r="BF235" s="43">
        <f t="shared" si="13"/>
        <v>0.43333333333333335</v>
      </c>
    </row>
    <row r="236" spans="1:58" x14ac:dyDescent="0.25">
      <c r="A236" s="22" t="s">
        <v>3958</v>
      </c>
      <c r="B236" s="24" t="str">
        <f t="shared" si="8"/>
        <v>02.02.507.0002440742/17</v>
      </c>
      <c r="C236" s="24"/>
      <c r="D236" s="24"/>
      <c r="E236" s="24"/>
      <c r="F236" s="24"/>
      <c r="G236" s="24"/>
      <c r="H236" s="24"/>
      <c r="I236" s="69" t="str">
        <f t="shared" si="9"/>
        <v>PAGAMENTO ZERO</v>
      </c>
      <c r="J236" s="24"/>
      <c r="K236" s="24"/>
      <c r="L236" s="24"/>
      <c r="M236" s="24"/>
      <c r="N236" s="24"/>
      <c r="O236" s="70" t="str">
        <f>IF(AND(BA236&gt;=[1]validação!$F$1),"ZURICH SANTANDER","ESCROW")</f>
        <v>ZURICH SANTANDER</v>
      </c>
      <c r="P236" s="23">
        <v>2440742</v>
      </c>
      <c r="Q236" s="23" t="s">
        <v>4171</v>
      </c>
      <c r="R236" s="23" t="s">
        <v>4172</v>
      </c>
      <c r="S236" s="23" t="s">
        <v>52</v>
      </c>
      <c r="T236" s="23"/>
      <c r="U236" s="23" t="s">
        <v>3074</v>
      </c>
      <c r="V236" s="23"/>
      <c r="W236" s="23" t="s">
        <v>56</v>
      </c>
      <c r="X236" s="23">
        <v>0</v>
      </c>
      <c r="Y236" s="23">
        <v>0</v>
      </c>
      <c r="Z236" s="23" t="s">
        <v>56</v>
      </c>
      <c r="AA236" s="23" t="s">
        <v>56</v>
      </c>
      <c r="AB236" s="23" t="s">
        <v>56</v>
      </c>
      <c r="AC236" s="23">
        <v>0</v>
      </c>
      <c r="AD236" s="23"/>
      <c r="AE236" s="23">
        <v>0</v>
      </c>
      <c r="AF236" s="23">
        <v>0</v>
      </c>
      <c r="AG236" s="23" t="s">
        <v>102</v>
      </c>
      <c r="AH236" s="23">
        <v>0</v>
      </c>
      <c r="AI236" s="23" t="s">
        <v>59</v>
      </c>
      <c r="AJ236" s="23" t="s">
        <v>60</v>
      </c>
      <c r="AK236" s="24"/>
      <c r="AL236" s="23" t="s">
        <v>61</v>
      </c>
      <c r="AM236" s="23" t="s">
        <v>2955</v>
      </c>
      <c r="AN236" s="23" t="s">
        <v>3074</v>
      </c>
      <c r="AO236" s="23" t="s">
        <v>88</v>
      </c>
      <c r="AP236" s="23" t="s">
        <v>4123</v>
      </c>
      <c r="AQ236" s="23" t="s">
        <v>65</v>
      </c>
      <c r="AR236" s="23" t="s">
        <v>201</v>
      </c>
      <c r="AS236" s="23" t="s">
        <v>92</v>
      </c>
      <c r="AT236" s="23" t="s">
        <v>3075</v>
      </c>
      <c r="AU236" s="23" t="s">
        <v>93</v>
      </c>
      <c r="AV236" s="23" t="s">
        <v>3967</v>
      </c>
      <c r="AW236" s="23" t="s">
        <v>444</v>
      </c>
      <c r="AX236" s="23">
        <v>0</v>
      </c>
      <c r="AY236" s="23" t="s">
        <v>4173</v>
      </c>
      <c r="AZ236" s="23" t="s">
        <v>4154</v>
      </c>
      <c r="BA236" s="29">
        <v>42850</v>
      </c>
      <c r="BB236" s="23" t="s">
        <v>417</v>
      </c>
      <c r="BC236" s="29">
        <f t="shared" si="10"/>
        <v>42850</v>
      </c>
      <c r="BD236" s="41" t="str">
        <f t="shared" si="11"/>
        <v xml:space="preserve">08/05/2017 </v>
      </c>
      <c r="BE236" s="42">
        <f t="shared" si="12"/>
        <v>13</v>
      </c>
      <c r="BF236" s="43">
        <f t="shared" si="13"/>
        <v>0.43333333333333335</v>
      </c>
    </row>
    <row r="237" spans="1:58" x14ac:dyDescent="0.25">
      <c r="A237" s="22" t="s">
        <v>3958</v>
      </c>
      <c r="B237" s="24" t="str">
        <f t="shared" si="8"/>
        <v>02.02.507.0002441030/17</v>
      </c>
      <c r="C237" s="24"/>
      <c r="D237" s="24"/>
      <c r="E237" s="24"/>
      <c r="F237" s="24"/>
      <c r="G237" s="24"/>
      <c r="H237" s="24"/>
      <c r="I237" s="69" t="str">
        <f t="shared" si="9"/>
        <v>PAGAMENTO ZERO</v>
      </c>
      <c r="J237" s="24"/>
      <c r="K237" s="24"/>
      <c r="L237" s="24"/>
      <c r="M237" s="24"/>
      <c r="N237" s="24"/>
      <c r="O237" s="70" t="str">
        <f>IF(AND(BA237&gt;=[1]validação!$F$1),"ZURICH SANTANDER","ESCROW")</f>
        <v>ZURICH SANTANDER</v>
      </c>
      <c r="P237" s="23">
        <v>2441030</v>
      </c>
      <c r="Q237" s="23" t="s">
        <v>4174</v>
      </c>
      <c r="R237" s="23" t="s">
        <v>4175</v>
      </c>
      <c r="S237" s="23" t="s">
        <v>52</v>
      </c>
      <c r="T237" s="23"/>
      <c r="U237" s="23" t="s">
        <v>3074</v>
      </c>
      <c r="V237" s="23"/>
      <c r="W237" s="23" t="s">
        <v>56</v>
      </c>
      <c r="X237" s="23">
        <v>0</v>
      </c>
      <c r="Y237" s="23">
        <v>0</v>
      </c>
      <c r="Z237" s="23" t="s">
        <v>56</v>
      </c>
      <c r="AA237" s="23" t="s">
        <v>56</v>
      </c>
      <c r="AB237" s="23" t="s">
        <v>56</v>
      </c>
      <c r="AC237" s="23">
        <v>0</v>
      </c>
      <c r="AD237" s="23"/>
      <c r="AE237" s="23">
        <v>0</v>
      </c>
      <c r="AF237" s="23">
        <v>0</v>
      </c>
      <c r="AG237" s="23" t="s">
        <v>102</v>
      </c>
      <c r="AH237" s="23">
        <v>0</v>
      </c>
      <c r="AI237" s="23" t="s">
        <v>59</v>
      </c>
      <c r="AJ237" s="23" t="s">
        <v>60</v>
      </c>
      <c r="AK237" s="24"/>
      <c r="AL237" s="23" t="s">
        <v>61</v>
      </c>
      <c r="AM237" s="23" t="s">
        <v>2955</v>
      </c>
      <c r="AN237" s="23" t="s">
        <v>3074</v>
      </c>
      <c r="AO237" s="23" t="s">
        <v>88</v>
      </c>
      <c r="AP237" s="23" t="s">
        <v>169</v>
      </c>
      <c r="AQ237" s="23" t="s">
        <v>65</v>
      </c>
      <c r="AR237" s="23" t="s">
        <v>201</v>
      </c>
      <c r="AS237" s="23" t="s">
        <v>92</v>
      </c>
      <c r="AT237" s="23" t="s">
        <v>3075</v>
      </c>
      <c r="AU237" s="23" t="s">
        <v>93</v>
      </c>
      <c r="AV237" s="23" t="s">
        <v>3967</v>
      </c>
      <c r="AW237" s="23" t="s">
        <v>444</v>
      </c>
      <c r="AX237" s="23">
        <v>0</v>
      </c>
      <c r="AY237" s="23" t="s">
        <v>4176</v>
      </c>
      <c r="AZ237" s="23" t="s">
        <v>4154</v>
      </c>
      <c r="BA237" s="29">
        <v>42850</v>
      </c>
      <c r="BB237" s="23" t="s">
        <v>417</v>
      </c>
      <c r="BC237" s="29">
        <f t="shared" si="10"/>
        <v>42850</v>
      </c>
      <c r="BD237" s="41" t="str">
        <f t="shared" si="11"/>
        <v xml:space="preserve">08/05/2017 </v>
      </c>
      <c r="BE237" s="42">
        <f t="shared" si="12"/>
        <v>13</v>
      </c>
      <c r="BF237" s="43">
        <f t="shared" si="13"/>
        <v>0.43333333333333335</v>
      </c>
    </row>
    <row r="238" spans="1:58" x14ac:dyDescent="0.25">
      <c r="A238" s="22" t="s">
        <v>3958</v>
      </c>
      <c r="B238" s="24" t="str">
        <f t="shared" si="8"/>
        <v>02.02.507.0002440891/17</v>
      </c>
      <c r="C238" s="24"/>
      <c r="D238" s="24"/>
      <c r="E238" s="24"/>
      <c r="F238" s="24"/>
      <c r="G238" s="24"/>
      <c r="H238" s="24"/>
      <c r="I238" s="69" t="str">
        <f t="shared" si="9"/>
        <v>PAGAMENTO ZERO</v>
      </c>
      <c r="J238" s="24"/>
      <c r="K238" s="24"/>
      <c r="L238" s="24"/>
      <c r="M238" s="24"/>
      <c r="N238" s="24"/>
      <c r="O238" s="70" t="str">
        <f>IF(AND(BA238&gt;=[1]validação!$F$1),"ZURICH SANTANDER","ESCROW")</f>
        <v>ZURICH SANTANDER</v>
      </c>
      <c r="P238" s="23">
        <v>2440891</v>
      </c>
      <c r="Q238" s="23" t="s">
        <v>4177</v>
      </c>
      <c r="R238" s="23" t="s">
        <v>4178</v>
      </c>
      <c r="S238" s="23" t="s">
        <v>52</v>
      </c>
      <c r="T238" s="23"/>
      <c r="U238" s="23" t="s">
        <v>3074</v>
      </c>
      <c r="V238" s="23"/>
      <c r="W238" s="23" t="s">
        <v>56</v>
      </c>
      <c r="X238" s="23">
        <v>0</v>
      </c>
      <c r="Y238" s="23">
        <v>0</v>
      </c>
      <c r="Z238" s="23" t="s">
        <v>56</v>
      </c>
      <c r="AA238" s="23" t="s">
        <v>56</v>
      </c>
      <c r="AB238" s="23" t="s">
        <v>56</v>
      </c>
      <c r="AC238" s="23">
        <v>0</v>
      </c>
      <c r="AD238" s="23"/>
      <c r="AE238" s="23">
        <v>0</v>
      </c>
      <c r="AF238" s="23">
        <v>0</v>
      </c>
      <c r="AG238" s="23" t="s">
        <v>102</v>
      </c>
      <c r="AH238" s="23">
        <v>0</v>
      </c>
      <c r="AI238" s="23" t="s">
        <v>59</v>
      </c>
      <c r="AJ238" s="23" t="s">
        <v>60</v>
      </c>
      <c r="AK238" s="24"/>
      <c r="AL238" s="23" t="s">
        <v>61</v>
      </c>
      <c r="AM238" s="23" t="s">
        <v>2955</v>
      </c>
      <c r="AN238" s="23" t="s">
        <v>3074</v>
      </c>
      <c r="AO238" s="23" t="s">
        <v>88</v>
      </c>
      <c r="AP238" s="23" t="s">
        <v>169</v>
      </c>
      <c r="AQ238" s="23" t="s">
        <v>65</v>
      </c>
      <c r="AR238" s="23" t="s">
        <v>201</v>
      </c>
      <c r="AS238" s="23" t="s">
        <v>92</v>
      </c>
      <c r="AT238" s="23" t="s">
        <v>3075</v>
      </c>
      <c r="AU238" s="23" t="s">
        <v>93</v>
      </c>
      <c r="AV238" s="23" t="s">
        <v>3967</v>
      </c>
      <c r="AW238" s="23" t="s">
        <v>444</v>
      </c>
      <c r="AX238" s="23">
        <v>0</v>
      </c>
      <c r="AY238" s="23" t="s">
        <v>4179</v>
      </c>
      <c r="AZ238" s="23" t="s">
        <v>4154</v>
      </c>
      <c r="BA238" s="29">
        <v>42850</v>
      </c>
      <c r="BB238" s="23" t="s">
        <v>417</v>
      </c>
      <c r="BC238" s="29">
        <f t="shared" si="10"/>
        <v>42850</v>
      </c>
      <c r="BD238" s="41" t="str">
        <f t="shared" si="11"/>
        <v xml:space="preserve">08/05/2017 </v>
      </c>
      <c r="BE238" s="42">
        <f t="shared" si="12"/>
        <v>13</v>
      </c>
      <c r="BF238" s="43">
        <f t="shared" si="13"/>
        <v>0.43333333333333335</v>
      </c>
    </row>
    <row r="239" spans="1:58" x14ac:dyDescent="0.25">
      <c r="A239" s="22" t="s">
        <v>3958</v>
      </c>
      <c r="B239" s="24" t="str">
        <f t="shared" si="8"/>
        <v>02.02.507.0002440725/17</v>
      </c>
      <c r="C239" s="24"/>
      <c r="D239" s="24"/>
      <c r="E239" s="24"/>
      <c r="F239" s="24"/>
      <c r="G239" s="24"/>
      <c r="H239" s="24"/>
      <c r="I239" s="69" t="str">
        <f t="shared" si="9"/>
        <v>PAGAMENTO ZERO</v>
      </c>
      <c r="J239" s="24"/>
      <c r="K239" s="24"/>
      <c r="L239" s="24"/>
      <c r="M239" s="24"/>
      <c r="N239" s="24"/>
      <c r="O239" s="70" t="str">
        <f>IF(AND(BA239&gt;=[1]validação!$F$1),"ZURICH SANTANDER","ESCROW")</f>
        <v>ZURICH SANTANDER</v>
      </c>
      <c r="P239" s="23">
        <v>2440725</v>
      </c>
      <c r="Q239" s="23" t="s">
        <v>4180</v>
      </c>
      <c r="R239" s="23" t="s">
        <v>4181</v>
      </c>
      <c r="S239" s="23" t="s">
        <v>52</v>
      </c>
      <c r="T239" s="23"/>
      <c r="U239" s="23" t="s">
        <v>3074</v>
      </c>
      <c r="V239" s="23"/>
      <c r="W239" s="23" t="s">
        <v>56</v>
      </c>
      <c r="X239" s="23">
        <v>0</v>
      </c>
      <c r="Y239" s="23">
        <v>0</v>
      </c>
      <c r="Z239" s="23" t="s">
        <v>56</v>
      </c>
      <c r="AA239" s="23" t="s">
        <v>56</v>
      </c>
      <c r="AB239" s="23" t="s">
        <v>56</v>
      </c>
      <c r="AC239" s="23">
        <v>0</v>
      </c>
      <c r="AD239" s="23"/>
      <c r="AE239" s="23">
        <v>0</v>
      </c>
      <c r="AF239" s="23">
        <v>0</v>
      </c>
      <c r="AG239" s="23" t="s">
        <v>102</v>
      </c>
      <c r="AH239" s="23">
        <v>0</v>
      </c>
      <c r="AI239" s="23" t="s">
        <v>59</v>
      </c>
      <c r="AJ239" s="23" t="s">
        <v>60</v>
      </c>
      <c r="AK239" s="24"/>
      <c r="AL239" s="23" t="s">
        <v>61</v>
      </c>
      <c r="AM239" s="23" t="s">
        <v>2955</v>
      </c>
      <c r="AN239" s="23" t="s">
        <v>3074</v>
      </c>
      <c r="AO239" s="23" t="s">
        <v>88</v>
      </c>
      <c r="AP239" s="23" t="s">
        <v>169</v>
      </c>
      <c r="AQ239" s="23" t="s">
        <v>65</v>
      </c>
      <c r="AR239" s="23" t="s">
        <v>201</v>
      </c>
      <c r="AS239" s="23" t="s">
        <v>92</v>
      </c>
      <c r="AT239" s="23" t="s">
        <v>3075</v>
      </c>
      <c r="AU239" s="23" t="s">
        <v>93</v>
      </c>
      <c r="AV239" s="23" t="s">
        <v>3967</v>
      </c>
      <c r="AW239" s="23" t="s">
        <v>444</v>
      </c>
      <c r="AX239" s="23">
        <v>0</v>
      </c>
      <c r="AY239" s="23" t="s">
        <v>4182</v>
      </c>
      <c r="AZ239" s="23" t="s">
        <v>4154</v>
      </c>
      <c r="BA239" s="29">
        <v>42850</v>
      </c>
      <c r="BB239" s="23" t="s">
        <v>417</v>
      </c>
      <c r="BC239" s="29">
        <f t="shared" si="10"/>
        <v>42850</v>
      </c>
      <c r="BD239" s="41" t="str">
        <f t="shared" si="11"/>
        <v xml:space="preserve">08/05/2017 </v>
      </c>
      <c r="BE239" s="42">
        <f t="shared" si="12"/>
        <v>13</v>
      </c>
      <c r="BF239" s="43">
        <f t="shared" si="13"/>
        <v>0.43333333333333335</v>
      </c>
    </row>
    <row r="240" spans="1:58" x14ac:dyDescent="0.25">
      <c r="A240" s="22" t="s">
        <v>3958</v>
      </c>
      <c r="B240" s="24" t="str">
        <f t="shared" si="8"/>
        <v>02.02.507.0002440998/17</v>
      </c>
      <c r="C240" s="24"/>
      <c r="D240" s="24"/>
      <c r="E240" s="24"/>
      <c r="F240" s="24"/>
      <c r="G240" s="24"/>
      <c r="H240" s="24"/>
      <c r="I240" s="69" t="str">
        <f t="shared" si="9"/>
        <v>PAGAMENTO ZERO</v>
      </c>
      <c r="J240" s="24"/>
      <c r="K240" s="24"/>
      <c r="L240" s="24"/>
      <c r="M240" s="24"/>
      <c r="N240" s="24"/>
      <c r="O240" s="70" t="str">
        <f>IF(AND(BA240&gt;=[1]validação!$F$1),"ZURICH SANTANDER","ESCROW")</f>
        <v>ZURICH SANTANDER</v>
      </c>
      <c r="P240" s="23">
        <v>2440998</v>
      </c>
      <c r="Q240" s="23" t="s">
        <v>4183</v>
      </c>
      <c r="R240" s="23" t="s">
        <v>4184</v>
      </c>
      <c r="S240" s="23" t="s">
        <v>52</v>
      </c>
      <c r="T240" s="23"/>
      <c r="U240" s="23" t="s">
        <v>3074</v>
      </c>
      <c r="V240" s="23"/>
      <c r="W240" s="23" t="s">
        <v>56</v>
      </c>
      <c r="X240" s="23">
        <v>0</v>
      </c>
      <c r="Y240" s="23">
        <v>0</v>
      </c>
      <c r="Z240" s="23" t="s">
        <v>56</v>
      </c>
      <c r="AA240" s="23" t="s">
        <v>56</v>
      </c>
      <c r="AB240" s="23" t="s">
        <v>56</v>
      </c>
      <c r="AC240" s="23">
        <v>0</v>
      </c>
      <c r="AD240" s="23"/>
      <c r="AE240" s="23">
        <v>0</v>
      </c>
      <c r="AF240" s="23">
        <v>0</v>
      </c>
      <c r="AG240" s="23" t="s">
        <v>102</v>
      </c>
      <c r="AH240" s="23">
        <v>0</v>
      </c>
      <c r="AI240" s="23" t="s">
        <v>59</v>
      </c>
      <c r="AJ240" s="23" t="s">
        <v>60</v>
      </c>
      <c r="AK240" s="24"/>
      <c r="AL240" s="23" t="s">
        <v>61</v>
      </c>
      <c r="AM240" s="23" t="s">
        <v>2955</v>
      </c>
      <c r="AN240" s="23" t="s">
        <v>3074</v>
      </c>
      <c r="AO240" s="23" t="s">
        <v>88</v>
      </c>
      <c r="AP240" s="23" t="s">
        <v>3115</v>
      </c>
      <c r="AQ240" s="23" t="s">
        <v>65</v>
      </c>
      <c r="AR240" s="23" t="s">
        <v>201</v>
      </c>
      <c r="AS240" s="23" t="s">
        <v>92</v>
      </c>
      <c r="AT240" s="23" t="s">
        <v>3075</v>
      </c>
      <c r="AU240" s="23" t="s">
        <v>93</v>
      </c>
      <c r="AV240" s="23" t="s">
        <v>3967</v>
      </c>
      <c r="AW240" s="23" t="s">
        <v>444</v>
      </c>
      <c r="AX240" s="23">
        <v>0</v>
      </c>
      <c r="AY240" s="23" t="s">
        <v>4185</v>
      </c>
      <c r="AZ240" s="23" t="s">
        <v>4137</v>
      </c>
      <c r="BA240" s="29">
        <v>42850</v>
      </c>
      <c r="BB240" s="23" t="s">
        <v>417</v>
      </c>
      <c r="BC240" s="29">
        <f t="shared" si="10"/>
        <v>42850</v>
      </c>
      <c r="BD240" s="41" t="str">
        <f t="shared" si="11"/>
        <v xml:space="preserve">08/05/2017 </v>
      </c>
      <c r="BE240" s="42">
        <f t="shared" si="12"/>
        <v>13</v>
      </c>
      <c r="BF240" s="43">
        <f t="shared" si="13"/>
        <v>0.43333333333333335</v>
      </c>
    </row>
    <row r="241" spans="1:58" x14ac:dyDescent="0.25">
      <c r="A241" s="22" t="s">
        <v>3958</v>
      </c>
      <c r="B241" s="24" t="str">
        <f t="shared" ref="B241:B272" si="14">AY241</f>
        <v>02.02.507.0002440958/17</v>
      </c>
      <c r="C241" s="24"/>
      <c r="D241" s="24"/>
      <c r="E241" s="24"/>
      <c r="F241" s="24"/>
      <c r="G241" s="24"/>
      <c r="H241" s="24"/>
      <c r="I241" s="69" t="str">
        <f t="shared" ref="I241:I272" si="15">IF(AW241="Acordo antes da Sentença","ACORDO",IF(AW241="Acordo Após Decisão do Tribunal Estadual","ACORDO",IF(AW241="Acordos após a Sentença e até Decisão do Tribunal Estadual","ACORDO",IF(AW241="Procedência Parcial - 1ª Instância","PROCEDÊNCIA PARCIAL",IF(AW241="Procedência Parcial - 2ª Instância - Recurso do Autor","PROCEDÊNCIA PARCIAL",IF(AW241="Procedência Parcial - 2ª Instância - Recurso do Banco","PROCEDÊNCIA PARCIAL",IF(AW241="Procedência Total - 1ª Instância","PROCEDÊNCIA TOTAL",IF(AW241="Procedência Total - 2ª Instância - Recurso do Banco","PROCEDÊNCIA TOTAL",IF(AW241="Improcedência da Ação - 1ª Instância","PAGAMENTO ZERO",IF(AW241="Extinção Art. 267 - Sem Possibilidade Nova Ação - 1ª Instância","PAGAMENTO ZERO",IF(AW241="Extinção Art. 267 - Com Possibilidade Nova Ação - 1ª Instância","PAGAMENTO ZERO",IF(AW241="Improcedência da Ação - 2ª Instância - Recurso do Autor","PAGAMENTO ZERO",IF(AW241="Improcedência da Ação - 2ª Instância - Recurso do Banco","PAGAMENTO ZERO",IF(AW241="Extinção Art. 267 - Com Possibilidade Nova Ação - 2ª Instância - Recurso do Banco","PAGAMENTO ZERO",IF(AW241="Extinção Art. 267 - Com Possibilidade Nova Ação - 2ª Instância - Recurso do Banco","PAGAMENTO ZERO",IF(AW241="Procedência Total - 2ª Instância - Recurso do Autor","PROCEDÊNCIA TOTAL",IF(AW241="Cadastro para simples acompanhamento","PAGAMENTO ZERO")))))))))))))))))</f>
        <v>PAGAMENTO ZERO</v>
      </c>
      <c r="J241" s="24"/>
      <c r="K241" s="24"/>
      <c r="L241" s="24"/>
      <c r="M241" s="24"/>
      <c r="N241" s="24"/>
      <c r="O241" s="70" t="str">
        <f>IF(AND(BA241&gt;=[1]validação!$F$1),"ZURICH SANTANDER","ESCROW")</f>
        <v>ZURICH SANTANDER</v>
      </c>
      <c r="P241" s="23">
        <v>2440958</v>
      </c>
      <c r="Q241" s="23" t="s">
        <v>4186</v>
      </c>
      <c r="R241" s="23" t="s">
        <v>4187</v>
      </c>
      <c r="S241" s="23" t="s">
        <v>52</v>
      </c>
      <c r="T241" s="23"/>
      <c r="U241" s="23" t="s">
        <v>3074</v>
      </c>
      <c r="V241" s="23"/>
      <c r="W241" s="23" t="s">
        <v>56</v>
      </c>
      <c r="X241" s="23">
        <v>0</v>
      </c>
      <c r="Y241" s="23">
        <v>0</v>
      </c>
      <c r="Z241" s="23" t="s">
        <v>56</v>
      </c>
      <c r="AA241" s="23" t="s">
        <v>56</v>
      </c>
      <c r="AB241" s="23" t="s">
        <v>56</v>
      </c>
      <c r="AC241" s="23">
        <v>0</v>
      </c>
      <c r="AD241" s="23"/>
      <c r="AE241" s="23">
        <v>0</v>
      </c>
      <c r="AF241" s="23">
        <v>0</v>
      </c>
      <c r="AG241" s="23" t="s">
        <v>102</v>
      </c>
      <c r="AH241" s="23">
        <v>0</v>
      </c>
      <c r="AI241" s="23" t="s">
        <v>59</v>
      </c>
      <c r="AJ241" s="23" t="s">
        <v>60</v>
      </c>
      <c r="AK241" s="24"/>
      <c r="AL241" s="23" t="s">
        <v>61</v>
      </c>
      <c r="AM241" s="23" t="s">
        <v>2955</v>
      </c>
      <c r="AN241" s="23" t="s">
        <v>3074</v>
      </c>
      <c r="AO241" s="23" t="s">
        <v>88</v>
      </c>
      <c r="AP241" s="23" t="s">
        <v>4188</v>
      </c>
      <c r="AQ241" s="23" t="s">
        <v>65</v>
      </c>
      <c r="AR241" s="23" t="s">
        <v>201</v>
      </c>
      <c r="AS241" s="23" t="s">
        <v>92</v>
      </c>
      <c r="AT241" s="23" t="s">
        <v>3075</v>
      </c>
      <c r="AU241" s="23" t="s">
        <v>93</v>
      </c>
      <c r="AV241" s="23" t="s">
        <v>3967</v>
      </c>
      <c r="AW241" s="23" t="s">
        <v>444</v>
      </c>
      <c r="AX241" s="23">
        <v>0</v>
      </c>
      <c r="AY241" s="23" t="s">
        <v>4189</v>
      </c>
      <c r="AZ241" s="23" t="s">
        <v>4137</v>
      </c>
      <c r="BA241" s="29">
        <v>42850</v>
      </c>
      <c r="BB241" s="23" t="s">
        <v>417</v>
      </c>
      <c r="BC241" s="29">
        <f t="shared" ref="BC241:BC272" si="16">BA241</f>
        <v>42850</v>
      </c>
      <c r="BD241" s="41" t="str">
        <f t="shared" ref="BD241:BD272" si="17">AV241</f>
        <v xml:space="preserve">08/05/2017 </v>
      </c>
      <c r="BE241" s="42">
        <f t="shared" ref="BE241:BE272" si="18">BD241-BC241</f>
        <v>13</v>
      </c>
      <c r="BF241" s="43">
        <f t="shared" ref="BF241:BF272" si="19">BE241/30</f>
        <v>0.43333333333333335</v>
      </c>
    </row>
    <row r="242" spans="1:58" x14ac:dyDescent="0.25">
      <c r="A242" s="22" t="s">
        <v>3958</v>
      </c>
      <c r="B242" s="24" t="str">
        <f t="shared" si="14"/>
        <v>02.02.507.0002440949/17</v>
      </c>
      <c r="C242" s="24"/>
      <c r="D242" s="24"/>
      <c r="E242" s="24"/>
      <c r="F242" s="24"/>
      <c r="G242" s="24"/>
      <c r="H242" s="24"/>
      <c r="I242" s="69" t="str">
        <f t="shared" si="15"/>
        <v>PAGAMENTO ZERO</v>
      </c>
      <c r="J242" s="24"/>
      <c r="K242" s="24"/>
      <c r="L242" s="24"/>
      <c r="M242" s="24"/>
      <c r="N242" s="24"/>
      <c r="O242" s="70" t="str">
        <f>IF(AND(BA242&gt;=[1]validação!$F$1),"ZURICH SANTANDER","ESCROW")</f>
        <v>ZURICH SANTANDER</v>
      </c>
      <c r="P242" s="23">
        <v>2440949</v>
      </c>
      <c r="Q242" s="23" t="s">
        <v>4190</v>
      </c>
      <c r="R242" s="23" t="s">
        <v>4191</v>
      </c>
      <c r="S242" s="23" t="s">
        <v>52</v>
      </c>
      <c r="T242" s="23"/>
      <c r="U242" s="23" t="s">
        <v>3074</v>
      </c>
      <c r="V242" s="23"/>
      <c r="W242" s="23" t="s">
        <v>56</v>
      </c>
      <c r="X242" s="23">
        <v>0</v>
      </c>
      <c r="Y242" s="23">
        <v>0</v>
      </c>
      <c r="Z242" s="23" t="s">
        <v>56</v>
      </c>
      <c r="AA242" s="23" t="s">
        <v>56</v>
      </c>
      <c r="AB242" s="23" t="s">
        <v>56</v>
      </c>
      <c r="AC242" s="23">
        <v>0</v>
      </c>
      <c r="AD242" s="23"/>
      <c r="AE242" s="23">
        <v>0</v>
      </c>
      <c r="AF242" s="23">
        <v>0</v>
      </c>
      <c r="AG242" s="23" t="s">
        <v>102</v>
      </c>
      <c r="AH242" s="23">
        <v>0</v>
      </c>
      <c r="AI242" s="23" t="s">
        <v>59</v>
      </c>
      <c r="AJ242" s="23" t="s">
        <v>60</v>
      </c>
      <c r="AK242" s="24"/>
      <c r="AL242" s="23" t="s">
        <v>61</v>
      </c>
      <c r="AM242" s="23" t="s">
        <v>2955</v>
      </c>
      <c r="AN242" s="23" t="s">
        <v>3074</v>
      </c>
      <c r="AO242" s="23" t="s">
        <v>88</v>
      </c>
      <c r="AP242" s="23" t="s">
        <v>4192</v>
      </c>
      <c r="AQ242" s="23" t="s">
        <v>65</v>
      </c>
      <c r="AR242" s="23" t="s">
        <v>201</v>
      </c>
      <c r="AS242" s="23" t="s">
        <v>92</v>
      </c>
      <c r="AT242" s="23" t="s">
        <v>3075</v>
      </c>
      <c r="AU242" s="23" t="s">
        <v>93</v>
      </c>
      <c r="AV242" s="23" t="s">
        <v>3967</v>
      </c>
      <c r="AW242" s="23" t="s">
        <v>444</v>
      </c>
      <c r="AX242" s="23">
        <v>0</v>
      </c>
      <c r="AY242" s="23" t="s">
        <v>4193</v>
      </c>
      <c r="AZ242" s="23" t="s">
        <v>4137</v>
      </c>
      <c r="BA242" s="29">
        <v>42850</v>
      </c>
      <c r="BB242" s="23" t="s">
        <v>417</v>
      </c>
      <c r="BC242" s="29">
        <f t="shared" si="16"/>
        <v>42850</v>
      </c>
      <c r="BD242" s="41" t="str">
        <f t="shared" si="17"/>
        <v xml:space="preserve">08/05/2017 </v>
      </c>
      <c r="BE242" s="42">
        <f t="shared" si="18"/>
        <v>13</v>
      </c>
      <c r="BF242" s="43">
        <f t="shared" si="19"/>
        <v>0.43333333333333335</v>
      </c>
    </row>
    <row r="243" spans="1:58" x14ac:dyDescent="0.25">
      <c r="A243" s="22" t="s">
        <v>3958</v>
      </c>
      <c r="B243" s="24" t="str">
        <f t="shared" si="14"/>
        <v>02.02.507.0002442755/17</v>
      </c>
      <c r="C243" s="24"/>
      <c r="D243" s="24"/>
      <c r="E243" s="24"/>
      <c r="F243" s="24"/>
      <c r="G243" s="24"/>
      <c r="H243" s="24"/>
      <c r="I243" s="69" t="str">
        <f t="shared" si="15"/>
        <v>PAGAMENTO ZERO</v>
      </c>
      <c r="J243" s="24"/>
      <c r="K243" s="24"/>
      <c r="L243" s="24"/>
      <c r="M243" s="24"/>
      <c r="N243" s="24"/>
      <c r="O243" s="70" t="str">
        <f>IF(AND(BA243&gt;=[1]validação!$F$1),"ZURICH SANTANDER","ESCROW")</f>
        <v>ZURICH SANTANDER</v>
      </c>
      <c r="P243" s="23">
        <v>2442755</v>
      </c>
      <c r="Q243" s="23" t="s">
        <v>4194</v>
      </c>
      <c r="R243" s="23" t="s">
        <v>4195</v>
      </c>
      <c r="S243" s="23" t="s">
        <v>52</v>
      </c>
      <c r="T243" s="23"/>
      <c r="U243" s="23" t="s">
        <v>3074</v>
      </c>
      <c r="V243" s="23"/>
      <c r="W243" s="23" t="s">
        <v>56</v>
      </c>
      <c r="X243" s="23">
        <v>0</v>
      </c>
      <c r="Y243" s="23">
        <v>0</v>
      </c>
      <c r="Z243" s="23" t="s">
        <v>56</v>
      </c>
      <c r="AA243" s="23" t="s">
        <v>56</v>
      </c>
      <c r="AB243" s="23" t="s">
        <v>56</v>
      </c>
      <c r="AC243" s="23">
        <v>0</v>
      </c>
      <c r="AD243" s="23"/>
      <c r="AE243" s="23">
        <v>0</v>
      </c>
      <c r="AF243" s="23">
        <v>0</v>
      </c>
      <c r="AG243" s="23" t="s">
        <v>102</v>
      </c>
      <c r="AH243" s="23">
        <v>0</v>
      </c>
      <c r="AI243" s="23" t="s">
        <v>59</v>
      </c>
      <c r="AJ243" s="23" t="s">
        <v>60</v>
      </c>
      <c r="AK243" s="24"/>
      <c r="AL243" s="23" t="s">
        <v>61</v>
      </c>
      <c r="AM243" s="23" t="s">
        <v>2955</v>
      </c>
      <c r="AN243" s="23" t="s">
        <v>3074</v>
      </c>
      <c r="AO243" s="23" t="s">
        <v>88</v>
      </c>
      <c r="AP243" s="23" t="s">
        <v>169</v>
      </c>
      <c r="AQ243" s="23" t="s">
        <v>65</v>
      </c>
      <c r="AR243" s="23" t="s">
        <v>3098</v>
      </c>
      <c r="AS243" s="23" t="s">
        <v>283</v>
      </c>
      <c r="AT243" s="23" t="s">
        <v>3075</v>
      </c>
      <c r="AU243" s="23" t="s">
        <v>93</v>
      </c>
      <c r="AV243" s="23" t="s">
        <v>3967</v>
      </c>
      <c r="AW243" s="23" t="s">
        <v>444</v>
      </c>
      <c r="AX243" s="23">
        <v>0</v>
      </c>
      <c r="AY243" s="23" t="s">
        <v>4196</v>
      </c>
      <c r="AZ243" s="23" t="s">
        <v>4197</v>
      </c>
      <c r="BA243" s="29">
        <v>42853</v>
      </c>
      <c r="BB243" s="23" t="s">
        <v>417</v>
      </c>
      <c r="BC243" s="29">
        <f t="shared" si="16"/>
        <v>42853</v>
      </c>
      <c r="BD243" s="41" t="str">
        <f t="shared" si="17"/>
        <v xml:space="preserve">08/05/2017 </v>
      </c>
      <c r="BE243" s="42">
        <f t="shared" si="18"/>
        <v>10</v>
      </c>
      <c r="BF243" s="43">
        <f t="shared" si="19"/>
        <v>0.33333333333333331</v>
      </c>
    </row>
    <row r="244" spans="1:58" x14ac:dyDescent="0.25">
      <c r="A244" s="22" t="s">
        <v>3958</v>
      </c>
      <c r="B244" s="24" t="str">
        <f t="shared" si="14"/>
        <v>02.02.507.0002438769/17</v>
      </c>
      <c r="C244" s="24"/>
      <c r="D244" s="24"/>
      <c r="E244" s="24"/>
      <c r="F244" s="24"/>
      <c r="G244" s="24"/>
      <c r="H244" s="24"/>
      <c r="I244" s="69" t="str">
        <f t="shared" si="15"/>
        <v>PAGAMENTO ZERO</v>
      </c>
      <c r="J244" s="24"/>
      <c r="K244" s="24"/>
      <c r="L244" s="24"/>
      <c r="M244" s="24"/>
      <c r="N244" s="24"/>
      <c r="O244" s="70" t="str">
        <f>IF(AND(BA244&gt;=[1]validação!$F$1),"ZURICH SANTANDER","ESCROW")</f>
        <v>ZURICH SANTANDER</v>
      </c>
      <c r="P244" s="23">
        <v>2438769</v>
      </c>
      <c r="Q244" s="23" t="s">
        <v>4198</v>
      </c>
      <c r="R244" s="23" t="s">
        <v>4199</v>
      </c>
      <c r="S244" s="23" t="s">
        <v>52</v>
      </c>
      <c r="T244" s="23"/>
      <c r="U244" s="23" t="s">
        <v>3074</v>
      </c>
      <c r="V244" s="23"/>
      <c r="W244" s="23" t="s">
        <v>56</v>
      </c>
      <c r="X244" s="23">
        <v>0</v>
      </c>
      <c r="Y244" s="23">
        <v>0</v>
      </c>
      <c r="Z244" s="23" t="s">
        <v>56</v>
      </c>
      <c r="AA244" s="23" t="s">
        <v>56</v>
      </c>
      <c r="AB244" s="23" t="s">
        <v>56</v>
      </c>
      <c r="AC244" s="23">
        <v>0</v>
      </c>
      <c r="AD244" s="23"/>
      <c r="AE244" s="23">
        <v>0</v>
      </c>
      <c r="AF244" s="23">
        <v>0</v>
      </c>
      <c r="AG244" s="23" t="s">
        <v>102</v>
      </c>
      <c r="AH244" s="23">
        <v>0</v>
      </c>
      <c r="AI244" s="23" t="s">
        <v>59</v>
      </c>
      <c r="AJ244" s="23" t="s">
        <v>60</v>
      </c>
      <c r="AK244" s="24"/>
      <c r="AL244" s="23" t="s">
        <v>61</v>
      </c>
      <c r="AM244" s="23" t="s">
        <v>2955</v>
      </c>
      <c r="AN244" s="23" t="s">
        <v>3074</v>
      </c>
      <c r="AO244" s="23" t="s">
        <v>88</v>
      </c>
      <c r="AP244" s="23" t="s">
        <v>4163</v>
      </c>
      <c r="AQ244" s="23" t="s">
        <v>65</v>
      </c>
      <c r="AR244" s="23" t="s">
        <v>201</v>
      </c>
      <c r="AS244" s="23" t="s">
        <v>92</v>
      </c>
      <c r="AT244" s="23" t="s">
        <v>3075</v>
      </c>
      <c r="AU244" s="23" t="s">
        <v>93</v>
      </c>
      <c r="AV244" s="23" t="s">
        <v>3967</v>
      </c>
      <c r="AW244" s="23" t="s">
        <v>444</v>
      </c>
      <c r="AX244" s="23">
        <v>0</v>
      </c>
      <c r="AY244" s="23" t="s">
        <v>4200</v>
      </c>
      <c r="AZ244" s="23" t="s">
        <v>3989</v>
      </c>
      <c r="BA244" s="29">
        <v>42844</v>
      </c>
      <c r="BB244" s="23" t="s">
        <v>417</v>
      </c>
      <c r="BC244" s="29">
        <f t="shared" si="16"/>
        <v>42844</v>
      </c>
      <c r="BD244" s="41" t="str">
        <f t="shared" si="17"/>
        <v xml:space="preserve">08/05/2017 </v>
      </c>
      <c r="BE244" s="42">
        <f t="shared" si="18"/>
        <v>19</v>
      </c>
      <c r="BF244" s="43">
        <f t="shared" si="19"/>
        <v>0.6333333333333333</v>
      </c>
    </row>
    <row r="245" spans="1:58" x14ac:dyDescent="0.25">
      <c r="A245" s="22" t="s">
        <v>3958</v>
      </c>
      <c r="B245" s="24" t="str">
        <f t="shared" si="14"/>
        <v>02.02.507.0002441583/17</v>
      </c>
      <c r="C245" s="24"/>
      <c r="D245" s="24"/>
      <c r="E245" s="24"/>
      <c r="F245" s="24"/>
      <c r="G245" s="24"/>
      <c r="H245" s="24"/>
      <c r="I245" s="69" t="str">
        <f t="shared" si="15"/>
        <v>PAGAMENTO ZERO</v>
      </c>
      <c r="J245" s="24"/>
      <c r="K245" s="24"/>
      <c r="L245" s="24"/>
      <c r="M245" s="24"/>
      <c r="N245" s="24"/>
      <c r="O245" s="70" t="str">
        <f>IF(AND(BA245&gt;=[1]validação!$F$1),"ZURICH SANTANDER","ESCROW")</f>
        <v>ZURICH SANTANDER</v>
      </c>
      <c r="P245" s="23">
        <v>2441583</v>
      </c>
      <c r="Q245" s="23" t="s">
        <v>4201</v>
      </c>
      <c r="R245" s="23" t="s">
        <v>4202</v>
      </c>
      <c r="S245" s="23" t="s">
        <v>52</v>
      </c>
      <c r="T245" s="23"/>
      <c r="U245" s="23" t="s">
        <v>3074</v>
      </c>
      <c r="V245" s="23"/>
      <c r="W245" s="23" t="s">
        <v>56</v>
      </c>
      <c r="X245" s="23">
        <v>0</v>
      </c>
      <c r="Y245" s="23">
        <v>0</v>
      </c>
      <c r="Z245" s="23" t="s">
        <v>56</v>
      </c>
      <c r="AA245" s="23" t="s">
        <v>56</v>
      </c>
      <c r="AB245" s="23" t="s">
        <v>56</v>
      </c>
      <c r="AC245" s="23">
        <v>0</v>
      </c>
      <c r="AD245" s="23"/>
      <c r="AE245" s="23">
        <v>0</v>
      </c>
      <c r="AF245" s="23">
        <v>0</v>
      </c>
      <c r="AG245" s="23" t="s">
        <v>102</v>
      </c>
      <c r="AH245" s="23">
        <v>0</v>
      </c>
      <c r="AI245" s="23" t="s">
        <v>59</v>
      </c>
      <c r="AJ245" s="23" t="s">
        <v>60</v>
      </c>
      <c r="AK245" s="24"/>
      <c r="AL245" s="23" t="s">
        <v>61</v>
      </c>
      <c r="AM245" s="23" t="s">
        <v>2955</v>
      </c>
      <c r="AN245" s="23" t="s">
        <v>3074</v>
      </c>
      <c r="AO245" s="23" t="s">
        <v>88</v>
      </c>
      <c r="AP245" s="23" t="s">
        <v>1789</v>
      </c>
      <c r="AQ245" s="23" t="s">
        <v>65</v>
      </c>
      <c r="AR245" s="23" t="s">
        <v>201</v>
      </c>
      <c r="AS245" s="23" t="s">
        <v>92</v>
      </c>
      <c r="AT245" s="23" t="s">
        <v>3075</v>
      </c>
      <c r="AU245" s="23" t="s">
        <v>93</v>
      </c>
      <c r="AV245" s="23" t="s">
        <v>3967</v>
      </c>
      <c r="AW245" s="23" t="s">
        <v>444</v>
      </c>
      <c r="AX245" s="23">
        <v>0</v>
      </c>
      <c r="AY245" s="23" t="s">
        <v>4203</v>
      </c>
      <c r="AZ245" s="23" t="s">
        <v>4137</v>
      </c>
      <c r="BA245" s="29">
        <v>42851</v>
      </c>
      <c r="BB245" s="23" t="s">
        <v>417</v>
      </c>
      <c r="BC245" s="29">
        <f t="shared" si="16"/>
        <v>42851</v>
      </c>
      <c r="BD245" s="41" t="str">
        <f t="shared" si="17"/>
        <v xml:space="preserve">08/05/2017 </v>
      </c>
      <c r="BE245" s="42">
        <f t="shared" si="18"/>
        <v>12</v>
      </c>
      <c r="BF245" s="43">
        <f t="shared" si="19"/>
        <v>0.4</v>
      </c>
    </row>
    <row r="246" spans="1:58" x14ac:dyDescent="0.25">
      <c r="A246" s="22" t="s">
        <v>3958</v>
      </c>
      <c r="B246" s="24" t="str">
        <f t="shared" si="14"/>
        <v>02.02.507.0002441576/17</v>
      </c>
      <c r="C246" s="24"/>
      <c r="D246" s="24"/>
      <c r="E246" s="24"/>
      <c r="F246" s="24"/>
      <c r="G246" s="24"/>
      <c r="H246" s="24"/>
      <c r="I246" s="69" t="str">
        <f t="shared" si="15"/>
        <v>PAGAMENTO ZERO</v>
      </c>
      <c r="J246" s="24"/>
      <c r="K246" s="24"/>
      <c r="L246" s="24"/>
      <c r="M246" s="24"/>
      <c r="N246" s="24"/>
      <c r="O246" s="70" t="str">
        <f>IF(AND(BA246&gt;=[1]validação!$F$1),"ZURICH SANTANDER","ESCROW")</f>
        <v>ZURICH SANTANDER</v>
      </c>
      <c r="P246" s="23">
        <v>2441576</v>
      </c>
      <c r="Q246" s="23" t="s">
        <v>4204</v>
      </c>
      <c r="R246" s="23" t="s">
        <v>4205</v>
      </c>
      <c r="S246" s="23" t="s">
        <v>52</v>
      </c>
      <c r="T246" s="23"/>
      <c r="U246" s="23" t="s">
        <v>3074</v>
      </c>
      <c r="V246" s="23"/>
      <c r="W246" s="23" t="s">
        <v>56</v>
      </c>
      <c r="X246" s="23">
        <v>0</v>
      </c>
      <c r="Y246" s="23">
        <v>0</v>
      </c>
      <c r="Z246" s="23" t="s">
        <v>56</v>
      </c>
      <c r="AA246" s="23" t="s">
        <v>56</v>
      </c>
      <c r="AB246" s="23" t="s">
        <v>56</v>
      </c>
      <c r="AC246" s="23">
        <v>0</v>
      </c>
      <c r="AD246" s="23"/>
      <c r="AE246" s="23">
        <v>0</v>
      </c>
      <c r="AF246" s="23">
        <v>0</v>
      </c>
      <c r="AG246" s="23" t="s">
        <v>102</v>
      </c>
      <c r="AH246" s="23">
        <v>0</v>
      </c>
      <c r="AI246" s="23" t="s">
        <v>59</v>
      </c>
      <c r="AJ246" s="23" t="s">
        <v>60</v>
      </c>
      <c r="AK246" s="24"/>
      <c r="AL246" s="23" t="s">
        <v>61</v>
      </c>
      <c r="AM246" s="23" t="s">
        <v>2955</v>
      </c>
      <c r="AN246" s="23" t="s">
        <v>3074</v>
      </c>
      <c r="AO246" s="23" t="s">
        <v>88</v>
      </c>
      <c r="AP246" s="23" t="s">
        <v>3128</v>
      </c>
      <c r="AQ246" s="23" t="s">
        <v>65</v>
      </c>
      <c r="AR246" s="23" t="s">
        <v>201</v>
      </c>
      <c r="AS246" s="23" t="s">
        <v>92</v>
      </c>
      <c r="AT246" s="23" t="s">
        <v>3075</v>
      </c>
      <c r="AU246" s="23" t="s">
        <v>93</v>
      </c>
      <c r="AV246" s="23" t="s">
        <v>3967</v>
      </c>
      <c r="AW246" s="23" t="s">
        <v>444</v>
      </c>
      <c r="AX246" s="23">
        <v>0</v>
      </c>
      <c r="AY246" s="23" t="s">
        <v>4206</v>
      </c>
      <c r="AZ246" s="23" t="s">
        <v>4137</v>
      </c>
      <c r="BA246" s="29">
        <v>42851</v>
      </c>
      <c r="BB246" s="23" t="s">
        <v>417</v>
      </c>
      <c r="BC246" s="29">
        <f t="shared" si="16"/>
        <v>42851</v>
      </c>
      <c r="BD246" s="41" t="str">
        <f t="shared" si="17"/>
        <v xml:space="preserve">08/05/2017 </v>
      </c>
      <c r="BE246" s="42">
        <f t="shared" si="18"/>
        <v>12</v>
      </c>
      <c r="BF246" s="43">
        <f t="shared" si="19"/>
        <v>0.4</v>
      </c>
    </row>
    <row r="247" spans="1:58" x14ac:dyDescent="0.25">
      <c r="A247" s="22" t="s">
        <v>3958</v>
      </c>
      <c r="B247" s="24" t="str">
        <f t="shared" si="14"/>
        <v>02.02.507.0002441514/17</v>
      </c>
      <c r="C247" s="24"/>
      <c r="D247" s="24"/>
      <c r="E247" s="24"/>
      <c r="F247" s="24"/>
      <c r="G247" s="24"/>
      <c r="H247" s="24"/>
      <c r="I247" s="69" t="str">
        <f t="shared" si="15"/>
        <v>PAGAMENTO ZERO</v>
      </c>
      <c r="J247" s="24"/>
      <c r="K247" s="24"/>
      <c r="L247" s="24"/>
      <c r="M247" s="24"/>
      <c r="N247" s="24"/>
      <c r="O247" s="70" t="str">
        <f>IF(AND(BA247&gt;=[1]validação!$F$1),"ZURICH SANTANDER","ESCROW")</f>
        <v>ZURICH SANTANDER</v>
      </c>
      <c r="P247" s="23">
        <v>2441514</v>
      </c>
      <c r="Q247" s="23" t="s">
        <v>4207</v>
      </c>
      <c r="R247" s="23" t="s">
        <v>4208</v>
      </c>
      <c r="S247" s="23" t="s">
        <v>52</v>
      </c>
      <c r="T247" s="23"/>
      <c r="U247" s="23" t="s">
        <v>3074</v>
      </c>
      <c r="V247" s="23"/>
      <c r="W247" s="23" t="s">
        <v>56</v>
      </c>
      <c r="X247" s="23">
        <v>0</v>
      </c>
      <c r="Y247" s="23">
        <v>0</v>
      </c>
      <c r="Z247" s="23" t="s">
        <v>56</v>
      </c>
      <c r="AA247" s="23" t="s">
        <v>56</v>
      </c>
      <c r="AB247" s="23" t="s">
        <v>56</v>
      </c>
      <c r="AC247" s="23">
        <v>0</v>
      </c>
      <c r="AD247" s="23"/>
      <c r="AE247" s="23">
        <v>0</v>
      </c>
      <c r="AF247" s="23">
        <v>0</v>
      </c>
      <c r="AG247" s="23" t="s">
        <v>102</v>
      </c>
      <c r="AH247" s="23">
        <v>0</v>
      </c>
      <c r="AI247" s="23" t="s">
        <v>59</v>
      </c>
      <c r="AJ247" s="23" t="s">
        <v>60</v>
      </c>
      <c r="AK247" s="24"/>
      <c r="AL247" s="23" t="s">
        <v>61</v>
      </c>
      <c r="AM247" s="23" t="s">
        <v>2955</v>
      </c>
      <c r="AN247" s="23" t="s">
        <v>3074</v>
      </c>
      <c r="AO247" s="23" t="s">
        <v>88</v>
      </c>
      <c r="AP247" s="23" t="s">
        <v>899</v>
      </c>
      <c r="AQ247" s="23" t="s">
        <v>65</v>
      </c>
      <c r="AR247" s="23" t="s">
        <v>201</v>
      </c>
      <c r="AS247" s="23" t="s">
        <v>92</v>
      </c>
      <c r="AT247" s="23" t="s">
        <v>3075</v>
      </c>
      <c r="AU247" s="23" t="s">
        <v>93</v>
      </c>
      <c r="AV247" s="23" t="s">
        <v>3967</v>
      </c>
      <c r="AW247" s="23" t="s">
        <v>444</v>
      </c>
      <c r="AX247" s="23">
        <v>0</v>
      </c>
      <c r="AY247" s="23" t="s">
        <v>4209</v>
      </c>
      <c r="AZ247" s="23" t="s">
        <v>4137</v>
      </c>
      <c r="BA247" s="29">
        <v>42851</v>
      </c>
      <c r="BB247" s="23" t="s">
        <v>417</v>
      </c>
      <c r="BC247" s="29">
        <f t="shared" si="16"/>
        <v>42851</v>
      </c>
      <c r="BD247" s="41" t="str">
        <f t="shared" si="17"/>
        <v xml:space="preserve">08/05/2017 </v>
      </c>
      <c r="BE247" s="42">
        <f t="shared" si="18"/>
        <v>12</v>
      </c>
      <c r="BF247" s="43">
        <f t="shared" si="19"/>
        <v>0.4</v>
      </c>
    </row>
    <row r="248" spans="1:58" x14ac:dyDescent="0.25">
      <c r="A248" s="22" t="s">
        <v>3958</v>
      </c>
      <c r="B248" s="24" t="str">
        <f t="shared" si="14"/>
        <v>02.02.507.0002441447/17</v>
      </c>
      <c r="C248" s="24"/>
      <c r="D248" s="24"/>
      <c r="E248" s="24"/>
      <c r="F248" s="24"/>
      <c r="G248" s="24"/>
      <c r="H248" s="24"/>
      <c r="I248" s="69" t="str">
        <f t="shared" si="15"/>
        <v>PAGAMENTO ZERO</v>
      </c>
      <c r="J248" s="24"/>
      <c r="K248" s="24"/>
      <c r="L248" s="24"/>
      <c r="M248" s="24"/>
      <c r="N248" s="24"/>
      <c r="O248" s="70" t="str">
        <f>IF(AND(BA248&gt;=[1]validação!$F$1),"ZURICH SANTANDER","ESCROW")</f>
        <v>ZURICH SANTANDER</v>
      </c>
      <c r="P248" s="23">
        <v>2441447</v>
      </c>
      <c r="Q248" s="23" t="s">
        <v>4210</v>
      </c>
      <c r="R248" s="23" t="s">
        <v>4211</v>
      </c>
      <c r="S248" s="23" t="s">
        <v>52</v>
      </c>
      <c r="T248" s="23"/>
      <c r="U248" s="23" t="s">
        <v>3074</v>
      </c>
      <c r="V248" s="23"/>
      <c r="W248" s="23" t="s">
        <v>56</v>
      </c>
      <c r="X248" s="23">
        <v>0</v>
      </c>
      <c r="Y248" s="23">
        <v>0</v>
      </c>
      <c r="Z248" s="23" t="s">
        <v>56</v>
      </c>
      <c r="AA248" s="23" t="s">
        <v>56</v>
      </c>
      <c r="AB248" s="23" t="s">
        <v>56</v>
      </c>
      <c r="AC248" s="23">
        <v>0</v>
      </c>
      <c r="AD248" s="23"/>
      <c r="AE248" s="23">
        <v>0</v>
      </c>
      <c r="AF248" s="23">
        <v>0</v>
      </c>
      <c r="AG248" s="23" t="s">
        <v>102</v>
      </c>
      <c r="AH248" s="23">
        <v>0</v>
      </c>
      <c r="AI248" s="23" t="s">
        <v>59</v>
      </c>
      <c r="AJ248" s="23" t="s">
        <v>60</v>
      </c>
      <c r="AK248" s="24"/>
      <c r="AL248" s="23" t="s">
        <v>61</v>
      </c>
      <c r="AM248" s="23" t="s">
        <v>2955</v>
      </c>
      <c r="AN248" s="23" t="s">
        <v>3074</v>
      </c>
      <c r="AO248" s="23" t="s">
        <v>88</v>
      </c>
      <c r="AP248" s="23" t="s">
        <v>169</v>
      </c>
      <c r="AQ248" s="23" t="s">
        <v>65</v>
      </c>
      <c r="AR248" s="23" t="s">
        <v>201</v>
      </c>
      <c r="AS248" s="23" t="s">
        <v>92</v>
      </c>
      <c r="AT248" s="23" t="s">
        <v>3075</v>
      </c>
      <c r="AU248" s="23" t="s">
        <v>93</v>
      </c>
      <c r="AV248" s="23" t="s">
        <v>3967</v>
      </c>
      <c r="AW248" s="23" t="s">
        <v>444</v>
      </c>
      <c r="AX248" s="23">
        <v>0</v>
      </c>
      <c r="AY248" s="23" t="s">
        <v>4212</v>
      </c>
      <c r="AZ248" s="23" t="s">
        <v>4137</v>
      </c>
      <c r="BA248" s="29">
        <v>42851</v>
      </c>
      <c r="BB248" s="23" t="s">
        <v>417</v>
      </c>
      <c r="BC248" s="29">
        <f t="shared" si="16"/>
        <v>42851</v>
      </c>
      <c r="BD248" s="41" t="str">
        <f t="shared" si="17"/>
        <v xml:space="preserve">08/05/2017 </v>
      </c>
      <c r="BE248" s="42">
        <f t="shared" si="18"/>
        <v>12</v>
      </c>
      <c r="BF248" s="43">
        <f t="shared" si="19"/>
        <v>0.4</v>
      </c>
    </row>
    <row r="249" spans="1:58" x14ac:dyDescent="0.25">
      <c r="A249" s="22" t="s">
        <v>3958</v>
      </c>
      <c r="B249" s="24" t="str">
        <f t="shared" si="14"/>
        <v>02.02.507.0002438784/17</v>
      </c>
      <c r="C249" s="24"/>
      <c r="D249" s="24"/>
      <c r="E249" s="24"/>
      <c r="F249" s="24"/>
      <c r="G249" s="24"/>
      <c r="H249" s="24"/>
      <c r="I249" s="69" t="str">
        <f t="shared" si="15"/>
        <v>PAGAMENTO ZERO</v>
      </c>
      <c r="J249" s="24"/>
      <c r="K249" s="24"/>
      <c r="L249" s="24"/>
      <c r="M249" s="24"/>
      <c r="N249" s="24"/>
      <c r="O249" s="70" t="str">
        <f>IF(AND(BA249&gt;=[1]validação!$F$1),"ZURICH SANTANDER","ESCROW")</f>
        <v>ZURICH SANTANDER</v>
      </c>
      <c r="P249" s="23">
        <v>2438784</v>
      </c>
      <c r="Q249" s="23" t="s">
        <v>4213</v>
      </c>
      <c r="R249" s="23" t="s">
        <v>4214</v>
      </c>
      <c r="S249" s="23" t="s">
        <v>52</v>
      </c>
      <c r="T249" s="23"/>
      <c r="U249" s="23" t="s">
        <v>3074</v>
      </c>
      <c r="V249" s="23"/>
      <c r="W249" s="23" t="s">
        <v>56</v>
      </c>
      <c r="X249" s="23">
        <v>0</v>
      </c>
      <c r="Y249" s="23">
        <v>0</v>
      </c>
      <c r="Z249" s="23" t="s">
        <v>56</v>
      </c>
      <c r="AA249" s="23" t="s">
        <v>56</v>
      </c>
      <c r="AB249" s="23" t="s">
        <v>56</v>
      </c>
      <c r="AC249" s="23">
        <v>0</v>
      </c>
      <c r="AD249" s="23"/>
      <c r="AE249" s="23">
        <v>0</v>
      </c>
      <c r="AF249" s="23">
        <v>0</v>
      </c>
      <c r="AG249" s="23" t="s">
        <v>102</v>
      </c>
      <c r="AH249" s="23">
        <v>0</v>
      </c>
      <c r="AI249" s="23" t="s">
        <v>59</v>
      </c>
      <c r="AJ249" s="23" t="s">
        <v>60</v>
      </c>
      <c r="AK249" s="24"/>
      <c r="AL249" s="23" t="s">
        <v>61</v>
      </c>
      <c r="AM249" s="23" t="s">
        <v>2955</v>
      </c>
      <c r="AN249" s="23" t="s">
        <v>3074</v>
      </c>
      <c r="AO249" s="23" t="s">
        <v>88</v>
      </c>
      <c r="AP249" s="23" t="s">
        <v>4188</v>
      </c>
      <c r="AQ249" s="23" t="s">
        <v>65</v>
      </c>
      <c r="AR249" s="23" t="s">
        <v>201</v>
      </c>
      <c r="AS249" s="23" t="s">
        <v>92</v>
      </c>
      <c r="AT249" s="23" t="s">
        <v>3075</v>
      </c>
      <c r="AU249" s="23" t="s">
        <v>93</v>
      </c>
      <c r="AV249" s="23" t="s">
        <v>3967</v>
      </c>
      <c r="AW249" s="23" t="s">
        <v>444</v>
      </c>
      <c r="AX249" s="23">
        <v>0</v>
      </c>
      <c r="AY249" s="23" t="s">
        <v>4215</v>
      </c>
      <c r="AZ249" s="23" t="s">
        <v>2938</v>
      </c>
      <c r="BA249" s="29">
        <v>42844</v>
      </c>
      <c r="BB249" s="23" t="s">
        <v>417</v>
      </c>
      <c r="BC249" s="29">
        <f t="shared" si="16"/>
        <v>42844</v>
      </c>
      <c r="BD249" s="41" t="str">
        <f t="shared" si="17"/>
        <v xml:space="preserve">08/05/2017 </v>
      </c>
      <c r="BE249" s="42">
        <f t="shared" si="18"/>
        <v>19</v>
      </c>
      <c r="BF249" s="43">
        <f t="shared" si="19"/>
        <v>0.6333333333333333</v>
      </c>
    </row>
    <row r="250" spans="1:58" x14ac:dyDescent="0.25">
      <c r="A250" s="22" t="s">
        <v>3958</v>
      </c>
      <c r="B250" s="24" t="str">
        <f t="shared" si="14"/>
        <v>02.02.507.0002443990/17</v>
      </c>
      <c r="C250" s="24"/>
      <c r="D250" s="24"/>
      <c r="E250" s="24"/>
      <c r="F250" s="24"/>
      <c r="G250" s="24"/>
      <c r="H250" s="24"/>
      <c r="I250" s="69" t="str">
        <f t="shared" si="15"/>
        <v>PAGAMENTO ZERO</v>
      </c>
      <c r="J250" s="24"/>
      <c r="K250" s="24"/>
      <c r="L250" s="24"/>
      <c r="M250" s="24"/>
      <c r="N250" s="24"/>
      <c r="O250" s="70" t="str">
        <f>IF(AND(BA250&gt;=[1]validação!$F$1),"ZURICH SANTANDER","ESCROW")</f>
        <v>ZURICH SANTANDER</v>
      </c>
      <c r="P250" s="23">
        <v>2443990</v>
      </c>
      <c r="Q250" s="23" t="s">
        <v>4216</v>
      </c>
      <c r="R250" s="23" t="s">
        <v>4104</v>
      </c>
      <c r="S250" s="23" t="s">
        <v>52</v>
      </c>
      <c r="T250" s="23"/>
      <c r="U250" s="23"/>
      <c r="V250" s="23"/>
      <c r="W250" s="23" t="s">
        <v>56</v>
      </c>
      <c r="X250" s="23">
        <v>0</v>
      </c>
      <c r="Y250" s="23">
        <v>0</v>
      </c>
      <c r="Z250" s="23" t="s">
        <v>56</v>
      </c>
      <c r="AA250" s="23" t="s">
        <v>56</v>
      </c>
      <c r="AB250" s="23" t="s">
        <v>56</v>
      </c>
      <c r="AC250" s="23">
        <v>0</v>
      </c>
      <c r="AD250" s="23"/>
      <c r="AE250" s="23">
        <v>0</v>
      </c>
      <c r="AF250" s="23">
        <v>0</v>
      </c>
      <c r="AG250" s="23" t="s">
        <v>102</v>
      </c>
      <c r="AH250" s="23">
        <v>0</v>
      </c>
      <c r="AI250" s="23" t="s">
        <v>59</v>
      </c>
      <c r="AJ250" s="23" t="s">
        <v>60</v>
      </c>
      <c r="AK250" s="24"/>
      <c r="AL250" s="23" t="s">
        <v>61</v>
      </c>
      <c r="AM250" s="23" t="s">
        <v>2955</v>
      </c>
      <c r="AN250" s="23" t="s">
        <v>3074</v>
      </c>
      <c r="AO250" s="23" t="s">
        <v>88</v>
      </c>
      <c r="AP250" s="23" t="s">
        <v>2078</v>
      </c>
      <c r="AQ250" s="23" t="s">
        <v>65</v>
      </c>
      <c r="AR250" s="23" t="s">
        <v>201</v>
      </c>
      <c r="AS250" s="23" t="s">
        <v>92</v>
      </c>
      <c r="AT250" s="23" t="s">
        <v>3075</v>
      </c>
      <c r="AU250" s="23" t="s">
        <v>93</v>
      </c>
      <c r="AV250" s="23" t="s">
        <v>3967</v>
      </c>
      <c r="AW250" s="23" t="s">
        <v>444</v>
      </c>
      <c r="AX250" s="23">
        <v>0</v>
      </c>
      <c r="AY250" s="23" t="s">
        <v>4217</v>
      </c>
      <c r="AZ250" s="23" t="s">
        <v>4218</v>
      </c>
      <c r="BA250" s="29">
        <v>42859</v>
      </c>
      <c r="BB250" s="23"/>
      <c r="BC250" s="29">
        <f t="shared" si="16"/>
        <v>42859</v>
      </c>
      <c r="BD250" s="41" t="str">
        <f t="shared" si="17"/>
        <v xml:space="preserve">08/05/2017 </v>
      </c>
      <c r="BE250" s="42">
        <f t="shared" si="18"/>
        <v>4</v>
      </c>
      <c r="BF250" s="43">
        <f t="shared" si="19"/>
        <v>0.13333333333333333</v>
      </c>
    </row>
    <row r="251" spans="1:58" x14ac:dyDescent="0.25">
      <c r="A251" s="22" t="s">
        <v>3958</v>
      </c>
      <c r="B251" s="24" t="str">
        <f t="shared" si="14"/>
        <v>02.02.507.0002438325/16</v>
      </c>
      <c r="C251" s="24"/>
      <c r="D251" s="24"/>
      <c r="E251" s="24"/>
      <c r="F251" s="24"/>
      <c r="G251" s="24"/>
      <c r="H251" s="24"/>
      <c r="I251" s="69" t="str">
        <f t="shared" si="15"/>
        <v>PAGAMENTO ZERO</v>
      </c>
      <c r="J251" s="24"/>
      <c r="K251" s="24"/>
      <c r="L251" s="24"/>
      <c r="M251" s="24"/>
      <c r="N251" s="24"/>
      <c r="O251" s="70" t="str">
        <f>IF(AND(BA251&gt;=[1]validação!$F$1),"ZURICH SANTANDER","ESCROW")</f>
        <v>ZURICH SANTANDER</v>
      </c>
      <c r="P251" s="23">
        <v>2438325</v>
      </c>
      <c r="Q251" s="23" t="s">
        <v>4219</v>
      </c>
      <c r="R251" s="23" t="s">
        <v>4220</v>
      </c>
      <c r="S251" s="23" t="s">
        <v>52</v>
      </c>
      <c r="T251" s="23"/>
      <c r="U251" s="23" t="s">
        <v>3074</v>
      </c>
      <c r="V251" s="23"/>
      <c r="W251" s="23" t="s">
        <v>56</v>
      </c>
      <c r="X251" s="23">
        <v>0</v>
      </c>
      <c r="Y251" s="23">
        <v>0</v>
      </c>
      <c r="Z251" s="23" t="s">
        <v>56</v>
      </c>
      <c r="AA251" s="23" t="s">
        <v>56</v>
      </c>
      <c r="AB251" s="23" t="s">
        <v>56</v>
      </c>
      <c r="AC251" s="23">
        <v>0</v>
      </c>
      <c r="AD251" s="23"/>
      <c r="AE251" s="23">
        <v>0</v>
      </c>
      <c r="AF251" s="23">
        <v>0</v>
      </c>
      <c r="AG251" s="23" t="s">
        <v>102</v>
      </c>
      <c r="AH251" s="23">
        <v>0</v>
      </c>
      <c r="AI251" s="23" t="s">
        <v>59</v>
      </c>
      <c r="AJ251" s="23" t="s">
        <v>60</v>
      </c>
      <c r="AK251" s="24"/>
      <c r="AL251" s="23" t="s">
        <v>61</v>
      </c>
      <c r="AM251" s="23" t="s">
        <v>2955</v>
      </c>
      <c r="AN251" s="23" t="s">
        <v>3074</v>
      </c>
      <c r="AO251" s="23" t="s">
        <v>88</v>
      </c>
      <c r="AP251" s="23" t="s">
        <v>187</v>
      </c>
      <c r="AQ251" s="23" t="s">
        <v>65</v>
      </c>
      <c r="AR251" s="23" t="s">
        <v>3098</v>
      </c>
      <c r="AS251" s="23" t="s">
        <v>283</v>
      </c>
      <c r="AT251" s="23" t="s">
        <v>3075</v>
      </c>
      <c r="AU251" s="23" t="s">
        <v>93</v>
      </c>
      <c r="AV251" s="23" t="s">
        <v>3967</v>
      </c>
      <c r="AW251" s="23" t="s">
        <v>444</v>
      </c>
      <c r="AX251" s="23">
        <v>0</v>
      </c>
      <c r="AY251" s="23" t="s">
        <v>4221</v>
      </c>
      <c r="AZ251" s="23" t="s">
        <v>4222</v>
      </c>
      <c r="BA251" s="29">
        <v>42843</v>
      </c>
      <c r="BB251" s="23" t="s">
        <v>417</v>
      </c>
      <c r="BC251" s="29">
        <f t="shared" si="16"/>
        <v>42843</v>
      </c>
      <c r="BD251" s="41" t="str">
        <f t="shared" si="17"/>
        <v xml:space="preserve">08/05/2017 </v>
      </c>
      <c r="BE251" s="42">
        <f t="shared" si="18"/>
        <v>20</v>
      </c>
      <c r="BF251" s="43">
        <f t="shared" si="19"/>
        <v>0.66666666666666663</v>
      </c>
    </row>
    <row r="252" spans="1:58" x14ac:dyDescent="0.25">
      <c r="A252" s="22" t="s">
        <v>3958</v>
      </c>
      <c r="B252" s="24" t="str">
        <f t="shared" si="14"/>
        <v>02.02.507.0002441354/17</v>
      </c>
      <c r="C252" s="24"/>
      <c r="D252" s="24"/>
      <c r="E252" s="24"/>
      <c r="F252" s="24"/>
      <c r="G252" s="24"/>
      <c r="H252" s="24"/>
      <c r="I252" s="69" t="str">
        <f t="shared" si="15"/>
        <v>PAGAMENTO ZERO</v>
      </c>
      <c r="J252" s="24"/>
      <c r="K252" s="24"/>
      <c r="L252" s="24"/>
      <c r="M252" s="24"/>
      <c r="N252" s="24"/>
      <c r="O252" s="70" t="str">
        <f>IF(AND(BA252&gt;=[1]validação!$F$1),"ZURICH SANTANDER","ESCROW")</f>
        <v>ZURICH SANTANDER</v>
      </c>
      <c r="P252" s="23">
        <v>2441354</v>
      </c>
      <c r="Q252" s="23" t="s">
        <v>4223</v>
      </c>
      <c r="R252" s="23" t="s">
        <v>4224</v>
      </c>
      <c r="S252" s="23" t="s">
        <v>52</v>
      </c>
      <c r="T252" s="23"/>
      <c r="U252" s="23" t="s">
        <v>3074</v>
      </c>
      <c r="V252" s="23"/>
      <c r="W252" s="23" t="s">
        <v>56</v>
      </c>
      <c r="X252" s="23">
        <v>0</v>
      </c>
      <c r="Y252" s="23">
        <v>0</v>
      </c>
      <c r="Z252" s="23" t="s">
        <v>56</v>
      </c>
      <c r="AA252" s="23" t="s">
        <v>56</v>
      </c>
      <c r="AB252" s="23" t="s">
        <v>56</v>
      </c>
      <c r="AC252" s="23">
        <v>0</v>
      </c>
      <c r="AD252" s="23"/>
      <c r="AE252" s="23">
        <v>0</v>
      </c>
      <c r="AF252" s="23">
        <v>0</v>
      </c>
      <c r="AG252" s="23" t="s">
        <v>102</v>
      </c>
      <c r="AH252" s="23">
        <v>0</v>
      </c>
      <c r="AI252" s="23" t="s">
        <v>59</v>
      </c>
      <c r="AJ252" s="23" t="s">
        <v>60</v>
      </c>
      <c r="AK252" s="24"/>
      <c r="AL252" s="23" t="s">
        <v>61</v>
      </c>
      <c r="AM252" s="23" t="s">
        <v>2955</v>
      </c>
      <c r="AN252" s="23" t="s">
        <v>3074</v>
      </c>
      <c r="AO252" s="23" t="s">
        <v>88</v>
      </c>
      <c r="AP252" s="23" t="s">
        <v>4152</v>
      </c>
      <c r="AQ252" s="23" t="s">
        <v>65</v>
      </c>
      <c r="AR252" s="23" t="s">
        <v>201</v>
      </c>
      <c r="AS252" s="23" t="s">
        <v>92</v>
      </c>
      <c r="AT252" s="23" t="s">
        <v>3075</v>
      </c>
      <c r="AU252" s="23" t="s">
        <v>93</v>
      </c>
      <c r="AV252" s="23" t="s">
        <v>3967</v>
      </c>
      <c r="AW252" s="23" t="s">
        <v>444</v>
      </c>
      <c r="AX252" s="23">
        <v>0</v>
      </c>
      <c r="AY252" s="23" t="s">
        <v>4225</v>
      </c>
      <c r="AZ252" s="23" t="s">
        <v>4137</v>
      </c>
      <c r="BA252" s="29">
        <v>42851</v>
      </c>
      <c r="BB252" s="23" t="s">
        <v>417</v>
      </c>
      <c r="BC252" s="29">
        <f t="shared" si="16"/>
        <v>42851</v>
      </c>
      <c r="BD252" s="41" t="str">
        <f t="shared" si="17"/>
        <v xml:space="preserve">08/05/2017 </v>
      </c>
      <c r="BE252" s="42">
        <f t="shared" si="18"/>
        <v>12</v>
      </c>
      <c r="BF252" s="43">
        <f t="shared" si="19"/>
        <v>0.4</v>
      </c>
    </row>
    <row r="253" spans="1:58" x14ac:dyDescent="0.25">
      <c r="A253" s="22" t="s">
        <v>3958</v>
      </c>
      <c r="B253" s="24" t="str">
        <f t="shared" si="14"/>
        <v>02.02.507.0002445957/17</v>
      </c>
      <c r="C253" s="24"/>
      <c r="D253" s="24"/>
      <c r="E253" s="24"/>
      <c r="F253" s="24"/>
      <c r="G253" s="24"/>
      <c r="H253" s="24"/>
      <c r="I253" s="69" t="str">
        <f t="shared" si="15"/>
        <v>PAGAMENTO ZERO</v>
      </c>
      <c r="J253" s="24"/>
      <c r="K253" s="24"/>
      <c r="L253" s="24"/>
      <c r="M253" s="24"/>
      <c r="N253" s="24"/>
      <c r="O253" s="70" t="str">
        <f>IF(AND(BA253&gt;=[1]validação!$F$1),"ZURICH SANTANDER","ESCROW")</f>
        <v>ZURICH SANTANDER</v>
      </c>
      <c r="P253" s="23">
        <v>2445957</v>
      </c>
      <c r="Q253" s="23" t="s">
        <v>4226</v>
      </c>
      <c r="R253" s="23" t="s">
        <v>3110</v>
      </c>
      <c r="S253" s="23" t="s">
        <v>52</v>
      </c>
      <c r="T253" s="23"/>
      <c r="U253" s="23" t="s">
        <v>3074</v>
      </c>
      <c r="V253" s="23"/>
      <c r="W253" s="23" t="s">
        <v>56</v>
      </c>
      <c r="X253" s="23">
        <v>0</v>
      </c>
      <c r="Y253" s="23">
        <v>0</v>
      </c>
      <c r="Z253" s="23" t="s">
        <v>56</v>
      </c>
      <c r="AA253" s="23" t="s">
        <v>56</v>
      </c>
      <c r="AB253" s="23" t="s">
        <v>56</v>
      </c>
      <c r="AC253" s="23">
        <v>0</v>
      </c>
      <c r="AD253" s="23"/>
      <c r="AE253" s="23">
        <v>0</v>
      </c>
      <c r="AF253" s="23">
        <v>0</v>
      </c>
      <c r="AG253" s="23" t="s">
        <v>102</v>
      </c>
      <c r="AH253" s="23">
        <v>0</v>
      </c>
      <c r="AI253" s="23" t="s">
        <v>59</v>
      </c>
      <c r="AJ253" s="23" t="s">
        <v>60</v>
      </c>
      <c r="AK253" s="24"/>
      <c r="AL253" s="23" t="s">
        <v>61</v>
      </c>
      <c r="AM253" s="23" t="s">
        <v>2955</v>
      </c>
      <c r="AN253" s="23" t="s">
        <v>3074</v>
      </c>
      <c r="AO253" s="23" t="s">
        <v>64</v>
      </c>
      <c r="AP253" s="23" t="s">
        <v>2078</v>
      </c>
      <c r="AQ253" s="23" t="s">
        <v>65</v>
      </c>
      <c r="AR253" s="23" t="s">
        <v>201</v>
      </c>
      <c r="AS253" s="23" t="s">
        <v>92</v>
      </c>
      <c r="AT253" s="23" t="s">
        <v>3075</v>
      </c>
      <c r="AU253" s="23" t="s">
        <v>93</v>
      </c>
      <c r="AV253" s="23" t="s">
        <v>3987</v>
      </c>
      <c r="AW253" s="23" t="s">
        <v>444</v>
      </c>
      <c r="AX253" s="23">
        <v>0</v>
      </c>
      <c r="AY253" s="23" t="s">
        <v>4227</v>
      </c>
      <c r="AZ253" s="23" t="s">
        <v>3997</v>
      </c>
      <c r="BA253" s="29">
        <v>42865</v>
      </c>
      <c r="BB253" s="23" t="s">
        <v>417</v>
      </c>
      <c r="BC253" s="29">
        <f t="shared" si="16"/>
        <v>42865</v>
      </c>
      <c r="BD253" s="41" t="str">
        <f t="shared" si="17"/>
        <v xml:space="preserve">15/05/2017 </v>
      </c>
      <c r="BE253" s="42">
        <f t="shared" si="18"/>
        <v>5</v>
      </c>
      <c r="BF253" s="43">
        <f t="shared" si="19"/>
        <v>0.16666666666666666</v>
      </c>
    </row>
    <row r="254" spans="1:58" x14ac:dyDescent="0.25">
      <c r="A254" s="22" t="s">
        <v>3958</v>
      </c>
      <c r="B254" s="24" t="str">
        <f t="shared" si="14"/>
        <v>02.02.507.0002447878/17</v>
      </c>
      <c r="C254" s="24"/>
      <c r="D254" s="24"/>
      <c r="E254" s="24"/>
      <c r="F254" s="24"/>
      <c r="G254" s="24"/>
      <c r="H254" s="24"/>
      <c r="I254" s="69" t="str">
        <f t="shared" si="15"/>
        <v>PAGAMENTO ZERO</v>
      </c>
      <c r="J254" s="24"/>
      <c r="K254" s="24"/>
      <c r="L254" s="24"/>
      <c r="M254" s="24"/>
      <c r="N254" s="24"/>
      <c r="O254" s="70" t="str">
        <f>IF(AND(BA254&gt;=[1]validação!$F$1),"ZURICH SANTANDER","ESCROW")</f>
        <v>ZURICH SANTANDER</v>
      </c>
      <c r="P254" s="23">
        <v>2447878</v>
      </c>
      <c r="Q254" s="23" t="s">
        <v>4228</v>
      </c>
      <c r="R254" s="23" t="s">
        <v>4229</v>
      </c>
      <c r="S254" s="23" t="s">
        <v>52</v>
      </c>
      <c r="T254" s="23"/>
      <c r="U254" s="23"/>
      <c r="V254" s="23"/>
      <c r="W254" s="23" t="s">
        <v>56</v>
      </c>
      <c r="X254" s="23">
        <v>0</v>
      </c>
      <c r="Y254" s="23">
        <v>0</v>
      </c>
      <c r="Z254" s="23" t="s">
        <v>56</v>
      </c>
      <c r="AA254" s="23" t="s">
        <v>56</v>
      </c>
      <c r="AB254" s="23" t="s">
        <v>56</v>
      </c>
      <c r="AC254" s="23">
        <v>0</v>
      </c>
      <c r="AD254" s="23"/>
      <c r="AE254" s="23">
        <v>0</v>
      </c>
      <c r="AF254" s="23">
        <v>0</v>
      </c>
      <c r="AG254" s="23" t="s">
        <v>102</v>
      </c>
      <c r="AH254" s="23">
        <v>0</v>
      </c>
      <c r="AI254" s="23" t="s">
        <v>59</v>
      </c>
      <c r="AJ254" s="23" t="s">
        <v>60</v>
      </c>
      <c r="AK254" s="24"/>
      <c r="AL254" s="23" t="s">
        <v>61</v>
      </c>
      <c r="AM254" s="23" t="s">
        <v>2955</v>
      </c>
      <c r="AN254" s="23" t="s">
        <v>3074</v>
      </c>
      <c r="AO254" s="23" t="s">
        <v>64</v>
      </c>
      <c r="AP254" s="23" t="s">
        <v>3079</v>
      </c>
      <c r="AQ254" s="23" t="s">
        <v>65</v>
      </c>
      <c r="AR254" s="23" t="s">
        <v>201</v>
      </c>
      <c r="AS254" s="23" t="s">
        <v>92</v>
      </c>
      <c r="AT254" s="23" t="s">
        <v>3075</v>
      </c>
      <c r="AU254" s="23" t="s">
        <v>93</v>
      </c>
      <c r="AV254" s="23" t="s">
        <v>3987</v>
      </c>
      <c r="AW254" s="23" t="s">
        <v>444</v>
      </c>
      <c r="AX254" s="23">
        <v>0</v>
      </c>
      <c r="AY254" s="23" t="s">
        <v>4230</v>
      </c>
      <c r="AZ254" s="23" t="s">
        <v>4231</v>
      </c>
      <c r="BA254" s="29">
        <v>42868</v>
      </c>
      <c r="BB254" s="23"/>
      <c r="BC254" s="29">
        <f t="shared" si="16"/>
        <v>42868</v>
      </c>
      <c r="BD254" s="41" t="str">
        <f t="shared" si="17"/>
        <v xml:space="preserve">15/05/2017 </v>
      </c>
      <c r="BE254" s="42">
        <f t="shared" si="18"/>
        <v>2</v>
      </c>
      <c r="BF254" s="43">
        <f t="shared" si="19"/>
        <v>6.6666666666666666E-2</v>
      </c>
    </row>
    <row r="255" spans="1:58" x14ac:dyDescent="0.25">
      <c r="A255" s="22" t="s">
        <v>3958</v>
      </c>
      <c r="B255" s="24" t="str">
        <f t="shared" si="14"/>
        <v>02.02.507.0002434511/17</v>
      </c>
      <c r="C255" s="24"/>
      <c r="D255" s="24"/>
      <c r="E255" s="24"/>
      <c r="F255" s="24"/>
      <c r="G255" s="24"/>
      <c r="H255" s="24"/>
      <c r="I255" s="69" t="str">
        <f t="shared" si="15"/>
        <v>PAGAMENTO ZERO</v>
      </c>
      <c r="J255" s="24"/>
      <c r="K255" s="24"/>
      <c r="L255" s="24"/>
      <c r="M255" s="24"/>
      <c r="N255" s="24"/>
      <c r="O255" s="70" t="str">
        <f>IF(AND(BA255&gt;=[1]validação!$F$1),"ZURICH SANTANDER","ESCROW")</f>
        <v>ZURICH SANTANDER</v>
      </c>
      <c r="P255" s="23">
        <v>2434511</v>
      </c>
      <c r="Q255" s="23" t="s">
        <v>4232</v>
      </c>
      <c r="R255" s="23" t="s">
        <v>4233</v>
      </c>
      <c r="S255" s="23" t="s">
        <v>52</v>
      </c>
      <c r="T255" s="23"/>
      <c r="U255" s="23" t="s">
        <v>3074</v>
      </c>
      <c r="V255" s="23"/>
      <c r="W255" s="23" t="s">
        <v>56</v>
      </c>
      <c r="X255" s="23">
        <v>0</v>
      </c>
      <c r="Y255" s="23">
        <v>0</v>
      </c>
      <c r="Z255" s="23" t="s">
        <v>56</v>
      </c>
      <c r="AA255" s="23" t="s">
        <v>56</v>
      </c>
      <c r="AB255" s="23" t="s">
        <v>56</v>
      </c>
      <c r="AC255" s="23">
        <v>0</v>
      </c>
      <c r="AD255" s="23"/>
      <c r="AE255" s="23">
        <v>0</v>
      </c>
      <c r="AF255" s="23">
        <v>0</v>
      </c>
      <c r="AG255" s="23" t="s">
        <v>102</v>
      </c>
      <c r="AH255" s="23">
        <v>0</v>
      </c>
      <c r="AI255" s="23" t="s">
        <v>59</v>
      </c>
      <c r="AJ255" s="23" t="s">
        <v>60</v>
      </c>
      <c r="AK255" s="24"/>
      <c r="AL255" s="23" t="s">
        <v>61</v>
      </c>
      <c r="AM255" s="23" t="s">
        <v>2955</v>
      </c>
      <c r="AN255" s="23" t="s">
        <v>3074</v>
      </c>
      <c r="AO255" s="23" t="s">
        <v>64</v>
      </c>
      <c r="AP255" s="23" t="s">
        <v>169</v>
      </c>
      <c r="AQ255" s="23" t="s">
        <v>65</v>
      </c>
      <c r="AR255" s="23" t="s">
        <v>201</v>
      </c>
      <c r="AS255" s="23" t="s">
        <v>92</v>
      </c>
      <c r="AT255" s="23" t="s">
        <v>3075</v>
      </c>
      <c r="AU255" s="23" t="s">
        <v>93</v>
      </c>
      <c r="AV255" s="23" t="s">
        <v>3967</v>
      </c>
      <c r="AW255" s="23" t="s">
        <v>444</v>
      </c>
      <c r="AX255" s="23">
        <v>0</v>
      </c>
      <c r="AY255" s="23" t="s">
        <v>4234</v>
      </c>
      <c r="AZ255" s="23" t="s">
        <v>3125</v>
      </c>
      <c r="BA255" s="29">
        <v>42832</v>
      </c>
      <c r="BB255" s="23" t="s">
        <v>417</v>
      </c>
      <c r="BC255" s="29">
        <f t="shared" si="16"/>
        <v>42832</v>
      </c>
      <c r="BD255" s="41" t="str">
        <f t="shared" si="17"/>
        <v xml:space="preserve">08/05/2017 </v>
      </c>
      <c r="BE255" s="42">
        <f t="shared" si="18"/>
        <v>31</v>
      </c>
      <c r="BF255" s="43">
        <f t="shared" si="19"/>
        <v>1.0333333333333334</v>
      </c>
    </row>
    <row r="256" spans="1:58" x14ac:dyDescent="0.25">
      <c r="A256" s="22" t="s">
        <v>3958</v>
      </c>
      <c r="B256" s="24" t="str">
        <f t="shared" si="14"/>
        <v>02.02.507.0002434594/17</v>
      </c>
      <c r="C256" s="24"/>
      <c r="D256" s="24"/>
      <c r="E256" s="24"/>
      <c r="F256" s="24"/>
      <c r="G256" s="24"/>
      <c r="H256" s="24"/>
      <c r="I256" s="69" t="str">
        <f t="shared" si="15"/>
        <v>PAGAMENTO ZERO</v>
      </c>
      <c r="J256" s="24"/>
      <c r="K256" s="24"/>
      <c r="L256" s="24"/>
      <c r="M256" s="24"/>
      <c r="N256" s="24"/>
      <c r="O256" s="70" t="str">
        <f>IF(AND(BA256&gt;=[1]validação!$F$1),"ZURICH SANTANDER","ESCROW")</f>
        <v>ZURICH SANTANDER</v>
      </c>
      <c r="P256" s="23">
        <v>2434594</v>
      </c>
      <c r="Q256" s="23" t="s">
        <v>4235</v>
      </c>
      <c r="R256" s="23" t="s">
        <v>4236</v>
      </c>
      <c r="S256" s="23" t="s">
        <v>52</v>
      </c>
      <c r="T256" s="23"/>
      <c r="U256" s="23" t="s">
        <v>3074</v>
      </c>
      <c r="V256" s="23"/>
      <c r="W256" s="23" t="s">
        <v>56</v>
      </c>
      <c r="X256" s="23">
        <v>0</v>
      </c>
      <c r="Y256" s="23">
        <v>0</v>
      </c>
      <c r="Z256" s="23" t="s">
        <v>56</v>
      </c>
      <c r="AA256" s="23" t="s">
        <v>56</v>
      </c>
      <c r="AB256" s="23" t="s">
        <v>56</v>
      </c>
      <c r="AC256" s="23">
        <v>0</v>
      </c>
      <c r="AD256" s="23"/>
      <c r="AE256" s="23">
        <v>0</v>
      </c>
      <c r="AF256" s="23">
        <v>0</v>
      </c>
      <c r="AG256" s="23" t="s">
        <v>102</v>
      </c>
      <c r="AH256" s="23">
        <v>0</v>
      </c>
      <c r="AI256" s="23" t="s">
        <v>59</v>
      </c>
      <c r="AJ256" s="23" t="s">
        <v>60</v>
      </c>
      <c r="AK256" s="24"/>
      <c r="AL256" s="23" t="s">
        <v>61</v>
      </c>
      <c r="AM256" s="23" t="s">
        <v>2955</v>
      </c>
      <c r="AN256" s="23" t="s">
        <v>3074</v>
      </c>
      <c r="AO256" s="23" t="s">
        <v>64</v>
      </c>
      <c r="AP256" s="23" t="s">
        <v>4163</v>
      </c>
      <c r="AQ256" s="23" t="s">
        <v>65</v>
      </c>
      <c r="AR256" s="23" t="s">
        <v>201</v>
      </c>
      <c r="AS256" s="23" t="s">
        <v>92</v>
      </c>
      <c r="AT256" s="23" t="s">
        <v>3075</v>
      </c>
      <c r="AU256" s="23" t="s">
        <v>93</v>
      </c>
      <c r="AV256" s="23" t="s">
        <v>3967</v>
      </c>
      <c r="AW256" s="23" t="s">
        <v>444</v>
      </c>
      <c r="AX256" s="23">
        <v>0</v>
      </c>
      <c r="AY256" s="23" t="s">
        <v>4237</v>
      </c>
      <c r="AZ256" s="23" t="s">
        <v>4094</v>
      </c>
      <c r="BA256" s="29">
        <v>42832</v>
      </c>
      <c r="BB256" s="23" t="s">
        <v>417</v>
      </c>
      <c r="BC256" s="29">
        <f t="shared" si="16"/>
        <v>42832</v>
      </c>
      <c r="BD256" s="41" t="str">
        <f t="shared" si="17"/>
        <v xml:space="preserve">08/05/2017 </v>
      </c>
      <c r="BE256" s="42">
        <f t="shared" si="18"/>
        <v>31</v>
      </c>
      <c r="BF256" s="43">
        <f t="shared" si="19"/>
        <v>1.0333333333333334</v>
      </c>
    </row>
    <row r="257" spans="1:58" x14ac:dyDescent="0.25">
      <c r="A257" s="22" t="s">
        <v>3958</v>
      </c>
      <c r="B257" s="24" t="str">
        <f t="shared" si="14"/>
        <v>02.02.136.0002357091/16</v>
      </c>
      <c r="C257" s="24"/>
      <c r="D257" s="24"/>
      <c r="E257" s="24"/>
      <c r="F257" s="24"/>
      <c r="G257" s="24"/>
      <c r="H257" s="24"/>
      <c r="I257" s="69" t="str">
        <f t="shared" si="15"/>
        <v>PAGAMENTO ZERO</v>
      </c>
      <c r="J257" s="24"/>
      <c r="K257" s="24"/>
      <c r="L257" s="24"/>
      <c r="M257" s="24"/>
      <c r="N257" s="24"/>
      <c r="O257" s="70" t="str">
        <f>IF(AND(BA257&gt;=[1]validação!$F$1),"ZURICH SANTANDER","ESCROW")</f>
        <v>ZURICH SANTANDER</v>
      </c>
      <c r="P257" s="23">
        <v>2357091</v>
      </c>
      <c r="Q257" s="23" t="s">
        <v>4238</v>
      </c>
      <c r="R257" s="23" t="s">
        <v>4239</v>
      </c>
      <c r="S257" s="23" t="s">
        <v>129</v>
      </c>
      <c r="T257" s="23" t="s">
        <v>4240</v>
      </c>
      <c r="U257" s="23" t="s">
        <v>4241</v>
      </c>
      <c r="V257" s="23" t="s">
        <v>4242</v>
      </c>
      <c r="W257" s="23" t="s">
        <v>56</v>
      </c>
      <c r="X257" s="23">
        <v>0</v>
      </c>
      <c r="Y257" s="23">
        <v>0</v>
      </c>
      <c r="Z257" s="23" t="s">
        <v>56</v>
      </c>
      <c r="AA257" s="23" t="s">
        <v>56</v>
      </c>
      <c r="AB257" s="23" t="s">
        <v>56</v>
      </c>
      <c r="AC257" s="23">
        <v>0</v>
      </c>
      <c r="AD257" s="23"/>
      <c r="AE257" s="23">
        <v>0</v>
      </c>
      <c r="AF257" s="23">
        <v>0</v>
      </c>
      <c r="AG257" s="23" t="s">
        <v>58</v>
      </c>
      <c r="AH257" s="23">
        <v>0</v>
      </c>
      <c r="AI257" s="23" t="s">
        <v>59</v>
      </c>
      <c r="AJ257" s="23" t="s">
        <v>60</v>
      </c>
      <c r="AK257" s="24"/>
      <c r="AL257" s="23" t="s">
        <v>61</v>
      </c>
      <c r="AM257" s="23" t="s">
        <v>133</v>
      </c>
      <c r="AN257" s="23" t="s">
        <v>142</v>
      </c>
      <c r="AO257" s="23" t="s">
        <v>64</v>
      </c>
      <c r="AP257" s="23" t="s">
        <v>89</v>
      </c>
      <c r="AQ257" s="23" t="s">
        <v>90</v>
      </c>
      <c r="AR257" s="23" t="s">
        <v>2698</v>
      </c>
      <c r="AS257" s="23" t="s">
        <v>283</v>
      </c>
      <c r="AT257" s="23" t="s">
        <v>284</v>
      </c>
      <c r="AU257" s="23" t="s">
        <v>93</v>
      </c>
      <c r="AV257" s="23" t="s">
        <v>4243</v>
      </c>
      <c r="AW257" s="23" t="s">
        <v>202</v>
      </c>
      <c r="AX257" s="23">
        <v>0</v>
      </c>
      <c r="AY257" s="23" t="s">
        <v>4244</v>
      </c>
      <c r="AZ257" s="23" t="s">
        <v>4245</v>
      </c>
      <c r="BA257" s="29">
        <v>42661</v>
      </c>
      <c r="BB257" s="23" t="s">
        <v>411</v>
      </c>
      <c r="BC257" s="29">
        <f t="shared" si="16"/>
        <v>42661</v>
      </c>
      <c r="BD257" s="41" t="str">
        <f t="shared" si="17"/>
        <v xml:space="preserve">10/05/2017 </v>
      </c>
      <c r="BE257" s="42">
        <f t="shared" si="18"/>
        <v>204</v>
      </c>
      <c r="BF257" s="43">
        <f t="shared" si="19"/>
        <v>6.8</v>
      </c>
    </row>
    <row r="258" spans="1:58" x14ac:dyDescent="0.25">
      <c r="A258" s="22" t="s">
        <v>3958</v>
      </c>
      <c r="B258" s="24" t="str">
        <f t="shared" si="14"/>
        <v>02.02.136.0002394888/16</v>
      </c>
      <c r="C258" s="24"/>
      <c r="D258" s="24"/>
      <c r="E258" s="24"/>
      <c r="F258" s="24"/>
      <c r="G258" s="24"/>
      <c r="H258" s="24"/>
      <c r="I258" s="69" t="str">
        <f t="shared" si="15"/>
        <v>PAGAMENTO ZERO</v>
      </c>
      <c r="J258" s="24"/>
      <c r="K258" s="24"/>
      <c r="L258" s="24"/>
      <c r="M258" s="24"/>
      <c r="N258" s="24"/>
      <c r="O258" s="70" t="str">
        <f>IF(AND(BA258&gt;=[1]validação!$F$1),"ZURICH SANTANDER","ESCROW")</f>
        <v>ZURICH SANTANDER</v>
      </c>
      <c r="P258" s="23">
        <v>2394888</v>
      </c>
      <c r="Q258" s="23" t="s">
        <v>4246</v>
      </c>
      <c r="R258" s="23" t="s">
        <v>4247</v>
      </c>
      <c r="S258" s="23" t="s">
        <v>129</v>
      </c>
      <c r="T258" s="23"/>
      <c r="U258" s="23"/>
      <c r="V258" s="23"/>
      <c r="W258" s="23" t="s">
        <v>56</v>
      </c>
      <c r="X258" s="23">
        <v>0</v>
      </c>
      <c r="Y258" s="23">
        <v>0</v>
      </c>
      <c r="Z258" s="23" t="s">
        <v>56</v>
      </c>
      <c r="AA258" s="23" t="s">
        <v>56</v>
      </c>
      <c r="AB258" s="23" t="s">
        <v>56</v>
      </c>
      <c r="AC258" s="23">
        <v>0</v>
      </c>
      <c r="AD258" s="23"/>
      <c r="AE258" s="23">
        <v>0</v>
      </c>
      <c r="AF258" s="23">
        <v>0</v>
      </c>
      <c r="AG258" s="23" t="s">
        <v>58</v>
      </c>
      <c r="AH258" s="23">
        <v>0</v>
      </c>
      <c r="AI258" s="23" t="s">
        <v>59</v>
      </c>
      <c r="AJ258" s="23" t="s">
        <v>60</v>
      </c>
      <c r="AK258" s="24"/>
      <c r="AL258" s="23" t="s">
        <v>61</v>
      </c>
      <c r="AM258" s="23" t="s">
        <v>133</v>
      </c>
      <c r="AN258" s="23" t="s">
        <v>538</v>
      </c>
      <c r="AO258" s="23" t="s">
        <v>88</v>
      </c>
      <c r="AP258" s="23" t="s">
        <v>89</v>
      </c>
      <c r="AQ258" s="23" t="s">
        <v>90</v>
      </c>
      <c r="AR258" s="23" t="s">
        <v>4248</v>
      </c>
      <c r="AS258" s="23" t="s">
        <v>105</v>
      </c>
      <c r="AT258" s="23" t="s">
        <v>68</v>
      </c>
      <c r="AU258" s="23" t="s">
        <v>93</v>
      </c>
      <c r="AV258" s="23" t="s">
        <v>4249</v>
      </c>
      <c r="AW258" s="23" t="s">
        <v>554</v>
      </c>
      <c r="AX258" s="23">
        <v>0</v>
      </c>
      <c r="AY258" s="23" t="s">
        <v>4250</v>
      </c>
      <c r="AZ258" s="23" t="s">
        <v>2603</v>
      </c>
      <c r="BA258" s="29">
        <v>42711</v>
      </c>
      <c r="BB258" s="23" t="s">
        <v>411</v>
      </c>
      <c r="BC258" s="29">
        <f t="shared" si="16"/>
        <v>42711</v>
      </c>
      <c r="BD258" s="41" t="str">
        <f t="shared" si="17"/>
        <v xml:space="preserve">11/05/2017 </v>
      </c>
      <c r="BE258" s="42">
        <f t="shared" si="18"/>
        <v>155</v>
      </c>
      <c r="BF258" s="43">
        <f t="shared" si="19"/>
        <v>5.166666666666667</v>
      </c>
    </row>
    <row r="259" spans="1:58" x14ac:dyDescent="0.25">
      <c r="A259" s="22" t="s">
        <v>3958</v>
      </c>
      <c r="B259" s="24" t="str">
        <f t="shared" si="14"/>
        <v>02.02.507.0001316447/12</v>
      </c>
      <c r="C259" s="24"/>
      <c r="D259" s="24"/>
      <c r="E259" s="24"/>
      <c r="F259" s="24"/>
      <c r="G259" s="24"/>
      <c r="H259" s="24"/>
      <c r="I259" s="69" t="str">
        <f t="shared" si="15"/>
        <v>PAGAMENTO ZERO</v>
      </c>
      <c r="J259" s="24"/>
      <c r="K259" s="24"/>
      <c r="L259" s="24"/>
      <c r="M259" s="24"/>
      <c r="N259" s="24"/>
      <c r="O259" s="70" t="str">
        <f>IF(AND(BA259&gt;=[1]validação!$F$1),"ZURICH SANTANDER","ESCROW")</f>
        <v>ZURICH SANTANDER</v>
      </c>
      <c r="P259" s="23">
        <v>1566579</v>
      </c>
      <c r="Q259" s="23" t="s">
        <v>4251</v>
      </c>
      <c r="R259" s="23" t="s">
        <v>4252</v>
      </c>
      <c r="S259" s="23" t="s">
        <v>52</v>
      </c>
      <c r="T259" s="23" t="s">
        <v>4253</v>
      </c>
      <c r="U259" s="23" t="s">
        <v>4254</v>
      </c>
      <c r="V259" s="23" t="s">
        <v>4255</v>
      </c>
      <c r="W259" s="23" t="s">
        <v>56</v>
      </c>
      <c r="X259" s="23">
        <v>0</v>
      </c>
      <c r="Y259" s="23">
        <v>0</v>
      </c>
      <c r="Z259" s="23" t="s">
        <v>56</v>
      </c>
      <c r="AA259" s="23" t="s">
        <v>56</v>
      </c>
      <c r="AB259" s="23" t="s">
        <v>56</v>
      </c>
      <c r="AC259" s="23">
        <v>0</v>
      </c>
      <c r="AD259" s="23" t="s">
        <v>102</v>
      </c>
      <c r="AE259" s="23">
        <v>0</v>
      </c>
      <c r="AF259" s="23">
        <v>179284.13</v>
      </c>
      <c r="AG259" s="23" t="s">
        <v>58</v>
      </c>
      <c r="AH259" s="23">
        <v>0</v>
      </c>
      <c r="AI259" s="23" t="s">
        <v>59</v>
      </c>
      <c r="AJ259" s="23" t="s">
        <v>562</v>
      </c>
      <c r="AK259" s="24" t="s">
        <v>563</v>
      </c>
      <c r="AL259" s="23" t="s">
        <v>61</v>
      </c>
      <c r="AM259" s="23" t="s">
        <v>270</v>
      </c>
      <c r="AN259" s="23" t="s">
        <v>221</v>
      </c>
      <c r="AO259" s="23" t="s">
        <v>88</v>
      </c>
      <c r="AP259" s="23" t="s">
        <v>218</v>
      </c>
      <c r="AQ259" s="23" t="s">
        <v>65</v>
      </c>
      <c r="AR259" s="23" t="s">
        <v>355</v>
      </c>
      <c r="AS259" s="23" t="s">
        <v>92</v>
      </c>
      <c r="AT259" s="23" t="s">
        <v>68</v>
      </c>
      <c r="AU259" s="23" t="s">
        <v>93</v>
      </c>
      <c r="AV259" s="23" t="s">
        <v>4256</v>
      </c>
      <c r="AW259" s="23" t="s">
        <v>155</v>
      </c>
      <c r="AX259" s="23">
        <v>0</v>
      </c>
      <c r="AY259" s="23" t="s">
        <v>4257</v>
      </c>
      <c r="AZ259" s="23" t="s">
        <v>4258</v>
      </c>
      <c r="BA259" s="29">
        <v>41288</v>
      </c>
      <c r="BB259" s="23" t="s">
        <v>411</v>
      </c>
      <c r="BC259" s="29">
        <f t="shared" si="16"/>
        <v>41288</v>
      </c>
      <c r="BD259" s="41" t="str">
        <f t="shared" si="17"/>
        <v xml:space="preserve">09/05/2017 </v>
      </c>
      <c r="BE259" s="42">
        <f t="shared" si="18"/>
        <v>1576</v>
      </c>
      <c r="BF259" s="43">
        <f t="shared" si="19"/>
        <v>52.533333333333331</v>
      </c>
    </row>
    <row r="260" spans="1:58" x14ac:dyDescent="0.25">
      <c r="A260" s="22" t="s">
        <v>3958</v>
      </c>
      <c r="B260" s="24" t="str">
        <f t="shared" si="14"/>
        <v>02.02.507.0002439823/17</v>
      </c>
      <c r="C260" s="24"/>
      <c r="D260" s="24"/>
      <c r="E260" s="24"/>
      <c r="F260" s="24"/>
      <c r="G260" s="24"/>
      <c r="H260" s="24"/>
      <c r="I260" s="69" t="s">
        <v>369</v>
      </c>
      <c r="J260" s="24"/>
      <c r="K260" s="24"/>
      <c r="L260" s="24"/>
      <c r="M260" s="24"/>
      <c r="N260" s="24"/>
      <c r="O260" s="70" t="str">
        <f>IF(AND(BA260&gt;=[1]validação!$F$1),"ZURICH SANTANDER","ESCROW")</f>
        <v>ZURICH SANTANDER</v>
      </c>
      <c r="P260" s="23">
        <v>2439823</v>
      </c>
      <c r="Q260" s="23" t="s">
        <v>4259</v>
      </c>
      <c r="R260" s="23" t="s">
        <v>4260</v>
      </c>
      <c r="S260" s="23" t="s">
        <v>52</v>
      </c>
      <c r="T260" s="23" t="s">
        <v>4261</v>
      </c>
      <c r="U260" s="23" t="s">
        <v>4262</v>
      </c>
      <c r="V260" s="23"/>
      <c r="W260" s="23" t="s">
        <v>56</v>
      </c>
      <c r="X260" s="23">
        <v>0</v>
      </c>
      <c r="Y260" s="23">
        <v>0</v>
      </c>
      <c r="Z260" s="23" t="s">
        <v>56</v>
      </c>
      <c r="AA260" s="23" t="s">
        <v>56</v>
      </c>
      <c r="AB260" s="23" t="s">
        <v>56</v>
      </c>
      <c r="AC260" s="23">
        <v>0</v>
      </c>
      <c r="AD260" s="23"/>
      <c r="AE260" s="23">
        <v>0</v>
      </c>
      <c r="AF260" s="23">
        <v>0</v>
      </c>
      <c r="AG260" s="23" t="s">
        <v>58</v>
      </c>
      <c r="AH260" s="23">
        <v>0</v>
      </c>
      <c r="AI260" s="23" t="s">
        <v>150</v>
      </c>
      <c r="AJ260" s="23" t="s">
        <v>60</v>
      </c>
      <c r="AK260" s="24"/>
      <c r="AL260" s="23" t="s">
        <v>61</v>
      </c>
      <c r="AM260" s="23"/>
      <c r="AN260" s="23"/>
      <c r="AO260" s="23" t="s">
        <v>152</v>
      </c>
      <c r="AP260" s="23" t="s">
        <v>169</v>
      </c>
      <c r="AQ260" s="23" t="s">
        <v>65</v>
      </c>
      <c r="AR260" s="23" t="s">
        <v>4263</v>
      </c>
      <c r="AS260" s="23" t="s">
        <v>272</v>
      </c>
      <c r="AT260" s="23" t="s">
        <v>273</v>
      </c>
      <c r="AU260" s="23" t="s">
        <v>93</v>
      </c>
      <c r="AV260" s="23" t="s">
        <v>4264</v>
      </c>
      <c r="AW260" s="23" t="s">
        <v>247</v>
      </c>
      <c r="AX260" s="23">
        <v>0</v>
      </c>
      <c r="AY260" s="23" t="s">
        <v>4265</v>
      </c>
      <c r="AZ260" s="23" t="s">
        <v>4266</v>
      </c>
      <c r="BA260" s="29">
        <v>42845</v>
      </c>
      <c r="BB260" s="23" t="s">
        <v>3059</v>
      </c>
      <c r="BC260" s="29">
        <f t="shared" si="16"/>
        <v>42845</v>
      </c>
      <c r="BD260" s="41" t="str">
        <f t="shared" si="17"/>
        <v xml:space="preserve">02/05/2017 </v>
      </c>
      <c r="BE260" s="42">
        <f t="shared" si="18"/>
        <v>12</v>
      </c>
      <c r="BF260" s="43">
        <f t="shared" si="19"/>
        <v>0.4</v>
      </c>
    </row>
    <row r="261" spans="1:58" x14ac:dyDescent="0.25">
      <c r="A261" s="22" t="s">
        <v>3958</v>
      </c>
      <c r="B261" s="24" t="str">
        <f t="shared" si="14"/>
        <v>02.02.507.0002328182/16</v>
      </c>
      <c r="C261" s="24"/>
      <c r="D261" s="24"/>
      <c r="E261" s="24"/>
      <c r="F261" s="24"/>
      <c r="G261" s="24"/>
      <c r="H261" s="24"/>
      <c r="I261" s="69" t="str">
        <f t="shared" si="15"/>
        <v>PROCEDÊNCIA PARCIAL</v>
      </c>
      <c r="J261" s="24"/>
      <c r="K261" s="24"/>
      <c r="L261" s="24"/>
      <c r="M261" s="24"/>
      <c r="N261" s="24"/>
      <c r="O261" s="70" t="str">
        <f>IF(AND(BA261&gt;=[1]validação!$F$1),"ZURICH SANTANDER","ESCROW")</f>
        <v>ZURICH SANTANDER</v>
      </c>
      <c r="P261" s="23">
        <v>2328182</v>
      </c>
      <c r="Q261" s="23" t="s">
        <v>4267</v>
      </c>
      <c r="R261" s="23" t="s">
        <v>4268</v>
      </c>
      <c r="S261" s="23" t="s">
        <v>52</v>
      </c>
      <c r="T261" s="23"/>
      <c r="U261" s="23" t="s">
        <v>4269</v>
      </c>
      <c r="V261" s="23"/>
      <c r="W261" s="23" t="s">
        <v>56</v>
      </c>
      <c r="X261" s="23">
        <v>0</v>
      </c>
      <c r="Y261" s="23">
        <v>0</v>
      </c>
      <c r="Z261" s="23" t="s">
        <v>56</v>
      </c>
      <c r="AA261" s="23" t="s">
        <v>56</v>
      </c>
      <c r="AB261" s="23" t="s">
        <v>56</v>
      </c>
      <c r="AC261" s="23">
        <v>0</v>
      </c>
      <c r="AD261" s="23"/>
      <c r="AE261" s="23">
        <v>0</v>
      </c>
      <c r="AF261" s="23">
        <v>0</v>
      </c>
      <c r="AG261" s="23" t="s">
        <v>58</v>
      </c>
      <c r="AH261" s="23">
        <v>0</v>
      </c>
      <c r="AI261" s="23" t="s">
        <v>59</v>
      </c>
      <c r="AJ261" s="23" t="s">
        <v>60</v>
      </c>
      <c r="AK261" s="24"/>
      <c r="AL261" s="23" t="s">
        <v>61</v>
      </c>
      <c r="AM261" s="23" t="s">
        <v>62</v>
      </c>
      <c r="AN261" s="23" t="s">
        <v>63</v>
      </c>
      <c r="AO261" s="23" t="s">
        <v>88</v>
      </c>
      <c r="AP261" s="23" t="s">
        <v>89</v>
      </c>
      <c r="AQ261" s="23" t="s">
        <v>90</v>
      </c>
      <c r="AR261" s="23" t="s">
        <v>1582</v>
      </c>
      <c r="AS261" s="23" t="s">
        <v>105</v>
      </c>
      <c r="AT261" s="23" t="s">
        <v>68</v>
      </c>
      <c r="AU261" s="23" t="s">
        <v>93</v>
      </c>
      <c r="AV261" s="23" t="s">
        <v>4270</v>
      </c>
      <c r="AW261" s="23" t="s">
        <v>163</v>
      </c>
      <c r="AX261" s="23">
        <v>0</v>
      </c>
      <c r="AY261" s="23" t="s">
        <v>4271</v>
      </c>
      <c r="AZ261" s="23" t="s">
        <v>4272</v>
      </c>
      <c r="BA261" s="29">
        <v>42636</v>
      </c>
      <c r="BB261" s="23" t="s">
        <v>411</v>
      </c>
      <c r="BC261" s="29">
        <f t="shared" si="16"/>
        <v>42636</v>
      </c>
      <c r="BD261" s="41" t="str">
        <f t="shared" si="17"/>
        <v xml:space="preserve">16/05/2017 </v>
      </c>
      <c r="BE261" s="42">
        <f t="shared" si="18"/>
        <v>235</v>
      </c>
      <c r="BF261" s="43">
        <f t="shared" si="19"/>
        <v>7.833333333333333</v>
      </c>
    </row>
    <row r="262" spans="1:58" x14ac:dyDescent="0.25">
      <c r="A262" s="22" t="s">
        <v>3958</v>
      </c>
      <c r="B262" s="24" t="str">
        <f t="shared" si="14"/>
        <v>02.02.507.0002000414/14</v>
      </c>
      <c r="C262" s="24"/>
      <c r="D262" s="24"/>
      <c r="E262" s="24"/>
      <c r="F262" s="24"/>
      <c r="G262" s="24"/>
      <c r="H262" s="24"/>
      <c r="I262" s="69" t="str">
        <f t="shared" si="15"/>
        <v>PROCEDÊNCIA PARCIAL</v>
      </c>
      <c r="J262" s="24"/>
      <c r="K262" s="24"/>
      <c r="L262" s="24"/>
      <c r="M262" s="24"/>
      <c r="N262" s="24"/>
      <c r="O262" s="70" t="str">
        <f>IF(AND(BA262&gt;=[1]validação!$F$1),"ZURICH SANTANDER","ESCROW")</f>
        <v>ZURICH SANTANDER</v>
      </c>
      <c r="P262" s="23">
        <v>2000414</v>
      </c>
      <c r="Q262" s="23" t="s">
        <v>4273</v>
      </c>
      <c r="R262" s="23" t="s">
        <v>4274</v>
      </c>
      <c r="S262" s="23" t="s">
        <v>52</v>
      </c>
      <c r="T262" s="23"/>
      <c r="U262" s="23"/>
      <c r="V262" s="23"/>
      <c r="W262" s="23" t="s">
        <v>56</v>
      </c>
      <c r="X262" s="23">
        <v>0</v>
      </c>
      <c r="Y262" s="23">
        <v>0</v>
      </c>
      <c r="Z262" s="23" t="s">
        <v>56</v>
      </c>
      <c r="AA262" s="23" t="s">
        <v>56</v>
      </c>
      <c r="AB262" s="23" t="s">
        <v>56</v>
      </c>
      <c r="AC262" s="23">
        <v>0</v>
      </c>
      <c r="AD262" s="23"/>
      <c r="AE262" s="23">
        <v>0</v>
      </c>
      <c r="AF262" s="23">
        <v>0</v>
      </c>
      <c r="AG262" s="23" t="s">
        <v>58</v>
      </c>
      <c r="AH262" s="23">
        <v>0</v>
      </c>
      <c r="AI262" s="23" t="s">
        <v>59</v>
      </c>
      <c r="AJ262" s="23" t="s">
        <v>60</v>
      </c>
      <c r="AK262" s="24"/>
      <c r="AL262" s="23" t="s">
        <v>61</v>
      </c>
      <c r="AM262" s="23" t="s">
        <v>62</v>
      </c>
      <c r="AN262" s="23" t="s">
        <v>161</v>
      </c>
      <c r="AO262" s="23" t="s">
        <v>88</v>
      </c>
      <c r="AP262" s="23" t="s">
        <v>347</v>
      </c>
      <c r="AQ262" s="23" t="s">
        <v>65</v>
      </c>
      <c r="AR262" s="23" t="s">
        <v>123</v>
      </c>
      <c r="AS262" s="23" t="s">
        <v>105</v>
      </c>
      <c r="AT262" s="23" t="s">
        <v>68</v>
      </c>
      <c r="AU262" s="23" t="s">
        <v>93</v>
      </c>
      <c r="AV262" s="23" t="s">
        <v>4249</v>
      </c>
      <c r="AW262" s="23" t="s">
        <v>163</v>
      </c>
      <c r="AX262" s="23">
        <v>0</v>
      </c>
      <c r="AY262" s="23" t="s">
        <v>4275</v>
      </c>
      <c r="AZ262" s="23" t="s">
        <v>4276</v>
      </c>
      <c r="BA262" s="29">
        <v>41988</v>
      </c>
      <c r="BB262" s="23" t="s">
        <v>411</v>
      </c>
      <c r="BC262" s="29">
        <f t="shared" si="16"/>
        <v>41988</v>
      </c>
      <c r="BD262" s="41" t="str">
        <f t="shared" si="17"/>
        <v xml:space="preserve">11/05/2017 </v>
      </c>
      <c r="BE262" s="42">
        <f t="shared" si="18"/>
        <v>878</v>
      </c>
      <c r="BF262" s="43">
        <f t="shared" si="19"/>
        <v>29.266666666666666</v>
      </c>
    </row>
    <row r="263" spans="1:58" x14ac:dyDescent="0.25">
      <c r="A263" s="22" t="s">
        <v>3958</v>
      </c>
      <c r="B263" s="24" t="str">
        <f t="shared" si="14"/>
        <v>02.02.507.0001953091/14</v>
      </c>
      <c r="C263" s="24"/>
      <c r="D263" s="24"/>
      <c r="E263" s="24"/>
      <c r="F263" s="24"/>
      <c r="G263" s="24"/>
      <c r="H263" s="24"/>
      <c r="I263" s="69" t="str">
        <f t="shared" si="15"/>
        <v>PROCEDÊNCIA PARCIAL</v>
      </c>
      <c r="J263" s="24"/>
      <c r="K263" s="24"/>
      <c r="L263" s="24"/>
      <c r="M263" s="24"/>
      <c r="N263" s="24"/>
      <c r="O263" s="70" t="str">
        <f>IF(AND(BA263&gt;=[1]validação!$F$1),"ZURICH SANTANDER","ESCROW")</f>
        <v>ZURICH SANTANDER</v>
      </c>
      <c r="P263" s="23">
        <v>1953091</v>
      </c>
      <c r="Q263" s="23" t="s">
        <v>4277</v>
      </c>
      <c r="R263" s="23" t="s">
        <v>4278</v>
      </c>
      <c r="S263" s="23" t="s">
        <v>52</v>
      </c>
      <c r="T263" s="23"/>
      <c r="U263" s="23"/>
      <c r="V263" s="23"/>
      <c r="W263" s="23" t="s">
        <v>56</v>
      </c>
      <c r="X263" s="23">
        <v>0</v>
      </c>
      <c r="Y263" s="23">
        <v>0</v>
      </c>
      <c r="Z263" s="23" t="s">
        <v>56</v>
      </c>
      <c r="AA263" s="23" t="s">
        <v>56</v>
      </c>
      <c r="AB263" s="23" t="s">
        <v>56</v>
      </c>
      <c r="AC263" s="23">
        <v>0</v>
      </c>
      <c r="AD263" s="23"/>
      <c r="AE263" s="23">
        <v>0</v>
      </c>
      <c r="AF263" s="23">
        <v>0</v>
      </c>
      <c r="AG263" s="23" t="s">
        <v>58</v>
      </c>
      <c r="AH263" s="23">
        <v>0</v>
      </c>
      <c r="AI263" s="23" t="s">
        <v>59</v>
      </c>
      <c r="AJ263" s="23" t="s">
        <v>60</v>
      </c>
      <c r="AK263" s="24"/>
      <c r="AL263" s="23" t="s">
        <v>61</v>
      </c>
      <c r="AM263" s="23" t="s">
        <v>62</v>
      </c>
      <c r="AN263" s="23" t="s">
        <v>168</v>
      </c>
      <c r="AO263" s="23" t="s">
        <v>88</v>
      </c>
      <c r="AP263" s="23" t="s">
        <v>2557</v>
      </c>
      <c r="AQ263" s="23" t="s">
        <v>65</v>
      </c>
      <c r="AR263" s="23" t="s">
        <v>406</v>
      </c>
      <c r="AS263" s="23" t="s">
        <v>283</v>
      </c>
      <c r="AT263" s="23" t="s">
        <v>284</v>
      </c>
      <c r="AU263" s="23" t="s">
        <v>93</v>
      </c>
      <c r="AV263" s="23" t="s">
        <v>4243</v>
      </c>
      <c r="AW263" s="23" t="s">
        <v>163</v>
      </c>
      <c r="AX263" s="23">
        <v>0</v>
      </c>
      <c r="AY263" s="23" t="s">
        <v>4279</v>
      </c>
      <c r="AZ263" s="23" t="s">
        <v>2308</v>
      </c>
      <c r="BA263" s="29">
        <v>41926</v>
      </c>
      <c r="BB263" s="23" t="s">
        <v>411</v>
      </c>
      <c r="BC263" s="29">
        <f t="shared" si="16"/>
        <v>41926</v>
      </c>
      <c r="BD263" s="41" t="str">
        <f t="shared" si="17"/>
        <v xml:space="preserve">10/05/2017 </v>
      </c>
      <c r="BE263" s="42">
        <f t="shared" si="18"/>
        <v>939</v>
      </c>
      <c r="BF263" s="43">
        <f t="shared" si="19"/>
        <v>31.3</v>
      </c>
    </row>
    <row r="264" spans="1:58" x14ac:dyDescent="0.25">
      <c r="A264" s="22" t="s">
        <v>3958</v>
      </c>
      <c r="B264" s="24" t="str">
        <f t="shared" si="14"/>
        <v>02.02.507.0002083281/15</v>
      </c>
      <c r="C264" s="24"/>
      <c r="D264" s="24"/>
      <c r="E264" s="24"/>
      <c r="F264" s="24"/>
      <c r="G264" s="24"/>
      <c r="H264" s="24"/>
      <c r="I264" s="69" t="str">
        <f t="shared" si="15"/>
        <v>PROCEDÊNCIA PARCIAL</v>
      </c>
      <c r="J264" s="24"/>
      <c r="K264" s="24"/>
      <c r="L264" s="24"/>
      <c r="M264" s="24"/>
      <c r="N264" s="24"/>
      <c r="O264" s="70" t="str">
        <f>IF(AND(BA264&gt;=[1]validação!$F$1),"ZURICH SANTANDER","ESCROW")</f>
        <v>ZURICH SANTANDER</v>
      </c>
      <c r="P264" s="23">
        <v>2083281</v>
      </c>
      <c r="Q264" s="23" t="s">
        <v>4280</v>
      </c>
      <c r="R264" s="23" t="s">
        <v>4281</v>
      </c>
      <c r="S264" s="23" t="s">
        <v>52</v>
      </c>
      <c r="T264" s="23" t="s">
        <v>1569</v>
      </c>
      <c r="U264" s="23" t="s">
        <v>4282</v>
      </c>
      <c r="V264" s="23" t="s">
        <v>4283</v>
      </c>
      <c r="W264" s="23" t="s">
        <v>56</v>
      </c>
      <c r="X264" s="23">
        <v>0</v>
      </c>
      <c r="Y264" s="23">
        <v>0</v>
      </c>
      <c r="Z264" s="23" t="s">
        <v>56</v>
      </c>
      <c r="AA264" s="23" t="s">
        <v>56</v>
      </c>
      <c r="AB264" s="23" t="s">
        <v>56</v>
      </c>
      <c r="AC264" s="23">
        <v>0</v>
      </c>
      <c r="AD264" s="23"/>
      <c r="AE264" s="23">
        <v>0</v>
      </c>
      <c r="AF264" s="23">
        <v>0</v>
      </c>
      <c r="AG264" s="23" t="s">
        <v>58</v>
      </c>
      <c r="AH264" s="23">
        <v>0</v>
      </c>
      <c r="AI264" s="23" t="s">
        <v>59</v>
      </c>
      <c r="AJ264" s="23"/>
      <c r="AK264" s="24"/>
      <c r="AL264" s="23" t="s">
        <v>61</v>
      </c>
      <c r="AM264" s="23" t="s">
        <v>62</v>
      </c>
      <c r="AN264" s="23" t="s">
        <v>142</v>
      </c>
      <c r="AO264" s="23" t="s">
        <v>64</v>
      </c>
      <c r="AP264" s="23" t="s">
        <v>899</v>
      </c>
      <c r="AQ264" s="23" t="s">
        <v>65</v>
      </c>
      <c r="AR264" s="23" t="s">
        <v>406</v>
      </c>
      <c r="AS264" s="23" t="s">
        <v>283</v>
      </c>
      <c r="AT264" s="23" t="s">
        <v>284</v>
      </c>
      <c r="AU264" s="23" t="s">
        <v>93</v>
      </c>
      <c r="AV264" s="23" t="s">
        <v>3973</v>
      </c>
      <c r="AW264" s="23" t="s">
        <v>163</v>
      </c>
      <c r="AX264" s="23">
        <v>0</v>
      </c>
      <c r="AY264" s="23" t="s">
        <v>4284</v>
      </c>
      <c r="AZ264" s="23" t="s">
        <v>1849</v>
      </c>
      <c r="BA264" s="29">
        <v>42130</v>
      </c>
      <c r="BB264" s="23" t="s">
        <v>3059</v>
      </c>
      <c r="BC264" s="29">
        <f t="shared" si="16"/>
        <v>42130</v>
      </c>
      <c r="BD264" s="41" t="str">
        <f t="shared" si="17"/>
        <v xml:space="preserve">05/05/2017 </v>
      </c>
      <c r="BE264" s="42">
        <f t="shared" si="18"/>
        <v>730</v>
      </c>
      <c r="BF264" s="43">
        <f t="shared" si="19"/>
        <v>24.333333333333332</v>
      </c>
    </row>
    <row r="265" spans="1:58" x14ac:dyDescent="0.25">
      <c r="A265" s="22" t="s">
        <v>3958</v>
      </c>
      <c r="B265" s="24" t="str">
        <f t="shared" si="14"/>
        <v>02.02.507.0001989793/14</v>
      </c>
      <c r="C265" s="24"/>
      <c r="D265" s="24"/>
      <c r="E265" s="24"/>
      <c r="F265" s="24"/>
      <c r="G265" s="24"/>
      <c r="H265" s="24"/>
      <c r="I265" s="69" t="str">
        <f t="shared" si="15"/>
        <v>PROCEDÊNCIA TOTAL</v>
      </c>
      <c r="J265" s="24"/>
      <c r="K265" s="24"/>
      <c r="L265" s="24"/>
      <c r="M265" s="24"/>
      <c r="N265" s="24"/>
      <c r="O265" s="70" t="str">
        <f>IF(AND(BA265&gt;=[1]validação!$F$1),"ZURICH SANTANDER","ESCROW")</f>
        <v>ZURICH SANTANDER</v>
      </c>
      <c r="P265" s="23">
        <v>1989793</v>
      </c>
      <c r="Q265" s="23" t="s">
        <v>4285</v>
      </c>
      <c r="R265" s="23" t="s">
        <v>4286</v>
      </c>
      <c r="S265" s="23" t="s">
        <v>52</v>
      </c>
      <c r="T265" s="23"/>
      <c r="U265" s="23"/>
      <c r="V265" s="23"/>
      <c r="W265" s="23" t="s">
        <v>56</v>
      </c>
      <c r="X265" s="23">
        <v>0</v>
      </c>
      <c r="Y265" s="23">
        <v>0</v>
      </c>
      <c r="Z265" s="23" t="s">
        <v>56</v>
      </c>
      <c r="AA265" s="23" t="s">
        <v>56</v>
      </c>
      <c r="AB265" s="23" t="s">
        <v>56</v>
      </c>
      <c r="AC265" s="23">
        <v>0</v>
      </c>
      <c r="AD265" s="23"/>
      <c r="AE265" s="23">
        <v>0</v>
      </c>
      <c r="AF265" s="23">
        <v>0</v>
      </c>
      <c r="AG265" s="23" t="s">
        <v>58</v>
      </c>
      <c r="AH265" s="23">
        <v>0</v>
      </c>
      <c r="AI265" s="23" t="s">
        <v>59</v>
      </c>
      <c r="AJ265" s="23" t="s">
        <v>60</v>
      </c>
      <c r="AK265" s="24"/>
      <c r="AL265" s="23" t="s">
        <v>61</v>
      </c>
      <c r="AM265" s="23" t="s">
        <v>62</v>
      </c>
      <c r="AN265" s="23" t="s">
        <v>142</v>
      </c>
      <c r="AO265" s="23" t="s">
        <v>88</v>
      </c>
      <c r="AP265" s="23" t="s">
        <v>169</v>
      </c>
      <c r="AQ265" s="23" t="s">
        <v>65</v>
      </c>
      <c r="AR265" s="23" t="s">
        <v>406</v>
      </c>
      <c r="AS265" s="23" t="s">
        <v>283</v>
      </c>
      <c r="AT265" s="23" t="s">
        <v>284</v>
      </c>
      <c r="AU265" s="23" t="s">
        <v>93</v>
      </c>
      <c r="AV265" s="23" t="s">
        <v>3973</v>
      </c>
      <c r="AW265" s="23" t="s">
        <v>191</v>
      </c>
      <c r="AX265" s="23">
        <v>0</v>
      </c>
      <c r="AY265" s="23" t="s">
        <v>4287</v>
      </c>
      <c r="AZ265" s="23" t="s">
        <v>2220</v>
      </c>
      <c r="BA265" s="29">
        <v>41975</v>
      </c>
      <c r="BB265" s="23" t="s">
        <v>411</v>
      </c>
      <c r="BC265" s="29">
        <f t="shared" si="16"/>
        <v>41975</v>
      </c>
      <c r="BD265" s="41" t="str">
        <f t="shared" si="17"/>
        <v xml:space="preserve">05/05/2017 </v>
      </c>
      <c r="BE265" s="42">
        <f t="shared" si="18"/>
        <v>885</v>
      </c>
      <c r="BF265" s="43">
        <f t="shared" si="19"/>
        <v>29.5</v>
      </c>
    </row>
    <row r="266" spans="1:58" x14ac:dyDescent="0.25">
      <c r="A266" s="22" t="s">
        <v>3958</v>
      </c>
      <c r="B266" s="24" t="str">
        <f t="shared" si="14"/>
        <v>02.02.507.0002400633/16</v>
      </c>
      <c r="C266" s="24"/>
      <c r="D266" s="24"/>
      <c r="E266" s="24"/>
      <c r="F266" s="24"/>
      <c r="G266" s="24"/>
      <c r="H266" s="24"/>
      <c r="I266" s="69" t="str">
        <f t="shared" si="15"/>
        <v>ACORDO</v>
      </c>
      <c r="J266" s="24"/>
      <c r="K266" s="24"/>
      <c r="L266" s="24"/>
      <c r="M266" s="24"/>
      <c r="N266" s="24"/>
      <c r="O266" s="70" t="str">
        <f>IF(AND(BA266&gt;=[1]validação!$F$1),"ZURICH SANTANDER","ESCROW")</f>
        <v>ZURICH SANTANDER</v>
      </c>
      <c r="P266" s="23">
        <v>2400633</v>
      </c>
      <c r="Q266" s="23" t="s">
        <v>4288</v>
      </c>
      <c r="R266" s="23" t="s">
        <v>4289</v>
      </c>
      <c r="S266" s="23" t="s">
        <v>52</v>
      </c>
      <c r="T266" s="23" t="s">
        <v>4290</v>
      </c>
      <c r="U266" s="23" t="s">
        <v>2929</v>
      </c>
      <c r="V266" s="23"/>
      <c r="W266" s="23" t="s">
        <v>56</v>
      </c>
      <c r="X266" s="23">
        <v>0</v>
      </c>
      <c r="Y266" s="23">
        <v>0</v>
      </c>
      <c r="Z266" s="23" t="s">
        <v>56</v>
      </c>
      <c r="AA266" s="23" t="s">
        <v>56</v>
      </c>
      <c r="AB266" s="23" t="s">
        <v>56</v>
      </c>
      <c r="AC266" s="23">
        <v>0</v>
      </c>
      <c r="AD266" s="23"/>
      <c r="AE266" s="23">
        <v>0</v>
      </c>
      <c r="AF266" s="23">
        <v>0</v>
      </c>
      <c r="AG266" s="23" t="s">
        <v>58</v>
      </c>
      <c r="AH266" s="23">
        <v>0</v>
      </c>
      <c r="AI266" s="23" t="s">
        <v>59</v>
      </c>
      <c r="AJ266" s="23" t="s">
        <v>60</v>
      </c>
      <c r="AK266" s="24"/>
      <c r="AL266" s="23" t="s">
        <v>61</v>
      </c>
      <c r="AM266" s="23" t="s">
        <v>62</v>
      </c>
      <c r="AN266" s="23" t="s">
        <v>451</v>
      </c>
      <c r="AO266" s="23" t="s">
        <v>88</v>
      </c>
      <c r="AP266" s="23" t="s">
        <v>89</v>
      </c>
      <c r="AQ266" s="23" t="s">
        <v>103</v>
      </c>
      <c r="AR266" s="23" t="s">
        <v>505</v>
      </c>
      <c r="AS266" s="23" t="s">
        <v>105</v>
      </c>
      <c r="AT266" s="23" t="s">
        <v>68</v>
      </c>
      <c r="AU266" s="23" t="s">
        <v>93</v>
      </c>
      <c r="AV266" s="23" t="s">
        <v>4291</v>
      </c>
      <c r="AW266" s="23" t="s">
        <v>106</v>
      </c>
      <c r="AX266" s="23">
        <v>0</v>
      </c>
      <c r="AY266" s="23" t="s">
        <v>4292</v>
      </c>
      <c r="AZ266" s="23" t="s">
        <v>2147</v>
      </c>
      <c r="BA266" s="29">
        <v>42725</v>
      </c>
      <c r="BB266" s="23" t="s">
        <v>411</v>
      </c>
      <c r="BC266" s="29">
        <f t="shared" si="16"/>
        <v>42725</v>
      </c>
      <c r="BD266" s="41" t="str">
        <f t="shared" si="17"/>
        <v xml:space="preserve">12/05/2017 </v>
      </c>
      <c r="BE266" s="42">
        <f t="shared" si="18"/>
        <v>142</v>
      </c>
      <c r="BF266" s="43">
        <f t="shared" si="19"/>
        <v>4.7333333333333334</v>
      </c>
    </row>
    <row r="267" spans="1:58" x14ac:dyDescent="0.25">
      <c r="A267" s="22" t="s">
        <v>3958</v>
      </c>
      <c r="B267" s="24" t="str">
        <f t="shared" si="14"/>
        <v>02.02.507.0002162053/15</v>
      </c>
      <c r="C267" s="24"/>
      <c r="D267" s="24"/>
      <c r="E267" s="24"/>
      <c r="F267" s="24"/>
      <c r="G267" s="24"/>
      <c r="H267" s="24"/>
      <c r="I267" s="69" t="str">
        <f t="shared" si="15"/>
        <v>PROCEDÊNCIA TOTAL</v>
      </c>
      <c r="J267" s="24"/>
      <c r="K267" s="24"/>
      <c r="L267" s="24"/>
      <c r="M267" s="24"/>
      <c r="N267" s="24"/>
      <c r="O267" s="70" t="str">
        <f>IF(AND(BA267&gt;=[1]validação!$F$1),"ZURICH SANTANDER","ESCROW")</f>
        <v>ZURICH SANTANDER</v>
      </c>
      <c r="P267" s="23">
        <v>2162053</v>
      </c>
      <c r="Q267" s="23" t="s">
        <v>4293</v>
      </c>
      <c r="R267" s="23" t="s">
        <v>4294</v>
      </c>
      <c r="S267" s="23" t="s">
        <v>52</v>
      </c>
      <c r="T267" s="23"/>
      <c r="U267" s="23"/>
      <c r="V267" s="23"/>
      <c r="W267" s="23" t="s">
        <v>56</v>
      </c>
      <c r="X267" s="23">
        <v>0</v>
      </c>
      <c r="Y267" s="23">
        <v>0</v>
      </c>
      <c r="Z267" s="23" t="s">
        <v>56</v>
      </c>
      <c r="AA267" s="23" t="s">
        <v>56</v>
      </c>
      <c r="AB267" s="23" t="s">
        <v>56</v>
      </c>
      <c r="AC267" s="23">
        <v>0</v>
      </c>
      <c r="AD267" s="23"/>
      <c r="AE267" s="23">
        <v>0</v>
      </c>
      <c r="AF267" s="23">
        <v>0</v>
      </c>
      <c r="AG267" s="23" t="s">
        <v>58</v>
      </c>
      <c r="AH267" s="23">
        <v>0</v>
      </c>
      <c r="AI267" s="23" t="s">
        <v>59</v>
      </c>
      <c r="AJ267" s="23" t="s">
        <v>60</v>
      </c>
      <c r="AK267" s="24"/>
      <c r="AL267" s="23" t="s">
        <v>61</v>
      </c>
      <c r="AM267" s="23" t="s">
        <v>62</v>
      </c>
      <c r="AN267" s="23" t="s">
        <v>3562</v>
      </c>
      <c r="AO267" s="23" t="s">
        <v>245</v>
      </c>
      <c r="AP267" s="23" t="s">
        <v>169</v>
      </c>
      <c r="AQ267" s="23" t="s">
        <v>65</v>
      </c>
      <c r="AR267" s="23" t="s">
        <v>4295</v>
      </c>
      <c r="AS267" s="23" t="s">
        <v>283</v>
      </c>
      <c r="AT267" s="23" t="s">
        <v>284</v>
      </c>
      <c r="AU267" s="23" t="s">
        <v>93</v>
      </c>
      <c r="AV267" s="23" t="s">
        <v>4249</v>
      </c>
      <c r="AW267" s="23" t="s">
        <v>191</v>
      </c>
      <c r="AX267" s="23">
        <v>0</v>
      </c>
      <c r="AY267" s="23" t="s">
        <v>4296</v>
      </c>
      <c r="AZ267" s="23" t="s">
        <v>1375</v>
      </c>
      <c r="BA267" s="29">
        <v>42296</v>
      </c>
      <c r="BB267" s="23" t="s">
        <v>411</v>
      </c>
      <c r="BC267" s="29">
        <f t="shared" si="16"/>
        <v>42296</v>
      </c>
      <c r="BD267" s="41" t="str">
        <f t="shared" si="17"/>
        <v xml:space="preserve">11/05/2017 </v>
      </c>
      <c r="BE267" s="42">
        <f t="shared" si="18"/>
        <v>570</v>
      </c>
      <c r="BF267" s="43">
        <f t="shared" si="19"/>
        <v>19</v>
      </c>
    </row>
    <row r="268" spans="1:58" x14ac:dyDescent="0.25">
      <c r="A268" s="22" t="s">
        <v>3958</v>
      </c>
      <c r="B268" s="24" t="str">
        <f t="shared" si="14"/>
        <v>02.02.507.0001968395/14</v>
      </c>
      <c r="C268" s="24"/>
      <c r="D268" s="24"/>
      <c r="E268" s="24"/>
      <c r="F268" s="24"/>
      <c r="G268" s="24"/>
      <c r="H268" s="24"/>
      <c r="I268" s="69" t="str">
        <f t="shared" si="15"/>
        <v>PAGAMENTO ZERO</v>
      </c>
      <c r="J268" s="24"/>
      <c r="K268" s="24"/>
      <c r="L268" s="24"/>
      <c r="M268" s="24"/>
      <c r="N268" s="24"/>
      <c r="O268" s="70" t="str">
        <f>IF(AND(BA268&gt;=[1]validação!$F$1),"ZURICH SANTANDER","ESCROW")</f>
        <v>ZURICH SANTANDER</v>
      </c>
      <c r="P268" s="23">
        <v>1968395</v>
      </c>
      <c r="Q268" s="23" t="s">
        <v>4297</v>
      </c>
      <c r="R268" s="23" t="s">
        <v>4298</v>
      </c>
      <c r="S268" s="23" t="s">
        <v>52</v>
      </c>
      <c r="T268" s="23"/>
      <c r="U268" s="23" t="s">
        <v>4299</v>
      </c>
      <c r="V268" s="23"/>
      <c r="W268" s="23" t="s">
        <v>56</v>
      </c>
      <c r="X268" s="23">
        <v>0</v>
      </c>
      <c r="Y268" s="23">
        <v>0</v>
      </c>
      <c r="Z268" s="23" t="s">
        <v>56</v>
      </c>
      <c r="AA268" s="23" t="s">
        <v>56</v>
      </c>
      <c r="AB268" s="23" t="s">
        <v>56</v>
      </c>
      <c r="AC268" s="23">
        <v>0</v>
      </c>
      <c r="AD268" s="23"/>
      <c r="AE268" s="23">
        <v>0</v>
      </c>
      <c r="AF268" s="23">
        <v>0</v>
      </c>
      <c r="AG268" s="23" t="s">
        <v>58</v>
      </c>
      <c r="AH268" s="23">
        <v>0</v>
      </c>
      <c r="AI268" s="23" t="s">
        <v>59</v>
      </c>
      <c r="AJ268" s="23" t="s">
        <v>60</v>
      </c>
      <c r="AK268" s="24"/>
      <c r="AL268" s="23" t="s">
        <v>61</v>
      </c>
      <c r="AM268" s="23" t="s">
        <v>62</v>
      </c>
      <c r="AN268" s="23" t="s">
        <v>142</v>
      </c>
      <c r="AO268" s="23" t="s">
        <v>64</v>
      </c>
      <c r="AP268" s="23" t="s">
        <v>89</v>
      </c>
      <c r="AQ268" s="23" t="s">
        <v>103</v>
      </c>
      <c r="AR268" s="23" t="s">
        <v>4300</v>
      </c>
      <c r="AS268" s="23" t="s">
        <v>189</v>
      </c>
      <c r="AT268" s="23" t="s">
        <v>190</v>
      </c>
      <c r="AU268" s="23" t="s">
        <v>93</v>
      </c>
      <c r="AV268" s="23" t="s">
        <v>3967</v>
      </c>
      <c r="AW268" s="23" t="s">
        <v>444</v>
      </c>
      <c r="AX268" s="23">
        <v>0</v>
      </c>
      <c r="AY268" s="23" t="s">
        <v>4301</v>
      </c>
      <c r="AZ268" s="23" t="s">
        <v>4302</v>
      </c>
      <c r="BA268" s="29">
        <v>41947</v>
      </c>
      <c r="BB268" s="23" t="s">
        <v>417</v>
      </c>
      <c r="BC268" s="29">
        <f t="shared" si="16"/>
        <v>41947</v>
      </c>
      <c r="BD268" s="41" t="str">
        <f t="shared" si="17"/>
        <v xml:space="preserve">08/05/2017 </v>
      </c>
      <c r="BE268" s="42">
        <f t="shared" si="18"/>
        <v>916</v>
      </c>
      <c r="BF268" s="43">
        <f t="shared" si="19"/>
        <v>30.533333333333335</v>
      </c>
    </row>
    <row r="269" spans="1:58" x14ac:dyDescent="0.25">
      <c r="A269" s="22" t="s">
        <v>3958</v>
      </c>
      <c r="B269" s="24" t="str">
        <f t="shared" si="14"/>
        <v>02.02.507.0002267746/16</v>
      </c>
      <c r="C269" s="24"/>
      <c r="D269" s="24"/>
      <c r="E269" s="24"/>
      <c r="F269" s="24"/>
      <c r="G269" s="24"/>
      <c r="H269" s="24"/>
      <c r="I269" s="69" t="str">
        <f t="shared" si="15"/>
        <v>PAGAMENTO ZERO</v>
      </c>
      <c r="J269" s="24"/>
      <c r="K269" s="24"/>
      <c r="L269" s="24"/>
      <c r="M269" s="24"/>
      <c r="N269" s="24"/>
      <c r="O269" s="70" t="str">
        <f>IF(AND(BA269&gt;=[1]validação!$F$1),"ZURICH SANTANDER","ESCROW")</f>
        <v>ZURICH SANTANDER</v>
      </c>
      <c r="P269" s="23">
        <v>2267746</v>
      </c>
      <c r="Q269" s="23" t="s">
        <v>4303</v>
      </c>
      <c r="R269" s="23" t="s">
        <v>4304</v>
      </c>
      <c r="S269" s="23" t="s">
        <v>52</v>
      </c>
      <c r="T269" s="23"/>
      <c r="U269" s="23" t="s">
        <v>4305</v>
      </c>
      <c r="V269" s="23"/>
      <c r="W269" s="23" t="s">
        <v>56</v>
      </c>
      <c r="X269" s="23">
        <v>0</v>
      </c>
      <c r="Y269" s="23">
        <v>0</v>
      </c>
      <c r="Z269" s="23" t="s">
        <v>56</v>
      </c>
      <c r="AA269" s="23" t="s">
        <v>56</v>
      </c>
      <c r="AB269" s="23" t="s">
        <v>56</v>
      </c>
      <c r="AC269" s="23">
        <v>0</v>
      </c>
      <c r="AD269" s="23"/>
      <c r="AE269" s="23">
        <v>0</v>
      </c>
      <c r="AF269" s="23">
        <v>0</v>
      </c>
      <c r="AG269" s="23" t="s">
        <v>58</v>
      </c>
      <c r="AH269" s="23">
        <v>0</v>
      </c>
      <c r="AI269" s="23" t="s">
        <v>59</v>
      </c>
      <c r="AJ269" s="23" t="s">
        <v>60</v>
      </c>
      <c r="AK269" s="24"/>
      <c r="AL269" s="23" t="s">
        <v>61</v>
      </c>
      <c r="AM269" s="23" t="s">
        <v>62</v>
      </c>
      <c r="AN269" s="23" t="s">
        <v>4306</v>
      </c>
      <c r="AO269" s="23" t="s">
        <v>88</v>
      </c>
      <c r="AP269" s="23" t="s">
        <v>89</v>
      </c>
      <c r="AQ269" s="23" t="s">
        <v>103</v>
      </c>
      <c r="AR269" s="23" t="s">
        <v>201</v>
      </c>
      <c r="AS269" s="23" t="s">
        <v>92</v>
      </c>
      <c r="AT269" s="23" t="s">
        <v>68</v>
      </c>
      <c r="AU269" s="23" t="s">
        <v>93</v>
      </c>
      <c r="AV269" s="23" t="s">
        <v>3961</v>
      </c>
      <c r="AW269" s="23" t="s">
        <v>202</v>
      </c>
      <c r="AX269" s="23">
        <v>0</v>
      </c>
      <c r="AY269" s="23" t="s">
        <v>4307</v>
      </c>
      <c r="AZ269" s="23" t="s">
        <v>4308</v>
      </c>
      <c r="BA269" s="29">
        <v>42532</v>
      </c>
      <c r="BB269" s="23" t="s">
        <v>411</v>
      </c>
      <c r="BC269" s="29">
        <f t="shared" si="16"/>
        <v>42532</v>
      </c>
      <c r="BD269" s="41" t="str">
        <f t="shared" si="17"/>
        <v xml:space="preserve">04/05/2017 </v>
      </c>
      <c r="BE269" s="42">
        <f t="shared" si="18"/>
        <v>327</v>
      </c>
      <c r="BF269" s="43">
        <f t="shared" si="19"/>
        <v>10.9</v>
      </c>
    </row>
    <row r="270" spans="1:58" x14ac:dyDescent="0.25">
      <c r="A270" s="22" t="s">
        <v>3958</v>
      </c>
      <c r="B270" s="24" t="str">
        <f t="shared" si="14"/>
        <v>02.02.507.0002302283/16</v>
      </c>
      <c r="C270" s="24"/>
      <c r="D270" s="24"/>
      <c r="E270" s="24"/>
      <c r="F270" s="24"/>
      <c r="G270" s="24"/>
      <c r="H270" s="24"/>
      <c r="I270" s="69" t="str">
        <f t="shared" si="15"/>
        <v>PAGAMENTO ZERO</v>
      </c>
      <c r="J270" s="24"/>
      <c r="K270" s="24"/>
      <c r="L270" s="24"/>
      <c r="M270" s="24"/>
      <c r="N270" s="24"/>
      <c r="O270" s="70" t="str">
        <f>IF(AND(BA270&gt;=[1]validação!$F$1),"ZURICH SANTANDER","ESCROW")</f>
        <v>ZURICH SANTANDER</v>
      </c>
      <c r="P270" s="23">
        <v>2302283</v>
      </c>
      <c r="Q270" s="23" t="s">
        <v>4309</v>
      </c>
      <c r="R270" s="23" t="s">
        <v>4310</v>
      </c>
      <c r="S270" s="23" t="s">
        <v>52</v>
      </c>
      <c r="T270" s="23"/>
      <c r="U270" s="23"/>
      <c r="V270" s="23"/>
      <c r="W270" s="23" t="s">
        <v>56</v>
      </c>
      <c r="X270" s="23">
        <v>0</v>
      </c>
      <c r="Y270" s="23">
        <v>0</v>
      </c>
      <c r="Z270" s="23" t="s">
        <v>56</v>
      </c>
      <c r="AA270" s="23" t="s">
        <v>56</v>
      </c>
      <c r="AB270" s="23" t="s">
        <v>56</v>
      </c>
      <c r="AC270" s="23">
        <v>0</v>
      </c>
      <c r="AD270" s="23"/>
      <c r="AE270" s="23">
        <v>0</v>
      </c>
      <c r="AF270" s="23">
        <v>0</v>
      </c>
      <c r="AG270" s="23" t="s">
        <v>58</v>
      </c>
      <c r="AH270" s="23">
        <v>0</v>
      </c>
      <c r="AI270" s="23" t="s">
        <v>59</v>
      </c>
      <c r="AJ270" s="23" t="s">
        <v>60</v>
      </c>
      <c r="AK270" s="24"/>
      <c r="AL270" s="23" t="s">
        <v>61</v>
      </c>
      <c r="AM270" s="23" t="s">
        <v>62</v>
      </c>
      <c r="AN270" s="23" t="s">
        <v>142</v>
      </c>
      <c r="AO270" s="23" t="s">
        <v>88</v>
      </c>
      <c r="AP270" s="23" t="s">
        <v>169</v>
      </c>
      <c r="AQ270" s="23" t="s">
        <v>65</v>
      </c>
      <c r="AR270" s="23" t="s">
        <v>201</v>
      </c>
      <c r="AS270" s="23" t="s">
        <v>92</v>
      </c>
      <c r="AT270" s="23" t="s">
        <v>68</v>
      </c>
      <c r="AU270" s="23" t="s">
        <v>93</v>
      </c>
      <c r="AV270" s="23" t="s">
        <v>4249</v>
      </c>
      <c r="AW270" s="23" t="s">
        <v>124</v>
      </c>
      <c r="AX270" s="23">
        <v>0</v>
      </c>
      <c r="AY270" s="23" t="s">
        <v>4311</v>
      </c>
      <c r="AZ270" s="23" t="s">
        <v>4222</v>
      </c>
      <c r="BA270" s="29">
        <v>42595</v>
      </c>
      <c r="BB270" s="23" t="s">
        <v>411</v>
      </c>
      <c r="BC270" s="29">
        <f t="shared" si="16"/>
        <v>42595</v>
      </c>
      <c r="BD270" s="41" t="str">
        <f t="shared" si="17"/>
        <v xml:space="preserve">11/05/2017 </v>
      </c>
      <c r="BE270" s="42">
        <f t="shared" si="18"/>
        <v>271</v>
      </c>
      <c r="BF270" s="43">
        <f t="shared" si="19"/>
        <v>9.0333333333333332</v>
      </c>
    </row>
    <row r="271" spans="1:58" x14ac:dyDescent="0.25">
      <c r="A271" s="22" t="s">
        <v>3958</v>
      </c>
      <c r="B271" s="24" t="str">
        <f t="shared" si="14"/>
        <v>02.02.507.0002434815/17</v>
      </c>
      <c r="C271" s="24"/>
      <c r="D271" s="24"/>
      <c r="E271" s="24"/>
      <c r="F271" s="24"/>
      <c r="G271" s="24"/>
      <c r="H271" s="24"/>
      <c r="I271" s="69" t="str">
        <f t="shared" si="15"/>
        <v>PAGAMENTO ZERO</v>
      </c>
      <c r="J271" s="24"/>
      <c r="K271" s="24"/>
      <c r="L271" s="24"/>
      <c r="M271" s="24"/>
      <c r="N271" s="24"/>
      <c r="O271" s="70" t="str">
        <f>IF(AND(BA271&gt;=[1]validação!$F$1),"ZURICH SANTANDER","ESCROW")</f>
        <v>ZURICH SANTANDER</v>
      </c>
      <c r="P271" s="23">
        <v>2434815</v>
      </c>
      <c r="Q271" s="23" t="s">
        <v>4312</v>
      </c>
      <c r="R271" s="23" t="s">
        <v>4313</v>
      </c>
      <c r="S271" s="23" t="s">
        <v>52</v>
      </c>
      <c r="T271" s="23"/>
      <c r="U271" s="23" t="s">
        <v>3074</v>
      </c>
      <c r="V271" s="23"/>
      <c r="W271" s="23" t="s">
        <v>56</v>
      </c>
      <c r="X271" s="23">
        <v>0</v>
      </c>
      <c r="Y271" s="23">
        <v>0</v>
      </c>
      <c r="Z271" s="23" t="s">
        <v>56</v>
      </c>
      <c r="AA271" s="23" t="s">
        <v>56</v>
      </c>
      <c r="AB271" s="23" t="s">
        <v>56</v>
      </c>
      <c r="AC271" s="23">
        <v>0</v>
      </c>
      <c r="AD271" s="23"/>
      <c r="AE271" s="23">
        <v>0</v>
      </c>
      <c r="AF271" s="23">
        <v>0</v>
      </c>
      <c r="AG271" s="23" t="s">
        <v>102</v>
      </c>
      <c r="AH271" s="23">
        <v>0</v>
      </c>
      <c r="AI271" s="23" t="s">
        <v>59</v>
      </c>
      <c r="AJ271" s="23" t="s">
        <v>60</v>
      </c>
      <c r="AK271" s="24"/>
      <c r="AL271" s="23" t="s">
        <v>61</v>
      </c>
      <c r="AM271" s="23"/>
      <c r="AN271" s="23"/>
      <c r="AO271" s="23" t="s">
        <v>88</v>
      </c>
      <c r="AP271" s="23" t="s">
        <v>169</v>
      </c>
      <c r="AQ271" s="23" t="s">
        <v>65</v>
      </c>
      <c r="AR271" s="23" t="s">
        <v>4000</v>
      </c>
      <c r="AS271" s="23" t="s">
        <v>283</v>
      </c>
      <c r="AT271" s="23" t="s">
        <v>3075</v>
      </c>
      <c r="AU271" s="23" t="s">
        <v>93</v>
      </c>
      <c r="AV271" s="23" t="s">
        <v>3967</v>
      </c>
      <c r="AW271" s="23" t="s">
        <v>444</v>
      </c>
      <c r="AX271" s="23">
        <v>0</v>
      </c>
      <c r="AY271" s="23" t="s">
        <v>4314</v>
      </c>
      <c r="AZ271" s="23" t="s">
        <v>4315</v>
      </c>
      <c r="BA271" s="29">
        <v>42832</v>
      </c>
      <c r="BB271" s="23" t="s">
        <v>417</v>
      </c>
      <c r="BC271" s="29">
        <f t="shared" si="16"/>
        <v>42832</v>
      </c>
      <c r="BD271" s="41" t="str">
        <f t="shared" si="17"/>
        <v xml:space="preserve">08/05/2017 </v>
      </c>
      <c r="BE271" s="42">
        <f t="shared" si="18"/>
        <v>31</v>
      </c>
      <c r="BF271" s="43">
        <f t="shared" si="19"/>
        <v>1.0333333333333334</v>
      </c>
    </row>
    <row r="272" spans="1:58" x14ac:dyDescent="0.25">
      <c r="A272" s="22" t="s">
        <v>3958</v>
      </c>
      <c r="B272" s="24" t="str">
        <f t="shared" si="14"/>
        <v>02.02.507.0002364452/16</v>
      </c>
      <c r="C272" s="24"/>
      <c r="D272" s="24"/>
      <c r="E272" s="24"/>
      <c r="F272" s="24"/>
      <c r="G272" s="24"/>
      <c r="H272" s="24"/>
      <c r="I272" s="69" t="str">
        <f t="shared" si="15"/>
        <v>ACORDO</v>
      </c>
      <c r="J272" s="24"/>
      <c r="K272" s="24"/>
      <c r="L272" s="24"/>
      <c r="M272" s="24"/>
      <c r="N272" s="24"/>
      <c r="O272" s="70" t="str">
        <f>IF(AND(BA272&gt;=[1]validação!$F$1),"ZURICH SANTANDER","ESCROW")</f>
        <v>ZURICH SANTANDER</v>
      </c>
      <c r="P272" s="23">
        <v>2364452</v>
      </c>
      <c r="Q272" s="23" t="s">
        <v>4316</v>
      </c>
      <c r="R272" s="23" t="s">
        <v>4317</v>
      </c>
      <c r="S272" s="23" t="s">
        <v>52</v>
      </c>
      <c r="T272" s="23"/>
      <c r="U272" s="23"/>
      <c r="V272" s="23"/>
      <c r="W272" s="23" t="s">
        <v>56</v>
      </c>
      <c r="X272" s="23">
        <v>0</v>
      </c>
      <c r="Y272" s="23">
        <v>0</v>
      </c>
      <c r="Z272" s="23" t="s">
        <v>56</v>
      </c>
      <c r="AA272" s="23" t="s">
        <v>56</v>
      </c>
      <c r="AB272" s="23" t="s">
        <v>56</v>
      </c>
      <c r="AC272" s="23">
        <v>0</v>
      </c>
      <c r="AD272" s="23"/>
      <c r="AE272" s="23">
        <v>0</v>
      </c>
      <c r="AF272" s="23">
        <v>0</v>
      </c>
      <c r="AG272" s="23" t="s">
        <v>58</v>
      </c>
      <c r="AH272" s="23">
        <v>0</v>
      </c>
      <c r="AI272" s="23" t="s">
        <v>59</v>
      </c>
      <c r="AJ272" s="23" t="s">
        <v>60</v>
      </c>
      <c r="AK272" s="24"/>
      <c r="AL272" s="23" t="s">
        <v>61</v>
      </c>
      <c r="AM272" s="23" t="s">
        <v>62</v>
      </c>
      <c r="AN272" s="23" t="s">
        <v>168</v>
      </c>
      <c r="AO272" s="23" t="s">
        <v>88</v>
      </c>
      <c r="AP272" s="23" t="s">
        <v>187</v>
      </c>
      <c r="AQ272" s="23" t="s">
        <v>65</v>
      </c>
      <c r="AR272" s="23" t="s">
        <v>1797</v>
      </c>
      <c r="AS272" s="23" t="s">
        <v>92</v>
      </c>
      <c r="AT272" s="23" t="s">
        <v>68</v>
      </c>
      <c r="AU272" s="23" t="s">
        <v>93</v>
      </c>
      <c r="AV272" s="23" t="s">
        <v>4249</v>
      </c>
      <c r="AW272" s="23" t="s">
        <v>70</v>
      </c>
      <c r="AX272" s="23">
        <v>0</v>
      </c>
      <c r="AY272" s="23" t="s">
        <v>4318</v>
      </c>
      <c r="AZ272" s="23" t="s">
        <v>4319</v>
      </c>
      <c r="BA272" s="29">
        <v>42663</v>
      </c>
      <c r="BB272" s="23" t="s">
        <v>3059</v>
      </c>
      <c r="BC272" s="29">
        <f t="shared" si="16"/>
        <v>42663</v>
      </c>
      <c r="BD272" s="41" t="str">
        <f t="shared" si="17"/>
        <v xml:space="preserve">11/05/2017 </v>
      </c>
      <c r="BE272" s="42">
        <f t="shared" si="18"/>
        <v>203</v>
      </c>
      <c r="BF272" s="43">
        <f t="shared" si="19"/>
        <v>6.7666666666666666</v>
      </c>
    </row>
    <row r="273" spans="1:58" x14ac:dyDescent="0.25">
      <c r="A273" s="22" t="s">
        <v>3958</v>
      </c>
      <c r="B273" s="24" t="s">
        <v>5394</v>
      </c>
      <c r="C273" s="24"/>
      <c r="D273" s="24"/>
      <c r="E273" s="24"/>
      <c r="F273" s="24"/>
      <c r="G273" s="24"/>
      <c r="H273" s="24"/>
      <c r="I273" s="69" t="s">
        <v>48</v>
      </c>
      <c r="J273" s="24"/>
      <c r="K273" s="24"/>
      <c r="L273" s="24"/>
      <c r="M273" s="24"/>
      <c r="N273" s="24"/>
      <c r="O273" s="38" t="s">
        <v>49</v>
      </c>
      <c r="P273" s="23">
        <v>1220113</v>
      </c>
      <c r="Q273" s="23" t="s">
        <v>5392</v>
      </c>
      <c r="R273" s="23" t="s">
        <v>5393</v>
      </c>
      <c r="S273" s="23" t="s">
        <v>2837</v>
      </c>
      <c r="T273" s="23">
        <v>2109891</v>
      </c>
      <c r="U273" s="23" t="s">
        <v>4548</v>
      </c>
      <c r="V273" s="23"/>
      <c r="W273" s="23" t="s">
        <v>56</v>
      </c>
      <c r="X273" s="23">
        <v>0</v>
      </c>
      <c r="Y273" s="23">
        <v>0</v>
      </c>
      <c r="Z273" s="23" t="s">
        <v>56</v>
      </c>
      <c r="AA273" s="23" t="s">
        <v>56</v>
      </c>
      <c r="AB273" s="23" t="s">
        <v>56</v>
      </c>
      <c r="AC273" s="23">
        <v>0</v>
      </c>
      <c r="AD273" s="23" t="s">
        <v>57</v>
      </c>
      <c r="AE273" s="23">
        <v>0</v>
      </c>
      <c r="AF273" s="23">
        <v>20298.97</v>
      </c>
      <c r="AG273" s="23" t="s">
        <v>58</v>
      </c>
      <c r="AH273" s="23">
        <v>0</v>
      </c>
      <c r="AI273" s="23" t="s">
        <v>59</v>
      </c>
      <c r="AJ273" s="23" t="s">
        <v>60</v>
      </c>
      <c r="AK273" s="24"/>
      <c r="AL273" s="23" t="s">
        <v>61</v>
      </c>
      <c r="AM273" s="23" t="s">
        <v>62</v>
      </c>
      <c r="AN273" s="23" t="s">
        <v>3562</v>
      </c>
      <c r="AO273" s="23" t="s">
        <v>245</v>
      </c>
      <c r="AP273" s="23" t="s">
        <v>321</v>
      </c>
      <c r="AQ273" s="23" t="s">
        <v>65</v>
      </c>
      <c r="AR273" s="23" t="s">
        <v>1592</v>
      </c>
      <c r="AS273" s="23" t="s">
        <v>613</v>
      </c>
      <c r="AT273" s="23" t="s">
        <v>2839</v>
      </c>
      <c r="AU273" s="23" t="s">
        <v>2840</v>
      </c>
      <c r="AV273" s="23" t="s">
        <v>3973</v>
      </c>
      <c r="AW273" s="23" t="s">
        <v>106</v>
      </c>
      <c r="AX273" s="23">
        <v>0</v>
      </c>
      <c r="AY273" s="23" t="s">
        <v>5394</v>
      </c>
      <c r="AZ273" s="23"/>
      <c r="BA273" s="29">
        <v>40340</v>
      </c>
      <c r="BB273" s="23">
        <v>0</v>
      </c>
      <c r="BC273" s="29">
        <v>40340</v>
      </c>
      <c r="BD273" s="41" t="s">
        <v>3973</v>
      </c>
      <c r="BE273" s="42">
        <v>2520</v>
      </c>
      <c r="BF273" s="43">
        <v>84</v>
      </c>
    </row>
    <row r="274" spans="1:58" x14ac:dyDescent="0.25">
      <c r="A274" s="22" t="s">
        <v>3958</v>
      </c>
      <c r="B274" s="24" t="s">
        <v>5401</v>
      </c>
      <c r="C274" s="24"/>
      <c r="D274" s="24"/>
      <c r="E274" s="24"/>
      <c r="F274" s="24"/>
      <c r="G274" s="24"/>
      <c r="H274" s="24"/>
      <c r="I274" s="69" t="s">
        <v>903</v>
      </c>
      <c r="J274" s="24"/>
      <c r="K274" s="24"/>
      <c r="L274" s="24"/>
      <c r="M274" s="24"/>
      <c r="N274" s="24"/>
      <c r="O274" s="38" t="s">
        <v>49</v>
      </c>
      <c r="P274" s="23">
        <v>936006</v>
      </c>
      <c r="Q274" s="23" t="s">
        <v>5395</v>
      </c>
      <c r="R274" s="23" t="s">
        <v>5396</v>
      </c>
      <c r="S274" s="23" t="s">
        <v>52</v>
      </c>
      <c r="T274" s="23" t="s">
        <v>5397</v>
      </c>
      <c r="U274" s="23"/>
      <c r="V274" s="23" t="s">
        <v>5398</v>
      </c>
      <c r="W274" s="23" t="s">
        <v>56</v>
      </c>
      <c r="X274" s="23">
        <v>0</v>
      </c>
      <c r="Y274" s="23">
        <v>0</v>
      </c>
      <c r="Z274" s="23" t="s">
        <v>56</v>
      </c>
      <c r="AA274" s="23" t="s">
        <v>56</v>
      </c>
      <c r="AB274" s="23" t="s">
        <v>56</v>
      </c>
      <c r="AC274" s="23">
        <v>0</v>
      </c>
      <c r="AD274" s="23" t="s">
        <v>102</v>
      </c>
      <c r="AE274" s="23">
        <v>0</v>
      </c>
      <c r="AF274" s="23">
        <v>399379.96</v>
      </c>
      <c r="AG274" s="23" t="s">
        <v>58</v>
      </c>
      <c r="AH274" s="23">
        <v>0</v>
      </c>
      <c r="AI274" s="23" t="s">
        <v>59</v>
      </c>
      <c r="AJ274" s="23"/>
      <c r="AK274" s="24"/>
      <c r="AL274" s="23" t="s">
        <v>61</v>
      </c>
      <c r="AM274" s="23" t="s">
        <v>270</v>
      </c>
      <c r="AN274" s="23" t="s">
        <v>199</v>
      </c>
      <c r="AO274" s="23" t="s">
        <v>5399</v>
      </c>
      <c r="AP274" s="23" t="s">
        <v>4613</v>
      </c>
      <c r="AQ274" s="23" t="s">
        <v>65</v>
      </c>
      <c r="AR274" s="23" t="s">
        <v>623</v>
      </c>
      <c r="AS274" s="23" t="s">
        <v>67</v>
      </c>
      <c r="AT274" s="23" t="s">
        <v>5400</v>
      </c>
      <c r="AU274" s="23" t="s">
        <v>434</v>
      </c>
      <c r="AV274" s="23" t="s">
        <v>4856</v>
      </c>
      <c r="AW274" s="23" t="s">
        <v>163</v>
      </c>
      <c r="AX274" s="23">
        <v>0</v>
      </c>
      <c r="AY274" s="23" t="s">
        <v>5401</v>
      </c>
      <c r="AZ274" s="23" t="s">
        <v>5402</v>
      </c>
      <c r="BA274" s="29">
        <v>39917</v>
      </c>
      <c r="BB274" s="23">
        <v>0</v>
      </c>
      <c r="BC274" s="29">
        <v>39917</v>
      </c>
      <c r="BD274" s="41" t="s">
        <v>4856</v>
      </c>
      <c r="BE274" s="42">
        <v>2956</v>
      </c>
      <c r="BF274" s="43">
        <v>98.533333333333331</v>
      </c>
    </row>
    <row r="275" spans="1:58" x14ac:dyDescent="0.25">
      <c r="A275" s="22" t="s">
        <v>3958</v>
      </c>
      <c r="B275" s="24" t="s">
        <v>5405</v>
      </c>
      <c r="C275" s="24"/>
      <c r="D275" s="24"/>
      <c r="E275" s="24"/>
      <c r="F275" s="24"/>
      <c r="G275" s="24"/>
      <c r="H275" s="24"/>
      <c r="I275" s="69" t="s">
        <v>48</v>
      </c>
      <c r="J275" s="24"/>
      <c r="K275" s="24"/>
      <c r="L275" s="24"/>
      <c r="M275" s="24"/>
      <c r="N275" s="24"/>
      <c r="O275" s="70" t="s">
        <v>375</v>
      </c>
      <c r="P275" s="23">
        <v>2169356</v>
      </c>
      <c r="Q275" s="23" t="s">
        <v>5403</v>
      </c>
      <c r="R275" s="23" t="s">
        <v>5404</v>
      </c>
      <c r="S275" s="23" t="s">
        <v>52</v>
      </c>
      <c r="T275" s="23"/>
      <c r="U275" s="23"/>
      <c r="V275" s="23"/>
      <c r="W275" s="23" t="s">
        <v>56</v>
      </c>
      <c r="X275" s="23">
        <v>0</v>
      </c>
      <c r="Y275" s="23">
        <v>0</v>
      </c>
      <c r="Z275" s="23" t="s">
        <v>56</v>
      </c>
      <c r="AA275" s="23" t="s">
        <v>56</v>
      </c>
      <c r="AB275" s="23" t="s">
        <v>56</v>
      </c>
      <c r="AC275" s="23">
        <v>0</v>
      </c>
      <c r="AD275" s="23"/>
      <c r="AE275" s="23">
        <v>0</v>
      </c>
      <c r="AF275" s="23">
        <v>0</v>
      </c>
      <c r="AG275" s="23" t="s">
        <v>58</v>
      </c>
      <c r="AH275" s="23">
        <v>0</v>
      </c>
      <c r="AI275" s="23" t="s">
        <v>59</v>
      </c>
      <c r="AJ275" s="23" t="s">
        <v>60</v>
      </c>
      <c r="AK275" s="24"/>
      <c r="AL275" s="23" t="s">
        <v>61</v>
      </c>
      <c r="AM275" s="23" t="s">
        <v>62</v>
      </c>
      <c r="AN275" s="23" t="s">
        <v>87</v>
      </c>
      <c r="AO275" s="23" t="s">
        <v>64</v>
      </c>
      <c r="AP275" s="23" t="s">
        <v>169</v>
      </c>
      <c r="AQ275" s="23" t="s">
        <v>65</v>
      </c>
      <c r="AR275" s="23" t="s">
        <v>114</v>
      </c>
      <c r="AS275" s="23" t="s">
        <v>92</v>
      </c>
      <c r="AT275" s="23" t="s">
        <v>68</v>
      </c>
      <c r="AU275" s="23" t="s">
        <v>93</v>
      </c>
      <c r="AV275" s="23" t="s">
        <v>4270</v>
      </c>
      <c r="AW275" s="23" t="s">
        <v>106</v>
      </c>
      <c r="AX275" s="23">
        <v>0</v>
      </c>
      <c r="AY275" s="23" t="s">
        <v>5405</v>
      </c>
      <c r="AZ275" s="23" t="s">
        <v>5406</v>
      </c>
      <c r="BA275" s="29">
        <v>42315</v>
      </c>
      <c r="BB275" s="23">
        <v>0</v>
      </c>
      <c r="BC275" s="29">
        <v>42315</v>
      </c>
      <c r="BD275" s="41" t="s">
        <v>4270</v>
      </c>
      <c r="BE275" s="42">
        <v>556</v>
      </c>
      <c r="BF275" s="43">
        <v>18.533333333333335</v>
      </c>
    </row>
    <row r="276" spans="1:58" x14ac:dyDescent="0.25">
      <c r="A276" s="22" t="s">
        <v>3958</v>
      </c>
      <c r="B276" s="24" t="s">
        <v>5412</v>
      </c>
      <c r="C276" s="24"/>
      <c r="D276" s="24"/>
      <c r="E276" s="24"/>
      <c r="F276" s="24"/>
      <c r="G276" s="24"/>
      <c r="H276" s="24"/>
      <c r="I276" s="69" t="s">
        <v>48</v>
      </c>
      <c r="J276" s="24"/>
      <c r="K276" s="24"/>
      <c r="L276" s="24"/>
      <c r="M276" s="24"/>
      <c r="N276" s="24"/>
      <c r="O276" s="70" t="s">
        <v>375</v>
      </c>
      <c r="P276" s="23">
        <v>1866258</v>
      </c>
      <c r="Q276" s="23" t="s">
        <v>5407</v>
      </c>
      <c r="R276" s="23" t="s">
        <v>5408</v>
      </c>
      <c r="S276" s="23" t="s">
        <v>52</v>
      </c>
      <c r="T276" s="23" t="s">
        <v>5409</v>
      </c>
      <c r="U276" s="23" t="s">
        <v>5410</v>
      </c>
      <c r="V276" s="23" t="s">
        <v>5411</v>
      </c>
      <c r="W276" s="23" t="s">
        <v>56</v>
      </c>
      <c r="X276" s="23">
        <v>0</v>
      </c>
      <c r="Y276" s="23">
        <v>0</v>
      </c>
      <c r="Z276" s="23" t="s">
        <v>56</v>
      </c>
      <c r="AA276" s="23" t="s">
        <v>56</v>
      </c>
      <c r="AB276" s="23" t="s">
        <v>56</v>
      </c>
      <c r="AC276" s="23">
        <v>0</v>
      </c>
      <c r="AD276" s="23"/>
      <c r="AE276" s="23">
        <v>0</v>
      </c>
      <c r="AF276" s="23">
        <v>0</v>
      </c>
      <c r="AG276" s="23" t="s">
        <v>58</v>
      </c>
      <c r="AH276" s="23">
        <v>0</v>
      </c>
      <c r="AI276" s="23" t="s">
        <v>59</v>
      </c>
      <c r="AJ276" s="23" t="s">
        <v>60</v>
      </c>
      <c r="AK276" s="24"/>
      <c r="AL276" s="23" t="s">
        <v>61</v>
      </c>
      <c r="AM276" s="23" t="s">
        <v>62</v>
      </c>
      <c r="AN276" s="23" t="s">
        <v>63</v>
      </c>
      <c r="AO276" s="23" t="s">
        <v>64</v>
      </c>
      <c r="AP276" s="23" t="s">
        <v>169</v>
      </c>
      <c r="AQ276" s="23" t="s">
        <v>65</v>
      </c>
      <c r="AR276" s="23" t="s">
        <v>406</v>
      </c>
      <c r="AS276" s="23" t="s">
        <v>283</v>
      </c>
      <c r="AT276" s="23" t="s">
        <v>284</v>
      </c>
      <c r="AU276" s="23" t="s">
        <v>93</v>
      </c>
      <c r="AV276" s="23" t="s">
        <v>4813</v>
      </c>
      <c r="AW276" s="23" t="s">
        <v>223</v>
      </c>
      <c r="AX276" s="23">
        <v>0</v>
      </c>
      <c r="AY276" s="23" t="s">
        <v>5412</v>
      </c>
      <c r="AZ276" s="23" t="s">
        <v>5413</v>
      </c>
      <c r="BA276" s="29">
        <v>41796</v>
      </c>
      <c r="BB276" s="23">
        <v>0</v>
      </c>
      <c r="BC276" s="29">
        <v>41796</v>
      </c>
      <c r="BD276" s="41" t="s">
        <v>4813</v>
      </c>
      <c r="BE276" s="42">
        <v>1084</v>
      </c>
      <c r="BF276" s="43">
        <v>36.133333333333333</v>
      </c>
    </row>
    <row r="277" spans="1:58" x14ac:dyDescent="0.25">
      <c r="A277" s="22" t="s">
        <v>3958</v>
      </c>
      <c r="B277" s="24" t="s">
        <v>5416</v>
      </c>
      <c r="C277" s="24"/>
      <c r="D277" s="24"/>
      <c r="E277" s="24"/>
      <c r="F277" s="24"/>
      <c r="G277" s="24"/>
      <c r="H277" s="24"/>
      <c r="I277" s="69" t="s">
        <v>369</v>
      </c>
      <c r="J277" s="24"/>
      <c r="K277" s="24"/>
      <c r="L277" s="24"/>
      <c r="M277" s="24"/>
      <c r="N277" s="24"/>
      <c r="O277" s="70" t="s">
        <v>375</v>
      </c>
      <c r="P277" s="23">
        <v>2441405</v>
      </c>
      <c r="Q277" s="23" t="s">
        <v>5414</v>
      </c>
      <c r="R277" s="23" t="s">
        <v>5415</v>
      </c>
      <c r="S277" s="23" t="s">
        <v>52</v>
      </c>
      <c r="T277" s="23"/>
      <c r="U277" s="23"/>
      <c r="V277" s="23"/>
      <c r="W277" s="23" t="s">
        <v>56</v>
      </c>
      <c r="X277" s="23">
        <v>0</v>
      </c>
      <c r="Y277" s="23">
        <v>0</v>
      </c>
      <c r="Z277" s="23" t="s">
        <v>56</v>
      </c>
      <c r="AA277" s="23" t="s">
        <v>56</v>
      </c>
      <c r="AB277" s="23" t="s">
        <v>56</v>
      </c>
      <c r="AC277" s="23">
        <v>0</v>
      </c>
      <c r="AD277" s="23"/>
      <c r="AE277" s="23">
        <v>0</v>
      </c>
      <c r="AF277" s="23">
        <v>0</v>
      </c>
      <c r="AG277" s="23" t="s">
        <v>102</v>
      </c>
      <c r="AH277" s="23">
        <v>0</v>
      </c>
      <c r="AI277" s="23" t="s">
        <v>59</v>
      </c>
      <c r="AJ277" s="23" t="s">
        <v>60</v>
      </c>
      <c r="AK277" s="24"/>
      <c r="AL277" s="23" t="s">
        <v>2094</v>
      </c>
      <c r="AM277" s="23" t="s">
        <v>62</v>
      </c>
      <c r="AN277" s="23" t="s">
        <v>221</v>
      </c>
      <c r="AO277" s="23" t="s">
        <v>88</v>
      </c>
      <c r="AP277" s="23" t="s">
        <v>89</v>
      </c>
      <c r="AQ277" s="23" t="s">
        <v>90</v>
      </c>
      <c r="AR277" s="23" t="s">
        <v>479</v>
      </c>
      <c r="AS277" s="23" t="s">
        <v>92</v>
      </c>
      <c r="AT277" s="23" t="s">
        <v>68</v>
      </c>
      <c r="AU277" s="23" t="s">
        <v>93</v>
      </c>
      <c r="AV277" s="23" t="s">
        <v>3967</v>
      </c>
      <c r="AW277" s="23" t="s">
        <v>3360</v>
      </c>
      <c r="AX277" s="23">
        <v>0</v>
      </c>
      <c r="AY277" s="23" t="s">
        <v>5416</v>
      </c>
      <c r="AZ277" s="23" t="s">
        <v>5417</v>
      </c>
      <c r="BA277" s="29">
        <v>42851</v>
      </c>
      <c r="BB277" s="23">
        <v>0</v>
      </c>
      <c r="BC277" s="29">
        <v>42851</v>
      </c>
      <c r="BD277" s="41" t="s">
        <v>3967</v>
      </c>
      <c r="BE277" s="42">
        <v>12</v>
      </c>
      <c r="BF277" s="43">
        <v>0.4</v>
      </c>
    </row>
    <row r="278" spans="1:58" x14ac:dyDescent="0.25">
      <c r="A278" s="22" t="s">
        <v>3958</v>
      </c>
      <c r="B278" s="24" t="s">
        <v>5420</v>
      </c>
      <c r="C278" s="24"/>
      <c r="D278" s="24"/>
      <c r="E278" s="24"/>
      <c r="F278" s="24"/>
      <c r="G278" s="24"/>
      <c r="H278" s="24"/>
      <c r="I278" s="69" t="s">
        <v>369</v>
      </c>
      <c r="J278" s="24"/>
      <c r="K278" s="24"/>
      <c r="L278" s="24"/>
      <c r="M278" s="24"/>
      <c r="N278" s="24"/>
      <c r="O278" s="70" t="s">
        <v>375</v>
      </c>
      <c r="P278" s="23">
        <v>2433963</v>
      </c>
      <c r="Q278" s="23" t="s">
        <v>5418</v>
      </c>
      <c r="R278" s="23" t="s">
        <v>5419</v>
      </c>
      <c r="S278" s="23" t="s">
        <v>52</v>
      </c>
      <c r="T278" s="23"/>
      <c r="U278" s="23"/>
      <c r="V278" s="23"/>
      <c r="W278" s="23" t="s">
        <v>56</v>
      </c>
      <c r="X278" s="23">
        <v>0</v>
      </c>
      <c r="Y278" s="23">
        <v>0</v>
      </c>
      <c r="Z278" s="23" t="s">
        <v>56</v>
      </c>
      <c r="AA278" s="23" t="s">
        <v>56</v>
      </c>
      <c r="AB278" s="23" t="s">
        <v>56</v>
      </c>
      <c r="AC278" s="23">
        <v>0</v>
      </c>
      <c r="AD278" s="23"/>
      <c r="AE278" s="23">
        <v>0</v>
      </c>
      <c r="AF278" s="23">
        <v>0</v>
      </c>
      <c r="AG278" s="23" t="s">
        <v>58</v>
      </c>
      <c r="AH278" s="23">
        <v>0</v>
      </c>
      <c r="AI278" s="23" t="s">
        <v>150</v>
      </c>
      <c r="AJ278" s="23" t="s">
        <v>60</v>
      </c>
      <c r="AK278" s="24"/>
      <c r="AL278" s="23" t="s">
        <v>61</v>
      </c>
      <c r="AM278" s="23" t="s">
        <v>62</v>
      </c>
      <c r="AN278" s="23" t="s">
        <v>1963</v>
      </c>
      <c r="AO278" s="23" t="s">
        <v>260</v>
      </c>
      <c r="AP278" s="23" t="s">
        <v>169</v>
      </c>
      <c r="AQ278" s="23" t="s">
        <v>65</v>
      </c>
      <c r="AR278" s="23" t="s">
        <v>2650</v>
      </c>
      <c r="AS278" s="23" t="s">
        <v>92</v>
      </c>
      <c r="AT278" s="23" t="s">
        <v>68</v>
      </c>
      <c r="AU278" s="23" t="s">
        <v>93</v>
      </c>
      <c r="AV278" s="23" t="s">
        <v>4731</v>
      </c>
      <c r="AW278" s="23" t="s">
        <v>124</v>
      </c>
      <c r="AX278" s="23">
        <v>0</v>
      </c>
      <c r="AY278" s="23" t="s">
        <v>5420</v>
      </c>
      <c r="AZ278" s="23" t="s">
        <v>3993</v>
      </c>
      <c r="BA278" s="29">
        <v>42831</v>
      </c>
      <c r="BB278" s="23">
        <v>0</v>
      </c>
      <c r="BC278" s="29">
        <v>42831</v>
      </c>
      <c r="BD278" s="41" t="s">
        <v>4731</v>
      </c>
      <c r="BE278" s="42">
        <v>41</v>
      </c>
      <c r="BF278" s="43">
        <v>1.3666666666666667</v>
      </c>
    </row>
    <row r="279" spans="1:58" x14ac:dyDescent="0.25">
      <c r="A279" s="22" t="s">
        <v>3958</v>
      </c>
      <c r="B279" s="24" t="s">
        <v>5425</v>
      </c>
      <c r="C279" s="24"/>
      <c r="D279" s="24"/>
      <c r="E279" s="24"/>
      <c r="F279" s="24"/>
      <c r="G279" s="24"/>
      <c r="H279" s="24"/>
      <c r="I279" s="69" t="s">
        <v>369</v>
      </c>
      <c r="J279" s="24"/>
      <c r="K279" s="24"/>
      <c r="L279" s="24"/>
      <c r="M279" s="24"/>
      <c r="N279" s="24"/>
      <c r="O279" s="70" t="s">
        <v>375</v>
      </c>
      <c r="P279" s="23">
        <v>2436825</v>
      </c>
      <c r="Q279" s="23" t="s">
        <v>5421</v>
      </c>
      <c r="R279" s="23" t="s">
        <v>5422</v>
      </c>
      <c r="S279" s="23" t="s">
        <v>52</v>
      </c>
      <c r="T279" s="23"/>
      <c r="U279" s="23" t="s">
        <v>5423</v>
      </c>
      <c r="V279" s="23"/>
      <c r="W279" s="23" t="s">
        <v>56</v>
      </c>
      <c r="X279" s="23">
        <v>0</v>
      </c>
      <c r="Y279" s="23">
        <v>0</v>
      </c>
      <c r="Z279" s="23" t="s">
        <v>56</v>
      </c>
      <c r="AA279" s="23" t="s">
        <v>56</v>
      </c>
      <c r="AB279" s="23" t="s">
        <v>56</v>
      </c>
      <c r="AC279" s="23">
        <v>0</v>
      </c>
      <c r="AD279" s="23"/>
      <c r="AE279" s="23">
        <v>0</v>
      </c>
      <c r="AF279" s="23">
        <v>0</v>
      </c>
      <c r="AG279" s="23" t="s">
        <v>102</v>
      </c>
      <c r="AH279" s="23">
        <v>0</v>
      </c>
      <c r="AI279" s="23" t="s">
        <v>59</v>
      </c>
      <c r="AJ279" s="23" t="s">
        <v>60</v>
      </c>
      <c r="AK279" s="24"/>
      <c r="AL279" s="23" t="s">
        <v>61</v>
      </c>
      <c r="AM279" s="23" t="s">
        <v>62</v>
      </c>
      <c r="AN279" s="23" t="s">
        <v>168</v>
      </c>
      <c r="AO279" s="23" t="s">
        <v>88</v>
      </c>
      <c r="AP279" s="23" t="s">
        <v>89</v>
      </c>
      <c r="AQ279" s="23" t="s">
        <v>103</v>
      </c>
      <c r="AR279" s="23" t="s">
        <v>5424</v>
      </c>
      <c r="AS279" s="23" t="s">
        <v>2826</v>
      </c>
      <c r="AT279" s="23" t="s">
        <v>775</v>
      </c>
      <c r="AU279" s="23" t="s">
        <v>93</v>
      </c>
      <c r="AV279" s="23" t="s">
        <v>4731</v>
      </c>
      <c r="AW279" s="23" t="s">
        <v>3360</v>
      </c>
      <c r="AX279" s="23">
        <v>0</v>
      </c>
      <c r="AY279" s="23" t="s">
        <v>5425</v>
      </c>
      <c r="AZ279" s="23" t="s">
        <v>5426</v>
      </c>
      <c r="BA279" s="29">
        <v>42838</v>
      </c>
      <c r="BB279" s="23">
        <v>0</v>
      </c>
      <c r="BC279" s="29">
        <v>42838</v>
      </c>
      <c r="BD279" s="41" t="s">
        <v>4731</v>
      </c>
      <c r="BE279" s="42">
        <v>34</v>
      </c>
      <c r="BF279" s="43">
        <v>1.1333333333333333</v>
      </c>
    </row>
    <row r="280" spans="1:58" x14ac:dyDescent="0.25">
      <c r="A280" s="22" t="s">
        <v>3958</v>
      </c>
      <c r="B280" s="24" t="s">
        <v>5431</v>
      </c>
      <c r="C280" s="24"/>
      <c r="D280" s="24"/>
      <c r="E280" s="24"/>
      <c r="F280" s="24"/>
      <c r="G280" s="24"/>
      <c r="H280" s="24"/>
      <c r="I280" s="69" t="s">
        <v>369</v>
      </c>
      <c r="J280" s="24"/>
      <c r="K280" s="24"/>
      <c r="L280" s="24"/>
      <c r="M280" s="24"/>
      <c r="N280" s="24"/>
      <c r="O280" s="70" t="s">
        <v>375</v>
      </c>
      <c r="P280" s="23">
        <v>2277521</v>
      </c>
      <c r="Q280" s="23" t="s">
        <v>5427</v>
      </c>
      <c r="R280" s="23" t="s">
        <v>5428</v>
      </c>
      <c r="S280" s="23" t="s">
        <v>52</v>
      </c>
      <c r="T280" s="23" t="s">
        <v>5429</v>
      </c>
      <c r="U280" s="23" t="s">
        <v>5430</v>
      </c>
      <c r="V280" s="23" t="s">
        <v>3827</v>
      </c>
      <c r="W280" s="23" t="s">
        <v>56</v>
      </c>
      <c r="X280" s="23">
        <v>0</v>
      </c>
      <c r="Y280" s="23">
        <v>0</v>
      </c>
      <c r="Z280" s="23" t="s">
        <v>56</v>
      </c>
      <c r="AA280" s="23" t="s">
        <v>56</v>
      </c>
      <c r="AB280" s="23" t="s">
        <v>56</v>
      </c>
      <c r="AC280" s="23">
        <v>0</v>
      </c>
      <c r="AD280" s="23"/>
      <c r="AE280" s="23">
        <v>0</v>
      </c>
      <c r="AF280" s="23">
        <v>0</v>
      </c>
      <c r="AG280" s="23" t="s">
        <v>58</v>
      </c>
      <c r="AH280" s="23">
        <v>0</v>
      </c>
      <c r="AI280" s="23" t="s">
        <v>59</v>
      </c>
      <c r="AJ280" s="23" t="s">
        <v>60</v>
      </c>
      <c r="AK280" s="24"/>
      <c r="AL280" s="23" t="s">
        <v>61</v>
      </c>
      <c r="AM280" s="23" t="s">
        <v>62</v>
      </c>
      <c r="AN280" s="23" t="s">
        <v>142</v>
      </c>
      <c r="AO280" s="23" t="s">
        <v>88</v>
      </c>
      <c r="AP280" s="23" t="s">
        <v>187</v>
      </c>
      <c r="AQ280" s="23" t="s">
        <v>65</v>
      </c>
      <c r="AR280" s="23" t="s">
        <v>2485</v>
      </c>
      <c r="AS280" s="23" t="s">
        <v>92</v>
      </c>
      <c r="AT280" s="23" t="s">
        <v>68</v>
      </c>
      <c r="AU280" s="23" t="s">
        <v>93</v>
      </c>
      <c r="AV280" s="23" t="s">
        <v>4856</v>
      </c>
      <c r="AW280" s="23" t="s">
        <v>202</v>
      </c>
      <c r="AX280" s="23">
        <v>0</v>
      </c>
      <c r="AY280" s="23" t="s">
        <v>5431</v>
      </c>
      <c r="AZ280" s="23" t="s">
        <v>5432</v>
      </c>
      <c r="BA280" s="29">
        <v>42553</v>
      </c>
      <c r="BB280" s="23">
        <v>0</v>
      </c>
      <c r="BC280" s="29">
        <v>42553</v>
      </c>
      <c r="BD280" s="41" t="s">
        <v>4856</v>
      </c>
      <c r="BE280" s="42">
        <v>320</v>
      </c>
      <c r="BF280" s="43">
        <v>10.666666666666666</v>
      </c>
    </row>
    <row r="281" spans="1:58" x14ac:dyDescent="0.25">
      <c r="A281" s="22" t="s">
        <v>3958</v>
      </c>
      <c r="B281" s="24" t="s">
        <v>5435</v>
      </c>
      <c r="C281" s="24"/>
      <c r="D281" s="24"/>
      <c r="E281" s="24"/>
      <c r="F281" s="24"/>
      <c r="G281" s="24"/>
      <c r="H281" s="24"/>
      <c r="I281" s="69" t="s">
        <v>369</v>
      </c>
      <c r="J281" s="24"/>
      <c r="K281" s="24"/>
      <c r="L281" s="24"/>
      <c r="M281" s="24"/>
      <c r="N281" s="24"/>
      <c r="O281" s="70" t="s">
        <v>375</v>
      </c>
      <c r="P281" s="23">
        <v>2280297</v>
      </c>
      <c r="Q281" s="23" t="s">
        <v>5433</v>
      </c>
      <c r="R281" s="23" t="s">
        <v>689</v>
      </c>
      <c r="S281" s="23" t="s">
        <v>52</v>
      </c>
      <c r="T281" s="23"/>
      <c r="U281" s="23" t="s">
        <v>5434</v>
      </c>
      <c r="V281" s="23"/>
      <c r="W281" s="23" t="s">
        <v>56</v>
      </c>
      <c r="X281" s="23">
        <v>0</v>
      </c>
      <c r="Y281" s="23">
        <v>0</v>
      </c>
      <c r="Z281" s="23" t="s">
        <v>56</v>
      </c>
      <c r="AA281" s="23" t="s">
        <v>56</v>
      </c>
      <c r="AB281" s="23" t="s">
        <v>56</v>
      </c>
      <c r="AC281" s="23">
        <v>0</v>
      </c>
      <c r="AD281" s="23"/>
      <c r="AE281" s="23">
        <v>0</v>
      </c>
      <c r="AF281" s="23">
        <v>0</v>
      </c>
      <c r="AG281" s="23" t="s">
        <v>58</v>
      </c>
      <c r="AH281" s="23">
        <v>0</v>
      </c>
      <c r="AI281" s="23" t="s">
        <v>59</v>
      </c>
      <c r="AJ281" s="23" t="s">
        <v>60</v>
      </c>
      <c r="AK281" s="24"/>
      <c r="AL281" s="23" t="s">
        <v>61</v>
      </c>
      <c r="AM281" s="23" t="s">
        <v>62</v>
      </c>
      <c r="AN281" s="23" t="s">
        <v>87</v>
      </c>
      <c r="AO281" s="23" t="s">
        <v>88</v>
      </c>
      <c r="AP281" s="23" t="s">
        <v>89</v>
      </c>
      <c r="AQ281" s="23" t="s">
        <v>103</v>
      </c>
      <c r="AR281" s="23" t="s">
        <v>693</v>
      </c>
      <c r="AS281" s="23" t="s">
        <v>92</v>
      </c>
      <c r="AT281" s="23" t="s">
        <v>68</v>
      </c>
      <c r="AU281" s="23" t="s">
        <v>93</v>
      </c>
      <c r="AV281" s="23" t="s">
        <v>4813</v>
      </c>
      <c r="AW281" s="23" t="s">
        <v>202</v>
      </c>
      <c r="AX281" s="23">
        <v>0</v>
      </c>
      <c r="AY281" s="23" t="s">
        <v>5435</v>
      </c>
      <c r="AZ281" s="23" t="s">
        <v>504</v>
      </c>
      <c r="BA281" s="29">
        <v>42560</v>
      </c>
      <c r="BB281" s="23">
        <v>0</v>
      </c>
      <c r="BC281" s="29">
        <v>42560</v>
      </c>
      <c r="BD281" s="41" t="s">
        <v>4813</v>
      </c>
      <c r="BE281" s="42">
        <v>320</v>
      </c>
      <c r="BF281" s="43">
        <v>10.666666666666666</v>
      </c>
    </row>
    <row r="282" spans="1:58" x14ac:dyDescent="0.25">
      <c r="A282" s="22" t="s">
        <v>3958</v>
      </c>
      <c r="B282" s="24" t="s">
        <v>5439</v>
      </c>
      <c r="C282" s="24"/>
      <c r="D282" s="24"/>
      <c r="E282" s="24"/>
      <c r="F282" s="24"/>
      <c r="G282" s="24"/>
      <c r="H282" s="24"/>
      <c r="I282" s="69" t="s">
        <v>902</v>
      </c>
      <c r="J282" s="24"/>
      <c r="K282" s="24"/>
      <c r="L282" s="24"/>
      <c r="M282" s="24"/>
      <c r="N282" s="24"/>
      <c r="O282" s="70" t="s">
        <v>375</v>
      </c>
      <c r="P282" s="23">
        <v>2309825</v>
      </c>
      <c r="Q282" s="23" t="s">
        <v>5436</v>
      </c>
      <c r="R282" s="23" t="s">
        <v>5437</v>
      </c>
      <c r="S282" s="23" t="s">
        <v>52</v>
      </c>
      <c r="T282" s="23"/>
      <c r="U282" s="23" t="s">
        <v>259</v>
      </c>
      <c r="V282" s="23"/>
      <c r="W282" s="23" t="s">
        <v>56</v>
      </c>
      <c r="X282" s="23">
        <v>0</v>
      </c>
      <c r="Y282" s="23">
        <v>0</v>
      </c>
      <c r="Z282" s="23" t="s">
        <v>56</v>
      </c>
      <c r="AA282" s="23" t="s">
        <v>56</v>
      </c>
      <c r="AB282" s="23" t="s">
        <v>56</v>
      </c>
      <c r="AC282" s="23">
        <v>0</v>
      </c>
      <c r="AD282" s="23"/>
      <c r="AE282" s="23">
        <v>0</v>
      </c>
      <c r="AF282" s="23">
        <v>0</v>
      </c>
      <c r="AG282" s="23" t="s">
        <v>58</v>
      </c>
      <c r="AH282" s="23">
        <v>0</v>
      </c>
      <c r="AI282" s="23" t="s">
        <v>59</v>
      </c>
      <c r="AJ282" s="23" t="s">
        <v>60</v>
      </c>
      <c r="AK282" s="24"/>
      <c r="AL282" s="23" t="s">
        <v>61</v>
      </c>
      <c r="AM282" s="23" t="s">
        <v>62</v>
      </c>
      <c r="AN282" s="23" t="s">
        <v>151</v>
      </c>
      <c r="AO282" s="23" t="s">
        <v>64</v>
      </c>
      <c r="AP282" s="23" t="s">
        <v>89</v>
      </c>
      <c r="AQ282" s="23" t="s">
        <v>90</v>
      </c>
      <c r="AR282" s="23" t="s">
        <v>5438</v>
      </c>
      <c r="AS282" s="23" t="s">
        <v>1806</v>
      </c>
      <c r="AT282" s="23" t="s">
        <v>775</v>
      </c>
      <c r="AU282" s="23" t="s">
        <v>93</v>
      </c>
      <c r="AV282" s="23" t="s">
        <v>4806</v>
      </c>
      <c r="AW282" s="23" t="s">
        <v>262</v>
      </c>
      <c r="AX282" s="23">
        <v>0</v>
      </c>
      <c r="AY282" s="23" t="s">
        <v>5439</v>
      </c>
      <c r="AZ282" s="23" t="s">
        <v>5440</v>
      </c>
      <c r="BA282" s="29">
        <v>42614</v>
      </c>
      <c r="BB282" s="23">
        <v>0</v>
      </c>
      <c r="BC282" s="29">
        <v>42614</v>
      </c>
      <c r="BD282" s="41" t="s">
        <v>4806</v>
      </c>
      <c r="BE282" s="42">
        <v>263</v>
      </c>
      <c r="BF282" s="43">
        <v>8.7666666666666675</v>
      </c>
    </row>
    <row r="283" spans="1:58" x14ac:dyDescent="0.25">
      <c r="A283" s="22" t="s">
        <v>3958</v>
      </c>
      <c r="B283" s="24" t="s">
        <v>5444</v>
      </c>
      <c r="C283" s="24"/>
      <c r="D283" s="24"/>
      <c r="E283" s="24"/>
      <c r="F283" s="24"/>
      <c r="G283" s="24"/>
      <c r="H283" s="24"/>
      <c r="I283" s="69" t="s">
        <v>902</v>
      </c>
      <c r="J283" s="24"/>
      <c r="K283" s="24"/>
      <c r="L283" s="24"/>
      <c r="M283" s="24"/>
      <c r="N283" s="24"/>
      <c r="O283" s="70" t="s">
        <v>375</v>
      </c>
      <c r="P283" s="23">
        <v>2171933</v>
      </c>
      <c r="Q283" s="23" t="s">
        <v>5441</v>
      </c>
      <c r="R283" s="23" t="s">
        <v>5442</v>
      </c>
      <c r="S283" s="23" t="s">
        <v>52</v>
      </c>
      <c r="T283" s="23"/>
      <c r="U283" s="23" t="s">
        <v>2395</v>
      </c>
      <c r="V283" s="23"/>
      <c r="W283" s="23" t="s">
        <v>56</v>
      </c>
      <c r="X283" s="23">
        <v>0</v>
      </c>
      <c r="Y283" s="23">
        <v>0</v>
      </c>
      <c r="Z283" s="23" t="s">
        <v>56</v>
      </c>
      <c r="AA283" s="23" t="s">
        <v>56</v>
      </c>
      <c r="AB283" s="23" t="s">
        <v>56</v>
      </c>
      <c r="AC283" s="23">
        <v>0</v>
      </c>
      <c r="AD283" s="23"/>
      <c r="AE283" s="23">
        <v>0</v>
      </c>
      <c r="AF283" s="23">
        <v>0</v>
      </c>
      <c r="AG283" s="23" t="s">
        <v>58</v>
      </c>
      <c r="AH283" s="23">
        <v>0</v>
      </c>
      <c r="AI283" s="23" t="s">
        <v>150</v>
      </c>
      <c r="AJ283" s="23" t="s">
        <v>60</v>
      </c>
      <c r="AK283" s="24"/>
      <c r="AL283" s="23" t="s">
        <v>61</v>
      </c>
      <c r="AM283" s="23" t="s">
        <v>62</v>
      </c>
      <c r="AN283" s="23" t="s">
        <v>2962</v>
      </c>
      <c r="AO283" s="23" t="s">
        <v>260</v>
      </c>
      <c r="AP283" s="23" t="s">
        <v>169</v>
      </c>
      <c r="AQ283" s="23" t="s">
        <v>65</v>
      </c>
      <c r="AR283" s="23" t="s">
        <v>5443</v>
      </c>
      <c r="AS283" s="23" t="s">
        <v>272</v>
      </c>
      <c r="AT283" s="23" t="s">
        <v>273</v>
      </c>
      <c r="AU283" s="23" t="s">
        <v>93</v>
      </c>
      <c r="AV283" s="23" t="s">
        <v>4748</v>
      </c>
      <c r="AW283" s="23" t="s">
        <v>262</v>
      </c>
      <c r="AX283" s="23">
        <v>0</v>
      </c>
      <c r="AY283" s="23" t="s">
        <v>5444</v>
      </c>
      <c r="AZ283" s="23" t="s">
        <v>5445</v>
      </c>
      <c r="BA283" s="29">
        <v>42322</v>
      </c>
      <c r="BB283" s="23">
        <v>0</v>
      </c>
      <c r="BC283" s="29">
        <v>42322</v>
      </c>
      <c r="BD283" s="41" t="s">
        <v>4748</v>
      </c>
      <c r="BE283" s="42">
        <v>556</v>
      </c>
      <c r="BF283" s="43">
        <v>18.533333333333335</v>
      </c>
    </row>
    <row r="284" spans="1:58" x14ac:dyDescent="0.25">
      <c r="A284" s="22" t="s">
        <v>3958</v>
      </c>
      <c r="B284" s="24" t="s">
        <v>5448</v>
      </c>
      <c r="C284" s="24"/>
      <c r="D284" s="24"/>
      <c r="E284" s="24"/>
      <c r="F284" s="24"/>
      <c r="G284" s="24"/>
      <c r="H284" s="24"/>
      <c r="I284" s="69" t="s">
        <v>902</v>
      </c>
      <c r="J284" s="24"/>
      <c r="K284" s="24"/>
      <c r="L284" s="24"/>
      <c r="M284" s="24"/>
      <c r="N284" s="24"/>
      <c r="O284" s="70" t="s">
        <v>375</v>
      </c>
      <c r="P284" s="23">
        <v>2188230</v>
      </c>
      <c r="Q284" s="23" t="s">
        <v>5446</v>
      </c>
      <c r="R284" s="23" t="s">
        <v>5447</v>
      </c>
      <c r="S284" s="23" t="s">
        <v>52</v>
      </c>
      <c r="T284" s="23"/>
      <c r="U284" s="23"/>
      <c r="V284" s="23"/>
      <c r="W284" s="23" t="s">
        <v>56</v>
      </c>
      <c r="X284" s="23">
        <v>0</v>
      </c>
      <c r="Y284" s="23">
        <v>0</v>
      </c>
      <c r="Z284" s="23" t="s">
        <v>56</v>
      </c>
      <c r="AA284" s="23" t="s">
        <v>56</v>
      </c>
      <c r="AB284" s="23" t="s">
        <v>56</v>
      </c>
      <c r="AC284" s="23">
        <v>0</v>
      </c>
      <c r="AD284" s="23"/>
      <c r="AE284" s="23">
        <v>0</v>
      </c>
      <c r="AF284" s="23">
        <v>0</v>
      </c>
      <c r="AG284" s="23" t="s">
        <v>58</v>
      </c>
      <c r="AH284" s="23">
        <v>0</v>
      </c>
      <c r="AI284" s="23" t="s">
        <v>150</v>
      </c>
      <c r="AJ284" s="23" t="s">
        <v>60</v>
      </c>
      <c r="AK284" s="24"/>
      <c r="AL284" s="23" t="s">
        <v>61</v>
      </c>
      <c r="AM284" s="23" t="s">
        <v>62</v>
      </c>
      <c r="AN284" s="23" t="s">
        <v>151</v>
      </c>
      <c r="AO284" s="23" t="s">
        <v>152</v>
      </c>
      <c r="AP284" s="23" t="s">
        <v>3777</v>
      </c>
      <c r="AQ284" s="23" t="s">
        <v>65</v>
      </c>
      <c r="AR284" s="23" t="s">
        <v>466</v>
      </c>
      <c r="AS284" s="23" t="s">
        <v>272</v>
      </c>
      <c r="AT284" s="23" t="s">
        <v>273</v>
      </c>
      <c r="AU284" s="23" t="s">
        <v>93</v>
      </c>
      <c r="AV284" s="23" t="s">
        <v>4757</v>
      </c>
      <c r="AW284" s="23" t="s">
        <v>262</v>
      </c>
      <c r="AX284" s="23">
        <v>0</v>
      </c>
      <c r="AY284" s="23" t="s">
        <v>5448</v>
      </c>
      <c r="AZ284" s="23" t="s">
        <v>5406</v>
      </c>
      <c r="BA284" s="29">
        <v>42361</v>
      </c>
      <c r="BB284" s="23">
        <v>0</v>
      </c>
      <c r="BC284" s="29">
        <v>42361</v>
      </c>
      <c r="BD284" s="41" t="s">
        <v>4757</v>
      </c>
      <c r="BE284" s="42">
        <v>518</v>
      </c>
      <c r="BF284" s="43">
        <v>17.266666666666666</v>
      </c>
    </row>
    <row r="285" spans="1:58" x14ac:dyDescent="0.25">
      <c r="A285" s="22" t="s">
        <v>3958</v>
      </c>
      <c r="B285" s="24" t="s">
        <v>5451</v>
      </c>
      <c r="C285" s="24"/>
      <c r="D285" s="24"/>
      <c r="E285" s="24"/>
      <c r="F285" s="24"/>
      <c r="G285" s="24"/>
      <c r="H285" s="24"/>
      <c r="I285" s="69" t="s">
        <v>369</v>
      </c>
      <c r="J285" s="24"/>
      <c r="K285" s="24"/>
      <c r="L285" s="24"/>
      <c r="M285" s="24"/>
      <c r="N285" s="24"/>
      <c r="O285" s="70" t="s">
        <v>375</v>
      </c>
      <c r="P285" s="23">
        <v>1880717</v>
      </c>
      <c r="Q285" s="23" t="s">
        <v>5449</v>
      </c>
      <c r="R285" s="23" t="s">
        <v>5450</v>
      </c>
      <c r="S285" s="23" t="s">
        <v>52</v>
      </c>
      <c r="T285" s="23"/>
      <c r="U285" s="23"/>
      <c r="V285" s="23"/>
      <c r="W285" s="23" t="s">
        <v>56</v>
      </c>
      <c r="X285" s="23">
        <v>0</v>
      </c>
      <c r="Y285" s="23">
        <v>0</v>
      </c>
      <c r="Z285" s="23" t="s">
        <v>56</v>
      </c>
      <c r="AA285" s="23" t="s">
        <v>56</v>
      </c>
      <c r="AB285" s="23" t="s">
        <v>56</v>
      </c>
      <c r="AC285" s="23">
        <v>0</v>
      </c>
      <c r="AD285" s="23"/>
      <c r="AE285" s="23">
        <v>0</v>
      </c>
      <c r="AF285" s="23">
        <v>0</v>
      </c>
      <c r="AG285" s="23" t="s">
        <v>58</v>
      </c>
      <c r="AH285" s="23">
        <v>0</v>
      </c>
      <c r="AI285" s="23" t="s">
        <v>59</v>
      </c>
      <c r="AJ285" s="23" t="s">
        <v>60</v>
      </c>
      <c r="AK285" s="24"/>
      <c r="AL285" s="23" t="s">
        <v>61</v>
      </c>
      <c r="AM285" s="23" t="s">
        <v>62</v>
      </c>
      <c r="AN285" s="23" t="s">
        <v>221</v>
      </c>
      <c r="AO285" s="23" t="s">
        <v>88</v>
      </c>
      <c r="AP285" s="23" t="s">
        <v>2251</v>
      </c>
      <c r="AQ285" s="23" t="s">
        <v>65</v>
      </c>
      <c r="AR285" s="23" t="s">
        <v>201</v>
      </c>
      <c r="AS285" s="23" t="s">
        <v>92</v>
      </c>
      <c r="AT285" s="23" t="s">
        <v>68</v>
      </c>
      <c r="AU285" s="23" t="s">
        <v>93</v>
      </c>
      <c r="AV285" s="23" t="s">
        <v>4856</v>
      </c>
      <c r="AW285" s="23" t="s">
        <v>155</v>
      </c>
      <c r="AX285" s="23">
        <v>0</v>
      </c>
      <c r="AY285" s="23" t="s">
        <v>5451</v>
      </c>
      <c r="AZ285" s="23" t="s">
        <v>5452</v>
      </c>
      <c r="BA285" s="29">
        <v>41827</v>
      </c>
      <c r="BB285" s="23">
        <v>0</v>
      </c>
      <c r="BC285" s="29">
        <v>41827</v>
      </c>
      <c r="BD285" s="41" t="s">
        <v>4856</v>
      </c>
      <c r="BE285" s="42">
        <v>1046</v>
      </c>
      <c r="BF285" s="43">
        <v>34.866666666666667</v>
      </c>
    </row>
    <row r="286" spans="1:58" x14ac:dyDescent="0.25">
      <c r="A286" s="22" t="s">
        <v>3958</v>
      </c>
      <c r="B286" s="24" t="s">
        <v>5455</v>
      </c>
      <c r="C286" s="24"/>
      <c r="D286" s="24"/>
      <c r="E286" s="24"/>
      <c r="F286" s="24"/>
      <c r="G286" s="24"/>
      <c r="H286" s="24"/>
      <c r="I286" s="69" t="s">
        <v>369</v>
      </c>
      <c r="J286" s="24"/>
      <c r="K286" s="24"/>
      <c r="L286" s="24"/>
      <c r="M286" s="24"/>
      <c r="N286" s="24"/>
      <c r="O286" s="70" t="s">
        <v>375</v>
      </c>
      <c r="P286" s="23">
        <v>2067408</v>
      </c>
      <c r="Q286" s="23" t="s">
        <v>5453</v>
      </c>
      <c r="R286" s="23" t="s">
        <v>5454</v>
      </c>
      <c r="S286" s="23" t="s">
        <v>52</v>
      </c>
      <c r="T286" s="23"/>
      <c r="U286" s="23"/>
      <c r="V286" s="23"/>
      <c r="W286" s="23" t="s">
        <v>56</v>
      </c>
      <c r="X286" s="23">
        <v>0</v>
      </c>
      <c r="Y286" s="23">
        <v>0</v>
      </c>
      <c r="Z286" s="23" t="s">
        <v>56</v>
      </c>
      <c r="AA286" s="23" t="s">
        <v>56</v>
      </c>
      <c r="AB286" s="23" t="s">
        <v>56</v>
      </c>
      <c r="AC286" s="23">
        <v>0</v>
      </c>
      <c r="AD286" s="23"/>
      <c r="AE286" s="23">
        <v>0</v>
      </c>
      <c r="AF286" s="23">
        <v>0</v>
      </c>
      <c r="AG286" s="23" t="s">
        <v>58</v>
      </c>
      <c r="AH286" s="23">
        <v>0</v>
      </c>
      <c r="AI286" s="23" t="s">
        <v>59</v>
      </c>
      <c r="AJ286" s="23" t="s">
        <v>60</v>
      </c>
      <c r="AK286" s="24"/>
      <c r="AL286" s="23" t="s">
        <v>61</v>
      </c>
      <c r="AM286" s="23" t="s">
        <v>62</v>
      </c>
      <c r="AN286" s="23" t="s">
        <v>63</v>
      </c>
      <c r="AO286" s="23" t="s">
        <v>88</v>
      </c>
      <c r="AP286" s="23" t="s">
        <v>169</v>
      </c>
      <c r="AQ286" s="23" t="s">
        <v>65</v>
      </c>
      <c r="AR286" s="23" t="s">
        <v>66</v>
      </c>
      <c r="AS286" s="23" t="s">
        <v>67</v>
      </c>
      <c r="AT286" s="23" t="s">
        <v>68</v>
      </c>
      <c r="AU286" s="23" t="s">
        <v>93</v>
      </c>
      <c r="AV286" s="23" t="s">
        <v>4856</v>
      </c>
      <c r="AW286" s="23" t="s">
        <v>155</v>
      </c>
      <c r="AX286" s="23">
        <v>0</v>
      </c>
      <c r="AY286" s="23" t="s">
        <v>5455</v>
      </c>
      <c r="AZ286" s="23" t="s">
        <v>5456</v>
      </c>
      <c r="BA286" s="29">
        <v>42102</v>
      </c>
      <c r="BB286" s="23">
        <v>0</v>
      </c>
      <c r="BC286" s="29">
        <v>42102</v>
      </c>
      <c r="BD286" s="41" t="s">
        <v>4856</v>
      </c>
      <c r="BE286" s="42">
        <v>771</v>
      </c>
      <c r="BF286" s="43">
        <v>25.7</v>
      </c>
    </row>
    <row r="287" spans="1:58" x14ac:dyDescent="0.25">
      <c r="A287" s="22" t="s">
        <v>3958</v>
      </c>
      <c r="B287" s="24" t="s">
        <v>5462</v>
      </c>
      <c r="C287" s="24"/>
      <c r="D287" s="24"/>
      <c r="E287" s="24"/>
      <c r="F287" s="24"/>
      <c r="G287" s="24"/>
      <c r="H287" s="24"/>
      <c r="I287" s="69" t="s">
        <v>369</v>
      </c>
      <c r="J287" s="24"/>
      <c r="K287" s="24"/>
      <c r="L287" s="24"/>
      <c r="M287" s="24"/>
      <c r="N287" s="24"/>
      <c r="O287" s="70" t="s">
        <v>375</v>
      </c>
      <c r="P287" s="23">
        <v>2143087</v>
      </c>
      <c r="Q287" s="23" t="s">
        <v>5457</v>
      </c>
      <c r="R287" s="23" t="s">
        <v>5458</v>
      </c>
      <c r="S287" s="23" t="s">
        <v>52</v>
      </c>
      <c r="T287" s="23" t="s">
        <v>5459</v>
      </c>
      <c r="U287" s="23" t="s">
        <v>5460</v>
      </c>
      <c r="V287" s="23" t="s">
        <v>5461</v>
      </c>
      <c r="W287" s="23" t="s">
        <v>56</v>
      </c>
      <c r="X287" s="23">
        <v>0</v>
      </c>
      <c r="Y287" s="23">
        <v>0</v>
      </c>
      <c r="Z287" s="23" t="s">
        <v>56</v>
      </c>
      <c r="AA287" s="23" t="s">
        <v>56</v>
      </c>
      <c r="AB287" s="23" t="s">
        <v>56</v>
      </c>
      <c r="AC287" s="23">
        <v>0</v>
      </c>
      <c r="AD287" s="23"/>
      <c r="AE287" s="23">
        <v>0</v>
      </c>
      <c r="AF287" s="23">
        <v>0</v>
      </c>
      <c r="AG287" s="23" t="s">
        <v>58</v>
      </c>
      <c r="AH287" s="23">
        <v>0</v>
      </c>
      <c r="AI287" s="23" t="s">
        <v>59</v>
      </c>
      <c r="AJ287" s="23" t="s">
        <v>60</v>
      </c>
      <c r="AK287" s="24"/>
      <c r="AL287" s="23" t="s">
        <v>61</v>
      </c>
      <c r="AM287" s="23" t="s">
        <v>62</v>
      </c>
      <c r="AN287" s="23" t="s">
        <v>142</v>
      </c>
      <c r="AO287" s="23" t="s">
        <v>64</v>
      </c>
      <c r="AP287" s="23" t="s">
        <v>187</v>
      </c>
      <c r="AQ287" s="23" t="s">
        <v>65</v>
      </c>
      <c r="AR287" s="23" t="s">
        <v>134</v>
      </c>
      <c r="AS287" s="23" t="s">
        <v>92</v>
      </c>
      <c r="AT287" s="23" t="s">
        <v>68</v>
      </c>
      <c r="AU287" s="23" t="s">
        <v>93</v>
      </c>
      <c r="AV287" s="23" t="s">
        <v>4924</v>
      </c>
      <c r="AW287" s="23" t="s">
        <v>155</v>
      </c>
      <c r="AX287" s="23">
        <v>0</v>
      </c>
      <c r="AY287" s="23" t="s">
        <v>5462</v>
      </c>
      <c r="AZ287" s="23" t="s">
        <v>146</v>
      </c>
      <c r="BA287" s="29">
        <v>42250</v>
      </c>
      <c r="BB287" s="23">
        <v>0</v>
      </c>
      <c r="BC287" s="29">
        <v>42250</v>
      </c>
      <c r="BD287" s="41" t="s">
        <v>4924</v>
      </c>
      <c r="BE287" s="42">
        <v>635</v>
      </c>
      <c r="BF287" s="43">
        <v>21.166666666666668</v>
      </c>
    </row>
    <row r="288" spans="1:58" x14ac:dyDescent="0.25">
      <c r="A288" s="22" t="s">
        <v>3958</v>
      </c>
      <c r="B288" s="24" t="s">
        <v>5465</v>
      </c>
      <c r="C288" s="24"/>
      <c r="D288" s="24"/>
      <c r="E288" s="24"/>
      <c r="F288" s="24"/>
      <c r="G288" s="24"/>
      <c r="H288" s="24"/>
      <c r="I288" s="69" t="s">
        <v>369</v>
      </c>
      <c r="J288" s="24"/>
      <c r="K288" s="24"/>
      <c r="L288" s="24"/>
      <c r="M288" s="24"/>
      <c r="N288" s="24"/>
      <c r="O288" s="70" t="s">
        <v>375</v>
      </c>
      <c r="P288" s="23">
        <v>2310511</v>
      </c>
      <c r="Q288" s="23" t="s">
        <v>5463</v>
      </c>
      <c r="R288" s="23" t="s">
        <v>5464</v>
      </c>
      <c r="S288" s="23" t="s">
        <v>52</v>
      </c>
      <c r="T288" s="23"/>
      <c r="U288" s="23" t="s">
        <v>259</v>
      </c>
      <c r="V288" s="23"/>
      <c r="W288" s="23" t="s">
        <v>56</v>
      </c>
      <c r="X288" s="23">
        <v>0</v>
      </c>
      <c r="Y288" s="23">
        <v>0</v>
      </c>
      <c r="Z288" s="23" t="s">
        <v>56</v>
      </c>
      <c r="AA288" s="23" t="s">
        <v>56</v>
      </c>
      <c r="AB288" s="23" t="s">
        <v>56</v>
      </c>
      <c r="AC288" s="23">
        <v>0</v>
      </c>
      <c r="AD288" s="23"/>
      <c r="AE288" s="23">
        <v>0</v>
      </c>
      <c r="AF288" s="23">
        <v>0</v>
      </c>
      <c r="AG288" s="23" t="s">
        <v>58</v>
      </c>
      <c r="AH288" s="23">
        <v>0</v>
      </c>
      <c r="AI288" s="23" t="s">
        <v>150</v>
      </c>
      <c r="AJ288" s="23" t="s">
        <v>60</v>
      </c>
      <c r="AK288" s="24"/>
      <c r="AL288" s="23" t="s">
        <v>61</v>
      </c>
      <c r="AM288" s="23" t="s">
        <v>62</v>
      </c>
      <c r="AN288" s="23" t="s">
        <v>151</v>
      </c>
      <c r="AO288" s="23" t="s">
        <v>260</v>
      </c>
      <c r="AP288" s="23" t="s">
        <v>169</v>
      </c>
      <c r="AQ288" s="23" t="s">
        <v>65</v>
      </c>
      <c r="AR288" s="23" t="s">
        <v>331</v>
      </c>
      <c r="AS288" s="23" t="s">
        <v>92</v>
      </c>
      <c r="AT288" s="23" t="s">
        <v>68</v>
      </c>
      <c r="AU288" s="23" t="s">
        <v>93</v>
      </c>
      <c r="AV288" s="23" t="s">
        <v>4748</v>
      </c>
      <c r="AW288" s="23" t="s">
        <v>4717</v>
      </c>
      <c r="AX288" s="23">
        <v>0</v>
      </c>
      <c r="AY288" s="23" t="s">
        <v>5465</v>
      </c>
      <c r="AZ288" s="23" t="s">
        <v>2334</v>
      </c>
      <c r="BA288" s="29">
        <v>42615</v>
      </c>
      <c r="BB288" s="23">
        <v>0</v>
      </c>
      <c r="BC288" s="29">
        <v>42615</v>
      </c>
      <c r="BD288" s="41" t="s">
        <v>4748</v>
      </c>
      <c r="BE288" s="42">
        <v>263</v>
      </c>
      <c r="BF288" s="43">
        <v>8.7666666666666675</v>
      </c>
    </row>
    <row r="289" spans="1:58" x14ac:dyDescent="0.25">
      <c r="A289" s="22" t="s">
        <v>3958</v>
      </c>
      <c r="B289" s="24" t="s">
        <v>5467</v>
      </c>
      <c r="C289" s="24"/>
      <c r="D289" s="24"/>
      <c r="E289" s="24"/>
      <c r="F289" s="24"/>
      <c r="G289" s="24"/>
      <c r="H289" s="24"/>
      <c r="I289" s="69" t="s">
        <v>369</v>
      </c>
      <c r="J289" s="24"/>
      <c r="K289" s="24"/>
      <c r="L289" s="24"/>
      <c r="M289" s="24"/>
      <c r="N289" s="24"/>
      <c r="O289" s="70" t="s">
        <v>375</v>
      </c>
      <c r="P289" s="23">
        <v>2312201</v>
      </c>
      <c r="Q289" s="23" t="s">
        <v>5466</v>
      </c>
      <c r="R289" s="23" t="s">
        <v>1962</v>
      </c>
      <c r="S289" s="23" t="s">
        <v>52</v>
      </c>
      <c r="T289" s="23"/>
      <c r="U289" s="23"/>
      <c r="V289" s="23"/>
      <c r="W289" s="23" t="s">
        <v>56</v>
      </c>
      <c r="X289" s="23">
        <v>0</v>
      </c>
      <c r="Y289" s="23">
        <v>0</v>
      </c>
      <c r="Z289" s="23" t="s">
        <v>56</v>
      </c>
      <c r="AA289" s="23" t="s">
        <v>56</v>
      </c>
      <c r="AB289" s="23" t="s">
        <v>56</v>
      </c>
      <c r="AC289" s="23">
        <v>0</v>
      </c>
      <c r="AD289" s="23"/>
      <c r="AE289" s="23">
        <v>0</v>
      </c>
      <c r="AF289" s="23">
        <v>0</v>
      </c>
      <c r="AG289" s="23" t="s">
        <v>58</v>
      </c>
      <c r="AH289" s="23">
        <v>0</v>
      </c>
      <c r="AI289" s="23" t="s">
        <v>59</v>
      </c>
      <c r="AJ289" s="23" t="s">
        <v>60</v>
      </c>
      <c r="AK289" s="24"/>
      <c r="AL289" s="23" t="s">
        <v>61</v>
      </c>
      <c r="AM289" s="23" t="s">
        <v>86</v>
      </c>
      <c r="AN289" s="23" t="s">
        <v>87</v>
      </c>
      <c r="AO289" s="23" t="s">
        <v>88</v>
      </c>
      <c r="AP289" s="23" t="s">
        <v>89</v>
      </c>
      <c r="AQ289" s="23" t="s">
        <v>103</v>
      </c>
      <c r="AR289" s="23" t="s">
        <v>837</v>
      </c>
      <c r="AS289" s="23" t="s">
        <v>340</v>
      </c>
      <c r="AT289" s="23" t="s">
        <v>190</v>
      </c>
      <c r="AU289" s="23" t="s">
        <v>93</v>
      </c>
      <c r="AV289" s="23" t="s">
        <v>4924</v>
      </c>
      <c r="AW289" s="23" t="s">
        <v>124</v>
      </c>
      <c r="AX289" s="23">
        <v>0</v>
      </c>
      <c r="AY289" s="23" t="s">
        <v>5467</v>
      </c>
      <c r="AZ289" s="23" t="s">
        <v>1965</v>
      </c>
      <c r="BA289" s="29">
        <v>42620</v>
      </c>
      <c r="BB289" s="23">
        <v>0</v>
      </c>
      <c r="BC289" s="29">
        <v>42620</v>
      </c>
      <c r="BD289" s="41" t="s">
        <v>4924</v>
      </c>
      <c r="BE289" s="42">
        <v>265</v>
      </c>
      <c r="BF289" s="43">
        <v>8.8333333333333339</v>
      </c>
    </row>
    <row r="290" spans="1:58" x14ac:dyDescent="0.25">
      <c r="A290" s="22" t="s">
        <v>3958</v>
      </c>
      <c r="B290" s="24" t="s">
        <v>5471</v>
      </c>
      <c r="C290" s="24"/>
      <c r="D290" s="24"/>
      <c r="E290" s="24"/>
      <c r="F290" s="24"/>
      <c r="G290" s="24"/>
      <c r="H290" s="24"/>
      <c r="I290" s="69" t="s">
        <v>369</v>
      </c>
      <c r="J290" s="24"/>
      <c r="K290" s="24"/>
      <c r="L290" s="24"/>
      <c r="M290" s="24"/>
      <c r="N290" s="24"/>
      <c r="O290" s="70" t="s">
        <v>375</v>
      </c>
      <c r="P290" s="23">
        <v>2247751</v>
      </c>
      <c r="Q290" s="23" t="s">
        <v>5468</v>
      </c>
      <c r="R290" s="23" t="s">
        <v>5469</v>
      </c>
      <c r="S290" s="23" t="s">
        <v>52</v>
      </c>
      <c r="T290" s="23"/>
      <c r="U290" s="23" t="s">
        <v>5470</v>
      </c>
      <c r="V290" s="23"/>
      <c r="W290" s="23" t="s">
        <v>56</v>
      </c>
      <c r="X290" s="23">
        <v>0</v>
      </c>
      <c r="Y290" s="23">
        <v>0</v>
      </c>
      <c r="Z290" s="23" t="s">
        <v>56</v>
      </c>
      <c r="AA290" s="23" t="s">
        <v>56</v>
      </c>
      <c r="AB290" s="23" t="s">
        <v>56</v>
      </c>
      <c r="AC290" s="23">
        <v>0</v>
      </c>
      <c r="AD290" s="23"/>
      <c r="AE290" s="23">
        <v>0</v>
      </c>
      <c r="AF290" s="23">
        <v>0</v>
      </c>
      <c r="AG290" s="23" t="s">
        <v>58</v>
      </c>
      <c r="AH290" s="23">
        <v>0</v>
      </c>
      <c r="AI290" s="23" t="s">
        <v>150</v>
      </c>
      <c r="AJ290" s="23" t="s">
        <v>60</v>
      </c>
      <c r="AK290" s="24"/>
      <c r="AL290" s="23" t="s">
        <v>61</v>
      </c>
      <c r="AM290" s="23" t="s">
        <v>86</v>
      </c>
      <c r="AN290" s="23" t="s">
        <v>151</v>
      </c>
      <c r="AO290" s="23" t="s">
        <v>260</v>
      </c>
      <c r="AP290" s="23" t="s">
        <v>153</v>
      </c>
      <c r="AQ290" s="23" t="s">
        <v>65</v>
      </c>
      <c r="AR290" s="23" t="s">
        <v>134</v>
      </c>
      <c r="AS290" s="23" t="s">
        <v>92</v>
      </c>
      <c r="AT290" s="23" t="s">
        <v>68</v>
      </c>
      <c r="AU290" s="23" t="s">
        <v>93</v>
      </c>
      <c r="AV290" s="23" t="s">
        <v>4270</v>
      </c>
      <c r="AW290" s="23" t="s">
        <v>4717</v>
      </c>
      <c r="AX290" s="23">
        <v>0</v>
      </c>
      <c r="AY290" s="23" t="s">
        <v>5471</v>
      </c>
      <c r="AZ290" s="23" t="s">
        <v>1163</v>
      </c>
      <c r="BA290" s="29">
        <v>42488</v>
      </c>
      <c r="BB290" s="23">
        <v>0</v>
      </c>
      <c r="BC290" s="29">
        <v>42488</v>
      </c>
      <c r="BD290" s="41" t="s">
        <v>4270</v>
      </c>
      <c r="BE290" s="42">
        <v>383</v>
      </c>
      <c r="BF290" s="43">
        <v>12.766666666666667</v>
      </c>
    </row>
    <row r="291" spans="1:58" x14ac:dyDescent="0.25">
      <c r="A291" s="22" t="s">
        <v>3958</v>
      </c>
      <c r="B291" s="24" t="s">
        <v>5474</v>
      </c>
      <c r="C291" s="24"/>
      <c r="D291" s="24"/>
      <c r="E291" s="24"/>
      <c r="F291" s="24"/>
      <c r="G291" s="24"/>
      <c r="H291" s="24"/>
      <c r="I291" s="69" t="s">
        <v>369</v>
      </c>
      <c r="J291" s="24"/>
      <c r="K291" s="24"/>
      <c r="L291" s="24"/>
      <c r="M291" s="24"/>
      <c r="N291" s="24"/>
      <c r="O291" s="70" t="s">
        <v>375</v>
      </c>
      <c r="P291" s="23">
        <v>2438188</v>
      </c>
      <c r="Q291" s="23" t="s">
        <v>5472</v>
      </c>
      <c r="R291" s="23" t="s">
        <v>5473</v>
      </c>
      <c r="S291" s="23" t="s">
        <v>52</v>
      </c>
      <c r="T291" s="23"/>
      <c r="U291" s="23"/>
      <c r="V291" s="23"/>
      <c r="W291" s="23" t="s">
        <v>56</v>
      </c>
      <c r="X291" s="23">
        <v>0</v>
      </c>
      <c r="Y291" s="23">
        <v>0</v>
      </c>
      <c r="Z291" s="23" t="s">
        <v>56</v>
      </c>
      <c r="AA291" s="23" t="s">
        <v>56</v>
      </c>
      <c r="AB291" s="23" t="s">
        <v>56</v>
      </c>
      <c r="AC291" s="23">
        <v>0</v>
      </c>
      <c r="AD291" s="23"/>
      <c r="AE291" s="23">
        <v>0</v>
      </c>
      <c r="AF291" s="23">
        <v>0</v>
      </c>
      <c r="AG291" s="23" t="s">
        <v>58</v>
      </c>
      <c r="AH291" s="23">
        <v>0</v>
      </c>
      <c r="AI291" s="23" t="s">
        <v>59</v>
      </c>
      <c r="AJ291" s="23" t="s">
        <v>60</v>
      </c>
      <c r="AK291" s="24"/>
      <c r="AL291" s="23" t="s">
        <v>61</v>
      </c>
      <c r="AM291" s="23" t="s">
        <v>345</v>
      </c>
      <c r="AN291" s="23" t="s">
        <v>346</v>
      </c>
      <c r="AO291" s="23" t="s">
        <v>88</v>
      </c>
      <c r="AP291" s="23" t="s">
        <v>89</v>
      </c>
      <c r="AQ291" s="23" t="s">
        <v>103</v>
      </c>
      <c r="AR291" s="23" t="s">
        <v>123</v>
      </c>
      <c r="AS291" s="23" t="s">
        <v>105</v>
      </c>
      <c r="AT291" s="23" t="s">
        <v>68</v>
      </c>
      <c r="AU291" s="23" t="s">
        <v>93</v>
      </c>
      <c r="AV291" s="23" t="s">
        <v>4806</v>
      </c>
      <c r="AW291" s="23" t="s">
        <v>124</v>
      </c>
      <c r="AX291" s="23">
        <v>0</v>
      </c>
      <c r="AY291" s="23" t="s">
        <v>5474</v>
      </c>
      <c r="AZ291" s="23" t="s">
        <v>4154</v>
      </c>
      <c r="BA291" s="29">
        <v>42843</v>
      </c>
      <c r="BB291" s="23">
        <v>0</v>
      </c>
      <c r="BC291" s="29">
        <v>42843</v>
      </c>
      <c r="BD291" s="41" t="s">
        <v>4806</v>
      </c>
      <c r="BE291" s="42">
        <v>34</v>
      </c>
      <c r="BF291" s="43">
        <v>1.1333333333333333</v>
      </c>
    </row>
    <row r="292" spans="1:58" x14ac:dyDescent="0.25">
      <c r="A292" s="22" t="s">
        <v>3958</v>
      </c>
      <c r="B292" s="24" t="s">
        <v>5478</v>
      </c>
      <c r="C292" s="24"/>
      <c r="D292" s="24"/>
      <c r="E292" s="24"/>
      <c r="F292" s="24"/>
      <c r="G292" s="24"/>
      <c r="H292" s="24"/>
      <c r="I292" s="69" t="s">
        <v>369</v>
      </c>
      <c r="J292" s="24"/>
      <c r="K292" s="24"/>
      <c r="L292" s="24"/>
      <c r="M292" s="24"/>
      <c r="N292" s="24"/>
      <c r="O292" s="70" t="s">
        <v>375</v>
      </c>
      <c r="P292" s="23">
        <v>2387958</v>
      </c>
      <c r="Q292" s="23" t="s">
        <v>5475</v>
      </c>
      <c r="R292" s="23" t="s">
        <v>5476</v>
      </c>
      <c r="S292" s="23" t="s">
        <v>52</v>
      </c>
      <c r="T292" s="23" t="s">
        <v>5477</v>
      </c>
      <c r="U292" s="23" t="s">
        <v>4548</v>
      </c>
      <c r="V292" s="23"/>
      <c r="W292" s="23" t="s">
        <v>56</v>
      </c>
      <c r="X292" s="23">
        <v>0</v>
      </c>
      <c r="Y292" s="23">
        <v>0</v>
      </c>
      <c r="Z292" s="23" t="s">
        <v>56</v>
      </c>
      <c r="AA292" s="23" t="s">
        <v>56</v>
      </c>
      <c r="AB292" s="23" t="s">
        <v>56</v>
      </c>
      <c r="AC292" s="23">
        <v>0</v>
      </c>
      <c r="AD292" s="23"/>
      <c r="AE292" s="23">
        <v>0</v>
      </c>
      <c r="AF292" s="23">
        <v>0</v>
      </c>
      <c r="AG292" s="23" t="s">
        <v>58</v>
      </c>
      <c r="AH292" s="23">
        <v>0</v>
      </c>
      <c r="AI292" s="23" t="s">
        <v>59</v>
      </c>
      <c r="AJ292" s="23" t="s">
        <v>60</v>
      </c>
      <c r="AK292" s="24"/>
      <c r="AL292" s="23" t="s">
        <v>61</v>
      </c>
      <c r="AM292" s="23" t="s">
        <v>345</v>
      </c>
      <c r="AN292" s="23" t="s">
        <v>346</v>
      </c>
      <c r="AO292" s="23" t="s">
        <v>88</v>
      </c>
      <c r="AP292" s="23" t="s">
        <v>89</v>
      </c>
      <c r="AQ292" s="23" t="s">
        <v>90</v>
      </c>
      <c r="AR292" s="23" t="s">
        <v>1582</v>
      </c>
      <c r="AS292" s="23" t="s">
        <v>105</v>
      </c>
      <c r="AT292" s="23" t="s">
        <v>68</v>
      </c>
      <c r="AU292" s="23" t="s">
        <v>93</v>
      </c>
      <c r="AV292" s="23" t="s">
        <v>4740</v>
      </c>
      <c r="AW292" s="23" t="s">
        <v>124</v>
      </c>
      <c r="AX292" s="23">
        <v>0</v>
      </c>
      <c r="AY292" s="23" t="s">
        <v>5478</v>
      </c>
      <c r="AZ292" s="23" t="s">
        <v>5479</v>
      </c>
      <c r="BA292" s="29">
        <v>42692</v>
      </c>
      <c r="BB292" s="23">
        <v>0</v>
      </c>
      <c r="BC292" s="29">
        <v>42692</v>
      </c>
      <c r="BD292" s="41" t="s">
        <v>4740</v>
      </c>
      <c r="BE292" s="42">
        <v>192</v>
      </c>
      <c r="BF292" s="43">
        <v>6.4</v>
      </c>
    </row>
    <row r="293" spans="1:58" x14ac:dyDescent="0.25">
      <c r="A293" s="22" t="s">
        <v>3958</v>
      </c>
      <c r="B293" s="24" t="s">
        <v>5484</v>
      </c>
      <c r="C293" s="24"/>
      <c r="D293" s="24"/>
      <c r="E293" s="24"/>
      <c r="F293" s="24"/>
      <c r="G293" s="24"/>
      <c r="H293" s="24"/>
      <c r="I293" s="69" t="s">
        <v>369</v>
      </c>
      <c r="J293" s="24"/>
      <c r="K293" s="24"/>
      <c r="L293" s="24"/>
      <c r="M293" s="24"/>
      <c r="N293" s="24"/>
      <c r="O293" s="70" t="s">
        <v>375</v>
      </c>
      <c r="P293" s="23">
        <v>2412860</v>
      </c>
      <c r="Q293" s="23" t="s">
        <v>5480</v>
      </c>
      <c r="R293" s="23" t="s">
        <v>5481</v>
      </c>
      <c r="S293" s="23" t="s">
        <v>52</v>
      </c>
      <c r="T293" s="23" t="s">
        <v>5482</v>
      </c>
      <c r="U293" s="23" t="s">
        <v>1597</v>
      </c>
      <c r="V293" s="23"/>
      <c r="W293" s="23" t="s">
        <v>56</v>
      </c>
      <c r="X293" s="23">
        <v>0</v>
      </c>
      <c r="Y293" s="23">
        <v>0</v>
      </c>
      <c r="Z293" s="23" t="s">
        <v>56</v>
      </c>
      <c r="AA293" s="23" t="s">
        <v>56</v>
      </c>
      <c r="AB293" s="23" t="s">
        <v>56</v>
      </c>
      <c r="AC293" s="23">
        <v>0</v>
      </c>
      <c r="AD293" s="23"/>
      <c r="AE293" s="23">
        <v>0</v>
      </c>
      <c r="AF293" s="23">
        <v>0</v>
      </c>
      <c r="AG293" s="23" t="s">
        <v>58</v>
      </c>
      <c r="AH293" s="23">
        <v>0</v>
      </c>
      <c r="AI293" s="23" t="s">
        <v>59</v>
      </c>
      <c r="AJ293" s="23" t="s">
        <v>60</v>
      </c>
      <c r="AK293" s="24"/>
      <c r="AL293" s="23" t="s">
        <v>61</v>
      </c>
      <c r="AM293" s="23" t="s">
        <v>345</v>
      </c>
      <c r="AN293" s="23" t="s">
        <v>346</v>
      </c>
      <c r="AO293" s="23" t="s">
        <v>88</v>
      </c>
      <c r="AP293" s="23" t="s">
        <v>89</v>
      </c>
      <c r="AQ293" s="23" t="s">
        <v>90</v>
      </c>
      <c r="AR293" s="23" t="s">
        <v>5483</v>
      </c>
      <c r="AS293" s="23" t="s">
        <v>613</v>
      </c>
      <c r="AT293" s="23" t="s">
        <v>68</v>
      </c>
      <c r="AU293" s="23" t="s">
        <v>93</v>
      </c>
      <c r="AV293" s="23" t="s">
        <v>4731</v>
      </c>
      <c r="AW293" s="23" t="s">
        <v>4664</v>
      </c>
      <c r="AX293" s="23">
        <v>0</v>
      </c>
      <c r="AY293" s="23" t="s">
        <v>5484</v>
      </c>
      <c r="AZ293" s="23" t="s">
        <v>5485</v>
      </c>
      <c r="BA293" s="29">
        <v>42772</v>
      </c>
      <c r="BB293" s="23">
        <v>0</v>
      </c>
      <c r="BC293" s="29">
        <v>42772</v>
      </c>
      <c r="BD293" s="41" t="s">
        <v>4731</v>
      </c>
      <c r="BE293" s="42">
        <v>100</v>
      </c>
      <c r="BF293" s="43">
        <v>3.3333333333333335</v>
      </c>
    </row>
    <row r="294" spans="1:58" x14ac:dyDescent="0.25">
      <c r="A294" s="22" t="s">
        <v>3958</v>
      </c>
      <c r="B294" s="24" t="s">
        <v>5492</v>
      </c>
      <c r="C294" s="24"/>
      <c r="D294" s="24"/>
      <c r="E294" s="24"/>
      <c r="F294" s="24"/>
      <c r="G294" s="24"/>
      <c r="H294" s="24"/>
      <c r="I294" s="69" t="s">
        <v>369</v>
      </c>
      <c r="J294" s="24"/>
      <c r="K294" s="24"/>
      <c r="L294" s="24"/>
      <c r="M294" s="24"/>
      <c r="N294" s="24"/>
      <c r="O294" s="70" t="s">
        <v>375</v>
      </c>
      <c r="P294" s="23">
        <v>2369106</v>
      </c>
      <c r="Q294" s="23" t="s">
        <v>5486</v>
      </c>
      <c r="R294" s="23" t="s">
        <v>5487</v>
      </c>
      <c r="S294" s="23" t="s">
        <v>52</v>
      </c>
      <c r="T294" s="23" t="s">
        <v>5488</v>
      </c>
      <c r="U294" s="23" t="s">
        <v>5489</v>
      </c>
      <c r="V294" s="23" t="s">
        <v>5490</v>
      </c>
      <c r="W294" s="23" t="s">
        <v>56</v>
      </c>
      <c r="X294" s="23">
        <v>0</v>
      </c>
      <c r="Y294" s="23">
        <v>0</v>
      </c>
      <c r="Z294" s="23" t="s">
        <v>56</v>
      </c>
      <c r="AA294" s="23" t="s">
        <v>56</v>
      </c>
      <c r="AB294" s="23" t="s">
        <v>56</v>
      </c>
      <c r="AC294" s="23">
        <v>0</v>
      </c>
      <c r="AD294" s="23"/>
      <c r="AE294" s="23">
        <v>0</v>
      </c>
      <c r="AF294" s="23">
        <v>0</v>
      </c>
      <c r="AG294" s="23" t="s">
        <v>58</v>
      </c>
      <c r="AH294" s="23">
        <v>0</v>
      </c>
      <c r="AI294" s="23" t="s">
        <v>150</v>
      </c>
      <c r="AJ294" s="23" t="s">
        <v>60</v>
      </c>
      <c r="AK294" s="24"/>
      <c r="AL294" s="23" t="s">
        <v>61</v>
      </c>
      <c r="AM294" s="23" t="s">
        <v>345</v>
      </c>
      <c r="AN294" s="23" t="s">
        <v>346</v>
      </c>
      <c r="AO294" s="23" t="s">
        <v>5491</v>
      </c>
      <c r="AP294" s="23" t="s">
        <v>89</v>
      </c>
      <c r="AQ294" s="23" t="s">
        <v>90</v>
      </c>
      <c r="AR294" s="23" t="s">
        <v>1582</v>
      </c>
      <c r="AS294" s="23" t="s">
        <v>105</v>
      </c>
      <c r="AT294" s="23" t="s">
        <v>68</v>
      </c>
      <c r="AU294" s="23" t="s">
        <v>93</v>
      </c>
      <c r="AV294" s="23" t="s">
        <v>4270</v>
      </c>
      <c r="AW294" s="23" t="s">
        <v>4717</v>
      </c>
      <c r="AX294" s="23">
        <v>0</v>
      </c>
      <c r="AY294" s="23" t="s">
        <v>5492</v>
      </c>
      <c r="AZ294" s="23" t="s">
        <v>5493</v>
      </c>
      <c r="BA294" s="29">
        <v>42671</v>
      </c>
      <c r="BB294" s="23">
        <v>0</v>
      </c>
      <c r="BC294" s="29">
        <v>42671</v>
      </c>
      <c r="BD294" s="41" t="s">
        <v>4270</v>
      </c>
      <c r="BE294" s="42">
        <v>200</v>
      </c>
      <c r="BF294" s="43">
        <v>6.666666666666667</v>
      </c>
    </row>
    <row r="295" spans="1:58" x14ac:dyDescent="0.25">
      <c r="A295" s="22" t="s">
        <v>3958</v>
      </c>
      <c r="B295" s="24" t="s">
        <v>5499</v>
      </c>
      <c r="C295" s="24"/>
      <c r="D295" s="24"/>
      <c r="E295" s="24"/>
      <c r="F295" s="24"/>
      <c r="G295" s="24"/>
      <c r="H295" s="24"/>
      <c r="I295" s="69" t="s">
        <v>902</v>
      </c>
      <c r="J295" s="24"/>
      <c r="K295" s="24"/>
      <c r="L295" s="24"/>
      <c r="M295" s="24"/>
      <c r="N295" s="24"/>
      <c r="O295" s="70" t="s">
        <v>375</v>
      </c>
      <c r="P295" s="23">
        <v>1559806</v>
      </c>
      <c r="Q295" s="23" t="s">
        <v>5494</v>
      </c>
      <c r="R295" s="23" t="s">
        <v>5495</v>
      </c>
      <c r="S295" s="23" t="s">
        <v>52</v>
      </c>
      <c r="T295" s="23" t="s">
        <v>5496</v>
      </c>
      <c r="U295" s="23" t="s">
        <v>5497</v>
      </c>
      <c r="V295" s="23" t="s">
        <v>5498</v>
      </c>
      <c r="W295" s="23" t="s">
        <v>56</v>
      </c>
      <c r="X295" s="23">
        <v>0</v>
      </c>
      <c r="Y295" s="23">
        <v>25000</v>
      </c>
      <c r="Z295" s="23" t="s">
        <v>56</v>
      </c>
      <c r="AA295" s="23" t="s">
        <v>56</v>
      </c>
      <c r="AB295" s="23" t="s">
        <v>56</v>
      </c>
      <c r="AC295" s="23">
        <v>0</v>
      </c>
      <c r="AD295" s="23" t="s">
        <v>102</v>
      </c>
      <c r="AE295" s="23">
        <v>0</v>
      </c>
      <c r="AF295" s="23">
        <v>0</v>
      </c>
      <c r="AG295" s="23" t="s">
        <v>58</v>
      </c>
      <c r="AH295" s="23">
        <v>0</v>
      </c>
      <c r="AI295" s="23" t="s">
        <v>59</v>
      </c>
      <c r="AJ295" s="23" t="s">
        <v>60</v>
      </c>
      <c r="AK295" s="24"/>
      <c r="AL295" s="23" t="s">
        <v>61</v>
      </c>
      <c r="AM295" s="23" t="s">
        <v>270</v>
      </c>
      <c r="AN295" s="23" t="s">
        <v>63</v>
      </c>
      <c r="AO295" s="23" t="s">
        <v>245</v>
      </c>
      <c r="AP295" s="23" t="s">
        <v>218</v>
      </c>
      <c r="AQ295" s="23" t="s">
        <v>65</v>
      </c>
      <c r="AR295" s="23" t="s">
        <v>123</v>
      </c>
      <c r="AS295" s="23" t="s">
        <v>105</v>
      </c>
      <c r="AT295" s="23" t="s">
        <v>68</v>
      </c>
      <c r="AU295" s="23" t="s">
        <v>93</v>
      </c>
      <c r="AV295" s="23" t="s">
        <v>4731</v>
      </c>
      <c r="AW295" s="23" t="s">
        <v>231</v>
      </c>
      <c r="AX295" s="23">
        <v>0</v>
      </c>
      <c r="AY295" s="23" t="s">
        <v>5499</v>
      </c>
      <c r="AZ295" s="23" t="s">
        <v>5500</v>
      </c>
      <c r="BA295" s="29">
        <v>41261</v>
      </c>
      <c r="BB295" s="23">
        <v>0</v>
      </c>
      <c r="BC295" s="29">
        <v>41261</v>
      </c>
      <c r="BD295" s="41" t="s">
        <v>4731</v>
      </c>
      <c r="BE295" s="42">
        <v>1611</v>
      </c>
      <c r="BF295" s="43">
        <v>53.7</v>
      </c>
    </row>
    <row r="296" spans="1:58" x14ac:dyDescent="0.25">
      <c r="A296" s="22" t="s">
        <v>3958</v>
      </c>
      <c r="B296" s="24" t="s">
        <v>5504</v>
      </c>
      <c r="C296" s="24"/>
      <c r="D296" s="24"/>
      <c r="E296" s="24"/>
      <c r="F296" s="24"/>
      <c r="G296" s="24"/>
      <c r="H296" s="24"/>
      <c r="I296" s="69" t="s">
        <v>48</v>
      </c>
      <c r="J296" s="24"/>
      <c r="K296" s="24"/>
      <c r="L296" s="24"/>
      <c r="M296" s="24"/>
      <c r="N296" s="24"/>
      <c r="O296" s="70" t="s">
        <v>375</v>
      </c>
      <c r="P296" s="23">
        <v>2282610</v>
      </c>
      <c r="Q296" s="23" t="s">
        <v>5501</v>
      </c>
      <c r="R296" s="23" t="s">
        <v>5502</v>
      </c>
      <c r="S296" s="23" t="s">
        <v>52</v>
      </c>
      <c r="T296" s="23"/>
      <c r="U296" s="23" t="s">
        <v>5503</v>
      </c>
      <c r="V296" s="23"/>
      <c r="W296" s="23" t="s">
        <v>56</v>
      </c>
      <c r="X296" s="23">
        <v>0</v>
      </c>
      <c r="Y296" s="23">
        <v>0</v>
      </c>
      <c r="Z296" s="23" t="s">
        <v>56</v>
      </c>
      <c r="AA296" s="23" t="s">
        <v>56</v>
      </c>
      <c r="AB296" s="23" t="s">
        <v>56</v>
      </c>
      <c r="AC296" s="23">
        <v>0</v>
      </c>
      <c r="AD296" s="23"/>
      <c r="AE296" s="23">
        <v>0</v>
      </c>
      <c r="AF296" s="23">
        <v>0</v>
      </c>
      <c r="AG296" s="23" t="s">
        <v>58</v>
      </c>
      <c r="AH296" s="23">
        <v>0</v>
      </c>
      <c r="AI296" s="23" t="s">
        <v>59</v>
      </c>
      <c r="AJ296" s="23" t="s">
        <v>60</v>
      </c>
      <c r="AK296" s="24"/>
      <c r="AL296" s="23" t="s">
        <v>61</v>
      </c>
      <c r="AM296" s="23" t="s">
        <v>345</v>
      </c>
      <c r="AN296" s="23" t="s">
        <v>346</v>
      </c>
      <c r="AO296" s="23" t="s">
        <v>88</v>
      </c>
      <c r="AP296" s="23" t="s">
        <v>4192</v>
      </c>
      <c r="AQ296" s="23" t="s">
        <v>65</v>
      </c>
      <c r="AR296" s="23" t="s">
        <v>623</v>
      </c>
      <c r="AS296" s="23" t="s">
        <v>67</v>
      </c>
      <c r="AT296" s="23" t="s">
        <v>68</v>
      </c>
      <c r="AU296" s="23" t="s">
        <v>93</v>
      </c>
      <c r="AV296" s="23" t="s">
        <v>4856</v>
      </c>
      <c r="AW296" s="23" t="s">
        <v>70</v>
      </c>
      <c r="AX296" s="23">
        <v>0</v>
      </c>
      <c r="AY296" s="23" t="s">
        <v>5504</v>
      </c>
      <c r="AZ296" s="23" t="s">
        <v>5505</v>
      </c>
      <c r="BA296" s="29">
        <v>42566</v>
      </c>
      <c r="BB296" s="23"/>
      <c r="BC296" s="29">
        <f>BA296</f>
        <v>42566</v>
      </c>
      <c r="BD296" s="41" t="str">
        <f>AV296</f>
        <v xml:space="preserve">18/05/2017 </v>
      </c>
      <c r="BE296" s="42">
        <f>BD296-BC296</f>
        <v>307</v>
      </c>
      <c r="BF296" s="43">
        <f>BE296/30</f>
        <v>10.233333333333333</v>
      </c>
    </row>
    <row r="297" spans="1:58" x14ac:dyDescent="0.25">
      <c r="A297" s="101" t="s">
        <v>5521</v>
      </c>
      <c r="B297" s="23" t="s">
        <v>5890</v>
      </c>
      <c r="C297" s="24"/>
      <c r="D297" s="24"/>
      <c r="E297" s="24"/>
      <c r="F297" s="24"/>
      <c r="G297" s="24"/>
      <c r="H297" s="24"/>
      <c r="I297" s="69" t="s">
        <v>903</v>
      </c>
      <c r="J297" s="24" t="s">
        <v>56</v>
      </c>
      <c r="K297" s="24" t="s">
        <v>56</v>
      </c>
      <c r="L297" s="24"/>
      <c r="M297" s="24"/>
      <c r="N297" s="24"/>
      <c r="O297" s="70" t="s">
        <v>375</v>
      </c>
      <c r="P297" s="23">
        <v>2452158</v>
      </c>
      <c r="Q297" s="23" t="s">
        <v>5880</v>
      </c>
      <c r="R297" s="23" t="s">
        <v>5881</v>
      </c>
      <c r="S297" s="23" t="s">
        <v>5882</v>
      </c>
      <c r="T297" s="24"/>
      <c r="U297" s="24"/>
      <c r="V297" s="24"/>
      <c r="W297" s="23" t="s">
        <v>56</v>
      </c>
      <c r="X297" s="23">
        <v>0</v>
      </c>
      <c r="Y297" s="23">
        <v>0</v>
      </c>
      <c r="Z297" s="23" t="s">
        <v>56</v>
      </c>
      <c r="AA297" s="23" t="s">
        <v>56</v>
      </c>
      <c r="AB297" s="23" t="s">
        <v>56</v>
      </c>
      <c r="AC297" s="23">
        <v>0</v>
      </c>
      <c r="AD297" s="24"/>
      <c r="AE297" s="23">
        <v>0</v>
      </c>
      <c r="AF297" s="23">
        <v>0</v>
      </c>
      <c r="AG297" s="23" t="s">
        <v>102</v>
      </c>
      <c r="AH297" s="23">
        <v>0</v>
      </c>
      <c r="AI297" s="23" t="s">
        <v>59</v>
      </c>
      <c r="AJ297" s="23" t="s">
        <v>60</v>
      </c>
      <c r="AK297" s="24"/>
      <c r="AL297" s="23" t="s">
        <v>61</v>
      </c>
      <c r="AM297" s="23" t="s">
        <v>5883</v>
      </c>
      <c r="AN297" s="23" t="s">
        <v>5884</v>
      </c>
      <c r="AO297" s="23" t="s">
        <v>5885</v>
      </c>
      <c r="AP297" s="23" t="s">
        <v>5886</v>
      </c>
      <c r="AQ297" s="23" t="s">
        <v>5886</v>
      </c>
      <c r="AR297" s="23" t="s">
        <v>5887</v>
      </c>
      <c r="AS297" s="23" t="s">
        <v>2138</v>
      </c>
      <c r="AT297" s="23" t="s">
        <v>5888</v>
      </c>
      <c r="AU297" s="23" t="s">
        <v>5889</v>
      </c>
      <c r="AV297" s="23" t="s">
        <v>5603</v>
      </c>
      <c r="AW297" s="23" t="s">
        <v>370</v>
      </c>
      <c r="AX297" s="23">
        <v>0</v>
      </c>
      <c r="AY297" s="23" t="s">
        <v>5890</v>
      </c>
      <c r="AZ297" s="23" t="s">
        <v>5891</v>
      </c>
      <c r="BA297" s="29">
        <v>42879</v>
      </c>
      <c r="BB297" s="23"/>
      <c r="BC297" s="29">
        <f t="shared" ref="BC297:BC354" si="20">BA297</f>
        <v>42879</v>
      </c>
      <c r="BD297" s="41" t="str">
        <f t="shared" ref="BD297:BD354" si="21">AV297</f>
        <v xml:space="preserve">08/06/2017 </v>
      </c>
      <c r="BE297" s="42">
        <f t="shared" ref="BE297:BE354" si="22">BD297-BC297</f>
        <v>15</v>
      </c>
      <c r="BF297" s="43">
        <f t="shared" ref="BF297:BF354" si="23">BE297/30</f>
        <v>0.5</v>
      </c>
    </row>
    <row r="298" spans="1:58" x14ac:dyDescent="0.25">
      <c r="A298" s="101" t="s">
        <v>5521</v>
      </c>
      <c r="B298" s="23" t="s">
        <v>5896</v>
      </c>
      <c r="C298" s="24"/>
      <c r="D298" s="24"/>
      <c r="E298" s="24"/>
      <c r="F298" s="24"/>
      <c r="G298" s="24"/>
      <c r="H298" s="24"/>
      <c r="I298" s="69" t="s">
        <v>369</v>
      </c>
      <c r="J298" s="24"/>
      <c r="K298" s="24"/>
      <c r="L298" s="24"/>
      <c r="M298" s="24"/>
      <c r="N298" s="24"/>
      <c r="O298" s="70" t="s">
        <v>375</v>
      </c>
      <c r="P298" s="23">
        <v>2399590</v>
      </c>
      <c r="Q298" s="23" t="s">
        <v>5892</v>
      </c>
      <c r="R298" s="23" t="s">
        <v>5893</v>
      </c>
      <c r="S298" s="23" t="s">
        <v>52</v>
      </c>
      <c r="T298" s="23" t="s">
        <v>5894</v>
      </c>
      <c r="U298" s="23" t="s">
        <v>1597</v>
      </c>
      <c r="V298" s="24"/>
      <c r="W298" s="23" t="s">
        <v>56</v>
      </c>
      <c r="X298" s="23">
        <v>0</v>
      </c>
      <c r="Y298" s="23">
        <v>10018.91</v>
      </c>
      <c r="Z298" s="23" t="s">
        <v>56</v>
      </c>
      <c r="AA298" s="23" t="s">
        <v>56</v>
      </c>
      <c r="AB298" s="23" t="s">
        <v>56</v>
      </c>
      <c r="AC298" s="23">
        <v>0</v>
      </c>
      <c r="AD298" s="24"/>
      <c r="AE298" s="23">
        <v>0</v>
      </c>
      <c r="AF298" s="23">
        <v>0</v>
      </c>
      <c r="AG298" s="23" t="s">
        <v>58</v>
      </c>
      <c r="AH298" s="23">
        <v>0</v>
      </c>
      <c r="AI298" s="23" t="s">
        <v>59</v>
      </c>
      <c r="AJ298" s="23" t="s">
        <v>60</v>
      </c>
      <c r="AK298" s="24"/>
      <c r="AL298" s="23" t="s">
        <v>61</v>
      </c>
      <c r="AM298" s="23" t="s">
        <v>345</v>
      </c>
      <c r="AN298" s="23" t="s">
        <v>346</v>
      </c>
      <c r="AO298" s="23" t="s">
        <v>88</v>
      </c>
      <c r="AP298" s="23" t="s">
        <v>89</v>
      </c>
      <c r="AQ298" s="23" t="s">
        <v>103</v>
      </c>
      <c r="AR298" s="23" t="s">
        <v>5895</v>
      </c>
      <c r="AS298" s="23" t="s">
        <v>92</v>
      </c>
      <c r="AT298" s="23" t="s">
        <v>68</v>
      </c>
      <c r="AU298" s="23" t="s">
        <v>93</v>
      </c>
      <c r="AV298" s="23" t="s">
        <v>5527</v>
      </c>
      <c r="AW298" s="23" t="s">
        <v>202</v>
      </c>
      <c r="AX298" s="23">
        <v>0</v>
      </c>
      <c r="AY298" s="23" t="s">
        <v>5896</v>
      </c>
      <c r="AZ298" s="23" t="s">
        <v>2603</v>
      </c>
      <c r="BA298" s="29">
        <v>42724</v>
      </c>
      <c r="BB298" s="23"/>
      <c r="BC298" s="29">
        <f t="shared" si="20"/>
        <v>42724</v>
      </c>
      <c r="BD298" s="41" t="str">
        <f t="shared" si="21"/>
        <v xml:space="preserve">16/06/2017 </v>
      </c>
      <c r="BE298" s="42">
        <f t="shared" si="22"/>
        <v>178</v>
      </c>
      <c r="BF298" s="43">
        <f t="shared" si="23"/>
        <v>5.9333333333333336</v>
      </c>
    </row>
    <row r="299" spans="1:58" x14ac:dyDescent="0.25">
      <c r="A299" s="101" t="s">
        <v>5521</v>
      </c>
      <c r="B299" s="23" t="s">
        <v>5899</v>
      </c>
      <c r="C299" s="24"/>
      <c r="D299" s="24"/>
      <c r="E299" s="24"/>
      <c r="F299" s="24"/>
      <c r="G299" s="24"/>
      <c r="H299" s="24"/>
      <c r="I299" s="69" t="s">
        <v>369</v>
      </c>
      <c r="J299" s="24"/>
      <c r="K299" s="24"/>
      <c r="L299" s="24"/>
      <c r="M299" s="24"/>
      <c r="N299" s="24"/>
      <c r="O299" s="70" t="s">
        <v>375</v>
      </c>
      <c r="P299" s="23">
        <v>2324876</v>
      </c>
      <c r="Q299" s="23" t="s">
        <v>5897</v>
      </c>
      <c r="R299" s="23" t="s">
        <v>5898</v>
      </c>
      <c r="S299" s="23" t="s">
        <v>52</v>
      </c>
      <c r="T299" s="24"/>
      <c r="U299" s="23" t="s">
        <v>1597</v>
      </c>
      <c r="V299" s="24"/>
      <c r="W299" s="23" t="s">
        <v>56</v>
      </c>
      <c r="X299" s="23">
        <v>0</v>
      </c>
      <c r="Y299" s="23">
        <v>0</v>
      </c>
      <c r="Z299" s="23" t="s">
        <v>56</v>
      </c>
      <c r="AA299" s="23" t="s">
        <v>56</v>
      </c>
      <c r="AB299" s="23" t="s">
        <v>56</v>
      </c>
      <c r="AC299" s="23">
        <v>0</v>
      </c>
      <c r="AD299" s="24"/>
      <c r="AE299" s="23">
        <v>0</v>
      </c>
      <c r="AF299" s="23">
        <v>0</v>
      </c>
      <c r="AG299" s="23" t="s">
        <v>58</v>
      </c>
      <c r="AH299" s="23">
        <v>0</v>
      </c>
      <c r="AI299" s="23" t="s">
        <v>59</v>
      </c>
      <c r="AJ299" s="23" t="s">
        <v>60</v>
      </c>
      <c r="AK299" s="24"/>
      <c r="AL299" s="23" t="s">
        <v>61</v>
      </c>
      <c r="AM299" s="23" t="s">
        <v>345</v>
      </c>
      <c r="AN299" s="23" t="s">
        <v>346</v>
      </c>
      <c r="AO299" s="23" t="s">
        <v>88</v>
      </c>
      <c r="AP299" s="23" t="s">
        <v>89</v>
      </c>
      <c r="AQ299" s="23" t="s">
        <v>103</v>
      </c>
      <c r="AR299" s="23" t="s">
        <v>5821</v>
      </c>
      <c r="AS299" s="23" t="s">
        <v>105</v>
      </c>
      <c r="AT299" s="23" t="s">
        <v>68</v>
      </c>
      <c r="AU299" s="23" t="s">
        <v>93</v>
      </c>
      <c r="AV299" s="23" t="s">
        <v>5527</v>
      </c>
      <c r="AW299" s="23" t="s">
        <v>155</v>
      </c>
      <c r="AX299" s="23">
        <v>0</v>
      </c>
      <c r="AY299" s="23" t="s">
        <v>5899</v>
      </c>
      <c r="AZ299" s="23" t="s">
        <v>1599</v>
      </c>
      <c r="BA299" s="29">
        <v>42628</v>
      </c>
      <c r="BB299" s="23"/>
      <c r="BC299" s="29">
        <f t="shared" si="20"/>
        <v>42628</v>
      </c>
      <c r="BD299" s="41" t="str">
        <f t="shared" si="21"/>
        <v xml:space="preserve">16/06/2017 </v>
      </c>
      <c r="BE299" s="42">
        <f t="shared" si="22"/>
        <v>274</v>
      </c>
      <c r="BF299" s="43">
        <f t="shared" si="23"/>
        <v>9.1333333333333329</v>
      </c>
    </row>
    <row r="300" spans="1:58" x14ac:dyDescent="0.25">
      <c r="A300" s="101" t="s">
        <v>5521</v>
      </c>
      <c r="B300" s="23" t="s">
        <v>5902</v>
      </c>
      <c r="C300" s="24"/>
      <c r="D300" s="24"/>
      <c r="E300" s="24"/>
      <c r="F300" s="24"/>
      <c r="G300" s="24"/>
      <c r="H300" s="24"/>
      <c r="I300" s="69" t="s">
        <v>48</v>
      </c>
      <c r="J300" s="24"/>
      <c r="K300" s="24"/>
      <c r="L300" s="24"/>
      <c r="M300" s="24"/>
      <c r="N300" s="24"/>
      <c r="O300" s="70" t="s">
        <v>375</v>
      </c>
      <c r="P300" s="23">
        <v>2444305</v>
      </c>
      <c r="Q300" s="23" t="s">
        <v>5900</v>
      </c>
      <c r="R300" s="23" t="s">
        <v>5901</v>
      </c>
      <c r="S300" s="23" t="s">
        <v>52</v>
      </c>
      <c r="T300" s="24"/>
      <c r="U300" s="24"/>
      <c r="V300" s="24"/>
      <c r="W300" s="23" t="s">
        <v>56</v>
      </c>
      <c r="X300" s="23">
        <v>0</v>
      </c>
      <c r="Y300" s="23">
        <v>0</v>
      </c>
      <c r="Z300" s="23" t="s">
        <v>56</v>
      </c>
      <c r="AA300" s="23" t="s">
        <v>56</v>
      </c>
      <c r="AB300" s="23" t="s">
        <v>56</v>
      </c>
      <c r="AC300" s="23">
        <v>0</v>
      </c>
      <c r="AD300" s="24"/>
      <c r="AE300" s="23">
        <v>0</v>
      </c>
      <c r="AF300" s="23">
        <v>0</v>
      </c>
      <c r="AG300" s="23" t="s">
        <v>58</v>
      </c>
      <c r="AH300" s="23">
        <v>0</v>
      </c>
      <c r="AI300" s="23" t="s">
        <v>59</v>
      </c>
      <c r="AJ300" s="23" t="s">
        <v>60</v>
      </c>
      <c r="AK300" s="24"/>
      <c r="AL300" s="23" t="s">
        <v>61</v>
      </c>
      <c r="AM300" s="23" t="s">
        <v>345</v>
      </c>
      <c r="AN300" s="23" t="s">
        <v>346</v>
      </c>
      <c r="AO300" s="23" t="s">
        <v>512</v>
      </c>
      <c r="AP300" s="23" t="s">
        <v>169</v>
      </c>
      <c r="AQ300" s="23" t="s">
        <v>65</v>
      </c>
      <c r="AR300" s="23" t="s">
        <v>201</v>
      </c>
      <c r="AS300" s="23" t="s">
        <v>92</v>
      </c>
      <c r="AT300" s="23" t="s">
        <v>68</v>
      </c>
      <c r="AU300" s="23" t="s">
        <v>93</v>
      </c>
      <c r="AV300" s="23" t="s">
        <v>5549</v>
      </c>
      <c r="AW300" s="23" t="s">
        <v>70</v>
      </c>
      <c r="AX300" s="23">
        <v>0</v>
      </c>
      <c r="AY300" s="23" t="s">
        <v>5902</v>
      </c>
      <c r="AZ300" s="23" t="s">
        <v>5903</v>
      </c>
      <c r="BA300" s="29">
        <v>42859</v>
      </c>
      <c r="BB300" s="23"/>
      <c r="BC300" s="29">
        <f t="shared" si="20"/>
        <v>42859</v>
      </c>
      <c r="BD300" s="41" t="str">
        <f t="shared" si="21"/>
        <v xml:space="preserve">05/06/2017 </v>
      </c>
      <c r="BE300" s="42">
        <f t="shared" si="22"/>
        <v>32</v>
      </c>
      <c r="BF300" s="43">
        <f t="shared" si="23"/>
        <v>1.0666666666666667</v>
      </c>
    </row>
    <row r="301" spans="1:58" x14ac:dyDescent="0.25">
      <c r="A301" s="101" t="s">
        <v>5521</v>
      </c>
      <c r="B301" s="23" t="s">
        <v>5906</v>
      </c>
      <c r="C301" s="24"/>
      <c r="D301" s="24"/>
      <c r="E301" s="24"/>
      <c r="F301" s="24"/>
      <c r="G301" s="24"/>
      <c r="H301" s="24"/>
      <c r="I301" s="69" t="s">
        <v>369</v>
      </c>
      <c r="J301" s="24"/>
      <c r="K301" s="24"/>
      <c r="L301" s="24"/>
      <c r="M301" s="24"/>
      <c r="N301" s="24"/>
      <c r="O301" s="70" t="s">
        <v>375</v>
      </c>
      <c r="P301" s="23">
        <v>2268697</v>
      </c>
      <c r="Q301" s="23" t="s">
        <v>5904</v>
      </c>
      <c r="R301" s="23" t="s">
        <v>5905</v>
      </c>
      <c r="S301" s="23" t="s">
        <v>52</v>
      </c>
      <c r="T301" s="24"/>
      <c r="U301" s="24"/>
      <c r="V301" s="24"/>
      <c r="W301" s="23" t="s">
        <v>56</v>
      </c>
      <c r="X301" s="23">
        <v>0</v>
      </c>
      <c r="Y301" s="23">
        <v>0</v>
      </c>
      <c r="Z301" s="23" t="s">
        <v>56</v>
      </c>
      <c r="AA301" s="23" t="s">
        <v>56</v>
      </c>
      <c r="AB301" s="23" t="s">
        <v>56</v>
      </c>
      <c r="AC301" s="23">
        <v>0</v>
      </c>
      <c r="AD301" s="24"/>
      <c r="AE301" s="23">
        <v>0</v>
      </c>
      <c r="AF301" s="23">
        <v>0</v>
      </c>
      <c r="AG301" s="23" t="s">
        <v>58</v>
      </c>
      <c r="AH301" s="23">
        <v>0</v>
      </c>
      <c r="AI301" s="23" t="s">
        <v>59</v>
      </c>
      <c r="AJ301" s="23" t="s">
        <v>60</v>
      </c>
      <c r="AK301" s="24"/>
      <c r="AL301" s="23" t="s">
        <v>61</v>
      </c>
      <c r="AM301" s="23" t="s">
        <v>62</v>
      </c>
      <c r="AN301" s="23" t="s">
        <v>87</v>
      </c>
      <c r="AO301" s="23" t="s">
        <v>88</v>
      </c>
      <c r="AP301" s="23" t="s">
        <v>89</v>
      </c>
      <c r="AQ301" s="23" t="s">
        <v>103</v>
      </c>
      <c r="AR301" s="23" t="s">
        <v>3294</v>
      </c>
      <c r="AS301" s="23" t="s">
        <v>92</v>
      </c>
      <c r="AT301" s="23" t="s">
        <v>68</v>
      </c>
      <c r="AU301" s="23" t="s">
        <v>93</v>
      </c>
      <c r="AV301" s="23" t="s">
        <v>5711</v>
      </c>
      <c r="AW301" s="23" t="s">
        <v>124</v>
      </c>
      <c r="AX301" s="23">
        <v>0</v>
      </c>
      <c r="AY301" s="23" t="s">
        <v>5906</v>
      </c>
      <c r="AZ301" s="23" t="s">
        <v>3719</v>
      </c>
      <c r="BA301" s="29">
        <v>42536</v>
      </c>
      <c r="BB301" s="23"/>
      <c r="BC301" s="29">
        <f t="shared" si="20"/>
        <v>42536</v>
      </c>
      <c r="BD301" s="41" t="str">
        <f t="shared" si="21"/>
        <v xml:space="preserve">01/06/2017 </v>
      </c>
      <c r="BE301" s="42">
        <f t="shared" si="22"/>
        <v>351</v>
      </c>
      <c r="BF301" s="43">
        <f t="shared" si="23"/>
        <v>11.7</v>
      </c>
    </row>
    <row r="302" spans="1:58" x14ac:dyDescent="0.25">
      <c r="A302" s="101" t="s">
        <v>5521</v>
      </c>
      <c r="B302" s="23" t="s">
        <v>5909</v>
      </c>
      <c r="C302" s="24"/>
      <c r="D302" s="24"/>
      <c r="E302" s="24"/>
      <c r="F302" s="24"/>
      <c r="G302" s="24"/>
      <c r="H302" s="24"/>
      <c r="I302" s="69" t="s">
        <v>369</v>
      </c>
      <c r="J302" s="24"/>
      <c r="K302" s="24"/>
      <c r="L302" s="24"/>
      <c r="M302" s="24"/>
      <c r="N302" s="24"/>
      <c r="O302" s="70" t="s">
        <v>375</v>
      </c>
      <c r="P302" s="23">
        <v>2192206</v>
      </c>
      <c r="Q302" s="23" t="s">
        <v>5907</v>
      </c>
      <c r="R302" s="23" t="s">
        <v>5908</v>
      </c>
      <c r="S302" s="23" t="s">
        <v>52</v>
      </c>
      <c r="T302" s="24"/>
      <c r="U302" s="23" t="s">
        <v>3047</v>
      </c>
      <c r="V302" s="24"/>
      <c r="W302" s="23" t="s">
        <v>56</v>
      </c>
      <c r="X302" s="23">
        <v>0</v>
      </c>
      <c r="Y302" s="23">
        <v>0</v>
      </c>
      <c r="Z302" s="23" t="s">
        <v>56</v>
      </c>
      <c r="AA302" s="23" t="s">
        <v>56</v>
      </c>
      <c r="AB302" s="23" t="s">
        <v>56</v>
      </c>
      <c r="AC302" s="23">
        <v>0</v>
      </c>
      <c r="AD302" s="24"/>
      <c r="AE302" s="23">
        <v>0</v>
      </c>
      <c r="AF302" s="23">
        <v>0</v>
      </c>
      <c r="AG302" s="23" t="s">
        <v>58</v>
      </c>
      <c r="AH302" s="23">
        <v>0</v>
      </c>
      <c r="AI302" s="23" t="s">
        <v>59</v>
      </c>
      <c r="AJ302" s="23" t="s">
        <v>60</v>
      </c>
      <c r="AK302" s="24"/>
      <c r="AL302" s="23" t="s">
        <v>61</v>
      </c>
      <c r="AM302" s="23" t="s">
        <v>62</v>
      </c>
      <c r="AN302" s="23" t="s">
        <v>405</v>
      </c>
      <c r="AO302" s="23" t="s">
        <v>88</v>
      </c>
      <c r="AP302" s="23" t="s">
        <v>169</v>
      </c>
      <c r="AQ302" s="23" t="s">
        <v>65</v>
      </c>
      <c r="AR302" s="23" t="s">
        <v>3048</v>
      </c>
      <c r="AS302" s="23" t="s">
        <v>292</v>
      </c>
      <c r="AT302" s="23" t="s">
        <v>293</v>
      </c>
      <c r="AU302" s="23" t="s">
        <v>93</v>
      </c>
      <c r="AV302" s="23" t="s">
        <v>5635</v>
      </c>
      <c r="AW302" s="23" t="s">
        <v>124</v>
      </c>
      <c r="AX302" s="23">
        <v>0</v>
      </c>
      <c r="AY302" s="23" t="s">
        <v>5909</v>
      </c>
      <c r="AZ302" s="23" t="s">
        <v>5910</v>
      </c>
      <c r="BA302" s="29">
        <v>42377</v>
      </c>
      <c r="BB302" s="23"/>
      <c r="BC302" s="29">
        <f t="shared" si="20"/>
        <v>42377</v>
      </c>
      <c r="BD302" s="41" t="str">
        <f t="shared" si="21"/>
        <v xml:space="preserve">14/06/2017 </v>
      </c>
      <c r="BE302" s="42">
        <f t="shared" si="22"/>
        <v>523</v>
      </c>
      <c r="BF302" s="43">
        <f t="shared" si="23"/>
        <v>17.433333333333334</v>
      </c>
    </row>
    <row r="303" spans="1:58" x14ac:dyDescent="0.25">
      <c r="A303" s="101" t="s">
        <v>5521</v>
      </c>
      <c r="B303" s="23" t="s">
        <v>5913</v>
      </c>
      <c r="C303" s="24"/>
      <c r="D303" s="24"/>
      <c r="E303" s="24"/>
      <c r="F303" s="24"/>
      <c r="G303" s="24"/>
      <c r="H303" s="24"/>
      <c r="I303" s="69" t="s">
        <v>369</v>
      </c>
      <c r="J303" s="24"/>
      <c r="K303" s="24"/>
      <c r="L303" s="24"/>
      <c r="M303" s="24"/>
      <c r="N303" s="24"/>
      <c r="O303" s="70" t="s">
        <v>375</v>
      </c>
      <c r="P303" s="23">
        <v>2442944</v>
      </c>
      <c r="Q303" s="23" t="s">
        <v>5911</v>
      </c>
      <c r="R303" s="23" t="s">
        <v>5912</v>
      </c>
      <c r="S303" s="23" t="s">
        <v>52</v>
      </c>
      <c r="T303" s="24"/>
      <c r="U303" s="24"/>
      <c r="V303" s="24"/>
      <c r="W303" s="23" t="s">
        <v>56</v>
      </c>
      <c r="X303" s="23">
        <v>0</v>
      </c>
      <c r="Y303" s="23">
        <v>0</v>
      </c>
      <c r="Z303" s="23" t="s">
        <v>56</v>
      </c>
      <c r="AA303" s="23" t="s">
        <v>56</v>
      </c>
      <c r="AB303" s="23" t="s">
        <v>56</v>
      </c>
      <c r="AC303" s="23">
        <v>0</v>
      </c>
      <c r="AD303" s="24"/>
      <c r="AE303" s="23">
        <v>0</v>
      </c>
      <c r="AF303" s="23">
        <v>0</v>
      </c>
      <c r="AG303" s="23" t="s">
        <v>102</v>
      </c>
      <c r="AH303" s="23">
        <v>0</v>
      </c>
      <c r="AI303" s="23" t="s">
        <v>59</v>
      </c>
      <c r="AJ303" s="23" t="s">
        <v>60</v>
      </c>
      <c r="AK303" s="24"/>
      <c r="AL303" s="23" t="s">
        <v>61</v>
      </c>
      <c r="AM303" s="23" t="s">
        <v>62</v>
      </c>
      <c r="AN303" s="23" t="s">
        <v>87</v>
      </c>
      <c r="AO303" s="23" t="s">
        <v>88</v>
      </c>
      <c r="AP303" s="23" t="s">
        <v>590</v>
      </c>
      <c r="AQ303" s="23" t="s">
        <v>65</v>
      </c>
      <c r="AR303" s="23" t="s">
        <v>1464</v>
      </c>
      <c r="AS303" s="23" t="s">
        <v>92</v>
      </c>
      <c r="AT303" s="23" t="s">
        <v>68</v>
      </c>
      <c r="AU303" s="23" t="s">
        <v>93</v>
      </c>
      <c r="AV303" s="23" t="s">
        <v>5527</v>
      </c>
      <c r="AW303" s="23" t="s">
        <v>444</v>
      </c>
      <c r="AX303" s="23">
        <v>0</v>
      </c>
      <c r="AY303" s="23" t="s">
        <v>5913</v>
      </c>
      <c r="AZ303" s="23" t="s">
        <v>1704</v>
      </c>
      <c r="BA303" s="29">
        <v>42854</v>
      </c>
      <c r="BB303" s="23"/>
      <c r="BC303" s="29">
        <f t="shared" si="20"/>
        <v>42854</v>
      </c>
      <c r="BD303" s="41" t="str">
        <f t="shared" si="21"/>
        <v xml:space="preserve">16/06/2017 </v>
      </c>
      <c r="BE303" s="42">
        <f t="shared" si="22"/>
        <v>48</v>
      </c>
      <c r="BF303" s="43">
        <f t="shared" si="23"/>
        <v>1.6</v>
      </c>
    </row>
    <row r="304" spans="1:58" x14ac:dyDescent="0.25">
      <c r="A304" s="101" t="s">
        <v>5521</v>
      </c>
      <c r="B304" s="23" t="s">
        <v>5917</v>
      </c>
      <c r="C304" s="24"/>
      <c r="D304" s="24"/>
      <c r="E304" s="24"/>
      <c r="F304" s="24"/>
      <c r="G304" s="24"/>
      <c r="H304" s="24"/>
      <c r="I304" s="69" t="s">
        <v>903</v>
      </c>
      <c r="J304" s="24"/>
      <c r="K304" s="24"/>
      <c r="L304" s="24"/>
      <c r="M304" s="24"/>
      <c r="N304" s="24"/>
      <c r="O304" s="70" t="s">
        <v>375</v>
      </c>
      <c r="P304" s="23">
        <v>2330390</v>
      </c>
      <c r="Q304" s="23" t="s">
        <v>5914</v>
      </c>
      <c r="R304" s="23" t="s">
        <v>5915</v>
      </c>
      <c r="S304" s="23" t="s">
        <v>52</v>
      </c>
      <c r="T304" s="24"/>
      <c r="U304" s="23" t="s">
        <v>5916</v>
      </c>
      <c r="V304" s="24"/>
      <c r="W304" s="23" t="s">
        <v>56</v>
      </c>
      <c r="X304" s="23">
        <v>0</v>
      </c>
      <c r="Y304" s="23">
        <v>0</v>
      </c>
      <c r="Z304" s="23" t="s">
        <v>56</v>
      </c>
      <c r="AA304" s="23" t="s">
        <v>56</v>
      </c>
      <c r="AB304" s="23" t="s">
        <v>56</v>
      </c>
      <c r="AC304" s="23">
        <v>0</v>
      </c>
      <c r="AD304" s="24"/>
      <c r="AE304" s="23">
        <v>0</v>
      </c>
      <c r="AF304" s="23">
        <v>0</v>
      </c>
      <c r="AG304" s="23" t="s">
        <v>58</v>
      </c>
      <c r="AH304" s="23">
        <v>0</v>
      </c>
      <c r="AI304" s="23" t="s">
        <v>59</v>
      </c>
      <c r="AJ304" s="23" t="s">
        <v>60</v>
      </c>
      <c r="AK304" s="24"/>
      <c r="AL304" s="23" t="s">
        <v>61</v>
      </c>
      <c r="AM304" s="23" t="s">
        <v>62</v>
      </c>
      <c r="AN304" s="23" t="s">
        <v>63</v>
      </c>
      <c r="AO304" s="23" t="s">
        <v>64</v>
      </c>
      <c r="AP304" s="23" t="s">
        <v>89</v>
      </c>
      <c r="AQ304" s="23" t="s">
        <v>103</v>
      </c>
      <c r="AR304" s="23" t="s">
        <v>215</v>
      </c>
      <c r="AS304" s="23" t="s">
        <v>105</v>
      </c>
      <c r="AT304" s="23" t="s">
        <v>68</v>
      </c>
      <c r="AU304" s="23" t="s">
        <v>93</v>
      </c>
      <c r="AV304" s="23" t="s">
        <v>5806</v>
      </c>
      <c r="AW304" s="23" t="s">
        <v>94</v>
      </c>
      <c r="AX304" s="23">
        <v>0</v>
      </c>
      <c r="AY304" s="23" t="s">
        <v>5917</v>
      </c>
      <c r="AZ304" s="23" t="s">
        <v>5918</v>
      </c>
      <c r="BA304" s="29">
        <v>42642</v>
      </c>
      <c r="BB304" s="23"/>
      <c r="BC304" s="29">
        <f t="shared" si="20"/>
        <v>42642</v>
      </c>
      <c r="BD304" s="41" t="str">
        <f t="shared" si="21"/>
        <v xml:space="preserve">02/06/2017 </v>
      </c>
      <c r="BE304" s="42">
        <f t="shared" si="22"/>
        <v>246</v>
      </c>
      <c r="BF304" s="43">
        <f t="shared" si="23"/>
        <v>8.1999999999999993</v>
      </c>
    </row>
    <row r="305" spans="1:58" x14ac:dyDescent="0.25">
      <c r="A305" s="101" t="s">
        <v>5521</v>
      </c>
      <c r="B305" s="23" t="s">
        <v>5923</v>
      </c>
      <c r="C305" s="24"/>
      <c r="D305" s="24"/>
      <c r="E305" s="24"/>
      <c r="F305" s="24"/>
      <c r="G305" s="24"/>
      <c r="H305" s="24"/>
      <c r="I305" s="69" t="s">
        <v>902</v>
      </c>
      <c r="J305" s="24"/>
      <c r="K305" s="24"/>
      <c r="L305" s="24"/>
      <c r="M305" s="24"/>
      <c r="N305" s="24"/>
      <c r="O305" s="70" t="s">
        <v>375</v>
      </c>
      <c r="P305" s="23">
        <v>2395300</v>
      </c>
      <c r="Q305" s="23" t="s">
        <v>5919</v>
      </c>
      <c r="R305" s="23" t="s">
        <v>5920</v>
      </c>
      <c r="S305" s="23" t="s">
        <v>52</v>
      </c>
      <c r="T305" s="23" t="s">
        <v>5921</v>
      </c>
      <c r="U305" s="23" t="s">
        <v>5922</v>
      </c>
      <c r="V305" s="24"/>
      <c r="W305" s="23" t="s">
        <v>56</v>
      </c>
      <c r="X305" s="23">
        <v>0</v>
      </c>
      <c r="Y305" s="23">
        <v>0</v>
      </c>
      <c r="Z305" s="23" t="s">
        <v>56</v>
      </c>
      <c r="AA305" s="23" t="s">
        <v>56</v>
      </c>
      <c r="AB305" s="23" t="s">
        <v>56</v>
      </c>
      <c r="AC305" s="23">
        <v>0</v>
      </c>
      <c r="AD305" s="24"/>
      <c r="AE305" s="23">
        <v>0</v>
      </c>
      <c r="AF305" s="23">
        <v>0</v>
      </c>
      <c r="AG305" s="23" t="s">
        <v>58</v>
      </c>
      <c r="AH305" s="23">
        <v>0</v>
      </c>
      <c r="AI305" s="23" t="s">
        <v>59</v>
      </c>
      <c r="AJ305" s="23" t="s">
        <v>60</v>
      </c>
      <c r="AK305" s="24"/>
      <c r="AL305" s="23" t="s">
        <v>61</v>
      </c>
      <c r="AM305" s="23" t="s">
        <v>62</v>
      </c>
      <c r="AN305" s="23" t="s">
        <v>451</v>
      </c>
      <c r="AO305" s="23" t="s">
        <v>88</v>
      </c>
      <c r="AP305" s="23" t="s">
        <v>89</v>
      </c>
      <c r="AQ305" s="23" t="s">
        <v>90</v>
      </c>
      <c r="AR305" s="23" t="s">
        <v>406</v>
      </c>
      <c r="AS305" s="23" t="s">
        <v>283</v>
      </c>
      <c r="AT305" s="23" t="s">
        <v>284</v>
      </c>
      <c r="AU305" s="23" t="s">
        <v>93</v>
      </c>
      <c r="AV305" s="23" t="s">
        <v>5549</v>
      </c>
      <c r="AW305" s="23" t="s">
        <v>262</v>
      </c>
      <c r="AX305" s="23">
        <v>0</v>
      </c>
      <c r="AY305" s="23" t="s">
        <v>5923</v>
      </c>
      <c r="AZ305" s="23" t="s">
        <v>2245</v>
      </c>
      <c r="BA305" s="29">
        <v>42712</v>
      </c>
      <c r="BB305" s="23"/>
      <c r="BC305" s="29">
        <f t="shared" si="20"/>
        <v>42712</v>
      </c>
      <c r="BD305" s="41" t="str">
        <f t="shared" si="21"/>
        <v xml:space="preserve">05/06/2017 </v>
      </c>
      <c r="BE305" s="42">
        <f t="shared" si="22"/>
        <v>179</v>
      </c>
      <c r="BF305" s="43">
        <f t="shared" si="23"/>
        <v>5.9666666666666668</v>
      </c>
    </row>
    <row r="306" spans="1:58" x14ac:dyDescent="0.25">
      <c r="A306" s="101" t="s">
        <v>5521</v>
      </c>
      <c r="B306" s="23" t="s">
        <v>5926</v>
      </c>
      <c r="C306" s="24"/>
      <c r="D306" s="24"/>
      <c r="E306" s="24"/>
      <c r="F306" s="24"/>
      <c r="G306" s="24"/>
      <c r="H306" s="24"/>
      <c r="I306" s="69" t="s">
        <v>903</v>
      </c>
      <c r="J306" s="24"/>
      <c r="K306" s="24"/>
      <c r="L306" s="24"/>
      <c r="M306" s="24"/>
      <c r="N306" s="24"/>
      <c r="O306" s="70" t="s">
        <v>375</v>
      </c>
      <c r="P306" s="23">
        <v>2026196</v>
      </c>
      <c r="Q306" s="23" t="s">
        <v>5924</v>
      </c>
      <c r="R306" s="23" t="s">
        <v>5925</v>
      </c>
      <c r="S306" s="23" t="s">
        <v>52</v>
      </c>
      <c r="T306" s="24"/>
      <c r="U306" s="24"/>
      <c r="V306" s="24"/>
      <c r="W306" s="23" t="s">
        <v>56</v>
      </c>
      <c r="X306" s="23">
        <v>0</v>
      </c>
      <c r="Y306" s="23">
        <v>0</v>
      </c>
      <c r="Z306" s="23" t="s">
        <v>56</v>
      </c>
      <c r="AA306" s="23" t="s">
        <v>56</v>
      </c>
      <c r="AB306" s="23" t="s">
        <v>56</v>
      </c>
      <c r="AC306" s="23">
        <v>0</v>
      </c>
      <c r="AD306" s="24"/>
      <c r="AE306" s="23">
        <v>0</v>
      </c>
      <c r="AF306" s="23">
        <v>0</v>
      </c>
      <c r="AG306" s="23" t="s">
        <v>58</v>
      </c>
      <c r="AH306" s="23">
        <v>0</v>
      </c>
      <c r="AI306" s="23" t="s">
        <v>59</v>
      </c>
      <c r="AJ306" s="23" t="s">
        <v>60</v>
      </c>
      <c r="AK306" s="24"/>
      <c r="AL306" s="23" t="s">
        <v>61</v>
      </c>
      <c r="AM306" s="23" t="s">
        <v>62</v>
      </c>
      <c r="AN306" s="23" t="s">
        <v>63</v>
      </c>
      <c r="AO306" s="23" t="s">
        <v>245</v>
      </c>
      <c r="AP306" s="23" t="s">
        <v>169</v>
      </c>
      <c r="AQ306" s="23" t="s">
        <v>65</v>
      </c>
      <c r="AR306" s="23" t="s">
        <v>1582</v>
      </c>
      <c r="AS306" s="23" t="s">
        <v>105</v>
      </c>
      <c r="AT306" s="23" t="s">
        <v>68</v>
      </c>
      <c r="AU306" s="23" t="s">
        <v>93</v>
      </c>
      <c r="AV306" s="23" t="s">
        <v>5740</v>
      </c>
      <c r="AW306" s="23" t="s">
        <v>163</v>
      </c>
      <c r="AX306" s="23">
        <v>0</v>
      </c>
      <c r="AY306" s="23" t="s">
        <v>5926</v>
      </c>
      <c r="AZ306" s="23" t="s">
        <v>5927</v>
      </c>
      <c r="BA306" s="29">
        <v>42037</v>
      </c>
      <c r="BB306" s="23"/>
      <c r="BC306" s="29">
        <f t="shared" si="20"/>
        <v>42037</v>
      </c>
      <c r="BD306" s="41" t="str">
        <f t="shared" si="21"/>
        <v xml:space="preserve">06/06/2017 </v>
      </c>
      <c r="BE306" s="42">
        <f t="shared" si="22"/>
        <v>855</v>
      </c>
      <c r="BF306" s="43">
        <f t="shared" si="23"/>
        <v>28.5</v>
      </c>
    </row>
    <row r="307" spans="1:58" x14ac:dyDescent="0.25">
      <c r="A307" s="101" t="s">
        <v>5521</v>
      </c>
      <c r="B307" s="23" t="s">
        <v>5930</v>
      </c>
      <c r="C307" s="24"/>
      <c r="D307" s="24"/>
      <c r="E307" s="24"/>
      <c r="F307" s="24"/>
      <c r="G307" s="24"/>
      <c r="H307" s="24"/>
      <c r="I307" s="69" t="s">
        <v>369</v>
      </c>
      <c r="J307" s="24"/>
      <c r="K307" s="24"/>
      <c r="L307" s="24"/>
      <c r="M307" s="24"/>
      <c r="N307" s="24"/>
      <c r="O307" s="70" t="s">
        <v>375</v>
      </c>
      <c r="P307" s="23">
        <v>2026068</v>
      </c>
      <c r="Q307" s="23" t="s">
        <v>5928</v>
      </c>
      <c r="R307" s="23" t="s">
        <v>5929</v>
      </c>
      <c r="S307" s="23" t="s">
        <v>52</v>
      </c>
      <c r="T307" s="24"/>
      <c r="U307" s="23" t="s">
        <v>1528</v>
      </c>
      <c r="V307" s="24"/>
      <c r="W307" s="23" t="s">
        <v>56</v>
      </c>
      <c r="X307" s="23">
        <v>0</v>
      </c>
      <c r="Y307" s="23">
        <v>0</v>
      </c>
      <c r="Z307" s="23" t="s">
        <v>56</v>
      </c>
      <c r="AA307" s="23" t="s">
        <v>56</v>
      </c>
      <c r="AB307" s="23" t="s">
        <v>56</v>
      </c>
      <c r="AC307" s="23">
        <v>0</v>
      </c>
      <c r="AD307" s="24"/>
      <c r="AE307" s="23">
        <v>0</v>
      </c>
      <c r="AF307" s="23">
        <v>0</v>
      </c>
      <c r="AG307" s="23" t="s">
        <v>58</v>
      </c>
      <c r="AH307" s="23">
        <v>0</v>
      </c>
      <c r="AI307" s="23" t="s">
        <v>59</v>
      </c>
      <c r="AJ307" s="23" t="s">
        <v>60</v>
      </c>
      <c r="AK307" s="24"/>
      <c r="AL307" s="23" t="s">
        <v>61</v>
      </c>
      <c r="AM307" s="23" t="s">
        <v>62</v>
      </c>
      <c r="AN307" s="23" t="s">
        <v>451</v>
      </c>
      <c r="AO307" s="23" t="s">
        <v>88</v>
      </c>
      <c r="AP307" s="23" t="s">
        <v>169</v>
      </c>
      <c r="AQ307" s="23" t="s">
        <v>65</v>
      </c>
      <c r="AR307" s="23" t="s">
        <v>5223</v>
      </c>
      <c r="AS307" s="23" t="s">
        <v>283</v>
      </c>
      <c r="AT307" s="23" t="s">
        <v>284</v>
      </c>
      <c r="AU307" s="23" t="s">
        <v>93</v>
      </c>
      <c r="AV307" s="23" t="s">
        <v>5806</v>
      </c>
      <c r="AW307" s="23" t="s">
        <v>155</v>
      </c>
      <c r="AX307" s="23">
        <v>0</v>
      </c>
      <c r="AY307" s="23" t="s">
        <v>5930</v>
      </c>
      <c r="AZ307" s="23" t="s">
        <v>5021</v>
      </c>
      <c r="BA307" s="29">
        <v>42037</v>
      </c>
      <c r="BB307" s="23"/>
      <c r="BC307" s="29">
        <f t="shared" si="20"/>
        <v>42037</v>
      </c>
      <c r="BD307" s="41" t="str">
        <f t="shared" si="21"/>
        <v xml:space="preserve">02/06/2017 </v>
      </c>
      <c r="BE307" s="42">
        <f t="shared" si="22"/>
        <v>851</v>
      </c>
      <c r="BF307" s="43">
        <f t="shared" si="23"/>
        <v>28.366666666666667</v>
      </c>
    </row>
    <row r="308" spans="1:58" x14ac:dyDescent="0.25">
      <c r="A308" s="101" t="s">
        <v>5521</v>
      </c>
      <c r="B308" s="23" t="s">
        <v>5933</v>
      </c>
      <c r="C308" s="24"/>
      <c r="D308" s="24"/>
      <c r="E308" s="24"/>
      <c r="F308" s="24"/>
      <c r="G308" s="24"/>
      <c r="H308" s="24"/>
      <c r="I308" s="69" t="s">
        <v>369</v>
      </c>
      <c r="J308" s="24"/>
      <c r="K308" s="24"/>
      <c r="L308" s="24"/>
      <c r="M308" s="24"/>
      <c r="N308" s="24"/>
      <c r="O308" s="70" t="s">
        <v>375</v>
      </c>
      <c r="P308" s="23">
        <v>2404832</v>
      </c>
      <c r="Q308" s="23" t="s">
        <v>5931</v>
      </c>
      <c r="R308" s="23" t="s">
        <v>5932</v>
      </c>
      <c r="S308" s="23" t="s">
        <v>52</v>
      </c>
      <c r="T308" s="24"/>
      <c r="U308" s="23" t="s">
        <v>1528</v>
      </c>
      <c r="V308" s="24"/>
      <c r="W308" s="23" t="s">
        <v>56</v>
      </c>
      <c r="X308" s="23">
        <v>0</v>
      </c>
      <c r="Y308" s="23">
        <v>0</v>
      </c>
      <c r="Z308" s="23" t="s">
        <v>56</v>
      </c>
      <c r="AA308" s="23" t="s">
        <v>56</v>
      </c>
      <c r="AB308" s="23" t="s">
        <v>56</v>
      </c>
      <c r="AC308" s="23">
        <v>0</v>
      </c>
      <c r="AD308" s="24"/>
      <c r="AE308" s="23">
        <v>0</v>
      </c>
      <c r="AF308" s="23">
        <v>0</v>
      </c>
      <c r="AG308" s="23" t="s">
        <v>58</v>
      </c>
      <c r="AH308" s="23">
        <v>0</v>
      </c>
      <c r="AI308" s="23" t="s">
        <v>59</v>
      </c>
      <c r="AJ308" s="23" t="s">
        <v>60</v>
      </c>
      <c r="AK308" s="24"/>
      <c r="AL308" s="23" t="s">
        <v>61</v>
      </c>
      <c r="AM308" s="23" t="s">
        <v>62</v>
      </c>
      <c r="AN308" s="23" t="s">
        <v>63</v>
      </c>
      <c r="AO308" s="23" t="s">
        <v>64</v>
      </c>
      <c r="AP308" s="23" t="s">
        <v>89</v>
      </c>
      <c r="AQ308" s="23" t="s">
        <v>103</v>
      </c>
      <c r="AR308" s="23" t="s">
        <v>123</v>
      </c>
      <c r="AS308" s="23" t="s">
        <v>105</v>
      </c>
      <c r="AT308" s="23" t="s">
        <v>68</v>
      </c>
      <c r="AU308" s="23" t="s">
        <v>93</v>
      </c>
      <c r="AV308" s="23" t="s">
        <v>5549</v>
      </c>
      <c r="AW308" s="23" t="s">
        <v>4664</v>
      </c>
      <c r="AX308" s="23">
        <v>0</v>
      </c>
      <c r="AY308" s="23" t="s">
        <v>5933</v>
      </c>
      <c r="AZ308" s="23" t="s">
        <v>5934</v>
      </c>
      <c r="BA308" s="29">
        <v>42748</v>
      </c>
      <c r="BB308" s="23"/>
      <c r="BC308" s="29">
        <f t="shared" si="20"/>
        <v>42748</v>
      </c>
      <c r="BD308" s="41" t="str">
        <f t="shared" si="21"/>
        <v xml:space="preserve">05/06/2017 </v>
      </c>
      <c r="BE308" s="42">
        <f t="shared" si="22"/>
        <v>143</v>
      </c>
      <c r="BF308" s="43">
        <f t="shared" si="23"/>
        <v>4.7666666666666666</v>
      </c>
    </row>
    <row r="309" spans="1:58" x14ac:dyDescent="0.25">
      <c r="A309" s="101" t="s">
        <v>5521</v>
      </c>
      <c r="B309" s="23" t="s">
        <v>5937</v>
      </c>
      <c r="C309" s="24"/>
      <c r="D309" s="24"/>
      <c r="E309" s="24"/>
      <c r="F309" s="24"/>
      <c r="G309" s="24"/>
      <c r="H309" s="24"/>
      <c r="I309" s="69" t="s">
        <v>369</v>
      </c>
      <c r="J309" s="24"/>
      <c r="K309" s="24"/>
      <c r="L309" s="24"/>
      <c r="M309" s="24"/>
      <c r="N309" s="24"/>
      <c r="O309" s="70" t="s">
        <v>375</v>
      </c>
      <c r="P309" s="23">
        <v>2428439</v>
      </c>
      <c r="Q309" s="23" t="s">
        <v>5935</v>
      </c>
      <c r="R309" s="23" t="s">
        <v>5936</v>
      </c>
      <c r="S309" s="23" t="s">
        <v>52</v>
      </c>
      <c r="T309" s="24"/>
      <c r="U309" s="24"/>
      <c r="V309" s="24"/>
      <c r="W309" s="23" t="s">
        <v>56</v>
      </c>
      <c r="X309" s="23">
        <v>0</v>
      </c>
      <c r="Y309" s="23">
        <v>0</v>
      </c>
      <c r="Z309" s="23" t="s">
        <v>56</v>
      </c>
      <c r="AA309" s="23" t="s">
        <v>56</v>
      </c>
      <c r="AB309" s="23" t="s">
        <v>56</v>
      </c>
      <c r="AC309" s="23">
        <v>0</v>
      </c>
      <c r="AD309" s="24"/>
      <c r="AE309" s="23">
        <v>0</v>
      </c>
      <c r="AF309" s="23">
        <v>0</v>
      </c>
      <c r="AG309" s="23" t="s">
        <v>58</v>
      </c>
      <c r="AH309" s="23">
        <v>0</v>
      </c>
      <c r="AI309" s="23" t="s">
        <v>59</v>
      </c>
      <c r="AJ309" s="23" t="s">
        <v>60</v>
      </c>
      <c r="AK309" s="24"/>
      <c r="AL309" s="23" t="s">
        <v>61</v>
      </c>
      <c r="AM309" s="23" t="s">
        <v>62</v>
      </c>
      <c r="AN309" s="23" t="s">
        <v>63</v>
      </c>
      <c r="AO309" s="23" t="s">
        <v>88</v>
      </c>
      <c r="AP309" s="23" t="s">
        <v>89</v>
      </c>
      <c r="AQ309" s="23" t="s">
        <v>90</v>
      </c>
      <c r="AR309" s="23" t="s">
        <v>3793</v>
      </c>
      <c r="AS309" s="23" t="s">
        <v>283</v>
      </c>
      <c r="AT309" s="23" t="s">
        <v>284</v>
      </c>
      <c r="AU309" s="23" t="s">
        <v>93</v>
      </c>
      <c r="AV309" s="23" t="s">
        <v>5635</v>
      </c>
      <c r="AW309" s="23" t="s">
        <v>4664</v>
      </c>
      <c r="AX309" s="23">
        <v>0</v>
      </c>
      <c r="AY309" s="23" t="s">
        <v>5937</v>
      </c>
      <c r="AZ309" s="23" t="s">
        <v>5938</v>
      </c>
      <c r="BA309" s="29">
        <v>42817</v>
      </c>
      <c r="BB309" s="23"/>
      <c r="BC309" s="29">
        <f t="shared" si="20"/>
        <v>42817</v>
      </c>
      <c r="BD309" s="41" t="str">
        <f t="shared" si="21"/>
        <v xml:space="preserve">14/06/2017 </v>
      </c>
      <c r="BE309" s="42">
        <f t="shared" si="22"/>
        <v>83</v>
      </c>
      <c r="BF309" s="43">
        <f t="shared" si="23"/>
        <v>2.7666666666666666</v>
      </c>
    </row>
    <row r="310" spans="1:58" x14ac:dyDescent="0.25">
      <c r="A310" s="101" t="s">
        <v>5521</v>
      </c>
      <c r="B310" s="23" t="s">
        <v>5943</v>
      </c>
      <c r="C310" s="24"/>
      <c r="D310" s="24"/>
      <c r="E310" s="24"/>
      <c r="F310" s="24"/>
      <c r="G310" s="24"/>
      <c r="H310" s="24"/>
      <c r="I310" s="69" t="s">
        <v>369</v>
      </c>
      <c r="J310" s="24"/>
      <c r="K310" s="24"/>
      <c r="L310" s="24"/>
      <c r="M310" s="24"/>
      <c r="N310" s="24"/>
      <c r="O310" s="70" t="s">
        <v>375</v>
      </c>
      <c r="P310" s="23">
        <v>2386265</v>
      </c>
      <c r="Q310" s="23" t="s">
        <v>5939</v>
      </c>
      <c r="R310" s="23" t="s">
        <v>5940</v>
      </c>
      <c r="S310" s="23" t="s">
        <v>52</v>
      </c>
      <c r="T310" s="24"/>
      <c r="U310" s="23" t="s">
        <v>5941</v>
      </c>
      <c r="V310" s="24"/>
      <c r="W310" s="23" t="s">
        <v>56</v>
      </c>
      <c r="X310" s="23">
        <v>0</v>
      </c>
      <c r="Y310" s="23">
        <v>0</v>
      </c>
      <c r="Z310" s="23" t="s">
        <v>56</v>
      </c>
      <c r="AA310" s="23" t="s">
        <v>56</v>
      </c>
      <c r="AB310" s="23" t="s">
        <v>56</v>
      </c>
      <c r="AC310" s="23">
        <v>0</v>
      </c>
      <c r="AD310" s="24"/>
      <c r="AE310" s="23">
        <v>0</v>
      </c>
      <c r="AF310" s="23">
        <v>0</v>
      </c>
      <c r="AG310" s="23" t="s">
        <v>58</v>
      </c>
      <c r="AH310" s="23">
        <v>0</v>
      </c>
      <c r="AI310" s="23" t="s">
        <v>59</v>
      </c>
      <c r="AJ310" s="23" t="s">
        <v>60</v>
      </c>
      <c r="AK310" s="24"/>
      <c r="AL310" s="23" t="s">
        <v>61</v>
      </c>
      <c r="AM310" s="23" t="s">
        <v>62</v>
      </c>
      <c r="AN310" s="23" t="s">
        <v>1963</v>
      </c>
      <c r="AO310" s="23" t="s">
        <v>88</v>
      </c>
      <c r="AP310" s="23" t="s">
        <v>187</v>
      </c>
      <c r="AQ310" s="23" t="s">
        <v>65</v>
      </c>
      <c r="AR310" s="23" t="s">
        <v>5942</v>
      </c>
      <c r="AS310" s="23" t="s">
        <v>105</v>
      </c>
      <c r="AT310" s="23" t="s">
        <v>68</v>
      </c>
      <c r="AU310" s="23" t="s">
        <v>93</v>
      </c>
      <c r="AV310" s="23" t="s">
        <v>5603</v>
      </c>
      <c r="AW310" s="23" t="s">
        <v>4664</v>
      </c>
      <c r="AX310" s="23">
        <v>0</v>
      </c>
      <c r="AY310" s="23" t="s">
        <v>5943</v>
      </c>
      <c r="AZ310" s="23" t="s">
        <v>3159</v>
      </c>
      <c r="BA310" s="29">
        <v>42689</v>
      </c>
      <c r="BB310" s="23"/>
      <c r="BC310" s="29">
        <f t="shared" si="20"/>
        <v>42689</v>
      </c>
      <c r="BD310" s="41" t="str">
        <f t="shared" si="21"/>
        <v xml:space="preserve">08/06/2017 </v>
      </c>
      <c r="BE310" s="42">
        <f t="shared" si="22"/>
        <v>205</v>
      </c>
      <c r="BF310" s="43">
        <f t="shared" si="23"/>
        <v>6.833333333333333</v>
      </c>
    </row>
    <row r="311" spans="1:58" x14ac:dyDescent="0.25">
      <c r="A311" s="101" t="s">
        <v>5521</v>
      </c>
      <c r="B311" s="23" t="s">
        <v>5946</v>
      </c>
      <c r="C311" s="24"/>
      <c r="D311" s="24"/>
      <c r="E311" s="24"/>
      <c r="F311" s="24"/>
      <c r="G311" s="24"/>
      <c r="H311" s="24"/>
      <c r="I311" s="69" t="s">
        <v>369</v>
      </c>
      <c r="J311" s="24"/>
      <c r="K311" s="24"/>
      <c r="L311" s="24"/>
      <c r="M311" s="24"/>
      <c r="N311" s="24"/>
      <c r="O311" s="70" t="s">
        <v>375</v>
      </c>
      <c r="P311" s="23">
        <v>1955120</v>
      </c>
      <c r="Q311" s="23" t="s">
        <v>5944</v>
      </c>
      <c r="R311" s="23" t="s">
        <v>5945</v>
      </c>
      <c r="S311" s="23" t="s">
        <v>52</v>
      </c>
      <c r="T311" s="24"/>
      <c r="U311" s="24"/>
      <c r="V311" s="24"/>
      <c r="W311" s="23" t="s">
        <v>56</v>
      </c>
      <c r="X311" s="23">
        <v>0</v>
      </c>
      <c r="Y311" s="23">
        <v>0</v>
      </c>
      <c r="Z311" s="23" t="s">
        <v>56</v>
      </c>
      <c r="AA311" s="23" t="s">
        <v>56</v>
      </c>
      <c r="AB311" s="23" t="s">
        <v>56</v>
      </c>
      <c r="AC311" s="23">
        <v>0</v>
      </c>
      <c r="AD311" s="24"/>
      <c r="AE311" s="23">
        <v>0</v>
      </c>
      <c r="AF311" s="23">
        <v>0</v>
      </c>
      <c r="AG311" s="23" t="s">
        <v>58</v>
      </c>
      <c r="AH311" s="23">
        <v>0</v>
      </c>
      <c r="AI311" s="23" t="s">
        <v>150</v>
      </c>
      <c r="AJ311" s="23" t="s">
        <v>60</v>
      </c>
      <c r="AK311" s="24"/>
      <c r="AL311" s="23" t="s">
        <v>61</v>
      </c>
      <c r="AM311" s="23" t="s">
        <v>62</v>
      </c>
      <c r="AN311" s="23" t="s">
        <v>151</v>
      </c>
      <c r="AO311" s="23" t="s">
        <v>152</v>
      </c>
      <c r="AP311" s="23" t="s">
        <v>347</v>
      </c>
      <c r="AQ311" s="23" t="s">
        <v>65</v>
      </c>
      <c r="AR311" s="23" t="s">
        <v>154</v>
      </c>
      <c r="AS311" s="23" t="s">
        <v>105</v>
      </c>
      <c r="AT311" s="23" t="s">
        <v>68</v>
      </c>
      <c r="AU311" s="23" t="s">
        <v>93</v>
      </c>
      <c r="AV311" s="23" t="s">
        <v>5740</v>
      </c>
      <c r="AW311" s="23" t="s">
        <v>4664</v>
      </c>
      <c r="AX311" s="23">
        <v>0</v>
      </c>
      <c r="AY311" s="23" t="s">
        <v>5946</v>
      </c>
      <c r="AZ311" s="23" t="s">
        <v>4594</v>
      </c>
      <c r="BA311" s="29">
        <v>41928</v>
      </c>
      <c r="BB311" s="23"/>
      <c r="BC311" s="29">
        <f t="shared" si="20"/>
        <v>41928</v>
      </c>
      <c r="BD311" s="41" t="str">
        <f t="shared" si="21"/>
        <v xml:space="preserve">06/06/2017 </v>
      </c>
      <c r="BE311" s="42">
        <f t="shared" si="22"/>
        <v>964</v>
      </c>
      <c r="BF311" s="43">
        <f t="shared" si="23"/>
        <v>32.133333333333333</v>
      </c>
    </row>
    <row r="312" spans="1:58" x14ac:dyDescent="0.25">
      <c r="A312" s="101" t="s">
        <v>5521</v>
      </c>
      <c r="B312" s="23" t="s">
        <v>5950</v>
      </c>
      <c r="C312" s="24"/>
      <c r="D312" s="24"/>
      <c r="E312" s="24"/>
      <c r="F312" s="24"/>
      <c r="G312" s="24"/>
      <c r="H312" s="24"/>
      <c r="I312" s="69" t="s">
        <v>48</v>
      </c>
      <c r="J312" s="24"/>
      <c r="K312" s="24"/>
      <c r="L312" s="24"/>
      <c r="M312" s="24"/>
      <c r="N312" s="24"/>
      <c r="O312" s="70" t="s">
        <v>375</v>
      </c>
      <c r="P312" s="23">
        <v>2413084</v>
      </c>
      <c r="Q312" s="23" t="s">
        <v>5947</v>
      </c>
      <c r="R312" s="23" t="s">
        <v>5948</v>
      </c>
      <c r="S312" s="23" t="s">
        <v>129</v>
      </c>
      <c r="T312" s="24"/>
      <c r="U312" s="23" t="s">
        <v>5949</v>
      </c>
      <c r="V312" s="24"/>
      <c r="W312" s="23" t="s">
        <v>56</v>
      </c>
      <c r="X312" s="23">
        <v>0</v>
      </c>
      <c r="Y312" s="23">
        <v>0</v>
      </c>
      <c r="Z312" s="23" t="s">
        <v>56</v>
      </c>
      <c r="AA312" s="23" t="s">
        <v>56</v>
      </c>
      <c r="AB312" s="23" t="s">
        <v>56</v>
      </c>
      <c r="AC312" s="23">
        <v>0</v>
      </c>
      <c r="AD312" s="24"/>
      <c r="AE312" s="23">
        <v>0</v>
      </c>
      <c r="AF312" s="23">
        <v>0</v>
      </c>
      <c r="AG312" s="23" t="s">
        <v>58</v>
      </c>
      <c r="AH312" s="23">
        <v>0</v>
      </c>
      <c r="AI312" s="23" t="s">
        <v>59</v>
      </c>
      <c r="AJ312" s="23" t="s">
        <v>60</v>
      </c>
      <c r="AK312" s="24"/>
      <c r="AL312" s="23" t="s">
        <v>61</v>
      </c>
      <c r="AM312" s="23" t="s">
        <v>133</v>
      </c>
      <c r="AN312" s="23" t="s">
        <v>538</v>
      </c>
      <c r="AO312" s="23" t="s">
        <v>88</v>
      </c>
      <c r="AP312" s="23" t="s">
        <v>89</v>
      </c>
      <c r="AQ312" s="23" t="s">
        <v>103</v>
      </c>
      <c r="AR312" s="23" t="s">
        <v>1078</v>
      </c>
      <c r="AS312" s="23" t="s">
        <v>67</v>
      </c>
      <c r="AT312" s="23" t="s">
        <v>68</v>
      </c>
      <c r="AU312" s="23" t="s">
        <v>93</v>
      </c>
      <c r="AV312" s="23" t="s">
        <v>5549</v>
      </c>
      <c r="AW312" s="23" t="s">
        <v>70</v>
      </c>
      <c r="AX312" s="23">
        <v>0</v>
      </c>
      <c r="AY312" s="23" t="s">
        <v>5950</v>
      </c>
      <c r="AZ312" s="23" t="s">
        <v>3105</v>
      </c>
      <c r="BA312" s="29">
        <v>42773</v>
      </c>
      <c r="BB312" s="23"/>
      <c r="BC312" s="29">
        <f t="shared" si="20"/>
        <v>42773</v>
      </c>
      <c r="BD312" s="41" t="str">
        <f t="shared" si="21"/>
        <v xml:space="preserve">05/06/2017 </v>
      </c>
      <c r="BE312" s="42">
        <f t="shared" si="22"/>
        <v>118</v>
      </c>
      <c r="BF312" s="43">
        <f t="shared" si="23"/>
        <v>3.9333333333333331</v>
      </c>
    </row>
    <row r="313" spans="1:58" x14ac:dyDescent="0.25">
      <c r="A313" s="101" t="s">
        <v>5521</v>
      </c>
      <c r="B313" s="23" t="s">
        <v>5954</v>
      </c>
      <c r="C313" s="24"/>
      <c r="D313" s="24"/>
      <c r="E313" s="24"/>
      <c r="F313" s="24"/>
      <c r="G313" s="24"/>
      <c r="H313" s="24"/>
      <c r="I313" s="69" t="s">
        <v>902</v>
      </c>
      <c r="J313" s="24"/>
      <c r="K313" s="24"/>
      <c r="L313" s="24"/>
      <c r="M313" s="24"/>
      <c r="N313" s="24"/>
      <c r="O313" s="70" t="s">
        <v>375</v>
      </c>
      <c r="P313" s="23">
        <v>1642449</v>
      </c>
      <c r="Q313" s="23" t="s">
        <v>5951</v>
      </c>
      <c r="R313" s="23" t="s">
        <v>5952</v>
      </c>
      <c r="S313" s="23" t="s">
        <v>52</v>
      </c>
      <c r="T313" s="24"/>
      <c r="U313" s="24"/>
      <c r="V313" s="24"/>
      <c r="W313" s="23" t="s">
        <v>56</v>
      </c>
      <c r="X313" s="23">
        <v>0</v>
      </c>
      <c r="Y313" s="23">
        <v>0</v>
      </c>
      <c r="Z313" s="23" t="s">
        <v>56</v>
      </c>
      <c r="AA313" s="23" t="s">
        <v>56</v>
      </c>
      <c r="AB313" s="23" t="s">
        <v>56</v>
      </c>
      <c r="AC313" s="23">
        <v>0</v>
      </c>
      <c r="AD313" s="24"/>
      <c r="AE313" s="23">
        <v>0</v>
      </c>
      <c r="AF313" s="23">
        <v>0</v>
      </c>
      <c r="AG313" s="23" t="s">
        <v>58</v>
      </c>
      <c r="AH313" s="23">
        <v>0</v>
      </c>
      <c r="AI313" s="23" t="s">
        <v>59</v>
      </c>
      <c r="AJ313" s="23" t="s">
        <v>60</v>
      </c>
      <c r="AK313" s="24"/>
      <c r="AL313" s="23" t="s">
        <v>61</v>
      </c>
      <c r="AM313" s="23" t="s">
        <v>270</v>
      </c>
      <c r="AN313" s="23" t="s">
        <v>199</v>
      </c>
      <c r="AO313" s="23" t="s">
        <v>64</v>
      </c>
      <c r="AP313" s="23" t="s">
        <v>169</v>
      </c>
      <c r="AQ313" s="23" t="s">
        <v>65</v>
      </c>
      <c r="AR313" s="23" t="s">
        <v>5953</v>
      </c>
      <c r="AS313" s="23" t="s">
        <v>92</v>
      </c>
      <c r="AT313" s="23" t="s">
        <v>68</v>
      </c>
      <c r="AU313" s="23" t="s">
        <v>93</v>
      </c>
      <c r="AV313" s="23" t="s">
        <v>5740</v>
      </c>
      <c r="AW313" s="23" t="s">
        <v>231</v>
      </c>
      <c r="AX313" s="23">
        <v>0</v>
      </c>
      <c r="AY313" s="23" t="s">
        <v>5954</v>
      </c>
      <c r="AZ313" s="23" t="s">
        <v>870</v>
      </c>
      <c r="BA313" s="29">
        <v>41416</v>
      </c>
      <c r="BB313" s="23"/>
      <c r="BC313" s="29">
        <f t="shared" si="20"/>
        <v>41416</v>
      </c>
      <c r="BD313" s="41" t="str">
        <f t="shared" si="21"/>
        <v xml:space="preserve">06/06/2017 </v>
      </c>
      <c r="BE313" s="42">
        <f t="shared" si="22"/>
        <v>1476</v>
      </c>
      <c r="BF313" s="43">
        <f t="shared" si="23"/>
        <v>49.2</v>
      </c>
    </row>
    <row r="314" spans="1:58" x14ac:dyDescent="0.25">
      <c r="A314" s="101" t="s">
        <v>5521</v>
      </c>
      <c r="B314" s="23" t="s">
        <v>5958</v>
      </c>
      <c r="C314" s="24"/>
      <c r="D314" s="24"/>
      <c r="E314" s="24"/>
      <c r="F314" s="24"/>
      <c r="G314" s="24"/>
      <c r="H314" s="24"/>
      <c r="I314" s="69" t="s">
        <v>369</v>
      </c>
      <c r="J314" s="24"/>
      <c r="K314" s="24"/>
      <c r="L314" s="24"/>
      <c r="M314" s="24"/>
      <c r="N314" s="24"/>
      <c r="O314" s="38" t="s">
        <v>49</v>
      </c>
      <c r="P314" s="23">
        <v>1315528</v>
      </c>
      <c r="Q314" s="23" t="s">
        <v>5955</v>
      </c>
      <c r="R314" s="23" t="s">
        <v>5956</v>
      </c>
      <c r="S314" s="23" t="s">
        <v>52</v>
      </c>
      <c r="T314" s="24"/>
      <c r="U314" s="23" t="s">
        <v>5957</v>
      </c>
      <c r="V314" s="24"/>
      <c r="W314" s="23" t="s">
        <v>56</v>
      </c>
      <c r="X314" s="23">
        <v>0</v>
      </c>
      <c r="Y314" s="23">
        <v>0</v>
      </c>
      <c r="Z314" s="23" t="s">
        <v>56</v>
      </c>
      <c r="AA314" s="23" t="s">
        <v>56</v>
      </c>
      <c r="AB314" s="23" t="s">
        <v>56</v>
      </c>
      <c r="AC314" s="23">
        <v>0</v>
      </c>
      <c r="AD314" s="24"/>
      <c r="AE314" s="23">
        <v>0</v>
      </c>
      <c r="AF314" s="23">
        <v>0</v>
      </c>
      <c r="AG314" s="23" t="s">
        <v>58</v>
      </c>
      <c r="AH314" s="23">
        <v>0</v>
      </c>
      <c r="AI314" s="23" t="s">
        <v>59</v>
      </c>
      <c r="AJ314" s="23" t="s">
        <v>60</v>
      </c>
      <c r="AK314" s="24"/>
      <c r="AL314" s="23" t="s">
        <v>61</v>
      </c>
      <c r="AM314" s="23" t="s">
        <v>270</v>
      </c>
      <c r="AN314" s="23" t="s">
        <v>199</v>
      </c>
      <c r="AO314" s="23" t="s">
        <v>64</v>
      </c>
      <c r="AP314" s="23" t="s">
        <v>169</v>
      </c>
      <c r="AQ314" s="23" t="s">
        <v>65</v>
      </c>
      <c r="AR314" s="23" t="s">
        <v>123</v>
      </c>
      <c r="AS314" s="23" t="s">
        <v>105</v>
      </c>
      <c r="AT314" s="23" t="s">
        <v>68</v>
      </c>
      <c r="AU314" s="23" t="s">
        <v>93</v>
      </c>
      <c r="AV314" s="23" t="s">
        <v>5635</v>
      </c>
      <c r="AW314" s="23" t="s">
        <v>4717</v>
      </c>
      <c r="AX314" s="23">
        <v>0</v>
      </c>
      <c r="AY314" s="23" t="s">
        <v>5958</v>
      </c>
      <c r="AZ314" s="23" t="s">
        <v>5959</v>
      </c>
      <c r="BA314" s="29">
        <v>40663</v>
      </c>
      <c r="BB314" s="23"/>
      <c r="BC314" s="29">
        <f t="shared" si="20"/>
        <v>40663</v>
      </c>
      <c r="BD314" s="41" t="str">
        <f t="shared" si="21"/>
        <v xml:space="preserve">14/06/2017 </v>
      </c>
      <c r="BE314" s="42">
        <f t="shared" si="22"/>
        <v>2237</v>
      </c>
      <c r="BF314" s="43">
        <f t="shared" si="23"/>
        <v>74.566666666666663</v>
      </c>
    </row>
    <row r="315" spans="1:58" x14ac:dyDescent="0.25">
      <c r="A315" s="101" t="s">
        <v>5521</v>
      </c>
      <c r="B315" s="23" t="s">
        <v>5963</v>
      </c>
      <c r="C315" s="24"/>
      <c r="D315" s="24"/>
      <c r="E315" s="24"/>
      <c r="F315" s="24"/>
      <c r="G315" s="24"/>
      <c r="H315" s="24"/>
      <c r="I315" s="69" t="s">
        <v>48</v>
      </c>
      <c r="J315" s="24"/>
      <c r="K315" s="24"/>
      <c r="L315" s="24"/>
      <c r="M315" s="24"/>
      <c r="N315" s="24"/>
      <c r="O315" s="70" t="s">
        <v>375</v>
      </c>
      <c r="P315" s="23">
        <v>1778554</v>
      </c>
      <c r="Q315" s="23" t="s">
        <v>5960</v>
      </c>
      <c r="R315" s="23" t="s">
        <v>5961</v>
      </c>
      <c r="S315" s="23" t="s">
        <v>52</v>
      </c>
      <c r="T315" s="24"/>
      <c r="U315" s="24"/>
      <c r="V315" s="24"/>
      <c r="W315" s="23" t="s">
        <v>56</v>
      </c>
      <c r="X315" s="23">
        <v>0</v>
      </c>
      <c r="Y315" s="23">
        <v>0</v>
      </c>
      <c r="Z315" s="23" t="s">
        <v>56</v>
      </c>
      <c r="AA315" s="23" t="s">
        <v>56</v>
      </c>
      <c r="AB315" s="23" t="s">
        <v>56</v>
      </c>
      <c r="AC315" s="23">
        <v>0</v>
      </c>
      <c r="AD315" s="24"/>
      <c r="AE315" s="23">
        <v>0</v>
      </c>
      <c r="AF315" s="23">
        <v>0</v>
      </c>
      <c r="AG315" s="23" t="s">
        <v>58</v>
      </c>
      <c r="AH315" s="23">
        <v>0</v>
      </c>
      <c r="AI315" s="23" t="s">
        <v>59</v>
      </c>
      <c r="AJ315" s="23" t="s">
        <v>60</v>
      </c>
      <c r="AK315" s="24"/>
      <c r="AL315" s="23" t="s">
        <v>61</v>
      </c>
      <c r="AM315" s="23" t="s">
        <v>2955</v>
      </c>
      <c r="AN315" s="23" t="s">
        <v>5962</v>
      </c>
      <c r="AO315" s="23" t="s">
        <v>88</v>
      </c>
      <c r="AP315" s="23" t="s">
        <v>347</v>
      </c>
      <c r="AQ315" s="23" t="s">
        <v>65</v>
      </c>
      <c r="AR315" s="23" t="s">
        <v>134</v>
      </c>
      <c r="AS315" s="23" t="s">
        <v>92</v>
      </c>
      <c r="AT315" s="23" t="s">
        <v>68</v>
      </c>
      <c r="AU315" s="23" t="s">
        <v>93</v>
      </c>
      <c r="AV315" s="23" t="s">
        <v>5635</v>
      </c>
      <c r="AW315" s="23" t="s">
        <v>106</v>
      </c>
      <c r="AX315" s="23">
        <v>0</v>
      </c>
      <c r="AY315" s="23" t="s">
        <v>5963</v>
      </c>
      <c r="AZ315" s="23" t="s">
        <v>5964</v>
      </c>
      <c r="BA315" s="29">
        <v>41663</v>
      </c>
      <c r="BB315" s="23"/>
      <c r="BC315" s="29">
        <f t="shared" si="20"/>
        <v>41663</v>
      </c>
      <c r="BD315" s="41" t="str">
        <f t="shared" si="21"/>
        <v xml:space="preserve">14/06/2017 </v>
      </c>
      <c r="BE315" s="42">
        <f t="shared" si="22"/>
        <v>1237</v>
      </c>
      <c r="BF315" s="43">
        <f t="shared" si="23"/>
        <v>41.233333333333334</v>
      </c>
    </row>
    <row r="316" spans="1:58" x14ac:dyDescent="0.25">
      <c r="A316" s="101" t="s">
        <v>5521</v>
      </c>
      <c r="B316" s="24" t="str">
        <f t="shared" ref="B316:B354" si="24">AY316</f>
        <v>02.02.507.0001011254/10</v>
      </c>
      <c r="C316" s="24"/>
      <c r="D316" s="24"/>
      <c r="E316" s="24"/>
      <c r="F316" s="24"/>
      <c r="G316" s="24"/>
      <c r="H316" s="24"/>
      <c r="I316" s="69" t="str">
        <f t="shared" ref="I316:I354" si="25">IF(AW316="Acordo antes da Sentença","ACORDO",IF(AW316="Acordo Após Decisão do Tribunal Estadual","ACORDO",IF(AW316="Acordos após a Sentença e até Decisão do Tribunal Estadual","ACORDO",IF(AW316="Procedência Parcial - 1ª Instância","PROCEDÊNCIA PARCIAL",IF(AW316="Procedência Parcial - 2ª Instância - Recurso do Autor","PROCEDÊNCIA PARCIAL",IF(AW316="Procedência Parcial - 2ª Instância - Recurso do Banco","PROCEDÊNCIA PARCIAL",IF(AW316="Procedência Total - 1ª Instância","PROCEDÊNCIA TOTAL",IF(AW316="Procedência Total - 2ª Instância - Recurso do Banco","PROCEDÊNCIA TOTAL",IF(AW316="Improcedência da Ação - 1ª Instância","PAGAMENTO ZERO",IF(AW316="Extinção Art. 267 - Sem Possibilidade Nova Ação - 1ª Instância","PAGAMENTO ZERO",IF(AW316="Extinção Art. 267 - Com Possibilidade Nova Ação - 1ª Instância","PAGAMENTO ZERO",IF(AW316="Improcedência da Ação - 2ª Instância - Recurso do Autor","PAGAMENTO ZERO",IF(AW316="Improcedência da Ação - 2ª Instância - Recurso do Banco","PAGAMENTO ZERO",IF(AW316="Extinção Art. 267 - Com Possibilidade Nova Ação - 2ª Instância - Recurso do Banco","PAGAMENTO ZERO",IF(AW316="Extinção Art. 267 - Com Possibilidade Nova Ação - 2ª Instância - Recurso do Banco","PAGAMENTO ZERO",IF(AW316="Procedência Total - 2ª Instância - Recurso do Autor","PROCEDÊNCIA TOTAL",IF(AW316="Cadastro para simples acompanhamento","PAGAMENTO ZERO")))))))))))))))))</f>
        <v>PAGAMENTO ZERO</v>
      </c>
      <c r="J316" s="24"/>
      <c r="K316" s="24"/>
      <c r="L316" s="24"/>
      <c r="M316" s="24"/>
      <c r="N316" s="24"/>
      <c r="O316" s="38" t="s">
        <v>49</v>
      </c>
      <c r="P316" s="23">
        <v>1261340</v>
      </c>
      <c r="Q316" s="23" t="s">
        <v>6303</v>
      </c>
      <c r="R316" s="23" t="s">
        <v>6304</v>
      </c>
      <c r="S316" s="23" t="s">
        <v>52</v>
      </c>
      <c r="T316" s="24"/>
      <c r="U316" s="24" t="s">
        <v>3751</v>
      </c>
      <c r="V316" s="24"/>
      <c r="W316" s="23" t="s">
        <v>56</v>
      </c>
      <c r="X316" s="23">
        <v>0</v>
      </c>
      <c r="Y316" s="23">
        <v>0</v>
      </c>
      <c r="Z316" s="23" t="s">
        <v>56</v>
      </c>
      <c r="AA316" s="23" t="s">
        <v>56</v>
      </c>
      <c r="AB316" s="23" t="s">
        <v>56</v>
      </c>
      <c r="AC316" s="23">
        <v>0</v>
      </c>
      <c r="AD316" s="24"/>
      <c r="AE316" s="23">
        <v>0</v>
      </c>
      <c r="AF316" s="23">
        <v>0</v>
      </c>
      <c r="AG316" s="23" t="s">
        <v>58</v>
      </c>
      <c r="AH316" s="23">
        <v>0</v>
      </c>
      <c r="AI316" s="23" t="s">
        <v>59</v>
      </c>
      <c r="AJ316" s="23" t="s">
        <v>60</v>
      </c>
      <c r="AK316" s="24"/>
      <c r="AL316" s="23" t="s">
        <v>61</v>
      </c>
      <c r="AM316" s="23" t="s">
        <v>62</v>
      </c>
      <c r="AN316" s="23" t="s">
        <v>2333</v>
      </c>
      <c r="AO316" s="23" t="s">
        <v>88</v>
      </c>
      <c r="AP316" s="23" t="s">
        <v>2367</v>
      </c>
      <c r="AQ316" s="23" t="s">
        <v>65</v>
      </c>
      <c r="AR316" s="23" t="s">
        <v>876</v>
      </c>
      <c r="AS316" s="23" t="s">
        <v>774</v>
      </c>
      <c r="AT316" s="23" t="s">
        <v>775</v>
      </c>
      <c r="AU316" s="23" t="s">
        <v>93</v>
      </c>
      <c r="AV316" s="23" t="s">
        <v>6000</v>
      </c>
      <c r="AW316" s="23" t="s">
        <v>274</v>
      </c>
      <c r="AX316" s="23">
        <v>0</v>
      </c>
      <c r="AY316" s="23" t="s">
        <v>6305</v>
      </c>
      <c r="AZ316" s="23" t="s">
        <v>6306</v>
      </c>
      <c r="BA316" s="29">
        <v>40466</v>
      </c>
      <c r="BB316" s="23"/>
      <c r="BC316" s="29">
        <f t="shared" si="20"/>
        <v>40466</v>
      </c>
      <c r="BD316" s="41" t="str">
        <f t="shared" si="21"/>
        <v xml:space="preserve">30/06/2017 </v>
      </c>
      <c r="BE316" s="42">
        <f t="shared" si="22"/>
        <v>2450</v>
      </c>
      <c r="BF316" s="43">
        <f t="shared" si="23"/>
        <v>81.666666666666671</v>
      </c>
    </row>
    <row r="317" spans="1:58" x14ac:dyDescent="0.25">
      <c r="A317" s="101" t="s">
        <v>5521</v>
      </c>
      <c r="B317" s="24" t="str">
        <f t="shared" si="24"/>
        <v>02.02.062.0000423765/07</v>
      </c>
      <c r="C317" s="24"/>
      <c r="D317" s="24"/>
      <c r="E317" s="24"/>
      <c r="F317" s="24"/>
      <c r="G317" s="24"/>
      <c r="H317" s="24"/>
      <c r="I317" s="69" t="str">
        <f t="shared" si="25"/>
        <v>PROCEDÊNCIA PARCIAL</v>
      </c>
      <c r="J317" s="24"/>
      <c r="K317" s="24"/>
      <c r="L317" s="24"/>
      <c r="M317" s="24"/>
      <c r="N317" s="24"/>
      <c r="O317" s="38" t="s">
        <v>49</v>
      </c>
      <c r="P317" s="23">
        <v>677108</v>
      </c>
      <c r="Q317" s="23" t="s">
        <v>6307</v>
      </c>
      <c r="R317" s="23" t="s">
        <v>6308</v>
      </c>
      <c r="S317" s="23" t="s">
        <v>2837</v>
      </c>
      <c r="T317" s="24"/>
      <c r="U317" s="24"/>
      <c r="V317" s="24"/>
      <c r="W317" s="23" t="s">
        <v>56</v>
      </c>
      <c r="X317" s="23">
        <v>0</v>
      </c>
      <c r="Y317" s="23">
        <v>0</v>
      </c>
      <c r="Z317" s="23" t="s">
        <v>56</v>
      </c>
      <c r="AA317" s="23" t="s">
        <v>56</v>
      </c>
      <c r="AB317" s="23" t="s">
        <v>56</v>
      </c>
      <c r="AC317" s="23">
        <v>0</v>
      </c>
      <c r="AD317" s="24" t="s">
        <v>102</v>
      </c>
      <c r="AE317" s="23">
        <v>0</v>
      </c>
      <c r="AF317" s="23">
        <v>28520</v>
      </c>
      <c r="AG317" s="23" t="s">
        <v>58</v>
      </c>
      <c r="AH317" s="23">
        <v>0</v>
      </c>
      <c r="AI317" s="23" t="s">
        <v>59</v>
      </c>
      <c r="AJ317" s="23" t="s">
        <v>562</v>
      </c>
      <c r="AK317" s="24" t="s">
        <v>563</v>
      </c>
      <c r="AL317" s="23" t="s">
        <v>61</v>
      </c>
      <c r="AM317" s="23" t="s">
        <v>270</v>
      </c>
      <c r="AN317" s="23" t="s">
        <v>1963</v>
      </c>
      <c r="AO317" s="23" t="s">
        <v>88</v>
      </c>
      <c r="AP317" s="23" t="s">
        <v>169</v>
      </c>
      <c r="AQ317" s="23" t="s">
        <v>65</v>
      </c>
      <c r="AR317" s="23" t="s">
        <v>441</v>
      </c>
      <c r="AS317" s="23" t="s">
        <v>92</v>
      </c>
      <c r="AT317" s="23" t="s">
        <v>2839</v>
      </c>
      <c r="AU317" s="23" t="s">
        <v>2840</v>
      </c>
      <c r="AV317" s="23" t="s">
        <v>5711</v>
      </c>
      <c r="AW317" s="23" t="s">
        <v>163</v>
      </c>
      <c r="AX317" s="23">
        <v>0</v>
      </c>
      <c r="AY317" s="23" t="s">
        <v>6309</v>
      </c>
      <c r="AZ317" s="23" t="s">
        <v>6310</v>
      </c>
      <c r="BA317" s="29">
        <v>39344</v>
      </c>
      <c r="BB317" s="23"/>
      <c r="BC317" s="29">
        <f t="shared" si="20"/>
        <v>39344</v>
      </c>
      <c r="BD317" s="41" t="str">
        <f t="shared" si="21"/>
        <v xml:space="preserve">01/06/2017 </v>
      </c>
      <c r="BE317" s="42">
        <f t="shared" si="22"/>
        <v>3543</v>
      </c>
      <c r="BF317" s="43">
        <f t="shared" si="23"/>
        <v>118.1</v>
      </c>
    </row>
    <row r="318" spans="1:58" x14ac:dyDescent="0.25">
      <c r="A318" s="101" t="s">
        <v>5521</v>
      </c>
      <c r="B318" s="24" t="str">
        <f t="shared" si="24"/>
        <v>02.02.507.0000679914/09</v>
      </c>
      <c r="C318" s="24"/>
      <c r="D318" s="24"/>
      <c r="E318" s="24"/>
      <c r="F318" s="24"/>
      <c r="G318" s="24"/>
      <c r="H318" s="24"/>
      <c r="I318" s="69" t="str">
        <f t="shared" si="25"/>
        <v>PROCEDÊNCIA PARCIAL</v>
      </c>
      <c r="J318" s="24"/>
      <c r="K318" s="24"/>
      <c r="L318" s="24"/>
      <c r="M318" s="24"/>
      <c r="N318" s="24"/>
      <c r="O318" s="38" t="s">
        <v>49</v>
      </c>
      <c r="P318" s="23">
        <v>1235558</v>
      </c>
      <c r="Q318" s="23" t="s">
        <v>6311</v>
      </c>
      <c r="R318" s="23" t="s">
        <v>6312</v>
      </c>
      <c r="S318" s="23" t="s">
        <v>52</v>
      </c>
      <c r="T318" s="24"/>
      <c r="U318" s="24" t="s">
        <v>6313</v>
      </c>
      <c r="V318" s="24"/>
      <c r="W318" s="23" t="s">
        <v>56</v>
      </c>
      <c r="X318" s="23">
        <v>0</v>
      </c>
      <c r="Y318" s="23">
        <v>0</v>
      </c>
      <c r="Z318" s="23" t="s">
        <v>56</v>
      </c>
      <c r="AA318" s="23" t="s">
        <v>56</v>
      </c>
      <c r="AB318" s="23" t="s">
        <v>56</v>
      </c>
      <c r="AC318" s="23">
        <v>0</v>
      </c>
      <c r="AD318" s="24"/>
      <c r="AE318" s="23">
        <v>0</v>
      </c>
      <c r="AF318" s="23">
        <v>0</v>
      </c>
      <c r="AG318" s="23" t="s">
        <v>58</v>
      </c>
      <c r="AH318" s="23">
        <v>0</v>
      </c>
      <c r="AI318" s="23" t="s">
        <v>59</v>
      </c>
      <c r="AJ318" s="23" t="s">
        <v>60</v>
      </c>
      <c r="AK318" s="24"/>
      <c r="AL318" s="23" t="s">
        <v>61</v>
      </c>
      <c r="AM318" s="23" t="s">
        <v>270</v>
      </c>
      <c r="AN318" s="23" t="s">
        <v>199</v>
      </c>
      <c r="AO318" s="23" t="s">
        <v>88</v>
      </c>
      <c r="AP318" s="23" t="s">
        <v>347</v>
      </c>
      <c r="AQ318" s="23" t="s">
        <v>65</v>
      </c>
      <c r="AR318" s="23" t="s">
        <v>1741</v>
      </c>
      <c r="AS318" s="23" t="s">
        <v>272</v>
      </c>
      <c r="AT318" s="23" t="s">
        <v>273</v>
      </c>
      <c r="AU318" s="23" t="s">
        <v>93</v>
      </c>
      <c r="AV318" s="23" t="s">
        <v>6127</v>
      </c>
      <c r="AW318" s="23" t="s">
        <v>163</v>
      </c>
      <c r="AX318" s="23">
        <v>0</v>
      </c>
      <c r="AY318" s="23" t="s">
        <v>6314</v>
      </c>
      <c r="AZ318" s="23" t="s">
        <v>6315</v>
      </c>
      <c r="BA318" s="29">
        <v>40389</v>
      </c>
      <c r="BB318" s="23"/>
      <c r="BC318" s="29">
        <f t="shared" si="20"/>
        <v>40389</v>
      </c>
      <c r="BD318" s="41" t="str">
        <f t="shared" si="21"/>
        <v xml:space="preserve">21/06/2017 </v>
      </c>
      <c r="BE318" s="42">
        <f t="shared" si="22"/>
        <v>2518</v>
      </c>
      <c r="BF318" s="43">
        <f t="shared" si="23"/>
        <v>83.933333333333337</v>
      </c>
    </row>
    <row r="319" spans="1:58" x14ac:dyDescent="0.25">
      <c r="A319" s="101" t="s">
        <v>5521</v>
      </c>
      <c r="B319" s="24" t="str">
        <f t="shared" si="24"/>
        <v>02.02.507.0001065438/11</v>
      </c>
      <c r="C319" s="24"/>
      <c r="D319" s="24"/>
      <c r="E319" s="24"/>
      <c r="F319" s="24"/>
      <c r="G319" s="24"/>
      <c r="H319" s="24"/>
      <c r="I319" s="69" t="s">
        <v>369</v>
      </c>
      <c r="J319" s="24"/>
      <c r="K319" s="24"/>
      <c r="L319" s="24"/>
      <c r="M319" s="24"/>
      <c r="N319" s="24"/>
      <c r="O319" s="38" t="s">
        <v>49</v>
      </c>
      <c r="P319" s="23">
        <v>1315528</v>
      </c>
      <c r="Q319" s="23" t="s">
        <v>5955</v>
      </c>
      <c r="R319" s="23" t="s">
        <v>5956</v>
      </c>
      <c r="S319" s="23" t="s">
        <v>52</v>
      </c>
      <c r="T319" s="24"/>
      <c r="U319" s="24" t="s">
        <v>5957</v>
      </c>
      <c r="V319" s="24"/>
      <c r="W319" s="23" t="s">
        <v>56</v>
      </c>
      <c r="X319" s="23">
        <v>0</v>
      </c>
      <c r="Y319" s="23">
        <v>0</v>
      </c>
      <c r="Z319" s="23" t="s">
        <v>56</v>
      </c>
      <c r="AA319" s="23" t="s">
        <v>56</v>
      </c>
      <c r="AB319" s="23" t="s">
        <v>56</v>
      </c>
      <c r="AC319" s="23">
        <v>0</v>
      </c>
      <c r="AD319" s="24"/>
      <c r="AE319" s="23">
        <v>0</v>
      </c>
      <c r="AF319" s="23">
        <v>0</v>
      </c>
      <c r="AG319" s="23" t="s">
        <v>58</v>
      </c>
      <c r="AH319" s="23">
        <v>0</v>
      </c>
      <c r="AI319" s="23" t="s">
        <v>59</v>
      </c>
      <c r="AJ319" s="23" t="s">
        <v>60</v>
      </c>
      <c r="AK319" s="24"/>
      <c r="AL319" s="23" t="s">
        <v>61</v>
      </c>
      <c r="AM319" s="23" t="s">
        <v>270</v>
      </c>
      <c r="AN319" s="23" t="s">
        <v>199</v>
      </c>
      <c r="AO319" s="23" t="s">
        <v>64</v>
      </c>
      <c r="AP319" s="23" t="s">
        <v>169</v>
      </c>
      <c r="AQ319" s="23" t="s">
        <v>65</v>
      </c>
      <c r="AR319" s="23" t="s">
        <v>123</v>
      </c>
      <c r="AS319" s="23" t="s">
        <v>105</v>
      </c>
      <c r="AT319" s="23" t="s">
        <v>68</v>
      </c>
      <c r="AU319" s="23" t="s">
        <v>93</v>
      </c>
      <c r="AV319" s="23" t="s">
        <v>5635</v>
      </c>
      <c r="AW319" s="23" t="s">
        <v>4717</v>
      </c>
      <c r="AX319" s="23">
        <v>0</v>
      </c>
      <c r="AY319" s="23" t="s">
        <v>5958</v>
      </c>
      <c r="AZ319" s="23" t="s">
        <v>5959</v>
      </c>
      <c r="BA319" s="29">
        <v>40663</v>
      </c>
      <c r="BB319" s="23"/>
      <c r="BC319" s="29">
        <f t="shared" si="20"/>
        <v>40663</v>
      </c>
      <c r="BD319" s="41" t="str">
        <f t="shared" si="21"/>
        <v xml:space="preserve">14/06/2017 </v>
      </c>
      <c r="BE319" s="42">
        <f t="shared" si="22"/>
        <v>2237</v>
      </c>
      <c r="BF319" s="43">
        <f t="shared" si="23"/>
        <v>74.566666666666663</v>
      </c>
    </row>
    <row r="320" spans="1:58" x14ac:dyDescent="0.25">
      <c r="A320" s="101" t="s">
        <v>5521</v>
      </c>
      <c r="B320" s="24" t="str">
        <f t="shared" si="24"/>
        <v>02.02.507.0002438714/17</v>
      </c>
      <c r="C320" s="24"/>
      <c r="D320" s="24"/>
      <c r="E320" s="24"/>
      <c r="F320" s="24"/>
      <c r="G320" s="24"/>
      <c r="H320" s="24"/>
      <c r="I320" s="69" t="str">
        <f t="shared" si="25"/>
        <v>ACORDO</v>
      </c>
      <c r="J320" s="24"/>
      <c r="K320" s="24"/>
      <c r="L320" s="24"/>
      <c r="M320" s="24"/>
      <c r="N320" s="24"/>
      <c r="O320" s="70" t="str">
        <f>IF(AND(BA320&gt;=[1]validação!$F$1),"ZURICH SANTANDER","ESCROW")</f>
        <v>ZURICH SANTANDER</v>
      </c>
      <c r="P320" s="23">
        <v>2438714</v>
      </c>
      <c r="Q320" s="23" t="s">
        <v>6316</v>
      </c>
      <c r="R320" s="23" t="s">
        <v>6317</v>
      </c>
      <c r="S320" s="23" t="s">
        <v>52</v>
      </c>
      <c r="T320" s="24"/>
      <c r="U320" s="24"/>
      <c r="V320" s="24"/>
      <c r="W320" s="23" t="s">
        <v>56</v>
      </c>
      <c r="X320" s="23">
        <v>0</v>
      </c>
      <c r="Y320" s="23">
        <v>0</v>
      </c>
      <c r="Z320" s="23" t="s">
        <v>56</v>
      </c>
      <c r="AA320" s="23" t="s">
        <v>56</v>
      </c>
      <c r="AB320" s="23" t="s">
        <v>56</v>
      </c>
      <c r="AC320" s="23">
        <v>0</v>
      </c>
      <c r="AD320" s="24"/>
      <c r="AE320" s="23">
        <v>0</v>
      </c>
      <c r="AF320" s="23">
        <v>0</v>
      </c>
      <c r="AG320" s="23" t="s">
        <v>58</v>
      </c>
      <c r="AH320" s="23">
        <v>0</v>
      </c>
      <c r="AI320" s="23" t="s">
        <v>59</v>
      </c>
      <c r="AJ320" s="23" t="s">
        <v>60</v>
      </c>
      <c r="AK320" s="24"/>
      <c r="AL320" s="23" t="s">
        <v>61</v>
      </c>
      <c r="AM320" s="23" t="s">
        <v>86</v>
      </c>
      <c r="AN320" s="23" t="s">
        <v>161</v>
      </c>
      <c r="AO320" s="23" t="s">
        <v>88</v>
      </c>
      <c r="AP320" s="23" t="s">
        <v>89</v>
      </c>
      <c r="AQ320" s="23" t="s">
        <v>90</v>
      </c>
      <c r="AR320" s="23" t="s">
        <v>6318</v>
      </c>
      <c r="AS320" s="23" t="s">
        <v>92</v>
      </c>
      <c r="AT320" s="23" t="s">
        <v>68</v>
      </c>
      <c r="AU320" s="23" t="s">
        <v>93</v>
      </c>
      <c r="AV320" s="23" t="s">
        <v>5975</v>
      </c>
      <c r="AW320" s="23" t="s">
        <v>70</v>
      </c>
      <c r="AX320" s="23">
        <v>0</v>
      </c>
      <c r="AY320" s="23" t="s">
        <v>6319</v>
      </c>
      <c r="AZ320" s="23" t="s">
        <v>6320</v>
      </c>
      <c r="BA320" s="29">
        <v>42844</v>
      </c>
      <c r="BB320" s="23"/>
      <c r="BC320" s="29">
        <f t="shared" si="20"/>
        <v>42844</v>
      </c>
      <c r="BD320" s="41" t="str">
        <f t="shared" si="21"/>
        <v xml:space="preserve">22/06/2017 </v>
      </c>
      <c r="BE320" s="42">
        <f t="shared" si="22"/>
        <v>64</v>
      </c>
      <c r="BF320" s="43">
        <f t="shared" si="23"/>
        <v>2.1333333333333333</v>
      </c>
    </row>
    <row r="321" spans="1:58" x14ac:dyDescent="0.25">
      <c r="A321" s="101" t="s">
        <v>5521</v>
      </c>
      <c r="B321" s="24" t="str">
        <f t="shared" si="24"/>
        <v>02.02.507.0002259960/16</v>
      </c>
      <c r="C321" s="24"/>
      <c r="D321" s="24"/>
      <c r="E321" s="24"/>
      <c r="F321" s="24"/>
      <c r="G321" s="24"/>
      <c r="H321" s="24"/>
      <c r="I321" s="69" t="str">
        <f t="shared" si="25"/>
        <v>PROCEDÊNCIA TOTAL</v>
      </c>
      <c r="J321" s="24"/>
      <c r="K321" s="24"/>
      <c r="L321" s="24"/>
      <c r="M321" s="24"/>
      <c r="N321" s="24"/>
      <c r="O321" s="70" t="str">
        <f>IF(AND(BA321&gt;=[1]validação!$F$1),"ZURICH SANTANDER","ESCROW")</f>
        <v>ZURICH SANTANDER</v>
      </c>
      <c r="P321" s="23">
        <v>2259960</v>
      </c>
      <c r="Q321" s="23" t="s">
        <v>6321</v>
      </c>
      <c r="R321" s="23" t="s">
        <v>6322</v>
      </c>
      <c r="S321" s="23" t="s">
        <v>52</v>
      </c>
      <c r="T321" s="24"/>
      <c r="U321" s="24" t="s">
        <v>1602</v>
      </c>
      <c r="V321" s="24"/>
      <c r="W321" s="23" t="s">
        <v>56</v>
      </c>
      <c r="X321" s="23">
        <v>0</v>
      </c>
      <c r="Y321" s="23">
        <v>0</v>
      </c>
      <c r="Z321" s="23" t="s">
        <v>56</v>
      </c>
      <c r="AA321" s="23" t="s">
        <v>56</v>
      </c>
      <c r="AB321" s="23" t="s">
        <v>56</v>
      </c>
      <c r="AC321" s="23">
        <v>0</v>
      </c>
      <c r="AD321" s="24"/>
      <c r="AE321" s="23">
        <v>0</v>
      </c>
      <c r="AF321" s="23">
        <v>0</v>
      </c>
      <c r="AG321" s="23" t="s">
        <v>58</v>
      </c>
      <c r="AH321" s="23">
        <v>0</v>
      </c>
      <c r="AI321" s="23" t="s">
        <v>59</v>
      </c>
      <c r="AJ321" s="23" t="s">
        <v>60</v>
      </c>
      <c r="AK321" s="24"/>
      <c r="AL321" s="23" t="s">
        <v>61</v>
      </c>
      <c r="AM321" s="23" t="s">
        <v>345</v>
      </c>
      <c r="AN321" s="23" t="s">
        <v>346</v>
      </c>
      <c r="AO321" s="23" t="s">
        <v>88</v>
      </c>
      <c r="AP321" s="23" t="s">
        <v>89</v>
      </c>
      <c r="AQ321" s="23" t="s">
        <v>103</v>
      </c>
      <c r="AR321" s="23" t="s">
        <v>6323</v>
      </c>
      <c r="AS321" s="23" t="s">
        <v>92</v>
      </c>
      <c r="AT321" s="23" t="s">
        <v>68</v>
      </c>
      <c r="AU321" s="23" t="s">
        <v>93</v>
      </c>
      <c r="AV321" s="23" t="s">
        <v>5975</v>
      </c>
      <c r="AW321" s="23" t="s">
        <v>191</v>
      </c>
      <c r="AX321" s="23">
        <v>0</v>
      </c>
      <c r="AY321" s="23" t="s">
        <v>6324</v>
      </c>
      <c r="AZ321" s="23" t="s">
        <v>3627</v>
      </c>
      <c r="BA321" s="29">
        <v>42518</v>
      </c>
      <c r="BB321" s="23"/>
      <c r="BC321" s="29">
        <f t="shared" si="20"/>
        <v>42518</v>
      </c>
      <c r="BD321" s="41" t="str">
        <f t="shared" si="21"/>
        <v xml:space="preserve">22/06/2017 </v>
      </c>
      <c r="BE321" s="42">
        <f t="shared" si="22"/>
        <v>390</v>
      </c>
      <c r="BF321" s="43">
        <f t="shared" si="23"/>
        <v>13</v>
      </c>
    </row>
    <row r="322" spans="1:58" x14ac:dyDescent="0.25">
      <c r="A322" s="101" t="s">
        <v>5521</v>
      </c>
      <c r="B322" s="24" t="str">
        <f t="shared" si="24"/>
        <v>02.02.507.0002324876/16</v>
      </c>
      <c r="C322" s="24"/>
      <c r="D322" s="24"/>
      <c r="E322" s="24"/>
      <c r="F322" s="24"/>
      <c r="G322" s="24"/>
      <c r="H322" s="24"/>
      <c r="I322" s="69" t="str">
        <f t="shared" si="25"/>
        <v>PAGAMENTO ZERO</v>
      </c>
      <c r="J322" s="24"/>
      <c r="K322" s="24"/>
      <c r="L322" s="24"/>
      <c r="M322" s="24"/>
      <c r="N322" s="24"/>
      <c r="O322" s="70" t="str">
        <f>IF(AND(BA322&gt;=[1]validação!$F$1),"ZURICH SANTANDER","ESCROW")</f>
        <v>ZURICH SANTANDER</v>
      </c>
      <c r="P322" s="23">
        <v>2324876</v>
      </c>
      <c r="Q322" s="23" t="s">
        <v>5897</v>
      </c>
      <c r="R322" s="23" t="s">
        <v>5898</v>
      </c>
      <c r="S322" s="23" t="s">
        <v>52</v>
      </c>
      <c r="T322" s="24"/>
      <c r="U322" s="24" t="s">
        <v>1597</v>
      </c>
      <c r="V322" s="24"/>
      <c r="W322" s="23" t="s">
        <v>56</v>
      </c>
      <c r="X322" s="23">
        <v>0</v>
      </c>
      <c r="Y322" s="23">
        <v>0</v>
      </c>
      <c r="Z322" s="23" t="s">
        <v>56</v>
      </c>
      <c r="AA322" s="23" t="s">
        <v>56</v>
      </c>
      <c r="AB322" s="23" t="s">
        <v>56</v>
      </c>
      <c r="AC322" s="23">
        <v>0</v>
      </c>
      <c r="AD322" s="24"/>
      <c r="AE322" s="23">
        <v>0</v>
      </c>
      <c r="AF322" s="23">
        <v>0</v>
      </c>
      <c r="AG322" s="23" t="s">
        <v>58</v>
      </c>
      <c r="AH322" s="23">
        <v>0</v>
      </c>
      <c r="AI322" s="23" t="s">
        <v>59</v>
      </c>
      <c r="AJ322" s="23" t="s">
        <v>60</v>
      </c>
      <c r="AK322" s="24"/>
      <c r="AL322" s="23" t="s">
        <v>61</v>
      </c>
      <c r="AM322" s="23" t="s">
        <v>345</v>
      </c>
      <c r="AN322" s="23" t="s">
        <v>346</v>
      </c>
      <c r="AO322" s="23" t="s">
        <v>88</v>
      </c>
      <c r="AP322" s="23" t="s">
        <v>89</v>
      </c>
      <c r="AQ322" s="23" t="s">
        <v>103</v>
      </c>
      <c r="AR322" s="23" t="s">
        <v>5821</v>
      </c>
      <c r="AS322" s="23" t="s">
        <v>105</v>
      </c>
      <c r="AT322" s="23" t="s">
        <v>68</v>
      </c>
      <c r="AU322" s="23" t="s">
        <v>93</v>
      </c>
      <c r="AV322" s="23" t="s">
        <v>5527</v>
      </c>
      <c r="AW322" s="23" t="s">
        <v>155</v>
      </c>
      <c r="AX322" s="23">
        <v>0</v>
      </c>
      <c r="AY322" s="23" t="s">
        <v>5899</v>
      </c>
      <c r="AZ322" s="23" t="s">
        <v>1599</v>
      </c>
      <c r="BA322" s="29">
        <v>42628</v>
      </c>
      <c r="BB322" s="23"/>
      <c r="BC322" s="29">
        <f t="shared" si="20"/>
        <v>42628</v>
      </c>
      <c r="BD322" s="41" t="str">
        <f t="shared" si="21"/>
        <v xml:space="preserve">16/06/2017 </v>
      </c>
      <c r="BE322" s="42">
        <f t="shared" si="22"/>
        <v>274</v>
      </c>
      <c r="BF322" s="43">
        <f t="shared" si="23"/>
        <v>9.1333333333333329</v>
      </c>
    </row>
    <row r="323" spans="1:58" x14ac:dyDescent="0.25">
      <c r="A323" s="101" t="s">
        <v>5521</v>
      </c>
      <c r="B323" s="24" t="str">
        <f t="shared" si="24"/>
        <v>02.02.507.0002399590/16</v>
      </c>
      <c r="C323" s="24"/>
      <c r="D323" s="24"/>
      <c r="E323" s="24"/>
      <c r="F323" s="24"/>
      <c r="G323" s="24"/>
      <c r="H323" s="24"/>
      <c r="I323" s="69" t="str">
        <f t="shared" si="25"/>
        <v>PAGAMENTO ZERO</v>
      </c>
      <c r="J323" s="24"/>
      <c r="K323" s="24"/>
      <c r="L323" s="24"/>
      <c r="M323" s="24"/>
      <c r="N323" s="24"/>
      <c r="O323" s="70" t="str">
        <f>IF(AND(BA323&gt;=[1]validação!$F$1),"ZURICH SANTANDER","ESCROW")</f>
        <v>ZURICH SANTANDER</v>
      </c>
      <c r="P323" s="23">
        <v>2399590</v>
      </c>
      <c r="Q323" s="23" t="s">
        <v>5892</v>
      </c>
      <c r="R323" s="23" t="s">
        <v>5893</v>
      </c>
      <c r="S323" s="23" t="s">
        <v>52</v>
      </c>
      <c r="T323" s="24" t="s">
        <v>5894</v>
      </c>
      <c r="U323" s="24" t="s">
        <v>1597</v>
      </c>
      <c r="V323" s="24"/>
      <c r="W323" s="23" t="s">
        <v>56</v>
      </c>
      <c r="X323" s="23">
        <v>0</v>
      </c>
      <c r="Y323" s="23">
        <v>10018.91</v>
      </c>
      <c r="Z323" s="23" t="s">
        <v>56</v>
      </c>
      <c r="AA323" s="23" t="s">
        <v>56</v>
      </c>
      <c r="AB323" s="23" t="s">
        <v>56</v>
      </c>
      <c r="AC323" s="23">
        <v>0</v>
      </c>
      <c r="AD323" s="24"/>
      <c r="AE323" s="23">
        <v>0</v>
      </c>
      <c r="AF323" s="23">
        <v>0</v>
      </c>
      <c r="AG323" s="23" t="s">
        <v>58</v>
      </c>
      <c r="AH323" s="23">
        <v>0</v>
      </c>
      <c r="AI323" s="23" t="s">
        <v>59</v>
      </c>
      <c r="AJ323" s="23" t="s">
        <v>60</v>
      </c>
      <c r="AK323" s="24"/>
      <c r="AL323" s="23" t="s">
        <v>61</v>
      </c>
      <c r="AM323" s="23" t="s">
        <v>345</v>
      </c>
      <c r="AN323" s="23" t="s">
        <v>346</v>
      </c>
      <c r="AO323" s="23" t="s">
        <v>88</v>
      </c>
      <c r="AP323" s="23" t="s">
        <v>89</v>
      </c>
      <c r="AQ323" s="23" t="s">
        <v>103</v>
      </c>
      <c r="AR323" s="23" t="s">
        <v>5895</v>
      </c>
      <c r="AS323" s="23" t="s">
        <v>92</v>
      </c>
      <c r="AT323" s="23" t="s">
        <v>68</v>
      </c>
      <c r="AU323" s="23" t="s">
        <v>93</v>
      </c>
      <c r="AV323" s="23" t="s">
        <v>5527</v>
      </c>
      <c r="AW323" s="23" t="s">
        <v>202</v>
      </c>
      <c r="AX323" s="23">
        <v>0</v>
      </c>
      <c r="AY323" s="23" t="s">
        <v>5896</v>
      </c>
      <c r="AZ323" s="23" t="s">
        <v>2603</v>
      </c>
      <c r="BA323" s="29">
        <v>42724</v>
      </c>
      <c r="BB323" s="23"/>
      <c r="BC323" s="29">
        <f t="shared" si="20"/>
        <v>42724</v>
      </c>
      <c r="BD323" s="41" t="str">
        <f t="shared" si="21"/>
        <v xml:space="preserve">16/06/2017 </v>
      </c>
      <c r="BE323" s="42">
        <f t="shared" si="22"/>
        <v>178</v>
      </c>
      <c r="BF323" s="43">
        <f t="shared" si="23"/>
        <v>5.9333333333333336</v>
      </c>
    </row>
    <row r="324" spans="1:58" x14ac:dyDescent="0.25">
      <c r="A324" s="101" t="s">
        <v>5521</v>
      </c>
      <c r="B324" s="24" t="str">
        <f t="shared" si="24"/>
        <v>02.02.507.0002300800/16</v>
      </c>
      <c r="C324" s="24"/>
      <c r="D324" s="24"/>
      <c r="E324" s="24"/>
      <c r="F324" s="24"/>
      <c r="G324" s="24"/>
      <c r="H324" s="24"/>
      <c r="I324" s="69" t="str">
        <f t="shared" si="25"/>
        <v>PAGAMENTO ZERO</v>
      </c>
      <c r="J324" s="24"/>
      <c r="K324" s="24"/>
      <c r="L324" s="24"/>
      <c r="M324" s="24"/>
      <c r="N324" s="24"/>
      <c r="O324" s="70" t="str">
        <f>IF(AND(BA324&gt;=[1]validação!$F$1),"ZURICH SANTANDER","ESCROW")</f>
        <v>ZURICH SANTANDER</v>
      </c>
      <c r="P324" s="23">
        <v>2300800</v>
      </c>
      <c r="Q324" s="23" t="s">
        <v>6325</v>
      </c>
      <c r="R324" s="23" t="s">
        <v>6326</v>
      </c>
      <c r="S324" s="23" t="s">
        <v>52</v>
      </c>
      <c r="T324" s="24"/>
      <c r="U324" s="24"/>
      <c r="V324" s="24"/>
      <c r="W324" s="23" t="s">
        <v>56</v>
      </c>
      <c r="X324" s="23">
        <v>0</v>
      </c>
      <c r="Y324" s="23">
        <v>0</v>
      </c>
      <c r="Z324" s="23" t="s">
        <v>56</v>
      </c>
      <c r="AA324" s="23" t="s">
        <v>56</v>
      </c>
      <c r="AB324" s="23" t="s">
        <v>56</v>
      </c>
      <c r="AC324" s="23">
        <v>0</v>
      </c>
      <c r="AD324" s="24"/>
      <c r="AE324" s="23">
        <v>0</v>
      </c>
      <c r="AF324" s="23">
        <v>0</v>
      </c>
      <c r="AG324" s="23" t="s">
        <v>58</v>
      </c>
      <c r="AH324" s="23">
        <v>0</v>
      </c>
      <c r="AI324" s="23" t="s">
        <v>59</v>
      </c>
      <c r="AJ324" s="23" t="s">
        <v>60</v>
      </c>
      <c r="AK324" s="24"/>
      <c r="AL324" s="23" t="s">
        <v>61</v>
      </c>
      <c r="AM324" s="23" t="s">
        <v>345</v>
      </c>
      <c r="AN324" s="23" t="s">
        <v>6327</v>
      </c>
      <c r="AO324" s="23" t="s">
        <v>88</v>
      </c>
      <c r="AP324" s="23" t="s">
        <v>89</v>
      </c>
      <c r="AQ324" s="23" t="s">
        <v>90</v>
      </c>
      <c r="AR324" s="23" t="s">
        <v>2468</v>
      </c>
      <c r="AS324" s="23" t="s">
        <v>292</v>
      </c>
      <c r="AT324" s="23" t="s">
        <v>293</v>
      </c>
      <c r="AU324" s="23" t="s">
        <v>93</v>
      </c>
      <c r="AV324" s="23" t="s">
        <v>6030</v>
      </c>
      <c r="AW324" s="23" t="s">
        <v>202</v>
      </c>
      <c r="AX324" s="23">
        <v>0</v>
      </c>
      <c r="AY324" s="23" t="s">
        <v>6328</v>
      </c>
      <c r="AZ324" s="23" t="s">
        <v>2184</v>
      </c>
      <c r="BA324" s="29">
        <v>42593</v>
      </c>
      <c r="BB324" s="23"/>
      <c r="BC324" s="29">
        <f t="shared" si="20"/>
        <v>42593</v>
      </c>
      <c r="BD324" s="41" t="str">
        <f t="shared" si="21"/>
        <v xml:space="preserve">26/06/2017 </v>
      </c>
      <c r="BE324" s="42">
        <f t="shared" si="22"/>
        <v>319</v>
      </c>
      <c r="BF324" s="43">
        <f t="shared" si="23"/>
        <v>10.633333333333333</v>
      </c>
    </row>
    <row r="325" spans="1:58" x14ac:dyDescent="0.25">
      <c r="A325" s="101" t="s">
        <v>5521</v>
      </c>
      <c r="B325" s="24" t="str">
        <f t="shared" si="24"/>
        <v>02.02.507.0002444305/17</v>
      </c>
      <c r="C325" s="24"/>
      <c r="D325" s="24"/>
      <c r="E325" s="24"/>
      <c r="F325" s="24"/>
      <c r="G325" s="24"/>
      <c r="H325" s="24"/>
      <c r="I325" s="69" t="str">
        <f t="shared" si="25"/>
        <v>ACORDO</v>
      </c>
      <c r="J325" s="24"/>
      <c r="K325" s="24"/>
      <c r="L325" s="24"/>
      <c r="M325" s="24"/>
      <c r="N325" s="24"/>
      <c r="O325" s="70" t="str">
        <f>IF(AND(BA325&gt;=[1]validação!$F$1),"ZURICH SANTANDER","ESCROW")</f>
        <v>ZURICH SANTANDER</v>
      </c>
      <c r="P325" s="23">
        <v>2444305</v>
      </c>
      <c r="Q325" s="23" t="s">
        <v>5900</v>
      </c>
      <c r="R325" s="23" t="s">
        <v>5901</v>
      </c>
      <c r="S325" s="23" t="s">
        <v>52</v>
      </c>
      <c r="T325" s="24"/>
      <c r="U325" s="24"/>
      <c r="V325" s="24"/>
      <c r="W325" s="23" t="s">
        <v>56</v>
      </c>
      <c r="X325" s="23">
        <v>0</v>
      </c>
      <c r="Y325" s="23">
        <v>0</v>
      </c>
      <c r="Z325" s="23" t="s">
        <v>56</v>
      </c>
      <c r="AA325" s="23" t="s">
        <v>56</v>
      </c>
      <c r="AB325" s="23" t="s">
        <v>56</v>
      </c>
      <c r="AC325" s="23">
        <v>0</v>
      </c>
      <c r="AD325" s="24"/>
      <c r="AE325" s="23">
        <v>0</v>
      </c>
      <c r="AF325" s="23">
        <v>0</v>
      </c>
      <c r="AG325" s="23" t="s">
        <v>58</v>
      </c>
      <c r="AH325" s="23">
        <v>0</v>
      </c>
      <c r="AI325" s="23" t="s">
        <v>59</v>
      </c>
      <c r="AJ325" s="23" t="s">
        <v>60</v>
      </c>
      <c r="AK325" s="24"/>
      <c r="AL325" s="23" t="s">
        <v>61</v>
      </c>
      <c r="AM325" s="23" t="s">
        <v>345</v>
      </c>
      <c r="AN325" s="23" t="s">
        <v>346</v>
      </c>
      <c r="AO325" s="23" t="s">
        <v>512</v>
      </c>
      <c r="AP325" s="23" t="s">
        <v>169</v>
      </c>
      <c r="AQ325" s="23" t="s">
        <v>65</v>
      </c>
      <c r="AR325" s="23" t="s">
        <v>201</v>
      </c>
      <c r="AS325" s="23" t="s">
        <v>92</v>
      </c>
      <c r="AT325" s="23" t="s">
        <v>68</v>
      </c>
      <c r="AU325" s="23" t="s">
        <v>93</v>
      </c>
      <c r="AV325" s="23" t="s">
        <v>5549</v>
      </c>
      <c r="AW325" s="23" t="s">
        <v>70</v>
      </c>
      <c r="AX325" s="23">
        <v>0</v>
      </c>
      <c r="AY325" s="23" t="s">
        <v>5902</v>
      </c>
      <c r="AZ325" s="23" t="s">
        <v>5903</v>
      </c>
      <c r="BA325" s="29">
        <v>42859</v>
      </c>
      <c r="BB325" s="23"/>
      <c r="BC325" s="29">
        <f t="shared" si="20"/>
        <v>42859</v>
      </c>
      <c r="BD325" s="41" t="str">
        <f t="shared" si="21"/>
        <v xml:space="preserve">05/06/2017 </v>
      </c>
      <c r="BE325" s="42">
        <f t="shared" si="22"/>
        <v>32</v>
      </c>
      <c r="BF325" s="43">
        <f t="shared" si="23"/>
        <v>1.0666666666666667</v>
      </c>
    </row>
    <row r="326" spans="1:58" x14ac:dyDescent="0.25">
      <c r="A326" s="101" t="s">
        <v>5521</v>
      </c>
      <c r="B326" s="24" t="str">
        <f t="shared" si="24"/>
        <v>02.02.507.0001778554/14</v>
      </c>
      <c r="C326" s="24"/>
      <c r="D326" s="24"/>
      <c r="E326" s="24"/>
      <c r="F326" s="24"/>
      <c r="G326" s="24"/>
      <c r="H326" s="24"/>
      <c r="I326" s="69" t="str">
        <f t="shared" si="25"/>
        <v>ACORDO</v>
      </c>
      <c r="J326" s="24"/>
      <c r="K326" s="24"/>
      <c r="L326" s="24"/>
      <c r="M326" s="24"/>
      <c r="N326" s="24"/>
      <c r="O326" s="70" t="str">
        <f>IF(AND(BA326&gt;=[1]validação!$F$1),"ZURICH SANTANDER","ESCROW")</f>
        <v>ZURICH SANTANDER</v>
      </c>
      <c r="P326" s="23">
        <v>1778554</v>
      </c>
      <c r="Q326" s="23" t="s">
        <v>5960</v>
      </c>
      <c r="R326" s="23" t="s">
        <v>5961</v>
      </c>
      <c r="S326" s="23" t="s">
        <v>52</v>
      </c>
      <c r="T326" s="24"/>
      <c r="U326" s="24"/>
      <c r="V326" s="24"/>
      <c r="W326" s="23" t="s">
        <v>56</v>
      </c>
      <c r="X326" s="23">
        <v>0</v>
      </c>
      <c r="Y326" s="23">
        <v>0</v>
      </c>
      <c r="Z326" s="23" t="s">
        <v>56</v>
      </c>
      <c r="AA326" s="23" t="s">
        <v>56</v>
      </c>
      <c r="AB326" s="23" t="s">
        <v>56</v>
      </c>
      <c r="AC326" s="23">
        <v>0</v>
      </c>
      <c r="AD326" s="24"/>
      <c r="AE326" s="23">
        <v>0</v>
      </c>
      <c r="AF326" s="23">
        <v>0</v>
      </c>
      <c r="AG326" s="23" t="s">
        <v>58</v>
      </c>
      <c r="AH326" s="23">
        <v>0</v>
      </c>
      <c r="AI326" s="23" t="s">
        <v>59</v>
      </c>
      <c r="AJ326" s="23" t="s">
        <v>60</v>
      </c>
      <c r="AK326" s="24"/>
      <c r="AL326" s="23" t="s">
        <v>61</v>
      </c>
      <c r="AM326" s="23" t="s">
        <v>2955</v>
      </c>
      <c r="AN326" s="23" t="s">
        <v>5962</v>
      </c>
      <c r="AO326" s="23" t="s">
        <v>88</v>
      </c>
      <c r="AP326" s="23" t="s">
        <v>347</v>
      </c>
      <c r="AQ326" s="23" t="s">
        <v>65</v>
      </c>
      <c r="AR326" s="23" t="s">
        <v>134</v>
      </c>
      <c r="AS326" s="23" t="s">
        <v>92</v>
      </c>
      <c r="AT326" s="23" t="s">
        <v>68</v>
      </c>
      <c r="AU326" s="23" t="s">
        <v>93</v>
      </c>
      <c r="AV326" s="23" t="s">
        <v>5635</v>
      </c>
      <c r="AW326" s="23" t="s">
        <v>106</v>
      </c>
      <c r="AX326" s="23">
        <v>0</v>
      </c>
      <c r="AY326" s="23" t="s">
        <v>5963</v>
      </c>
      <c r="AZ326" s="23" t="s">
        <v>5964</v>
      </c>
      <c r="BA326" s="29">
        <v>41663</v>
      </c>
      <c r="BB326" s="23"/>
      <c r="BC326" s="29">
        <f t="shared" si="20"/>
        <v>41663</v>
      </c>
      <c r="BD326" s="41" t="str">
        <f t="shared" si="21"/>
        <v xml:space="preserve">14/06/2017 </v>
      </c>
      <c r="BE326" s="42">
        <f t="shared" si="22"/>
        <v>1237</v>
      </c>
      <c r="BF326" s="43">
        <f t="shared" si="23"/>
        <v>41.233333333333334</v>
      </c>
    </row>
    <row r="327" spans="1:58" x14ac:dyDescent="0.25">
      <c r="A327" s="101" t="s">
        <v>5521</v>
      </c>
      <c r="B327" s="24" t="str">
        <f t="shared" si="24"/>
        <v>02.02.507.0002281342/16</v>
      </c>
      <c r="C327" s="24"/>
      <c r="D327" s="24"/>
      <c r="E327" s="24"/>
      <c r="F327" s="24"/>
      <c r="G327" s="24"/>
      <c r="H327" s="24"/>
      <c r="I327" s="69" t="str">
        <f t="shared" si="25"/>
        <v>PROCEDÊNCIA TOTAL</v>
      </c>
      <c r="J327" s="24"/>
      <c r="K327" s="24"/>
      <c r="L327" s="24"/>
      <c r="M327" s="24"/>
      <c r="N327" s="24"/>
      <c r="O327" s="70" t="str">
        <f>IF(AND(BA327&gt;=[1]validação!$F$1),"ZURICH SANTANDER","ESCROW")</f>
        <v>ZURICH SANTANDER</v>
      </c>
      <c r="P327" s="23">
        <v>2281342</v>
      </c>
      <c r="Q327" s="23" t="s">
        <v>6329</v>
      </c>
      <c r="R327" s="23" t="s">
        <v>6330</v>
      </c>
      <c r="S327" s="23" t="s">
        <v>52</v>
      </c>
      <c r="T327" s="24"/>
      <c r="U327" s="24" t="s">
        <v>6331</v>
      </c>
      <c r="V327" s="24"/>
      <c r="W327" s="23" t="s">
        <v>56</v>
      </c>
      <c r="X327" s="23">
        <v>0</v>
      </c>
      <c r="Y327" s="23">
        <v>0</v>
      </c>
      <c r="Z327" s="23" t="s">
        <v>56</v>
      </c>
      <c r="AA327" s="23" t="s">
        <v>56</v>
      </c>
      <c r="AB327" s="23" t="s">
        <v>56</v>
      </c>
      <c r="AC327" s="23">
        <v>0</v>
      </c>
      <c r="AD327" s="24"/>
      <c r="AE327" s="23">
        <v>0</v>
      </c>
      <c r="AF327" s="23">
        <v>0</v>
      </c>
      <c r="AG327" s="23" t="s">
        <v>58</v>
      </c>
      <c r="AH327" s="23">
        <v>0</v>
      </c>
      <c r="AI327" s="23" t="s">
        <v>150</v>
      </c>
      <c r="AJ327" s="23" t="s">
        <v>60</v>
      </c>
      <c r="AK327" s="24"/>
      <c r="AL327" s="23" t="s">
        <v>61</v>
      </c>
      <c r="AM327" s="23" t="s">
        <v>62</v>
      </c>
      <c r="AN327" s="23" t="s">
        <v>63</v>
      </c>
      <c r="AO327" s="23" t="s">
        <v>88</v>
      </c>
      <c r="AP327" s="23" t="s">
        <v>89</v>
      </c>
      <c r="AQ327" s="23" t="s">
        <v>90</v>
      </c>
      <c r="AR327" s="23" t="s">
        <v>123</v>
      </c>
      <c r="AS327" s="23" t="s">
        <v>105</v>
      </c>
      <c r="AT327" s="23" t="s">
        <v>68</v>
      </c>
      <c r="AU327" s="23" t="s">
        <v>93</v>
      </c>
      <c r="AV327" s="23" t="s">
        <v>6058</v>
      </c>
      <c r="AW327" s="23" t="s">
        <v>191</v>
      </c>
      <c r="AX327" s="23">
        <v>0</v>
      </c>
      <c r="AY327" s="23" t="s">
        <v>6332</v>
      </c>
      <c r="AZ327" s="23" t="s">
        <v>2971</v>
      </c>
      <c r="BA327" s="29">
        <v>42563</v>
      </c>
      <c r="BB327" s="23"/>
      <c r="BC327" s="29">
        <f t="shared" si="20"/>
        <v>42563</v>
      </c>
      <c r="BD327" s="41" t="str">
        <f t="shared" si="21"/>
        <v xml:space="preserve">19/06/2017 </v>
      </c>
      <c r="BE327" s="42">
        <f t="shared" si="22"/>
        <v>342</v>
      </c>
      <c r="BF327" s="43">
        <f t="shared" si="23"/>
        <v>11.4</v>
      </c>
    </row>
    <row r="328" spans="1:58" x14ac:dyDescent="0.25">
      <c r="A328" s="101" t="s">
        <v>5521</v>
      </c>
      <c r="B328" s="24" t="str">
        <f t="shared" si="24"/>
        <v>02.02.507.0002395300/16</v>
      </c>
      <c r="C328" s="24"/>
      <c r="D328" s="24"/>
      <c r="E328" s="24"/>
      <c r="F328" s="24"/>
      <c r="G328" s="24"/>
      <c r="H328" s="24"/>
      <c r="I328" s="69" t="str">
        <f t="shared" si="25"/>
        <v>PROCEDÊNCIA TOTAL</v>
      </c>
      <c r="J328" s="24"/>
      <c r="K328" s="24"/>
      <c r="L328" s="24"/>
      <c r="M328" s="24"/>
      <c r="N328" s="24"/>
      <c r="O328" s="70" t="str">
        <f>IF(AND(BA328&gt;=[1]validação!$F$1),"ZURICH SANTANDER","ESCROW")</f>
        <v>ZURICH SANTANDER</v>
      </c>
      <c r="P328" s="23">
        <v>2395300</v>
      </c>
      <c r="Q328" s="23" t="s">
        <v>5919</v>
      </c>
      <c r="R328" s="23" t="s">
        <v>5920</v>
      </c>
      <c r="S328" s="23" t="s">
        <v>52</v>
      </c>
      <c r="T328" s="24" t="s">
        <v>5921</v>
      </c>
      <c r="U328" s="24" t="s">
        <v>5922</v>
      </c>
      <c r="V328" s="24"/>
      <c r="W328" s="23" t="s">
        <v>56</v>
      </c>
      <c r="X328" s="23">
        <v>0</v>
      </c>
      <c r="Y328" s="23">
        <v>0</v>
      </c>
      <c r="Z328" s="23" t="s">
        <v>56</v>
      </c>
      <c r="AA328" s="23" t="s">
        <v>56</v>
      </c>
      <c r="AB328" s="23" t="s">
        <v>56</v>
      </c>
      <c r="AC328" s="23">
        <v>0</v>
      </c>
      <c r="AD328" s="24"/>
      <c r="AE328" s="23">
        <v>0</v>
      </c>
      <c r="AF328" s="23">
        <v>0</v>
      </c>
      <c r="AG328" s="23" t="s">
        <v>58</v>
      </c>
      <c r="AH328" s="23">
        <v>0</v>
      </c>
      <c r="AI328" s="23" t="s">
        <v>59</v>
      </c>
      <c r="AJ328" s="23" t="s">
        <v>60</v>
      </c>
      <c r="AK328" s="24"/>
      <c r="AL328" s="23" t="s">
        <v>61</v>
      </c>
      <c r="AM328" s="23" t="s">
        <v>62</v>
      </c>
      <c r="AN328" s="23" t="s">
        <v>451</v>
      </c>
      <c r="AO328" s="23" t="s">
        <v>88</v>
      </c>
      <c r="AP328" s="23" t="s">
        <v>89</v>
      </c>
      <c r="AQ328" s="23" t="s">
        <v>90</v>
      </c>
      <c r="AR328" s="23" t="s">
        <v>406</v>
      </c>
      <c r="AS328" s="23" t="s">
        <v>283</v>
      </c>
      <c r="AT328" s="23" t="s">
        <v>284</v>
      </c>
      <c r="AU328" s="23" t="s">
        <v>93</v>
      </c>
      <c r="AV328" s="23" t="s">
        <v>5549</v>
      </c>
      <c r="AW328" s="23" t="s">
        <v>262</v>
      </c>
      <c r="AX328" s="23">
        <v>0</v>
      </c>
      <c r="AY328" s="23" t="s">
        <v>5923</v>
      </c>
      <c r="AZ328" s="23" t="s">
        <v>2245</v>
      </c>
      <c r="BA328" s="29">
        <v>42712</v>
      </c>
      <c r="BB328" s="23"/>
      <c r="BC328" s="29">
        <f t="shared" si="20"/>
        <v>42712</v>
      </c>
      <c r="BD328" s="41" t="str">
        <f t="shared" si="21"/>
        <v xml:space="preserve">05/06/2017 </v>
      </c>
      <c r="BE328" s="42">
        <f t="shared" si="22"/>
        <v>179</v>
      </c>
      <c r="BF328" s="43">
        <f t="shared" si="23"/>
        <v>5.9666666666666668</v>
      </c>
    </row>
    <row r="329" spans="1:58" x14ac:dyDescent="0.25">
      <c r="A329" s="101" t="s">
        <v>5521</v>
      </c>
      <c r="B329" s="24" t="str">
        <f t="shared" si="24"/>
        <v>02.02.507.0002370003/16</v>
      </c>
      <c r="C329" s="24"/>
      <c r="D329" s="24"/>
      <c r="E329" s="24"/>
      <c r="F329" s="24"/>
      <c r="G329" s="24"/>
      <c r="H329" s="24"/>
      <c r="I329" s="69" t="str">
        <f t="shared" si="25"/>
        <v>PROCEDÊNCIA TOTAL</v>
      </c>
      <c r="J329" s="24"/>
      <c r="K329" s="24"/>
      <c r="L329" s="24"/>
      <c r="M329" s="24"/>
      <c r="N329" s="24"/>
      <c r="O329" s="70" t="str">
        <f>IF(AND(BA329&gt;=[1]validação!$F$1),"ZURICH SANTANDER","ESCROW")</f>
        <v>ZURICH SANTANDER</v>
      </c>
      <c r="P329" s="23">
        <v>2370003</v>
      </c>
      <c r="Q329" s="23" t="s">
        <v>6333</v>
      </c>
      <c r="R329" s="23" t="s">
        <v>6334</v>
      </c>
      <c r="S329" s="23" t="s">
        <v>52</v>
      </c>
      <c r="T329" s="24"/>
      <c r="U329" s="24"/>
      <c r="V329" s="24"/>
      <c r="W329" s="23" t="s">
        <v>56</v>
      </c>
      <c r="X329" s="23">
        <v>0</v>
      </c>
      <c r="Y329" s="23">
        <v>0</v>
      </c>
      <c r="Z329" s="23" t="s">
        <v>56</v>
      </c>
      <c r="AA329" s="23" t="s">
        <v>56</v>
      </c>
      <c r="AB329" s="23" t="s">
        <v>56</v>
      </c>
      <c r="AC329" s="23">
        <v>0</v>
      </c>
      <c r="AD329" s="24"/>
      <c r="AE329" s="23">
        <v>0</v>
      </c>
      <c r="AF329" s="23">
        <v>0</v>
      </c>
      <c r="AG329" s="23" t="s">
        <v>58</v>
      </c>
      <c r="AH329" s="23">
        <v>0</v>
      </c>
      <c r="AI329" s="23" t="s">
        <v>59</v>
      </c>
      <c r="AJ329" s="23" t="s">
        <v>60</v>
      </c>
      <c r="AK329" s="24"/>
      <c r="AL329" s="23" t="s">
        <v>61</v>
      </c>
      <c r="AM329" s="23" t="s">
        <v>62</v>
      </c>
      <c r="AN329" s="23" t="s">
        <v>2467</v>
      </c>
      <c r="AO329" s="23" t="s">
        <v>512</v>
      </c>
      <c r="AP329" s="23" t="s">
        <v>169</v>
      </c>
      <c r="AQ329" s="23" t="s">
        <v>65</v>
      </c>
      <c r="AR329" s="23" t="s">
        <v>1587</v>
      </c>
      <c r="AS329" s="23" t="s">
        <v>92</v>
      </c>
      <c r="AT329" s="23" t="s">
        <v>68</v>
      </c>
      <c r="AU329" s="23" t="s">
        <v>93</v>
      </c>
      <c r="AV329" s="23" t="s">
        <v>6058</v>
      </c>
      <c r="AW329" s="23" t="s">
        <v>262</v>
      </c>
      <c r="AX329" s="23">
        <v>0</v>
      </c>
      <c r="AY329" s="23" t="s">
        <v>6335</v>
      </c>
      <c r="AZ329" s="23" t="s">
        <v>6336</v>
      </c>
      <c r="BA329" s="29">
        <v>42674</v>
      </c>
      <c r="BB329" s="23"/>
      <c r="BC329" s="29">
        <f t="shared" si="20"/>
        <v>42674</v>
      </c>
      <c r="BD329" s="41" t="str">
        <f t="shared" si="21"/>
        <v xml:space="preserve">19/06/2017 </v>
      </c>
      <c r="BE329" s="42">
        <f t="shared" si="22"/>
        <v>231</v>
      </c>
      <c r="BF329" s="43">
        <f t="shared" si="23"/>
        <v>7.7</v>
      </c>
    </row>
    <row r="330" spans="1:58" x14ac:dyDescent="0.25">
      <c r="A330" s="101" t="s">
        <v>5521</v>
      </c>
      <c r="B330" s="24" t="str">
        <f t="shared" si="24"/>
        <v>02.02.507.0002301281/16</v>
      </c>
      <c r="C330" s="24"/>
      <c r="D330" s="24"/>
      <c r="E330" s="24"/>
      <c r="F330" s="24"/>
      <c r="G330" s="24"/>
      <c r="H330" s="24"/>
      <c r="I330" s="69" t="str">
        <f t="shared" si="25"/>
        <v>PROCEDÊNCIA TOTAL</v>
      </c>
      <c r="J330" s="24"/>
      <c r="K330" s="24"/>
      <c r="L330" s="24"/>
      <c r="M330" s="24"/>
      <c r="N330" s="24"/>
      <c r="O330" s="70" t="str">
        <f>IF(AND(BA330&gt;=[1]validação!$F$1),"ZURICH SANTANDER","ESCROW")</f>
        <v>ZURICH SANTANDER</v>
      </c>
      <c r="P330" s="23">
        <v>2301281</v>
      </c>
      <c r="Q330" s="23" t="s">
        <v>6337</v>
      </c>
      <c r="R330" s="23" t="s">
        <v>6338</v>
      </c>
      <c r="S330" s="23" t="s">
        <v>52</v>
      </c>
      <c r="T330" s="24"/>
      <c r="U330" s="24"/>
      <c r="V330" s="24"/>
      <c r="W330" s="23" t="s">
        <v>56</v>
      </c>
      <c r="X330" s="23">
        <v>0</v>
      </c>
      <c r="Y330" s="23">
        <v>0</v>
      </c>
      <c r="Z330" s="23" t="s">
        <v>56</v>
      </c>
      <c r="AA330" s="23" t="s">
        <v>56</v>
      </c>
      <c r="AB330" s="23" t="s">
        <v>56</v>
      </c>
      <c r="AC330" s="23">
        <v>0</v>
      </c>
      <c r="AD330" s="24"/>
      <c r="AE330" s="23">
        <v>0</v>
      </c>
      <c r="AF330" s="23">
        <v>0</v>
      </c>
      <c r="AG330" s="23" t="s">
        <v>58</v>
      </c>
      <c r="AH330" s="23">
        <v>0</v>
      </c>
      <c r="AI330" s="23" t="s">
        <v>59</v>
      </c>
      <c r="AJ330" s="23" t="s">
        <v>60</v>
      </c>
      <c r="AK330" s="24"/>
      <c r="AL330" s="23" t="s">
        <v>61</v>
      </c>
      <c r="AM330" s="23" t="s">
        <v>62</v>
      </c>
      <c r="AN330" s="23" t="s">
        <v>2467</v>
      </c>
      <c r="AO330" s="23" t="s">
        <v>512</v>
      </c>
      <c r="AP330" s="23" t="s">
        <v>187</v>
      </c>
      <c r="AQ330" s="23" t="s">
        <v>65</v>
      </c>
      <c r="AR330" s="23" t="s">
        <v>1155</v>
      </c>
      <c r="AS330" s="23" t="s">
        <v>92</v>
      </c>
      <c r="AT330" s="23" t="s">
        <v>68</v>
      </c>
      <c r="AU330" s="23" t="s">
        <v>93</v>
      </c>
      <c r="AV330" s="23" t="s">
        <v>6058</v>
      </c>
      <c r="AW330" s="23" t="s">
        <v>262</v>
      </c>
      <c r="AX330" s="23">
        <v>0</v>
      </c>
      <c r="AY330" s="23" t="s">
        <v>6339</v>
      </c>
      <c r="AZ330" s="23" t="s">
        <v>1525</v>
      </c>
      <c r="BA330" s="29">
        <v>42593</v>
      </c>
      <c r="BB330" s="23"/>
      <c r="BC330" s="29">
        <f t="shared" si="20"/>
        <v>42593</v>
      </c>
      <c r="BD330" s="41" t="str">
        <f t="shared" si="21"/>
        <v xml:space="preserve">19/06/2017 </v>
      </c>
      <c r="BE330" s="42">
        <f t="shared" si="22"/>
        <v>312</v>
      </c>
      <c r="BF330" s="43">
        <f t="shared" si="23"/>
        <v>10.4</v>
      </c>
    </row>
    <row r="331" spans="1:58" x14ac:dyDescent="0.25">
      <c r="A331" s="101" t="s">
        <v>5521</v>
      </c>
      <c r="B331" s="24" t="str">
        <f t="shared" si="24"/>
        <v>02.02.507.0002316012/16</v>
      </c>
      <c r="C331" s="24"/>
      <c r="D331" s="24"/>
      <c r="E331" s="24"/>
      <c r="F331" s="24"/>
      <c r="G331" s="24"/>
      <c r="H331" s="24"/>
      <c r="I331" s="69" t="str">
        <f t="shared" si="25"/>
        <v>PROCEDÊNCIA TOTAL</v>
      </c>
      <c r="J331" s="24"/>
      <c r="K331" s="24"/>
      <c r="L331" s="24"/>
      <c r="M331" s="24"/>
      <c r="N331" s="24"/>
      <c r="O331" s="70" t="str">
        <f>IF(AND(BA331&gt;=[1]validação!$F$1),"ZURICH SANTANDER","ESCROW")</f>
        <v>ZURICH SANTANDER</v>
      </c>
      <c r="P331" s="23">
        <v>2316012</v>
      </c>
      <c r="Q331" s="23" t="s">
        <v>6340</v>
      </c>
      <c r="R331" s="23" t="s">
        <v>6341</v>
      </c>
      <c r="S331" s="23" t="s">
        <v>52</v>
      </c>
      <c r="T331" s="24" t="s">
        <v>6342</v>
      </c>
      <c r="U331" s="24" t="s">
        <v>259</v>
      </c>
      <c r="V331" s="24"/>
      <c r="W331" s="23" t="s">
        <v>56</v>
      </c>
      <c r="X331" s="23">
        <v>0</v>
      </c>
      <c r="Y331" s="23">
        <v>0</v>
      </c>
      <c r="Z331" s="23" t="s">
        <v>56</v>
      </c>
      <c r="AA331" s="23" t="s">
        <v>56</v>
      </c>
      <c r="AB331" s="23" t="s">
        <v>56</v>
      </c>
      <c r="AC331" s="23">
        <v>0</v>
      </c>
      <c r="AD331" s="24"/>
      <c r="AE331" s="23">
        <v>0</v>
      </c>
      <c r="AF331" s="23">
        <v>0</v>
      </c>
      <c r="AG331" s="23" t="s">
        <v>58</v>
      </c>
      <c r="AH331" s="23">
        <v>0</v>
      </c>
      <c r="AI331" s="23" t="s">
        <v>59</v>
      </c>
      <c r="AJ331" s="23" t="s">
        <v>60</v>
      </c>
      <c r="AK331" s="24"/>
      <c r="AL331" s="23" t="s">
        <v>61</v>
      </c>
      <c r="AM331" s="23" t="s">
        <v>62</v>
      </c>
      <c r="AN331" s="23" t="s">
        <v>168</v>
      </c>
      <c r="AO331" s="23" t="s">
        <v>88</v>
      </c>
      <c r="AP331" s="23" t="s">
        <v>169</v>
      </c>
      <c r="AQ331" s="23" t="s">
        <v>65</v>
      </c>
      <c r="AR331" s="23" t="s">
        <v>91</v>
      </c>
      <c r="AS331" s="23" t="s">
        <v>92</v>
      </c>
      <c r="AT331" s="23" t="s">
        <v>68</v>
      </c>
      <c r="AU331" s="23" t="s">
        <v>93</v>
      </c>
      <c r="AV331" s="23" t="s">
        <v>6058</v>
      </c>
      <c r="AW331" s="23" t="s">
        <v>262</v>
      </c>
      <c r="AX331" s="23">
        <v>0</v>
      </c>
      <c r="AY331" s="23" t="s">
        <v>6343</v>
      </c>
      <c r="AZ331" s="23" t="s">
        <v>3843</v>
      </c>
      <c r="BA331" s="29">
        <v>42622</v>
      </c>
      <c r="BB331" s="23"/>
      <c r="BC331" s="29">
        <f t="shared" si="20"/>
        <v>42622</v>
      </c>
      <c r="BD331" s="41" t="str">
        <f t="shared" si="21"/>
        <v xml:space="preserve">19/06/2017 </v>
      </c>
      <c r="BE331" s="42">
        <f t="shared" si="22"/>
        <v>283</v>
      </c>
      <c r="BF331" s="43">
        <f t="shared" si="23"/>
        <v>9.4333333333333336</v>
      </c>
    </row>
    <row r="332" spans="1:58" x14ac:dyDescent="0.25">
      <c r="A332" s="101" t="s">
        <v>5521</v>
      </c>
      <c r="B332" s="24" t="str">
        <f t="shared" si="24"/>
        <v>02.02.507.0002216225/16</v>
      </c>
      <c r="C332" s="24"/>
      <c r="D332" s="24"/>
      <c r="E332" s="24"/>
      <c r="F332" s="24"/>
      <c r="G332" s="24"/>
      <c r="H332" s="24"/>
      <c r="I332" s="69" t="str">
        <f t="shared" si="25"/>
        <v>PROCEDÊNCIA TOTAL</v>
      </c>
      <c r="J332" s="24"/>
      <c r="K332" s="24"/>
      <c r="L332" s="24"/>
      <c r="M332" s="24"/>
      <c r="N332" s="24"/>
      <c r="O332" s="70" t="str">
        <f>IF(AND(BA332&gt;=[1]validação!$F$1),"ZURICH SANTANDER","ESCROW")</f>
        <v>ZURICH SANTANDER</v>
      </c>
      <c r="P332" s="23">
        <v>2216225</v>
      </c>
      <c r="Q332" s="23" t="s">
        <v>6344</v>
      </c>
      <c r="R332" s="23" t="s">
        <v>6345</v>
      </c>
      <c r="S332" s="23" t="s">
        <v>52</v>
      </c>
      <c r="T332" s="24"/>
      <c r="U332" s="24" t="s">
        <v>259</v>
      </c>
      <c r="V332" s="24"/>
      <c r="W332" s="23" t="s">
        <v>56</v>
      </c>
      <c r="X332" s="23">
        <v>0</v>
      </c>
      <c r="Y332" s="23">
        <v>0</v>
      </c>
      <c r="Z332" s="23" t="s">
        <v>56</v>
      </c>
      <c r="AA332" s="23" t="s">
        <v>56</v>
      </c>
      <c r="AB332" s="23" t="s">
        <v>56</v>
      </c>
      <c r="AC332" s="23">
        <v>0</v>
      </c>
      <c r="AD332" s="24"/>
      <c r="AE332" s="23">
        <v>0</v>
      </c>
      <c r="AF332" s="23">
        <v>0</v>
      </c>
      <c r="AG332" s="23" t="s">
        <v>58</v>
      </c>
      <c r="AH332" s="23">
        <v>0</v>
      </c>
      <c r="AI332" s="23" t="s">
        <v>59</v>
      </c>
      <c r="AJ332" s="23" t="s">
        <v>60</v>
      </c>
      <c r="AK332" s="24"/>
      <c r="AL332" s="23" t="s">
        <v>61</v>
      </c>
      <c r="AM332" s="23" t="s">
        <v>62</v>
      </c>
      <c r="AN332" s="23" t="s">
        <v>151</v>
      </c>
      <c r="AO332" s="23" t="s">
        <v>88</v>
      </c>
      <c r="AP332" s="23" t="s">
        <v>6346</v>
      </c>
      <c r="AQ332" s="23" t="s">
        <v>65</v>
      </c>
      <c r="AR332" s="23" t="s">
        <v>623</v>
      </c>
      <c r="AS332" s="23" t="s">
        <v>67</v>
      </c>
      <c r="AT332" s="23" t="s">
        <v>68</v>
      </c>
      <c r="AU332" s="23" t="s">
        <v>93</v>
      </c>
      <c r="AV332" s="23" t="s">
        <v>5975</v>
      </c>
      <c r="AW332" s="23" t="s">
        <v>262</v>
      </c>
      <c r="AX332" s="23">
        <v>0</v>
      </c>
      <c r="AY332" s="23" t="s">
        <v>6347</v>
      </c>
      <c r="AZ332" s="23" t="s">
        <v>6348</v>
      </c>
      <c r="BA332" s="29">
        <v>42433</v>
      </c>
      <c r="BB332" s="23"/>
      <c r="BC332" s="29">
        <f t="shared" si="20"/>
        <v>42433</v>
      </c>
      <c r="BD332" s="41" t="str">
        <f t="shared" si="21"/>
        <v xml:space="preserve">22/06/2017 </v>
      </c>
      <c r="BE332" s="42">
        <f t="shared" si="22"/>
        <v>475</v>
      </c>
      <c r="BF332" s="43">
        <f t="shared" si="23"/>
        <v>15.833333333333334</v>
      </c>
    </row>
    <row r="333" spans="1:58" x14ac:dyDescent="0.25">
      <c r="A333" s="101" t="s">
        <v>5521</v>
      </c>
      <c r="B333" s="24" t="str">
        <f t="shared" si="24"/>
        <v>02.02.507.0002026196/14</v>
      </c>
      <c r="C333" s="24"/>
      <c r="D333" s="24"/>
      <c r="E333" s="24"/>
      <c r="F333" s="24"/>
      <c r="G333" s="24"/>
      <c r="H333" s="24"/>
      <c r="I333" s="69" t="str">
        <f t="shared" si="25"/>
        <v>PROCEDÊNCIA PARCIAL</v>
      </c>
      <c r="J333" s="24"/>
      <c r="K333" s="24"/>
      <c r="L333" s="24"/>
      <c r="M333" s="24"/>
      <c r="N333" s="24"/>
      <c r="O333" s="70" t="str">
        <f>IF(AND(BA333&gt;=[1]validação!$F$1),"ZURICH SANTANDER","ESCROW")</f>
        <v>ZURICH SANTANDER</v>
      </c>
      <c r="P333" s="23">
        <v>2026196</v>
      </c>
      <c r="Q333" s="23" t="s">
        <v>5924</v>
      </c>
      <c r="R333" s="23" t="s">
        <v>5925</v>
      </c>
      <c r="S333" s="23" t="s">
        <v>52</v>
      </c>
      <c r="T333" s="24"/>
      <c r="U333" s="24"/>
      <c r="V333" s="24"/>
      <c r="W333" s="23" t="s">
        <v>56</v>
      </c>
      <c r="X333" s="23">
        <v>0</v>
      </c>
      <c r="Y333" s="23">
        <v>0</v>
      </c>
      <c r="Z333" s="23" t="s">
        <v>56</v>
      </c>
      <c r="AA333" s="23" t="s">
        <v>56</v>
      </c>
      <c r="AB333" s="23" t="s">
        <v>56</v>
      </c>
      <c r="AC333" s="23">
        <v>0</v>
      </c>
      <c r="AD333" s="24"/>
      <c r="AE333" s="23">
        <v>0</v>
      </c>
      <c r="AF333" s="23">
        <v>0</v>
      </c>
      <c r="AG333" s="23" t="s">
        <v>58</v>
      </c>
      <c r="AH333" s="23">
        <v>0</v>
      </c>
      <c r="AI333" s="23" t="s">
        <v>59</v>
      </c>
      <c r="AJ333" s="23" t="s">
        <v>60</v>
      </c>
      <c r="AK333" s="24"/>
      <c r="AL333" s="23" t="s">
        <v>61</v>
      </c>
      <c r="AM333" s="23" t="s">
        <v>62</v>
      </c>
      <c r="AN333" s="23" t="s">
        <v>63</v>
      </c>
      <c r="AO333" s="23" t="s">
        <v>245</v>
      </c>
      <c r="AP333" s="23" t="s">
        <v>169</v>
      </c>
      <c r="AQ333" s="23" t="s">
        <v>65</v>
      </c>
      <c r="AR333" s="23" t="s">
        <v>1582</v>
      </c>
      <c r="AS333" s="23" t="s">
        <v>105</v>
      </c>
      <c r="AT333" s="23" t="s">
        <v>68</v>
      </c>
      <c r="AU333" s="23" t="s">
        <v>93</v>
      </c>
      <c r="AV333" s="23" t="s">
        <v>5740</v>
      </c>
      <c r="AW333" s="23" t="s">
        <v>163</v>
      </c>
      <c r="AX333" s="23">
        <v>0</v>
      </c>
      <c r="AY333" s="23" t="s">
        <v>5926</v>
      </c>
      <c r="AZ333" s="23" t="s">
        <v>5927</v>
      </c>
      <c r="BA333" s="29">
        <v>42037</v>
      </c>
      <c r="BB333" s="23"/>
      <c r="BC333" s="29">
        <f t="shared" si="20"/>
        <v>42037</v>
      </c>
      <c r="BD333" s="41" t="str">
        <f t="shared" si="21"/>
        <v xml:space="preserve">06/06/2017 </v>
      </c>
      <c r="BE333" s="42">
        <f t="shared" si="22"/>
        <v>855</v>
      </c>
      <c r="BF333" s="43">
        <f t="shared" si="23"/>
        <v>28.5</v>
      </c>
    </row>
    <row r="334" spans="1:58" x14ac:dyDescent="0.25">
      <c r="A334" s="101" t="s">
        <v>5521</v>
      </c>
      <c r="B334" s="24" t="str">
        <f t="shared" si="24"/>
        <v>02.02.507.0001958663/14</v>
      </c>
      <c r="C334" s="24"/>
      <c r="D334" s="24"/>
      <c r="E334" s="24"/>
      <c r="F334" s="24"/>
      <c r="G334" s="24"/>
      <c r="H334" s="24"/>
      <c r="I334" s="69" t="str">
        <f t="shared" si="25"/>
        <v>PROCEDÊNCIA PARCIAL</v>
      </c>
      <c r="J334" s="24"/>
      <c r="K334" s="24"/>
      <c r="L334" s="24"/>
      <c r="M334" s="24"/>
      <c r="N334" s="24"/>
      <c r="O334" s="70" t="str">
        <f>IF(AND(BA334&gt;=[1]validação!$F$1),"ZURICH SANTANDER","ESCROW")</f>
        <v>ZURICH SANTANDER</v>
      </c>
      <c r="P334" s="23">
        <v>1958663</v>
      </c>
      <c r="Q334" s="23" t="s">
        <v>6349</v>
      </c>
      <c r="R334" s="23" t="s">
        <v>6350</v>
      </c>
      <c r="S334" s="23" t="s">
        <v>52</v>
      </c>
      <c r="T334" s="24"/>
      <c r="U334" s="24"/>
      <c r="V334" s="24"/>
      <c r="W334" s="23" t="s">
        <v>56</v>
      </c>
      <c r="X334" s="23">
        <v>0</v>
      </c>
      <c r="Y334" s="23">
        <v>0</v>
      </c>
      <c r="Z334" s="23" t="s">
        <v>56</v>
      </c>
      <c r="AA334" s="23" t="s">
        <v>56</v>
      </c>
      <c r="AB334" s="23" t="s">
        <v>56</v>
      </c>
      <c r="AC334" s="23">
        <v>0</v>
      </c>
      <c r="AD334" s="24"/>
      <c r="AE334" s="23">
        <v>0</v>
      </c>
      <c r="AF334" s="23">
        <v>0</v>
      </c>
      <c r="AG334" s="23" t="s">
        <v>58</v>
      </c>
      <c r="AH334" s="23">
        <v>0</v>
      </c>
      <c r="AI334" s="23" t="s">
        <v>59</v>
      </c>
      <c r="AJ334" s="23" t="s">
        <v>60</v>
      </c>
      <c r="AK334" s="24"/>
      <c r="AL334" s="23" t="s">
        <v>61</v>
      </c>
      <c r="AM334" s="23" t="s">
        <v>62</v>
      </c>
      <c r="AN334" s="23" t="s">
        <v>168</v>
      </c>
      <c r="AO334" s="23" t="s">
        <v>88</v>
      </c>
      <c r="AP334" s="23" t="s">
        <v>313</v>
      </c>
      <c r="AQ334" s="23" t="s">
        <v>65</v>
      </c>
      <c r="AR334" s="23" t="s">
        <v>3294</v>
      </c>
      <c r="AS334" s="23" t="s">
        <v>92</v>
      </c>
      <c r="AT334" s="23" t="s">
        <v>68</v>
      </c>
      <c r="AU334" s="23" t="s">
        <v>93</v>
      </c>
      <c r="AV334" s="23" t="s">
        <v>6030</v>
      </c>
      <c r="AW334" s="23" t="s">
        <v>163</v>
      </c>
      <c r="AX334" s="23">
        <v>0</v>
      </c>
      <c r="AY334" s="23" t="s">
        <v>6351</v>
      </c>
      <c r="AZ334" s="23" t="s">
        <v>6352</v>
      </c>
      <c r="BA334" s="29">
        <v>41933</v>
      </c>
      <c r="BB334" s="23"/>
      <c r="BC334" s="29">
        <f t="shared" si="20"/>
        <v>41933</v>
      </c>
      <c r="BD334" s="41" t="str">
        <f t="shared" si="21"/>
        <v xml:space="preserve">26/06/2017 </v>
      </c>
      <c r="BE334" s="42">
        <f t="shared" si="22"/>
        <v>979</v>
      </c>
      <c r="BF334" s="43">
        <f t="shared" si="23"/>
        <v>32.633333333333333</v>
      </c>
    </row>
    <row r="335" spans="1:58" x14ac:dyDescent="0.25">
      <c r="A335" s="101" t="s">
        <v>5521</v>
      </c>
      <c r="B335" s="24" t="str">
        <f t="shared" si="24"/>
        <v>02.02.507.0002330390/16</v>
      </c>
      <c r="C335" s="24"/>
      <c r="D335" s="24"/>
      <c r="E335" s="24"/>
      <c r="F335" s="24"/>
      <c r="G335" s="24"/>
      <c r="H335" s="24"/>
      <c r="I335" s="69" t="str">
        <f t="shared" si="25"/>
        <v>PROCEDÊNCIA PARCIAL</v>
      </c>
      <c r="J335" s="24"/>
      <c r="K335" s="24"/>
      <c r="L335" s="24"/>
      <c r="M335" s="24"/>
      <c r="N335" s="24"/>
      <c r="O335" s="70" t="str">
        <f>IF(AND(BA335&gt;=[1]validação!$F$1),"ZURICH SANTANDER","ESCROW")</f>
        <v>ZURICH SANTANDER</v>
      </c>
      <c r="P335" s="23">
        <v>2330390</v>
      </c>
      <c r="Q335" s="23" t="s">
        <v>5914</v>
      </c>
      <c r="R335" s="23" t="s">
        <v>5915</v>
      </c>
      <c r="S335" s="23" t="s">
        <v>52</v>
      </c>
      <c r="T335" s="24"/>
      <c r="U335" s="24" t="s">
        <v>5916</v>
      </c>
      <c r="V335" s="24"/>
      <c r="W335" s="23" t="s">
        <v>56</v>
      </c>
      <c r="X335" s="23">
        <v>0</v>
      </c>
      <c r="Y335" s="23">
        <v>0</v>
      </c>
      <c r="Z335" s="23" t="s">
        <v>56</v>
      </c>
      <c r="AA335" s="23" t="s">
        <v>56</v>
      </c>
      <c r="AB335" s="23" t="s">
        <v>56</v>
      </c>
      <c r="AC335" s="23">
        <v>0</v>
      </c>
      <c r="AD335" s="24"/>
      <c r="AE335" s="23">
        <v>0</v>
      </c>
      <c r="AF335" s="23">
        <v>0</v>
      </c>
      <c r="AG335" s="23" t="s">
        <v>58</v>
      </c>
      <c r="AH335" s="23">
        <v>0</v>
      </c>
      <c r="AI335" s="23" t="s">
        <v>59</v>
      </c>
      <c r="AJ335" s="23" t="s">
        <v>60</v>
      </c>
      <c r="AK335" s="24"/>
      <c r="AL335" s="23" t="s">
        <v>61</v>
      </c>
      <c r="AM335" s="23" t="s">
        <v>62</v>
      </c>
      <c r="AN335" s="23" t="s">
        <v>63</v>
      </c>
      <c r="AO335" s="23" t="s">
        <v>64</v>
      </c>
      <c r="AP335" s="23" t="s">
        <v>89</v>
      </c>
      <c r="AQ335" s="23" t="s">
        <v>103</v>
      </c>
      <c r="AR335" s="23" t="s">
        <v>215</v>
      </c>
      <c r="AS335" s="23" t="s">
        <v>105</v>
      </c>
      <c r="AT335" s="23" t="s">
        <v>68</v>
      </c>
      <c r="AU335" s="23" t="s">
        <v>93</v>
      </c>
      <c r="AV335" s="23" t="s">
        <v>5806</v>
      </c>
      <c r="AW335" s="23" t="s">
        <v>94</v>
      </c>
      <c r="AX335" s="23">
        <v>0</v>
      </c>
      <c r="AY335" s="23" t="s">
        <v>5917</v>
      </c>
      <c r="AZ335" s="23" t="s">
        <v>5918</v>
      </c>
      <c r="BA335" s="29">
        <v>42642</v>
      </c>
      <c r="BB335" s="23"/>
      <c r="BC335" s="29">
        <f t="shared" si="20"/>
        <v>42642</v>
      </c>
      <c r="BD335" s="41" t="str">
        <f t="shared" si="21"/>
        <v xml:space="preserve">02/06/2017 </v>
      </c>
      <c r="BE335" s="42">
        <f t="shared" si="22"/>
        <v>246</v>
      </c>
      <c r="BF335" s="43">
        <f t="shared" si="23"/>
        <v>8.1999999999999993</v>
      </c>
    </row>
    <row r="336" spans="1:58" x14ac:dyDescent="0.25">
      <c r="A336" s="101" t="s">
        <v>5521</v>
      </c>
      <c r="B336" s="24" t="str">
        <f t="shared" si="24"/>
        <v>02.02.507.0002390573/16</v>
      </c>
      <c r="C336" s="24"/>
      <c r="D336" s="24"/>
      <c r="E336" s="24"/>
      <c r="F336" s="24"/>
      <c r="G336" s="24"/>
      <c r="H336" s="24"/>
      <c r="I336" s="69" t="str">
        <f t="shared" si="25"/>
        <v>PROCEDÊNCIA PARCIAL</v>
      </c>
      <c r="J336" s="24"/>
      <c r="K336" s="24"/>
      <c r="L336" s="24"/>
      <c r="M336" s="24"/>
      <c r="N336" s="24"/>
      <c r="O336" s="70" t="str">
        <f>IF(AND(BA336&gt;=[1]validação!$F$1),"ZURICH SANTANDER","ESCROW")</f>
        <v>ZURICH SANTANDER</v>
      </c>
      <c r="P336" s="23">
        <v>2390573</v>
      </c>
      <c r="Q336" s="23" t="s">
        <v>6353</v>
      </c>
      <c r="R336" s="23" t="s">
        <v>6354</v>
      </c>
      <c r="S336" s="23" t="s">
        <v>52</v>
      </c>
      <c r="T336" s="24" t="s">
        <v>6355</v>
      </c>
      <c r="U336" s="24" t="s">
        <v>2929</v>
      </c>
      <c r="V336" s="24"/>
      <c r="W336" s="23" t="s">
        <v>56</v>
      </c>
      <c r="X336" s="23">
        <v>0</v>
      </c>
      <c r="Y336" s="23">
        <v>0</v>
      </c>
      <c r="Z336" s="23" t="s">
        <v>56</v>
      </c>
      <c r="AA336" s="23" t="s">
        <v>56</v>
      </c>
      <c r="AB336" s="23" t="s">
        <v>56</v>
      </c>
      <c r="AC336" s="23">
        <v>0</v>
      </c>
      <c r="AD336" s="24"/>
      <c r="AE336" s="23">
        <v>0</v>
      </c>
      <c r="AF336" s="23">
        <v>0</v>
      </c>
      <c r="AG336" s="23" t="s">
        <v>58</v>
      </c>
      <c r="AH336" s="23">
        <v>0</v>
      </c>
      <c r="AI336" s="23" t="s">
        <v>59</v>
      </c>
      <c r="AJ336" s="23" t="s">
        <v>60</v>
      </c>
      <c r="AK336" s="24"/>
      <c r="AL336" s="23" t="s">
        <v>61</v>
      </c>
      <c r="AM336" s="23" t="s">
        <v>62</v>
      </c>
      <c r="AN336" s="23" t="s">
        <v>451</v>
      </c>
      <c r="AO336" s="23" t="s">
        <v>88</v>
      </c>
      <c r="AP336" s="23" t="s">
        <v>89</v>
      </c>
      <c r="AQ336" s="23" t="s">
        <v>103</v>
      </c>
      <c r="AR336" s="23" t="s">
        <v>363</v>
      </c>
      <c r="AS336" s="23" t="s">
        <v>92</v>
      </c>
      <c r="AT336" s="23" t="s">
        <v>68</v>
      </c>
      <c r="AU336" s="23" t="s">
        <v>93</v>
      </c>
      <c r="AV336" s="23" t="s">
        <v>6058</v>
      </c>
      <c r="AW336" s="23" t="s">
        <v>94</v>
      </c>
      <c r="AX336" s="23">
        <v>0</v>
      </c>
      <c r="AY336" s="23" t="s">
        <v>6356</v>
      </c>
      <c r="AZ336" s="23" t="s">
        <v>2253</v>
      </c>
      <c r="BA336" s="29">
        <v>42699</v>
      </c>
      <c r="BB336" s="23"/>
      <c r="BC336" s="29">
        <f t="shared" si="20"/>
        <v>42699</v>
      </c>
      <c r="BD336" s="41" t="str">
        <f t="shared" si="21"/>
        <v xml:space="preserve">19/06/2017 </v>
      </c>
      <c r="BE336" s="42">
        <f t="shared" si="22"/>
        <v>206</v>
      </c>
      <c r="BF336" s="43">
        <f t="shared" si="23"/>
        <v>6.8666666666666663</v>
      </c>
    </row>
    <row r="337" spans="1:58" x14ac:dyDescent="0.25">
      <c r="A337" s="101" t="s">
        <v>5521</v>
      </c>
      <c r="B337" s="24" t="str">
        <f t="shared" si="24"/>
        <v>02.02.507.0002372488/16</v>
      </c>
      <c r="C337" s="24"/>
      <c r="D337" s="24"/>
      <c r="E337" s="24"/>
      <c r="F337" s="24"/>
      <c r="G337" s="24"/>
      <c r="H337" s="24"/>
      <c r="I337" s="69" t="str">
        <f t="shared" si="25"/>
        <v>PROCEDÊNCIA PARCIAL</v>
      </c>
      <c r="J337" s="24"/>
      <c r="K337" s="24"/>
      <c r="L337" s="24"/>
      <c r="M337" s="24"/>
      <c r="N337" s="24"/>
      <c r="O337" s="70" t="str">
        <f>IF(AND(BA337&gt;=[1]validação!$F$1),"ZURICH SANTANDER","ESCROW")</f>
        <v>ZURICH SANTANDER</v>
      </c>
      <c r="P337" s="23">
        <v>2372488</v>
      </c>
      <c r="Q337" s="23" t="s">
        <v>6357</v>
      </c>
      <c r="R337" s="23" t="s">
        <v>6358</v>
      </c>
      <c r="S337" s="23" t="s">
        <v>52</v>
      </c>
      <c r="T337" s="24" t="s">
        <v>6359</v>
      </c>
      <c r="U337" s="24" t="s">
        <v>6360</v>
      </c>
      <c r="V337" s="24"/>
      <c r="W337" s="23" t="s">
        <v>56</v>
      </c>
      <c r="X337" s="23">
        <v>0</v>
      </c>
      <c r="Y337" s="23">
        <v>0</v>
      </c>
      <c r="Z337" s="23" t="s">
        <v>56</v>
      </c>
      <c r="AA337" s="23" t="s">
        <v>56</v>
      </c>
      <c r="AB337" s="23" t="s">
        <v>56</v>
      </c>
      <c r="AC337" s="23">
        <v>0</v>
      </c>
      <c r="AD337" s="24"/>
      <c r="AE337" s="23">
        <v>0</v>
      </c>
      <c r="AF337" s="23">
        <v>0</v>
      </c>
      <c r="AG337" s="23" t="s">
        <v>58</v>
      </c>
      <c r="AH337" s="23">
        <v>0</v>
      </c>
      <c r="AI337" s="23" t="s">
        <v>59</v>
      </c>
      <c r="AJ337" s="23" t="s">
        <v>60</v>
      </c>
      <c r="AK337" s="24"/>
      <c r="AL337" s="23" t="s">
        <v>61</v>
      </c>
      <c r="AM337" s="23" t="s">
        <v>62</v>
      </c>
      <c r="AN337" s="23" t="s">
        <v>63</v>
      </c>
      <c r="AO337" s="23" t="s">
        <v>88</v>
      </c>
      <c r="AP337" s="23" t="s">
        <v>89</v>
      </c>
      <c r="AQ337" s="23" t="s">
        <v>90</v>
      </c>
      <c r="AR337" s="23" t="s">
        <v>6361</v>
      </c>
      <c r="AS337" s="23" t="s">
        <v>283</v>
      </c>
      <c r="AT337" s="23" t="s">
        <v>284</v>
      </c>
      <c r="AU337" s="23" t="s">
        <v>93</v>
      </c>
      <c r="AV337" s="23" t="s">
        <v>5984</v>
      </c>
      <c r="AW337" s="23" t="s">
        <v>94</v>
      </c>
      <c r="AX337" s="23">
        <v>0</v>
      </c>
      <c r="AY337" s="23" t="s">
        <v>6362</v>
      </c>
      <c r="AZ337" s="23" t="s">
        <v>6363</v>
      </c>
      <c r="BA337" s="29">
        <v>42682</v>
      </c>
      <c r="BB337" s="23"/>
      <c r="BC337" s="29">
        <f t="shared" si="20"/>
        <v>42682</v>
      </c>
      <c r="BD337" s="41" t="str">
        <f t="shared" si="21"/>
        <v xml:space="preserve">27/06/2017 </v>
      </c>
      <c r="BE337" s="42">
        <f t="shared" si="22"/>
        <v>231</v>
      </c>
      <c r="BF337" s="43">
        <f t="shared" si="23"/>
        <v>7.7</v>
      </c>
    </row>
    <row r="338" spans="1:58" x14ac:dyDescent="0.25">
      <c r="A338" s="101" t="s">
        <v>5521</v>
      </c>
      <c r="B338" s="24" t="str">
        <f t="shared" si="24"/>
        <v>02.02.507.0002268697/16</v>
      </c>
      <c r="C338" s="24"/>
      <c r="D338" s="24"/>
      <c r="E338" s="24"/>
      <c r="F338" s="24"/>
      <c r="G338" s="24"/>
      <c r="H338" s="24"/>
      <c r="I338" s="69" t="str">
        <f t="shared" si="25"/>
        <v>PAGAMENTO ZERO</v>
      </c>
      <c r="J338" s="24"/>
      <c r="K338" s="24"/>
      <c r="L338" s="24"/>
      <c r="M338" s="24"/>
      <c r="N338" s="24"/>
      <c r="O338" s="70" t="str">
        <f>IF(AND(BA338&gt;=[1]validação!$F$1),"ZURICH SANTANDER","ESCROW")</f>
        <v>ZURICH SANTANDER</v>
      </c>
      <c r="P338" s="23">
        <v>2268697</v>
      </c>
      <c r="Q338" s="23" t="s">
        <v>5904</v>
      </c>
      <c r="R338" s="23" t="s">
        <v>5905</v>
      </c>
      <c r="S338" s="23" t="s">
        <v>52</v>
      </c>
      <c r="T338" s="24"/>
      <c r="U338" s="24"/>
      <c r="V338" s="24"/>
      <c r="W338" s="23" t="s">
        <v>56</v>
      </c>
      <c r="X338" s="23">
        <v>0</v>
      </c>
      <c r="Y338" s="23">
        <v>0</v>
      </c>
      <c r="Z338" s="23" t="s">
        <v>56</v>
      </c>
      <c r="AA338" s="23" t="s">
        <v>56</v>
      </c>
      <c r="AB338" s="23" t="s">
        <v>56</v>
      </c>
      <c r="AC338" s="23">
        <v>0</v>
      </c>
      <c r="AD338" s="24"/>
      <c r="AE338" s="23">
        <v>0</v>
      </c>
      <c r="AF338" s="23">
        <v>0</v>
      </c>
      <c r="AG338" s="23" t="s">
        <v>58</v>
      </c>
      <c r="AH338" s="23">
        <v>0</v>
      </c>
      <c r="AI338" s="23" t="s">
        <v>59</v>
      </c>
      <c r="AJ338" s="23" t="s">
        <v>60</v>
      </c>
      <c r="AK338" s="24"/>
      <c r="AL338" s="23" t="s">
        <v>61</v>
      </c>
      <c r="AM338" s="23" t="s">
        <v>62</v>
      </c>
      <c r="AN338" s="23" t="s">
        <v>87</v>
      </c>
      <c r="AO338" s="23" t="s">
        <v>88</v>
      </c>
      <c r="AP338" s="23" t="s">
        <v>89</v>
      </c>
      <c r="AQ338" s="23" t="s">
        <v>103</v>
      </c>
      <c r="AR338" s="23" t="s">
        <v>3294</v>
      </c>
      <c r="AS338" s="23" t="s">
        <v>92</v>
      </c>
      <c r="AT338" s="23" t="s">
        <v>68</v>
      </c>
      <c r="AU338" s="23" t="s">
        <v>93</v>
      </c>
      <c r="AV338" s="23" t="s">
        <v>5711</v>
      </c>
      <c r="AW338" s="23" t="s">
        <v>124</v>
      </c>
      <c r="AX338" s="23">
        <v>0</v>
      </c>
      <c r="AY338" s="23" t="s">
        <v>5906</v>
      </c>
      <c r="AZ338" s="23" t="s">
        <v>3719</v>
      </c>
      <c r="BA338" s="29">
        <v>42536</v>
      </c>
      <c r="BB338" s="23"/>
      <c r="BC338" s="29">
        <f t="shared" si="20"/>
        <v>42536</v>
      </c>
      <c r="BD338" s="41" t="str">
        <f t="shared" si="21"/>
        <v xml:space="preserve">01/06/2017 </v>
      </c>
      <c r="BE338" s="42">
        <f t="shared" si="22"/>
        <v>351</v>
      </c>
      <c r="BF338" s="43">
        <f t="shared" si="23"/>
        <v>11.7</v>
      </c>
    </row>
    <row r="339" spans="1:58" x14ac:dyDescent="0.25">
      <c r="A339" s="101" t="s">
        <v>5521</v>
      </c>
      <c r="B339" s="24" t="str">
        <f t="shared" si="24"/>
        <v>02.02.507.0002192206/16</v>
      </c>
      <c r="C339" s="24"/>
      <c r="D339" s="24"/>
      <c r="E339" s="24"/>
      <c r="F339" s="24"/>
      <c r="G339" s="24"/>
      <c r="H339" s="24"/>
      <c r="I339" s="69" t="str">
        <f t="shared" si="25"/>
        <v>PAGAMENTO ZERO</v>
      </c>
      <c r="J339" s="24"/>
      <c r="K339" s="24"/>
      <c r="L339" s="24"/>
      <c r="M339" s="24"/>
      <c r="N339" s="24"/>
      <c r="O339" s="70" t="str">
        <f>IF(AND(BA339&gt;=[1]validação!$F$1),"ZURICH SANTANDER","ESCROW")</f>
        <v>ZURICH SANTANDER</v>
      </c>
      <c r="P339" s="23">
        <v>2192206</v>
      </c>
      <c r="Q339" s="23" t="s">
        <v>5907</v>
      </c>
      <c r="R339" s="23" t="s">
        <v>5908</v>
      </c>
      <c r="S339" s="23" t="s">
        <v>52</v>
      </c>
      <c r="T339" s="24"/>
      <c r="U339" s="24" t="s">
        <v>3047</v>
      </c>
      <c r="V339" s="24"/>
      <c r="W339" s="23" t="s">
        <v>56</v>
      </c>
      <c r="X339" s="23">
        <v>0</v>
      </c>
      <c r="Y339" s="23">
        <v>0</v>
      </c>
      <c r="Z339" s="23" t="s">
        <v>56</v>
      </c>
      <c r="AA339" s="23" t="s">
        <v>56</v>
      </c>
      <c r="AB339" s="23" t="s">
        <v>56</v>
      </c>
      <c r="AC339" s="23">
        <v>0</v>
      </c>
      <c r="AD339" s="24"/>
      <c r="AE339" s="23">
        <v>0</v>
      </c>
      <c r="AF339" s="23">
        <v>0</v>
      </c>
      <c r="AG339" s="23" t="s">
        <v>58</v>
      </c>
      <c r="AH339" s="23">
        <v>0</v>
      </c>
      <c r="AI339" s="23" t="s">
        <v>59</v>
      </c>
      <c r="AJ339" s="23" t="s">
        <v>60</v>
      </c>
      <c r="AK339" s="24"/>
      <c r="AL339" s="23" t="s">
        <v>61</v>
      </c>
      <c r="AM339" s="23" t="s">
        <v>62</v>
      </c>
      <c r="AN339" s="23" t="s">
        <v>405</v>
      </c>
      <c r="AO339" s="23" t="s">
        <v>88</v>
      </c>
      <c r="AP339" s="23" t="s">
        <v>169</v>
      </c>
      <c r="AQ339" s="23" t="s">
        <v>65</v>
      </c>
      <c r="AR339" s="23" t="s">
        <v>3048</v>
      </c>
      <c r="AS339" s="23" t="s">
        <v>292</v>
      </c>
      <c r="AT339" s="23" t="s">
        <v>293</v>
      </c>
      <c r="AU339" s="23" t="s">
        <v>93</v>
      </c>
      <c r="AV339" s="23" t="s">
        <v>5635</v>
      </c>
      <c r="AW339" s="23" t="s">
        <v>124</v>
      </c>
      <c r="AX339" s="23">
        <v>0</v>
      </c>
      <c r="AY339" s="23" t="s">
        <v>5909</v>
      </c>
      <c r="AZ339" s="23" t="s">
        <v>5910</v>
      </c>
      <c r="BA339" s="29">
        <v>42377</v>
      </c>
      <c r="BB339" s="23"/>
      <c r="BC339" s="29">
        <f t="shared" si="20"/>
        <v>42377</v>
      </c>
      <c r="BD339" s="41" t="str">
        <f t="shared" si="21"/>
        <v xml:space="preserve">14/06/2017 </v>
      </c>
      <c r="BE339" s="42">
        <f t="shared" si="22"/>
        <v>523</v>
      </c>
      <c r="BF339" s="43">
        <f t="shared" si="23"/>
        <v>17.433333333333334</v>
      </c>
    </row>
    <row r="340" spans="1:58" x14ac:dyDescent="0.25">
      <c r="A340" s="101" t="s">
        <v>5521</v>
      </c>
      <c r="B340" s="24" t="str">
        <f t="shared" si="24"/>
        <v>02.02.507.0002026068/14</v>
      </c>
      <c r="C340" s="24"/>
      <c r="D340" s="24"/>
      <c r="E340" s="24"/>
      <c r="F340" s="24"/>
      <c r="G340" s="24"/>
      <c r="H340" s="24"/>
      <c r="I340" s="69" t="str">
        <f t="shared" si="25"/>
        <v>PAGAMENTO ZERO</v>
      </c>
      <c r="J340" s="24"/>
      <c r="K340" s="24"/>
      <c r="L340" s="24"/>
      <c r="M340" s="24"/>
      <c r="N340" s="24"/>
      <c r="O340" s="70" t="str">
        <f>IF(AND(BA340&gt;=[1]validação!$F$1),"ZURICH SANTANDER","ESCROW")</f>
        <v>ZURICH SANTANDER</v>
      </c>
      <c r="P340" s="23">
        <v>2026068</v>
      </c>
      <c r="Q340" s="23" t="s">
        <v>5928</v>
      </c>
      <c r="R340" s="23" t="s">
        <v>5929</v>
      </c>
      <c r="S340" s="23" t="s">
        <v>52</v>
      </c>
      <c r="T340" s="24"/>
      <c r="U340" s="24" t="s">
        <v>1528</v>
      </c>
      <c r="V340" s="24"/>
      <c r="W340" s="23" t="s">
        <v>56</v>
      </c>
      <c r="X340" s="23">
        <v>0</v>
      </c>
      <c r="Y340" s="23">
        <v>0</v>
      </c>
      <c r="Z340" s="23" t="s">
        <v>56</v>
      </c>
      <c r="AA340" s="23" t="s">
        <v>56</v>
      </c>
      <c r="AB340" s="23" t="s">
        <v>56</v>
      </c>
      <c r="AC340" s="23">
        <v>0</v>
      </c>
      <c r="AD340" s="24"/>
      <c r="AE340" s="23">
        <v>0</v>
      </c>
      <c r="AF340" s="23">
        <v>0</v>
      </c>
      <c r="AG340" s="23" t="s">
        <v>58</v>
      </c>
      <c r="AH340" s="23">
        <v>0</v>
      </c>
      <c r="AI340" s="23" t="s">
        <v>59</v>
      </c>
      <c r="AJ340" s="23" t="s">
        <v>60</v>
      </c>
      <c r="AK340" s="24"/>
      <c r="AL340" s="23" t="s">
        <v>61</v>
      </c>
      <c r="AM340" s="23" t="s">
        <v>62</v>
      </c>
      <c r="AN340" s="23" t="s">
        <v>451</v>
      </c>
      <c r="AO340" s="23" t="s">
        <v>88</v>
      </c>
      <c r="AP340" s="23" t="s">
        <v>169</v>
      </c>
      <c r="AQ340" s="23" t="s">
        <v>65</v>
      </c>
      <c r="AR340" s="23" t="s">
        <v>5223</v>
      </c>
      <c r="AS340" s="23" t="s">
        <v>283</v>
      </c>
      <c r="AT340" s="23" t="s">
        <v>284</v>
      </c>
      <c r="AU340" s="23" t="s">
        <v>93</v>
      </c>
      <c r="AV340" s="23" t="s">
        <v>5806</v>
      </c>
      <c r="AW340" s="23" t="s">
        <v>155</v>
      </c>
      <c r="AX340" s="23">
        <v>0</v>
      </c>
      <c r="AY340" s="23" t="s">
        <v>5930</v>
      </c>
      <c r="AZ340" s="23" t="s">
        <v>5021</v>
      </c>
      <c r="BA340" s="29">
        <v>42037</v>
      </c>
      <c r="BB340" s="23"/>
      <c r="BC340" s="29">
        <f t="shared" si="20"/>
        <v>42037</v>
      </c>
      <c r="BD340" s="41" t="str">
        <f t="shared" si="21"/>
        <v xml:space="preserve">02/06/2017 </v>
      </c>
      <c r="BE340" s="42">
        <f t="shared" si="22"/>
        <v>851</v>
      </c>
      <c r="BF340" s="43">
        <f t="shared" si="23"/>
        <v>28.366666666666667</v>
      </c>
    </row>
    <row r="341" spans="1:58" x14ac:dyDescent="0.25">
      <c r="A341" s="101" t="s">
        <v>5521</v>
      </c>
      <c r="B341" s="24" t="str">
        <f t="shared" si="24"/>
        <v>02.02.507.0001720613/13</v>
      </c>
      <c r="C341" s="24"/>
      <c r="D341" s="24"/>
      <c r="E341" s="24"/>
      <c r="F341" s="24"/>
      <c r="G341" s="24"/>
      <c r="H341" s="24"/>
      <c r="I341" s="69" t="str">
        <f t="shared" si="25"/>
        <v>PAGAMENTO ZERO</v>
      </c>
      <c r="J341" s="24"/>
      <c r="K341" s="24"/>
      <c r="L341" s="24"/>
      <c r="M341" s="24"/>
      <c r="N341" s="24"/>
      <c r="O341" s="70" t="str">
        <f>IF(AND(BA341&gt;=[1]validação!$F$1),"ZURICH SANTANDER","ESCROW")</f>
        <v>ZURICH SANTANDER</v>
      </c>
      <c r="P341" s="23">
        <v>1720613</v>
      </c>
      <c r="Q341" s="23" t="s">
        <v>6364</v>
      </c>
      <c r="R341" s="23" t="s">
        <v>6365</v>
      </c>
      <c r="S341" s="23" t="s">
        <v>52</v>
      </c>
      <c r="T341" s="24"/>
      <c r="U341" s="24" t="s">
        <v>6366</v>
      </c>
      <c r="V341" s="24"/>
      <c r="W341" s="23" t="s">
        <v>56</v>
      </c>
      <c r="X341" s="23">
        <v>0</v>
      </c>
      <c r="Y341" s="23">
        <v>0</v>
      </c>
      <c r="Z341" s="23" t="s">
        <v>56</v>
      </c>
      <c r="AA341" s="23" t="s">
        <v>56</v>
      </c>
      <c r="AB341" s="23" t="s">
        <v>56</v>
      </c>
      <c r="AC341" s="23">
        <v>0</v>
      </c>
      <c r="AD341" s="24"/>
      <c r="AE341" s="23">
        <v>0</v>
      </c>
      <c r="AF341" s="23">
        <v>0</v>
      </c>
      <c r="AG341" s="23" t="s">
        <v>58</v>
      </c>
      <c r="AH341" s="23">
        <v>0</v>
      </c>
      <c r="AI341" s="23" t="s">
        <v>59</v>
      </c>
      <c r="AJ341" s="23" t="s">
        <v>60</v>
      </c>
      <c r="AK341" s="24"/>
      <c r="AL341" s="23" t="s">
        <v>61</v>
      </c>
      <c r="AM341" s="23" t="s">
        <v>62</v>
      </c>
      <c r="AN341" s="23" t="s">
        <v>151</v>
      </c>
      <c r="AO341" s="23" t="s">
        <v>88</v>
      </c>
      <c r="AP341" s="23" t="s">
        <v>2557</v>
      </c>
      <c r="AQ341" s="23" t="s">
        <v>65</v>
      </c>
      <c r="AR341" s="23" t="s">
        <v>201</v>
      </c>
      <c r="AS341" s="23" t="s">
        <v>92</v>
      </c>
      <c r="AT341" s="23" t="s">
        <v>68</v>
      </c>
      <c r="AU341" s="23" t="s">
        <v>93</v>
      </c>
      <c r="AV341" s="23" t="s">
        <v>6000</v>
      </c>
      <c r="AW341" s="23" t="s">
        <v>202</v>
      </c>
      <c r="AX341" s="23">
        <v>0</v>
      </c>
      <c r="AY341" s="23" t="s">
        <v>6367</v>
      </c>
      <c r="AZ341" s="23" t="s">
        <v>6368</v>
      </c>
      <c r="BA341" s="29">
        <v>41547</v>
      </c>
      <c r="BB341" s="23"/>
      <c r="BC341" s="29">
        <f t="shared" si="20"/>
        <v>41547</v>
      </c>
      <c r="BD341" s="41" t="str">
        <f t="shared" si="21"/>
        <v xml:space="preserve">30/06/2017 </v>
      </c>
      <c r="BE341" s="42">
        <f t="shared" si="22"/>
        <v>1369</v>
      </c>
      <c r="BF341" s="43">
        <f t="shared" si="23"/>
        <v>45.633333333333333</v>
      </c>
    </row>
    <row r="342" spans="1:58" x14ac:dyDescent="0.25">
      <c r="A342" s="101" t="s">
        <v>5521</v>
      </c>
      <c r="B342" s="24" t="str">
        <f t="shared" si="24"/>
        <v>02.02.507.0002453034/17</v>
      </c>
      <c r="C342" s="24"/>
      <c r="D342" s="24"/>
      <c r="E342" s="24"/>
      <c r="F342" s="24"/>
      <c r="G342" s="24"/>
      <c r="H342" s="24"/>
      <c r="I342" s="69" t="s">
        <v>369</v>
      </c>
      <c r="J342" s="24"/>
      <c r="K342" s="24"/>
      <c r="L342" s="24"/>
      <c r="M342" s="24"/>
      <c r="N342" s="24"/>
      <c r="O342" s="70" t="str">
        <f>IF(AND(BA342&gt;=[1]validação!$F$1),"ZURICH SANTANDER","ESCROW")</f>
        <v>ZURICH SANTANDER</v>
      </c>
      <c r="P342" s="23">
        <v>2453034</v>
      </c>
      <c r="Q342" s="23" t="s">
        <v>6369</v>
      </c>
      <c r="R342" s="23" t="s">
        <v>6370</v>
      </c>
      <c r="S342" s="23" t="s">
        <v>52</v>
      </c>
      <c r="T342" s="24"/>
      <c r="U342" s="24" t="s">
        <v>6371</v>
      </c>
      <c r="V342" s="24"/>
      <c r="W342" s="23" t="s">
        <v>56</v>
      </c>
      <c r="X342" s="23">
        <v>0</v>
      </c>
      <c r="Y342" s="23">
        <v>0</v>
      </c>
      <c r="Z342" s="23" t="s">
        <v>56</v>
      </c>
      <c r="AA342" s="23" t="s">
        <v>56</v>
      </c>
      <c r="AB342" s="23" t="s">
        <v>56</v>
      </c>
      <c r="AC342" s="23">
        <v>0</v>
      </c>
      <c r="AD342" s="24"/>
      <c r="AE342" s="23">
        <v>0</v>
      </c>
      <c r="AF342" s="23">
        <v>0</v>
      </c>
      <c r="AG342" s="23" t="s">
        <v>102</v>
      </c>
      <c r="AH342" s="23">
        <v>0</v>
      </c>
      <c r="AI342" s="23" t="s">
        <v>59</v>
      </c>
      <c r="AJ342" s="23" t="s">
        <v>60</v>
      </c>
      <c r="AK342" s="24"/>
      <c r="AL342" s="23" t="s">
        <v>61</v>
      </c>
      <c r="AM342" s="23" t="s">
        <v>62</v>
      </c>
      <c r="AN342" s="23" t="s">
        <v>1563</v>
      </c>
      <c r="AO342" s="23" t="s">
        <v>88</v>
      </c>
      <c r="AP342" s="23" t="s">
        <v>89</v>
      </c>
      <c r="AQ342" s="23" t="s">
        <v>103</v>
      </c>
      <c r="AR342" s="23" t="s">
        <v>5424</v>
      </c>
      <c r="AS342" s="23" t="s">
        <v>2826</v>
      </c>
      <c r="AT342" s="23" t="s">
        <v>775</v>
      </c>
      <c r="AU342" s="23" t="s">
        <v>93</v>
      </c>
      <c r="AV342" s="23" t="s">
        <v>6043</v>
      </c>
      <c r="AW342" s="23" t="s">
        <v>3360</v>
      </c>
      <c r="AX342" s="23">
        <v>0</v>
      </c>
      <c r="AY342" s="23" t="s">
        <v>6372</v>
      </c>
      <c r="AZ342" s="23" t="s">
        <v>6373</v>
      </c>
      <c r="BA342" s="29">
        <v>42881</v>
      </c>
      <c r="BB342" s="23"/>
      <c r="BC342" s="29">
        <f t="shared" si="20"/>
        <v>42881</v>
      </c>
      <c r="BD342" s="41" t="str">
        <f t="shared" si="21"/>
        <v xml:space="preserve">23/06/2017 </v>
      </c>
      <c r="BE342" s="42">
        <f t="shared" si="22"/>
        <v>28</v>
      </c>
      <c r="BF342" s="43">
        <f t="shared" si="23"/>
        <v>0.93333333333333335</v>
      </c>
    </row>
    <row r="343" spans="1:58" x14ac:dyDescent="0.25">
      <c r="A343" s="101" t="s">
        <v>5521</v>
      </c>
      <c r="B343" s="24" t="str">
        <f t="shared" si="24"/>
        <v>02.02.507.0002404832/17</v>
      </c>
      <c r="C343" s="24"/>
      <c r="D343" s="24"/>
      <c r="E343" s="24"/>
      <c r="F343" s="24"/>
      <c r="G343" s="24"/>
      <c r="H343" s="24"/>
      <c r="I343" s="69" t="s">
        <v>369</v>
      </c>
      <c r="J343" s="24"/>
      <c r="K343" s="24"/>
      <c r="L343" s="24"/>
      <c r="M343" s="24"/>
      <c r="N343" s="24"/>
      <c r="O343" s="70" t="str">
        <f>IF(AND(BA343&gt;=[1]validação!$F$1),"ZURICH SANTANDER","ESCROW")</f>
        <v>ZURICH SANTANDER</v>
      </c>
      <c r="P343" s="23">
        <v>2404832</v>
      </c>
      <c r="Q343" s="23" t="s">
        <v>5931</v>
      </c>
      <c r="R343" s="23" t="s">
        <v>5932</v>
      </c>
      <c r="S343" s="23" t="s">
        <v>52</v>
      </c>
      <c r="T343" s="24"/>
      <c r="U343" s="24" t="s">
        <v>1528</v>
      </c>
      <c r="V343" s="24"/>
      <c r="W343" s="23" t="s">
        <v>56</v>
      </c>
      <c r="X343" s="23">
        <v>0</v>
      </c>
      <c r="Y343" s="23">
        <v>0</v>
      </c>
      <c r="Z343" s="23" t="s">
        <v>56</v>
      </c>
      <c r="AA343" s="23" t="s">
        <v>56</v>
      </c>
      <c r="AB343" s="23" t="s">
        <v>56</v>
      </c>
      <c r="AC343" s="23">
        <v>0</v>
      </c>
      <c r="AD343" s="24"/>
      <c r="AE343" s="23">
        <v>0</v>
      </c>
      <c r="AF343" s="23">
        <v>0</v>
      </c>
      <c r="AG343" s="23" t="s">
        <v>58</v>
      </c>
      <c r="AH343" s="23">
        <v>0</v>
      </c>
      <c r="AI343" s="23" t="s">
        <v>59</v>
      </c>
      <c r="AJ343" s="23" t="s">
        <v>60</v>
      </c>
      <c r="AK343" s="24"/>
      <c r="AL343" s="23" t="s">
        <v>61</v>
      </c>
      <c r="AM343" s="23" t="s">
        <v>62</v>
      </c>
      <c r="AN343" s="23" t="s">
        <v>63</v>
      </c>
      <c r="AO343" s="23" t="s">
        <v>64</v>
      </c>
      <c r="AP343" s="23" t="s">
        <v>89</v>
      </c>
      <c r="AQ343" s="23" t="s">
        <v>103</v>
      </c>
      <c r="AR343" s="23" t="s">
        <v>123</v>
      </c>
      <c r="AS343" s="23" t="s">
        <v>105</v>
      </c>
      <c r="AT343" s="23" t="s">
        <v>68</v>
      </c>
      <c r="AU343" s="23" t="s">
        <v>93</v>
      </c>
      <c r="AV343" s="23" t="s">
        <v>5549</v>
      </c>
      <c r="AW343" s="23" t="s">
        <v>4664</v>
      </c>
      <c r="AX343" s="23">
        <v>0</v>
      </c>
      <c r="AY343" s="23" t="s">
        <v>5933</v>
      </c>
      <c r="AZ343" s="23" t="s">
        <v>5934</v>
      </c>
      <c r="BA343" s="29">
        <v>42748</v>
      </c>
      <c r="BB343" s="23"/>
      <c r="BC343" s="29">
        <f t="shared" si="20"/>
        <v>42748</v>
      </c>
      <c r="BD343" s="41" t="str">
        <f t="shared" si="21"/>
        <v xml:space="preserve">05/06/2017 </v>
      </c>
      <c r="BE343" s="42">
        <f t="shared" si="22"/>
        <v>143</v>
      </c>
      <c r="BF343" s="43">
        <f t="shared" si="23"/>
        <v>4.7666666666666666</v>
      </c>
    </row>
    <row r="344" spans="1:58" x14ac:dyDescent="0.25">
      <c r="A344" s="101" t="s">
        <v>5521</v>
      </c>
      <c r="B344" s="24" t="str">
        <f t="shared" si="24"/>
        <v>02.02.507.0001955120/14</v>
      </c>
      <c r="C344" s="24"/>
      <c r="D344" s="24"/>
      <c r="E344" s="24"/>
      <c r="F344" s="24"/>
      <c r="G344" s="24"/>
      <c r="H344" s="24"/>
      <c r="I344" s="69" t="s">
        <v>369</v>
      </c>
      <c r="J344" s="24"/>
      <c r="K344" s="24"/>
      <c r="L344" s="24"/>
      <c r="M344" s="24"/>
      <c r="N344" s="24"/>
      <c r="O344" s="70" t="str">
        <f>IF(AND(BA344&gt;=[1]validação!$F$1),"ZURICH SANTANDER","ESCROW")</f>
        <v>ZURICH SANTANDER</v>
      </c>
      <c r="P344" s="23">
        <v>1955120</v>
      </c>
      <c r="Q344" s="23" t="s">
        <v>5944</v>
      </c>
      <c r="R344" s="23" t="s">
        <v>5945</v>
      </c>
      <c r="S344" s="23" t="s">
        <v>52</v>
      </c>
      <c r="T344" s="24"/>
      <c r="U344" s="24"/>
      <c r="V344" s="24"/>
      <c r="W344" s="23" t="s">
        <v>56</v>
      </c>
      <c r="X344" s="23">
        <v>0</v>
      </c>
      <c r="Y344" s="23">
        <v>0</v>
      </c>
      <c r="Z344" s="23" t="s">
        <v>56</v>
      </c>
      <c r="AA344" s="23" t="s">
        <v>56</v>
      </c>
      <c r="AB344" s="23" t="s">
        <v>56</v>
      </c>
      <c r="AC344" s="23">
        <v>0</v>
      </c>
      <c r="AD344" s="24"/>
      <c r="AE344" s="23">
        <v>0</v>
      </c>
      <c r="AF344" s="23">
        <v>0</v>
      </c>
      <c r="AG344" s="23" t="s">
        <v>58</v>
      </c>
      <c r="AH344" s="23">
        <v>0</v>
      </c>
      <c r="AI344" s="23" t="s">
        <v>150</v>
      </c>
      <c r="AJ344" s="23" t="s">
        <v>60</v>
      </c>
      <c r="AK344" s="24"/>
      <c r="AL344" s="23" t="s">
        <v>61</v>
      </c>
      <c r="AM344" s="23" t="s">
        <v>62</v>
      </c>
      <c r="AN344" s="23" t="s">
        <v>151</v>
      </c>
      <c r="AO344" s="23" t="s">
        <v>152</v>
      </c>
      <c r="AP344" s="23" t="s">
        <v>347</v>
      </c>
      <c r="AQ344" s="23" t="s">
        <v>65</v>
      </c>
      <c r="AR344" s="23" t="s">
        <v>154</v>
      </c>
      <c r="AS344" s="23" t="s">
        <v>105</v>
      </c>
      <c r="AT344" s="23" t="s">
        <v>68</v>
      </c>
      <c r="AU344" s="23" t="s">
        <v>93</v>
      </c>
      <c r="AV344" s="23" t="s">
        <v>5740</v>
      </c>
      <c r="AW344" s="23" t="s">
        <v>4664</v>
      </c>
      <c r="AX344" s="23">
        <v>0</v>
      </c>
      <c r="AY344" s="23" t="s">
        <v>5946</v>
      </c>
      <c r="AZ344" s="23" t="s">
        <v>4594</v>
      </c>
      <c r="BA344" s="29">
        <v>41928</v>
      </c>
      <c r="BB344" s="23"/>
      <c r="BC344" s="29">
        <f t="shared" si="20"/>
        <v>41928</v>
      </c>
      <c r="BD344" s="41" t="str">
        <f t="shared" si="21"/>
        <v xml:space="preserve">06/06/2017 </v>
      </c>
      <c r="BE344" s="42">
        <f t="shared" si="22"/>
        <v>964</v>
      </c>
      <c r="BF344" s="43">
        <f t="shared" si="23"/>
        <v>32.133333333333333</v>
      </c>
    </row>
    <row r="345" spans="1:58" x14ac:dyDescent="0.25">
      <c r="A345" s="101" t="s">
        <v>5521</v>
      </c>
      <c r="B345" s="24" t="str">
        <f t="shared" si="24"/>
        <v>02.02.507.0002386265/16</v>
      </c>
      <c r="C345" s="24"/>
      <c r="D345" s="24"/>
      <c r="E345" s="24"/>
      <c r="F345" s="24"/>
      <c r="G345" s="24"/>
      <c r="H345" s="24"/>
      <c r="I345" s="69" t="s">
        <v>369</v>
      </c>
      <c r="J345" s="24"/>
      <c r="K345" s="24"/>
      <c r="L345" s="24"/>
      <c r="M345" s="24"/>
      <c r="N345" s="24"/>
      <c r="O345" s="70" t="str">
        <f>IF(AND(BA345&gt;=[1]validação!$F$1),"ZURICH SANTANDER","ESCROW")</f>
        <v>ZURICH SANTANDER</v>
      </c>
      <c r="P345" s="23">
        <v>2386265</v>
      </c>
      <c r="Q345" s="23" t="s">
        <v>5939</v>
      </c>
      <c r="R345" s="23" t="s">
        <v>5940</v>
      </c>
      <c r="S345" s="23" t="s">
        <v>52</v>
      </c>
      <c r="T345" s="24"/>
      <c r="U345" s="24" t="s">
        <v>5941</v>
      </c>
      <c r="V345" s="24"/>
      <c r="W345" s="23" t="s">
        <v>56</v>
      </c>
      <c r="X345" s="23">
        <v>0</v>
      </c>
      <c r="Y345" s="23">
        <v>0</v>
      </c>
      <c r="Z345" s="23" t="s">
        <v>56</v>
      </c>
      <c r="AA345" s="23" t="s">
        <v>56</v>
      </c>
      <c r="AB345" s="23" t="s">
        <v>56</v>
      </c>
      <c r="AC345" s="23">
        <v>0</v>
      </c>
      <c r="AD345" s="24"/>
      <c r="AE345" s="23">
        <v>0</v>
      </c>
      <c r="AF345" s="23">
        <v>0</v>
      </c>
      <c r="AG345" s="23" t="s">
        <v>58</v>
      </c>
      <c r="AH345" s="23">
        <v>0</v>
      </c>
      <c r="AI345" s="23" t="s">
        <v>59</v>
      </c>
      <c r="AJ345" s="23" t="s">
        <v>60</v>
      </c>
      <c r="AK345" s="24"/>
      <c r="AL345" s="23" t="s">
        <v>61</v>
      </c>
      <c r="AM345" s="23" t="s">
        <v>62</v>
      </c>
      <c r="AN345" s="23" t="s">
        <v>1963</v>
      </c>
      <c r="AO345" s="23" t="s">
        <v>88</v>
      </c>
      <c r="AP345" s="23" t="s">
        <v>187</v>
      </c>
      <c r="AQ345" s="23" t="s">
        <v>65</v>
      </c>
      <c r="AR345" s="23" t="s">
        <v>5942</v>
      </c>
      <c r="AS345" s="23" t="s">
        <v>105</v>
      </c>
      <c r="AT345" s="23" t="s">
        <v>68</v>
      </c>
      <c r="AU345" s="23" t="s">
        <v>93</v>
      </c>
      <c r="AV345" s="23" t="s">
        <v>5603</v>
      </c>
      <c r="AW345" s="23" t="s">
        <v>4664</v>
      </c>
      <c r="AX345" s="23">
        <v>0</v>
      </c>
      <c r="AY345" s="23" t="s">
        <v>5943</v>
      </c>
      <c r="AZ345" s="23" t="s">
        <v>3159</v>
      </c>
      <c r="BA345" s="29">
        <v>42689</v>
      </c>
      <c r="BB345" s="23"/>
      <c r="BC345" s="29">
        <f t="shared" si="20"/>
        <v>42689</v>
      </c>
      <c r="BD345" s="41" t="str">
        <f t="shared" si="21"/>
        <v xml:space="preserve">08/06/2017 </v>
      </c>
      <c r="BE345" s="42">
        <f t="shared" si="22"/>
        <v>205</v>
      </c>
      <c r="BF345" s="43">
        <f t="shared" si="23"/>
        <v>6.833333333333333</v>
      </c>
    </row>
    <row r="346" spans="1:58" x14ac:dyDescent="0.25">
      <c r="A346" s="101" t="s">
        <v>5521</v>
      </c>
      <c r="B346" s="24" t="str">
        <f t="shared" si="24"/>
        <v>02.02.507.0002428439/17</v>
      </c>
      <c r="C346" s="24"/>
      <c r="D346" s="24"/>
      <c r="E346" s="24"/>
      <c r="F346" s="24"/>
      <c r="G346" s="24"/>
      <c r="H346" s="24"/>
      <c r="I346" s="69" t="s">
        <v>369</v>
      </c>
      <c r="J346" s="24"/>
      <c r="K346" s="24"/>
      <c r="L346" s="24"/>
      <c r="M346" s="24"/>
      <c r="N346" s="24"/>
      <c r="O346" s="70" t="str">
        <f>IF(AND(BA346&gt;=[1]validação!$F$1),"ZURICH SANTANDER","ESCROW")</f>
        <v>ZURICH SANTANDER</v>
      </c>
      <c r="P346" s="23">
        <v>2428439</v>
      </c>
      <c r="Q346" s="23" t="s">
        <v>5935</v>
      </c>
      <c r="R346" s="23" t="s">
        <v>5936</v>
      </c>
      <c r="S346" s="23" t="s">
        <v>52</v>
      </c>
      <c r="T346" s="24"/>
      <c r="U346" s="24"/>
      <c r="V346" s="24"/>
      <c r="W346" s="23" t="s">
        <v>56</v>
      </c>
      <c r="X346" s="23">
        <v>0</v>
      </c>
      <c r="Y346" s="23">
        <v>0</v>
      </c>
      <c r="Z346" s="23" t="s">
        <v>56</v>
      </c>
      <c r="AA346" s="23" t="s">
        <v>56</v>
      </c>
      <c r="AB346" s="23" t="s">
        <v>56</v>
      </c>
      <c r="AC346" s="23">
        <v>0</v>
      </c>
      <c r="AD346" s="24"/>
      <c r="AE346" s="23">
        <v>0</v>
      </c>
      <c r="AF346" s="23">
        <v>0</v>
      </c>
      <c r="AG346" s="23" t="s">
        <v>58</v>
      </c>
      <c r="AH346" s="23">
        <v>0</v>
      </c>
      <c r="AI346" s="23" t="s">
        <v>59</v>
      </c>
      <c r="AJ346" s="23" t="s">
        <v>60</v>
      </c>
      <c r="AK346" s="24"/>
      <c r="AL346" s="23" t="s">
        <v>61</v>
      </c>
      <c r="AM346" s="23" t="s">
        <v>62</v>
      </c>
      <c r="AN346" s="23" t="s">
        <v>63</v>
      </c>
      <c r="AO346" s="23" t="s">
        <v>88</v>
      </c>
      <c r="AP346" s="23" t="s">
        <v>89</v>
      </c>
      <c r="AQ346" s="23" t="s">
        <v>90</v>
      </c>
      <c r="AR346" s="23" t="s">
        <v>3793</v>
      </c>
      <c r="AS346" s="23" t="s">
        <v>283</v>
      </c>
      <c r="AT346" s="23" t="s">
        <v>284</v>
      </c>
      <c r="AU346" s="23" t="s">
        <v>93</v>
      </c>
      <c r="AV346" s="23" t="s">
        <v>5635</v>
      </c>
      <c r="AW346" s="23" t="s">
        <v>4664</v>
      </c>
      <c r="AX346" s="23">
        <v>0</v>
      </c>
      <c r="AY346" s="23" t="s">
        <v>5937</v>
      </c>
      <c r="AZ346" s="23" t="s">
        <v>5938</v>
      </c>
      <c r="BA346" s="29">
        <v>42817</v>
      </c>
      <c r="BB346" s="23"/>
      <c r="BC346" s="29">
        <f t="shared" si="20"/>
        <v>42817</v>
      </c>
      <c r="BD346" s="41" t="str">
        <f t="shared" si="21"/>
        <v xml:space="preserve">14/06/2017 </v>
      </c>
      <c r="BE346" s="42">
        <f t="shared" si="22"/>
        <v>83</v>
      </c>
      <c r="BF346" s="43">
        <f t="shared" si="23"/>
        <v>2.7666666666666666</v>
      </c>
    </row>
    <row r="347" spans="1:58" x14ac:dyDescent="0.25">
      <c r="A347" s="101" t="s">
        <v>5521</v>
      </c>
      <c r="B347" s="24" t="str">
        <f t="shared" si="24"/>
        <v>02.02.507.0002118768/15</v>
      </c>
      <c r="C347" s="24"/>
      <c r="D347" s="24"/>
      <c r="E347" s="24"/>
      <c r="F347" s="24"/>
      <c r="G347" s="24"/>
      <c r="H347" s="24"/>
      <c r="I347" s="69" t="str">
        <f t="shared" si="25"/>
        <v>ACORDO</v>
      </c>
      <c r="J347" s="24"/>
      <c r="K347" s="24"/>
      <c r="L347" s="24"/>
      <c r="M347" s="24"/>
      <c r="N347" s="24"/>
      <c r="O347" s="70" t="str">
        <f>IF(AND(BA347&gt;=[1]validação!$F$1),"ZURICH SANTANDER","ESCROW")</f>
        <v>ZURICH SANTANDER</v>
      </c>
      <c r="P347" s="23">
        <v>2118768</v>
      </c>
      <c r="Q347" s="23" t="s">
        <v>6374</v>
      </c>
      <c r="R347" s="23" t="s">
        <v>6375</v>
      </c>
      <c r="S347" s="23" t="s">
        <v>52</v>
      </c>
      <c r="T347" s="24"/>
      <c r="U347" s="24"/>
      <c r="V347" s="24"/>
      <c r="W347" s="23" t="s">
        <v>56</v>
      </c>
      <c r="X347" s="23">
        <v>0</v>
      </c>
      <c r="Y347" s="23">
        <v>0</v>
      </c>
      <c r="Z347" s="23" t="s">
        <v>56</v>
      </c>
      <c r="AA347" s="23" t="s">
        <v>56</v>
      </c>
      <c r="AB347" s="23" t="s">
        <v>56</v>
      </c>
      <c r="AC347" s="23">
        <v>0</v>
      </c>
      <c r="AD347" s="24"/>
      <c r="AE347" s="23">
        <v>0</v>
      </c>
      <c r="AF347" s="23">
        <v>0</v>
      </c>
      <c r="AG347" s="23" t="s">
        <v>58</v>
      </c>
      <c r="AH347" s="23">
        <v>0</v>
      </c>
      <c r="AI347" s="23" t="s">
        <v>59</v>
      </c>
      <c r="AJ347" s="23" t="s">
        <v>60</v>
      </c>
      <c r="AK347" s="24"/>
      <c r="AL347" s="23" t="s">
        <v>61</v>
      </c>
      <c r="AM347" s="23" t="s">
        <v>62</v>
      </c>
      <c r="AN347" s="23" t="s">
        <v>142</v>
      </c>
      <c r="AO347" s="23" t="s">
        <v>64</v>
      </c>
      <c r="AP347" s="23" t="s">
        <v>500</v>
      </c>
      <c r="AQ347" s="23" t="s">
        <v>65</v>
      </c>
      <c r="AR347" s="23" t="s">
        <v>406</v>
      </c>
      <c r="AS347" s="23" t="s">
        <v>283</v>
      </c>
      <c r="AT347" s="23" t="s">
        <v>284</v>
      </c>
      <c r="AU347" s="23" t="s">
        <v>93</v>
      </c>
      <c r="AV347" s="23" t="s">
        <v>6058</v>
      </c>
      <c r="AW347" s="23" t="s">
        <v>223</v>
      </c>
      <c r="AX347" s="23">
        <v>0</v>
      </c>
      <c r="AY347" s="23" t="s">
        <v>6376</v>
      </c>
      <c r="AZ347" s="23" t="s">
        <v>1252</v>
      </c>
      <c r="BA347" s="29">
        <v>42193</v>
      </c>
      <c r="BB347" s="23"/>
      <c r="BC347" s="29">
        <f t="shared" si="20"/>
        <v>42193</v>
      </c>
      <c r="BD347" s="41" t="str">
        <f t="shared" si="21"/>
        <v xml:space="preserve">19/06/2017 </v>
      </c>
      <c r="BE347" s="42">
        <f t="shared" si="22"/>
        <v>712</v>
      </c>
      <c r="BF347" s="43">
        <f t="shared" si="23"/>
        <v>23.733333333333334</v>
      </c>
    </row>
    <row r="348" spans="1:58" x14ac:dyDescent="0.25">
      <c r="A348" s="101" t="s">
        <v>5521</v>
      </c>
      <c r="B348" s="24" t="str">
        <f t="shared" si="24"/>
        <v>02.02.507.0002167101/15</v>
      </c>
      <c r="C348" s="24"/>
      <c r="D348" s="24"/>
      <c r="E348" s="24"/>
      <c r="F348" s="24"/>
      <c r="G348" s="24"/>
      <c r="H348" s="24"/>
      <c r="I348" s="69" t="str">
        <f t="shared" si="25"/>
        <v>ACORDO</v>
      </c>
      <c r="J348" s="24"/>
      <c r="K348" s="24"/>
      <c r="L348" s="24"/>
      <c r="M348" s="24"/>
      <c r="N348" s="24"/>
      <c r="O348" s="70" t="str">
        <f>IF(AND(BA348&gt;=[1]validação!$F$1),"ZURICH SANTANDER","ESCROW")</f>
        <v>ZURICH SANTANDER</v>
      </c>
      <c r="P348" s="23">
        <v>2167101</v>
      </c>
      <c r="Q348" s="23" t="s">
        <v>6377</v>
      </c>
      <c r="R348" s="23" t="s">
        <v>6378</v>
      </c>
      <c r="S348" s="23" t="s">
        <v>52</v>
      </c>
      <c r="T348" s="24"/>
      <c r="U348" s="24"/>
      <c r="V348" s="24"/>
      <c r="W348" s="23" t="s">
        <v>56</v>
      </c>
      <c r="X348" s="23">
        <v>0</v>
      </c>
      <c r="Y348" s="23">
        <v>0</v>
      </c>
      <c r="Z348" s="23" t="s">
        <v>56</v>
      </c>
      <c r="AA348" s="23" t="s">
        <v>56</v>
      </c>
      <c r="AB348" s="23" t="s">
        <v>56</v>
      </c>
      <c r="AC348" s="23">
        <v>0</v>
      </c>
      <c r="AD348" s="24"/>
      <c r="AE348" s="23">
        <v>0</v>
      </c>
      <c r="AF348" s="23">
        <v>0</v>
      </c>
      <c r="AG348" s="23" t="s">
        <v>58</v>
      </c>
      <c r="AH348" s="23">
        <v>0</v>
      </c>
      <c r="AI348" s="23" t="s">
        <v>59</v>
      </c>
      <c r="AJ348" s="23" t="s">
        <v>60</v>
      </c>
      <c r="AK348" s="24"/>
      <c r="AL348" s="23" t="s">
        <v>61</v>
      </c>
      <c r="AM348" s="23" t="s">
        <v>62</v>
      </c>
      <c r="AN348" s="23" t="s">
        <v>142</v>
      </c>
      <c r="AO348" s="23" t="s">
        <v>64</v>
      </c>
      <c r="AP348" s="23" t="s">
        <v>500</v>
      </c>
      <c r="AQ348" s="23" t="s">
        <v>65</v>
      </c>
      <c r="AR348" s="23" t="s">
        <v>406</v>
      </c>
      <c r="AS348" s="23" t="s">
        <v>283</v>
      </c>
      <c r="AT348" s="23" t="s">
        <v>284</v>
      </c>
      <c r="AU348" s="23" t="s">
        <v>93</v>
      </c>
      <c r="AV348" s="23" t="s">
        <v>6043</v>
      </c>
      <c r="AW348" s="23" t="s">
        <v>70</v>
      </c>
      <c r="AX348" s="23">
        <v>0</v>
      </c>
      <c r="AY348" s="23" t="s">
        <v>6379</v>
      </c>
      <c r="AZ348" s="23" t="s">
        <v>2644</v>
      </c>
      <c r="BA348" s="29">
        <v>42308</v>
      </c>
      <c r="BB348" s="23"/>
      <c r="BC348" s="29">
        <f t="shared" si="20"/>
        <v>42308</v>
      </c>
      <c r="BD348" s="41" t="str">
        <f t="shared" si="21"/>
        <v xml:space="preserve">23/06/2017 </v>
      </c>
      <c r="BE348" s="42">
        <f t="shared" si="22"/>
        <v>601</v>
      </c>
      <c r="BF348" s="43">
        <f t="shared" si="23"/>
        <v>20.033333333333335</v>
      </c>
    </row>
    <row r="349" spans="1:58" x14ac:dyDescent="0.25">
      <c r="A349" s="101" t="s">
        <v>5521</v>
      </c>
      <c r="B349" s="24" t="str">
        <f t="shared" si="24"/>
        <v>02.02.507.0002395342/16</v>
      </c>
      <c r="C349" s="24"/>
      <c r="D349" s="24"/>
      <c r="E349" s="24"/>
      <c r="F349" s="24"/>
      <c r="G349" s="24"/>
      <c r="H349" s="24"/>
      <c r="I349" s="69" t="str">
        <f t="shared" si="25"/>
        <v>ACORDO</v>
      </c>
      <c r="J349" s="24"/>
      <c r="K349" s="24"/>
      <c r="L349" s="24"/>
      <c r="M349" s="24"/>
      <c r="N349" s="24"/>
      <c r="O349" s="70" t="str">
        <f>IF(AND(BA349&gt;=[1]validação!$F$1),"ZURICH SANTANDER","ESCROW")</f>
        <v>ZURICH SANTANDER</v>
      </c>
      <c r="P349" s="23">
        <v>2395342</v>
      </c>
      <c r="Q349" s="23" t="s">
        <v>6380</v>
      </c>
      <c r="R349" s="23" t="s">
        <v>6381</v>
      </c>
      <c r="S349" s="23" t="s">
        <v>52</v>
      </c>
      <c r="T349" s="24" t="s">
        <v>6382</v>
      </c>
      <c r="U349" s="24" t="s">
        <v>6383</v>
      </c>
      <c r="V349" s="24"/>
      <c r="W349" s="23" t="s">
        <v>56</v>
      </c>
      <c r="X349" s="23">
        <v>0</v>
      </c>
      <c r="Y349" s="23">
        <v>0</v>
      </c>
      <c r="Z349" s="23" t="s">
        <v>56</v>
      </c>
      <c r="AA349" s="23" t="s">
        <v>56</v>
      </c>
      <c r="AB349" s="23" t="s">
        <v>56</v>
      </c>
      <c r="AC349" s="23">
        <v>0</v>
      </c>
      <c r="AD349" s="24"/>
      <c r="AE349" s="23">
        <v>0</v>
      </c>
      <c r="AF349" s="23">
        <v>0</v>
      </c>
      <c r="AG349" s="23" t="s">
        <v>58</v>
      </c>
      <c r="AH349" s="23">
        <v>0</v>
      </c>
      <c r="AI349" s="23" t="s">
        <v>59</v>
      </c>
      <c r="AJ349" s="23" t="s">
        <v>60</v>
      </c>
      <c r="AK349" s="24"/>
      <c r="AL349" s="23" t="s">
        <v>2094</v>
      </c>
      <c r="AM349" s="23" t="s">
        <v>62</v>
      </c>
      <c r="AN349" s="23" t="s">
        <v>142</v>
      </c>
      <c r="AO349" s="23" t="s">
        <v>64</v>
      </c>
      <c r="AP349" s="23" t="s">
        <v>89</v>
      </c>
      <c r="AQ349" s="23" t="s">
        <v>90</v>
      </c>
      <c r="AR349" s="23" t="s">
        <v>201</v>
      </c>
      <c r="AS349" s="23" t="s">
        <v>92</v>
      </c>
      <c r="AT349" s="23" t="s">
        <v>68</v>
      </c>
      <c r="AU349" s="23" t="s">
        <v>93</v>
      </c>
      <c r="AV349" s="23" t="s">
        <v>6043</v>
      </c>
      <c r="AW349" s="23" t="s">
        <v>70</v>
      </c>
      <c r="AX349" s="23">
        <v>0</v>
      </c>
      <c r="AY349" s="23" t="s">
        <v>6384</v>
      </c>
      <c r="AZ349" s="23" t="s">
        <v>6385</v>
      </c>
      <c r="BA349" s="29">
        <v>42712</v>
      </c>
      <c r="BB349" s="23"/>
      <c r="BC349" s="29">
        <f t="shared" si="20"/>
        <v>42712</v>
      </c>
      <c r="BD349" s="41" t="str">
        <f t="shared" si="21"/>
        <v xml:space="preserve">23/06/2017 </v>
      </c>
      <c r="BE349" s="42">
        <f t="shared" si="22"/>
        <v>197</v>
      </c>
      <c r="BF349" s="43">
        <f t="shared" si="23"/>
        <v>6.5666666666666664</v>
      </c>
    </row>
    <row r="350" spans="1:58" x14ac:dyDescent="0.25">
      <c r="A350" s="101" t="s">
        <v>5521</v>
      </c>
      <c r="B350" s="24" t="str">
        <f t="shared" si="24"/>
        <v>02.02.507.0002284669/16</v>
      </c>
      <c r="C350" s="24"/>
      <c r="D350" s="24"/>
      <c r="E350" s="24"/>
      <c r="F350" s="24"/>
      <c r="G350" s="24"/>
      <c r="H350" s="24"/>
      <c r="I350" s="69" t="str">
        <f t="shared" si="25"/>
        <v>ACORDO</v>
      </c>
      <c r="J350" s="24"/>
      <c r="K350" s="24"/>
      <c r="L350" s="24"/>
      <c r="M350" s="24"/>
      <c r="N350" s="24"/>
      <c r="O350" s="70" t="str">
        <f>IF(AND(BA350&gt;=[1]validação!$F$1),"ZURICH SANTANDER","ESCROW")</f>
        <v>ZURICH SANTANDER</v>
      </c>
      <c r="P350" s="23">
        <v>2284669</v>
      </c>
      <c r="Q350" s="23" t="s">
        <v>6386</v>
      </c>
      <c r="R350" s="23" t="s">
        <v>6387</v>
      </c>
      <c r="S350" s="23" t="s">
        <v>52</v>
      </c>
      <c r="T350" s="24"/>
      <c r="U350" s="24"/>
      <c r="V350" s="24"/>
      <c r="W350" s="23" t="s">
        <v>56</v>
      </c>
      <c r="X350" s="23">
        <v>0</v>
      </c>
      <c r="Y350" s="23">
        <v>0</v>
      </c>
      <c r="Z350" s="23" t="s">
        <v>56</v>
      </c>
      <c r="AA350" s="23" t="s">
        <v>56</v>
      </c>
      <c r="AB350" s="23" t="s">
        <v>56</v>
      </c>
      <c r="AC350" s="23">
        <v>0</v>
      </c>
      <c r="AD350" s="24"/>
      <c r="AE350" s="23">
        <v>0</v>
      </c>
      <c r="AF350" s="23">
        <v>0</v>
      </c>
      <c r="AG350" s="23" t="s">
        <v>58</v>
      </c>
      <c r="AH350" s="23">
        <v>0</v>
      </c>
      <c r="AI350" s="23" t="s">
        <v>59</v>
      </c>
      <c r="AJ350" s="23" t="s">
        <v>60</v>
      </c>
      <c r="AK350" s="24"/>
      <c r="AL350" s="23" t="s">
        <v>61</v>
      </c>
      <c r="AM350" s="23" t="s">
        <v>62</v>
      </c>
      <c r="AN350" s="23" t="s">
        <v>2467</v>
      </c>
      <c r="AO350" s="23" t="s">
        <v>88</v>
      </c>
      <c r="AP350" s="23" t="s">
        <v>500</v>
      </c>
      <c r="AQ350" s="23" t="s">
        <v>65</v>
      </c>
      <c r="AR350" s="23" t="s">
        <v>466</v>
      </c>
      <c r="AS350" s="23" t="s">
        <v>272</v>
      </c>
      <c r="AT350" s="23" t="s">
        <v>273</v>
      </c>
      <c r="AU350" s="23" t="s">
        <v>93</v>
      </c>
      <c r="AV350" s="23" t="s">
        <v>5984</v>
      </c>
      <c r="AW350" s="23" t="s">
        <v>70</v>
      </c>
      <c r="AX350" s="23">
        <v>0</v>
      </c>
      <c r="AY350" s="23" t="s">
        <v>6388</v>
      </c>
      <c r="AZ350" s="23" t="s">
        <v>2581</v>
      </c>
      <c r="BA350" s="29">
        <v>42571</v>
      </c>
      <c r="BB350" s="23"/>
      <c r="BC350" s="29">
        <f t="shared" si="20"/>
        <v>42571</v>
      </c>
      <c r="BD350" s="41" t="str">
        <f t="shared" si="21"/>
        <v xml:space="preserve">27/06/2017 </v>
      </c>
      <c r="BE350" s="42">
        <f t="shared" si="22"/>
        <v>342</v>
      </c>
      <c r="BF350" s="43">
        <f t="shared" si="23"/>
        <v>11.4</v>
      </c>
    </row>
    <row r="351" spans="1:58" x14ac:dyDescent="0.25">
      <c r="A351" s="101" t="s">
        <v>5521</v>
      </c>
      <c r="B351" s="24" t="str">
        <f t="shared" si="24"/>
        <v>02.02.507.0002442944/16</v>
      </c>
      <c r="C351" s="24"/>
      <c r="D351" s="24"/>
      <c r="E351" s="24"/>
      <c r="F351" s="24"/>
      <c r="G351" s="24"/>
      <c r="H351" s="24"/>
      <c r="I351" s="69" t="str">
        <f t="shared" si="25"/>
        <v>PAGAMENTO ZERO</v>
      </c>
      <c r="J351" s="24"/>
      <c r="K351" s="24"/>
      <c r="L351" s="24"/>
      <c r="M351" s="24"/>
      <c r="N351" s="24"/>
      <c r="O351" s="70" t="str">
        <f>IF(AND(BA351&gt;=[1]validação!$F$1),"ZURICH SANTANDER","ESCROW")</f>
        <v>ZURICH SANTANDER</v>
      </c>
      <c r="P351" s="23">
        <v>2442944</v>
      </c>
      <c r="Q351" s="23" t="s">
        <v>5911</v>
      </c>
      <c r="R351" s="23" t="s">
        <v>5912</v>
      </c>
      <c r="S351" s="23" t="s">
        <v>52</v>
      </c>
      <c r="T351" s="24"/>
      <c r="U351" s="24"/>
      <c r="V351" s="24"/>
      <c r="W351" s="23" t="s">
        <v>56</v>
      </c>
      <c r="X351" s="23">
        <v>0</v>
      </c>
      <c r="Y351" s="23">
        <v>0</v>
      </c>
      <c r="Z351" s="23" t="s">
        <v>56</v>
      </c>
      <c r="AA351" s="23" t="s">
        <v>56</v>
      </c>
      <c r="AB351" s="23" t="s">
        <v>56</v>
      </c>
      <c r="AC351" s="23">
        <v>0</v>
      </c>
      <c r="AD351" s="24"/>
      <c r="AE351" s="23">
        <v>0</v>
      </c>
      <c r="AF351" s="23">
        <v>0</v>
      </c>
      <c r="AG351" s="23" t="s">
        <v>102</v>
      </c>
      <c r="AH351" s="23">
        <v>0</v>
      </c>
      <c r="AI351" s="23" t="s">
        <v>59</v>
      </c>
      <c r="AJ351" s="23" t="s">
        <v>60</v>
      </c>
      <c r="AK351" s="24"/>
      <c r="AL351" s="23" t="s">
        <v>61</v>
      </c>
      <c r="AM351" s="23" t="s">
        <v>62</v>
      </c>
      <c r="AN351" s="23" t="s">
        <v>87</v>
      </c>
      <c r="AO351" s="23" t="s">
        <v>88</v>
      </c>
      <c r="AP351" s="23" t="s">
        <v>590</v>
      </c>
      <c r="AQ351" s="23" t="s">
        <v>65</v>
      </c>
      <c r="AR351" s="23" t="s">
        <v>1464</v>
      </c>
      <c r="AS351" s="23" t="s">
        <v>92</v>
      </c>
      <c r="AT351" s="23" t="s">
        <v>68</v>
      </c>
      <c r="AU351" s="23" t="s">
        <v>93</v>
      </c>
      <c r="AV351" s="23" t="s">
        <v>5527</v>
      </c>
      <c r="AW351" s="23" t="s">
        <v>444</v>
      </c>
      <c r="AX351" s="23">
        <v>0</v>
      </c>
      <c r="AY351" s="23" t="s">
        <v>5913</v>
      </c>
      <c r="AZ351" s="23" t="s">
        <v>1704</v>
      </c>
      <c r="BA351" s="29">
        <v>42854</v>
      </c>
      <c r="BB351" s="23"/>
      <c r="BC351" s="29">
        <f t="shared" si="20"/>
        <v>42854</v>
      </c>
      <c r="BD351" s="41" t="str">
        <f t="shared" si="21"/>
        <v xml:space="preserve">16/06/2017 </v>
      </c>
      <c r="BE351" s="42">
        <f t="shared" si="22"/>
        <v>48</v>
      </c>
      <c r="BF351" s="43">
        <f t="shared" si="23"/>
        <v>1.6</v>
      </c>
    </row>
    <row r="352" spans="1:58" x14ac:dyDescent="0.25">
      <c r="A352" s="101" t="s">
        <v>5521</v>
      </c>
      <c r="B352" s="24" t="str">
        <f t="shared" si="24"/>
        <v>02.02.136.0002394877/16</v>
      </c>
      <c r="C352" s="24"/>
      <c r="D352" s="24"/>
      <c r="E352" s="24"/>
      <c r="F352" s="24"/>
      <c r="G352" s="24"/>
      <c r="H352" s="24"/>
      <c r="I352" s="69" t="str">
        <f t="shared" si="25"/>
        <v>PAGAMENTO ZERO</v>
      </c>
      <c r="J352" s="24"/>
      <c r="K352" s="24"/>
      <c r="L352" s="24"/>
      <c r="M352" s="24"/>
      <c r="N352" s="24"/>
      <c r="O352" s="70" t="str">
        <f>IF(AND(BA352&gt;=[1]validação!$F$1),"ZURICH SANTANDER","ESCROW")</f>
        <v>ZURICH SANTANDER</v>
      </c>
      <c r="P352" s="23">
        <v>2394877</v>
      </c>
      <c r="Q352" s="23" t="s">
        <v>6389</v>
      </c>
      <c r="R352" s="23" t="s">
        <v>6390</v>
      </c>
      <c r="S352" s="23" t="s">
        <v>129</v>
      </c>
      <c r="T352" s="24"/>
      <c r="U352" s="24"/>
      <c r="V352" s="24"/>
      <c r="W352" s="23" t="s">
        <v>56</v>
      </c>
      <c r="X352" s="23">
        <v>0</v>
      </c>
      <c r="Y352" s="23">
        <v>0</v>
      </c>
      <c r="Z352" s="23" t="s">
        <v>56</v>
      </c>
      <c r="AA352" s="23" t="s">
        <v>56</v>
      </c>
      <c r="AB352" s="23" t="s">
        <v>56</v>
      </c>
      <c r="AC352" s="23">
        <v>0</v>
      </c>
      <c r="AD352" s="24"/>
      <c r="AE352" s="23">
        <v>0</v>
      </c>
      <c r="AF352" s="23">
        <v>0</v>
      </c>
      <c r="AG352" s="23" t="s">
        <v>58</v>
      </c>
      <c r="AH352" s="23">
        <v>0</v>
      </c>
      <c r="AI352" s="23" t="s">
        <v>59</v>
      </c>
      <c r="AJ352" s="23" t="s">
        <v>60</v>
      </c>
      <c r="AK352" s="24"/>
      <c r="AL352" s="23" t="s">
        <v>61</v>
      </c>
      <c r="AM352" s="23" t="s">
        <v>133</v>
      </c>
      <c r="AN352" s="23" t="s">
        <v>538</v>
      </c>
      <c r="AO352" s="23" t="s">
        <v>88</v>
      </c>
      <c r="AP352" s="23" t="s">
        <v>153</v>
      </c>
      <c r="AQ352" s="23" t="s">
        <v>65</v>
      </c>
      <c r="AR352" s="23" t="s">
        <v>123</v>
      </c>
      <c r="AS352" s="23" t="s">
        <v>105</v>
      </c>
      <c r="AT352" s="23" t="s">
        <v>68</v>
      </c>
      <c r="AU352" s="23" t="s">
        <v>93</v>
      </c>
      <c r="AV352" s="23" t="s">
        <v>6058</v>
      </c>
      <c r="AW352" s="23" t="s">
        <v>554</v>
      </c>
      <c r="AX352" s="23">
        <v>0</v>
      </c>
      <c r="AY352" s="23" t="s">
        <v>6391</v>
      </c>
      <c r="AZ352" s="23" t="s">
        <v>2603</v>
      </c>
      <c r="BA352" s="29">
        <v>42711</v>
      </c>
      <c r="BB352" s="23"/>
      <c r="BC352" s="29">
        <f t="shared" si="20"/>
        <v>42711</v>
      </c>
      <c r="BD352" s="41" t="str">
        <f t="shared" si="21"/>
        <v xml:space="preserve">19/06/2017 </v>
      </c>
      <c r="BE352" s="42">
        <f t="shared" si="22"/>
        <v>194</v>
      </c>
      <c r="BF352" s="43">
        <f t="shared" si="23"/>
        <v>6.4666666666666668</v>
      </c>
    </row>
    <row r="353" spans="1:58" x14ac:dyDescent="0.25">
      <c r="A353" s="101" t="s">
        <v>5521</v>
      </c>
      <c r="B353" s="24" t="str">
        <f t="shared" si="24"/>
        <v>02.02.136.0002413084/17</v>
      </c>
      <c r="C353" s="24"/>
      <c r="D353" s="24"/>
      <c r="E353" s="24"/>
      <c r="F353" s="24"/>
      <c r="G353" s="24"/>
      <c r="H353" s="24"/>
      <c r="I353" s="69" t="str">
        <f t="shared" si="25"/>
        <v>ACORDO</v>
      </c>
      <c r="J353" s="24"/>
      <c r="K353" s="24"/>
      <c r="L353" s="24"/>
      <c r="M353" s="24"/>
      <c r="N353" s="24"/>
      <c r="O353" s="70" t="str">
        <f>IF(AND(BA353&gt;=[1]validação!$F$1),"ZURICH SANTANDER","ESCROW")</f>
        <v>ZURICH SANTANDER</v>
      </c>
      <c r="P353" s="23">
        <v>2413084</v>
      </c>
      <c r="Q353" s="23" t="s">
        <v>5947</v>
      </c>
      <c r="R353" s="23" t="s">
        <v>5948</v>
      </c>
      <c r="S353" s="23" t="s">
        <v>129</v>
      </c>
      <c r="T353" s="24"/>
      <c r="U353" s="24" t="s">
        <v>5949</v>
      </c>
      <c r="V353" s="24"/>
      <c r="W353" s="23" t="s">
        <v>56</v>
      </c>
      <c r="X353" s="23">
        <v>0</v>
      </c>
      <c r="Y353" s="23">
        <v>0</v>
      </c>
      <c r="Z353" s="23" t="s">
        <v>56</v>
      </c>
      <c r="AA353" s="23" t="s">
        <v>56</v>
      </c>
      <c r="AB353" s="23" t="s">
        <v>56</v>
      </c>
      <c r="AC353" s="23">
        <v>0</v>
      </c>
      <c r="AD353" s="24"/>
      <c r="AE353" s="23">
        <v>0</v>
      </c>
      <c r="AF353" s="23">
        <v>0</v>
      </c>
      <c r="AG353" s="23" t="s">
        <v>58</v>
      </c>
      <c r="AH353" s="23">
        <v>0</v>
      </c>
      <c r="AI353" s="23" t="s">
        <v>59</v>
      </c>
      <c r="AJ353" s="23" t="s">
        <v>60</v>
      </c>
      <c r="AK353" s="24"/>
      <c r="AL353" s="23" t="s">
        <v>61</v>
      </c>
      <c r="AM353" s="23" t="s">
        <v>133</v>
      </c>
      <c r="AN353" s="23" t="s">
        <v>538</v>
      </c>
      <c r="AO353" s="23" t="s">
        <v>88</v>
      </c>
      <c r="AP353" s="23" t="s">
        <v>89</v>
      </c>
      <c r="AQ353" s="23" t="s">
        <v>103</v>
      </c>
      <c r="AR353" s="23" t="s">
        <v>1078</v>
      </c>
      <c r="AS353" s="23" t="s">
        <v>67</v>
      </c>
      <c r="AT353" s="23" t="s">
        <v>68</v>
      </c>
      <c r="AU353" s="23" t="s">
        <v>93</v>
      </c>
      <c r="AV353" s="23" t="s">
        <v>5549</v>
      </c>
      <c r="AW353" s="23" t="s">
        <v>70</v>
      </c>
      <c r="AX353" s="23">
        <v>0</v>
      </c>
      <c r="AY353" s="23" t="s">
        <v>5950</v>
      </c>
      <c r="AZ353" s="23" t="s">
        <v>3105</v>
      </c>
      <c r="BA353" s="29">
        <v>42773</v>
      </c>
      <c r="BB353" s="23"/>
      <c r="BC353" s="29">
        <f t="shared" si="20"/>
        <v>42773</v>
      </c>
      <c r="BD353" s="41" t="str">
        <f t="shared" si="21"/>
        <v xml:space="preserve">05/06/2017 </v>
      </c>
      <c r="BE353" s="42">
        <f t="shared" si="22"/>
        <v>118</v>
      </c>
      <c r="BF353" s="43">
        <f t="shared" si="23"/>
        <v>3.9333333333333331</v>
      </c>
    </row>
    <row r="354" spans="1:58" x14ac:dyDescent="0.25">
      <c r="A354" s="101" t="s">
        <v>5521</v>
      </c>
      <c r="B354" s="24" t="str">
        <f t="shared" si="24"/>
        <v>02.02.507.0001626607/13</v>
      </c>
      <c r="C354" s="24"/>
      <c r="D354" s="24"/>
      <c r="E354" s="24"/>
      <c r="F354" s="24"/>
      <c r="G354" s="24"/>
      <c r="H354" s="24"/>
      <c r="I354" s="69" t="str">
        <f t="shared" si="25"/>
        <v>PROCEDÊNCIA TOTAL</v>
      </c>
      <c r="J354" s="24"/>
      <c r="K354" s="24"/>
      <c r="L354" s="24"/>
      <c r="M354" s="24"/>
      <c r="N354" s="24"/>
      <c r="O354" s="70" t="str">
        <f>IF(AND(BA354&gt;=[1]validação!$F$1),"ZURICH SANTANDER","ESCROW")</f>
        <v>ZURICH SANTANDER</v>
      </c>
      <c r="P354" s="23">
        <v>1642449</v>
      </c>
      <c r="Q354" s="23" t="s">
        <v>5951</v>
      </c>
      <c r="R354" s="23" t="s">
        <v>5952</v>
      </c>
      <c r="S354" s="23" t="s">
        <v>52</v>
      </c>
      <c r="T354" s="24"/>
      <c r="U354" s="24"/>
      <c r="V354" s="24"/>
      <c r="W354" s="23" t="s">
        <v>56</v>
      </c>
      <c r="X354" s="23">
        <v>0</v>
      </c>
      <c r="Y354" s="23">
        <v>0</v>
      </c>
      <c r="Z354" s="23" t="s">
        <v>56</v>
      </c>
      <c r="AA354" s="23" t="s">
        <v>56</v>
      </c>
      <c r="AB354" s="23" t="s">
        <v>56</v>
      </c>
      <c r="AC354" s="23">
        <v>0</v>
      </c>
      <c r="AD354" s="24"/>
      <c r="AE354" s="23">
        <v>0</v>
      </c>
      <c r="AF354" s="23">
        <v>0</v>
      </c>
      <c r="AG354" s="23" t="s">
        <v>58</v>
      </c>
      <c r="AH354" s="23">
        <v>0</v>
      </c>
      <c r="AI354" s="23" t="s">
        <v>59</v>
      </c>
      <c r="AJ354" s="23" t="s">
        <v>60</v>
      </c>
      <c r="AK354" s="24"/>
      <c r="AL354" s="23" t="s">
        <v>61</v>
      </c>
      <c r="AM354" s="23" t="s">
        <v>270</v>
      </c>
      <c r="AN354" s="23" t="s">
        <v>199</v>
      </c>
      <c r="AO354" s="23" t="s">
        <v>64</v>
      </c>
      <c r="AP354" s="23" t="s">
        <v>169</v>
      </c>
      <c r="AQ354" s="23" t="s">
        <v>65</v>
      </c>
      <c r="AR354" s="23" t="s">
        <v>5953</v>
      </c>
      <c r="AS354" s="23" t="s">
        <v>92</v>
      </c>
      <c r="AT354" s="23" t="s">
        <v>68</v>
      </c>
      <c r="AU354" s="23" t="s">
        <v>93</v>
      </c>
      <c r="AV354" s="23" t="s">
        <v>5740</v>
      </c>
      <c r="AW354" s="23" t="s">
        <v>231</v>
      </c>
      <c r="AX354" s="23">
        <v>0</v>
      </c>
      <c r="AY354" s="23" t="s">
        <v>5954</v>
      </c>
      <c r="AZ354" s="23" t="s">
        <v>870</v>
      </c>
      <c r="BA354" s="29">
        <v>41416</v>
      </c>
      <c r="BB354" s="23"/>
      <c r="BC354" s="29">
        <f t="shared" si="20"/>
        <v>41416</v>
      </c>
      <c r="BD354" s="41" t="str">
        <f t="shared" si="21"/>
        <v xml:space="preserve">06/06/2017 </v>
      </c>
      <c r="BE354" s="42">
        <f t="shared" si="22"/>
        <v>1476</v>
      </c>
      <c r="BF354" s="43">
        <f t="shared" si="23"/>
        <v>49.2</v>
      </c>
    </row>
    <row r="355" spans="1:58" x14ac:dyDescent="0.25">
      <c r="A355" s="101" t="s">
        <v>6392</v>
      </c>
      <c r="B355" s="24" t="s">
        <v>6396</v>
      </c>
      <c r="C355" s="24"/>
      <c r="D355" s="24"/>
      <c r="E355" s="24"/>
      <c r="F355" s="24"/>
      <c r="G355" s="24"/>
      <c r="H355" s="24"/>
      <c r="I355" s="69" t="s">
        <v>48</v>
      </c>
      <c r="J355" s="24"/>
      <c r="K355" s="24"/>
      <c r="L355" s="24"/>
      <c r="M355" s="24"/>
      <c r="N355" s="24"/>
      <c r="O355" s="70" t="s">
        <v>375</v>
      </c>
      <c r="P355" s="23">
        <v>2449090</v>
      </c>
      <c r="Q355" s="23" t="s">
        <v>6393</v>
      </c>
      <c r="R355" s="23" t="s">
        <v>6394</v>
      </c>
      <c r="S355" s="23" t="s">
        <v>52</v>
      </c>
      <c r="T355" s="24"/>
      <c r="U355" s="24"/>
      <c r="V355" s="24"/>
      <c r="W355" s="23" t="s">
        <v>56</v>
      </c>
      <c r="X355" s="23">
        <v>0</v>
      </c>
      <c r="Y355" s="23">
        <v>0</v>
      </c>
      <c r="Z355" s="23" t="s">
        <v>56</v>
      </c>
      <c r="AA355" s="23" t="s">
        <v>56</v>
      </c>
      <c r="AB355" s="23" t="s">
        <v>56</v>
      </c>
      <c r="AC355" s="23">
        <v>0</v>
      </c>
      <c r="AD355" s="24"/>
      <c r="AE355" s="23">
        <v>0</v>
      </c>
      <c r="AF355" s="23">
        <v>0</v>
      </c>
      <c r="AG355" s="23" t="s">
        <v>58</v>
      </c>
      <c r="AH355" s="23">
        <v>0</v>
      </c>
      <c r="AI355" s="23" t="s">
        <v>59</v>
      </c>
      <c r="AJ355" s="23" t="s">
        <v>60</v>
      </c>
      <c r="AK355" s="24"/>
      <c r="AL355" s="23" t="s">
        <v>61</v>
      </c>
      <c r="AM355" s="23" t="s">
        <v>86</v>
      </c>
      <c r="AN355" s="23" t="s">
        <v>63</v>
      </c>
      <c r="AO355" s="23" t="s">
        <v>88</v>
      </c>
      <c r="AP355" s="23" t="s">
        <v>89</v>
      </c>
      <c r="AQ355" s="23" t="s">
        <v>90</v>
      </c>
      <c r="AR355" s="23" t="s">
        <v>3227</v>
      </c>
      <c r="AS355" s="23" t="s">
        <v>1806</v>
      </c>
      <c r="AT355" s="23" t="s">
        <v>775</v>
      </c>
      <c r="AU355" s="23" t="s">
        <v>93</v>
      </c>
      <c r="AV355" s="23" t="s">
        <v>6395</v>
      </c>
      <c r="AW355" s="23" t="s">
        <v>70</v>
      </c>
      <c r="AX355" s="23">
        <v>0</v>
      </c>
      <c r="AY355" s="23" t="s">
        <v>6396</v>
      </c>
      <c r="AZ355" s="23" t="s">
        <v>6397</v>
      </c>
      <c r="BA355" s="29">
        <v>42872</v>
      </c>
      <c r="BB355" s="23">
        <v>0</v>
      </c>
      <c r="BC355" s="29">
        <v>42872</v>
      </c>
      <c r="BD355" s="41" t="s">
        <v>6395</v>
      </c>
      <c r="BE355" s="42">
        <v>57</v>
      </c>
      <c r="BF355" s="43">
        <v>1.9</v>
      </c>
    </row>
    <row r="356" spans="1:58" x14ac:dyDescent="0.25">
      <c r="A356" s="101" t="s">
        <v>6392</v>
      </c>
      <c r="B356" s="24" t="s">
        <v>6402</v>
      </c>
      <c r="C356" s="24"/>
      <c r="D356" s="24"/>
      <c r="E356" s="24"/>
      <c r="F356" s="24"/>
      <c r="G356" s="24"/>
      <c r="H356" s="24"/>
      <c r="I356" s="69" t="s">
        <v>369</v>
      </c>
      <c r="J356" s="24"/>
      <c r="K356" s="24"/>
      <c r="L356" s="24"/>
      <c r="M356" s="24"/>
      <c r="N356" s="24"/>
      <c r="O356" s="70" t="s">
        <v>375</v>
      </c>
      <c r="P356" s="23">
        <v>2452550</v>
      </c>
      <c r="Q356" s="23" t="s">
        <v>6398</v>
      </c>
      <c r="R356" s="23" t="s">
        <v>6399</v>
      </c>
      <c r="S356" s="23" t="s">
        <v>52</v>
      </c>
      <c r="T356" s="24"/>
      <c r="U356" s="24"/>
      <c r="V356" s="24"/>
      <c r="W356" s="23" t="s">
        <v>56</v>
      </c>
      <c r="X356" s="23">
        <v>0</v>
      </c>
      <c r="Y356" s="23">
        <v>0</v>
      </c>
      <c r="Z356" s="23" t="s">
        <v>56</v>
      </c>
      <c r="AA356" s="23" t="s">
        <v>56</v>
      </c>
      <c r="AB356" s="23" t="s">
        <v>56</v>
      </c>
      <c r="AC356" s="23">
        <v>0</v>
      </c>
      <c r="AD356" s="24"/>
      <c r="AE356" s="23">
        <v>0</v>
      </c>
      <c r="AF356" s="23">
        <v>0</v>
      </c>
      <c r="AG356" s="23" t="s">
        <v>58</v>
      </c>
      <c r="AH356" s="23">
        <v>0</v>
      </c>
      <c r="AI356" s="23" t="s">
        <v>59</v>
      </c>
      <c r="AJ356" s="23" t="s">
        <v>60</v>
      </c>
      <c r="AK356" s="24"/>
      <c r="AL356" s="23" t="s">
        <v>61</v>
      </c>
      <c r="AM356" s="23" t="s">
        <v>86</v>
      </c>
      <c r="AN356" s="23" t="s">
        <v>87</v>
      </c>
      <c r="AO356" s="23" t="s">
        <v>88</v>
      </c>
      <c r="AP356" s="23" t="s">
        <v>153</v>
      </c>
      <c r="AQ356" s="23" t="s">
        <v>65</v>
      </c>
      <c r="AR356" s="23" t="s">
        <v>6400</v>
      </c>
      <c r="AS356" s="23" t="s">
        <v>1806</v>
      </c>
      <c r="AT356" s="23" t="s">
        <v>775</v>
      </c>
      <c r="AU356" s="23" t="s">
        <v>93</v>
      </c>
      <c r="AV356" s="23" t="s">
        <v>6401</v>
      </c>
      <c r="AW356" s="23" t="s">
        <v>124</v>
      </c>
      <c r="AX356" s="23">
        <v>0</v>
      </c>
      <c r="AY356" s="23" t="s">
        <v>6402</v>
      </c>
      <c r="AZ356" s="23" t="s">
        <v>6403</v>
      </c>
      <c r="BA356" s="29">
        <v>42880</v>
      </c>
      <c r="BB356" s="23">
        <v>0</v>
      </c>
      <c r="BC356" s="29">
        <v>42880</v>
      </c>
      <c r="BD356" s="41" t="s">
        <v>6401</v>
      </c>
      <c r="BE356" s="42">
        <v>50</v>
      </c>
      <c r="BF356" s="43">
        <v>1.6666666666666667</v>
      </c>
    </row>
    <row r="357" spans="1:58" x14ac:dyDescent="0.25">
      <c r="A357" s="101" t="s">
        <v>6392</v>
      </c>
      <c r="B357" s="24" t="s">
        <v>6409</v>
      </c>
      <c r="C357" s="24"/>
      <c r="D357" s="24"/>
      <c r="E357" s="24"/>
      <c r="F357" s="24"/>
      <c r="G357" s="24"/>
      <c r="H357" s="24"/>
      <c r="I357" s="69" t="s">
        <v>48</v>
      </c>
      <c r="J357" s="24"/>
      <c r="K357" s="24"/>
      <c r="L357" s="24"/>
      <c r="M357" s="24"/>
      <c r="N357" s="24"/>
      <c r="O357" s="70" t="s">
        <v>375</v>
      </c>
      <c r="P357" s="23">
        <v>2413491</v>
      </c>
      <c r="Q357" s="23" t="s">
        <v>6404</v>
      </c>
      <c r="R357" s="23" t="s">
        <v>6405</v>
      </c>
      <c r="S357" s="23" t="s">
        <v>129</v>
      </c>
      <c r="T357" s="24" t="s">
        <v>6406</v>
      </c>
      <c r="U357" s="24" t="s">
        <v>6407</v>
      </c>
      <c r="V357" s="24"/>
      <c r="W357" s="23" t="s">
        <v>56</v>
      </c>
      <c r="X357" s="23">
        <v>0</v>
      </c>
      <c r="Y357" s="23">
        <v>0</v>
      </c>
      <c r="Z357" s="23" t="s">
        <v>56</v>
      </c>
      <c r="AA357" s="23" t="s">
        <v>56</v>
      </c>
      <c r="AB357" s="23" t="s">
        <v>56</v>
      </c>
      <c r="AC357" s="23">
        <v>0</v>
      </c>
      <c r="AD357" s="24"/>
      <c r="AE357" s="23">
        <v>0</v>
      </c>
      <c r="AF357" s="23">
        <v>0</v>
      </c>
      <c r="AG357" s="23" t="s">
        <v>58</v>
      </c>
      <c r="AH357" s="23">
        <v>0</v>
      </c>
      <c r="AI357" s="23" t="s">
        <v>59</v>
      </c>
      <c r="AJ357" s="23" t="s">
        <v>60</v>
      </c>
      <c r="AK357" s="24"/>
      <c r="AL357" s="23" t="s">
        <v>61</v>
      </c>
      <c r="AM357" s="23" t="s">
        <v>133</v>
      </c>
      <c r="AN357" s="23" t="s">
        <v>3562</v>
      </c>
      <c r="AO357" s="23" t="s">
        <v>88</v>
      </c>
      <c r="AP357" s="23" t="s">
        <v>89</v>
      </c>
      <c r="AQ357" s="23" t="s">
        <v>90</v>
      </c>
      <c r="AR357" s="23" t="s">
        <v>123</v>
      </c>
      <c r="AS357" s="23" t="s">
        <v>105</v>
      </c>
      <c r="AT357" s="23" t="s">
        <v>68</v>
      </c>
      <c r="AU357" s="23" t="s">
        <v>93</v>
      </c>
      <c r="AV357" s="23" t="s">
        <v>6408</v>
      </c>
      <c r="AW357" s="23" t="s">
        <v>70</v>
      </c>
      <c r="AX357" s="23">
        <v>0</v>
      </c>
      <c r="AY357" s="23" t="s">
        <v>6409</v>
      </c>
      <c r="AZ357" s="23" t="s">
        <v>6410</v>
      </c>
      <c r="BA357" s="29">
        <v>42774</v>
      </c>
      <c r="BB357" s="23">
        <v>0</v>
      </c>
      <c r="BC357" s="29">
        <v>42774</v>
      </c>
      <c r="BD357" s="41" t="s">
        <v>6408</v>
      </c>
      <c r="BE357" s="42">
        <v>148</v>
      </c>
      <c r="BF357" s="43">
        <v>4.9333333333333336</v>
      </c>
    </row>
    <row r="358" spans="1:58" x14ac:dyDescent="0.25">
      <c r="A358" s="101" t="s">
        <v>6392</v>
      </c>
      <c r="B358" s="24" t="s">
        <v>6413</v>
      </c>
      <c r="C358" s="24"/>
      <c r="D358" s="24"/>
      <c r="E358" s="24"/>
      <c r="F358" s="24"/>
      <c r="G358" s="24"/>
      <c r="H358" s="24"/>
      <c r="I358" s="69" t="s">
        <v>48</v>
      </c>
      <c r="J358" s="24"/>
      <c r="K358" s="24"/>
      <c r="L358" s="24"/>
      <c r="M358" s="24"/>
      <c r="N358" s="24"/>
      <c r="O358" s="70" t="s">
        <v>375</v>
      </c>
      <c r="P358" s="23">
        <v>2434985</v>
      </c>
      <c r="Q358" s="23" t="s">
        <v>6411</v>
      </c>
      <c r="R358" s="23" t="s">
        <v>6412</v>
      </c>
      <c r="S358" s="23" t="s">
        <v>52</v>
      </c>
      <c r="T358" s="24"/>
      <c r="U358" s="24"/>
      <c r="V358" s="24"/>
      <c r="W358" s="23" t="s">
        <v>56</v>
      </c>
      <c r="X358" s="23">
        <v>0</v>
      </c>
      <c r="Y358" s="23">
        <v>0</v>
      </c>
      <c r="Z358" s="23" t="s">
        <v>56</v>
      </c>
      <c r="AA358" s="23" t="s">
        <v>56</v>
      </c>
      <c r="AB358" s="23" t="s">
        <v>56</v>
      </c>
      <c r="AC358" s="23">
        <v>0</v>
      </c>
      <c r="AD358" s="24"/>
      <c r="AE358" s="23">
        <v>0</v>
      </c>
      <c r="AF358" s="23">
        <v>0</v>
      </c>
      <c r="AG358" s="23" t="s">
        <v>58</v>
      </c>
      <c r="AH358" s="23">
        <v>0</v>
      </c>
      <c r="AI358" s="23" t="s">
        <v>59</v>
      </c>
      <c r="AJ358" s="23" t="s">
        <v>60</v>
      </c>
      <c r="AK358" s="24"/>
      <c r="AL358" s="23" t="s">
        <v>61</v>
      </c>
      <c r="AM358" s="23" t="s">
        <v>62</v>
      </c>
      <c r="AN358" s="23" t="s">
        <v>3562</v>
      </c>
      <c r="AO358" s="23" t="s">
        <v>88</v>
      </c>
      <c r="AP358" s="23" t="s">
        <v>89</v>
      </c>
      <c r="AQ358" s="23" t="s">
        <v>90</v>
      </c>
      <c r="AR358" s="23" t="s">
        <v>3948</v>
      </c>
      <c r="AS358" s="23" t="s">
        <v>92</v>
      </c>
      <c r="AT358" s="23" t="s">
        <v>68</v>
      </c>
      <c r="AU358" s="23" t="s">
        <v>93</v>
      </c>
      <c r="AV358" s="23" t="s">
        <v>6408</v>
      </c>
      <c r="AW358" s="23" t="s">
        <v>106</v>
      </c>
      <c r="AX358" s="23">
        <v>0</v>
      </c>
      <c r="AY358" s="23" t="s">
        <v>6413</v>
      </c>
      <c r="AZ358" s="23" t="s">
        <v>6320</v>
      </c>
      <c r="BA358" s="29">
        <v>42833</v>
      </c>
      <c r="BB358" s="23">
        <v>0</v>
      </c>
      <c r="BC358" s="29">
        <v>42833</v>
      </c>
      <c r="BD358" s="41" t="s">
        <v>6408</v>
      </c>
      <c r="BE358" s="42">
        <v>89</v>
      </c>
      <c r="BF358" s="43">
        <v>2.9666666666666668</v>
      </c>
    </row>
    <row r="359" spans="1:58" x14ac:dyDescent="0.25">
      <c r="A359" s="101" t="s">
        <v>6392</v>
      </c>
      <c r="B359" s="24" t="s">
        <v>6418</v>
      </c>
      <c r="C359" s="24"/>
      <c r="D359" s="24"/>
      <c r="E359" s="24"/>
      <c r="F359" s="24"/>
      <c r="G359" s="24"/>
      <c r="H359" s="24"/>
      <c r="I359" s="69" t="s">
        <v>48</v>
      </c>
      <c r="J359" s="24"/>
      <c r="K359" s="24"/>
      <c r="L359" s="24"/>
      <c r="M359" s="24"/>
      <c r="N359" s="24"/>
      <c r="O359" s="70" t="s">
        <v>375</v>
      </c>
      <c r="P359" s="23">
        <v>2024868</v>
      </c>
      <c r="Q359" s="23" t="s">
        <v>6414</v>
      </c>
      <c r="R359" s="23" t="s">
        <v>6415</v>
      </c>
      <c r="S359" s="23" t="s">
        <v>52</v>
      </c>
      <c r="T359" s="24"/>
      <c r="U359" s="24"/>
      <c r="V359" s="24"/>
      <c r="W359" s="23" t="s">
        <v>56</v>
      </c>
      <c r="X359" s="23">
        <v>0</v>
      </c>
      <c r="Y359" s="23">
        <v>0</v>
      </c>
      <c r="Z359" s="23" t="s">
        <v>56</v>
      </c>
      <c r="AA359" s="23" t="s">
        <v>56</v>
      </c>
      <c r="AB359" s="23" t="s">
        <v>56</v>
      </c>
      <c r="AC359" s="23">
        <v>0</v>
      </c>
      <c r="AD359" s="24"/>
      <c r="AE359" s="23">
        <v>0</v>
      </c>
      <c r="AF359" s="23">
        <v>0</v>
      </c>
      <c r="AG359" s="23" t="s">
        <v>58</v>
      </c>
      <c r="AH359" s="23">
        <v>0</v>
      </c>
      <c r="AI359" s="23" t="s">
        <v>59</v>
      </c>
      <c r="AJ359" s="23" t="s">
        <v>60</v>
      </c>
      <c r="AK359" s="24"/>
      <c r="AL359" s="23" t="s">
        <v>61</v>
      </c>
      <c r="AM359" s="23" t="s">
        <v>62</v>
      </c>
      <c r="AN359" s="23" t="s">
        <v>161</v>
      </c>
      <c r="AO359" s="23" t="s">
        <v>64</v>
      </c>
      <c r="AP359" s="23" t="s">
        <v>169</v>
      </c>
      <c r="AQ359" s="23" t="s">
        <v>65</v>
      </c>
      <c r="AR359" s="23" t="s">
        <v>6416</v>
      </c>
      <c r="AS359" s="23" t="s">
        <v>283</v>
      </c>
      <c r="AT359" s="23" t="s">
        <v>284</v>
      </c>
      <c r="AU359" s="23" t="s">
        <v>93</v>
      </c>
      <c r="AV359" s="23" t="s">
        <v>6417</v>
      </c>
      <c r="AW359" s="23" t="s">
        <v>223</v>
      </c>
      <c r="AX359" s="23">
        <v>0</v>
      </c>
      <c r="AY359" s="23" t="s">
        <v>6418</v>
      </c>
      <c r="AZ359" s="23" t="s">
        <v>6419</v>
      </c>
      <c r="BA359" s="29">
        <v>42034</v>
      </c>
      <c r="BB359" s="23">
        <v>0</v>
      </c>
      <c r="BC359" s="29">
        <v>42034</v>
      </c>
      <c r="BD359" s="41" t="s">
        <v>6417</v>
      </c>
      <c r="BE359" s="42">
        <v>889</v>
      </c>
      <c r="BF359" s="43">
        <v>29.633333333333333</v>
      </c>
    </row>
    <row r="360" spans="1:58" x14ac:dyDescent="0.25">
      <c r="A360" s="101" t="s">
        <v>6392</v>
      </c>
      <c r="B360" s="24" t="s">
        <v>6424</v>
      </c>
      <c r="C360" s="24"/>
      <c r="D360" s="24"/>
      <c r="E360" s="24"/>
      <c r="F360" s="24"/>
      <c r="G360" s="24"/>
      <c r="H360" s="24"/>
      <c r="I360" s="69" t="s">
        <v>48</v>
      </c>
      <c r="J360" s="24"/>
      <c r="K360" s="24"/>
      <c r="L360" s="24"/>
      <c r="M360" s="24"/>
      <c r="N360" s="24"/>
      <c r="O360" s="70" t="s">
        <v>375</v>
      </c>
      <c r="P360" s="23">
        <v>2220157</v>
      </c>
      <c r="Q360" s="23" t="s">
        <v>6420</v>
      </c>
      <c r="R360" s="23" t="s">
        <v>6421</v>
      </c>
      <c r="S360" s="23" t="s">
        <v>52</v>
      </c>
      <c r="T360" s="24"/>
      <c r="U360" s="24" t="s">
        <v>259</v>
      </c>
      <c r="V360" s="24"/>
      <c r="W360" s="23" t="s">
        <v>56</v>
      </c>
      <c r="X360" s="23">
        <v>0</v>
      </c>
      <c r="Y360" s="23">
        <v>0</v>
      </c>
      <c r="Z360" s="23" t="s">
        <v>56</v>
      </c>
      <c r="AA360" s="23" t="s">
        <v>56</v>
      </c>
      <c r="AB360" s="23" t="s">
        <v>56</v>
      </c>
      <c r="AC360" s="23">
        <v>0</v>
      </c>
      <c r="AD360" s="24"/>
      <c r="AE360" s="23">
        <v>0</v>
      </c>
      <c r="AF360" s="23">
        <v>0</v>
      </c>
      <c r="AG360" s="23" t="s">
        <v>58</v>
      </c>
      <c r="AH360" s="23">
        <v>0</v>
      </c>
      <c r="AI360" s="23" t="s">
        <v>59</v>
      </c>
      <c r="AJ360" s="23" t="s">
        <v>60</v>
      </c>
      <c r="AK360" s="24"/>
      <c r="AL360" s="23" t="s">
        <v>61</v>
      </c>
      <c r="AM360" s="23" t="s">
        <v>62</v>
      </c>
      <c r="AN360" s="23" t="s">
        <v>161</v>
      </c>
      <c r="AO360" s="23" t="s">
        <v>88</v>
      </c>
      <c r="AP360" s="23" t="s">
        <v>169</v>
      </c>
      <c r="AQ360" s="23" t="s">
        <v>65</v>
      </c>
      <c r="AR360" s="23" t="s">
        <v>6422</v>
      </c>
      <c r="AS360" s="23" t="s">
        <v>283</v>
      </c>
      <c r="AT360" s="23" t="s">
        <v>284</v>
      </c>
      <c r="AU360" s="23" t="s">
        <v>93</v>
      </c>
      <c r="AV360" s="23" t="s">
        <v>6423</v>
      </c>
      <c r="AW360" s="23" t="s">
        <v>106</v>
      </c>
      <c r="AX360" s="23">
        <v>0</v>
      </c>
      <c r="AY360" s="23" t="s">
        <v>6424</v>
      </c>
      <c r="AZ360" s="23" t="s">
        <v>6425</v>
      </c>
      <c r="BA360" s="29">
        <v>42440</v>
      </c>
      <c r="BB360" s="23">
        <v>0</v>
      </c>
      <c r="BC360" s="29">
        <v>42440</v>
      </c>
      <c r="BD360" s="41" t="s">
        <v>6423</v>
      </c>
      <c r="BE360" s="42">
        <v>488</v>
      </c>
      <c r="BF360" s="43">
        <v>16.266666666666666</v>
      </c>
    </row>
    <row r="361" spans="1:58" x14ac:dyDescent="0.25">
      <c r="A361" s="101" t="s">
        <v>6392</v>
      </c>
      <c r="B361" s="24" t="s">
        <v>6429</v>
      </c>
      <c r="C361" s="24"/>
      <c r="D361" s="24"/>
      <c r="E361" s="24"/>
      <c r="F361" s="24"/>
      <c r="G361" s="24"/>
      <c r="H361" s="24"/>
      <c r="I361" s="69" t="s">
        <v>903</v>
      </c>
      <c r="J361" s="24"/>
      <c r="K361" s="24"/>
      <c r="L361" s="24"/>
      <c r="M361" s="24"/>
      <c r="N361" s="24"/>
      <c r="O361" s="70" t="s">
        <v>375</v>
      </c>
      <c r="P361" s="23">
        <v>2149772</v>
      </c>
      <c r="Q361" s="23" t="s">
        <v>6426</v>
      </c>
      <c r="R361" s="23" t="s">
        <v>6427</v>
      </c>
      <c r="S361" s="23" t="s">
        <v>52</v>
      </c>
      <c r="T361" s="24"/>
      <c r="U361" s="24"/>
      <c r="V361" s="24"/>
      <c r="W361" s="23" t="s">
        <v>56</v>
      </c>
      <c r="X361" s="23">
        <v>0</v>
      </c>
      <c r="Y361" s="23">
        <v>0</v>
      </c>
      <c r="Z361" s="23" t="s">
        <v>56</v>
      </c>
      <c r="AA361" s="23" t="s">
        <v>56</v>
      </c>
      <c r="AB361" s="23" t="s">
        <v>56</v>
      </c>
      <c r="AC361" s="23">
        <v>0</v>
      </c>
      <c r="AD361" s="24"/>
      <c r="AE361" s="23">
        <v>0</v>
      </c>
      <c r="AF361" s="23">
        <v>0</v>
      </c>
      <c r="AG361" s="23" t="s">
        <v>58</v>
      </c>
      <c r="AH361" s="23">
        <v>0</v>
      </c>
      <c r="AI361" s="23" t="s">
        <v>59</v>
      </c>
      <c r="AJ361" s="23" t="s">
        <v>60</v>
      </c>
      <c r="AK361" s="24"/>
      <c r="AL361" s="23" t="s">
        <v>61</v>
      </c>
      <c r="AM361" s="23" t="s">
        <v>62</v>
      </c>
      <c r="AN361" s="23" t="s">
        <v>63</v>
      </c>
      <c r="AO361" s="23" t="s">
        <v>3752</v>
      </c>
      <c r="AP361" s="23" t="s">
        <v>347</v>
      </c>
      <c r="AQ361" s="23" t="s">
        <v>65</v>
      </c>
      <c r="AR361" s="23" t="s">
        <v>1958</v>
      </c>
      <c r="AS361" s="23" t="s">
        <v>92</v>
      </c>
      <c r="AT361" s="23" t="s">
        <v>68</v>
      </c>
      <c r="AU361" s="23" t="s">
        <v>93</v>
      </c>
      <c r="AV361" s="23" t="s">
        <v>6428</v>
      </c>
      <c r="AW361" s="23" t="s">
        <v>94</v>
      </c>
      <c r="AX361" s="23">
        <v>0</v>
      </c>
      <c r="AY361" s="23" t="s">
        <v>6429</v>
      </c>
      <c r="AZ361" s="23" t="s">
        <v>4630</v>
      </c>
      <c r="BA361" s="29">
        <v>42265</v>
      </c>
      <c r="BB361" s="23">
        <v>0</v>
      </c>
      <c r="BC361" s="29">
        <v>42265</v>
      </c>
      <c r="BD361" s="41" t="s">
        <v>6428</v>
      </c>
      <c r="BE361" s="42">
        <v>654</v>
      </c>
      <c r="BF361" s="43">
        <v>21.8</v>
      </c>
    </row>
    <row r="362" spans="1:58" x14ac:dyDescent="0.25">
      <c r="A362" s="101" t="s">
        <v>6392</v>
      </c>
      <c r="B362" s="24" t="s">
        <v>6433</v>
      </c>
      <c r="C362" s="24"/>
      <c r="D362" s="24"/>
      <c r="E362" s="24"/>
      <c r="F362" s="24"/>
      <c r="G362" s="24"/>
      <c r="H362" s="24"/>
      <c r="I362" s="69" t="s">
        <v>369</v>
      </c>
      <c r="J362" s="24"/>
      <c r="K362" s="24"/>
      <c r="L362" s="24"/>
      <c r="M362" s="24"/>
      <c r="N362" s="24"/>
      <c r="O362" s="38" t="s">
        <v>49</v>
      </c>
      <c r="P362" s="23">
        <v>809885</v>
      </c>
      <c r="Q362" s="23" t="s">
        <v>6430</v>
      </c>
      <c r="R362" s="23" t="s">
        <v>6431</v>
      </c>
      <c r="S362" s="23" t="s">
        <v>52</v>
      </c>
      <c r="T362" s="24"/>
      <c r="U362" s="24"/>
      <c r="V362" s="24"/>
      <c r="W362" s="23" t="s">
        <v>56</v>
      </c>
      <c r="X362" s="23">
        <v>0</v>
      </c>
      <c r="Y362" s="23">
        <v>0</v>
      </c>
      <c r="Z362" s="23" t="s">
        <v>56</v>
      </c>
      <c r="AA362" s="23" t="s">
        <v>56</v>
      </c>
      <c r="AB362" s="23" t="s">
        <v>56</v>
      </c>
      <c r="AC362" s="23">
        <v>0</v>
      </c>
      <c r="AD362" s="24"/>
      <c r="AE362" s="23">
        <v>0</v>
      </c>
      <c r="AF362" s="23">
        <v>3675</v>
      </c>
      <c r="AG362" s="23" t="s">
        <v>58</v>
      </c>
      <c r="AH362" s="23">
        <v>0</v>
      </c>
      <c r="AI362" s="23" t="s">
        <v>150</v>
      </c>
      <c r="AJ362" s="23" t="s">
        <v>60</v>
      </c>
      <c r="AK362" s="24"/>
      <c r="AL362" s="23" t="s">
        <v>61</v>
      </c>
      <c r="AM362" s="23" t="s">
        <v>62</v>
      </c>
      <c r="AN362" s="23" t="s">
        <v>168</v>
      </c>
      <c r="AO362" s="23" t="s">
        <v>64</v>
      </c>
      <c r="AP362" s="23" t="s">
        <v>313</v>
      </c>
      <c r="AQ362" s="23" t="s">
        <v>65</v>
      </c>
      <c r="AR362" s="23" t="s">
        <v>623</v>
      </c>
      <c r="AS362" s="23" t="s">
        <v>67</v>
      </c>
      <c r="AT362" s="23" t="s">
        <v>68</v>
      </c>
      <c r="AU362" s="23" t="s">
        <v>93</v>
      </c>
      <c r="AV362" s="23" t="s">
        <v>6432</v>
      </c>
      <c r="AW362" s="23" t="s">
        <v>202</v>
      </c>
      <c r="AX362" s="23">
        <v>0</v>
      </c>
      <c r="AY362" s="23" t="s">
        <v>6433</v>
      </c>
      <c r="AZ362" s="23" t="s">
        <v>6434</v>
      </c>
      <c r="BA362" s="29">
        <v>39812</v>
      </c>
      <c r="BB362" s="23">
        <v>0</v>
      </c>
      <c r="BC362" s="29">
        <v>39812</v>
      </c>
      <c r="BD362" s="41" t="s">
        <v>6432</v>
      </c>
      <c r="BE362" s="42">
        <v>3108</v>
      </c>
      <c r="BF362" s="43">
        <v>103.6</v>
      </c>
    </row>
    <row r="363" spans="1:58" x14ac:dyDescent="0.25">
      <c r="A363" s="101" t="s">
        <v>6392</v>
      </c>
      <c r="B363" s="24" t="s">
        <v>6437</v>
      </c>
      <c r="C363" s="24"/>
      <c r="D363" s="24"/>
      <c r="E363" s="24"/>
      <c r="F363" s="24"/>
      <c r="G363" s="24"/>
      <c r="H363" s="24"/>
      <c r="I363" s="69" t="s">
        <v>369</v>
      </c>
      <c r="J363" s="24"/>
      <c r="K363" s="24"/>
      <c r="L363" s="24"/>
      <c r="M363" s="24"/>
      <c r="N363" s="24"/>
      <c r="O363" s="70" t="s">
        <v>375</v>
      </c>
      <c r="P363" s="23">
        <v>2461656</v>
      </c>
      <c r="Q363" s="23" t="s">
        <v>6435</v>
      </c>
      <c r="R363" s="23" t="s">
        <v>6436</v>
      </c>
      <c r="S363" s="23" t="s">
        <v>52</v>
      </c>
      <c r="T363" s="24"/>
      <c r="U363" s="24"/>
      <c r="V363" s="24"/>
      <c r="W363" s="23" t="s">
        <v>56</v>
      </c>
      <c r="X363" s="23">
        <v>0</v>
      </c>
      <c r="Y363" s="23">
        <v>0</v>
      </c>
      <c r="Z363" s="23" t="s">
        <v>56</v>
      </c>
      <c r="AA363" s="23" t="s">
        <v>56</v>
      </c>
      <c r="AB363" s="23" t="s">
        <v>56</v>
      </c>
      <c r="AC363" s="23">
        <v>0</v>
      </c>
      <c r="AD363" s="24"/>
      <c r="AE363" s="23">
        <v>0</v>
      </c>
      <c r="AF363" s="23">
        <v>0</v>
      </c>
      <c r="AG363" s="23" t="s">
        <v>58</v>
      </c>
      <c r="AH363" s="23">
        <v>0</v>
      </c>
      <c r="AI363" s="23" t="s">
        <v>59</v>
      </c>
      <c r="AJ363" s="23" t="s">
        <v>60</v>
      </c>
      <c r="AK363" s="24"/>
      <c r="AL363" s="23" t="s">
        <v>61</v>
      </c>
      <c r="AM363" s="23" t="s">
        <v>62</v>
      </c>
      <c r="AN363" s="23" t="s">
        <v>87</v>
      </c>
      <c r="AO363" s="23" t="s">
        <v>88</v>
      </c>
      <c r="AP363" s="23" t="s">
        <v>153</v>
      </c>
      <c r="AQ363" s="23" t="s">
        <v>65</v>
      </c>
      <c r="AR363" s="23" t="s">
        <v>738</v>
      </c>
      <c r="AS363" s="23" t="s">
        <v>92</v>
      </c>
      <c r="AT363" s="23" t="s">
        <v>68</v>
      </c>
      <c r="AU363" s="23" t="s">
        <v>93</v>
      </c>
      <c r="AV363" s="23" t="s">
        <v>6401</v>
      </c>
      <c r="AW363" s="23" t="s">
        <v>124</v>
      </c>
      <c r="AX363" s="23">
        <v>0</v>
      </c>
      <c r="AY363" s="23" t="s">
        <v>6437</v>
      </c>
      <c r="AZ363" s="23" t="s">
        <v>6438</v>
      </c>
      <c r="BA363" s="29">
        <v>42907</v>
      </c>
      <c r="BB363" s="23">
        <v>0</v>
      </c>
      <c r="BC363" s="29">
        <v>42907</v>
      </c>
      <c r="BD363" s="41" t="s">
        <v>6401</v>
      </c>
      <c r="BE363" s="42">
        <v>23</v>
      </c>
      <c r="BF363" s="43">
        <v>0.76666666666666672</v>
      </c>
    </row>
    <row r="364" spans="1:58" x14ac:dyDescent="0.25">
      <c r="A364" s="101" t="s">
        <v>6392</v>
      </c>
      <c r="B364" s="24" t="s">
        <v>6444</v>
      </c>
      <c r="C364" s="24"/>
      <c r="D364" s="24"/>
      <c r="E364" s="24"/>
      <c r="F364" s="24"/>
      <c r="G364" s="24"/>
      <c r="H364" s="24"/>
      <c r="I364" s="69" t="s">
        <v>369</v>
      </c>
      <c r="J364" s="24"/>
      <c r="K364" s="24"/>
      <c r="L364" s="24"/>
      <c r="M364" s="24"/>
      <c r="N364" s="24"/>
      <c r="O364" s="38" t="s">
        <v>49</v>
      </c>
      <c r="P364" s="23">
        <v>771421</v>
      </c>
      <c r="Q364" s="23" t="s">
        <v>6439</v>
      </c>
      <c r="R364" s="23" t="s">
        <v>6440</v>
      </c>
      <c r="S364" s="23" t="s">
        <v>52</v>
      </c>
      <c r="T364" s="24">
        <v>0</v>
      </c>
      <c r="U364" s="24" t="s">
        <v>6441</v>
      </c>
      <c r="V364" s="24" t="s">
        <v>6442</v>
      </c>
      <c r="W364" s="23" t="s">
        <v>56</v>
      </c>
      <c r="X364" s="23">
        <v>0</v>
      </c>
      <c r="Y364" s="23">
        <v>0</v>
      </c>
      <c r="Z364" s="23" t="s">
        <v>56</v>
      </c>
      <c r="AA364" s="23" t="s">
        <v>56</v>
      </c>
      <c r="AB364" s="23" t="s">
        <v>56</v>
      </c>
      <c r="AC364" s="23">
        <v>0</v>
      </c>
      <c r="AD364" s="24" t="s">
        <v>102</v>
      </c>
      <c r="AE364" s="23">
        <v>0</v>
      </c>
      <c r="AF364" s="23">
        <v>8300</v>
      </c>
      <c r="AG364" s="23" t="s">
        <v>58</v>
      </c>
      <c r="AH364" s="23">
        <v>0</v>
      </c>
      <c r="AI364" s="23" t="s">
        <v>59</v>
      </c>
      <c r="AJ364" s="23" t="s">
        <v>60</v>
      </c>
      <c r="AK364" s="24"/>
      <c r="AL364" s="23" t="s">
        <v>61</v>
      </c>
      <c r="AM364" s="23" t="s">
        <v>62</v>
      </c>
      <c r="AN364" s="23" t="s">
        <v>63</v>
      </c>
      <c r="AO364" s="23" t="s">
        <v>64</v>
      </c>
      <c r="AP364" s="23" t="s">
        <v>169</v>
      </c>
      <c r="AQ364" s="23" t="s">
        <v>65</v>
      </c>
      <c r="AR364" s="23" t="s">
        <v>6443</v>
      </c>
      <c r="AS364" s="23" t="s">
        <v>67</v>
      </c>
      <c r="AT364" s="23" t="s">
        <v>68</v>
      </c>
      <c r="AU364" s="23" t="s">
        <v>93</v>
      </c>
      <c r="AV364" s="23" t="s">
        <v>6423</v>
      </c>
      <c r="AW364" s="23" t="s">
        <v>115</v>
      </c>
      <c r="AX364" s="23">
        <v>0</v>
      </c>
      <c r="AY364" s="23" t="s">
        <v>6444</v>
      </c>
      <c r="AZ364" s="23" t="s">
        <v>6445</v>
      </c>
      <c r="BA364" s="29">
        <v>39659</v>
      </c>
      <c r="BB364" s="23">
        <v>0</v>
      </c>
      <c r="BC364" s="29">
        <v>39659</v>
      </c>
      <c r="BD364" s="41" t="s">
        <v>6423</v>
      </c>
      <c r="BE364" s="42">
        <v>3269</v>
      </c>
      <c r="BF364" s="43">
        <v>108.96666666666667</v>
      </c>
    </row>
    <row r="365" spans="1:58" x14ac:dyDescent="0.25">
      <c r="A365" s="101" t="s">
        <v>6392</v>
      </c>
      <c r="B365" s="24" t="s">
        <v>6450</v>
      </c>
      <c r="C365" s="24"/>
      <c r="D365" s="24"/>
      <c r="E365" s="24"/>
      <c r="F365" s="24"/>
      <c r="G365" s="24"/>
      <c r="H365" s="24"/>
      <c r="I365" s="69" t="s">
        <v>902</v>
      </c>
      <c r="J365" s="24"/>
      <c r="K365" s="24"/>
      <c r="L365" s="24"/>
      <c r="M365" s="24"/>
      <c r="N365" s="24"/>
      <c r="O365" s="70" t="s">
        <v>375</v>
      </c>
      <c r="P365" s="23">
        <v>2067692</v>
      </c>
      <c r="Q365" s="23" t="s">
        <v>6446</v>
      </c>
      <c r="R365" s="23" t="s">
        <v>6447</v>
      </c>
      <c r="S365" s="23" t="s">
        <v>52</v>
      </c>
      <c r="T365" s="24"/>
      <c r="U365" s="24" t="s">
        <v>6448</v>
      </c>
      <c r="V365" s="24"/>
      <c r="W365" s="23" t="s">
        <v>56</v>
      </c>
      <c r="X365" s="23">
        <v>0</v>
      </c>
      <c r="Y365" s="23">
        <v>0</v>
      </c>
      <c r="Z365" s="23" t="s">
        <v>56</v>
      </c>
      <c r="AA365" s="23" t="s">
        <v>56</v>
      </c>
      <c r="AB365" s="23" t="s">
        <v>56</v>
      </c>
      <c r="AC365" s="23">
        <v>0</v>
      </c>
      <c r="AD365" s="24"/>
      <c r="AE365" s="23">
        <v>0</v>
      </c>
      <c r="AF365" s="23">
        <v>0</v>
      </c>
      <c r="AG365" s="23" t="s">
        <v>58</v>
      </c>
      <c r="AH365" s="23">
        <v>0</v>
      </c>
      <c r="AI365" s="23" t="s">
        <v>150</v>
      </c>
      <c r="AJ365" s="23" t="s">
        <v>60</v>
      </c>
      <c r="AK365" s="24"/>
      <c r="AL365" s="23" t="s">
        <v>61</v>
      </c>
      <c r="AM365" s="23" t="s">
        <v>62</v>
      </c>
      <c r="AN365" s="23" t="s">
        <v>63</v>
      </c>
      <c r="AO365" s="23" t="s">
        <v>260</v>
      </c>
      <c r="AP365" s="23" t="s">
        <v>153</v>
      </c>
      <c r="AQ365" s="23" t="s">
        <v>65</v>
      </c>
      <c r="AR365" s="23" t="s">
        <v>3522</v>
      </c>
      <c r="AS365" s="23" t="s">
        <v>292</v>
      </c>
      <c r="AT365" s="23" t="s">
        <v>293</v>
      </c>
      <c r="AU365" s="23" t="s">
        <v>93</v>
      </c>
      <c r="AV365" s="23" t="s">
        <v>6449</v>
      </c>
      <c r="AW365" s="23" t="s">
        <v>262</v>
      </c>
      <c r="AX365" s="23">
        <v>0</v>
      </c>
      <c r="AY365" s="23" t="s">
        <v>6450</v>
      </c>
      <c r="AZ365" s="23" t="s">
        <v>4657</v>
      </c>
      <c r="BA365" s="29">
        <v>42102</v>
      </c>
      <c r="BB365" s="23">
        <v>0</v>
      </c>
      <c r="BC365" s="29">
        <v>42102</v>
      </c>
      <c r="BD365" s="41" t="s">
        <v>6449</v>
      </c>
      <c r="BE365" s="42">
        <v>825</v>
      </c>
      <c r="BF365" s="43">
        <v>27.5</v>
      </c>
    </row>
    <row r="366" spans="1:58" x14ac:dyDescent="0.25">
      <c r="A366" s="101" t="s">
        <v>6392</v>
      </c>
      <c r="B366" s="24" t="s">
        <v>6455</v>
      </c>
      <c r="C366" s="24"/>
      <c r="D366" s="24"/>
      <c r="E366" s="24"/>
      <c r="F366" s="24"/>
      <c r="G366" s="24"/>
      <c r="H366" s="24"/>
      <c r="I366" s="69" t="s">
        <v>902</v>
      </c>
      <c r="J366" s="24"/>
      <c r="K366" s="24"/>
      <c r="L366" s="24"/>
      <c r="M366" s="24"/>
      <c r="N366" s="24"/>
      <c r="O366" s="70" t="s">
        <v>375</v>
      </c>
      <c r="P366" s="23">
        <v>2069252</v>
      </c>
      <c r="Q366" s="23" t="s">
        <v>6451</v>
      </c>
      <c r="R366" s="23" t="s">
        <v>6452</v>
      </c>
      <c r="S366" s="23" t="s">
        <v>52</v>
      </c>
      <c r="T366" s="24" t="s">
        <v>6453</v>
      </c>
      <c r="U366" s="24" t="s">
        <v>6454</v>
      </c>
      <c r="V366" s="24"/>
      <c r="W366" s="23" t="s">
        <v>56</v>
      </c>
      <c r="X366" s="23">
        <v>15000</v>
      </c>
      <c r="Y366" s="23">
        <v>15000</v>
      </c>
      <c r="Z366" s="23" t="s">
        <v>56</v>
      </c>
      <c r="AA366" s="23" t="s">
        <v>56</v>
      </c>
      <c r="AB366" s="23" t="s">
        <v>56</v>
      </c>
      <c r="AC366" s="23">
        <v>15000</v>
      </c>
      <c r="AD366" s="24" t="s">
        <v>57</v>
      </c>
      <c r="AE366" s="23">
        <v>15000</v>
      </c>
      <c r="AF366" s="23">
        <v>22755</v>
      </c>
      <c r="AG366" s="23" t="s">
        <v>58</v>
      </c>
      <c r="AH366" s="23">
        <v>0</v>
      </c>
      <c r="AI366" s="23" t="s">
        <v>59</v>
      </c>
      <c r="AJ366" s="23" t="s">
        <v>60</v>
      </c>
      <c r="AK366" s="24"/>
      <c r="AL366" s="23" t="s">
        <v>61</v>
      </c>
      <c r="AM366" s="23" t="s">
        <v>62</v>
      </c>
      <c r="AN366" s="23" t="s">
        <v>1563</v>
      </c>
      <c r="AO366" s="23" t="s">
        <v>88</v>
      </c>
      <c r="AP366" s="23" t="s">
        <v>3120</v>
      </c>
      <c r="AQ366" s="23" t="s">
        <v>65</v>
      </c>
      <c r="AR366" s="23" t="s">
        <v>406</v>
      </c>
      <c r="AS366" s="23" t="s">
        <v>283</v>
      </c>
      <c r="AT366" s="23" t="s">
        <v>284</v>
      </c>
      <c r="AU366" s="23" t="s">
        <v>93</v>
      </c>
      <c r="AV366" s="23" t="s">
        <v>6449</v>
      </c>
      <c r="AW366" s="23" t="s">
        <v>262</v>
      </c>
      <c r="AX366" s="23">
        <v>0</v>
      </c>
      <c r="AY366" s="23" t="s">
        <v>6455</v>
      </c>
      <c r="AZ366" s="23" t="s">
        <v>6456</v>
      </c>
      <c r="BA366" s="29">
        <v>42104</v>
      </c>
      <c r="BB366" s="23">
        <v>15000</v>
      </c>
      <c r="BC366" s="29">
        <v>42104</v>
      </c>
      <c r="BD366" s="41" t="s">
        <v>6449</v>
      </c>
      <c r="BE366" s="42">
        <v>823</v>
      </c>
      <c r="BF366" s="43">
        <v>27.433333333333334</v>
      </c>
    </row>
    <row r="367" spans="1:58" x14ac:dyDescent="0.25">
      <c r="A367" s="101" t="s">
        <v>6392</v>
      </c>
      <c r="B367" s="24" t="s">
        <v>6459</v>
      </c>
      <c r="C367" s="24"/>
      <c r="D367" s="24"/>
      <c r="E367" s="24"/>
      <c r="F367" s="24"/>
      <c r="G367" s="24"/>
      <c r="H367" s="24"/>
      <c r="I367" s="69" t="s">
        <v>902</v>
      </c>
      <c r="J367" s="24"/>
      <c r="K367" s="24"/>
      <c r="L367" s="24"/>
      <c r="M367" s="24"/>
      <c r="N367" s="24"/>
      <c r="O367" s="70" t="s">
        <v>375</v>
      </c>
      <c r="P367" s="23">
        <v>2154066</v>
      </c>
      <c r="Q367" s="23" t="s">
        <v>6457</v>
      </c>
      <c r="R367" s="23" t="s">
        <v>6458</v>
      </c>
      <c r="S367" s="23" t="s">
        <v>52</v>
      </c>
      <c r="T367" s="24"/>
      <c r="U367" s="24"/>
      <c r="V367" s="24"/>
      <c r="W367" s="23" t="s">
        <v>56</v>
      </c>
      <c r="X367" s="23">
        <v>0</v>
      </c>
      <c r="Y367" s="23">
        <v>0</v>
      </c>
      <c r="Z367" s="23" t="s">
        <v>56</v>
      </c>
      <c r="AA367" s="23" t="s">
        <v>56</v>
      </c>
      <c r="AB367" s="23" t="s">
        <v>56</v>
      </c>
      <c r="AC367" s="23">
        <v>0</v>
      </c>
      <c r="AD367" s="24"/>
      <c r="AE367" s="23">
        <v>0</v>
      </c>
      <c r="AF367" s="23">
        <v>0</v>
      </c>
      <c r="AG367" s="23" t="s">
        <v>58</v>
      </c>
      <c r="AH367" s="23">
        <v>0</v>
      </c>
      <c r="AI367" s="23" t="s">
        <v>59</v>
      </c>
      <c r="AJ367" s="23" t="s">
        <v>60</v>
      </c>
      <c r="AK367" s="24"/>
      <c r="AL367" s="23" t="s">
        <v>61</v>
      </c>
      <c r="AM367" s="23" t="s">
        <v>62</v>
      </c>
      <c r="AN367" s="23" t="s">
        <v>142</v>
      </c>
      <c r="AO367" s="23" t="s">
        <v>64</v>
      </c>
      <c r="AP367" s="23" t="s">
        <v>169</v>
      </c>
      <c r="AQ367" s="23" t="s">
        <v>65</v>
      </c>
      <c r="AR367" s="23" t="s">
        <v>3459</v>
      </c>
      <c r="AS367" s="23" t="s">
        <v>272</v>
      </c>
      <c r="AT367" s="23" t="s">
        <v>273</v>
      </c>
      <c r="AU367" s="23" t="s">
        <v>93</v>
      </c>
      <c r="AV367" s="23" t="s">
        <v>6401</v>
      </c>
      <c r="AW367" s="23" t="s">
        <v>262</v>
      </c>
      <c r="AX367" s="23">
        <v>0</v>
      </c>
      <c r="AY367" s="23" t="s">
        <v>6459</v>
      </c>
      <c r="AZ367" s="23" t="s">
        <v>6460</v>
      </c>
      <c r="BA367" s="29">
        <v>42275</v>
      </c>
      <c r="BB367" s="23">
        <v>0</v>
      </c>
      <c r="BC367" s="29">
        <v>42275</v>
      </c>
      <c r="BD367" s="41" t="s">
        <v>6401</v>
      </c>
      <c r="BE367" s="42">
        <v>655</v>
      </c>
      <c r="BF367" s="43">
        <v>21.833333333333332</v>
      </c>
    </row>
    <row r="368" spans="1:58" x14ac:dyDescent="0.25">
      <c r="A368" s="101" t="s">
        <v>6392</v>
      </c>
      <c r="B368" s="24" t="s">
        <v>6463</v>
      </c>
      <c r="C368" s="24"/>
      <c r="D368" s="24"/>
      <c r="E368" s="24"/>
      <c r="F368" s="24"/>
      <c r="G368" s="24"/>
      <c r="H368" s="24"/>
      <c r="I368" s="69" t="s">
        <v>369</v>
      </c>
      <c r="J368" s="24"/>
      <c r="K368" s="24"/>
      <c r="L368" s="24"/>
      <c r="M368" s="24"/>
      <c r="N368" s="24"/>
      <c r="O368" s="38" t="s">
        <v>49</v>
      </c>
      <c r="P368" s="23">
        <v>1322815</v>
      </c>
      <c r="Q368" s="23" t="s">
        <v>6461</v>
      </c>
      <c r="R368" s="23" t="s">
        <v>6462</v>
      </c>
      <c r="S368" s="23" t="s">
        <v>52</v>
      </c>
      <c r="T368" s="24"/>
      <c r="U368" s="24"/>
      <c r="V368" s="24"/>
      <c r="W368" s="23" t="s">
        <v>56</v>
      </c>
      <c r="X368" s="23">
        <v>0</v>
      </c>
      <c r="Y368" s="23">
        <v>0</v>
      </c>
      <c r="Z368" s="23" t="s">
        <v>56</v>
      </c>
      <c r="AA368" s="23" t="s">
        <v>56</v>
      </c>
      <c r="AB368" s="23" t="s">
        <v>56</v>
      </c>
      <c r="AC368" s="23">
        <v>0</v>
      </c>
      <c r="AD368" s="24"/>
      <c r="AE368" s="23">
        <v>0</v>
      </c>
      <c r="AF368" s="23">
        <v>0</v>
      </c>
      <c r="AG368" s="23" t="s">
        <v>58</v>
      </c>
      <c r="AH368" s="23">
        <v>0</v>
      </c>
      <c r="AI368" s="23" t="s">
        <v>59</v>
      </c>
      <c r="AJ368" s="23" t="s">
        <v>60</v>
      </c>
      <c r="AK368" s="24"/>
      <c r="AL368" s="23" t="s">
        <v>61</v>
      </c>
      <c r="AM368" s="23" t="s">
        <v>62</v>
      </c>
      <c r="AN368" s="23" t="s">
        <v>405</v>
      </c>
      <c r="AO368" s="23" t="s">
        <v>64</v>
      </c>
      <c r="AP368" s="23" t="s">
        <v>321</v>
      </c>
      <c r="AQ368" s="23" t="s">
        <v>65</v>
      </c>
      <c r="AR368" s="23" t="s">
        <v>406</v>
      </c>
      <c r="AS368" s="23" t="s">
        <v>283</v>
      </c>
      <c r="AT368" s="23" t="s">
        <v>284</v>
      </c>
      <c r="AU368" s="23" t="s">
        <v>93</v>
      </c>
      <c r="AV368" s="23" t="s">
        <v>6428</v>
      </c>
      <c r="AW368" s="23" t="s">
        <v>155</v>
      </c>
      <c r="AX368" s="23">
        <v>0</v>
      </c>
      <c r="AY368" s="23" t="s">
        <v>6463</v>
      </c>
      <c r="AZ368" s="23" t="s">
        <v>6464</v>
      </c>
      <c r="BA368" s="29">
        <v>40680</v>
      </c>
      <c r="BB368" s="23">
        <v>0</v>
      </c>
      <c r="BC368" s="29">
        <v>40680</v>
      </c>
      <c r="BD368" s="41" t="s">
        <v>6428</v>
      </c>
      <c r="BE368" s="42">
        <v>2239</v>
      </c>
      <c r="BF368" s="43">
        <v>74.63333333333334</v>
      </c>
    </row>
    <row r="369" spans="1:58" x14ac:dyDescent="0.25">
      <c r="A369" s="101" t="s">
        <v>6392</v>
      </c>
      <c r="B369" s="24" t="s">
        <v>6467</v>
      </c>
      <c r="C369" s="24"/>
      <c r="D369" s="24"/>
      <c r="E369" s="24"/>
      <c r="F369" s="24"/>
      <c r="G369" s="24"/>
      <c r="H369" s="24"/>
      <c r="I369" s="69" t="s">
        <v>903</v>
      </c>
      <c r="J369" s="24"/>
      <c r="K369" s="24"/>
      <c r="L369" s="24"/>
      <c r="M369" s="24"/>
      <c r="N369" s="24"/>
      <c r="O369" s="70" t="s">
        <v>375</v>
      </c>
      <c r="P369" s="23">
        <v>2164854</v>
      </c>
      <c r="Q369" s="23" t="s">
        <v>6465</v>
      </c>
      <c r="R369" s="23" t="s">
        <v>6466</v>
      </c>
      <c r="S369" s="23" t="s">
        <v>52</v>
      </c>
      <c r="T369" s="24"/>
      <c r="U369" s="24" t="s">
        <v>160</v>
      </c>
      <c r="V369" s="24"/>
      <c r="W369" s="23" t="s">
        <v>56</v>
      </c>
      <c r="X369" s="23">
        <v>0</v>
      </c>
      <c r="Y369" s="23">
        <v>0</v>
      </c>
      <c r="Z369" s="23" t="s">
        <v>56</v>
      </c>
      <c r="AA369" s="23" t="s">
        <v>56</v>
      </c>
      <c r="AB369" s="23" t="s">
        <v>56</v>
      </c>
      <c r="AC369" s="23">
        <v>0</v>
      </c>
      <c r="AD369" s="24"/>
      <c r="AE369" s="23">
        <v>0</v>
      </c>
      <c r="AF369" s="23">
        <v>0</v>
      </c>
      <c r="AG369" s="23" t="s">
        <v>58</v>
      </c>
      <c r="AH369" s="23">
        <v>0</v>
      </c>
      <c r="AI369" s="23" t="s">
        <v>59</v>
      </c>
      <c r="AJ369" s="23" t="s">
        <v>60</v>
      </c>
      <c r="AK369" s="24"/>
      <c r="AL369" s="23" t="s">
        <v>61</v>
      </c>
      <c r="AM369" s="23" t="s">
        <v>62</v>
      </c>
      <c r="AN369" s="23" t="s">
        <v>161</v>
      </c>
      <c r="AO369" s="23" t="s">
        <v>64</v>
      </c>
      <c r="AP369" s="23" t="s">
        <v>153</v>
      </c>
      <c r="AQ369" s="23" t="s">
        <v>65</v>
      </c>
      <c r="AR369" s="23" t="s">
        <v>406</v>
      </c>
      <c r="AS369" s="23" t="s">
        <v>283</v>
      </c>
      <c r="AT369" s="23" t="s">
        <v>284</v>
      </c>
      <c r="AU369" s="23" t="s">
        <v>93</v>
      </c>
      <c r="AV369" s="23" t="s">
        <v>6395</v>
      </c>
      <c r="AW369" s="23" t="s">
        <v>332</v>
      </c>
      <c r="AX369" s="23">
        <v>0</v>
      </c>
      <c r="AY369" s="23" t="s">
        <v>6467</v>
      </c>
      <c r="AZ369" s="23" t="s">
        <v>6468</v>
      </c>
      <c r="BA369" s="29">
        <v>42304</v>
      </c>
      <c r="BB369" s="23">
        <v>0</v>
      </c>
      <c r="BC369" s="29">
        <v>42304</v>
      </c>
      <c r="BD369" s="41" t="s">
        <v>6395</v>
      </c>
      <c r="BE369" s="42">
        <v>625</v>
      </c>
      <c r="BF369" s="43">
        <v>20.833333333333332</v>
      </c>
    </row>
    <row r="370" spans="1:58" x14ac:dyDescent="0.25">
      <c r="A370" s="101" t="s">
        <v>6392</v>
      </c>
      <c r="B370" s="24" t="s">
        <v>6472</v>
      </c>
      <c r="C370" s="24"/>
      <c r="D370" s="24"/>
      <c r="E370" s="24"/>
      <c r="F370" s="24"/>
      <c r="G370" s="24"/>
      <c r="H370" s="24"/>
      <c r="I370" s="69" t="s">
        <v>369</v>
      </c>
      <c r="J370" s="24"/>
      <c r="K370" s="24"/>
      <c r="L370" s="24"/>
      <c r="M370" s="24"/>
      <c r="N370" s="24"/>
      <c r="O370" s="70" t="s">
        <v>375</v>
      </c>
      <c r="P370" s="23">
        <v>2422724</v>
      </c>
      <c r="Q370" s="23" t="s">
        <v>6469</v>
      </c>
      <c r="R370" s="23" t="s">
        <v>6470</v>
      </c>
      <c r="S370" s="23" t="s">
        <v>52</v>
      </c>
      <c r="T370" s="24" t="s">
        <v>6471</v>
      </c>
      <c r="U370" s="24"/>
      <c r="V370" s="24"/>
      <c r="W370" s="23" t="s">
        <v>56</v>
      </c>
      <c r="X370" s="23">
        <v>0</v>
      </c>
      <c r="Y370" s="23">
        <v>0</v>
      </c>
      <c r="Z370" s="23" t="s">
        <v>56</v>
      </c>
      <c r="AA370" s="23" t="s">
        <v>56</v>
      </c>
      <c r="AB370" s="23" t="s">
        <v>56</v>
      </c>
      <c r="AC370" s="23">
        <v>0</v>
      </c>
      <c r="AD370" s="24"/>
      <c r="AE370" s="23">
        <v>0</v>
      </c>
      <c r="AF370" s="23">
        <v>0</v>
      </c>
      <c r="AG370" s="23" t="s">
        <v>58</v>
      </c>
      <c r="AH370" s="23">
        <v>0</v>
      </c>
      <c r="AI370" s="23" t="s">
        <v>59</v>
      </c>
      <c r="AJ370" s="23" t="s">
        <v>60</v>
      </c>
      <c r="AK370" s="24"/>
      <c r="AL370" s="23" t="s">
        <v>61</v>
      </c>
      <c r="AM370" s="23" t="s">
        <v>345</v>
      </c>
      <c r="AN370" s="23" t="s">
        <v>6327</v>
      </c>
      <c r="AO370" s="23" t="s">
        <v>88</v>
      </c>
      <c r="AP370" s="23" t="s">
        <v>89</v>
      </c>
      <c r="AQ370" s="23" t="s">
        <v>103</v>
      </c>
      <c r="AR370" s="23" t="s">
        <v>853</v>
      </c>
      <c r="AS370" s="23" t="s">
        <v>272</v>
      </c>
      <c r="AT370" s="23" t="s">
        <v>273</v>
      </c>
      <c r="AU370" s="23" t="s">
        <v>93</v>
      </c>
      <c r="AV370" s="23" t="s">
        <v>6432</v>
      </c>
      <c r="AW370" s="23" t="s">
        <v>202</v>
      </c>
      <c r="AX370" s="23">
        <v>0</v>
      </c>
      <c r="AY370" s="23" t="s">
        <v>6472</v>
      </c>
      <c r="AZ370" s="23" t="s">
        <v>4062</v>
      </c>
      <c r="BA370" s="29">
        <v>42802</v>
      </c>
      <c r="BB370" s="23">
        <v>0</v>
      </c>
      <c r="BC370" s="29">
        <v>42802</v>
      </c>
      <c r="BD370" s="41" t="s">
        <v>6432</v>
      </c>
      <c r="BE370" s="42">
        <v>118</v>
      </c>
      <c r="BF370" s="43">
        <v>3.9333333333333331</v>
      </c>
    </row>
    <row r="371" spans="1:58" x14ac:dyDescent="0.25">
      <c r="A371" s="101" t="s">
        <v>6392</v>
      </c>
      <c r="B371" s="24" t="s">
        <v>6476</v>
      </c>
      <c r="C371" s="24"/>
      <c r="D371" s="24"/>
      <c r="E371" s="24"/>
      <c r="F371" s="24"/>
      <c r="G371" s="24"/>
      <c r="H371" s="24"/>
      <c r="I371" s="69" t="s">
        <v>369</v>
      </c>
      <c r="J371" s="24"/>
      <c r="K371" s="24"/>
      <c r="L371" s="24"/>
      <c r="M371" s="24"/>
      <c r="N371" s="24"/>
      <c r="O371" s="38" t="s">
        <v>49</v>
      </c>
      <c r="P371" s="23">
        <v>1236026</v>
      </c>
      <c r="Q371" s="23" t="s">
        <v>6473</v>
      </c>
      <c r="R371" s="23" t="s">
        <v>6474</v>
      </c>
      <c r="S371" s="23" t="s">
        <v>52</v>
      </c>
      <c r="T371" s="24"/>
      <c r="U371" s="24" t="s">
        <v>6475</v>
      </c>
      <c r="V371" s="24"/>
      <c r="W371" s="23" t="s">
        <v>56</v>
      </c>
      <c r="X371" s="23">
        <v>0</v>
      </c>
      <c r="Y371" s="23">
        <v>0</v>
      </c>
      <c r="Z371" s="23" t="s">
        <v>56</v>
      </c>
      <c r="AA371" s="23" t="s">
        <v>56</v>
      </c>
      <c r="AB371" s="23" t="s">
        <v>56</v>
      </c>
      <c r="AC371" s="23">
        <v>0</v>
      </c>
      <c r="AD371" s="24"/>
      <c r="AE371" s="23">
        <v>0</v>
      </c>
      <c r="AF371" s="23">
        <v>4941.6099999999997</v>
      </c>
      <c r="AG371" s="23" t="s">
        <v>58</v>
      </c>
      <c r="AH371" s="23">
        <v>0</v>
      </c>
      <c r="AI371" s="23" t="s">
        <v>59</v>
      </c>
      <c r="AJ371" s="23" t="s">
        <v>60</v>
      </c>
      <c r="AK371" s="24"/>
      <c r="AL371" s="23" t="s">
        <v>61</v>
      </c>
      <c r="AM371" s="23" t="s">
        <v>270</v>
      </c>
      <c r="AN371" s="23" t="s">
        <v>199</v>
      </c>
      <c r="AO371" s="23" t="s">
        <v>88</v>
      </c>
      <c r="AP371" s="23" t="s">
        <v>313</v>
      </c>
      <c r="AQ371" s="23" t="s">
        <v>65</v>
      </c>
      <c r="AR371" s="23" t="s">
        <v>201</v>
      </c>
      <c r="AS371" s="23" t="s">
        <v>92</v>
      </c>
      <c r="AT371" s="23" t="s">
        <v>68</v>
      </c>
      <c r="AU371" s="23" t="s">
        <v>93</v>
      </c>
      <c r="AV371" s="23" t="s">
        <v>6423</v>
      </c>
      <c r="AW371" s="23" t="s">
        <v>155</v>
      </c>
      <c r="AX371" s="23">
        <v>0</v>
      </c>
      <c r="AY371" s="23" t="s">
        <v>6476</v>
      </c>
      <c r="AZ371" s="23" t="s">
        <v>6477</v>
      </c>
      <c r="BA371" s="29">
        <v>40390</v>
      </c>
      <c r="BB371" s="23">
        <v>0</v>
      </c>
      <c r="BC371" s="29">
        <v>40390</v>
      </c>
      <c r="BD371" s="41" t="s">
        <v>6423</v>
      </c>
      <c r="BE371" s="42">
        <v>2538</v>
      </c>
      <c r="BF371" s="43">
        <v>84.6</v>
      </c>
    </row>
    <row r="372" spans="1:58" x14ac:dyDescent="0.25">
      <c r="A372" s="101" t="s">
        <v>6392</v>
      </c>
      <c r="B372" s="24" t="s">
        <v>6482</v>
      </c>
      <c r="C372" s="24"/>
      <c r="D372" s="24"/>
      <c r="E372" s="24"/>
      <c r="F372" s="24"/>
      <c r="G372" s="24"/>
      <c r="H372" s="24"/>
      <c r="I372" s="69" t="s">
        <v>902</v>
      </c>
      <c r="J372" s="24"/>
      <c r="K372" s="24"/>
      <c r="L372" s="24"/>
      <c r="M372" s="24"/>
      <c r="N372" s="24"/>
      <c r="O372" s="70" t="s">
        <v>375</v>
      </c>
      <c r="P372" s="23">
        <v>1594468</v>
      </c>
      <c r="Q372" s="23" t="s">
        <v>6478</v>
      </c>
      <c r="R372" s="23" t="s">
        <v>6479</v>
      </c>
      <c r="S372" s="23" t="s">
        <v>52</v>
      </c>
      <c r="T372" s="24" t="s">
        <v>6480</v>
      </c>
      <c r="U372" s="24" t="s">
        <v>6481</v>
      </c>
      <c r="V372" s="24"/>
      <c r="W372" s="23" t="s">
        <v>56</v>
      </c>
      <c r="X372" s="23">
        <v>0</v>
      </c>
      <c r="Y372" s="23">
        <v>0</v>
      </c>
      <c r="Z372" s="23" t="s">
        <v>56</v>
      </c>
      <c r="AA372" s="23" t="s">
        <v>56</v>
      </c>
      <c r="AB372" s="23" t="s">
        <v>56</v>
      </c>
      <c r="AC372" s="23">
        <v>0</v>
      </c>
      <c r="AD372" s="24"/>
      <c r="AE372" s="23">
        <v>0</v>
      </c>
      <c r="AF372" s="23">
        <v>0</v>
      </c>
      <c r="AG372" s="23" t="s">
        <v>58</v>
      </c>
      <c r="AH372" s="23">
        <v>0</v>
      </c>
      <c r="AI372" s="23" t="s">
        <v>59</v>
      </c>
      <c r="AJ372" s="23" t="s">
        <v>60</v>
      </c>
      <c r="AK372" s="24"/>
      <c r="AL372" s="23" t="s">
        <v>61</v>
      </c>
      <c r="AM372" s="23" t="s">
        <v>270</v>
      </c>
      <c r="AN372" s="23" t="s">
        <v>199</v>
      </c>
      <c r="AO372" s="23" t="s">
        <v>64</v>
      </c>
      <c r="AP372" s="23" t="s">
        <v>169</v>
      </c>
      <c r="AQ372" s="23" t="s">
        <v>65</v>
      </c>
      <c r="AR372" s="23" t="s">
        <v>6074</v>
      </c>
      <c r="AS372" s="23" t="s">
        <v>92</v>
      </c>
      <c r="AT372" s="23" t="s">
        <v>68</v>
      </c>
      <c r="AU372" s="23" t="s">
        <v>93</v>
      </c>
      <c r="AV372" s="23" t="s">
        <v>6432</v>
      </c>
      <c r="AW372" s="23" t="s">
        <v>231</v>
      </c>
      <c r="AX372" s="23">
        <v>0</v>
      </c>
      <c r="AY372" s="23" t="s">
        <v>6482</v>
      </c>
      <c r="AZ372" s="23" t="s">
        <v>6483</v>
      </c>
      <c r="BA372" s="29">
        <v>41338</v>
      </c>
      <c r="BB372" s="23">
        <v>0</v>
      </c>
      <c r="BC372" s="29">
        <v>41338</v>
      </c>
      <c r="BD372" s="41" t="s">
        <v>6432</v>
      </c>
      <c r="BE372" s="42">
        <v>1582</v>
      </c>
      <c r="BF372" s="43">
        <v>52.733333333333334</v>
      </c>
    </row>
    <row r="373" spans="1:58" x14ac:dyDescent="0.25">
      <c r="A373" s="101" t="s">
        <v>6392</v>
      </c>
      <c r="B373" s="24" t="s">
        <v>6486</v>
      </c>
      <c r="C373" s="24"/>
      <c r="D373" s="24"/>
      <c r="E373" s="24"/>
      <c r="F373" s="24"/>
      <c r="G373" s="24"/>
      <c r="H373" s="24"/>
      <c r="I373" s="69" t="s">
        <v>369</v>
      </c>
      <c r="J373" s="24"/>
      <c r="K373" s="24"/>
      <c r="L373" s="24"/>
      <c r="M373" s="24"/>
      <c r="N373" s="24"/>
      <c r="O373" s="38" t="s">
        <v>49</v>
      </c>
      <c r="P373" s="23">
        <v>377416</v>
      </c>
      <c r="Q373" s="23" t="s">
        <v>6484</v>
      </c>
      <c r="R373" s="23" t="s">
        <v>3652</v>
      </c>
      <c r="S373" s="23" t="s">
        <v>52</v>
      </c>
      <c r="T373" s="24"/>
      <c r="U373" s="24"/>
      <c r="V373" s="24"/>
      <c r="W373" s="23" t="s">
        <v>56</v>
      </c>
      <c r="X373" s="23">
        <v>0</v>
      </c>
      <c r="Y373" s="23">
        <v>0</v>
      </c>
      <c r="Z373" s="23" t="s">
        <v>56</v>
      </c>
      <c r="AA373" s="23" t="s">
        <v>56</v>
      </c>
      <c r="AB373" s="23" t="s">
        <v>56</v>
      </c>
      <c r="AC373" s="23">
        <v>0</v>
      </c>
      <c r="AD373" s="24"/>
      <c r="AE373" s="23">
        <v>0</v>
      </c>
      <c r="AF373" s="23">
        <v>0</v>
      </c>
      <c r="AG373" s="23" t="s">
        <v>102</v>
      </c>
      <c r="AH373" s="23">
        <v>0</v>
      </c>
      <c r="AI373" s="23" t="s">
        <v>59</v>
      </c>
      <c r="AJ373" s="23"/>
      <c r="AK373" s="24"/>
      <c r="AL373" s="23" t="s">
        <v>61</v>
      </c>
      <c r="AM373" s="23" t="s">
        <v>3653</v>
      </c>
      <c r="AN373" s="23" t="s">
        <v>3654</v>
      </c>
      <c r="AO373" s="23" t="s">
        <v>3655</v>
      </c>
      <c r="AP373" s="23" t="s">
        <v>506</v>
      </c>
      <c r="AQ373" s="23" t="s">
        <v>3656</v>
      </c>
      <c r="AR373" s="23" t="s">
        <v>123</v>
      </c>
      <c r="AS373" s="23" t="s">
        <v>105</v>
      </c>
      <c r="AT373" s="23" t="s">
        <v>3657</v>
      </c>
      <c r="AU373" s="23" t="s">
        <v>3658</v>
      </c>
      <c r="AV373" s="23" t="s">
        <v>6485</v>
      </c>
      <c r="AW373" s="23" t="s">
        <v>247</v>
      </c>
      <c r="AX373" s="23">
        <v>0</v>
      </c>
      <c r="AY373" s="23" t="s">
        <v>6486</v>
      </c>
      <c r="AZ373" s="23" t="s">
        <v>6487</v>
      </c>
      <c r="BA373" s="29">
        <v>38022</v>
      </c>
      <c r="BB373" s="23">
        <v>0</v>
      </c>
      <c r="BC373" s="29">
        <v>38022</v>
      </c>
      <c r="BD373" s="41" t="s">
        <v>6485</v>
      </c>
      <c r="BE373" s="42">
        <v>4904</v>
      </c>
      <c r="BF373" s="43">
        <v>163.46666666666667</v>
      </c>
    </row>
    <row r="374" spans="1:58" s="77" customFormat="1" x14ac:dyDescent="0.25">
      <c r="A374" s="63" t="s">
        <v>6392</v>
      </c>
      <c r="B374" s="51" t="s">
        <v>7185</v>
      </c>
      <c r="C374" s="51"/>
      <c r="D374" s="51"/>
      <c r="E374" s="51"/>
      <c r="F374" s="51"/>
      <c r="G374" s="51"/>
      <c r="H374" s="51"/>
      <c r="I374" s="54" t="s">
        <v>903</v>
      </c>
      <c r="J374" s="51"/>
      <c r="K374" s="51"/>
      <c r="L374" s="51"/>
      <c r="M374" s="51"/>
      <c r="N374" s="51"/>
      <c r="O374" s="57" t="s">
        <v>49</v>
      </c>
      <c r="P374" s="53">
        <v>518168</v>
      </c>
      <c r="Q374" s="53" t="s">
        <v>7183</v>
      </c>
      <c r="R374" s="53" t="s">
        <v>7184</v>
      </c>
      <c r="S374" s="53" t="s">
        <v>129</v>
      </c>
      <c r="T374" s="51"/>
      <c r="U374" s="51"/>
      <c r="V374" s="51"/>
      <c r="W374" s="53" t="s">
        <v>56</v>
      </c>
      <c r="X374" s="53">
        <v>0</v>
      </c>
      <c r="Y374" s="53">
        <v>0</v>
      </c>
      <c r="Z374" s="53" t="s">
        <v>56</v>
      </c>
      <c r="AA374" s="53" t="s">
        <v>56</v>
      </c>
      <c r="AB374" s="53" t="s">
        <v>56</v>
      </c>
      <c r="AC374" s="53">
        <v>0</v>
      </c>
      <c r="AD374" s="51"/>
      <c r="AE374" s="53">
        <v>0</v>
      </c>
      <c r="AF374" s="53">
        <v>9208.0400000000009</v>
      </c>
      <c r="AG374" s="53" t="s">
        <v>58</v>
      </c>
      <c r="AH374" s="53">
        <v>0</v>
      </c>
      <c r="AI374" s="53" t="s">
        <v>150</v>
      </c>
      <c r="AJ374" s="53" t="s">
        <v>60</v>
      </c>
      <c r="AK374" s="51"/>
      <c r="AL374" s="53" t="s">
        <v>61</v>
      </c>
      <c r="AM374" s="53" t="s">
        <v>6023</v>
      </c>
      <c r="AN374" s="53" t="s">
        <v>5275</v>
      </c>
      <c r="AO374" s="53" t="s">
        <v>88</v>
      </c>
      <c r="AP374" s="53" t="s">
        <v>187</v>
      </c>
      <c r="AQ374" s="53" t="s">
        <v>65</v>
      </c>
      <c r="AR374" s="53" t="s">
        <v>1942</v>
      </c>
      <c r="AS374" s="53" t="s">
        <v>92</v>
      </c>
      <c r="AT374" s="53" t="s">
        <v>68</v>
      </c>
      <c r="AU374" s="53" t="s">
        <v>93</v>
      </c>
      <c r="AV374" s="53" t="s">
        <v>6819</v>
      </c>
      <c r="AW374" s="53" t="s">
        <v>163</v>
      </c>
      <c r="AX374" s="53">
        <v>0</v>
      </c>
      <c r="AY374" s="53" t="s">
        <v>7185</v>
      </c>
      <c r="AZ374" s="53" t="s">
        <v>7186</v>
      </c>
      <c r="BA374" s="58">
        <v>38901</v>
      </c>
      <c r="BB374" s="53">
        <v>0</v>
      </c>
      <c r="BC374" s="58">
        <v>38901</v>
      </c>
      <c r="BD374" s="59" t="s">
        <v>6819</v>
      </c>
      <c r="BE374" s="60">
        <v>4035</v>
      </c>
      <c r="BF374" s="61">
        <v>134.5</v>
      </c>
    </row>
    <row r="375" spans="1:58" s="77" customFormat="1" x14ac:dyDescent="0.25">
      <c r="A375" s="63" t="s">
        <v>6392</v>
      </c>
      <c r="B375" s="51" t="s">
        <v>7194</v>
      </c>
      <c r="C375" s="51"/>
      <c r="D375" s="51"/>
      <c r="E375" s="51"/>
      <c r="F375" s="51"/>
      <c r="G375" s="51"/>
      <c r="H375" s="51"/>
      <c r="I375" s="54" t="s">
        <v>902</v>
      </c>
      <c r="J375" s="51"/>
      <c r="K375" s="51"/>
      <c r="L375" s="51"/>
      <c r="M375" s="51"/>
      <c r="N375" s="51"/>
      <c r="O375" s="57" t="s">
        <v>49</v>
      </c>
      <c r="P375" s="53">
        <v>1362144</v>
      </c>
      <c r="Q375" s="53" t="s">
        <v>7187</v>
      </c>
      <c r="R375" s="53" t="s">
        <v>7188</v>
      </c>
      <c r="S375" s="53" t="s">
        <v>420</v>
      </c>
      <c r="T375" s="51"/>
      <c r="U375" s="51" t="s">
        <v>7189</v>
      </c>
      <c r="V375" s="51"/>
      <c r="W375" s="53" t="s">
        <v>56</v>
      </c>
      <c r="X375" s="53">
        <v>0</v>
      </c>
      <c r="Y375" s="53">
        <v>0</v>
      </c>
      <c r="Z375" s="53" t="s">
        <v>56</v>
      </c>
      <c r="AA375" s="53" t="s">
        <v>56</v>
      </c>
      <c r="AB375" s="53" t="s">
        <v>56</v>
      </c>
      <c r="AC375" s="53">
        <v>0</v>
      </c>
      <c r="AD375" s="51"/>
      <c r="AE375" s="53">
        <v>0</v>
      </c>
      <c r="AF375" s="53">
        <v>0</v>
      </c>
      <c r="AG375" s="53" t="s">
        <v>58</v>
      </c>
      <c r="AH375" s="53">
        <v>0</v>
      </c>
      <c r="AI375" s="53" t="s">
        <v>59</v>
      </c>
      <c r="AJ375" s="53" t="s">
        <v>60</v>
      </c>
      <c r="AK375" s="51"/>
      <c r="AL375" s="53" t="s">
        <v>61</v>
      </c>
      <c r="AM375" s="53" t="s">
        <v>7190</v>
      </c>
      <c r="AN375" s="53" t="s">
        <v>7191</v>
      </c>
      <c r="AO375" s="53" t="s">
        <v>88</v>
      </c>
      <c r="AP375" s="53" t="s">
        <v>153</v>
      </c>
      <c r="AQ375" s="53" t="s">
        <v>65</v>
      </c>
      <c r="AR375" s="53" t="s">
        <v>7192</v>
      </c>
      <c r="AS375" s="53" t="s">
        <v>646</v>
      </c>
      <c r="AT375" s="53" t="s">
        <v>7193</v>
      </c>
      <c r="AU375" s="53" t="s">
        <v>424</v>
      </c>
      <c r="AV375" s="53" t="s">
        <v>6485</v>
      </c>
      <c r="AW375" s="53" t="s">
        <v>262</v>
      </c>
      <c r="AX375" s="53">
        <v>0</v>
      </c>
      <c r="AY375" s="53" t="s">
        <v>7194</v>
      </c>
      <c r="AZ375" s="53" t="s">
        <v>7195</v>
      </c>
      <c r="BA375" s="58">
        <v>40785</v>
      </c>
      <c r="BB375" s="53">
        <v>0</v>
      </c>
      <c r="BC375" s="58">
        <v>40785</v>
      </c>
      <c r="BD375" s="59" t="s">
        <v>6485</v>
      </c>
      <c r="BE375" s="60">
        <v>2141</v>
      </c>
      <c r="BF375" s="61">
        <v>71.36666666666666</v>
      </c>
    </row>
    <row r="376" spans="1:58" s="77" customFormat="1" x14ac:dyDescent="0.25">
      <c r="A376" s="63" t="s">
        <v>6392</v>
      </c>
      <c r="B376" s="51" t="s">
        <v>7198</v>
      </c>
      <c r="C376" s="51"/>
      <c r="D376" s="51"/>
      <c r="E376" s="51"/>
      <c r="F376" s="51"/>
      <c r="G376" s="51"/>
      <c r="H376" s="51"/>
      <c r="I376" s="54" t="s">
        <v>369</v>
      </c>
      <c r="J376" s="51"/>
      <c r="K376" s="51"/>
      <c r="L376" s="51"/>
      <c r="M376" s="51"/>
      <c r="N376" s="51"/>
      <c r="O376" s="62" t="s">
        <v>375</v>
      </c>
      <c r="P376" s="53">
        <v>2463634</v>
      </c>
      <c r="Q376" s="53" t="s">
        <v>7196</v>
      </c>
      <c r="R376" s="53" t="s">
        <v>7197</v>
      </c>
      <c r="S376" s="53" t="s">
        <v>52</v>
      </c>
      <c r="T376" s="51"/>
      <c r="U376" s="51"/>
      <c r="V376" s="51"/>
      <c r="W376" s="53" t="s">
        <v>56</v>
      </c>
      <c r="X376" s="53">
        <v>0</v>
      </c>
      <c r="Y376" s="53">
        <v>0</v>
      </c>
      <c r="Z376" s="53" t="s">
        <v>56</v>
      </c>
      <c r="AA376" s="53" t="s">
        <v>56</v>
      </c>
      <c r="AB376" s="53" t="s">
        <v>56</v>
      </c>
      <c r="AC376" s="53">
        <v>0</v>
      </c>
      <c r="AD376" s="51"/>
      <c r="AE376" s="53">
        <v>0</v>
      </c>
      <c r="AF376" s="53">
        <v>0</v>
      </c>
      <c r="AG376" s="53" t="s">
        <v>58</v>
      </c>
      <c r="AH376" s="53">
        <v>0</v>
      </c>
      <c r="AI376" s="53" t="s">
        <v>59</v>
      </c>
      <c r="AJ376" s="53" t="s">
        <v>60</v>
      </c>
      <c r="AK376" s="51"/>
      <c r="AL376" s="53" t="s">
        <v>61</v>
      </c>
      <c r="AM376" s="53" t="s">
        <v>62</v>
      </c>
      <c r="AN376" s="53" t="s">
        <v>87</v>
      </c>
      <c r="AO376" s="53" t="s">
        <v>88</v>
      </c>
      <c r="AP376" s="53" t="s">
        <v>169</v>
      </c>
      <c r="AQ376" s="53" t="s">
        <v>65</v>
      </c>
      <c r="AR376" s="53" t="s">
        <v>3052</v>
      </c>
      <c r="AS376" s="53" t="s">
        <v>292</v>
      </c>
      <c r="AT376" s="53" t="s">
        <v>293</v>
      </c>
      <c r="AU376" s="53" t="s">
        <v>93</v>
      </c>
      <c r="AV376" s="53" t="s">
        <v>6742</v>
      </c>
      <c r="AW376" s="53" t="s">
        <v>444</v>
      </c>
      <c r="AX376" s="53">
        <v>0</v>
      </c>
      <c r="AY376" s="53" t="s">
        <v>7198</v>
      </c>
      <c r="AZ376" s="53" t="s">
        <v>3993</v>
      </c>
      <c r="BA376" s="58">
        <v>42913</v>
      </c>
      <c r="BB376" s="53">
        <v>0</v>
      </c>
      <c r="BC376" s="58">
        <v>42913</v>
      </c>
      <c r="BD376" s="59" t="s">
        <v>6742</v>
      </c>
      <c r="BE376" s="60">
        <v>21</v>
      </c>
      <c r="BF376" s="61">
        <v>0.7</v>
      </c>
    </row>
    <row r="377" spans="1:58" s="77" customFormat="1" x14ac:dyDescent="0.25">
      <c r="A377" s="63" t="s">
        <v>6392</v>
      </c>
      <c r="B377" s="51" t="s">
        <v>7203</v>
      </c>
      <c r="C377" s="51"/>
      <c r="D377" s="51"/>
      <c r="E377" s="51"/>
      <c r="F377" s="51"/>
      <c r="G377" s="51"/>
      <c r="H377" s="51"/>
      <c r="I377" s="54" t="s">
        <v>369</v>
      </c>
      <c r="J377" s="51"/>
      <c r="K377" s="51"/>
      <c r="L377" s="51"/>
      <c r="M377" s="51"/>
      <c r="N377" s="51"/>
      <c r="O377" s="62" t="s">
        <v>375</v>
      </c>
      <c r="P377" s="53">
        <v>2399576</v>
      </c>
      <c r="Q377" s="53" t="s">
        <v>7199</v>
      </c>
      <c r="R377" s="53" t="s">
        <v>7200</v>
      </c>
      <c r="S377" s="53" t="s">
        <v>52</v>
      </c>
      <c r="T377" s="51" t="s">
        <v>7201</v>
      </c>
      <c r="U377" s="51" t="s">
        <v>7202</v>
      </c>
      <c r="V377" s="51"/>
      <c r="W377" s="53" t="s">
        <v>56</v>
      </c>
      <c r="X377" s="53">
        <v>0</v>
      </c>
      <c r="Y377" s="53">
        <v>0</v>
      </c>
      <c r="Z377" s="53" t="s">
        <v>56</v>
      </c>
      <c r="AA377" s="53" t="s">
        <v>56</v>
      </c>
      <c r="AB377" s="53" t="s">
        <v>56</v>
      </c>
      <c r="AC377" s="53">
        <v>0</v>
      </c>
      <c r="AD377" s="51"/>
      <c r="AE377" s="53">
        <v>0</v>
      </c>
      <c r="AF377" s="53">
        <v>0</v>
      </c>
      <c r="AG377" s="53" t="s">
        <v>58</v>
      </c>
      <c r="AH377" s="53">
        <v>0</v>
      </c>
      <c r="AI377" s="53" t="s">
        <v>59</v>
      </c>
      <c r="AJ377" s="53" t="s">
        <v>60</v>
      </c>
      <c r="AK377" s="51"/>
      <c r="AL377" s="53" t="s">
        <v>61</v>
      </c>
      <c r="AM377" s="53" t="s">
        <v>62</v>
      </c>
      <c r="AN377" s="53" t="s">
        <v>2333</v>
      </c>
      <c r="AO377" s="53" t="s">
        <v>88</v>
      </c>
      <c r="AP377" s="53" t="s">
        <v>169</v>
      </c>
      <c r="AQ377" s="53" t="s">
        <v>65</v>
      </c>
      <c r="AR377" s="53" t="s">
        <v>154</v>
      </c>
      <c r="AS377" s="53" t="s">
        <v>105</v>
      </c>
      <c r="AT377" s="53" t="s">
        <v>68</v>
      </c>
      <c r="AU377" s="53" t="s">
        <v>93</v>
      </c>
      <c r="AV377" s="53" t="s">
        <v>6811</v>
      </c>
      <c r="AW377" s="53" t="s">
        <v>444</v>
      </c>
      <c r="AX377" s="53">
        <v>0</v>
      </c>
      <c r="AY377" s="53" t="s">
        <v>7203</v>
      </c>
      <c r="AZ377" s="53" t="s">
        <v>7204</v>
      </c>
      <c r="BA377" s="58">
        <v>42724</v>
      </c>
      <c r="BB377" s="53">
        <v>0</v>
      </c>
      <c r="BC377" s="58">
        <v>42724</v>
      </c>
      <c r="BD377" s="59" t="s">
        <v>6811</v>
      </c>
      <c r="BE377" s="60">
        <v>211</v>
      </c>
      <c r="BF377" s="61">
        <v>7.0333333333333332</v>
      </c>
    </row>
    <row r="378" spans="1:58" s="77" customFormat="1" x14ac:dyDescent="0.25">
      <c r="A378" s="63" t="s">
        <v>6392</v>
      </c>
      <c r="B378" s="51" t="s">
        <v>7207</v>
      </c>
      <c r="C378" s="51"/>
      <c r="D378" s="51"/>
      <c r="E378" s="51"/>
      <c r="F378" s="51"/>
      <c r="G378" s="51"/>
      <c r="H378" s="51"/>
      <c r="I378" s="54" t="s">
        <v>369</v>
      </c>
      <c r="J378" s="51"/>
      <c r="K378" s="51"/>
      <c r="L378" s="51"/>
      <c r="M378" s="51"/>
      <c r="N378" s="51"/>
      <c r="O378" s="62" t="s">
        <v>375</v>
      </c>
      <c r="P378" s="53">
        <v>2198762</v>
      </c>
      <c r="Q378" s="53" t="s">
        <v>7205</v>
      </c>
      <c r="R378" s="53" t="s">
        <v>2236</v>
      </c>
      <c r="S378" s="53" t="s">
        <v>52</v>
      </c>
      <c r="T378" s="51"/>
      <c r="U378" s="51" t="s">
        <v>2395</v>
      </c>
      <c r="V378" s="51"/>
      <c r="W378" s="53" t="s">
        <v>56</v>
      </c>
      <c r="X378" s="53">
        <v>0</v>
      </c>
      <c r="Y378" s="53">
        <v>0</v>
      </c>
      <c r="Z378" s="53" t="s">
        <v>56</v>
      </c>
      <c r="AA378" s="53" t="s">
        <v>56</v>
      </c>
      <c r="AB378" s="53" t="s">
        <v>56</v>
      </c>
      <c r="AC378" s="53">
        <v>0</v>
      </c>
      <c r="AD378" s="51"/>
      <c r="AE378" s="53">
        <v>0</v>
      </c>
      <c r="AF378" s="53">
        <v>0</v>
      </c>
      <c r="AG378" s="53" t="s">
        <v>58</v>
      </c>
      <c r="AH378" s="53">
        <v>0</v>
      </c>
      <c r="AI378" s="53" t="s">
        <v>150</v>
      </c>
      <c r="AJ378" s="53" t="s">
        <v>7206</v>
      </c>
      <c r="AK378" s="51"/>
      <c r="AL378" s="53" t="s">
        <v>61</v>
      </c>
      <c r="AM378" s="53" t="s">
        <v>62</v>
      </c>
      <c r="AN378" s="53" t="s">
        <v>151</v>
      </c>
      <c r="AO378" s="53" t="s">
        <v>152</v>
      </c>
      <c r="AP378" s="53" t="s">
        <v>187</v>
      </c>
      <c r="AQ378" s="53" t="s">
        <v>65</v>
      </c>
      <c r="AR378" s="53" t="s">
        <v>1420</v>
      </c>
      <c r="AS378" s="53" t="s">
        <v>92</v>
      </c>
      <c r="AT378" s="53" t="s">
        <v>68</v>
      </c>
      <c r="AU378" s="53" t="s">
        <v>93</v>
      </c>
      <c r="AV378" s="53" t="s">
        <v>6819</v>
      </c>
      <c r="AW378" s="53" t="s">
        <v>3579</v>
      </c>
      <c r="AX378" s="53">
        <v>0</v>
      </c>
      <c r="AY378" s="53" t="s">
        <v>7207</v>
      </c>
      <c r="AZ378" s="53" t="s">
        <v>7208</v>
      </c>
      <c r="BA378" s="58">
        <v>42399</v>
      </c>
      <c r="BB378" s="53">
        <v>0</v>
      </c>
      <c r="BC378" s="58">
        <v>42399</v>
      </c>
      <c r="BD378" s="59" t="s">
        <v>6819</v>
      </c>
      <c r="BE378" s="60">
        <v>537</v>
      </c>
      <c r="BF378" s="61">
        <v>17.899999999999999</v>
      </c>
    </row>
    <row r="379" spans="1:58" s="77" customFormat="1" x14ac:dyDescent="0.25">
      <c r="A379" s="63" t="s">
        <v>6392</v>
      </c>
      <c r="B379" s="51" t="s">
        <v>7211</v>
      </c>
      <c r="C379" s="51"/>
      <c r="D379" s="51"/>
      <c r="E379" s="51"/>
      <c r="F379" s="51"/>
      <c r="G379" s="51"/>
      <c r="H379" s="51"/>
      <c r="I379" s="54" t="s">
        <v>369</v>
      </c>
      <c r="J379" s="51"/>
      <c r="K379" s="51"/>
      <c r="L379" s="51"/>
      <c r="M379" s="51"/>
      <c r="N379" s="51"/>
      <c r="O379" s="62" t="s">
        <v>375</v>
      </c>
      <c r="P379" s="53">
        <v>2422289</v>
      </c>
      <c r="Q379" s="53" t="s">
        <v>7209</v>
      </c>
      <c r="R379" s="53" t="s">
        <v>7210</v>
      </c>
      <c r="S379" s="53" t="s">
        <v>52</v>
      </c>
      <c r="T379" s="51"/>
      <c r="U379" s="51" t="s">
        <v>1528</v>
      </c>
      <c r="V379" s="51"/>
      <c r="W379" s="53" t="s">
        <v>56</v>
      </c>
      <c r="X379" s="53">
        <v>0</v>
      </c>
      <c r="Y379" s="53">
        <v>0</v>
      </c>
      <c r="Z379" s="53" t="s">
        <v>56</v>
      </c>
      <c r="AA379" s="53" t="s">
        <v>56</v>
      </c>
      <c r="AB379" s="53" t="s">
        <v>56</v>
      </c>
      <c r="AC379" s="53">
        <v>0</v>
      </c>
      <c r="AD379" s="51"/>
      <c r="AE379" s="53">
        <v>0</v>
      </c>
      <c r="AF379" s="53">
        <v>0</v>
      </c>
      <c r="AG379" s="53" t="s">
        <v>58</v>
      </c>
      <c r="AH379" s="53">
        <v>0</v>
      </c>
      <c r="AI379" s="53" t="s">
        <v>59</v>
      </c>
      <c r="AJ379" s="53" t="s">
        <v>60</v>
      </c>
      <c r="AK379" s="51"/>
      <c r="AL379" s="53" t="s">
        <v>61</v>
      </c>
      <c r="AM379" s="53" t="s">
        <v>62</v>
      </c>
      <c r="AN379" s="53" t="s">
        <v>63</v>
      </c>
      <c r="AO379" s="53" t="s">
        <v>88</v>
      </c>
      <c r="AP379" s="53" t="s">
        <v>89</v>
      </c>
      <c r="AQ379" s="53" t="s">
        <v>103</v>
      </c>
      <c r="AR379" s="53" t="s">
        <v>822</v>
      </c>
      <c r="AS379" s="53" t="s">
        <v>105</v>
      </c>
      <c r="AT379" s="53" t="s">
        <v>68</v>
      </c>
      <c r="AU379" s="53" t="s">
        <v>93</v>
      </c>
      <c r="AV379" s="53" t="s">
        <v>6819</v>
      </c>
      <c r="AW379" s="53" t="s">
        <v>202</v>
      </c>
      <c r="AX379" s="53">
        <v>0</v>
      </c>
      <c r="AY379" s="53" t="s">
        <v>7211</v>
      </c>
      <c r="AZ379" s="53" t="s">
        <v>5042</v>
      </c>
      <c r="BA379" s="58">
        <v>42801</v>
      </c>
      <c r="BB379" s="53">
        <v>0</v>
      </c>
      <c r="BC379" s="58">
        <v>42801</v>
      </c>
      <c r="BD379" s="59" t="s">
        <v>6819</v>
      </c>
      <c r="BE379" s="60">
        <v>135</v>
      </c>
      <c r="BF379" s="61">
        <v>4.5</v>
      </c>
    </row>
    <row r="380" spans="1:58" s="77" customFormat="1" x14ac:dyDescent="0.25">
      <c r="A380" s="63" t="s">
        <v>6392</v>
      </c>
      <c r="B380" s="51" t="s">
        <v>7215</v>
      </c>
      <c r="C380" s="51"/>
      <c r="D380" s="51"/>
      <c r="E380" s="51"/>
      <c r="F380" s="51"/>
      <c r="G380" s="51"/>
      <c r="H380" s="51"/>
      <c r="I380" s="54" t="s">
        <v>369</v>
      </c>
      <c r="J380" s="51"/>
      <c r="K380" s="51"/>
      <c r="L380" s="51"/>
      <c r="M380" s="51"/>
      <c r="N380" s="51"/>
      <c r="O380" s="62" t="s">
        <v>375</v>
      </c>
      <c r="P380" s="53">
        <v>1865857</v>
      </c>
      <c r="Q380" s="53" t="s">
        <v>7212</v>
      </c>
      <c r="R380" s="53" t="s">
        <v>430</v>
      </c>
      <c r="S380" s="53" t="s">
        <v>52</v>
      </c>
      <c r="T380" s="51"/>
      <c r="U380" s="51"/>
      <c r="V380" s="51"/>
      <c r="W380" s="53" t="s">
        <v>56</v>
      </c>
      <c r="X380" s="53">
        <v>0</v>
      </c>
      <c r="Y380" s="53">
        <v>0</v>
      </c>
      <c r="Z380" s="53" t="s">
        <v>56</v>
      </c>
      <c r="AA380" s="53" t="s">
        <v>56</v>
      </c>
      <c r="AB380" s="53" t="s">
        <v>56</v>
      </c>
      <c r="AC380" s="53">
        <v>0</v>
      </c>
      <c r="AD380" s="51"/>
      <c r="AE380" s="53">
        <v>0</v>
      </c>
      <c r="AF380" s="53">
        <v>5292495.01</v>
      </c>
      <c r="AG380" s="53" t="s">
        <v>58</v>
      </c>
      <c r="AH380" s="53">
        <v>0</v>
      </c>
      <c r="AI380" s="53"/>
      <c r="AJ380" s="53"/>
      <c r="AK380" s="51"/>
      <c r="AL380" s="53" t="s">
        <v>61</v>
      </c>
      <c r="AM380" s="53" t="s">
        <v>62</v>
      </c>
      <c r="AN380" s="53" t="s">
        <v>168</v>
      </c>
      <c r="AO380" s="53" t="s">
        <v>7213</v>
      </c>
      <c r="AP380" s="53" t="s">
        <v>4123</v>
      </c>
      <c r="AQ380" s="53" t="s">
        <v>7214</v>
      </c>
      <c r="AR380" s="53" t="s">
        <v>201</v>
      </c>
      <c r="AS380" s="53" t="s">
        <v>92</v>
      </c>
      <c r="AT380" s="53" t="s">
        <v>433</v>
      </c>
      <c r="AU380" s="53" t="s">
        <v>434</v>
      </c>
      <c r="AV380" s="53" t="s">
        <v>6754</v>
      </c>
      <c r="AW380" s="53" t="s">
        <v>274</v>
      </c>
      <c r="AX380" s="53">
        <v>0</v>
      </c>
      <c r="AY380" s="53" t="s">
        <v>7215</v>
      </c>
      <c r="AZ380" s="53" t="s">
        <v>1759</v>
      </c>
      <c r="BA380" s="58">
        <v>41796</v>
      </c>
      <c r="BB380" s="53">
        <v>0</v>
      </c>
      <c r="BC380" s="58">
        <v>41796</v>
      </c>
      <c r="BD380" s="59" t="s">
        <v>6754</v>
      </c>
      <c r="BE380" s="60">
        <v>1146</v>
      </c>
      <c r="BF380" s="61">
        <v>38.200000000000003</v>
      </c>
    </row>
    <row r="381" spans="1:58" s="77" customFormat="1" x14ac:dyDescent="0.25">
      <c r="A381" s="63" t="s">
        <v>6392</v>
      </c>
      <c r="B381" s="51" t="s">
        <v>7218</v>
      </c>
      <c r="C381" s="51"/>
      <c r="D381" s="51"/>
      <c r="E381" s="51"/>
      <c r="F381" s="51"/>
      <c r="G381" s="51"/>
      <c r="H381" s="51"/>
      <c r="I381" s="54" t="s">
        <v>369</v>
      </c>
      <c r="J381" s="51"/>
      <c r="K381" s="51"/>
      <c r="L381" s="51"/>
      <c r="M381" s="51"/>
      <c r="N381" s="51"/>
      <c r="O381" s="62" t="s">
        <v>375</v>
      </c>
      <c r="P381" s="53">
        <v>2210406</v>
      </c>
      <c r="Q381" s="53" t="s">
        <v>7216</v>
      </c>
      <c r="R381" s="53" t="s">
        <v>7217</v>
      </c>
      <c r="S381" s="53" t="s">
        <v>52</v>
      </c>
      <c r="T381" s="51"/>
      <c r="U381" s="51"/>
      <c r="V381" s="51"/>
      <c r="W381" s="53" t="s">
        <v>56</v>
      </c>
      <c r="X381" s="53">
        <v>0</v>
      </c>
      <c r="Y381" s="53">
        <v>0</v>
      </c>
      <c r="Z381" s="53" t="s">
        <v>56</v>
      </c>
      <c r="AA381" s="53" t="s">
        <v>56</v>
      </c>
      <c r="AB381" s="53" t="s">
        <v>56</v>
      </c>
      <c r="AC381" s="53">
        <v>0</v>
      </c>
      <c r="AD381" s="51"/>
      <c r="AE381" s="53">
        <v>0</v>
      </c>
      <c r="AF381" s="53">
        <v>0</v>
      </c>
      <c r="AG381" s="53" t="s">
        <v>58</v>
      </c>
      <c r="AH381" s="53">
        <v>0</v>
      </c>
      <c r="AI381" s="53" t="s">
        <v>59</v>
      </c>
      <c r="AJ381" s="53" t="s">
        <v>60</v>
      </c>
      <c r="AK381" s="51"/>
      <c r="AL381" s="53" t="s">
        <v>61</v>
      </c>
      <c r="AM381" s="53" t="s">
        <v>62</v>
      </c>
      <c r="AN381" s="53" t="s">
        <v>63</v>
      </c>
      <c r="AO381" s="53" t="s">
        <v>88</v>
      </c>
      <c r="AP381" s="53" t="s">
        <v>89</v>
      </c>
      <c r="AQ381" s="53" t="s">
        <v>103</v>
      </c>
      <c r="AR381" s="53" t="s">
        <v>123</v>
      </c>
      <c r="AS381" s="53" t="s">
        <v>105</v>
      </c>
      <c r="AT381" s="53" t="s">
        <v>68</v>
      </c>
      <c r="AU381" s="53" t="s">
        <v>93</v>
      </c>
      <c r="AV381" s="53" t="s">
        <v>6819</v>
      </c>
      <c r="AW381" s="53" t="s">
        <v>155</v>
      </c>
      <c r="AX381" s="53">
        <v>0</v>
      </c>
      <c r="AY381" s="53" t="s">
        <v>7218</v>
      </c>
      <c r="AZ381" s="53" t="s">
        <v>4911</v>
      </c>
      <c r="BA381" s="58">
        <v>42426</v>
      </c>
      <c r="BB381" s="53">
        <v>0</v>
      </c>
      <c r="BC381" s="58">
        <v>42426</v>
      </c>
      <c r="BD381" s="59" t="s">
        <v>6819</v>
      </c>
      <c r="BE381" s="60">
        <v>510</v>
      </c>
      <c r="BF381" s="61">
        <v>17</v>
      </c>
    </row>
    <row r="382" spans="1:58" s="77" customFormat="1" x14ac:dyDescent="0.25">
      <c r="A382" s="63" t="s">
        <v>6392</v>
      </c>
      <c r="B382" s="51" t="s">
        <v>7221</v>
      </c>
      <c r="C382" s="51"/>
      <c r="D382" s="51"/>
      <c r="E382" s="51"/>
      <c r="F382" s="51"/>
      <c r="G382" s="51"/>
      <c r="H382" s="51"/>
      <c r="I382" s="54" t="s">
        <v>48</v>
      </c>
      <c r="J382" s="51"/>
      <c r="K382" s="51"/>
      <c r="L382" s="51"/>
      <c r="M382" s="51"/>
      <c r="N382" s="51"/>
      <c r="O382" s="62" t="s">
        <v>375</v>
      </c>
      <c r="P382" s="53">
        <v>2458899</v>
      </c>
      <c r="Q382" s="53" t="s">
        <v>7219</v>
      </c>
      <c r="R382" s="53" t="s">
        <v>7220</v>
      </c>
      <c r="S382" s="53" t="s">
        <v>52</v>
      </c>
      <c r="T382" s="51"/>
      <c r="U382" s="51"/>
      <c r="V382" s="51"/>
      <c r="W382" s="53" t="s">
        <v>56</v>
      </c>
      <c r="X382" s="53">
        <v>0</v>
      </c>
      <c r="Y382" s="53">
        <v>0</v>
      </c>
      <c r="Z382" s="53" t="s">
        <v>56</v>
      </c>
      <c r="AA382" s="53" t="s">
        <v>56</v>
      </c>
      <c r="AB382" s="53" t="s">
        <v>56</v>
      </c>
      <c r="AC382" s="53">
        <v>0</v>
      </c>
      <c r="AD382" s="51"/>
      <c r="AE382" s="53">
        <v>0</v>
      </c>
      <c r="AF382" s="53">
        <v>0</v>
      </c>
      <c r="AG382" s="53" t="s">
        <v>58</v>
      </c>
      <c r="AH382" s="53">
        <v>0</v>
      </c>
      <c r="AI382" s="53" t="s">
        <v>150</v>
      </c>
      <c r="AJ382" s="53" t="s">
        <v>60</v>
      </c>
      <c r="AK382" s="51"/>
      <c r="AL382" s="53" t="s">
        <v>61</v>
      </c>
      <c r="AM382" s="53" t="s">
        <v>62</v>
      </c>
      <c r="AN382" s="53" t="s">
        <v>151</v>
      </c>
      <c r="AO382" s="53" t="s">
        <v>260</v>
      </c>
      <c r="AP382" s="53" t="s">
        <v>500</v>
      </c>
      <c r="AQ382" s="53" t="s">
        <v>65</v>
      </c>
      <c r="AR382" s="53" t="s">
        <v>876</v>
      </c>
      <c r="AS382" s="53" t="s">
        <v>774</v>
      </c>
      <c r="AT382" s="53" t="s">
        <v>775</v>
      </c>
      <c r="AU382" s="53" t="s">
        <v>93</v>
      </c>
      <c r="AV382" s="53" t="s">
        <v>6762</v>
      </c>
      <c r="AW382" s="53" t="s">
        <v>70</v>
      </c>
      <c r="AX382" s="53">
        <v>0</v>
      </c>
      <c r="AY382" s="53" t="s">
        <v>7221</v>
      </c>
      <c r="AZ382" s="53" t="s">
        <v>7222</v>
      </c>
      <c r="BA382" s="58">
        <v>42899</v>
      </c>
      <c r="BB382" s="53">
        <v>0</v>
      </c>
      <c r="BC382" s="58">
        <v>42899</v>
      </c>
      <c r="BD382" s="59" t="s">
        <v>6762</v>
      </c>
      <c r="BE382" s="60">
        <v>34</v>
      </c>
      <c r="BF382" s="61">
        <v>1.1333333333333333</v>
      </c>
    </row>
    <row r="383" spans="1:58" s="77" customFormat="1" x14ac:dyDescent="0.25">
      <c r="A383" s="63" t="s">
        <v>6392</v>
      </c>
      <c r="B383" s="51" t="s">
        <v>7225</v>
      </c>
      <c r="C383" s="51"/>
      <c r="D383" s="51"/>
      <c r="E383" s="51"/>
      <c r="F383" s="51"/>
      <c r="G383" s="51"/>
      <c r="H383" s="51"/>
      <c r="I383" s="54" t="s">
        <v>903</v>
      </c>
      <c r="J383" s="51"/>
      <c r="K383" s="51"/>
      <c r="L383" s="51"/>
      <c r="M383" s="51"/>
      <c r="N383" s="51"/>
      <c r="O383" s="62" t="s">
        <v>375</v>
      </c>
      <c r="P383" s="53">
        <v>2138523</v>
      </c>
      <c r="Q383" s="53" t="s">
        <v>7223</v>
      </c>
      <c r="R383" s="53" t="s">
        <v>7224</v>
      </c>
      <c r="S383" s="53" t="s">
        <v>52</v>
      </c>
      <c r="T383" s="51"/>
      <c r="U383" s="51" t="s">
        <v>259</v>
      </c>
      <c r="V383" s="51"/>
      <c r="W383" s="53" t="s">
        <v>56</v>
      </c>
      <c r="X383" s="53">
        <v>0</v>
      </c>
      <c r="Y383" s="53">
        <v>0</v>
      </c>
      <c r="Z383" s="53" t="s">
        <v>56</v>
      </c>
      <c r="AA383" s="53" t="s">
        <v>56</v>
      </c>
      <c r="AB383" s="53" t="s">
        <v>56</v>
      </c>
      <c r="AC383" s="53">
        <v>0</v>
      </c>
      <c r="AD383" s="51"/>
      <c r="AE383" s="53">
        <v>0</v>
      </c>
      <c r="AF383" s="53">
        <v>0</v>
      </c>
      <c r="AG383" s="53" t="s">
        <v>58</v>
      </c>
      <c r="AH383" s="53">
        <v>0</v>
      </c>
      <c r="AI383" s="53" t="s">
        <v>150</v>
      </c>
      <c r="AJ383" s="53" t="s">
        <v>60</v>
      </c>
      <c r="AK383" s="51"/>
      <c r="AL383" s="53" t="s">
        <v>61</v>
      </c>
      <c r="AM383" s="53" t="s">
        <v>62</v>
      </c>
      <c r="AN383" s="53" t="s">
        <v>151</v>
      </c>
      <c r="AO383" s="53" t="s">
        <v>152</v>
      </c>
      <c r="AP383" s="53" t="s">
        <v>313</v>
      </c>
      <c r="AQ383" s="53" t="s">
        <v>65</v>
      </c>
      <c r="AR383" s="53" t="s">
        <v>472</v>
      </c>
      <c r="AS383" s="53" t="s">
        <v>92</v>
      </c>
      <c r="AT383" s="53" t="s">
        <v>68</v>
      </c>
      <c r="AU383" s="53" t="s">
        <v>93</v>
      </c>
      <c r="AV383" s="53" t="s">
        <v>6784</v>
      </c>
      <c r="AW383" s="53" t="s">
        <v>332</v>
      </c>
      <c r="AX383" s="53">
        <v>0</v>
      </c>
      <c r="AY383" s="53" t="s">
        <v>7225</v>
      </c>
      <c r="AZ383" s="53" t="s">
        <v>7226</v>
      </c>
      <c r="BA383" s="58">
        <v>42237</v>
      </c>
      <c r="BB383" s="53">
        <v>0</v>
      </c>
      <c r="BC383" s="58">
        <v>42237</v>
      </c>
      <c r="BD383" s="59" t="s">
        <v>6784</v>
      </c>
      <c r="BE383" s="60">
        <v>703</v>
      </c>
      <c r="BF383" s="61">
        <v>23.433333333333334</v>
      </c>
    </row>
    <row r="384" spans="1:58" s="77" customFormat="1" x14ac:dyDescent="0.25">
      <c r="A384" s="63" t="s">
        <v>6392</v>
      </c>
      <c r="B384" s="51" t="s">
        <v>7229</v>
      </c>
      <c r="C384" s="51"/>
      <c r="D384" s="51"/>
      <c r="E384" s="51"/>
      <c r="F384" s="51"/>
      <c r="G384" s="51"/>
      <c r="H384" s="51"/>
      <c r="I384" s="54" t="s">
        <v>902</v>
      </c>
      <c r="J384" s="51"/>
      <c r="K384" s="51"/>
      <c r="L384" s="51"/>
      <c r="M384" s="51"/>
      <c r="N384" s="51"/>
      <c r="O384" s="62" t="s">
        <v>375</v>
      </c>
      <c r="P384" s="53">
        <v>1731149</v>
      </c>
      <c r="Q384" s="53" t="s">
        <v>7227</v>
      </c>
      <c r="R384" s="53" t="s">
        <v>7228</v>
      </c>
      <c r="S384" s="53" t="s">
        <v>52</v>
      </c>
      <c r="T384" s="51"/>
      <c r="U384" s="51"/>
      <c r="V384" s="51"/>
      <c r="W384" s="53" t="s">
        <v>56</v>
      </c>
      <c r="X384" s="53">
        <v>0</v>
      </c>
      <c r="Y384" s="53">
        <v>0</v>
      </c>
      <c r="Z384" s="53" t="s">
        <v>56</v>
      </c>
      <c r="AA384" s="53" t="s">
        <v>56</v>
      </c>
      <c r="AB384" s="53" t="s">
        <v>56</v>
      </c>
      <c r="AC384" s="53">
        <v>0</v>
      </c>
      <c r="AD384" s="51"/>
      <c r="AE384" s="53">
        <v>0</v>
      </c>
      <c r="AF384" s="53">
        <v>0</v>
      </c>
      <c r="AG384" s="53" t="s">
        <v>58</v>
      </c>
      <c r="AH384" s="53">
        <v>0</v>
      </c>
      <c r="AI384" s="53" t="s">
        <v>150</v>
      </c>
      <c r="AJ384" s="53" t="s">
        <v>60</v>
      </c>
      <c r="AK384" s="51"/>
      <c r="AL384" s="53" t="s">
        <v>61</v>
      </c>
      <c r="AM384" s="53" t="s">
        <v>270</v>
      </c>
      <c r="AN384" s="53" t="s">
        <v>151</v>
      </c>
      <c r="AO384" s="53" t="s">
        <v>152</v>
      </c>
      <c r="AP384" s="53" t="s">
        <v>169</v>
      </c>
      <c r="AQ384" s="53" t="s">
        <v>65</v>
      </c>
      <c r="AR384" s="53" t="s">
        <v>3933</v>
      </c>
      <c r="AS384" s="53" t="s">
        <v>92</v>
      </c>
      <c r="AT384" s="53" t="s">
        <v>68</v>
      </c>
      <c r="AU384" s="53" t="s">
        <v>93</v>
      </c>
      <c r="AV384" s="53" t="s">
        <v>6819</v>
      </c>
      <c r="AW384" s="53" t="s">
        <v>191</v>
      </c>
      <c r="AX384" s="53">
        <v>0</v>
      </c>
      <c r="AY384" s="53" t="s">
        <v>7229</v>
      </c>
      <c r="AZ384" s="53" t="s">
        <v>1443</v>
      </c>
      <c r="BA384" s="58">
        <v>41565</v>
      </c>
      <c r="BB384" s="53">
        <v>0</v>
      </c>
      <c r="BC384" s="58">
        <v>41565</v>
      </c>
      <c r="BD384" s="59" t="s">
        <v>6819</v>
      </c>
      <c r="BE384" s="60">
        <v>1371</v>
      </c>
      <c r="BF384" s="61">
        <v>45.7</v>
      </c>
    </row>
    <row r="385" spans="1:58" s="77" customFormat="1" x14ac:dyDescent="0.25">
      <c r="A385" s="63" t="s">
        <v>6392</v>
      </c>
      <c r="B385" s="51" t="s">
        <v>7234</v>
      </c>
      <c r="C385" s="51"/>
      <c r="D385" s="51"/>
      <c r="E385" s="51"/>
      <c r="F385" s="51"/>
      <c r="G385" s="51"/>
      <c r="H385" s="51"/>
      <c r="I385" s="54" t="s">
        <v>48</v>
      </c>
      <c r="J385" s="51"/>
      <c r="K385" s="51"/>
      <c r="L385" s="51"/>
      <c r="M385" s="51"/>
      <c r="N385" s="51"/>
      <c r="O385" s="62" t="s">
        <v>375</v>
      </c>
      <c r="P385" s="53">
        <v>1766878</v>
      </c>
      <c r="Q385" s="53" t="s">
        <v>7230</v>
      </c>
      <c r="R385" s="53" t="s">
        <v>7231</v>
      </c>
      <c r="S385" s="53" t="s">
        <v>52</v>
      </c>
      <c r="T385" s="51" t="s">
        <v>7232</v>
      </c>
      <c r="U385" s="51" t="s">
        <v>7233</v>
      </c>
      <c r="V385" s="51" t="s">
        <v>4855</v>
      </c>
      <c r="W385" s="53" t="s">
        <v>56</v>
      </c>
      <c r="X385" s="53">
        <v>0</v>
      </c>
      <c r="Y385" s="53">
        <v>29667</v>
      </c>
      <c r="Z385" s="53" t="s">
        <v>56</v>
      </c>
      <c r="AA385" s="53" t="s">
        <v>56</v>
      </c>
      <c r="AB385" s="53" t="s">
        <v>56</v>
      </c>
      <c r="AC385" s="53">
        <v>0</v>
      </c>
      <c r="AD385" s="51" t="s">
        <v>102</v>
      </c>
      <c r="AE385" s="53">
        <v>0</v>
      </c>
      <c r="AF385" s="53">
        <v>0</v>
      </c>
      <c r="AG385" s="53" t="s">
        <v>58</v>
      </c>
      <c r="AH385" s="53">
        <v>0</v>
      </c>
      <c r="AI385" s="53" t="s">
        <v>59</v>
      </c>
      <c r="AJ385" s="53" t="s">
        <v>60</v>
      </c>
      <c r="AK385" s="51"/>
      <c r="AL385" s="53" t="s">
        <v>61</v>
      </c>
      <c r="AM385" s="53" t="s">
        <v>270</v>
      </c>
      <c r="AN385" s="53" t="s">
        <v>63</v>
      </c>
      <c r="AO385" s="53" t="s">
        <v>64</v>
      </c>
      <c r="AP385" s="53" t="s">
        <v>2044</v>
      </c>
      <c r="AQ385" s="53" t="s">
        <v>65</v>
      </c>
      <c r="AR385" s="53" t="s">
        <v>215</v>
      </c>
      <c r="AS385" s="53" t="s">
        <v>105</v>
      </c>
      <c r="AT385" s="53" t="s">
        <v>68</v>
      </c>
      <c r="AU385" s="53" t="s">
        <v>93</v>
      </c>
      <c r="AV385" s="53" t="s">
        <v>6819</v>
      </c>
      <c r="AW385" s="53" t="s">
        <v>223</v>
      </c>
      <c r="AX385" s="53">
        <v>0</v>
      </c>
      <c r="AY385" s="53" t="s">
        <v>7234</v>
      </c>
      <c r="AZ385" s="53" t="s">
        <v>7235</v>
      </c>
      <c r="BA385" s="58">
        <v>41632</v>
      </c>
      <c r="BB385" s="53">
        <v>0</v>
      </c>
      <c r="BC385" s="58">
        <v>41632</v>
      </c>
      <c r="BD385" s="59" t="s">
        <v>6819</v>
      </c>
      <c r="BE385" s="60">
        <v>1304</v>
      </c>
      <c r="BF385" s="61">
        <v>43.466666666666669</v>
      </c>
    </row>
    <row r="386" spans="1:58" s="77" customFormat="1" x14ac:dyDescent="0.25">
      <c r="A386" s="63" t="s">
        <v>6392</v>
      </c>
      <c r="B386" s="51" t="s">
        <v>7238</v>
      </c>
      <c r="C386" s="51"/>
      <c r="D386" s="51"/>
      <c r="E386" s="51"/>
      <c r="F386" s="51"/>
      <c r="G386" s="51"/>
      <c r="H386" s="51"/>
      <c r="I386" s="54" t="s">
        <v>369</v>
      </c>
      <c r="J386" s="51"/>
      <c r="K386" s="51"/>
      <c r="L386" s="51"/>
      <c r="M386" s="51"/>
      <c r="N386" s="51"/>
      <c r="O386" s="62" t="s">
        <v>375</v>
      </c>
      <c r="P386" s="53">
        <v>2432743</v>
      </c>
      <c r="Q386" s="53" t="s">
        <v>7236</v>
      </c>
      <c r="R386" s="53" t="s">
        <v>7237</v>
      </c>
      <c r="S386" s="53" t="s">
        <v>52</v>
      </c>
      <c r="T386" s="51"/>
      <c r="U386" s="51"/>
      <c r="V386" s="51"/>
      <c r="W386" s="53" t="s">
        <v>56</v>
      </c>
      <c r="X386" s="53">
        <v>0</v>
      </c>
      <c r="Y386" s="53">
        <v>0</v>
      </c>
      <c r="Z386" s="53" t="s">
        <v>56</v>
      </c>
      <c r="AA386" s="53" t="s">
        <v>56</v>
      </c>
      <c r="AB386" s="53" t="s">
        <v>56</v>
      </c>
      <c r="AC386" s="53">
        <v>0</v>
      </c>
      <c r="AD386" s="51"/>
      <c r="AE386" s="53">
        <v>0</v>
      </c>
      <c r="AF386" s="53">
        <v>0</v>
      </c>
      <c r="AG386" s="53" t="s">
        <v>58</v>
      </c>
      <c r="AH386" s="53">
        <v>0</v>
      </c>
      <c r="AI386" s="53" t="s">
        <v>59</v>
      </c>
      <c r="AJ386" s="53" t="s">
        <v>60</v>
      </c>
      <c r="AK386" s="51"/>
      <c r="AL386" s="53" t="s">
        <v>61</v>
      </c>
      <c r="AM386" s="53" t="s">
        <v>345</v>
      </c>
      <c r="AN386" s="53" t="s">
        <v>346</v>
      </c>
      <c r="AO386" s="53" t="s">
        <v>88</v>
      </c>
      <c r="AP386" s="53" t="s">
        <v>89</v>
      </c>
      <c r="AQ386" s="53" t="s">
        <v>103</v>
      </c>
      <c r="AR386" s="53" t="s">
        <v>123</v>
      </c>
      <c r="AS386" s="53" t="s">
        <v>105</v>
      </c>
      <c r="AT386" s="53" t="s">
        <v>68</v>
      </c>
      <c r="AU386" s="53" t="s">
        <v>93</v>
      </c>
      <c r="AV386" s="53" t="s">
        <v>7005</v>
      </c>
      <c r="AW386" s="53" t="s">
        <v>124</v>
      </c>
      <c r="AX386" s="53">
        <v>0</v>
      </c>
      <c r="AY386" s="53" t="s">
        <v>7238</v>
      </c>
      <c r="AZ386" s="53" t="s">
        <v>4020</v>
      </c>
      <c r="BA386" s="58">
        <v>42829</v>
      </c>
      <c r="BB386" s="53">
        <v>0</v>
      </c>
      <c r="BC386" s="58">
        <v>42829</v>
      </c>
      <c r="BD386" s="59" t="s">
        <v>7005</v>
      </c>
      <c r="BE386" s="60">
        <v>115</v>
      </c>
      <c r="BF386" s="61">
        <v>3.8333333333333335</v>
      </c>
    </row>
    <row r="387" spans="1:58" s="77" customFormat="1" x14ac:dyDescent="0.25">
      <c r="A387" s="63" t="s">
        <v>7239</v>
      </c>
      <c r="B387" s="51" t="s">
        <v>7245</v>
      </c>
      <c r="C387" s="51"/>
      <c r="D387" s="51"/>
      <c r="E387" s="51"/>
      <c r="F387" s="51"/>
      <c r="G387" s="51"/>
      <c r="H387" s="51"/>
      <c r="I387" s="54" t="s">
        <v>369</v>
      </c>
      <c r="J387" s="51"/>
      <c r="K387" s="51"/>
      <c r="L387" s="51"/>
      <c r="M387" s="51"/>
      <c r="N387" s="51"/>
      <c r="O387" s="57" t="s">
        <v>49</v>
      </c>
      <c r="P387" s="53">
        <v>377196</v>
      </c>
      <c r="Q387" s="53" t="s">
        <v>7240</v>
      </c>
      <c r="R387" s="53" t="s">
        <v>7241</v>
      </c>
      <c r="S387" s="53" t="s">
        <v>52</v>
      </c>
      <c r="T387" s="51"/>
      <c r="U387" s="51"/>
      <c r="V387" s="51"/>
      <c r="W387" s="53" t="s">
        <v>56</v>
      </c>
      <c r="X387" s="53">
        <v>0</v>
      </c>
      <c r="Y387" s="53">
        <v>0</v>
      </c>
      <c r="Z387" s="53" t="s">
        <v>56</v>
      </c>
      <c r="AA387" s="53" t="s">
        <v>56</v>
      </c>
      <c r="AB387" s="53" t="s">
        <v>56</v>
      </c>
      <c r="AC387" s="53">
        <v>0</v>
      </c>
      <c r="AD387" s="51"/>
      <c r="AE387" s="53">
        <v>0</v>
      </c>
      <c r="AF387" s="53">
        <v>0</v>
      </c>
      <c r="AG387" s="53" t="s">
        <v>102</v>
      </c>
      <c r="AH387" s="53">
        <v>0</v>
      </c>
      <c r="AI387" s="53" t="s">
        <v>59</v>
      </c>
      <c r="AJ387" s="53"/>
      <c r="AK387" s="51"/>
      <c r="AL387" s="53" t="s">
        <v>61</v>
      </c>
      <c r="AM387" s="53" t="s">
        <v>6741</v>
      </c>
      <c r="AN387" s="53" t="s">
        <v>7242</v>
      </c>
      <c r="AO387" s="53" t="s">
        <v>3655</v>
      </c>
      <c r="AP387" s="53" t="s">
        <v>218</v>
      </c>
      <c r="AQ387" s="53" t="s">
        <v>65</v>
      </c>
      <c r="AR387" s="53" t="s">
        <v>623</v>
      </c>
      <c r="AS387" s="53" t="s">
        <v>67</v>
      </c>
      <c r="AT387" s="53" t="s">
        <v>7243</v>
      </c>
      <c r="AU387" s="53" t="s">
        <v>3658</v>
      </c>
      <c r="AV387" s="53" t="s">
        <v>7244</v>
      </c>
      <c r="AW387" s="53" t="s">
        <v>247</v>
      </c>
      <c r="AX387" s="53">
        <v>0</v>
      </c>
      <c r="AY387" s="53" t="s">
        <v>7245</v>
      </c>
      <c r="AZ387" s="53" t="s">
        <v>7246</v>
      </c>
      <c r="BA387" s="58">
        <v>38021</v>
      </c>
      <c r="BB387" s="53">
        <v>0</v>
      </c>
      <c r="BC387" s="58">
        <v>38021</v>
      </c>
      <c r="BD387" s="59" t="s">
        <v>7244</v>
      </c>
      <c r="BE387" s="60">
        <v>4928</v>
      </c>
      <c r="BF387" s="61">
        <v>164.26666666666668</v>
      </c>
    </row>
    <row r="388" spans="1:58" s="77" customFormat="1" x14ac:dyDescent="0.25">
      <c r="A388" s="63" t="s">
        <v>7239</v>
      </c>
      <c r="B388" s="51" t="s">
        <v>7253</v>
      </c>
      <c r="C388" s="51"/>
      <c r="D388" s="51"/>
      <c r="E388" s="51"/>
      <c r="F388" s="51"/>
      <c r="G388" s="51"/>
      <c r="H388" s="51"/>
      <c r="I388" s="54" t="s">
        <v>369</v>
      </c>
      <c r="J388" s="51"/>
      <c r="K388" s="51"/>
      <c r="L388" s="51"/>
      <c r="M388" s="51"/>
      <c r="N388" s="51"/>
      <c r="O388" s="62" t="s">
        <v>375</v>
      </c>
      <c r="P388" s="53">
        <v>1951478</v>
      </c>
      <c r="Q388" s="53" t="s">
        <v>7247</v>
      </c>
      <c r="R388" s="53" t="s">
        <v>7248</v>
      </c>
      <c r="S388" s="53" t="s">
        <v>52</v>
      </c>
      <c r="T388" s="51"/>
      <c r="U388" s="51"/>
      <c r="V388" s="51"/>
      <c r="W388" s="53" t="s">
        <v>56</v>
      </c>
      <c r="X388" s="53">
        <v>0</v>
      </c>
      <c r="Y388" s="53">
        <v>0</v>
      </c>
      <c r="Z388" s="53" t="s">
        <v>56</v>
      </c>
      <c r="AA388" s="53" t="s">
        <v>56</v>
      </c>
      <c r="AB388" s="53" t="s">
        <v>56</v>
      </c>
      <c r="AC388" s="53">
        <v>0</v>
      </c>
      <c r="AD388" s="51"/>
      <c r="AE388" s="53">
        <v>0</v>
      </c>
      <c r="AF388" s="53">
        <v>0</v>
      </c>
      <c r="AG388" s="53" t="s">
        <v>102</v>
      </c>
      <c r="AH388" s="53">
        <v>0</v>
      </c>
      <c r="AI388" s="53" t="s">
        <v>150</v>
      </c>
      <c r="AJ388" s="53" t="s">
        <v>60</v>
      </c>
      <c r="AK388" s="51"/>
      <c r="AL388" s="53" t="s">
        <v>61</v>
      </c>
      <c r="AM388" s="53" t="s">
        <v>7249</v>
      </c>
      <c r="AN388" s="53" t="s">
        <v>7250</v>
      </c>
      <c r="AO388" s="53" t="s">
        <v>152</v>
      </c>
      <c r="AP388" s="53" t="s">
        <v>622</v>
      </c>
      <c r="AQ388" s="53" t="s">
        <v>65</v>
      </c>
      <c r="AR388" s="53" t="s">
        <v>201</v>
      </c>
      <c r="AS388" s="53" t="s">
        <v>92</v>
      </c>
      <c r="AT388" s="53" t="s">
        <v>433</v>
      </c>
      <c r="AU388" s="53" t="s">
        <v>434</v>
      </c>
      <c r="AV388" s="53" t="s">
        <v>7251</v>
      </c>
      <c r="AW388" s="53" t="s">
        <v>7252</v>
      </c>
      <c r="AX388" s="53">
        <v>0</v>
      </c>
      <c r="AY388" s="53" t="s">
        <v>7253</v>
      </c>
      <c r="AZ388" s="53" t="s">
        <v>6584</v>
      </c>
      <c r="BA388" s="58">
        <v>41922</v>
      </c>
      <c r="BB388" s="53">
        <v>0</v>
      </c>
      <c r="BC388" s="58">
        <v>41922</v>
      </c>
      <c r="BD388" s="59" t="s">
        <v>7251</v>
      </c>
      <c r="BE388" s="60">
        <v>1036</v>
      </c>
      <c r="BF388" s="61">
        <v>34.533333333333331</v>
      </c>
    </row>
    <row r="389" spans="1:58" s="77" customFormat="1" x14ac:dyDescent="0.25">
      <c r="A389" s="63" t="s">
        <v>7239</v>
      </c>
      <c r="B389" s="51" t="s">
        <v>7257</v>
      </c>
      <c r="C389" s="51"/>
      <c r="D389" s="51"/>
      <c r="E389" s="51"/>
      <c r="F389" s="51"/>
      <c r="G389" s="51"/>
      <c r="H389" s="51"/>
      <c r="I389" s="54" t="s">
        <v>903</v>
      </c>
      <c r="J389" s="51"/>
      <c r="K389" s="51"/>
      <c r="L389" s="51"/>
      <c r="M389" s="51"/>
      <c r="N389" s="51"/>
      <c r="O389" s="62" t="s">
        <v>375</v>
      </c>
      <c r="P389" s="53">
        <v>2249304</v>
      </c>
      <c r="Q389" s="53" t="s">
        <v>7254</v>
      </c>
      <c r="R389" s="53" t="s">
        <v>7255</v>
      </c>
      <c r="S389" s="53" t="s">
        <v>52</v>
      </c>
      <c r="T389" s="51"/>
      <c r="U389" s="51" t="s">
        <v>1602</v>
      </c>
      <c r="V389" s="51"/>
      <c r="W389" s="53" t="s">
        <v>56</v>
      </c>
      <c r="X389" s="53">
        <v>0</v>
      </c>
      <c r="Y389" s="53">
        <v>0</v>
      </c>
      <c r="Z389" s="53" t="s">
        <v>56</v>
      </c>
      <c r="AA389" s="53" t="s">
        <v>56</v>
      </c>
      <c r="AB389" s="53" t="s">
        <v>56</v>
      </c>
      <c r="AC389" s="53">
        <v>0</v>
      </c>
      <c r="AD389" s="51"/>
      <c r="AE389" s="53">
        <v>0</v>
      </c>
      <c r="AF389" s="53">
        <v>0</v>
      </c>
      <c r="AG389" s="53" t="s">
        <v>58</v>
      </c>
      <c r="AH389" s="53">
        <v>0</v>
      </c>
      <c r="AI389" s="53" t="s">
        <v>59</v>
      </c>
      <c r="AJ389" s="53" t="s">
        <v>60</v>
      </c>
      <c r="AK389" s="51"/>
      <c r="AL389" s="53" t="s">
        <v>61</v>
      </c>
      <c r="AM389" s="53" t="s">
        <v>345</v>
      </c>
      <c r="AN389" s="53" t="s">
        <v>346</v>
      </c>
      <c r="AO389" s="53" t="s">
        <v>88</v>
      </c>
      <c r="AP389" s="53" t="s">
        <v>89</v>
      </c>
      <c r="AQ389" s="53" t="s">
        <v>103</v>
      </c>
      <c r="AR389" s="53" t="s">
        <v>505</v>
      </c>
      <c r="AS389" s="53" t="s">
        <v>105</v>
      </c>
      <c r="AT389" s="53" t="s">
        <v>68</v>
      </c>
      <c r="AU389" s="53" t="s">
        <v>93</v>
      </c>
      <c r="AV389" s="53" t="s">
        <v>7256</v>
      </c>
      <c r="AW389" s="53" t="s">
        <v>332</v>
      </c>
      <c r="AX389" s="53">
        <v>0</v>
      </c>
      <c r="AY389" s="53" t="s">
        <v>7257</v>
      </c>
      <c r="AZ389" s="53" t="s">
        <v>1267</v>
      </c>
      <c r="BA389" s="58">
        <v>42493</v>
      </c>
      <c r="BB389" s="53">
        <v>0</v>
      </c>
      <c r="BC389" s="58">
        <v>42493</v>
      </c>
      <c r="BD389" s="59" t="s">
        <v>7256</v>
      </c>
      <c r="BE389" s="60">
        <v>469</v>
      </c>
      <c r="BF389" s="61">
        <v>15.633333333333333</v>
      </c>
    </row>
    <row r="390" spans="1:58" s="77" customFormat="1" x14ac:dyDescent="0.25">
      <c r="A390" s="63" t="s">
        <v>7239</v>
      </c>
      <c r="B390" s="51" t="s">
        <v>7262</v>
      </c>
      <c r="C390" s="51"/>
      <c r="D390" s="51"/>
      <c r="E390" s="51"/>
      <c r="F390" s="51"/>
      <c r="G390" s="51"/>
      <c r="H390" s="51"/>
      <c r="I390" s="54" t="s">
        <v>369</v>
      </c>
      <c r="J390" s="51"/>
      <c r="K390" s="51"/>
      <c r="L390" s="51"/>
      <c r="M390" s="51"/>
      <c r="N390" s="51"/>
      <c r="O390" s="62" t="s">
        <v>375</v>
      </c>
      <c r="P390" s="53">
        <v>2400510</v>
      </c>
      <c r="Q390" s="53" t="s">
        <v>7258</v>
      </c>
      <c r="R390" s="53" t="s">
        <v>7259</v>
      </c>
      <c r="S390" s="53" t="s">
        <v>52</v>
      </c>
      <c r="T390" s="51" t="s">
        <v>7260</v>
      </c>
      <c r="U390" s="51" t="s">
        <v>1597</v>
      </c>
      <c r="V390" s="51"/>
      <c r="W390" s="53" t="s">
        <v>56</v>
      </c>
      <c r="X390" s="53">
        <v>0</v>
      </c>
      <c r="Y390" s="53">
        <v>0</v>
      </c>
      <c r="Z390" s="53" t="s">
        <v>56</v>
      </c>
      <c r="AA390" s="53" t="s">
        <v>56</v>
      </c>
      <c r="AB390" s="53" t="s">
        <v>56</v>
      </c>
      <c r="AC390" s="53">
        <v>0</v>
      </c>
      <c r="AD390" s="51"/>
      <c r="AE390" s="53">
        <v>0</v>
      </c>
      <c r="AF390" s="53">
        <v>0</v>
      </c>
      <c r="AG390" s="53" t="s">
        <v>58</v>
      </c>
      <c r="AH390" s="53">
        <v>0</v>
      </c>
      <c r="AI390" s="53" t="s">
        <v>59</v>
      </c>
      <c r="AJ390" s="53" t="s">
        <v>60</v>
      </c>
      <c r="AK390" s="51"/>
      <c r="AL390" s="53" t="s">
        <v>61</v>
      </c>
      <c r="AM390" s="53" t="s">
        <v>345</v>
      </c>
      <c r="AN390" s="53" t="s">
        <v>346</v>
      </c>
      <c r="AO390" s="53" t="s">
        <v>88</v>
      </c>
      <c r="AP390" s="53" t="s">
        <v>89</v>
      </c>
      <c r="AQ390" s="53" t="s">
        <v>103</v>
      </c>
      <c r="AR390" s="53" t="s">
        <v>573</v>
      </c>
      <c r="AS390" s="53" t="s">
        <v>574</v>
      </c>
      <c r="AT390" s="53" t="s">
        <v>190</v>
      </c>
      <c r="AU390" s="53" t="s">
        <v>93</v>
      </c>
      <c r="AV390" s="53" t="s">
        <v>7261</v>
      </c>
      <c r="AW390" s="53" t="s">
        <v>124</v>
      </c>
      <c r="AX390" s="53">
        <v>0</v>
      </c>
      <c r="AY390" s="53" t="s">
        <v>7262</v>
      </c>
      <c r="AZ390" s="53" t="s">
        <v>7263</v>
      </c>
      <c r="BA390" s="58">
        <v>42725</v>
      </c>
      <c r="BB390" s="53">
        <v>0</v>
      </c>
      <c r="BC390" s="58">
        <v>42725</v>
      </c>
      <c r="BD390" s="59" t="s">
        <v>7261</v>
      </c>
      <c r="BE390" s="60">
        <v>230</v>
      </c>
      <c r="BF390" s="61">
        <v>7.666666666666667</v>
      </c>
    </row>
    <row r="391" spans="1:58" s="77" customFormat="1" x14ac:dyDescent="0.25">
      <c r="A391" s="63" t="s">
        <v>7239</v>
      </c>
      <c r="B391" s="51" t="s">
        <v>7266</v>
      </c>
      <c r="C391" s="51"/>
      <c r="D391" s="51"/>
      <c r="E391" s="51"/>
      <c r="F391" s="51"/>
      <c r="G391" s="51"/>
      <c r="H391" s="51"/>
      <c r="I391" s="54" t="s">
        <v>369</v>
      </c>
      <c r="J391" s="51"/>
      <c r="K391" s="51"/>
      <c r="L391" s="51"/>
      <c r="M391" s="51"/>
      <c r="N391" s="51"/>
      <c r="O391" s="62" t="s">
        <v>375</v>
      </c>
      <c r="P391" s="53">
        <v>1840960</v>
      </c>
      <c r="Q391" s="53" t="s">
        <v>7264</v>
      </c>
      <c r="R391" s="53" t="s">
        <v>7265</v>
      </c>
      <c r="S391" s="53" t="s">
        <v>52</v>
      </c>
      <c r="T391" s="51"/>
      <c r="U391" s="51"/>
      <c r="V391" s="51"/>
      <c r="W391" s="53" t="s">
        <v>56</v>
      </c>
      <c r="X391" s="53">
        <v>0</v>
      </c>
      <c r="Y391" s="53">
        <v>0</v>
      </c>
      <c r="Z391" s="53" t="s">
        <v>56</v>
      </c>
      <c r="AA391" s="53" t="s">
        <v>56</v>
      </c>
      <c r="AB391" s="53" t="s">
        <v>56</v>
      </c>
      <c r="AC391" s="53">
        <v>0</v>
      </c>
      <c r="AD391" s="51"/>
      <c r="AE391" s="53">
        <v>0</v>
      </c>
      <c r="AF391" s="53">
        <v>961352.98</v>
      </c>
      <c r="AG391" s="53" t="s">
        <v>58</v>
      </c>
      <c r="AH391" s="53">
        <v>0</v>
      </c>
      <c r="AI391" s="53"/>
      <c r="AJ391" s="53"/>
      <c r="AK391" s="51"/>
      <c r="AL391" s="53" t="s">
        <v>61</v>
      </c>
      <c r="AM391" s="53" t="s">
        <v>431</v>
      </c>
      <c r="AN391" s="53"/>
      <c r="AO391" s="53" t="s">
        <v>245</v>
      </c>
      <c r="AP391" s="53" t="s">
        <v>899</v>
      </c>
      <c r="AQ391" s="53" t="s">
        <v>65</v>
      </c>
      <c r="AR391" s="53" t="s">
        <v>201</v>
      </c>
      <c r="AS391" s="53" t="s">
        <v>92</v>
      </c>
      <c r="AT391" s="53" t="s">
        <v>433</v>
      </c>
      <c r="AU391" s="53" t="s">
        <v>434</v>
      </c>
      <c r="AV391" s="53" t="s">
        <v>7251</v>
      </c>
      <c r="AW391" s="53" t="s">
        <v>7252</v>
      </c>
      <c r="AX391" s="53">
        <v>0</v>
      </c>
      <c r="AY391" s="53" t="s">
        <v>7266</v>
      </c>
      <c r="AZ391" s="53" t="s">
        <v>2559</v>
      </c>
      <c r="BA391" s="58">
        <v>41754</v>
      </c>
      <c r="BB391" s="53">
        <v>0</v>
      </c>
      <c r="BC391" s="58">
        <v>41754</v>
      </c>
      <c r="BD391" s="59" t="s">
        <v>7251</v>
      </c>
      <c r="BE391" s="60">
        <v>1204</v>
      </c>
      <c r="BF391" s="61">
        <v>40.133333333333333</v>
      </c>
    </row>
    <row r="392" spans="1:58" s="77" customFormat="1" x14ac:dyDescent="0.25">
      <c r="A392" s="63" t="s">
        <v>7239</v>
      </c>
      <c r="B392" s="51" t="s">
        <v>7273</v>
      </c>
      <c r="C392" s="51"/>
      <c r="D392" s="51"/>
      <c r="E392" s="51"/>
      <c r="F392" s="51"/>
      <c r="G392" s="51"/>
      <c r="H392" s="51"/>
      <c r="I392" s="54" t="s">
        <v>369</v>
      </c>
      <c r="J392" s="51"/>
      <c r="K392" s="51"/>
      <c r="L392" s="51"/>
      <c r="M392" s="51"/>
      <c r="N392" s="51"/>
      <c r="O392" s="62" t="s">
        <v>375</v>
      </c>
      <c r="P392" s="53">
        <v>1666028</v>
      </c>
      <c r="Q392" s="53" t="s">
        <v>7267</v>
      </c>
      <c r="R392" s="53" t="s">
        <v>7268</v>
      </c>
      <c r="S392" s="53" t="s">
        <v>52</v>
      </c>
      <c r="T392" s="51" t="s">
        <v>7269</v>
      </c>
      <c r="U392" s="51" t="s">
        <v>7270</v>
      </c>
      <c r="V392" s="51" t="s">
        <v>7271</v>
      </c>
      <c r="W392" s="53" t="s">
        <v>56</v>
      </c>
      <c r="X392" s="53">
        <v>0</v>
      </c>
      <c r="Y392" s="53">
        <v>0</v>
      </c>
      <c r="Z392" s="53" t="s">
        <v>56</v>
      </c>
      <c r="AA392" s="53" t="s">
        <v>56</v>
      </c>
      <c r="AB392" s="53" t="s">
        <v>56</v>
      </c>
      <c r="AC392" s="53">
        <v>0</v>
      </c>
      <c r="AD392" s="51"/>
      <c r="AE392" s="53">
        <v>0</v>
      </c>
      <c r="AF392" s="53">
        <v>0</v>
      </c>
      <c r="AG392" s="53" t="s">
        <v>58</v>
      </c>
      <c r="AH392" s="53">
        <v>0</v>
      </c>
      <c r="AI392" s="53" t="s">
        <v>59</v>
      </c>
      <c r="AJ392" s="53" t="s">
        <v>60</v>
      </c>
      <c r="AK392" s="51"/>
      <c r="AL392" s="53" t="s">
        <v>61</v>
      </c>
      <c r="AM392" s="53" t="s">
        <v>133</v>
      </c>
      <c r="AN392" s="53" t="s">
        <v>221</v>
      </c>
      <c r="AO392" s="53" t="s">
        <v>88</v>
      </c>
      <c r="AP392" s="53" t="s">
        <v>313</v>
      </c>
      <c r="AQ392" s="53" t="s">
        <v>65</v>
      </c>
      <c r="AR392" s="53" t="s">
        <v>2095</v>
      </c>
      <c r="AS392" s="53" t="s">
        <v>92</v>
      </c>
      <c r="AT392" s="53" t="s">
        <v>68</v>
      </c>
      <c r="AU392" s="53" t="s">
        <v>93</v>
      </c>
      <c r="AV392" s="53" t="s">
        <v>7272</v>
      </c>
      <c r="AW392" s="53" t="s">
        <v>155</v>
      </c>
      <c r="AX392" s="53">
        <v>0</v>
      </c>
      <c r="AY392" s="53" t="s">
        <v>7273</v>
      </c>
      <c r="AZ392" s="53" t="s">
        <v>7274</v>
      </c>
      <c r="BA392" s="58">
        <v>41453</v>
      </c>
      <c r="BB392" s="53">
        <v>0</v>
      </c>
      <c r="BC392" s="58">
        <v>41453</v>
      </c>
      <c r="BD392" s="59" t="s">
        <v>7272</v>
      </c>
      <c r="BE392" s="60">
        <v>1495</v>
      </c>
      <c r="BF392" s="61">
        <v>49.833333333333336</v>
      </c>
    </row>
    <row r="393" spans="1:58" s="77" customFormat="1" x14ac:dyDescent="0.25">
      <c r="A393" s="63" t="s">
        <v>7239</v>
      </c>
      <c r="B393" s="51" t="s">
        <v>7277</v>
      </c>
      <c r="C393" s="51"/>
      <c r="D393" s="51"/>
      <c r="E393" s="51"/>
      <c r="F393" s="51"/>
      <c r="G393" s="51"/>
      <c r="H393" s="51"/>
      <c r="I393" s="54" t="s">
        <v>369</v>
      </c>
      <c r="J393" s="51"/>
      <c r="K393" s="51"/>
      <c r="L393" s="51"/>
      <c r="M393" s="51"/>
      <c r="N393" s="51"/>
      <c r="O393" s="62" t="s">
        <v>375</v>
      </c>
      <c r="P393" s="53">
        <v>2324617</v>
      </c>
      <c r="Q393" s="53" t="s">
        <v>7275</v>
      </c>
      <c r="R393" s="53" t="s">
        <v>7276</v>
      </c>
      <c r="S393" s="53" t="s">
        <v>129</v>
      </c>
      <c r="T393" s="51"/>
      <c r="U393" s="51" t="s">
        <v>371</v>
      </c>
      <c r="V393" s="51"/>
      <c r="W393" s="53" t="s">
        <v>56</v>
      </c>
      <c r="X393" s="53">
        <v>0</v>
      </c>
      <c r="Y393" s="53">
        <v>0</v>
      </c>
      <c r="Z393" s="53" t="s">
        <v>56</v>
      </c>
      <c r="AA393" s="53" t="s">
        <v>56</v>
      </c>
      <c r="AB393" s="53" t="s">
        <v>56</v>
      </c>
      <c r="AC393" s="53">
        <v>0</v>
      </c>
      <c r="AD393" s="51"/>
      <c r="AE393" s="53">
        <v>0</v>
      </c>
      <c r="AF393" s="53">
        <v>0</v>
      </c>
      <c r="AG393" s="53" t="s">
        <v>58</v>
      </c>
      <c r="AH393" s="53">
        <v>0</v>
      </c>
      <c r="AI393" s="53" t="s">
        <v>59</v>
      </c>
      <c r="AJ393" s="53" t="s">
        <v>60</v>
      </c>
      <c r="AK393" s="51"/>
      <c r="AL393" s="53" t="s">
        <v>61</v>
      </c>
      <c r="AM393" s="53" t="s">
        <v>133</v>
      </c>
      <c r="AN393" s="53" t="s">
        <v>538</v>
      </c>
      <c r="AO393" s="53" t="s">
        <v>88</v>
      </c>
      <c r="AP393" s="53" t="s">
        <v>89</v>
      </c>
      <c r="AQ393" s="53" t="s">
        <v>90</v>
      </c>
      <c r="AR393" s="53" t="s">
        <v>458</v>
      </c>
      <c r="AS393" s="53" t="s">
        <v>105</v>
      </c>
      <c r="AT393" s="53" t="s">
        <v>68</v>
      </c>
      <c r="AU393" s="53" t="s">
        <v>93</v>
      </c>
      <c r="AV393" s="53" t="s">
        <v>7256</v>
      </c>
      <c r="AW393" s="53" t="s">
        <v>274</v>
      </c>
      <c r="AX393" s="53">
        <v>0</v>
      </c>
      <c r="AY393" s="53" t="s">
        <v>7277</v>
      </c>
      <c r="AZ393" s="53" t="s">
        <v>6629</v>
      </c>
      <c r="BA393" s="58">
        <v>42628</v>
      </c>
      <c r="BB393" s="53">
        <v>0</v>
      </c>
      <c r="BC393" s="58">
        <v>42628</v>
      </c>
      <c r="BD393" s="59" t="s">
        <v>7256</v>
      </c>
      <c r="BE393" s="60">
        <v>334</v>
      </c>
      <c r="BF393" s="61">
        <v>11.133333333333333</v>
      </c>
    </row>
    <row r="394" spans="1:58" s="77" customFormat="1" x14ac:dyDescent="0.25">
      <c r="A394" s="63" t="s">
        <v>7239</v>
      </c>
      <c r="B394" s="51" t="s">
        <v>7280</v>
      </c>
      <c r="C394" s="51"/>
      <c r="D394" s="51"/>
      <c r="E394" s="51"/>
      <c r="F394" s="51"/>
      <c r="G394" s="51"/>
      <c r="H394" s="51"/>
      <c r="I394" s="54" t="s">
        <v>48</v>
      </c>
      <c r="J394" s="51"/>
      <c r="K394" s="51"/>
      <c r="L394" s="51"/>
      <c r="M394" s="51"/>
      <c r="N394" s="51"/>
      <c r="O394" s="62" t="s">
        <v>375</v>
      </c>
      <c r="P394" s="53">
        <v>2078702</v>
      </c>
      <c r="Q394" s="53" t="s">
        <v>7278</v>
      </c>
      <c r="R394" s="53" t="s">
        <v>7279</v>
      </c>
      <c r="S394" s="53" t="s">
        <v>129</v>
      </c>
      <c r="T394" s="51"/>
      <c r="U394" s="51"/>
      <c r="V394" s="51"/>
      <c r="W394" s="53" t="s">
        <v>56</v>
      </c>
      <c r="X394" s="53">
        <v>0</v>
      </c>
      <c r="Y394" s="53">
        <v>0</v>
      </c>
      <c r="Z394" s="53" t="s">
        <v>56</v>
      </c>
      <c r="AA394" s="53" t="s">
        <v>56</v>
      </c>
      <c r="AB394" s="53" t="s">
        <v>56</v>
      </c>
      <c r="AC394" s="53">
        <v>0</v>
      </c>
      <c r="AD394" s="51"/>
      <c r="AE394" s="53">
        <v>0</v>
      </c>
      <c r="AF394" s="53">
        <v>0</v>
      </c>
      <c r="AG394" s="53" t="s">
        <v>58</v>
      </c>
      <c r="AH394" s="53">
        <v>0</v>
      </c>
      <c r="AI394" s="53" t="s">
        <v>59</v>
      </c>
      <c r="AJ394" s="53" t="s">
        <v>60</v>
      </c>
      <c r="AK394" s="51"/>
      <c r="AL394" s="53" t="s">
        <v>61</v>
      </c>
      <c r="AM394" s="53" t="s">
        <v>133</v>
      </c>
      <c r="AN394" s="53" t="s">
        <v>3562</v>
      </c>
      <c r="AO394" s="53" t="s">
        <v>88</v>
      </c>
      <c r="AP394" s="53" t="s">
        <v>89</v>
      </c>
      <c r="AQ394" s="53" t="s">
        <v>103</v>
      </c>
      <c r="AR394" s="53" t="s">
        <v>4716</v>
      </c>
      <c r="AS394" s="53" t="s">
        <v>292</v>
      </c>
      <c r="AT394" s="53" t="s">
        <v>293</v>
      </c>
      <c r="AU394" s="53" t="s">
        <v>93</v>
      </c>
      <c r="AV394" s="53" t="s">
        <v>7272</v>
      </c>
      <c r="AW394" s="53" t="s">
        <v>106</v>
      </c>
      <c r="AX394" s="53">
        <v>0</v>
      </c>
      <c r="AY394" s="53" t="s">
        <v>7280</v>
      </c>
      <c r="AZ394" s="53" t="s">
        <v>7281</v>
      </c>
      <c r="BA394" s="58">
        <v>42122</v>
      </c>
      <c r="BB394" s="53">
        <v>0</v>
      </c>
      <c r="BC394" s="58">
        <v>42122</v>
      </c>
      <c r="BD394" s="59" t="s">
        <v>7272</v>
      </c>
      <c r="BE394" s="60">
        <v>826</v>
      </c>
      <c r="BF394" s="61">
        <v>27.533333333333335</v>
      </c>
    </row>
    <row r="395" spans="1:58" s="77" customFormat="1" x14ac:dyDescent="0.25">
      <c r="A395" s="63" t="s">
        <v>7239</v>
      </c>
      <c r="B395" s="51" t="s">
        <v>7285</v>
      </c>
      <c r="C395" s="51"/>
      <c r="D395" s="51"/>
      <c r="E395" s="51"/>
      <c r="F395" s="51"/>
      <c r="G395" s="51"/>
      <c r="H395" s="51"/>
      <c r="I395" s="54" t="s">
        <v>48</v>
      </c>
      <c r="J395" s="51"/>
      <c r="K395" s="51"/>
      <c r="L395" s="51"/>
      <c r="M395" s="51"/>
      <c r="N395" s="51"/>
      <c r="O395" s="62" t="s">
        <v>375</v>
      </c>
      <c r="P395" s="53">
        <v>1827738</v>
      </c>
      <c r="Q395" s="53" t="s">
        <v>7282</v>
      </c>
      <c r="R395" s="53" t="s">
        <v>7283</v>
      </c>
      <c r="S395" s="53" t="s">
        <v>52</v>
      </c>
      <c r="T395" s="51"/>
      <c r="U395" s="51"/>
      <c r="V395" s="51"/>
      <c r="W395" s="53" t="s">
        <v>56</v>
      </c>
      <c r="X395" s="53">
        <v>0</v>
      </c>
      <c r="Y395" s="53">
        <v>0</v>
      </c>
      <c r="Z395" s="53" t="s">
        <v>56</v>
      </c>
      <c r="AA395" s="53" t="s">
        <v>56</v>
      </c>
      <c r="AB395" s="53" t="s">
        <v>56</v>
      </c>
      <c r="AC395" s="53">
        <v>0</v>
      </c>
      <c r="AD395" s="51"/>
      <c r="AE395" s="53">
        <v>0</v>
      </c>
      <c r="AF395" s="53">
        <v>0</v>
      </c>
      <c r="AG395" s="53" t="s">
        <v>58</v>
      </c>
      <c r="AH395" s="53">
        <v>0</v>
      </c>
      <c r="AI395" s="53" t="s">
        <v>59</v>
      </c>
      <c r="AJ395" s="53" t="s">
        <v>60</v>
      </c>
      <c r="AK395" s="51"/>
      <c r="AL395" s="53" t="s">
        <v>61</v>
      </c>
      <c r="AM395" s="53" t="s">
        <v>270</v>
      </c>
      <c r="AN395" s="53" t="s">
        <v>451</v>
      </c>
      <c r="AO395" s="53" t="s">
        <v>245</v>
      </c>
      <c r="AP395" s="53" t="s">
        <v>432</v>
      </c>
      <c r="AQ395" s="53" t="s">
        <v>65</v>
      </c>
      <c r="AR395" s="53" t="s">
        <v>406</v>
      </c>
      <c r="AS395" s="53" t="s">
        <v>283</v>
      </c>
      <c r="AT395" s="53" t="s">
        <v>284</v>
      </c>
      <c r="AU395" s="53" t="s">
        <v>93</v>
      </c>
      <c r="AV395" s="53" t="s">
        <v>7284</v>
      </c>
      <c r="AW395" s="53" t="s">
        <v>70</v>
      </c>
      <c r="AX395" s="53">
        <v>0</v>
      </c>
      <c r="AY395" s="53" t="s">
        <v>7285</v>
      </c>
      <c r="AZ395" s="53" t="s">
        <v>2088</v>
      </c>
      <c r="BA395" s="58">
        <v>41732</v>
      </c>
      <c r="BB395" s="53">
        <v>0</v>
      </c>
      <c r="BC395" s="58">
        <v>41732</v>
      </c>
      <c r="BD395" s="59" t="s">
        <v>7284</v>
      </c>
      <c r="BE395" s="60">
        <v>1219</v>
      </c>
      <c r="BF395" s="61">
        <v>40.633333333333333</v>
      </c>
    </row>
    <row r="396" spans="1:58" s="77" customFormat="1" x14ac:dyDescent="0.25">
      <c r="A396" s="63" t="s">
        <v>7239</v>
      </c>
      <c r="B396" s="51" t="s">
        <v>7287</v>
      </c>
      <c r="C396" s="51"/>
      <c r="D396" s="51"/>
      <c r="E396" s="51"/>
      <c r="F396" s="51"/>
      <c r="G396" s="51"/>
      <c r="H396" s="51"/>
      <c r="I396" s="54" t="s">
        <v>369</v>
      </c>
      <c r="J396" s="51"/>
      <c r="K396" s="51"/>
      <c r="L396" s="51"/>
      <c r="M396" s="51"/>
      <c r="N396" s="51"/>
      <c r="O396" s="62" t="s">
        <v>375</v>
      </c>
      <c r="P396" s="53">
        <v>1622783</v>
      </c>
      <c r="Q396" s="53" t="s">
        <v>7286</v>
      </c>
      <c r="R396" s="53" t="s">
        <v>7265</v>
      </c>
      <c r="S396" s="53" t="s">
        <v>52</v>
      </c>
      <c r="T396" s="51"/>
      <c r="U396" s="51"/>
      <c r="V396" s="51"/>
      <c r="W396" s="53" t="s">
        <v>56</v>
      </c>
      <c r="X396" s="53">
        <v>0</v>
      </c>
      <c r="Y396" s="53">
        <v>0</v>
      </c>
      <c r="Z396" s="53" t="s">
        <v>56</v>
      </c>
      <c r="AA396" s="53" t="s">
        <v>56</v>
      </c>
      <c r="AB396" s="53" t="s">
        <v>56</v>
      </c>
      <c r="AC396" s="53">
        <v>0</v>
      </c>
      <c r="AD396" s="51"/>
      <c r="AE396" s="53">
        <v>0</v>
      </c>
      <c r="AF396" s="53">
        <v>600.85</v>
      </c>
      <c r="AG396" s="53" t="s">
        <v>102</v>
      </c>
      <c r="AH396" s="53">
        <v>300.43</v>
      </c>
      <c r="AI396" s="53" t="s">
        <v>150</v>
      </c>
      <c r="AJ396" s="53" t="s">
        <v>60</v>
      </c>
      <c r="AK396" s="51"/>
      <c r="AL396" s="53" t="s">
        <v>61</v>
      </c>
      <c r="AM396" s="53" t="s">
        <v>270</v>
      </c>
      <c r="AN396" s="53" t="s">
        <v>151</v>
      </c>
      <c r="AO396" s="53" t="s">
        <v>152</v>
      </c>
      <c r="AP396" s="53" t="s">
        <v>899</v>
      </c>
      <c r="AQ396" s="53" t="s">
        <v>65</v>
      </c>
      <c r="AR396" s="53" t="s">
        <v>201</v>
      </c>
      <c r="AS396" s="53" t="s">
        <v>92</v>
      </c>
      <c r="AT396" s="53" t="s">
        <v>433</v>
      </c>
      <c r="AU396" s="53" t="s">
        <v>434</v>
      </c>
      <c r="AV396" s="53" t="s">
        <v>7251</v>
      </c>
      <c r="AW396" s="53" t="s">
        <v>7252</v>
      </c>
      <c r="AX396" s="53">
        <v>0</v>
      </c>
      <c r="AY396" s="53" t="s">
        <v>7287</v>
      </c>
      <c r="AZ396" s="53" t="s">
        <v>3494</v>
      </c>
      <c r="BA396" s="58">
        <v>41383</v>
      </c>
      <c r="BB396" s="53">
        <v>0</v>
      </c>
      <c r="BC396" s="58">
        <v>41383</v>
      </c>
      <c r="BD396" s="59" t="s">
        <v>7251</v>
      </c>
      <c r="BE396" s="60">
        <v>1575</v>
      </c>
      <c r="BF396" s="61">
        <v>52.5</v>
      </c>
    </row>
    <row r="397" spans="1:58" s="77" customFormat="1" x14ac:dyDescent="0.25">
      <c r="A397" s="63" t="s">
        <v>7239</v>
      </c>
      <c r="B397" s="51" t="s">
        <v>7293</v>
      </c>
      <c r="C397" s="51"/>
      <c r="D397" s="51"/>
      <c r="E397" s="51"/>
      <c r="F397" s="51"/>
      <c r="G397" s="51"/>
      <c r="H397" s="51"/>
      <c r="I397" s="54" t="s">
        <v>369</v>
      </c>
      <c r="J397" s="51"/>
      <c r="K397" s="51"/>
      <c r="L397" s="51"/>
      <c r="M397" s="51"/>
      <c r="N397" s="51"/>
      <c r="O397" s="62" t="s">
        <v>375</v>
      </c>
      <c r="P397" s="53">
        <v>1595531</v>
      </c>
      <c r="Q397" s="53" t="s">
        <v>7288</v>
      </c>
      <c r="R397" s="53" t="s">
        <v>7289</v>
      </c>
      <c r="S397" s="53" t="s">
        <v>52</v>
      </c>
      <c r="T397" s="51" t="s">
        <v>7290</v>
      </c>
      <c r="U397" s="51" t="s">
        <v>7291</v>
      </c>
      <c r="V397" s="51" t="s">
        <v>7292</v>
      </c>
      <c r="W397" s="53" t="s">
        <v>56</v>
      </c>
      <c r="X397" s="53">
        <v>0</v>
      </c>
      <c r="Y397" s="53">
        <v>13810</v>
      </c>
      <c r="Z397" s="53" t="s">
        <v>56</v>
      </c>
      <c r="AA397" s="53" t="s">
        <v>56</v>
      </c>
      <c r="AB397" s="53" t="s">
        <v>56</v>
      </c>
      <c r="AC397" s="53">
        <v>0</v>
      </c>
      <c r="AD397" s="51"/>
      <c r="AE397" s="53">
        <v>0</v>
      </c>
      <c r="AF397" s="53">
        <v>0</v>
      </c>
      <c r="AG397" s="53" t="s">
        <v>58</v>
      </c>
      <c r="AH397" s="53">
        <v>0</v>
      </c>
      <c r="AI397" s="53" t="s">
        <v>59</v>
      </c>
      <c r="AJ397" s="53" t="s">
        <v>60</v>
      </c>
      <c r="AK397" s="51"/>
      <c r="AL397" s="53" t="s">
        <v>61</v>
      </c>
      <c r="AM397" s="53" t="s">
        <v>270</v>
      </c>
      <c r="AN397" s="53" t="s">
        <v>199</v>
      </c>
      <c r="AO397" s="53" t="s">
        <v>88</v>
      </c>
      <c r="AP397" s="53" t="s">
        <v>347</v>
      </c>
      <c r="AQ397" s="53" t="s">
        <v>65</v>
      </c>
      <c r="AR397" s="53" t="s">
        <v>91</v>
      </c>
      <c r="AS397" s="53" t="s">
        <v>92</v>
      </c>
      <c r="AT397" s="53" t="s">
        <v>68</v>
      </c>
      <c r="AU397" s="53" t="s">
        <v>93</v>
      </c>
      <c r="AV397" s="53" t="s">
        <v>7272</v>
      </c>
      <c r="AW397" s="53" t="s">
        <v>155</v>
      </c>
      <c r="AX397" s="53">
        <v>0</v>
      </c>
      <c r="AY397" s="53" t="s">
        <v>7293</v>
      </c>
      <c r="AZ397" s="53" t="s">
        <v>7294</v>
      </c>
      <c r="BA397" s="58">
        <v>41339</v>
      </c>
      <c r="BB397" s="53">
        <v>0</v>
      </c>
      <c r="BC397" s="58">
        <v>41339</v>
      </c>
      <c r="BD397" s="59" t="s">
        <v>7272</v>
      </c>
      <c r="BE397" s="60">
        <v>1609</v>
      </c>
      <c r="BF397" s="61">
        <v>53.633333333333333</v>
      </c>
    </row>
    <row r="398" spans="1:58" s="77" customFormat="1" x14ac:dyDescent="0.25">
      <c r="A398" s="63" t="s">
        <v>7239</v>
      </c>
      <c r="B398" s="51" t="s">
        <v>7298</v>
      </c>
      <c r="C398" s="51"/>
      <c r="D398" s="51"/>
      <c r="E398" s="51"/>
      <c r="F398" s="51"/>
      <c r="G398" s="51"/>
      <c r="H398" s="51"/>
      <c r="I398" s="54" t="s">
        <v>369</v>
      </c>
      <c r="J398" s="51"/>
      <c r="K398" s="51"/>
      <c r="L398" s="51"/>
      <c r="M398" s="51"/>
      <c r="N398" s="51"/>
      <c r="O398" s="62" t="s">
        <v>375</v>
      </c>
      <c r="P398" s="53">
        <v>1564532</v>
      </c>
      <c r="Q398" s="53" t="s">
        <v>7295</v>
      </c>
      <c r="R398" s="53" t="s">
        <v>7296</v>
      </c>
      <c r="S398" s="53" t="s">
        <v>52</v>
      </c>
      <c r="T398" s="51" t="s">
        <v>7297</v>
      </c>
      <c r="U398" s="51"/>
      <c r="V398" s="51" t="s">
        <v>5828</v>
      </c>
      <c r="W398" s="53" t="s">
        <v>56</v>
      </c>
      <c r="X398" s="53">
        <v>0</v>
      </c>
      <c r="Y398" s="53">
        <v>0</v>
      </c>
      <c r="Z398" s="53" t="s">
        <v>56</v>
      </c>
      <c r="AA398" s="53" t="s">
        <v>56</v>
      </c>
      <c r="AB398" s="53" t="s">
        <v>56</v>
      </c>
      <c r="AC398" s="53">
        <v>0</v>
      </c>
      <c r="AD398" s="51"/>
      <c r="AE398" s="53">
        <v>0</v>
      </c>
      <c r="AF398" s="53">
        <v>0</v>
      </c>
      <c r="AG398" s="53" t="s">
        <v>58</v>
      </c>
      <c r="AH398" s="53">
        <v>0</v>
      </c>
      <c r="AI398" s="53" t="s">
        <v>59</v>
      </c>
      <c r="AJ398" s="53" t="s">
        <v>60</v>
      </c>
      <c r="AK398" s="51"/>
      <c r="AL398" s="53" t="s">
        <v>61</v>
      </c>
      <c r="AM398" s="53" t="s">
        <v>270</v>
      </c>
      <c r="AN398" s="53" t="s">
        <v>199</v>
      </c>
      <c r="AO398" s="53" t="s">
        <v>88</v>
      </c>
      <c r="AP398" s="53" t="s">
        <v>313</v>
      </c>
      <c r="AQ398" s="53" t="s">
        <v>65</v>
      </c>
      <c r="AR398" s="53" t="s">
        <v>3195</v>
      </c>
      <c r="AS398" s="53" t="s">
        <v>613</v>
      </c>
      <c r="AT398" s="53" t="s">
        <v>68</v>
      </c>
      <c r="AU398" s="53" t="s">
        <v>93</v>
      </c>
      <c r="AV398" s="53" t="s">
        <v>7272</v>
      </c>
      <c r="AW398" s="53" t="s">
        <v>155</v>
      </c>
      <c r="AX398" s="53">
        <v>0</v>
      </c>
      <c r="AY398" s="53" t="s">
        <v>7298</v>
      </c>
      <c r="AZ398" s="53" t="s">
        <v>7299</v>
      </c>
      <c r="BA398" s="58">
        <v>41276</v>
      </c>
      <c r="BB398" s="53">
        <v>0</v>
      </c>
      <c r="BC398" s="58">
        <v>41276</v>
      </c>
      <c r="BD398" s="59" t="s">
        <v>7272</v>
      </c>
      <c r="BE398" s="60">
        <v>1672</v>
      </c>
      <c r="BF398" s="61">
        <v>55.733333333333334</v>
      </c>
    </row>
    <row r="399" spans="1:58" s="77" customFormat="1" x14ac:dyDescent="0.25">
      <c r="A399" s="63" t="s">
        <v>7239</v>
      </c>
      <c r="B399" s="51" t="s">
        <v>7304</v>
      </c>
      <c r="C399" s="51"/>
      <c r="D399" s="51"/>
      <c r="E399" s="51"/>
      <c r="F399" s="51"/>
      <c r="G399" s="51"/>
      <c r="H399" s="51"/>
      <c r="I399" s="54" t="s">
        <v>902</v>
      </c>
      <c r="J399" s="51"/>
      <c r="K399" s="51"/>
      <c r="L399" s="51"/>
      <c r="M399" s="51"/>
      <c r="N399" s="51"/>
      <c r="O399" s="62" t="s">
        <v>375</v>
      </c>
      <c r="P399" s="53">
        <v>1681715</v>
      </c>
      <c r="Q399" s="53" t="s">
        <v>7300</v>
      </c>
      <c r="R399" s="53" t="s">
        <v>7301</v>
      </c>
      <c r="S399" s="53" t="s">
        <v>52</v>
      </c>
      <c r="T399" s="51"/>
      <c r="U399" s="51"/>
      <c r="V399" s="51"/>
      <c r="W399" s="53" t="s">
        <v>56</v>
      </c>
      <c r="X399" s="53">
        <v>0</v>
      </c>
      <c r="Y399" s="53">
        <v>0</v>
      </c>
      <c r="Z399" s="53" t="s">
        <v>56</v>
      </c>
      <c r="AA399" s="53" t="s">
        <v>56</v>
      </c>
      <c r="AB399" s="53" t="s">
        <v>56</v>
      </c>
      <c r="AC399" s="53">
        <v>0</v>
      </c>
      <c r="AD399" s="51"/>
      <c r="AE399" s="53">
        <v>0</v>
      </c>
      <c r="AF399" s="53">
        <v>0</v>
      </c>
      <c r="AG399" s="53" t="s">
        <v>58</v>
      </c>
      <c r="AH399" s="53">
        <v>0</v>
      </c>
      <c r="AI399" s="53" t="s">
        <v>59</v>
      </c>
      <c r="AJ399" s="53" t="s">
        <v>60</v>
      </c>
      <c r="AK399" s="51"/>
      <c r="AL399" s="53" t="s">
        <v>61</v>
      </c>
      <c r="AM399" s="53" t="s">
        <v>270</v>
      </c>
      <c r="AN399" s="53" t="s">
        <v>151</v>
      </c>
      <c r="AO399" s="53" t="s">
        <v>88</v>
      </c>
      <c r="AP399" s="53" t="s">
        <v>169</v>
      </c>
      <c r="AQ399" s="53" t="s">
        <v>65</v>
      </c>
      <c r="AR399" s="53" t="s">
        <v>7302</v>
      </c>
      <c r="AS399" s="53" t="s">
        <v>92</v>
      </c>
      <c r="AT399" s="53" t="s">
        <v>68</v>
      </c>
      <c r="AU399" s="53" t="s">
        <v>93</v>
      </c>
      <c r="AV399" s="53" t="s">
        <v>7303</v>
      </c>
      <c r="AW399" s="53" t="s">
        <v>191</v>
      </c>
      <c r="AX399" s="53">
        <v>0</v>
      </c>
      <c r="AY399" s="53" t="s">
        <v>7304</v>
      </c>
      <c r="AZ399" s="53" t="s">
        <v>2850</v>
      </c>
      <c r="BA399" s="58">
        <v>41479</v>
      </c>
      <c r="BB399" s="53">
        <v>0</v>
      </c>
      <c r="BC399" s="58">
        <v>41479</v>
      </c>
      <c r="BD399" s="59" t="s">
        <v>7303</v>
      </c>
      <c r="BE399" s="60">
        <v>1482</v>
      </c>
      <c r="BF399" s="61">
        <v>49.4</v>
      </c>
    </row>
    <row r="400" spans="1:58" s="77" customFormat="1" x14ac:dyDescent="0.25">
      <c r="A400" s="63" t="s">
        <v>7239</v>
      </c>
      <c r="B400" s="51" t="s">
        <v>7307</v>
      </c>
      <c r="C400" s="51"/>
      <c r="D400" s="51"/>
      <c r="E400" s="51"/>
      <c r="F400" s="51"/>
      <c r="G400" s="51"/>
      <c r="H400" s="51"/>
      <c r="I400" s="54" t="s">
        <v>369</v>
      </c>
      <c r="J400" s="51"/>
      <c r="K400" s="51"/>
      <c r="L400" s="51"/>
      <c r="M400" s="51"/>
      <c r="N400" s="51"/>
      <c r="O400" s="62" t="s">
        <v>375</v>
      </c>
      <c r="P400" s="53">
        <v>2429714</v>
      </c>
      <c r="Q400" s="53" t="s">
        <v>7305</v>
      </c>
      <c r="R400" s="53" t="s">
        <v>7306</v>
      </c>
      <c r="S400" s="53" t="s">
        <v>52</v>
      </c>
      <c r="T400" s="51"/>
      <c r="U400" s="51"/>
      <c r="V400" s="51"/>
      <c r="W400" s="53" t="s">
        <v>56</v>
      </c>
      <c r="X400" s="53">
        <v>0</v>
      </c>
      <c r="Y400" s="53">
        <v>0</v>
      </c>
      <c r="Z400" s="53" t="s">
        <v>56</v>
      </c>
      <c r="AA400" s="53" t="s">
        <v>56</v>
      </c>
      <c r="AB400" s="53" t="s">
        <v>56</v>
      </c>
      <c r="AC400" s="53">
        <v>0</v>
      </c>
      <c r="AD400" s="51"/>
      <c r="AE400" s="53">
        <v>0</v>
      </c>
      <c r="AF400" s="53">
        <v>0</v>
      </c>
      <c r="AG400" s="53" t="s">
        <v>58</v>
      </c>
      <c r="AH400" s="53">
        <v>0</v>
      </c>
      <c r="AI400" s="53" t="s">
        <v>59</v>
      </c>
      <c r="AJ400" s="53" t="s">
        <v>60</v>
      </c>
      <c r="AK400" s="51"/>
      <c r="AL400" s="53" t="s">
        <v>61</v>
      </c>
      <c r="AM400" s="53" t="s">
        <v>62</v>
      </c>
      <c r="AN400" s="53" t="s">
        <v>151</v>
      </c>
      <c r="AO400" s="53" t="s">
        <v>88</v>
      </c>
      <c r="AP400" s="53" t="s">
        <v>89</v>
      </c>
      <c r="AQ400" s="53" t="s">
        <v>90</v>
      </c>
      <c r="AR400" s="53" t="s">
        <v>1250</v>
      </c>
      <c r="AS400" s="53" t="s">
        <v>92</v>
      </c>
      <c r="AT400" s="53" t="s">
        <v>68</v>
      </c>
      <c r="AU400" s="53" t="s">
        <v>93</v>
      </c>
      <c r="AV400" s="53" t="s">
        <v>7244</v>
      </c>
      <c r="AW400" s="53" t="s">
        <v>554</v>
      </c>
      <c r="AX400" s="53">
        <v>0</v>
      </c>
      <c r="AY400" s="53" t="s">
        <v>7307</v>
      </c>
      <c r="AZ400" s="53" t="s">
        <v>3906</v>
      </c>
      <c r="BA400" s="58">
        <v>42821</v>
      </c>
      <c r="BB400" s="53">
        <v>0</v>
      </c>
      <c r="BC400" s="58">
        <v>42821</v>
      </c>
      <c r="BD400" s="59" t="s">
        <v>7244</v>
      </c>
      <c r="BE400" s="60">
        <v>128</v>
      </c>
      <c r="BF400" s="61">
        <v>4.2666666666666666</v>
      </c>
    </row>
    <row r="401" spans="1:58" s="77" customFormat="1" x14ac:dyDescent="0.25">
      <c r="A401" s="63" t="s">
        <v>7239</v>
      </c>
      <c r="B401" s="51" t="s">
        <v>7310</v>
      </c>
      <c r="C401" s="51"/>
      <c r="D401" s="51"/>
      <c r="E401" s="51"/>
      <c r="F401" s="51"/>
      <c r="G401" s="51"/>
      <c r="H401" s="51"/>
      <c r="I401" s="54" t="s">
        <v>369</v>
      </c>
      <c r="J401" s="51"/>
      <c r="K401" s="51"/>
      <c r="L401" s="51"/>
      <c r="M401" s="51"/>
      <c r="N401" s="51"/>
      <c r="O401" s="62" t="s">
        <v>375</v>
      </c>
      <c r="P401" s="53">
        <v>2471206</v>
      </c>
      <c r="Q401" s="53" t="s">
        <v>7308</v>
      </c>
      <c r="R401" s="53" t="s">
        <v>7309</v>
      </c>
      <c r="S401" s="53" t="s">
        <v>52</v>
      </c>
      <c r="T401" s="51"/>
      <c r="U401" s="51"/>
      <c r="V401" s="51"/>
      <c r="W401" s="53" t="s">
        <v>56</v>
      </c>
      <c r="X401" s="53">
        <v>0</v>
      </c>
      <c r="Y401" s="53">
        <v>0</v>
      </c>
      <c r="Z401" s="53" t="s">
        <v>56</v>
      </c>
      <c r="AA401" s="53" t="s">
        <v>56</v>
      </c>
      <c r="AB401" s="53" t="s">
        <v>56</v>
      </c>
      <c r="AC401" s="53">
        <v>0</v>
      </c>
      <c r="AD401" s="51"/>
      <c r="AE401" s="53">
        <v>0</v>
      </c>
      <c r="AF401" s="53">
        <v>0</v>
      </c>
      <c r="AG401" s="53" t="s">
        <v>58</v>
      </c>
      <c r="AH401" s="53">
        <v>0</v>
      </c>
      <c r="AI401" s="53" t="s">
        <v>59</v>
      </c>
      <c r="AJ401" s="53" t="s">
        <v>60</v>
      </c>
      <c r="AK401" s="51"/>
      <c r="AL401" s="53" t="s">
        <v>61</v>
      </c>
      <c r="AM401" s="53" t="s">
        <v>62</v>
      </c>
      <c r="AN401" s="53" t="s">
        <v>87</v>
      </c>
      <c r="AO401" s="53" t="s">
        <v>88</v>
      </c>
      <c r="AP401" s="53" t="s">
        <v>1789</v>
      </c>
      <c r="AQ401" s="53" t="s">
        <v>65</v>
      </c>
      <c r="AR401" s="53" t="s">
        <v>876</v>
      </c>
      <c r="AS401" s="53" t="s">
        <v>774</v>
      </c>
      <c r="AT401" s="53" t="s">
        <v>775</v>
      </c>
      <c r="AU401" s="53" t="s">
        <v>93</v>
      </c>
      <c r="AV401" s="53" t="s">
        <v>7244</v>
      </c>
      <c r="AW401" s="53" t="s">
        <v>124</v>
      </c>
      <c r="AX401" s="53">
        <v>0</v>
      </c>
      <c r="AY401" s="53" t="s">
        <v>7310</v>
      </c>
      <c r="AZ401" s="53" t="s">
        <v>7311</v>
      </c>
      <c r="BA401" s="58">
        <v>42931</v>
      </c>
      <c r="BB401" s="53">
        <v>0</v>
      </c>
      <c r="BC401" s="58">
        <v>42931</v>
      </c>
      <c r="BD401" s="59" t="s">
        <v>7244</v>
      </c>
      <c r="BE401" s="60">
        <v>18</v>
      </c>
      <c r="BF401" s="61">
        <v>0.6</v>
      </c>
    </row>
    <row r="402" spans="1:58" s="77" customFormat="1" x14ac:dyDescent="0.25">
      <c r="A402" s="63" t="s">
        <v>7239</v>
      </c>
      <c r="B402" s="51" t="s">
        <v>7316</v>
      </c>
      <c r="C402" s="51"/>
      <c r="D402" s="51"/>
      <c r="E402" s="51"/>
      <c r="F402" s="51"/>
      <c r="G402" s="51"/>
      <c r="H402" s="51"/>
      <c r="I402" s="54" t="s">
        <v>48</v>
      </c>
      <c r="J402" s="51"/>
      <c r="K402" s="51"/>
      <c r="L402" s="51"/>
      <c r="M402" s="51"/>
      <c r="N402" s="51"/>
      <c r="O402" s="62" t="s">
        <v>375</v>
      </c>
      <c r="P402" s="53">
        <v>2272808</v>
      </c>
      <c r="Q402" s="53" t="s">
        <v>7312</v>
      </c>
      <c r="R402" s="53" t="s">
        <v>7313</v>
      </c>
      <c r="S402" s="53" t="s">
        <v>52</v>
      </c>
      <c r="T402" s="51" t="s">
        <v>527</v>
      </c>
      <c r="U402" s="51" t="s">
        <v>7314</v>
      </c>
      <c r="V402" s="51" t="s">
        <v>7315</v>
      </c>
      <c r="W402" s="53" t="s">
        <v>56</v>
      </c>
      <c r="X402" s="53">
        <v>0</v>
      </c>
      <c r="Y402" s="53">
        <v>0</v>
      </c>
      <c r="Z402" s="53" t="s">
        <v>56</v>
      </c>
      <c r="AA402" s="53" t="s">
        <v>56</v>
      </c>
      <c r="AB402" s="53" t="s">
        <v>56</v>
      </c>
      <c r="AC402" s="53">
        <v>0</v>
      </c>
      <c r="AD402" s="51"/>
      <c r="AE402" s="53">
        <v>0</v>
      </c>
      <c r="AF402" s="53">
        <v>0</v>
      </c>
      <c r="AG402" s="53" t="s">
        <v>58</v>
      </c>
      <c r="AH402" s="53">
        <v>0</v>
      </c>
      <c r="AI402" s="53" t="s">
        <v>59</v>
      </c>
      <c r="AJ402" s="53" t="s">
        <v>60</v>
      </c>
      <c r="AK402" s="51"/>
      <c r="AL402" s="53" t="s">
        <v>61</v>
      </c>
      <c r="AM402" s="53" t="s">
        <v>62</v>
      </c>
      <c r="AN402" s="53" t="s">
        <v>142</v>
      </c>
      <c r="AO402" s="53" t="s">
        <v>88</v>
      </c>
      <c r="AP402" s="53" t="s">
        <v>321</v>
      </c>
      <c r="AQ402" s="53" t="s">
        <v>65</v>
      </c>
      <c r="AR402" s="53" t="s">
        <v>406</v>
      </c>
      <c r="AS402" s="53" t="s">
        <v>283</v>
      </c>
      <c r="AT402" s="53" t="s">
        <v>284</v>
      </c>
      <c r="AU402" s="53" t="s">
        <v>93</v>
      </c>
      <c r="AV402" s="53" t="s">
        <v>7261</v>
      </c>
      <c r="AW402" s="53" t="s">
        <v>106</v>
      </c>
      <c r="AX402" s="53">
        <v>0</v>
      </c>
      <c r="AY402" s="53" t="s">
        <v>7316</v>
      </c>
      <c r="AZ402" s="53" t="s">
        <v>7091</v>
      </c>
      <c r="BA402" s="58">
        <v>42544</v>
      </c>
      <c r="BB402" s="53">
        <v>0</v>
      </c>
      <c r="BC402" s="58">
        <v>42544</v>
      </c>
      <c r="BD402" s="59" t="s">
        <v>7261</v>
      </c>
      <c r="BE402" s="60">
        <v>411</v>
      </c>
      <c r="BF402" s="61">
        <v>13.7</v>
      </c>
    </row>
    <row r="403" spans="1:58" s="77" customFormat="1" x14ac:dyDescent="0.25">
      <c r="A403" s="63" t="s">
        <v>7239</v>
      </c>
      <c r="B403" s="51" t="s">
        <v>7320</v>
      </c>
      <c r="C403" s="51"/>
      <c r="D403" s="51"/>
      <c r="E403" s="51"/>
      <c r="F403" s="51"/>
      <c r="G403" s="51"/>
      <c r="H403" s="51"/>
      <c r="I403" s="54" t="s">
        <v>369</v>
      </c>
      <c r="J403" s="51"/>
      <c r="K403" s="51"/>
      <c r="L403" s="51"/>
      <c r="M403" s="51"/>
      <c r="N403" s="51"/>
      <c r="O403" s="62" t="s">
        <v>375</v>
      </c>
      <c r="P403" s="53">
        <v>2030408</v>
      </c>
      <c r="Q403" s="53" t="s">
        <v>7317</v>
      </c>
      <c r="R403" s="53" t="s">
        <v>7318</v>
      </c>
      <c r="S403" s="53" t="s">
        <v>52</v>
      </c>
      <c r="T403" s="51"/>
      <c r="U403" s="51"/>
      <c r="V403" s="51"/>
      <c r="W403" s="53" t="s">
        <v>56</v>
      </c>
      <c r="X403" s="53">
        <v>0</v>
      </c>
      <c r="Y403" s="53">
        <v>0</v>
      </c>
      <c r="Z403" s="53" t="s">
        <v>56</v>
      </c>
      <c r="AA403" s="53" t="s">
        <v>56</v>
      </c>
      <c r="AB403" s="53" t="s">
        <v>56</v>
      </c>
      <c r="AC403" s="53">
        <v>0</v>
      </c>
      <c r="AD403" s="51"/>
      <c r="AE403" s="53">
        <v>0</v>
      </c>
      <c r="AF403" s="53">
        <v>0</v>
      </c>
      <c r="AG403" s="53" t="s">
        <v>58</v>
      </c>
      <c r="AH403" s="53">
        <v>0</v>
      </c>
      <c r="AI403" s="53" t="s">
        <v>59</v>
      </c>
      <c r="AJ403" s="53" t="s">
        <v>60</v>
      </c>
      <c r="AK403" s="51"/>
      <c r="AL403" s="53" t="s">
        <v>61</v>
      </c>
      <c r="AM403" s="53" t="s">
        <v>62</v>
      </c>
      <c r="AN403" s="53" t="s">
        <v>151</v>
      </c>
      <c r="AO403" s="53" t="s">
        <v>88</v>
      </c>
      <c r="AP403" s="53" t="s">
        <v>169</v>
      </c>
      <c r="AQ403" s="53" t="s">
        <v>65</v>
      </c>
      <c r="AR403" s="53" t="s">
        <v>7319</v>
      </c>
      <c r="AS403" s="53" t="s">
        <v>92</v>
      </c>
      <c r="AT403" s="53" t="s">
        <v>68</v>
      </c>
      <c r="AU403" s="53" t="s">
        <v>93</v>
      </c>
      <c r="AV403" s="53" t="s">
        <v>7261</v>
      </c>
      <c r="AW403" s="53" t="s">
        <v>2362</v>
      </c>
      <c r="AX403" s="53">
        <v>0</v>
      </c>
      <c r="AY403" s="53" t="s">
        <v>7320</v>
      </c>
      <c r="AZ403" s="53" t="s">
        <v>7321</v>
      </c>
      <c r="BA403" s="58">
        <v>42042</v>
      </c>
      <c r="BB403" s="53">
        <v>0</v>
      </c>
      <c r="BC403" s="58">
        <v>42042</v>
      </c>
      <c r="BD403" s="59" t="s">
        <v>7261</v>
      </c>
      <c r="BE403" s="60">
        <v>913</v>
      </c>
      <c r="BF403" s="61">
        <v>30.433333333333334</v>
      </c>
    </row>
    <row r="404" spans="1:58" s="77" customFormat="1" x14ac:dyDescent="0.25">
      <c r="A404" s="63" t="s">
        <v>7239</v>
      </c>
      <c r="B404" s="51" t="s">
        <v>7324</v>
      </c>
      <c r="C404" s="51"/>
      <c r="D404" s="51"/>
      <c r="E404" s="51"/>
      <c r="F404" s="51"/>
      <c r="G404" s="51"/>
      <c r="H404" s="51"/>
      <c r="I404" s="54" t="s">
        <v>902</v>
      </c>
      <c r="J404" s="51"/>
      <c r="K404" s="51"/>
      <c r="L404" s="51"/>
      <c r="M404" s="51"/>
      <c r="N404" s="51"/>
      <c r="O404" s="62" t="s">
        <v>375</v>
      </c>
      <c r="P404" s="53">
        <v>2059313</v>
      </c>
      <c r="Q404" s="53" t="s">
        <v>7322</v>
      </c>
      <c r="R404" s="53" t="s">
        <v>7323</v>
      </c>
      <c r="S404" s="53" t="s">
        <v>52</v>
      </c>
      <c r="T404" s="51"/>
      <c r="U404" s="51"/>
      <c r="V404" s="51"/>
      <c r="W404" s="53" t="s">
        <v>56</v>
      </c>
      <c r="X404" s="53">
        <v>0</v>
      </c>
      <c r="Y404" s="53">
        <v>0</v>
      </c>
      <c r="Z404" s="53" t="s">
        <v>56</v>
      </c>
      <c r="AA404" s="53" t="s">
        <v>56</v>
      </c>
      <c r="AB404" s="53" t="s">
        <v>56</v>
      </c>
      <c r="AC404" s="53">
        <v>0</v>
      </c>
      <c r="AD404" s="51"/>
      <c r="AE404" s="53">
        <v>0</v>
      </c>
      <c r="AF404" s="53">
        <v>0</v>
      </c>
      <c r="AG404" s="53" t="s">
        <v>58</v>
      </c>
      <c r="AH404" s="53">
        <v>0</v>
      </c>
      <c r="AI404" s="53" t="s">
        <v>59</v>
      </c>
      <c r="AJ404" s="53" t="s">
        <v>60</v>
      </c>
      <c r="AK404" s="51"/>
      <c r="AL404" s="53" t="s">
        <v>61</v>
      </c>
      <c r="AM404" s="53" t="s">
        <v>62</v>
      </c>
      <c r="AN404" s="53" t="s">
        <v>142</v>
      </c>
      <c r="AO404" s="53" t="s">
        <v>88</v>
      </c>
      <c r="AP404" s="53" t="s">
        <v>89</v>
      </c>
      <c r="AQ404" s="53" t="s">
        <v>103</v>
      </c>
      <c r="AR404" s="53" t="s">
        <v>3514</v>
      </c>
      <c r="AS404" s="53" t="s">
        <v>3515</v>
      </c>
      <c r="AT404" s="53" t="s">
        <v>68</v>
      </c>
      <c r="AU404" s="53" t="s">
        <v>93</v>
      </c>
      <c r="AV404" s="53" t="s">
        <v>7272</v>
      </c>
      <c r="AW404" s="53" t="s">
        <v>262</v>
      </c>
      <c r="AX404" s="53">
        <v>0</v>
      </c>
      <c r="AY404" s="53" t="s">
        <v>7324</v>
      </c>
      <c r="AZ404" s="53" t="s">
        <v>7325</v>
      </c>
      <c r="BA404" s="58">
        <v>42088</v>
      </c>
      <c r="BB404" s="53">
        <v>0</v>
      </c>
      <c r="BC404" s="58">
        <v>42088</v>
      </c>
      <c r="BD404" s="59" t="s">
        <v>7272</v>
      </c>
      <c r="BE404" s="60">
        <v>860</v>
      </c>
      <c r="BF404" s="61">
        <v>28.666666666666668</v>
      </c>
    </row>
    <row r="405" spans="1:58" s="77" customFormat="1" x14ac:dyDescent="0.25">
      <c r="A405" s="63" t="s">
        <v>7239</v>
      </c>
      <c r="B405" s="51" t="s">
        <v>7328</v>
      </c>
      <c r="C405" s="51"/>
      <c r="D405" s="51"/>
      <c r="E405" s="51"/>
      <c r="F405" s="51"/>
      <c r="G405" s="51"/>
      <c r="H405" s="51"/>
      <c r="I405" s="54" t="s">
        <v>902</v>
      </c>
      <c r="J405" s="51"/>
      <c r="K405" s="51"/>
      <c r="L405" s="51"/>
      <c r="M405" s="51"/>
      <c r="N405" s="51"/>
      <c r="O405" s="62" t="s">
        <v>375</v>
      </c>
      <c r="P405" s="53">
        <v>2189255</v>
      </c>
      <c r="Q405" s="53" t="s">
        <v>7326</v>
      </c>
      <c r="R405" s="53" t="s">
        <v>6157</v>
      </c>
      <c r="S405" s="53" t="s">
        <v>52</v>
      </c>
      <c r="T405" s="51"/>
      <c r="U405" s="51" t="s">
        <v>2395</v>
      </c>
      <c r="V405" s="51"/>
      <c r="W405" s="53" t="s">
        <v>56</v>
      </c>
      <c r="X405" s="53">
        <v>0</v>
      </c>
      <c r="Y405" s="53">
        <v>0</v>
      </c>
      <c r="Z405" s="53" t="s">
        <v>56</v>
      </c>
      <c r="AA405" s="53" t="s">
        <v>56</v>
      </c>
      <c r="AB405" s="53" t="s">
        <v>56</v>
      </c>
      <c r="AC405" s="53">
        <v>0</v>
      </c>
      <c r="AD405" s="51"/>
      <c r="AE405" s="53">
        <v>0</v>
      </c>
      <c r="AF405" s="53">
        <v>0</v>
      </c>
      <c r="AG405" s="53" t="s">
        <v>58</v>
      </c>
      <c r="AH405" s="53">
        <v>0</v>
      </c>
      <c r="AI405" s="53" t="s">
        <v>150</v>
      </c>
      <c r="AJ405" s="53" t="s">
        <v>60</v>
      </c>
      <c r="AK405" s="51"/>
      <c r="AL405" s="53" t="s">
        <v>61</v>
      </c>
      <c r="AM405" s="53" t="s">
        <v>62</v>
      </c>
      <c r="AN405" s="53" t="s">
        <v>151</v>
      </c>
      <c r="AO405" s="53" t="s">
        <v>152</v>
      </c>
      <c r="AP405" s="53" t="s">
        <v>169</v>
      </c>
      <c r="AQ405" s="53" t="s">
        <v>65</v>
      </c>
      <c r="AR405" s="53" t="s">
        <v>2587</v>
      </c>
      <c r="AS405" s="53" t="s">
        <v>1806</v>
      </c>
      <c r="AT405" s="53" t="s">
        <v>775</v>
      </c>
      <c r="AU405" s="53" t="s">
        <v>93</v>
      </c>
      <c r="AV405" s="53" t="s">
        <v>7327</v>
      </c>
      <c r="AW405" s="53" t="s">
        <v>262</v>
      </c>
      <c r="AX405" s="53">
        <v>0</v>
      </c>
      <c r="AY405" s="53" t="s">
        <v>7328</v>
      </c>
      <c r="AZ405" s="53" t="s">
        <v>7329</v>
      </c>
      <c r="BA405" s="58">
        <v>42367</v>
      </c>
      <c r="BB405" s="53">
        <v>0</v>
      </c>
      <c r="BC405" s="58">
        <v>42367</v>
      </c>
      <c r="BD405" s="59" t="s">
        <v>7327</v>
      </c>
      <c r="BE405" s="60">
        <v>587</v>
      </c>
      <c r="BF405" s="61">
        <v>19.566666666666666</v>
      </c>
    </row>
    <row r="406" spans="1:58" s="77" customFormat="1" x14ac:dyDescent="0.25">
      <c r="A406" s="63" t="s">
        <v>7239</v>
      </c>
      <c r="B406" s="51" t="s">
        <v>7332</v>
      </c>
      <c r="C406" s="51"/>
      <c r="D406" s="51"/>
      <c r="E406" s="51"/>
      <c r="F406" s="51"/>
      <c r="G406" s="51"/>
      <c r="H406" s="51"/>
      <c r="I406" s="54" t="s">
        <v>369</v>
      </c>
      <c r="J406" s="51"/>
      <c r="K406" s="51"/>
      <c r="L406" s="51"/>
      <c r="M406" s="51"/>
      <c r="N406" s="51"/>
      <c r="O406" s="62" t="s">
        <v>375</v>
      </c>
      <c r="P406" s="53">
        <v>2310253</v>
      </c>
      <c r="Q406" s="53" t="s">
        <v>7330</v>
      </c>
      <c r="R406" s="53" t="s">
        <v>7331</v>
      </c>
      <c r="S406" s="53" t="s">
        <v>52</v>
      </c>
      <c r="T406" s="51"/>
      <c r="U406" s="51"/>
      <c r="V406" s="51"/>
      <c r="W406" s="53" t="s">
        <v>56</v>
      </c>
      <c r="X406" s="53">
        <v>0</v>
      </c>
      <c r="Y406" s="53">
        <v>0</v>
      </c>
      <c r="Z406" s="53" t="s">
        <v>56</v>
      </c>
      <c r="AA406" s="53" t="s">
        <v>56</v>
      </c>
      <c r="AB406" s="53" t="s">
        <v>56</v>
      </c>
      <c r="AC406" s="53">
        <v>0</v>
      </c>
      <c r="AD406" s="51"/>
      <c r="AE406" s="53">
        <v>0</v>
      </c>
      <c r="AF406" s="53">
        <v>0</v>
      </c>
      <c r="AG406" s="53" t="s">
        <v>58</v>
      </c>
      <c r="AH406" s="53">
        <v>0</v>
      </c>
      <c r="AI406" s="53" t="s">
        <v>59</v>
      </c>
      <c r="AJ406" s="53" t="s">
        <v>60</v>
      </c>
      <c r="AK406" s="51"/>
      <c r="AL406" s="53" t="s">
        <v>61</v>
      </c>
      <c r="AM406" s="53" t="s">
        <v>62</v>
      </c>
      <c r="AN406" s="53" t="s">
        <v>2333</v>
      </c>
      <c r="AO406" s="53" t="s">
        <v>88</v>
      </c>
      <c r="AP406" s="53" t="s">
        <v>169</v>
      </c>
      <c r="AQ406" s="53" t="s">
        <v>65</v>
      </c>
      <c r="AR406" s="53" t="s">
        <v>1155</v>
      </c>
      <c r="AS406" s="53" t="s">
        <v>92</v>
      </c>
      <c r="AT406" s="53" t="s">
        <v>68</v>
      </c>
      <c r="AU406" s="53" t="s">
        <v>93</v>
      </c>
      <c r="AV406" s="53" t="s">
        <v>7327</v>
      </c>
      <c r="AW406" s="53" t="s">
        <v>155</v>
      </c>
      <c r="AX406" s="53">
        <v>0</v>
      </c>
      <c r="AY406" s="53" t="s">
        <v>7332</v>
      </c>
      <c r="AZ406" s="53" t="s">
        <v>2245</v>
      </c>
      <c r="BA406" s="58">
        <v>42615</v>
      </c>
      <c r="BB406" s="53">
        <v>0</v>
      </c>
      <c r="BC406" s="58">
        <v>42615</v>
      </c>
      <c r="BD406" s="59" t="s">
        <v>7327</v>
      </c>
      <c r="BE406" s="60">
        <v>339</v>
      </c>
      <c r="BF406" s="61">
        <v>11.3</v>
      </c>
    </row>
    <row r="407" spans="1:58" s="77" customFormat="1" x14ac:dyDescent="0.25">
      <c r="A407" s="63" t="s">
        <v>7239</v>
      </c>
      <c r="B407" s="51" t="s">
        <v>7339</v>
      </c>
      <c r="C407" s="51"/>
      <c r="D407" s="51"/>
      <c r="E407" s="51"/>
      <c r="F407" s="51"/>
      <c r="G407" s="51"/>
      <c r="H407" s="51"/>
      <c r="I407" s="54" t="s">
        <v>369</v>
      </c>
      <c r="J407" s="51"/>
      <c r="K407" s="51"/>
      <c r="L407" s="51"/>
      <c r="M407" s="51"/>
      <c r="N407" s="51"/>
      <c r="O407" s="62" t="s">
        <v>375</v>
      </c>
      <c r="P407" s="53">
        <v>1705167</v>
      </c>
      <c r="Q407" s="53" t="s">
        <v>7333</v>
      </c>
      <c r="R407" s="53" t="s">
        <v>7334</v>
      </c>
      <c r="S407" s="53" t="s">
        <v>52</v>
      </c>
      <c r="T407" s="51"/>
      <c r="U407" s="51"/>
      <c r="V407" s="51"/>
      <c r="W407" s="53" t="s">
        <v>56</v>
      </c>
      <c r="X407" s="53">
        <v>0</v>
      </c>
      <c r="Y407" s="53">
        <v>0</v>
      </c>
      <c r="Z407" s="53" t="s">
        <v>56</v>
      </c>
      <c r="AA407" s="53" t="s">
        <v>56</v>
      </c>
      <c r="AB407" s="53" t="s">
        <v>56</v>
      </c>
      <c r="AC407" s="53">
        <v>0</v>
      </c>
      <c r="AD407" s="51"/>
      <c r="AE407" s="53">
        <v>0</v>
      </c>
      <c r="AF407" s="53">
        <v>0</v>
      </c>
      <c r="AG407" s="53" t="s">
        <v>58</v>
      </c>
      <c r="AH407" s="53">
        <v>0</v>
      </c>
      <c r="AI407" s="53" t="s">
        <v>59</v>
      </c>
      <c r="AJ407" s="53" t="s">
        <v>60</v>
      </c>
      <c r="AK407" s="51"/>
      <c r="AL407" s="53" t="s">
        <v>61</v>
      </c>
      <c r="AM407" s="53" t="s">
        <v>7335</v>
      </c>
      <c r="AN407" s="53" t="s">
        <v>7336</v>
      </c>
      <c r="AO407" s="53" t="s">
        <v>7336</v>
      </c>
      <c r="AP407" s="53" t="s">
        <v>153</v>
      </c>
      <c r="AQ407" s="53" t="s">
        <v>65</v>
      </c>
      <c r="AR407" s="53" t="s">
        <v>7337</v>
      </c>
      <c r="AS407" s="53" t="s">
        <v>272</v>
      </c>
      <c r="AT407" s="53" t="s">
        <v>7338</v>
      </c>
      <c r="AU407" s="53" t="s">
        <v>434</v>
      </c>
      <c r="AV407" s="53" t="s">
        <v>7251</v>
      </c>
      <c r="AW407" s="53" t="s">
        <v>7252</v>
      </c>
      <c r="AX407" s="53">
        <v>0</v>
      </c>
      <c r="AY407" s="53" t="s">
        <v>7339</v>
      </c>
      <c r="AZ407" s="53" t="s">
        <v>7340</v>
      </c>
      <c r="BA407" s="58">
        <v>41520</v>
      </c>
      <c r="BB407" s="53">
        <v>0</v>
      </c>
      <c r="BC407" s="58">
        <v>41520</v>
      </c>
      <c r="BD407" s="59" t="s">
        <v>7251</v>
      </c>
      <c r="BE407" s="60">
        <v>1438</v>
      </c>
      <c r="BF407" s="61">
        <v>47.93333333333333</v>
      </c>
    </row>
    <row r="408" spans="1:58" s="77" customFormat="1" x14ac:dyDescent="0.25">
      <c r="A408" s="63" t="s">
        <v>7239</v>
      </c>
      <c r="B408" s="51" t="s">
        <v>7343</v>
      </c>
      <c r="C408" s="51"/>
      <c r="D408" s="51"/>
      <c r="E408" s="51"/>
      <c r="F408" s="51"/>
      <c r="G408" s="51"/>
      <c r="H408" s="51"/>
      <c r="I408" s="54" t="s">
        <v>369</v>
      </c>
      <c r="J408" s="51"/>
      <c r="K408" s="51"/>
      <c r="L408" s="51"/>
      <c r="M408" s="51"/>
      <c r="N408" s="51"/>
      <c r="O408" s="62" t="s">
        <v>375</v>
      </c>
      <c r="P408" s="53">
        <v>2084145</v>
      </c>
      <c r="Q408" s="53" t="s">
        <v>7341</v>
      </c>
      <c r="R408" s="53" t="s">
        <v>7342</v>
      </c>
      <c r="S408" s="53" t="s">
        <v>52</v>
      </c>
      <c r="T408" s="51"/>
      <c r="U408" s="51"/>
      <c r="V408" s="51"/>
      <c r="W408" s="53" t="s">
        <v>56</v>
      </c>
      <c r="X408" s="53">
        <v>0</v>
      </c>
      <c r="Y408" s="53">
        <v>0</v>
      </c>
      <c r="Z408" s="53" t="s">
        <v>56</v>
      </c>
      <c r="AA408" s="53" t="s">
        <v>56</v>
      </c>
      <c r="AB408" s="53" t="s">
        <v>56</v>
      </c>
      <c r="AC408" s="53">
        <v>0</v>
      </c>
      <c r="AD408" s="51"/>
      <c r="AE408" s="53">
        <v>0</v>
      </c>
      <c r="AF408" s="53">
        <v>0</v>
      </c>
      <c r="AG408" s="53" t="s">
        <v>58</v>
      </c>
      <c r="AH408" s="53">
        <v>0</v>
      </c>
      <c r="AI408" s="53"/>
      <c r="AJ408" s="53"/>
      <c r="AK408" s="51"/>
      <c r="AL408" s="53" t="s">
        <v>61</v>
      </c>
      <c r="AM408" s="53" t="s">
        <v>7335</v>
      </c>
      <c r="AN408" s="53" t="s">
        <v>7336</v>
      </c>
      <c r="AO408" s="53" t="s">
        <v>7336</v>
      </c>
      <c r="AP408" s="53" t="s">
        <v>153</v>
      </c>
      <c r="AQ408" s="53" t="s">
        <v>65</v>
      </c>
      <c r="AR408" s="53" t="s">
        <v>7337</v>
      </c>
      <c r="AS408" s="53" t="s">
        <v>272</v>
      </c>
      <c r="AT408" s="53" t="s">
        <v>7338</v>
      </c>
      <c r="AU408" s="53" t="s">
        <v>434</v>
      </c>
      <c r="AV408" s="53" t="s">
        <v>7251</v>
      </c>
      <c r="AW408" s="53" t="s">
        <v>7252</v>
      </c>
      <c r="AX408" s="53">
        <v>0</v>
      </c>
      <c r="AY408" s="53" t="s">
        <v>7343</v>
      </c>
      <c r="AZ408" s="53" t="s">
        <v>5836</v>
      </c>
      <c r="BA408" s="58">
        <v>42131</v>
      </c>
      <c r="BB408" s="53">
        <v>0</v>
      </c>
      <c r="BC408" s="58">
        <v>42131</v>
      </c>
      <c r="BD408" s="59" t="s">
        <v>7251</v>
      </c>
      <c r="BE408" s="60">
        <v>827</v>
      </c>
      <c r="BF408" s="61">
        <v>27.566666666666666</v>
      </c>
    </row>
    <row r="409" spans="1:58" s="77" customFormat="1" x14ac:dyDescent="0.25">
      <c r="A409" s="63" t="s">
        <v>7239</v>
      </c>
      <c r="B409" s="51" t="s">
        <v>7736</v>
      </c>
      <c r="C409" s="51"/>
      <c r="D409" s="51"/>
      <c r="E409" s="51"/>
      <c r="F409" s="51"/>
      <c r="G409" s="51"/>
      <c r="H409" s="51"/>
      <c r="I409" s="54" t="s">
        <v>902</v>
      </c>
      <c r="J409" s="51"/>
      <c r="K409" s="51"/>
      <c r="L409" s="51"/>
      <c r="M409" s="51"/>
      <c r="N409" s="51"/>
      <c r="O409" s="57" t="s">
        <v>49</v>
      </c>
      <c r="P409" s="53">
        <v>369114</v>
      </c>
      <c r="Q409" s="53" t="s">
        <v>7730</v>
      </c>
      <c r="R409" s="53" t="s">
        <v>7731</v>
      </c>
      <c r="S409" s="53" t="s">
        <v>52</v>
      </c>
      <c r="T409" s="51" t="s">
        <v>7732</v>
      </c>
      <c r="U409" s="51" t="s">
        <v>7733</v>
      </c>
      <c r="V409" s="51" t="s">
        <v>7734</v>
      </c>
      <c r="W409" s="53" t="s">
        <v>56</v>
      </c>
      <c r="X409" s="53">
        <v>67230</v>
      </c>
      <c r="Y409" s="53">
        <v>70920</v>
      </c>
      <c r="Z409" s="53" t="s">
        <v>56</v>
      </c>
      <c r="AA409" s="53" t="s">
        <v>56</v>
      </c>
      <c r="AB409" s="53" t="s">
        <v>56</v>
      </c>
      <c r="AC409" s="53">
        <v>67230</v>
      </c>
      <c r="AD409" s="51" t="s">
        <v>57</v>
      </c>
      <c r="AE409" s="53">
        <v>67230</v>
      </c>
      <c r="AF409" s="53">
        <v>95324.99</v>
      </c>
      <c r="AG409" s="53" t="s">
        <v>58</v>
      </c>
      <c r="AH409" s="53">
        <v>0</v>
      </c>
      <c r="AI409" s="53" t="s">
        <v>150</v>
      </c>
      <c r="AJ409" s="53"/>
      <c r="AK409" s="51"/>
      <c r="AL409" s="53" t="s">
        <v>61</v>
      </c>
      <c r="AM409" s="53" t="s">
        <v>270</v>
      </c>
      <c r="AN409" s="53" t="s">
        <v>728</v>
      </c>
      <c r="AO409" s="53" t="s">
        <v>2326</v>
      </c>
      <c r="AP409" s="53" t="s">
        <v>187</v>
      </c>
      <c r="AQ409" s="53" t="s">
        <v>65</v>
      </c>
      <c r="AR409" s="53" t="s">
        <v>3459</v>
      </c>
      <c r="AS409" s="53" t="s">
        <v>272</v>
      </c>
      <c r="AT409" s="53" t="s">
        <v>273</v>
      </c>
      <c r="AU409" s="53" t="s">
        <v>93</v>
      </c>
      <c r="AV409" s="53" t="s">
        <v>7735</v>
      </c>
      <c r="AW409" s="53" t="s">
        <v>231</v>
      </c>
      <c r="AX409" s="53">
        <v>0</v>
      </c>
      <c r="AY409" s="53" t="s">
        <v>7736</v>
      </c>
      <c r="AZ409" s="58">
        <v>37489</v>
      </c>
      <c r="BA409" s="58">
        <v>37966</v>
      </c>
      <c r="BB409" s="53">
        <v>0</v>
      </c>
      <c r="BC409" s="58">
        <v>37966</v>
      </c>
      <c r="BD409" s="59" t="s">
        <v>7735</v>
      </c>
      <c r="BE409" s="60">
        <v>5006</v>
      </c>
      <c r="BF409" s="61">
        <v>166.86666666666667</v>
      </c>
    </row>
    <row r="410" spans="1:58" s="77" customFormat="1" x14ac:dyDescent="0.25">
      <c r="A410" s="63" t="s">
        <v>7239</v>
      </c>
      <c r="B410" s="51" t="s">
        <v>7739</v>
      </c>
      <c r="C410" s="51"/>
      <c r="D410" s="51"/>
      <c r="E410" s="51"/>
      <c r="F410" s="51"/>
      <c r="G410" s="51"/>
      <c r="H410" s="51"/>
      <c r="I410" s="54" t="s">
        <v>902</v>
      </c>
      <c r="J410" s="51"/>
      <c r="K410" s="51"/>
      <c r="L410" s="51"/>
      <c r="M410" s="51"/>
      <c r="N410" s="51"/>
      <c r="O410" s="57" t="s">
        <v>49</v>
      </c>
      <c r="P410" s="53">
        <v>362372</v>
      </c>
      <c r="Q410" s="53" t="s">
        <v>7737</v>
      </c>
      <c r="R410" s="53" t="s">
        <v>7738</v>
      </c>
      <c r="S410" s="53" t="s">
        <v>52</v>
      </c>
      <c r="T410" s="51"/>
      <c r="U410" s="51"/>
      <c r="V410" s="51"/>
      <c r="W410" s="53" t="s">
        <v>56</v>
      </c>
      <c r="X410" s="53">
        <v>0</v>
      </c>
      <c r="Y410" s="53">
        <v>0</v>
      </c>
      <c r="Z410" s="53" t="s">
        <v>56</v>
      </c>
      <c r="AA410" s="53" t="s">
        <v>56</v>
      </c>
      <c r="AB410" s="53" t="s">
        <v>56</v>
      </c>
      <c r="AC410" s="53">
        <v>0</v>
      </c>
      <c r="AD410" s="51" t="s">
        <v>58</v>
      </c>
      <c r="AE410" s="53">
        <v>0</v>
      </c>
      <c r="AF410" s="53">
        <v>2000</v>
      </c>
      <c r="AG410" s="53" t="s">
        <v>58</v>
      </c>
      <c r="AH410" s="53">
        <v>0</v>
      </c>
      <c r="AI410" s="53" t="s">
        <v>150</v>
      </c>
      <c r="AJ410" s="53" t="s">
        <v>562</v>
      </c>
      <c r="AK410" s="51" t="s">
        <v>563</v>
      </c>
      <c r="AL410" s="53" t="s">
        <v>61</v>
      </c>
      <c r="AM410" s="53" t="s">
        <v>270</v>
      </c>
      <c r="AN410" s="53" t="s">
        <v>151</v>
      </c>
      <c r="AO410" s="53" t="s">
        <v>260</v>
      </c>
      <c r="AP410" s="53" t="s">
        <v>347</v>
      </c>
      <c r="AQ410" s="53" t="s">
        <v>65</v>
      </c>
      <c r="AR410" s="53" t="s">
        <v>2327</v>
      </c>
      <c r="AS410" s="53" t="s">
        <v>2138</v>
      </c>
      <c r="AT410" s="53" t="s">
        <v>775</v>
      </c>
      <c r="AU410" s="53" t="s">
        <v>93</v>
      </c>
      <c r="AV410" s="53" t="s">
        <v>7735</v>
      </c>
      <c r="AW410" s="53" t="s">
        <v>191</v>
      </c>
      <c r="AX410" s="53">
        <v>0</v>
      </c>
      <c r="AY410" s="53" t="s">
        <v>7739</v>
      </c>
      <c r="AZ410" s="58">
        <v>37761</v>
      </c>
      <c r="BA410" s="58">
        <v>37917</v>
      </c>
      <c r="BB410" s="53">
        <v>0</v>
      </c>
      <c r="BC410" s="58">
        <v>37917</v>
      </c>
      <c r="BD410" s="59" t="s">
        <v>7735</v>
      </c>
      <c r="BE410" s="60">
        <v>5055</v>
      </c>
      <c r="BF410" s="61">
        <v>168.5</v>
      </c>
    </row>
    <row r="411" spans="1:58" s="77" customFormat="1" x14ac:dyDescent="0.25">
      <c r="A411" s="63" t="s">
        <v>7239</v>
      </c>
      <c r="B411" s="51" t="s">
        <v>7742</v>
      </c>
      <c r="C411" s="51"/>
      <c r="D411" s="51"/>
      <c r="E411" s="51"/>
      <c r="F411" s="51"/>
      <c r="G411" s="51"/>
      <c r="H411" s="51"/>
      <c r="I411" s="54" t="s">
        <v>369</v>
      </c>
      <c r="J411" s="51"/>
      <c r="K411" s="51"/>
      <c r="L411" s="51"/>
      <c r="M411" s="51"/>
      <c r="N411" s="51"/>
      <c r="O411" s="57" t="s">
        <v>49</v>
      </c>
      <c r="P411" s="53">
        <v>600469</v>
      </c>
      <c r="Q411" s="53" t="s">
        <v>7740</v>
      </c>
      <c r="R411" s="53" t="s">
        <v>7741</v>
      </c>
      <c r="S411" s="53" t="s">
        <v>52</v>
      </c>
      <c r="T411" s="51"/>
      <c r="U411" s="51"/>
      <c r="V411" s="51"/>
      <c r="W411" s="53" t="s">
        <v>56</v>
      </c>
      <c r="X411" s="53">
        <v>0</v>
      </c>
      <c r="Y411" s="53">
        <v>0</v>
      </c>
      <c r="Z411" s="53" t="s">
        <v>56</v>
      </c>
      <c r="AA411" s="53" t="s">
        <v>56</v>
      </c>
      <c r="AB411" s="53" t="s">
        <v>56</v>
      </c>
      <c r="AC411" s="53">
        <v>0</v>
      </c>
      <c r="AD411" s="51"/>
      <c r="AE411" s="53">
        <v>0</v>
      </c>
      <c r="AF411" s="53">
        <v>3078.47</v>
      </c>
      <c r="AG411" s="53" t="s">
        <v>58</v>
      </c>
      <c r="AH411" s="53">
        <v>0</v>
      </c>
      <c r="AI411" s="53" t="s">
        <v>150</v>
      </c>
      <c r="AJ411" s="53" t="s">
        <v>60</v>
      </c>
      <c r="AK411" s="51"/>
      <c r="AL411" s="53" t="s">
        <v>61</v>
      </c>
      <c r="AM411" s="53" t="s">
        <v>7335</v>
      </c>
      <c r="AN411" s="53" t="s">
        <v>7336</v>
      </c>
      <c r="AO411" s="53" t="s">
        <v>7336</v>
      </c>
      <c r="AP411" s="53" t="s">
        <v>169</v>
      </c>
      <c r="AQ411" s="53" t="s">
        <v>65</v>
      </c>
      <c r="AR411" s="53" t="s">
        <v>7337</v>
      </c>
      <c r="AS411" s="53" t="s">
        <v>272</v>
      </c>
      <c r="AT411" s="53" t="s">
        <v>7338</v>
      </c>
      <c r="AU411" s="53" t="s">
        <v>434</v>
      </c>
      <c r="AV411" s="53" t="s">
        <v>7251</v>
      </c>
      <c r="AW411" s="53" t="s">
        <v>7252</v>
      </c>
      <c r="AX411" s="53">
        <v>0</v>
      </c>
      <c r="AY411" s="53" t="s">
        <v>7742</v>
      </c>
      <c r="AZ411" s="58">
        <v>39205</v>
      </c>
      <c r="BA411" s="58">
        <v>39216</v>
      </c>
      <c r="BB411" s="53">
        <v>0</v>
      </c>
      <c r="BC411" s="58">
        <v>39216</v>
      </c>
      <c r="BD411" s="59" t="s">
        <v>7251</v>
      </c>
      <c r="BE411" s="60">
        <v>3742</v>
      </c>
      <c r="BF411" s="61">
        <v>124.73333333333333</v>
      </c>
    </row>
    <row r="412" spans="1:58" s="77" customFormat="1" x14ac:dyDescent="0.25">
      <c r="A412" s="63" t="s">
        <v>7239</v>
      </c>
      <c r="B412" s="51" t="s">
        <v>7746</v>
      </c>
      <c r="C412" s="51"/>
      <c r="D412" s="51"/>
      <c r="E412" s="51"/>
      <c r="F412" s="51"/>
      <c r="G412" s="51"/>
      <c r="H412" s="51"/>
      <c r="I412" s="54" t="s">
        <v>48</v>
      </c>
      <c r="J412" s="51"/>
      <c r="K412" s="51"/>
      <c r="L412" s="51"/>
      <c r="M412" s="51"/>
      <c r="N412" s="51"/>
      <c r="O412" s="62" t="s">
        <v>375</v>
      </c>
      <c r="P412" s="53">
        <v>1533814</v>
      </c>
      <c r="Q412" s="53" t="s">
        <v>7743</v>
      </c>
      <c r="R412" s="53" t="s">
        <v>7744</v>
      </c>
      <c r="S412" s="53" t="s">
        <v>52</v>
      </c>
      <c r="T412" s="51"/>
      <c r="U412" s="51"/>
      <c r="V412" s="51"/>
      <c r="W412" s="53" t="s">
        <v>56</v>
      </c>
      <c r="X412" s="53">
        <v>0</v>
      </c>
      <c r="Y412" s="53">
        <v>0</v>
      </c>
      <c r="Z412" s="53" t="s">
        <v>56</v>
      </c>
      <c r="AA412" s="53" t="s">
        <v>56</v>
      </c>
      <c r="AB412" s="53" t="s">
        <v>56</v>
      </c>
      <c r="AC412" s="53">
        <v>0</v>
      </c>
      <c r="AD412" s="51"/>
      <c r="AE412" s="53">
        <v>0</v>
      </c>
      <c r="AF412" s="53">
        <v>0</v>
      </c>
      <c r="AG412" s="53" t="s">
        <v>58</v>
      </c>
      <c r="AH412" s="53">
        <v>0</v>
      </c>
      <c r="AI412" s="53" t="s">
        <v>59</v>
      </c>
      <c r="AJ412" s="53" t="s">
        <v>60</v>
      </c>
      <c r="AK412" s="51"/>
      <c r="AL412" s="53" t="s">
        <v>61</v>
      </c>
      <c r="AM412" s="53" t="s">
        <v>86</v>
      </c>
      <c r="AN412" s="53" t="s">
        <v>2333</v>
      </c>
      <c r="AO412" s="53" t="s">
        <v>88</v>
      </c>
      <c r="AP412" s="53" t="s">
        <v>4152</v>
      </c>
      <c r="AQ412" s="53" t="s">
        <v>65</v>
      </c>
      <c r="AR412" s="53" t="s">
        <v>466</v>
      </c>
      <c r="AS412" s="53" t="s">
        <v>272</v>
      </c>
      <c r="AT412" s="53" t="s">
        <v>273</v>
      </c>
      <c r="AU412" s="53" t="s">
        <v>93</v>
      </c>
      <c r="AV412" s="53" t="s">
        <v>7745</v>
      </c>
      <c r="AW412" s="53" t="s">
        <v>223</v>
      </c>
      <c r="AX412" s="53">
        <v>0</v>
      </c>
      <c r="AY412" s="53" t="s">
        <v>7746</v>
      </c>
      <c r="AZ412" s="58">
        <v>41187</v>
      </c>
      <c r="BA412" s="58">
        <v>41200</v>
      </c>
      <c r="BB412" s="53">
        <v>0</v>
      </c>
      <c r="BC412" s="58">
        <v>41200</v>
      </c>
      <c r="BD412" s="59" t="s">
        <v>7745</v>
      </c>
      <c r="BE412" s="60">
        <v>1777</v>
      </c>
      <c r="BF412" s="61">
        <v>59.233333333333334</v>
      </c>
    </row>
    <row r="413" spans="1:58" s="77" customFormat="1" x14ac:dyDescent="0.25">
      <c r="A413" s="63" t="s">
        <v>7239</v>
      </c>
      <c r="B413" s="51" t="s">
        <v>7751</v>
      </c>
      <c r="C413" s="51"/>
      <c r="D413" s="51"/>
      <c r="E413" s="51"/>
      <c r="F413" s="51"/>
      <c r="G413" s="51"/>
      <c r="H413" s="51"/>
      <c r="I413" s="54" t="s">
        <v>902</v>
      </c>
      <c r="J413" s="51"/>
      <c r="K413" s="51"/>
      <c r="L413" s="51"/>
      <c r="M413" s="51"/>
      <c r="N413" s="51"/>
      <c r="O413" s="62" t="s">
        <v>375</v>
      </c>
      <c r="P413" s="53">
        <v>2237072</v>
      </c>
      <c r="Q413" s="53" t="s">
        <v>7747</v>
      </c>
      <c r="R413" s="53" t="s">
        <v>7748</v>
      </c>
      <c r="S413" s="53" t="s">
        <v>52</v>
      </c>
      <c r="T413" s="51"/>
      <c r="U413" s="51"/>
      <c r="V413" s="51"/>
      <c r="W413" s="53" t="s">
        <v>56</v>
      </c>
      <c r="X413" s="53">
        <v>0</v>
      </c>
      <c r="Y413" s="53">
        <v>0</v>
      </c>
      <c r="Z413" s="53" t="s">
        <v>56</v>
      </c>
      <c r="AA413" s="53" t="s">
        <v>56</v>
      </c>
      <c r="AB413" s="53" t="s">
        <v>56</v>
      </c>
      <c r="AC413" s="53">
        <v>0</v>
      </c>
      <c r="AD413" s="51"/>
      <c r="AE413" s="53">
        <v>0</v>
      </c>
      <c r="AF413" s="53">
        <v>0</v>
      </c>
      <c r="AG413" s="53" t="s">
        <v>58</v>
      </c>
      <c r="AH413" s="53">
        <v>0</v>
      </c>
      <c r="AI413" s="53" t="s">
        <v>59</v>
      </c>
      <c r="AJ413" s="53" t="s">
        <v>60</v>
      </c>
      <c r="AK413" s="51"/>
      <c r="AL413" s="53" t="s">
        <v>61</v>
      </c>
      <c r="AM413" s="53" t="s">
        <v>86</v>
      </c>
      <c r="AN413" s="53" t="s">
        <v>161</v>
      </c>
      <c r="AO413" s="53" t="s">
        <v>88</v>
      </c>
      <c r="AP413" s="53" t="s">
        <v>89</v>
      </c>
      <c r="AQ413" s="53" t="s">
        <v>103</v>
      </c>
      <c r="AR413" s="53" t="s">
        <v>7749</v>
      </c>
      <c r="AS413" s="53" t="s">
        <v>2138</v>
      </c>
      <c r="AT413" s="53" t="s">
        <v>775</v>
      </c>
      <c r="AU413" s="53" t="s">
        <v>93</v>
      </c>
      <c r="AV413" s="53" t="s">
        <v>7750</v>
      </c>
      <c r="AW413" s="53" t="s">
        <v>191</v>
      </c>
      <c r="AX413" s="53">
        <v>0</v>
      </c>
      <c r="AY413" s="53" t="s">
        <v>7751</v>
      </c>
      <c r="AZ413" s="58">
        <v>42461</v>
      </c>
      <c r="BA413" s="58">
        <v>42476</v>
      </c>
      <c r="BB413" s="53">
        <v>0</v>
      </c>
      <c r="BC413" s="58">
        <v>42476</v>
      </c>
      <c r="BD413" s="59" t="s">
        <v>7750</v>
      </c>
      <c r="BE413" s="60">
        <v>488</v>
      </c>
      <c r="BF413" s="61">
        <v>16.266666666666666</v>
      </c>
    </row>
    <row r="414" spans="1:58" s="77" customFormat="1" x14ac:dyDescent="0.25">
      <c r="A414" s="63" t="s">
        <v>7239</v>
      </c>
      <c r="B414" s="51" t="s">
        <v>7757</v>
      </c>
      <c r="C414" s="51"/>
      <c r="D414" s="51"/>
      <c r="E414" s="51"/>
      <c r="F414" s="51"/>
      <c r="G414" s="51"/>
      <c r="H414" s="51"/>
      <c r="I414" s="54" t="s">
        <v>48</v>
      </c>
      <c r="J414" s="51"/>
      <c r="K414" s="51"/>
      <c r="L414" s="51"/>
      <c r="M414" s="51"/>
      <c r="N414" s="51"/>
      <c r="O414" s="62" t="s">
        <v>375</v>
      </c>
      <c r="P414" s="53">
        <v>2427441</v>
      </c>
      <c r="Q414" s="53" t="s">
        <v>7752</v>
      </c>
      <c r="R414" s="53" t="s">
        <v>7753</v>
      </c>
      <c r="S414" s="53" t="s">
        <v>129</v>
      </c>
      <c r="T414" s="51" t="s">
        <v>7754</v>
      </c>
      <c r="U414" s="51" t="s">
        <v>7755</v>
      </c>
      <c r="V414" s="51" t="s">
        <v>7756</v>
      </c>
      <c r="W414" s="53" t="s">
        <v>56</v>
      </c>
      <c r="X414" s="53">
        <v>0</v>
      </c>
      <c r="Y414" s="53">
        <v>0</v>
      </c>
      <c r="Z414" s="53" t="s">
        <v>56</v>
      </c>
      <c r="AA414" s="53" t="s">
        <v>56</v>
      </c>
      <c r="AB414" s="53" t="s">
        <v>56</v>
      </c>
      <c r="AC414" s="53">
        <v>0</v>
      </c>
      <c r="AD414" s="51"/>
      <c r="AE414" s="53">
        <v>0</v>
      </c>
      <c r="AF414" s="53">
        <v>0</v>
      </c>
      <c r="AG414" s="53" t="s">
        <v>58</v>
      </c>
      <c r="AH414" s="53">
        <v>0</v>
      </c>
      <c r="AI414" s="53" t="s">
        <v>59</v>
      </c>
      <c r="AJ414" s="53" t="s">
        <v>60</v>
      </c>
      <c r="AK414" s="51"/>
      <c r="AL414" s="53" t="s">
        <v>61</v>
      </c>
      <c r="AM414" s="53" t="s">
        <v>133</v>
      </c>
      <c r="AN414" s="53" t="s">
        <v>1543</v>
      </c>
      <c r="AO414" s="53" t="s">
        <v>88</v>
      </c>
      <c r="AP414" s="53" t="s">
        <v>89</v>
      </c>
      <c r="AQ414" s="53" t="s">
        <v>103</v>
      </c>
      <c r="AR414" s="53" t="s">
        <v>215</v>
      </c>
      <c r="AS414" s="53" t="s">
        <v>105</v>
      </c>
      <c r="AT414" s="53" t="s">
        <v>68</v>
      </c>
      <c r="AU414" s="53" t="s">
        <v>93</v>
      </c>
      <c r="AV414" s="53" t="s">
        <v>7735</v>
      </c>
      <c r="AW414" s="53" t="s">
        <v>223</v>
      </c>
      <c r="AX414" s="53">
        <v>0</v>
      </c>
      <c r="AY414" s="53" t="s">
        <v>7757</v>
      </c>
      <c r="AZ414" s="58">
        <v>42808</v>
      </c>
      <c r="BA414" s="58">
        <v>42815</v>
      </c>
      <c r="BB414" s="53">
        <v>0</v>
      </c>
      <c r="BC414" s="58">
        <v>42815</v>
      </c>
      <c r="BD414" s="59" t="s">
        <v>7735</v>
      </c>
      <c r="BE414" s="60">
        <v>157</v>
      </c>
      <c r="BF414" s="61">
        <v>5.2333333333333334</v>
      </c>
    </row>
    <row r="415" spans="1:58" s="77" customFormat="1" x14ac:dyDescent="0.25">
      <c r="A415" s="63" t="s">
        <v>7239</v>
      </c>
      <c r="B415" s="51" t="s">
        <v>7763</v>
      </c>
      <c r="C415" s="51"/>
      <c r="D415" s="51"/>
      <c r="E415" s="51"/>
      <c r="F415" s="51"/>
      <c r="G415" s="51"/>
      <c r="H415" s="51"/>
      <c r="I415" s="54" t="s">
        <v>48</v>
      </c>
      <c r="J415" s="51"/>
      <c r="K415" s="51"/>
      <c r="L415" s="51"/>
      <c r="M415" s="51"/>
      <c r="N415" s="51"/>
      <c r="O415" s="62" t="s">
        <v>375</v>
      </c>
      <c r="P415" s="53">
        <v>2214030</v>
      </c>
      <c r="Q415" s="53" t="s">
        <v>7758</v>
      </c>
      <c r="R415" s="53" t="s">
        <v>7759</v>
      </c>
      <c r="S415" s="53" t="s">
        <v>52</v>
      </c>
      <c r="T415" s="51" t="s">
        <v>527</v>
      </c>
      <c r="U415" s="51" t="s">
        <v>7760</v>
      </c>
      <c r="V415" s="51"/>
      <c r="W415" s="53" t="s">
        <v>56</v>
      </c>
      <c r="X415" s="53">
        <v>0</v>
      </c>
      <c r="Y415" s="53">
        <v>0</v>
      </c>
      <c r="Z415" s="53" t="s">
        <v>56</v>
      </c>
      <c r="AA415" s="53" t="s">
        <v>56</v>
      </c>
      <c r="AB415" s="53" t="s">
        <v>56</v>
      </c>
      <c r="AC415" s="53">
        <v>0</v>
      </c>
      <c r="AD415" s="51"/>
      <c r="AE415" s="53">
        <v>0</v>
      </c>
      <c r="AF415" s="53">
        <v>0</v>
      </c>
      <c r="AG415" s="53" t="s">
        <v>58</v>
      </c>
      <c r="AH415" s="53">
        <v>0</v>
      </c>
      <c r="AI415" s="53" t="s">
        <v>59</v>
      </c>
      <c r="AJ415" s="53" t="s">
        <v>60</v>
      </c>
      <c r="AK415" s="51"/>
      <c r="AL415" s="53" t="s">
        <v>61</v>
      </c>
      <c r="AM415" s="53" t="s">
        <v>62</v>
      </c>
      <c r="AN415" s="53" t="s">
        <v>63</v>
      </c>
      <c r="AO415" s="53" t="s">
        <v>88</v>
      </c>
      <c r="AP415" s="53" t="s">
        <v>153</v>
      </c>
      <c r="AQ415" s="53" t="s">
        <v>65</v>
      </c>
      <c r="AR415" s="53" t="s">
        <v>7761</v>
      </c>
      <c r="AS415" s="53" t="s">
        <v>283</v>
      </c>
      <c r="AT415" s="53" t="s">
        <v>284</v>
      </c>
      <c r="AU415" s="53" t="s">
        <v>93</v>
      </c>
      <c r="AV415" s="53" t="s">
        <v>7762</v>
      </c>
      <c r="AW415" s="53" t="s">
        <v>223</v>
      </c>
      <c r="AX415" s="53">
        <v>0</v>
      </c>
      <c r="AY415" s="53" t="s">
        <v>7763</v>
      </c>
      <c r="AZ415" s="58">
        <v>42411</v>
      </c>
      <c r="BA415" s="58">
        <v>42430</v>
      </c>
      <c r="BB415" s="53">
        <v>0</v>
      </c>
      <c r="BC415" s="58">
        <v>42430</v>
      </c>
      <c r="BD415" s="59" t="s">
        <v>7762</v>
      </c>
      <c r="BE415" s="60">
        <v>533</v>
      </c>
      <c r="BF415" s="61">
        <v>17.766666666666666</v>
      </c>
    </row>
    <row r="416" spans="1:58" s="77" customFormat="1" x14ac:dyDescent="0.25">
      <c r="A416" s="63" t="s">
        <v>7239</v>
      </c>
      <c r="B416" s="51" t="s">
        <v>7767</v>
      </c>
      <c r="C416" s="51"/>
      <c r="D416" s="51"/>
      <c r="E416" s="51"/>
      <c r="F416" s="51"/>
      <c r="G416" s="51"/>
      <c r="H416" s="51"/>
      <c r="I416" s="54" t="s">
        <v>48</v>
      </c>
      <c r="J416" s="51"/>
      <c r="K416" s="51"/>
      <c r="L416" s="51"/>
      <c r="M416" s="51"/>
      <c r="N416" s="51"/>
      <c r="O416" s="62" t="s">
        <v>375</v>
      </c>
      <c r="P416" s="53">
        <v>2168617</v>
      </c>
      <c r="Q416" s="53" t="s">
        <v>7764</v>
      </c>
      <c r="R416" s="53" t="s">
        <v>7765</v>
      </c>
      <c r="S416" s="53" t="s">
        <v>52</v>
      </c>
      <c r="T416" s="51"/>
      <c r="U416" s="51"/>
      <c r="V416" s="51"/>
      <c r="W416" s="53" t="s">
        <v>56</v>
      </c>
      <c r="X416" s="53">
        <v>0</v>
      </c>
      <c r="Y416" s="53">
        <v>0</v>
      </c>
      <c r="Z416" s="53" t="s">
        <v>56</v>
      </c>
      <c r="AA416" s="53" t="s">
        <v>56</v>
      </c>
      <c r="AB416" s="53" t="s">
        <v>56</v>
      </c>
      <c r="AC416" s="53">
        <v>0</v>
      </c>
      <c r="AD416" s="51"/>
      <c r="AE416" s="53">
        <v>0</v>
      </c>
      <c r="AF416" s="53">
        <v>0</v>
      </c>
      <c r="AG416" s="53" t="s">
        <v>58</v>
      </c>
      <c r="AH416" s="53">
        <v>0</v>
      </c>
      <c r="AI416" s="53" t="s">
        <v>59</v>
      </c>
      <c r="AJ416" s="53" t="s">
        <v>60</v>
      </c>
      <c r="AK416" s="51"/>
      <c r="AL416" s="53" t="s">
        <v>61</v>
      </c>
      <c r="AM416" s="53" t="s">
        <v>62</v>
      </c>
      <c r="AN416" s="53" t="s">
        <v>1614</v>
      </c>
      <c r="AO416" s="53" t="s">
        <v>88</v>
      </c>
      <c r="AP416" s="53" t="s">
        <v>2367</v>
      </c>
      <c r="AQ416" s="53" t="s">
        <v>65</v>
      </c>
      <c r="AR416" s="53" t="s">
        <v>406</v>
      </c>
      <c r="AS416" s="53" t="s">
        <v>283</v>
      </c>
      <c r="AT416" s="53" t="s">
        <v>284</v>
      </c>
      <c r="AU416" s="53" t="s">
        <v>93</v>
      </c>
      <c r="AV416" s="53" t="s">
        <v>7766</v>
      </c>
      <c r="AW416" s="53" t="s">
        <v>106</v>
      </c>
      <c r="AX416" s="53">
        <v>0</v>
      </c>
      <c r="AY416" s="53" t="s">
        <v>7767</v>
      </c>
      <c r="AZ416" s="58">
        <v>42292</v>
      </c>
      <c r="BA416" s="58">
        <v>42313</v>
      </c>
      <c r="BB416" s="53">
        <v>0</v>
      </c>
      <c r="BC416" s="58">
        <v>42313</v>
      </c>
      <c r="BD416" s="59" t="s">
        <v>7766</v>
      </c>
      <c r="BE416" s="60">
        <v>652</v>
      </c>
      <c r="BF416" s="61">
        <v>21.733333333333334</v>
      </c>
    </row>
    <row r="417" spans="1:58" s="77" customFormat="1" x14ac:dyDescent="0.25">
      <c r="A417" s="63" t="s">
        <v>7239</v>
      </c>
      <c r="B417" s="51" t="s">
        <v>7770</v>
      </c>
      <c r="C417" s="51"/>
      <c r="D417" s="51"/>
      <c r="E417" s="51"/>
      <c r="F417" s="51"/>
      <c r="G417" s="51"/>
      <c r="H417" s="51"/>
      <c r="I417" s="54" t="s">
        <v>48</v>
      </c>
      <c r="J417" s="51"/>
      <c r="K417" s="51"/>
      <c r="L417" s="51"/>
      <c r="M417" s="51"/>
      <c r="N417" s="51"/>
      <c r="O417" s="62" t="s">
        <v>375</v>
      </c>
      <c r="P417" s="53">
        <v>2284193</v>
      </c>
      <c r="Q417" s="53" t="s">
        <v>7768</v>
      </c>
      <c r="R417" s="53" t="s">
        <v>7313</v>
      </c>
      <c r="S417" s="53" t="s">
        <v>52</v>
      </c>
      <c r="T417" s="51"/>
      <c r="U417" s="51"/>
      <c r="V417" s="51"/>
      <c r="W417" s="53" t="s">
        <v>56</v>
      </c>
      <c r="X417" s="53">
        <v>0</v>
      </c>
      <c r="Y417" s="53">
        <v>0</v>
      </c>
      <c r="Z417" s="53" t="s">
        <v>56</v>
      </c>
      <c r="AA417" s="53" t="s">
        <v>56</v>
      </c>
      <c r="AB417" s="53" t="s">
        <v>56</v>
      </c>
      <c r="AC417" s="53">
        <v>0</v>
      </c>
      <c r="AD417" s="51"/>
      <c r="AE417" s="53">
        <v>0</v>
      </c>
      <c r="AF417" s="53">
        <v>0</v>
      </c>
      <c r="AG417" s="53" t="s">
        <v>58</v>
      </c>
      <c r="AH417" s="53">
        <v>0</v>
      </c>
      <c r="AI417" s="53" t="s">
        <v>59</v>
      </c>
      <c r="AJ417" s="53" t="s">
        <v>60</v>
      </c>
      <c r="AK417" s="51"/>
      <c r="AL417" s="53" t="s">
        <v>61</v>
      </c>
      <c r="AM417" s="53" t="s">
        <v>62</v>
      </c>
      <c r="AN417" s="53" t="s">
        <v>87</v>
      </c>
      <c r="AO417" s="53" t="s">
        <v>88</v>
      </c>
      <c r="AP417" s="53" t="s">
        <v>7769</v>
      </c>
      <c r="AQ417" s="53" t="s">
        <v>65</v>
      </c>
      <c r="AR417" s="53" t="s">
        <v>406</v>
      </c>
      <c r="AS417" s="53" t="s">
        <v>283</v>
      </c>
      <c r="AT417" s="53" t="s">
        <v>284</v>
      </c>
      <c r="AU417" s="53" t="s">
        <v>93</v>
      </c>
      <c r="AV417" s="53" t="s">
        <v>7766</v>
      </c>
      <c r="AW417" s="53" t="s">
        <v>106</v>
      </c>
      <c r="AX417" s="53">
        <v>0</v>
      </c>
      <c r="AY417" s="53" t="s">
        <v>7770</v>
      </c>
      <c r="AZ417" s="58">
        <v>42527</v>
      </c>
      <c r="BA417" s="58">
        <v>42571</v>
      </c>
      <c r="BB417" s="53">
        <v>0</v>
      </c>
      <c r="BC417" s="58">
        <v>42571</v>
      </c>
      <c r="BD417" s="59" t="s">
        <v>7766</v>
      </c>
      <c r="BE417" s="60">
        <v>394</v>
      </c>
      <c r="BF417" s="61">
        <v>13.133333333333333</v>
      </c>
    </row>
    <row r="418" spans="1:58" s="77" customFormat="1" x14ac:dyDescent="0.25">
      <c r="A418" s="63" t="s">
        <v>7239</v>
      </c>
      <c r="B418" s="51" t="s">
        <v>7774</v>
      </c>
      <c r="C418" s="51"/>
      <c r="D418" s="51"/>
      <c r="E418" s="51"/>
      <c r="F418" s="51"/>
      <c r="G418" s="51"/>
      <c r="H418" s="51"/>
      <c r="I418" s="54" t="s">
        <v>48</v>
      </c>
      <c r="J418" s="51"/>
      <c r="K418" s="51"/>
      <c r="L418" s="51"/>
      <c r="M418" s="51"/>
      <c r="N418" s="51"/>
      <c r="O418" s="62" t="s">
        <v>375</v>
      </c>
      <c r="P418" s="53">
        <v>2431674</v>
      </c>
      <c r="Q418" s="53" t="s">
        <v>7771</v>
      </c>
      <c r="R418" s="53" t="s">
        <v>7772</v>
      </c>
      <c r="S418" s="53" t="s">
        <v>52</v>
      </c>
      <c r="T418" s="51"/>
      <c r="U418" s="51"/>
      <c r="V418" s="51"/>
      <c r="W418" s="53" t="s">
        <v>56</v>
      </c>
      <c r="X418" s="53">
        <v>0</v>
      </c>
      <c r="Y418" s="53">
        <v>0</v>
      </c>
      <c r="Z418" s="53" t="s">
        <v>56</v>
      </c>
      <c r="AA418" s="53" t="s">
        <v>56</v>
      </c>
      <c r="AB418" s="53" t="s">
        <v>56</v>
      </c>
      <c r="AC418" s="53">
        <v>0</v>
      </c>
      <c r="AD418" s="51"/>
      <c r="AE418" s="53">
        <v>0</v>
      </c>
      <c r="AF418" s="53">
        <v>0</v>
      </c>
      <c r="AG418" s="53" t="s">
        <v>58</v>
      </c>
      <c r="AH418" s="53">
        <v>0</v>
      </c>
      <c r="AI418" s="53" t="s">
        <v>59</v>
      </c>
      <c r="AJ418" s="53" t="s">
        <v>60</v>
      </c>
      <c r="AK418" s="51"/>
      <c r="AL418" s="53" t="s">
        <v>61</v>
      </c>
      <c r="AM418" s="53" t="s">
        <v>62</v>
      </c>
      <c r="AN418" s="53" t="s">
        <v>3562</v>
      </c>
      <c r="AO418" s="53" t="s">
        <v>88</v>
      </c>
      <c r="AP418" s="53" t="s">
        <v>89</v>
      </c>
      <c r="AQ418" s="53" t="s">
        <v>103</v>
      </c>
      <c r="AR418" s="53" t="s">
        <v>7773</v>
      </c>
      <c r="AS418" s="53" t="s">
        <v>105</v>
      </c>
      <c r="AT418" s="53" t="s">
        <v>68</v>
      </c>
      <c r="AU418" s="53" t="s">
        <v>93</v>
      </c>
      <c r="AV418" s="53" t="s">
        <v>7735</v>
      </c>
      <c r="AW418" s="53" t="s">
        <v>106</v>
      </c>
      <c r="AX418" s="53">
        <v>0</v>
      </c>
      <c r="AY418" s="53" t="s">
        <v>7774</v>
      </c>
      <c r="AZ418" s="58">
        <v>42820</v>
      </c>
      <c r="BA418" s="58">
        <v>42824</v>
      </c>
      <c r="BB418" s="53">
        <v>0</v>
      </c>
      <c r="BC418" s="58">
        <v>42824</v>
      </c>
      <c r="BD418" s="59" t="s">
        <v>7735</v>
      </c>
      <c r="BE418" s="60">
        <v>148</v>
      </c>
      <c r="BF418" s="61">
        <v>4.9333333333333336</v>
      </c>
    </row>
    <row r="419" spans="1:58" s="77" customFormat="1" x14ac:dyDescent="0.25">
      <c r="A419" s="63" t="s">
        <v>7239</v>
      </c>
      <c r="B419" s="51" t="s">
        <v>7778</v>
      </c>
      <c r="C419" s="51"/>
      <c r="D419" s="51"/>
      <c r="E419" s="51"/>
      <c r="F419" s="51"/>
      <c r="G419" s="51"/>
      <c r="H419" s="51"/>
      <c r="I419" s="54" t="s">
        <v>902</v>
      </c>
      <c r="J419" s="51"/>
      <c r="K419" s="51"/>
      <c r="L419" s="51"/>
      <c r="M419" s="51"/>
      <c r="N419" s="51"/>
      <c r="O419" s="62" t="s">
        <v>375</v>
      </c>
      <c r="P419" s="53">
        <v>1936629</v>
      </c>
      <c r="Q419" s="53" t="s">
        <v>7775</v>
      </c>
      <c r="R419" s="53" t="s">
        <v>7776</v>
      </c>
      <c r="S419" s="53" t="s">
        <v>52</v>
      </c>
      <c r="T419" s="51"/>
      <c r="U419" s="51" t="s">
        <v>7777</v>
      </c>
      <c r="V419" s="51"/>
      <c r="W419" s="53" t="s">
        <v>56</v>
      </c>
      <c r="X419" s="53">
        <v>0</v>
      </c>
      <c r="Y419" s="53">
        <v>0</v>
      </c>
      <c r="Z419" s="53" t="s">
        <v>56</v>
      </c>
      <c r="AA419" s="53" t="s">
        <v>56</v>
      </c>
      <c r="AB419" s="53" t="s">
        <v>56</v>
      </c>
      <c r="AC419" s="53">
        <v>0</v>
      </c>
      <c r="AD419" s="51"/>
      <c r="AE419" s="53">
        <v>0</v>
      </c>
      <c r="AF419" s="53">
        <v>0</v>
      </c>
      <c r="AG419" s="53" t="s">
        <v>58</v>
      </c>
      <c r="AH419" s="53">
        <v>0</v>
      </c>
      <c r="AI419" s="53" t="s">
        <v>150</v>
      </c>
      <c r="AJ419" s="53" t="s">
        <v>60</v>
      </c>
      <c r="AK419" s="51"/>
      <c r="AL419" s="53" t="s">
        <v>61</v>
      </c>
      <c r="AM419" s="53" t="s">
        <v>62</v>
      </c>
      <c r="AN419" s="53" t="s">
        <v>151</v>
      </c>
      <c r="AO419" s="53" t="s">
        <v>152</v>
      </c>
      <c r="AP419" s="53" t="s">
        <v>169</v>
      </c>
      <c r="AQ419" s="53" t="s">
        <v>65</v>
      </c>
      <c r="AR419" s="53" t="s">
        <v>1765</v>
      </c>
      <c r="AS419" s="53" t="s">
        <v>92</v>
      </c>
      <c r="AT419" s="53" t="s">
        <v>68</v>
      </c>
      <c r="AU419" s="53" t="s">
        <v>93</v>
      </c>
      <c r="AV419" s="53" t="s">
        <v>7745</v>
      </c>
      <c r="AW419" s="53" t="s">
        <v>191</v>
      </c>
      <c r="AX419" s="53">
        <v>0</v>
      </c>
      <c r="AY419" s="53" t="s">
        <v>7778</v>
      </c>
      <c r="AZ419" s="58">
        <v>41877</v>
      </c>
      <c r="BA419" s="58">
        <v>41901</v>
      </c>
      <c r="BB419" s="53">
        <v>0</v>
      </c>
      <c r="BC419" s="58">
        <v>41901</v>
      </c>
      <c r="BD419" s="59" t="s">
        <v>7745</v>
      </c>
      <c r="BE419" s="60">
        <v>1076</v>
      </c>
      <c r="BF419" s="61">
        <v>35.866666666666667</v>
      </c>
    </row>
    <row r="420" spans="1:58" s="77" customFormat="1" x14ac:dyDescent="0.25">
      <c r="A420" s="63" t="s">
        <v>7239</v>
      </c>
      <c r="B420" s="51" t="s">
        <v>7781</v>
      </c>
      <c r="C420" s="51"/>
      <c r="D420" s="51"/>
      <c r="E420" s="51"/>
      <c r="F420" s="51"/>
      <c r="G420" s="51"/>
      <c r="H420" s="51"/>
      <c r="I420" s="54" t="s">
        <v>48</v>
      </c>
      <c r="J420" s="51"/>
      <c r="K420" s="51"/>
      <c r="L420" s="51"/>
      <c r="M420" s="51"/>
      <c r="N420" s="51"/>
      <c r="O420" s="62" t="s">
        <v>375</v>
      </c>
      <c r="P420" s="53">
        <v>2284084</v>
      </c>
      <c r="Q420" s="53" t="s">
        <v>7779</v>
      </c>
      <c r="R420" s="53" t="s">
        <v>7780</v>
      </c>
      <c r="S420" s="53" t="s">
        <v>52</v>
      </c>
      <c r="T420" s="51"/>
      <c r="U420" s="51"/>
      <c r="V420" s="51"/>
      <c r="W420" s="53" t="s">
        <v>56</v>
      </c>
      <c r="X420" s="53">
        <v>0</v>
      </c>
      <c r="Y420" s="53">
        <v>0</v>
      </c>
      <c r="Z420" s="53" t="s">
        <v>56</v>
      </c>
      <c r="AA420" s="53" t="s">
        <v>56</v>
      </c>
      <c r="AB420" s="53" t="s">
        <v>56</v>
      </c>
      <c r="AC420" s="53">
        <v>0</v>
      </c>
      <c r="AD420" s="51"/>
      <c r="AE420" s="53">
        <v>0</v>
      </c>
      <c r="AF420" s="53">
        <v>0</v>
      </c>
      <c r="AG420" s="53" t="s">
        <v>58</v>
      </c>
      <c r="AH420" s="53">
        <v>0</v>
      </c>
      <c r="AI420" s="53" t="s">
        <v>59</v>
      </c>
      <c r="AJ420" s="53" t="s">
        <v>60</v>
      </c>
      <c r="AK420" s="51"/>
      <c r="AL420" s="53" t="s">
        <v>61</v>
      </c>
      <c r="AM420" s="53" t="s">
        <v>62</v>
      </c>
      <c r="AN420" s="53" t="s">
        <v>142</v>
      </c>
      <c r="AO420" s="53" t="s">
        <v>88</v>
      </c>
      <c r="AP420" s="53" t="s">
        <v>169</v>
      </c>
      <c r="AQ420" s="53" t="s">
        <v>65</v>
      </c>
      <c r="AR420" s="53" t="s">
        <v>406</v>
      </c>
      <c r="AS420" s="53" t="s">
        <v>283</v>
      </c>
      <c r="AT420" s="53" t="s">
        <v>284</v>
      </c>
      <c r="AU420" s="53" t="s">
        <v>93</v>
      </c>
      <c r="AV420" s="53" t="s">
        <v>7745</v>
      </c>
      <c r="AW420" s="53" t="s">
        <v>106</v>
      </c>
      <c r="AX420" s="53">
        <v>0</v>
      </c>
      <c r="AY420" s="53" t="s">
        <v>7781</v>
      </c>
      <c r="AZ420" s="58">
        <v>42544</v>
      </c>
      <c r="BA420" s="58">
        <v>42570</v>
      </c>
      <c r="BB420" s="53">
        <v>0</v>
      </c>
      <c r="BC420" s="58">
        <v>42570</v>
      </c>
      <c r="BD420" s="59" t="s">
        <v>7745</v>
      </c>
      <c r="BE420" s="60">
        <v>407</v>
      </c>
      <c r="BF420" s="61">
        <v>13.566666666666666</v>
      </c>
    </row>
    <row r="421" spans="1:58" s="77" customFormat="1" x14ac:dyDescent="0.25">
      <c r="A421" s="63" t="s">
        <v>7239</v>
      </c>
      <c r="B421" s="51" t="s">
        <v>7786</v>
      </c>
      <c r="C421" s="51"/>
      <c r="D421" s="51"/>
      <c r="E421" s="51"/>
      <c r="F421" s="51"/>
      <c r="G421" s="51"/>
      <c r="H421" s="51"/>
      <c r="I421" s="54" t="s">
        <v>369</v>
      </c>
      <c r="J421" s="51"/>
      <c r="K421" s="51"/>
      <c r="L421" s="51"/>
      <c r="M421" s="51"/>
      <c r="N421" s="51"/>
      <c r="O421" s="62" t="s">
        <v>375</v>
      </c>
      <c r="P421" s="53">
        <v>2453997</v>
      </c>
      <c r="Q421" s="53" t="s">
        <v>7782</v>
      </c>
      <c r="R421" s="53" t="s">
        <v>7783</v>
      </c>
      <c r="S421" s="53" t="s">
        <v>52</v>
      </c>
      <c r="T421" s="51"/>
      <c r="U421" s="51"/>
      <c r="V421" s="51"/>
      <c r="W421" s="53" t="s">
        <v>56</v>
      </c>
      <c r="X421" s="53">
        <v>0</v>
      </c>
      <c r="Y421" s="53">
        <v>0</v>
      </c>
      <c r="Z421" s="53" t="s">
        <v>56</v>
      </c>
      <c r="AA421" s="53" t="s">
        <v>56</v>
      </c>
      <c r="AB421" s="53" t="s">
        <v>56</v>
      </c>
      <c r="AC421" s="53">
        <v>0</v>
      </c>
      <c r="AD421" s="51"/>
      <c r="AE421" s="53">
        <v>0</v>
      </c>
      <c r="AF421" s="53">
        <v>0</v>
      </c>
      <c r="AG421" s="53" t="s">
        <v>58</v>
      </c>
      <c r="AH421" s="53">
        <v>0</v>
      </c>
      <c r="AI421" s="53" t="s">
        <v>59</v>
      </c>
      <c r="AJ421" s="53" t="s">
        <v>60</v>
      </c>
      <c r="AK421" s="51"/>
      <c r="AL421" s="53" t="s">
        <v>61</v>
      </c>
      <c r="AM421" s="53" t="s">
        <v>62</v>
      </c>
      <c r="AN421" s="53" t="s">
        <v>142</v>
      </c>
      <c r="AO421" s="53" t="s">
        <v>88</v>
      </c>
      <c r="AP421" s="53" t="s">
        <v>89</v>
      </c>
      <c r="AQ421" s="53" t="s">
        <v>103</v>
      </c>
      <c r="AR421" s="53" t="s">
        <v>7784</v>
      </c>
      <c r="AS421" s="53" t="s">
        <v>92</v>
      </c>
      <c r="AT421" s="53" t="s">
        <v>68</v>
      </c>
      <c r="AU421" s="53" t="s">
        <v>93</v>
      </c>
      <c r="AV421" s="53" t="s">
        <v>7785</v>
      </c>
      <c r="AW421" s="53" t="s">
        <v>202</v>
      </c>
      <c r="AX421" s="53">
        <v>0</v>
      </c>
      <c r="AY421" s="53" t="s">
        <v>7786</v>
      </c>
      <c r="AZ421" s="58">
        <v>42836</v>
      </c>
      <c r="BA421" s="58">
        <v>42885</v>
      </c>
      <c r="BB421" s="53">
        <v>0</v>
      </c>
      <c r="BC421" s="58">
        <v>42885</v>
      </c>
      <c r="BD421" s="59" t="s">
        <v>7785</v>
      </c>
      <c r="BE421" s="60">
        <v>83</v>
      </c>
      <c r="BF421" s="61">
        <v>2.7666666666666666</v>
      </c>
    </row>
    <row r="422" spans="1:58" s="77" customFormat="1" x14ac:dyDescent="0.25">
      <c r="A422" s="63" t="s">
        <v>7239</v>
      </c>
      <c r="B422" s="51" t="s">
        <v>7789</v>
      </c>
      <c r="C422" s="51"/>
      <c r="D422" s="51"/>
      <c r="E422" s="51"/>
      <c r="F422" s="51"/>
      <c r="G422" s="51"/>
      <c r="H422" s="51"/>
      <c r="I422" s="54" t="s">
        <v>369</v>
      </c>
      <c r="J422" s="51"/>
      <c r="K422" s="51"/>
      <c r="L422" s="51"/>
      <c r="M422" s="51"/>
      <c r="N422" s="51"/>
      <c r="O422" s="62" t="s">
        <v>375</v>
      </c>
      <c r="P422" s="53">
        <v>2151632</v>
      </c>
      <c r="Q422" s="53" t="s">
        <v>7787</v>
      </c>
      <c r="R422" s="53" t="s">
        <v>7788</v>
      </c>
      <c r="S422" s="53" t="s">
        <v>52</v>
      </c>
      <c r="T422" s="51"/>
      <c r="U422" s="51"/>
      <c r="V422" s="51"/>
      <c r="W422" s="53" t="s">
        <v>56</v>
      </c>
      <c r="X422" s="53">
        <v>0</v>
      </c>
      <c r="Y422" s="53">
        <v>0</v>
      </c>
      <c r="Z422" s="53" t="s">
        <v>56</v>
      </c>
      <c r="AA422" s="53" t="s">
        <v>56</v>
      </c>
      <c r="AB422" s="53" t="s">
        <v>56</v>
      </c>
      <c r="AC422" s="53">
        <v>0</v>
      </c>
      <c r="AD422" s="51"/>
      <c r="AE422" s="53">
        <v>0</v>
      </c>
      <c r="AF422" s="53">
        <v>0</v>
      </c>
      <c r="AG422" s="53" t="s">
        <v>58</v>
      </c>
      <c r="AH422" s="53">
        <v>0</v>
      </c>
      <c r="AI422" s="53" t="s">
        <v>59</v>
      </c>
      <c r="AJ422" s="53" t="s">
        <v>60</v>
      </c>
      <c r="AK422" s="51"/>
      <c r="AL422" s="53" t="s">
        <v>61</v>
      </c>
      <c r="AM422" s="53" t="s">
        <v>62</v>
      </c>
      <c r="AN422" s="53" t="s">
        <v>63</v>
      </c>
      <c r="AO422" s="53" t="s">
        <v>64</v>
      </c>
      <c r="AP422" s="53" t="s">
        <v>153</v>
      </c>
      <c r="AQ422" s="53" t="s">
        <v>65</v>
      </c>
      <c r="AR422" s="53" t="s">
        <v>7472</v>
      </c>
      <c r="AS422" s="53" t="s">
        <v>92</v>
      </c>
      <c r="AT422" s="53" t="s">
        <v>68</v>
      </c>
      <c r="AU422" s="53" t="s">
        <v>93</v>
      </c>
      <c r="AV422" s="53" t="s">
        <v>7735</v>
      </c>
      <c r="AW422" s="53" t="s">
        <v>202</v>
      </c>
      <c r="AX422" s="53">
        <v>0</v>
      </c>
      <c r="AY422" s="53" t="s">
        <v>7789</v>
      </c>
      <c r="AZ422" s="58">
        <v>42247</v>
      </c>
      <c r="BA422" s="58">
        <v>42269</v>
      </c>
      <c r="BB422" s="53">
        <v>0</v>
      </c>
      <c r="BC422" s="58">
        <v>42269</v>
      </c>
      <c r="BD422" s="59" t="s">
        <v>7735</v>
      </c>
      <c r="BE422" s="60">
        <v>703</v>
      </c>
      <c r="BF422" s="61">
        <v>23.433333333333334</v>
      </c>
    </row>
    <row r="423" spans="1:58" s="77" customFormat="1" x14ac:dyDescent="0.25">
      <c r="A423" s="63" t="s">
        <v>7239</v>
      </c>
      <c r="B423" s="51" t="s">
        <v>7794</v>
      </c>
      <c r="C423" s="51"/>
      <c r="D423" s="51"/>
      <c r="E423" s="51"/>
      <c r="F423" s="51"/>
      <c r="G423" s="51"/>
      <c r="H423" s="51"/>
      <c r="I423" s="54" t="s">
        <v>369</v>
      </c>
      <c r="J423" s="51"/>
      <c r="K423" s="51"/>
      <c r="L423" s="51"/>
      <c r="M423" s="51"/>
      <c r="N423" s="51"/>
      <c r="O423" s="62" t="s">
        <v>375</v>
      </c>
      <c r="P423" s="53">
        <v>2420721</v>
      </c>
      <c r="Q423" s="53" t="s">
        <v>7790</v>
      </c>
      <c r="R423" s="53" t="s">
        <v>7791</v>
      </c>
      <c r="S423" s="53" t="s">
        <v>52</v>
      </c>
      <c r="T423" s="51" t="s">
        <v>7792</v>
      </c>
      <c r="U423" s="51"/>
      <c r="V423" s="51"/>
      <c r="W423" s="53" t="s">
        <v>56</v>
      </c>
      <c r="X423" s="53">
        <v>0</v>
      </c>
      <c r="Y423" s="53">
        <v>0</v>
      </c>
      <c r="Z423" s="53" t="s">
        <v>56</v>
      </c>
      <c r="AA423" s="53" t="s">
        <v>56</v>
      </c>
      <c r="AB423" s="53" t="s">
        <v>56</v>
      </c>
      <c r="AC423" s="53">
        <v>0</v>
      </c>
      <c r="AD423" s="51"/>
      <c r="AE423" s="53">
        <v>0</v>
      </c>
      <c r="AF423" s="53">
        <v>0</v>
      </c>
      <c r="AG423" s="53" t="s">
        <v>58</v>
      </c>
      <c r="AH423" s="53">
        <v>0</v>
      </c>
      <c r="AI423" s="53" t="s">
        <v>59</v>
      </c>
      <c r="AJ423" s="53" t="s">
        <v>60</v>
      </c>
      <c r="AK423" s="51"/>
      <c r="AL423" s="53" t="s">
        <v>61</v>
      </c>
      <c r="AM423" s="53" t="s">
        <v>62</v>
      </c>
      <c r="AN423" s="53" t="s">
        <v>63</v>
      </c>
      <c r="AO423" s="53" t="s">
        <v>88</v>
      </c>
      <c r="AP423" s="53" t="s">
        <v>89</v>
      </c>
      <c r="AQ423" s="53" t="s">
        <v>103</v>
      </c>
      <c r="AR423" s="53" t="s">
        <v>458</v>
      </c>
      <c r="AS423" s="53" t="s">
        <v>105</v>
      </c>
      <c r="AT423" s="53" t="s">
        <v>68</v>
      </c>
      <c r="AU423" s="53" t="s">
        <v>93</v>
      </c>
      <c r="AV423" s="53" t="s">
        <v>7793</v>
      </c>
      <c r="AW423" s="53" t="s">
        <v>124</v>
      </c>
      <c r="AX423" s="53">
        <v>0</v>
      </c>
      <c r="AY423" s="53" t="s">
        <v>7794</v>
      </c>
      <c r="AZ423" s="58">
        <v>42789</v>
      </c>
      <c r="BA423" s="58">
        <v>42796</v>
      </c>
      <c r="BB423" s="53">
        <v>0</v>
      </c>
      <c r="BC423" s="58">
        <v>42796</v>
      </c>
      <c r="BD423" s="59" t="s">
        <v>7793</v>
      </c>
      <c r="BE423" s="60">
        <v>179</v>
      </c>
      <c r="BF423" s="61">
        <v>5.9666666666666668</v>
      </c>
    </row>
    <row r="424" spans="1:58" s="77" customFormat="1" x14ac:dyDescent="0.25">
      <c r="A424" s="63" t="s">
        <v>7239</v>
      </c>
      <c r="B424" s="51" t="s">
        <v>7797</v>
      </c>
      <c r="C424" s="51"/>
      <c r="D424" s="51"/>
      <c r="E424" s="51"/>
      <c r="F424" s="51"/>
      <c r="G424" s="51"/>
      <c r="H424" s="51"/>
      <c r="I424" s="54" t="s">
        <v>369</v>
      </c>
      <c r="J424" s="51"/>
      <c r="K424" s="51"/>
      <c r="L424" s="51"/>
      <c r="M424" s="51"/>
      <c r="N424" s="51"/>
      <c r="O424" s="62" t="s">
        <v>375</v>
      </c>
      <c r="P424" s="53">
        <v>2128169</v>
      </c>
      <c r="Q424" s="53" t="s">
        <v>7795</v>
      </c>
      <c r="R424" s="53" t="s">
        <v>7796</v>
      </c>
      <c r="S424" s="53" t="s">
        <v>52</v>
      </c>
      <c r="T424" s="51"/>
      <c r="U424" s="51" t="s">
        <v>244</v>
      </c>
      <c r="V424" s="51"/>
      <c r="W424" s="53" t="s">
        <v>56</v>
      </c>
      <c r="X424" s="53">
        <v>0</v>
      </c>
      <c r="Y424" s="53">
        <v>0</v>
      </c>
      <c r="Z424" s="53" t="s">
        <v>56</v>
      </c>
      <c r="AA424" s="53" t="s">
        <v>56</v>
      </c>
      <c r="AB424" s="53" t="s">
        <v>56</v>
      </c>
      <c r="AC424" s="53">
        <v>0</v>
      </c>
      <c r="AD424" s="51"/>
      <c r="AE424" s="53">
        <v>0</v>
      </c>
      <c r="AF424" s="53">
        <v>0</v>
      </c>
      <c r="AG424" s="53" t="s">
        <v>58</v>
      </c>
      <c r="AH424" s="53">
        <v>0</v>
      </c>
      <c r="AI424" s="53" t="s">
        <v>150</v>
      </c>
      <c r="AJ424" s="53" t="s">
        <v>60</v>
      </c>
      <c r="AK424" s="51"/>
      <c r="AL424" s="53" t="s">
        <v>61</v>
      </c>
      <c r="AM424" s="53" t="s">
        <v>62</v>
      </c>
      <c r="AN424" s="53" t="s">
        <v>151</v>
      </c>
      <c r="AO424" s="53" t="s">
        <v>152</v>
      </c>
      <c r="AP424" s="53" t="s">
        <v>347</v>
      </c>
      <c r="AQ424" s="53" t="s">
        <v>65</v>
      </c>
      <c r="AR424" s="53" t="s">
        <v>4295</v>
      </c>
      <c r="AS424" s="53" t="s">
        <v>283</v>
      </c>
      <c r="AT424" s="53" t="s">
        <v>284</v>
      </c>
      <c r="AU424" s="53" t="s">
        <v>93</v>
      </c>
      <c r="AV424" s="53" t="s">
        <v>7766</v>
      </c>
      <c r="AW424" s="53" t="s">
        <v>554</v>
      </c>
      <c r="AX424" s="53">
        <v>0</v>
      </c>
      <c r="AY424" s="53" t="s">
        <v>7797</v>
      </c>
      <c r="AZ424" s="58">
        <v>42198</v>
      </c>
      <c r="BA424" s="58">
        <v>42215</v>
      </c>
      <c r="BB424" s="53">
        <v>0</v>
      </c>
      <c r="BC424" s="58">
        <v>42215</v>
      </c>
      <c r="BD424" s="59" t="s">
        <v>7766</v>
      </c>
      <c r="BE424" s="60">
        <v>750</v>
      </c>
      <c r="BF424" s="61">
        <v>25</v>
      </c>
    </row>
    <row r="425" spans="1:58" s="77" customFormat="1" x14ac:dyDescent="0.25">
      <c r="A425" s="63" t="s">
        <v>7239</v>
      </c>
      <c r="B425" s="51" t="s">
        <v>7802</v>
      </c>
      <c r="C425" s="51"/>
      <c r="D425" s="51"/>
      <c r="E425" s="51"/>
      <c r="F425" s="51"/>
      <c r="G425" s="51"/>
      <c r="H425" s="51"/>
      <c r="I425" s="54" t="s">
        <v>369</v>
      </c>
      <c r="J425" s="51"/>
      <c r="K425" s="51"/>
      <c r="L425" s="51"/>
      <c r="M425" s="51"/>
      <c r="N425" s="51"/>
      <c r="O425" s="62" t="s">
        <v>375</v>
      </c>
      <c r="P425" s="53">
        <v>2401068</v>
      </c>
      <c r="Q425" s="53" t="s">
        <v>7798</v>
      </c>
      <c r="R425" s="53" t="s">
        <v>7799</v>
      </c>
      <c r="S425" s="53" t="s">
        <v>52</v>
      </c>
      <c r="T425" s="51" t="s">
        <v>7800</v>
      </c>
      <c r="U425" s="51" t="s">
        <v>3592</v>
      </c>
      <c r="V425" s="51"/>
      <c r="W425" s="53" t="s">
        <v>56</v>
      </c>
      <c r="X425" s="53">
        <v>0</v>
      </c>
      <c r="Y425" s="53">
        <v>0</v>
      </c>
      <c r="Z425" s="53" t="s">
        <v>56</v>
      </c>
      <c r="AA425" s="53" t="s">
        <v>56</v>
      </c>
      <c r="AB425" s="53" t="s">
        <v>56</v>
      </c>
      <c r="AC425" s="53">
        <v>0</v>
      </c>
      <c r="AD425" s="51"/>
      <c r="AE425" s="53">
        <v>0</v>
      </c>
      <c r="AF425" s="53">
        <v>0</v>
      </c>
      <c r="AG425" s="53" t="s">
        <v>58</v>
      </c>
      <c r="AH425" s="53">
        <v>0</v>
      </c>
      <c r="AI425" s="53" t="s">
        <v>150</v>
      </c>
      <c r="AJ425" s="53" t="s">
        <v>60</v>
      </c>
      <c r="AK425" s="51"/>
      <c r="AL425" s="53" t="s">
        <v>61</v>
      </c>
      <c r="AM425" s="53" t="s">
        <v>62</v>
      </c>
      <c r="AN425" s="53" t="s">
        <v>1563</v>
      </c>
      <c r="AO425" s="53" t="s">
        <v>260</v>
      </c>
      <c r="AP425" s="53" t="s">
        <v>3115</v>
      </c>
      <c r="AQ425" s="53" t="s">
        <v>65</v>
      </c>
      <c r="AR425" s="53" t="s">
        <v>201</v>
      </c>
      <c r="AS425" s="53" t="s">
        <v>92</v>
      </c>
      <c r="AT425" s="53" t="s">
        <v>68</v>
      </c>
      <c r="AU425" s="53" t="s">
        <v>93</v>
      </c>
      <c r="AV425" s="53" t="s">
        <v>7801</v>
      </c>
      <c r="AW425" s="53" t="s">
        <v>554</v>
      </c>
      <c r="AX425" s="53">
        <v>0</v>
      </c>
      <c r="AY425" s="53" t="s">
        <v>7802</v>
      </c>
      <c r="AZ425" s="58">
        <v>42719</v>
      </c>
      <c r="BA425" s="58">
        <v>42726</v>
      </c>
      <c r="BB425" s="53">
        <v>0</v>
      </c>
      <c r="BC425" s="58">
        <v>42726</v>
      </c>
      <c r="BD425" s="59" t="s">
        <v>7801</v>
      </c>
      <c r="BE425" s="60">
        <v>250</v>
      </c>
      <c r="BF425" s="61">
        <v>8.3333333333333339</v>
      </c>
    </row>
    <row r="426" spans="1:58" s="77" customFormat="1" x14ac:dyDescent="0.25">
      <c r="A426" s="63" t="s">
        <v>7239</v>
      </c>
      <c r="B426" s="51" t="s">
        <v>7805</v>
      </c>
      <c r="C426" s="51"/>
      <c r="D426" s="51"/>
      <c r="E426" s="51"/>
      <c r="F426" s="51"/>
      <c r="G426" s="51"/>
      <c r="H426" s="51"/>
      <c r="I426" s="54" t="s">
        <v>903</v>
      </c>
      <c r="J426" s="51"/>
      <c r="K426" s="51"/>
      <c r="L426" s="51"/>
      <c r="M426" s="51"/>
      <c r="N426" s="51"/>
      <c r="O426" s="62" t="s">
        <v>375</v>
      </c>
      <c r="P426" s="53">
        <v>2119591</v>
      </c>
      <c r="Q426" s="53" t="s">
        <v>7803</v>
      </c>
      <c r="R426" s="53" t="s">
        <v>7804</v>
      </c>
      <c r="S426" s="53" t="s">
        <v>52</v>
      </c>
      <c r="T426" s="51"/>
      <c r="U426" s="51" t="s">
        <v>160</v>
      </c>
      <c r="V426" s="51"/>
      <c r="W426" s="53" t="s">
        <v>56</v>
      </c>
      <c r="X426" s="53">
        <v>0</v>
      </c>
      <c r="Y426" s="53">
        <v>0</v>
      </c>
      <c r="Z426" s="53" t="s">
        <v>56</v>
      </c>
      <c r="AA426" s="53" t="s">
        <v>56</v>
      </c>
      <c r="AB426" s="53" t="s">
        <v>56</v>
      </c>
      <c r="AC426" s="53">
        <v>0</v>
      </c>
      <c r="AD426" s="51"/>
      <c r="AE426" s="53">
        <v>0</v>
      </c>
      <c r="AF426" s="53">
        <v>0</v>
      </c>
      <c r="AG426" s="53" t="s">
        <v>58</v>
      </c>
      <c r="AH426" s="53">
        <v>0</v>
      </c>
      <c r="AI426" s="53" t="s">
        <v>59</v>
      </c>
      <c r="AJ426" s="53" t="s">
        <v>60</v>
      </c>
      <c r="AK426" s="51"/>
      <c r="AL426" s="53" t="s">
        <v>61</v>
      </c>
      <c r="AM426" s="53" t="s">
        <v>62</v>
      </c>
      <c r="AN426" s="53" t="s">
        <v>3562</v>
      </c>
      <c r="AO426" s="53" t="s">
        <v>3752</v>
      </c>
      <c r="AP426" s="53" t="s">
        <v>169</v>
      </c>
      <c r="AQ426" s="53" t="s">
        <v>65</v>
      </c>
      <c r="AR426" s="53" t="s">
        <v>479</v>
      </c>
      <c r="AS426" s="53" t="s">
        <v>92</v>
      </c>
      <c r="AT426" s="53" t="s">
        <v>68</v>
      </c>
      <c r="AU426" s="53" t="s">
        <v>93</v>
      </c>
      <c r="AV426" s="53" t="s">
        <v>7762</v>
      </c>
      <c r="AW426" s="53" t="s">
        <v>163</v>
      </c>
      <c r="AX426" s="53">
        <v>0</v>
      </c>
      <c r="AY426" s="53" t="s">
        <v>7805</v>
      </c>
      <c r="AZ426" s="58">
        <v>42023</v>
      </c>
      <c r="BA426" s="58">
        <v>42195</v>
      </c>
      <c r="BB426" s="53">
        <v>0</v>
      </c>
      <c r="BC426" s="58">
        <v>42195</v>
      </c>
      <c r="BD426" s="59" t="s">
        <v>7762</v>
      </c>
      <c r="BE426" s="60">
        <v>768</v>
      </c>
      <c r="BF426" s="61">
        <v>25.6</v>
      </c>
    </row>
    <row r="427" spans="1:58" s="77" customFormat="1" x14ac:dyDescent="0.25">
      <c r="A427" s="63" t="s">
        <v>7239</v>
      </c>
      <c r="B427" s="51" t="s">
        <v>7811</v>
      </c>
      <c r="C427" s="51"/>
      <c r="D427" s="51"/>
      <c r="E427" s="51"/>
      <c r="F427" s="51"/>
      <c r="G427" s="51"/>
      <c r="H427" s="51"/>
      <c r="I427" s="54" t="s">
        <v>902</v>
      </c>
      <c r="J427" s="51"/>
      <c r="K427" s="51"/>
      <c r="L427" s="51"/>
      <c r="M427" s="51"/>
      <c r="N427" s="51"/>
      <c r="O427" s="62" t="s">
        <v>375</v>
      </c>
      <c r="P427" s="53">
        <v>2332465</v>
      </c>
      <c r="Q427" s="53" t="s">
        <v>7806</v>
      </c>
      <c r="R427" s="53" t="s">
        <v>7807</v>
      </c>
      <c r="S427" s="53" t="s">
        <v>52</v>
      </c>
      <c r="T427" s="51" t="s">
        <v>7808</v>
      </c>
      <c r="U427" s="51" t="s">
        <v>7809</v>
      </c>
      <c r="V427" s="51"/>
      <c r="W427" s="53" t="s">
        <v>56</v>
      </c>
      <c r="X427" s="53">
        <v>0</v>
      </c>
      <c r="Y427" s="53">
        <v>0</v>
      </c>
      <c r="Z427" s="53" t="s">
        <v>56</v>
      </c>
      <c r="AA427" s="53" t="s">
        <v>56</v>
      </c>
      <c r="AB427" s="53" t="s">
        <v>56</v>
      </c>
      <c r="AC427" s="53">
        <v>0</v>
      </c>
      <c r="AD427" s="51"/>
      <c r="AE427" s="53">
        <v>0</v>
      </c>
      <c r="AF427" s="53">
        <v>0</v>
      </c>
      <c r="AG427" s="53" t="s">
        <v>58</v>
      </c>
      <c r="AH427" s="53">
        <v>0</v>
      </c>
      <c r="AI427" s="53" t="s">
        <v>59</v>
      </c>
      <c r="AJ427" s="53" t="s">
        <v>60</v>
      </c>
      <c r="AK427" s="51"/>
      <c r="AL427" s="53" t="s">
        <v>61</v>
      </c>
      <c r="AM427" s="53" t="s">
        <v>62</v>
      </c>
      <c r="AN427" s="53" t="s">
        <v>63</v>
      </c>
      <c r="AO427" s="53" t="s">
        <v>88</v>
      </c>
      <c r="AP427" s="53" t="s">
        <v>89</v>
      </c>
      <c r="AQ427" s="53" t="s">
        <v>90</v>
      </c>
      <c r="AR427" s="53" t="s">
        <v>1841</v>
      </c>
      <c r="AS427" s="53" t="s">
        <v>92</v>
      </c>
      <c r="AT427" s="53" t="s">
        <v>68</v>
      </c>
      <c r="AU427" s="53" t="s">
        <v>93</v>
      </c>
      <c r="AV427" s="53" t="s">
        <v>7810</v>
      </c>
      <c r="AW427" s="53" t="s">
        <v>262</v>
      </c>
      <c r="AX427" s="53">
        <v>0</v>
      </c>
      <c r="AY427" s="53" t="s">
        <v>7811</v>
      </c>
      <c r="AZ427" s="58">
        <v>42642</v>
      </c>
      <c r="BA427" s="58">
        <v>42648</v>
      </c>
      <c r="BB427" s="53">
        <v>0</v>
      </c>
      <c r="BC427" s="58">
        <v>42648</v>
      </c>
      <c r="BD427" s="59" t="s">
        <v>7810</v>
      </c>
      <c r="BE427" s="60">
        <v>318</v>
      </c>
      <c r="BF427" s="61">
        <v>10.6</v>
      </c>
    </row>
    <row r="428" spans="1:58" s="77" customFormat="1" x14ac:dyDescent="0.25">
      <c r="A428" s="63" t="s">
        <v>7239</v>
      </c>
      <c r="B428" s="51" t="s">
        <v>7815</v>
      </c>
      <c r="C428" s="51"/>
      <c r="D428" s="51"/>
      <c r="E428" s="51"/>
      <c r="F428" s="51"/>
      <c r="G428" s="51"/>
      <c r="H428" s="51"/>
      <c r="I428" s="54" t="s">
        <v>902</v>
      </c>
      <c r="J428" s="51"/>
      <c r="K428" s="51"/>
      <c r="L428" s="51"/>
      <c r="M428" s="51"/>
      <c r="N428" s="51"/>
      <c r="O428" s="62" t="s">
        <v>375</v>
      </c>
      <c r="P428" s="53">
        <v>2141720</v>
      </c>
      <c r="Q428" s="53" t="s">
        <v>7812</v>
      </c>
      <c r="R428" s="53" t="s">
        <v>7813</v>
      </c>
      <c r="S428" s="53" t="s">
        <v>52</v>
      </c>
      <c r="T428" s="51"/>
      <c r="U428" s="51" t="s">
        <v>5470</v>
      </c>
      <c r="V428" s="51"/>
      <c r="W428" s="53" t="s">
        <v>56</v>
      </c>
      <c r="X428" s="53">
        <v>0</v>
      </c>
      <c r="Y428" s="53">
        <v>0</v>
      </c>
      <c r="Z428" s="53" t="s">
        <v>56</v>
      </c>
      <c r="AA428" s="53" t="s">
        <v>56</v>
      </c>
      <c r="AB428" s="53" t="s">
        <v>56</v>
      </c>
      <c r="AC428" s="53">
        <v>0</v>
      </c>
      <c r="AD428" s="51"/>
      <c r="AE428" s="53">
        <v>0</v>
      </c>
      <c r="AF428" s="53">
        <v>0</v>
      </c>
      <c r="AG428" s="53" t="s">
        <v>58</v>
      </c>
      <c r="AH428" s="53">
        <v>0</v>
      </c>
      <c r="AI428" s="53" t="s">
        <v>59</v>
      </c>
      <c r="AJ428" s="53" t="s">
        <v>60</v>
      </c>
      <c r="AK428" s="51"/>
      <c r="AL428" s="53" t="s">
        <v>61</v>
      </c>
      <c r="AM428" s="53" t="s">
        <v>62</v>
      </c>
      <c r="AN428" s="53" t="s">
        <v>63</v>
      </c>
      <c r="AO428" s="53" t="s">
        <v>152</v>
      </c>
      <c r="AP428" s="53" t="s">
        <v>153</v>
      </c>
      <c r="AQ428" s="53" t="s">
        <v>65</v>
      </c>
      <c r="AR428" s="53" t="s">
        <v>3538</v>
      </c>
      <c r="AS428" s="53" t="s">
        <v>774</v>
      </c>
      <c r="AT428" s="53" t="s">
        <v>775</v>
      </c>
      <c r="AU428" s="53" t="s">
        <v>93</v>
      </c>
      <c r="AV428" s="53" t="s">
        <v>7814</v>
      </c>
      <c r="AW428" s="53" t="s">
        <v>262</v>
      </c>
      <c r="AX428" s="53">
        <v>0</v>
      </c>
      <c r="AY428" s="53" t="s">
        <v>7815</v>
      </c>
      <c r="AZ428" s="58">
        <v>42234</v>
      </c>
      <c r="BA428" s="58">
        <v>42247</v>
      </c>
      <c r="BB428" s="53">
        <v>0</v>
      </c>
      <c r="BC428" s="58">
        <v>42247</v>
      </c>
      <c r="BD428" s="59" t="s">
        <v>7814</v>
      </c>
      <c r="BE428" s="60">
        <v>724</v>
      </c>
      <c r="BF428" s="61">
        <v>24.133333333333333</v>
      </c>
    </row>
    <row r="429" spans="1:58" s="77" customFormat="1" x14ac:dyDescent="0.25">
      <c r="A429" s="63" t="s">
        <v>7239</v>
      </c>
      <c r="B429" s="51" t="s">
        <v>7819</v>
      </c>
      <c r="C429" s="51"/>
      <c r="D429" s="51"/>
      <c r="E429" s="51"/>
      <c r="F429" s="51"/>
      <c r="G429" s="51"/>
      <c r="H429" s="51"/>
      <c r="I429" s="54" t="s">
        <v>902</v>
      </c>
      <c r="J429" s="51"/>
      <c r="K429" s="51"/>
      <c r="L429" s="51"/>
      <c r="M429" s="51"/>
      <c r="N429" s="51"/>
      <c r="O429" s="62" t="s">
        <v>375</v>
      </c>
      <c r="P429" s="53">
        <v>2446832</v>
      </c>
      <c r="Q429" s="53" t="s">
        <v>7816</v>
      </c>
      <c r="R429" s="53" t="s">
        <v>7817</v>
      </c>
      <c r="S429" s="53" t="s">
        <v>52</v>
      </c>
      <c r="T429" s="51"/>
      <c r="U429" s="51"/>
      <c r="V429" s="51"/>
      <c r="W429" s="53" t="s">
        <v>56</v>
      </c>
      <c r="X429" s="53">
        <v>0</v>
      </c>
      <c r="Y429" s="53">
        <v>0</v>
      </c>
      <c r="Z429" s="53" t="s">
        <v>56</v>
      </c>
      <c r="AA429" s="53" t="s">
        <v>56</v>
      </c>
      <c r="AB429" s="53" t="s">
        <v>56</v>
      </c>
      <c r="AC429" s="53">
        <v>0</v>
      </c>
      <c r="AD429" s="51"/>
      <c r="AE429" s="53">
        <v>0</v>
      </c>
      <c r="AF429" s="53">
        <v>0</v>
      </c>
      <c r="AG429" s="53" t="s">
        <v>58</v>
      </c>
      <c r="AH429" s="53">
        <v>0</v>
      </c>
      <c r="AI429" s="53" t="s">
        <v>59</v>
      </c>
      <c r="AJ429" s="53" t="s">
        <v>60</v>
      </c>
      <c r="AK429" s="51"/>
      <c r="AL429" s="53" t="s">
        <v>61</v>
      </c>
      <c r="AM429" s="53" t="s">
        <v>62</v>
      </c>
      <c r="AN429" s="53" t="s">
        <v>2333</v>
      </c>
      <c r="AO429" s="53" t="s">
        <v>88</v>
      </c>
      <c r="AP429" s="53" t="s">
        <v>169</v>
      </c>
      <c r="AQ429" s="53" t="s">
        <v>65</v>
      </c>
      <c r="AR429" s="53" t="s">
        <v>7818</v>
      </c>
      <c r="AS429" s="53" t="s">
        <v>283</v>
      </c>
      <c r="AT429" s="53" t="s">
        <v>284</v>
      </c>
      <c r="AU429" s="53" t="s">
        <v>93</v>
      </c>
      <c r="AV429" s="53" t="s">
        <v>7793</v>
      </c>
      <c r="AW429" s="53" t="s">
        <v>262</v>
      </c>
      <c r="AX429" s="53">
        <v>0</v>
      </c>
      <c r="AY429" s="53" t="s">
        <v>7819</v>
      </c>
      <c r="AZ429" s="58">
        <v>42860</v>
      </c>
      <c r="BA429" s="58">
        <v>42866</v>
      </c>
      <c r="BB429" s="53">
        <v>0</v>
      </c>
      <c r="BC429" s="58">
        <v>42866</v>
      </c>
      <c r="BD429" s="59" t="s">
        <v>7793</v>
      </c>
      <c r="BE429" s="60">
        <v>109</v>
      </c>
      <c r="BF429" s="61">
        <v>3.6333333333333333</v>
      </c>
    </row>
    <row r="430" spans="1:58" s="77" customFormat="1" x14ac:dyDescent="0.25">
      <c r="A430" s="63" t="s">
        <v>7239</v>
      </c>
      <c r="B430" s="51" t="s">
        <v>7822</v>
      </c>
      <c r="C430" s="51"/>
      <c r="D430" s="51"/>
      <c r="E430" s="51"/>
      <c r="F430" s="51"/>
      <c r="G430" s="51"/>
      <c r="H430" s="51"/>
      <c r="I430" s="54" t="s">
        <v>369</v>
      </c>
      <c r="J430" s="51"/>
      <c r="K430" s="51"/>
      <c r="L430" s="51"/>
      <c r="M430" s="51"/>
      <c r="N430" s="51"/>
      <c r="O430" s="62" t="s">
        <v>375</v>
      </c>
      <c r="P430" s="53">
        <v>2018109</v>
      </c>
      <c r="Q430" s="53" t="s">
        <v>7820</v>
      </c>
      <c r="R430" s="53" t="s">
        <v>7821</v>
      </c>
      <c r="S430" s="53" t="s">
        <v>52</v>
      </c>
      <c r="T430" s="51"/>
      <c r="U430" s="51"/>
      <c r="V430" s="51"/>
      <c r="W430" s="53" t="s">
        <v>56</v>
      </c>
      <c r="X430" s="53">
        <v>0</v>
      </c>
      <c r="Y430" s="53">
        <v>0</v>
      </c>
      <c r="Z430" s="53" t="s">
        <v>56</v>
      </c>
      <c r="AA430" s="53" t="s">
        <v>56</v>
      </c>
      <c r="AB430" s="53" t="s">
        <v>56</v>
      </c>
      <c r="AC430" s="53">
        <v>0</v>
      </c>
      <c r="AD430" s="51"/>
      <c r="AE430" s="53">
        <v>0</v>
      </c>
      <c r="AF430" s="53">
        <v>0</v>
      </c>
      <c r="AG430" s="53" t="s">
        <v>58</v>
      </c>
      <c r="AH430" s="53">
        <v>0</v>
      </c>
      <c r="AI430" s="53" t="s">
        <v>59</v>
      </c>
      <c r="AJ430" s="53" t="s">
        <v>60</v>
      </c>
      <c r="AK430" s="51"/>
      <c r="AL430" s="53" t="s">
        <v>61</v>
      </c>
      <c r="AM430" s="53" t="s">
        <v>62</v>
      </c>
      <c r="AN430" s="53" t="s">
        <v>142</v>
      </c>
      <c r="AO430" s="53" t="s">
        <v>88</v>
      </c>
      <c r="AP430" s="53" t="s">
        <v>169</v>
      </c>
      <c r="AQ430" s="53" t="s">
        <v>65</v>
      </c>
      <c r="AR430" s="53" t="s">
        <v>5991</v>
      </c>
      <c r="AS430" s="53" t="s">
        <v>283</v>
      </c>
      <c r="AT430" s="53" t="s">
        <v>284</v>
      </c>
      <c r="AU430" s="53" t="s">
        <v>93</v>
      </c>
      <c r="AV430" s="53" t="s">
        <v>7745</v>
      </c>
      <c r="AW430" s="53" t="s">
        <v>155</v>
      </c>
      <c r="AX430" s="53">
        <v>0</v>
      </c>
      <c r="AY430" s="53" t="s">
        <v>7822</v>
      </c>
      <c r="AZ430" s="58">
        <v>42016</v>
      </c>
      <c r="BA430" s="58">
        <v>42025</v>
      </c>
      <c r="BB430" s="53">
        <v>0</v>
      </c>
      <c r="BC430" s="58">
        <v>42025</v>
      </c>
      <c r="BD430" s="59" t="s">
        <v>7745</v>
      </c>
      <c r="BE430" s="60">
        <v>952</v>
      </c>
      <c r="BF430" s="61">
        <v>31.733333333333334</v>
      </c>
    </row>
    <row r="431" spans="1:58" s="77" customFormat="1" x14ac:dyDescent="0.25">
      <c r="A431" s="63" t="s">
        <v>7239</v>
      </c>
      <c r="B431" s="51" t="s">
        <v>7826</v>
      </c>
      <c r="C431" s="51"/>
      <c r="D431" s="51"/>
      <c r="E431" s="51"/>
      <c r="F431" s="51"/>
      <c r="G431" s="51"/>
      <c r="H431" s="51"/>
      <c r="I431" s="54" t="s">
        <v>369</v>
      </c>
      <c r="J431" s="51"/>
      <c r="K431" s="51"/>
      <c r="L431" s="51"/>
      <c r="M431" s="51"/>
      <c r="N431" s="51"/>
      <c r="O431" s="62" t="s">
        <v>375</v>
      </c>
      <c r="P431" s="53">
        <v>2178512</v>
      </c>
      <c r="Q431" s="53" t="s">
        <v>7823</v>
      </c>
      <c r="R431" s="53" t="s">
        <v>7824</v>
      </c>
      <c r="S431" s="53" t="s">
        <v>52</v>
      </c>
      <c r="T431" s="51"/>
      <c r="U431" s="51"/>
      <c r="V431" s="51"/>
      <c r="W431" s="53" t="s">
        <v>56</v>
      </c>
      <c r="X431" s="53">
        <v>0</v>
      </c>
      <c r="Y431" s="53">
        <v>0</v>
      </c>
      <c r="Z431" s="53" t="s">
        <v>56</v>
      </c>
      <c r="AA431" s="53" t="s">
        <v>56</v>
      </c>
      <c r="AB431" s="53" t="s">
        <v>56</v>
      </c>
      <c r="AC431" s="53">
        <v>0</v>
      </c>
      <c r="AD431" s="51"/>
      <c r="AE431" s="53">
        <v>0</v>
      </c>
      <c r="AF431" s="53">
        <v>562160</v>
      </c>
      <c r="AG431" s="53" t="s">
        <v>58</v>
      </c>
      <c r="AH431" s="53">
        <v>0</v>
      </c>
      <c r="AI431" s="53" t="s">
        <v>59</v>
      </c>
      <c r="AJ431" s="53" t="s">
        <v>60</v>
      </c>
      <c r="AK431" s="51"/>
      <c r="AL431" s="53" t="s">
        <v>61</v>
      </c>
      <c r="AM431" s="53" t="s">
        <v>62</v>
      </c>
      <c r="AN431" s="53" t="s">
        <v>142</v>
      </c>
      <c r="AO431" s="53" t="s">
        <v>64</v>
      </c>
      <c r="AP431" s="53" t="s">
        <v>590</v>
      </c>
      <c r="AQ431" s="53" t="s">
        <v>65</v>
      </c>
      <c r="AR431" s="53" t="s">
        <v>1155</v>
      </c>
      <c r="AS431" s="53" t="s">
        <v>92</v>
      </c>
      <c r="AT431" s="53" t="s">
        <v>4835</v>
      </c>
      <c r="AU431" s="53" t="s">
        <v>434</v>
      </c>
      <c r="AV431" s="53" t="s">
        <v>7825</v>
      </c>
      <c r="AW431" s="53" t="s">
        <v>155</v>
      </c>
      <c r="AX431" s="53">
        <v>0</v>
      </c>
      <c r="AY431" s="53" t="s">
        <v>7826</v>
      </c>
      <c r="AZ431" s="58">
        <v>42332</v>
      </c>
      <c r="BA431" s="58">
        <v>42340</v>
      </c>
      <c r="BB431" s="53">
        <v>0</v>
      </c>
      <c r="BC431" s="58">
        <v>42340</v>
      </c>
      <c r="BD431" s="59" t="s">
        <v>7825</v>
      </c>
      <c r="BE431" s="60">
        <v>638</v>
      </c>
      <c r="BF431" s="61">
        <v>21.266666666666666</v>
      </c>
    </row>
    <row r="432" spans="1:58" s="77" customFormat="1" x14ac:dyDescent="0.25">
      <c r="A432" s="63" t="s">
        <v>7239</v>
      </c>
      <c r="B432" s="51" t="s">
        <v>7829</v>
      </c>
      <c r="C432" s="51"/>
      <c r="D432" s="51"/>
      <c r="E432" s="51"/>
      <c r="F432" s="51"/>
      <c r="G432" s="51"/>
      <c r="H432" s="51"/>
      <c r="I432" s="54" t="s">
        <v>48</v>
      </c>
      <c r="J432" s="51"/>
      <c r="K432" s="51"/>
      <c r="L432" s="51"/>
      <c r="M432" s="51"/>
      <c r="N432" s="51"/>
      <c r="O432" s="62" t="s">
        <v>375</v>
      </c>
      <c r="P432" s="53">
        <v>2287213</v>
      </c>
      <c r="Q432" s="53" t="s">
        <v>7827</v>
      </c>
      <c r="R432" s="53" t="s">
        <v>7828</v>
      </c>
      <c r="S432" s="53" t="s">
        <v>52</v>
      </c>
      <c r="T432" s="51"/>
      <c r="U432" s="51" t="s">
        <v>1602</v>
      </c>
      <c r="V432" s="51"/>
      <c r="W432" s="53" t="s">
        <v>56</v>
      </c>
      <c r="X432" s="53">
        <v>0</v>
      </c>
      <c r="Y432" s="53">
        <v>0</v>
      </c>
      <c r="Z432" s="53" t="s">
        <v>56</v>
      </c>
      <c r="AA432" s="53" t="s">
        <v>56</v>
      </c>
      <c r="AB432" s="53" t="s">
        <v>56</v>
      </c>
      <c r="AC432" s="53">
        <v>0</v>
      </c>
      <c r="AD432" s="51"/>
      <c r="AE432" s="53">
        <v>0</v>
      </c>
      <c r="AF432" s="53">
        <v>0</v>
      </c>
      <c r="AG432" s="53" t="s">
        <v>58</v>
      </c>
      <c r="AH432" s="53">
        <v>0</v>
      </c>
      <c r="AI432" s="53" t="s">
        <v>59</v>
      </c>
      <c r="AJ432" s="53" t="s">
        <v>60</v>
      </c>
      <c r="AK432" s="51"/>
      <c r="AL432" s="53" t="s">
        <v>61</v>
      </c>
      <c r="AM432" s="53" t="s">
        <v>345</v>
      </c>
      <c r="AN432" s="53" t="s">
        <v>6327</v>
      </c>
      <c r="AO432" s="53" t="s">
        <v>88</v>
      </c>
      <c r="AP432" s="53" t="s">
        <v>89</v>
      </c>
      <c r="AQ432" s="53" t="s">
        <v>90</v>
      </c>
      <c r="AR432" s="53" t="s">
        <v>201</v>
      </c>
      <c r="AS432" s="53" t="s">
        <v>92</v>
      </c>
      <c r="AT432" s="53" t="s">
        <v>68</v>
      </c>
      <c r="AU432" s="53" t="s">
        <v>93</v>
      </c>
      <c r="AV432" s="53" t="s">
        <v>7735</v>
      </c>
      <c r="AW432" s="53" t="s">
        <v>223</v>
      </c>
      <c r="AX432" s="53">
        <v>0</v>
      </c>
      <c r="AY432" s="53" t="s">
        <v>7829</v>
      </c>
      <c r="AZ432" s="58">
        <v>42570</v>
      </c>
      <c r="BA432" s="58">
        <v>42578</v>
      </c>
      <c r="BB432" s="53">
        <v>0</v>
      </c>
      <c r="BC432" s="58">
        <v>42578</v>
      </c>
      <c r="BD432" s="59" t="s">
        <v>7735</v>
      </c>
      <c r="BE432" s="60">
        <v>394</v>
      </c>
      <c r="BF432" s="61">
        <v>13.133333333333333</v>
      </c>
    </row>
    <row r="433" spans="1:58" s="77" customFormat="1" x14ac:dyDescent="0.25">
      <c r="A433" s="63" t="s">
        <v>7239</v>
      </c>
      <c r="B433" s="51" t="s">
        <v>7833</v>
      </c>
      <c r="C433" s="51"/>
      <c r="D433" s="51"/>
      <c r="E433" s="51"/>
      <c r="F433" s="51"/>
      <c r="G433" s="51"/>
      <c r="H433" s="51"/>
      <c r="I433" s="54" t="s">
        <v>369</v>
      </c>
      <c r="J433" s="51"/>
      <c r="K433" s="51"/>
      <c r="L433" s="51"/>
      <c r="M433" s="51"/>
      <c r="N433" s="51"/>
      <c r="O433" s="62" t="s">
        <v>375</v>
      </c>
      <c r="P433" s="53">
        <v>2266436</v>
      </c>
      <c r="Q433" s="53" t="s">
        <v>7830</v>
      </c>
      <c r="R433" s="53" t="s">
        <v>7831</v>
      </c>
      <c r="S433" s="53" t="s">
        <v>52</v>
      </c>
      <c r="T433" s="51"/>
      <c r="U433" s="51" t="s">
        <v>7832</v>
      </c>
      <c r="V433" s="51"/>
      <c r="W433" s="53" t="s">
        <v>56</v>
      </c>
      <c r="X433" s="53">
        <v>0</v>
      </c>
      <c r="Y433" s="53">
        <v>0</v>
      </c>
      <c r="Z433" s="53" t="s">
        <v>56</v>
      </c>
      <c r="AA433" s="53" t="s">
        <v>56</v>
      </c>
      <c r="AB433" s="53" t="s">
        <v>56</v>
      </c>
      <c r="AC433" s="53">
        <v>0</v>
      </c>
      <c r="AD433" s="51"/>
      <c r="AE433" s="53">
        <v>0</v>
      </c>
      <c r="AF433" s="53">
        <v>0</v>
      </c>
      <c r="AG433" s="53" t="s">
        <v>58</v>
      </c>
      <c r="AH433" s="53">
        <v>0</v>
      </c>
      <c r="AI433" s="53" t="s">
        <v>59</v>
      </c>
      <c r="AJ433" s="53" t="s">
        <v>60</v>
      </c>
      <c r="AK433" s="51"/>
      <c r="AL433" s="53" t="s">
        <v>61</v>
      </c>
      <c r="AM433" s="53" t="s">
        <v>345</v>
      </c>
      <c r="AN433" s="53" t="s">
        <v>1963</v>
      </c>
      <c r="AO433" s="53" t="s">
        <v>88</v>
      </c>
      <c r="AP433" s="53" t="s">
        <v>89</v>
      </c>
      <c r="AQ433" s="53" t="s">
        <v>103</v>
      </c>
      <c r="AR433" s="53" t="s">
        <v>123</v>
      </c>
      <c r="AS433" s="53" t="s">
        <v>105</v>
      </c>
      <c r="AT433" s="53" t="s">
        <v>68</v>
      </c>
      <c r="AU433" s="53" t="s">
        <v>93</v>
      </c>
      <c r="AV433" s="53" t="s">
        <v>7735</v>
      </c>
      <c r="AW433" s="53" t="s">
        <v>202</v>
      </c>
      <c r="AX433" s="53">
        <v>0</v>
      </c>
      <c r="AY433" s="53" t="s">
        <v>7833</v>
      </c>
      <c r="AZ433" s="58">
        <v>42528</v>
      </c>
      <c r="BA433" s="58">
        <v>42530</v>
      </c>
      <c r="BB433" s="53">
        <v>0</v>
      </c>
      <c r="BC433" s="58">
        <v>42530</v>
      </c>
      <c r="BD433" s="59" t="s">
        <v>7735</v>
      </c>
      <c r="BE433" s="60">
        <v>442</v>
      </c>
      <c r="BF433" s="61">
        <v>14.733333333333333</v>
      </c>
    </row>
    <row r="434" spans="1:58" x14ac:dyDescent="0.25">
      <c r="A434" s="101" t="s">
        <v>8177</v>
      </c>
      <c r="B434" s="127" t="str">
        <f t="shared" ref="B434:B448" si="26">AY434</f>
        <v>02.02.033.0000580248/09</v>
      </c>
      <c r="I434" s="69" t="str">
        <f t="shared" ref="I434:I447" si="27">IF(AW434="Acordo antes da Sentença","ACORDO",IF(AW434="Acordo Após Decisão do Tribunal Estadual","ACORDO",IF(AW434="Acordos após a Sentença e até Decisão do Tribunal Estadual","ACORDO",IF(AW434="Procedência Parcial - 1ª Instância","PROCEDÊNCIA PARCIAL",IF(AW434="Procedência Parcial - 2ª Instância - Recurso do Autor","PROCEDÊNCIA PARCIAL",IF(AW434="Procedência Parcial - 2ª Instância - Recurso do Banco","PROCEDÊNCIA PARCIAL",IF(AW434="Procedência Total - 1ª Instância","PROCEDÊNCIA TOTAL",IF(AW434="Procedência Total - 2ª Instância - Recurso do Banco","PROCEDÊNCIA TOTAL",IF(AW434="Improcedência da Ação - 1ª Instância","PAGAMENTO ZERO",IF(AW434="Extinção Art. 267 - Sem Possibilidade Nova Ação - 1ª Instância","PAGAMENTO ZERO",IF(AW434="Extinção Art. 267 - Com Possibilidade Nova Ação - 1ª Instância","PAGAMENTO ZERO",IF(AW434="Improcedência da Ação - 2ª Instância - Recurso do Autor","PAGAMENTO ZERO",IF(AW434="Improcedência da Ação - 2ª Instância - Recurso do Banco","PAGAMENTO ZERO",IF(AW434="Extinção Art. 267 - Com Possibilidade Nova Ação - 2ª Instância - Recurso do Banco","PAGAMENTO ZERO",IF(AW434="Extinção Art. 267 - Com Possibilidade Nova Ação - 2ª Instância - Recurso do Banco","PAGAMENTO ZERO",IF(AW434="Procedência Total - 2ª Instância - Recurso do Autor","PROCEDÊNCIA TOTAL",IF(AW434="Cadastro para simples acompanhamento","PAGAMENTO ZERO")))))))))))))))))</f>
        <v>PROCEDÊNCIA PARCIAL</v>
      </c>
      <c r="J434" s="24"/>
      <c r="K434" s="24"/>
      <c r="L434" s="24"/>
      <c r="M434" s="24"/>
      <c r="N434" s="24"/>
      <c r="O434" s="38" t="s">
        <v>49</v>
      </c>
      <c r="P434" s="23">
        <v>1133395</v>
      </c>
      <c r="Q434" s="23" t="s">
        <v>8178</v>
      </c>
      <c r="R434" s="23" t="s">
        <v>8179</v>
      </c>
      <c r="S434" s="23" t="s">
        <v>420</v>
      </c>
      <c r="T434" s="24"/>
      <c r="U434" s="24"/>
      <c r="V434" s="24"/>
      <c r="W434" s="23" t="s">
        <v>56</v>
      </c>
      <c r="X434" s="23">
        <v>0</v>
      </c>
      <c r="Y434" s="23">
        <v>0</v>
      </c>
      <c r="Z434" s="23" t="s">
        <v>56</v>
      </c>
      <c r="AA434" s="23" t="s">
        <v>56</v>
      </c>
      <c r="AB434" s="23" t="s">
        <v>56</v>
      </c>
      <c r="AC434" s="23">
        <v>0</v>
      </c>
      <c r="AD434" s="24"/>
      <c r="AE434" s="23">
        <v>0</v>
      </c>
      <c r="AF434" s="23">
        <v>0</v>
      </c>
      <c r="AG434" s="23" t="s">
        <v>58</v>
      </c>
      <c r="AH434" s="23">
        <v>0</v>
      </c>
      <c r="AI434" s="23" t="s">
        <v>150</v>
      </c>
      <c r="AJ434" s="23" t="s">
        <v>60</v>
      </c>
      <c r="AK434" s="24"/>
      <c r="AL434" s="23" t="s">
        <v>61</v>
      </c>
      <c r="AM434" s="23" t="s">
        <v>421</v>
      </c>
      <c r="AN434" s="23" t="s">
        <v>8180</v>
      </c>
      <c r="AO434" s="23" t="s">
        <v>8181</v>
      </c>
      <c r="AP434" s="23" t="s">
        <v>2044</v>
      </c>
      <c r="AQ434" s="23" t="s">
        <v>65</v>
      </c>
      <c r="AR434" s="23" t="s">
        <v>123</v>
      </c>
      <c r="AS434" s="23" t="s">
        <v>105</v>
      </c>
      <c r="AT434" s="23" t="s">
        <v>8182</v>
      </c>
      <c r="AU434" s="23" t="s">
        <v>8183</v>
      </c>
      <c r="AV434" s="23" t="s">
        <v>8184</v>
      </c>
      <c r="AW434" s="23" t="s">
        <v>163</v>
      </c>
      <c r="AX434" s="23">
        <v>0</v>
      </c>
      <c r="AY434" s="23" t="s">
        <v>8185</v>
      </c>
      <c r="AZ434" s="29">
        <v>40091</v>
      </c>
      <c r="BA434" s="29">
        <v>40149</v>
      </c>
      <c r="BB434" s="23">
        <v>0</v>
      </c>
      <c r="BC434" s="29">
        <f t="shared" ref="BC434:BC448" si="28">BA434</f>
        <v>40149</v>
      </c>
      <c r="BD434" s="41" t="str">
        <f t="shared" ref="BD434:BD448" si="29">AV434</f>
        <v xml:space="preserve">12/09/2017 </v>
      </c>
      <c r="BE434" s="42">
        <f t="shared" ref="BE434:BE448" si="30">BD434-BC434</f>
        <v>2841</v>
      </c>
      <c r="BF434" s="43">
        <f t="shared" ref="BF434:BF448" si="31">BE434/30</f>
        <v>94.7</v>
      </c>
    </row>
    <row r="435" spans="1:58" x14ac:dyDescent="0.25">
      <c r="A435" s="101" t="s">
        <v>8177</v>
      </c>
      <c r="B435" s="24" t="str">
        <f t="shared" si="26"/>
        <v>02.02.507.0002168561/15</v>
      </c>
      <c r="C435" s="24"/>
      <c r="D435" s="24"/>
      <c r="E435" s="24"/>
      <c r="F435" s="24"/>
      <c r="G435" s="24"/>
      <c r="H435" s="24"/>
      <c r="I435" s="69" t="str">
        <f t="shared" si="27"/>
        <v>ACORDO</v>
      </c>
      <c r="J435" s="24"/>
      <c r="K435" s="24"/>
      <c r="L435" s="24"/>
      <c r="M435" s="24"/>
      <c r="N435" s="24"/>
      <c r="O435" s="70" t="str">
        <f>IF(AND(BA435&gt;=[1]validação!$F$1),"ZURICH SANTANDER","ESCROW")</f>
        <v>ZURICH SANTANDER</v>
      </c>
      <c r="P435" s="23">
        <v>2168561</v>
      </c>
      <c r="Q435" s="23" t="s">
        <v>8186</v>
      </c>
      <c r="R435" s="23" t="s">
        <v>8187</v>
      </c>
      <c r="S435" s="23" t="s">
        <v>52</v>
      </c>
      <c r="T435" s="24"/>
      <c r="U435" s="24"/>
      <c r="V435" s="24"/>
      <c r="W435" s="23" t="s">
        <v>56</v>
      </c>
      <c r="X435" s="23">
        <v>0</v>
      </c>
      <c r="Y435" s="23">
        <v>0</v>
      </c>
      <c r="Z435" s="23" t="s">
        <v>56</v>
      </c>
      <c r="AA435" s="23" t="s">
        <v>56</v>
      </c>
      <c r="AB435" s="23" t="s">
        <v>56</v>
      </c>
      <c r="AC435" s="23">
        <v>0</v>
      </c>
      <c r="AD435" s="24"/>
      <c r="AE435" s="23">
        <v>0</v>
      </c>
      <c r="AF435" s="23">
        <v>0</v>
      </c>
      <c r="AG435" s="23" t="s">
        <v>58</v>
      </c>
      <c r="AH435" s="23">
        <v>0</v>
      </c>
      <c r="AI435" s="23" t="s">
        <v>59</v>
      </c>
      <c r="AJ435" s="23" t="s">
        <v>60</v>
      </c>
      <c r="AK435" s="24"/>
      <c r="AL435" s="23" t="s">
        <v>61</v>
      </c>
      <c r="AM435" s="23" t="s">
        <v>86</v>
      </c>
      <c r="AN435" s="23" t="s">
        <v>87</v>
      </c>
      <c r="AO435" s="23" t="s">
        <v>88</v>
      </c>
      <c r="AP435" s="23" t="s">
        <v>89</v>
      </c>
      <c r="AQ435" s="23" t="s">
        <v>103</v>
      </c>
      <c r="AR435" s="23" t="s">
        <v>8188</v>
      </c>
      <c r="AS435" s="23" t="s">
        <v>272</v>
      </c>
      <c r="AT435" s="23" t="s">
        <v>273</v>
      </c>
      <c r="AU435" s="23" t="s">
        <v>93</v>
      </c>
      <c r="AV435" s="23" t="s">
        <v>8189</v>
      </c>
      <c r="AW435" s="23" t="s">
        <v>223</v>
      </c>
      <c r="AX435" s="23">
        <v>0</v>
      </c>
      <c r="AY435" s="23" t="s">
        <v>8190</v>
      </c>
      <c r="AZ435" s="29">
        <v>42306</v>
      </c>
      <c r="BA435" s="29">
        <v>42313</v>
      </c>
      <c r="BB435" s="23">
        <v>0</v>
      </c>
      <c r="BC435" s="29">
        <f t="shared" si="28"/>
        <v>42313</v>
      </c>
      <c r="BD435" s="41" t="str">
        <f t="shared" si="29"/>
        <v xml:space="preserve">11/09/2017 </v>
      </c>
      <c r="BE435" s="42">
        <f t="shared" si="30"/>
        <v>676</v>
      </c>
      <c r="BF435" s="43">
        <f t="shared" si="31"/>
        <v>22.533333333333335</v>
      </c>
    </row>
    <row r="436" spans="1:58" x14ac:dyDescent="0.25">
      <c r="A436" s="101" t="s">
        <v>8177</v>
      </c>
      <c r="B436" s="24" t="str">
        <f t="shared" si="26"/>
        <v>02.02.507.0002154342/15</v>
      </c>
      <c r="C436" s="24"/>
      <c r="D436" s="24"/>
      <c r="E436" s="24"/>
      <c r="F436" s="24"/>
      <c r="G436" s="24"/>
      <c r="H436" s="24"/>
      <c r="I436" s="69" t="str">
        <f t="shared" si="27"/>
        <v>PROCEDÊNCIA TOTAL</v>
      </c>
      <c r="J436" s="24"/>
      <c r="K436" s="24"/>
      <c r="L436" s="24"/>
      <c r="M436" s="24"/>
      <c r="N436" s="24"/>
      <c r="O436" s="70" t="str">
        <f>IF(AND(BA436&gt;=[1]validação!$F$1),"ZURICH SANTANDER","ESCROW")</f>
        <v>ZURICH SANTANDER</v>
      </c>
      <c r="P436" s="23">
        <v>2154342</v>
      </c>
      <c r="Q436" s="23" t="s">
        <v>8191</v>
      </c>
      <c r="R436" s="23" t="s">
        <v>8192</v>
      </c>
      <c r="S436" s="23" t="s">
        <v>52</v>
      </c>
      <c r="T436" s="24"/>
      <c r="U436" s="24"/>
      <c r="V436" s="24"/>
      <c r="W436" s="23" t="s">
        <v>56</v>
      </c>
      <c r="X436" s="23">
        <v>0</v>
      </c>
      <c r="Y436" s="23">
        <v>0</v>
      </c>
      <c r="Z436" s="23" t="s">
        <v>56</v>
      </c>
      <c r="AA436" s="23" t="s">
        <v>56</v>
      </c>
      <c r="AB436" s="23" t="s">
        <v>56</v>
      </c>
      <c r="AC436" s="23">
        <v>0</v>
      </c>
      <c r="AD436" s="24"/>
      <c r="AE436" s="23">
        <v>0</v>
      </c>
      <c r="AF436" s="23">
        <v>0</v>
      </c>
      <c r="AG436" s="23" t="s">
        <v>58</v>
      </c>
      <c r="AH436" s="23">
        <v>0</v>
      </c>
      <c r="AI436" s="23" t="s">
        <v>150</v>
      </c>
      <c r="AJ436" s="23" t="s">
        <v>60</v>
      </c>
      <c r="AK436" s="24"/>
      <c r="AL436" s="23" t="s">
        <v>61</v>
      </c>
      <c r="AM436" s="23" t="s">
        <v>86</v>
      </c>
      <c r="AN436" s="23" t="s">
        <v>151</v>
      </c>
      <c r="AO436" s="23" t="s">
        <v>88</v>
      </c>
      <c r="AP436" s="23" t="s">
        <v>169</v>
      </c>
      <c r="AQ436" s="23" t="s">
        <v>65</v>
      </c>
      <c r="AR436" s="23" t="s">
        <v>8193</v>
      </c>
      <c r="AS436" s="23" t="s">
        <v>283</v>
      </c>
      <c r="AT436" s="23" t="s">
        <v>284</v>
      </c>
      <c r="AU436" s="23" t="s">
        <v>93</v>
      </c>
      <c r="AV436" s="23" t="s">
        <v>8184</v>
      </c>
      <c r="AW436" s="23" t="s">
        <v>262</v>
      </c>
      <c r="AX436" s="23">
        <v>0</v>
      </c>
      <c r="AY436" s="23" t="s">
        <v>8194</v>
      </c>
      <c r="AZ436" s="29">
        <v>42243</v>
      </c>
      <c r="BA436" s="29">
        <v>42276</v>
      </c>
      <c r="BB436" s="23">
        <v>0</v>
      </c>
      <c r="BC436" s="29">
        <f t="shared" si="28"/>
        <v>42276</v>
      </c>
      <c r="BD436" s="41" t="str">
        <f t="shared" si="29"/>
        <v xml:space="preserve">12/09/2017 </v>
      </c>
      <c r="BE436" s="42">
        <f t="shared" si="30"/>
        <v>714</v>
      </c>
      <c r="BF436" s="43">
        <f t="shared" si="31"/>
        <v>23.8</v>
      </c>
    </row>
    <row r="437" spans="1:58" x14ac:dyDescent="0.25">
      <c r="A437" s="101" t="s">
        <v>8177</v>
      </c>
      <c r="B437" s="24" t="str">
        <f t="shared" si="26"/>
        <v>02.02.507.0002283010/16</v>
      </c>
      <c r="C437" s="24"/>
      <c r="D437" s="24"/>
      <c r="E437" s="24"/>
      <c r="F437" s="24"/>
      <c r="G437" s="24"/>
      <c r="H437" s="24"/>
      <c r="I437" s="69" t="str">
        <f t="shared" si="27"/>
        <v>PROCEDÊNCIA TOTAL</v>
      </c>
      <c r="J437" s="24"/>
      <c r="K437" s="24"/>
      <c r="L437" s="24"/>
      <c r="M437" s="24"/>
      <c r="N437" s="24"/>
      <c r="O437" s="70" t="str">
        <f>IF(AND(BA437&gt;=[1]validação!$F$1),"ZURICH SANTANDER","ESCROW")</f>
        <v>ZURICH SANTANDER</v>
      </c>
      <c r="P437" s="23">
        <v>2283010</v>
      </c>
      <c r="Q437" s="23" t="s">
        <v>8195</v>
      </c>
      <c r="R437" s="23" t="s">
        <v>8196</v>
      </c>
      <c r="S437" s="23" t="s">
        <v>52</v>
      </c>
      <c r="T437" s="24"/>
      <c r="U437" s="24"/>
      <c r="V437" s="24"/>
      <c r="W437" s="23" t="s">
        <v>56</v>
      </c>
      <c r="X437" s="23">
        <v>0</v>
      </c>
      <c r="Y437" s="23">
        <v>0</v>
      </c>
      <c r="Z437" s="23" t="s">
        <v>56</v>
      </c>
      <c r="AA437" s="23" t="s">
        <v>56</v>
      </c>
      <c r="AB437" s="23" t="s">
        <v>56</v>
      </c>
      <c r="AC437" s="23">
        <v>0</v>
      </c>
      <c r="AD437" s="24"/>
      <c r="AE437" s="23">
        <v>0</v>
      </c>
      <c r="AF437" s="23">
        <v>0</v>
      </c>
      <c r="AG437" s="23" t="s">
        <v>58</v>
      </c>
      <c r="AH437" s="23">
        <v>0</v>
      </c>
      <c r="AI437" s="23" t="s">
        <v>59</v>
      </c>
      <c r="AJ437" s="23" t="s">
        <v>60</v>
      </c>
      <c r="AK437" s="24"/>
      <c r="AL437" s="23" t="s">
        <v>61</v>
      </c>
      <c r="AM437" s="23" t="s">
        <v>345</v>
      </c>
      <c r="AN437" s="23" t="s">
        <v>346</v>
      </c>
      <c r="AO437" s="23" t="s">
        <v>88</v>
      </c>
      <c r="AP437" s="23" t="s">
        <v>218</v>
      </c>
      <c r="AQ437" s="23" t="s">
        <v>65</v>
      </c>
      <c r="AR437" s="23" t="s">
        <v>222</v>
      </c>
      <c r="AS437" s="23" t="s">
        <v>92</v>
      </c>
      <c r="AT437" s="23" t="s">
        <v>68</v>
      </c>
      <c r="AU437" s="23" t="s">
        <v>93</v>
      </c>
      <c r="AV437" s="23" t="s">
        <v>8197</v>
      </c>
      <c r="AW437" s="23" t="s">
        <v>262</v>
      </c>
      <c r="AX437" s="23">
        <v>0</v>
      </c>
      <c r="AY437" s="23" t="s">
        <v>8198</v>
      </c>
      <c r="AZ437" s="29">
        <v>42559</v>
      </c>
      <c r="BA437" s="29">
        <v>42567</v>
      </c>
      <c r="BB437" s="23">
        <v>0</v>
      </c>
      <c r="BC437" s="29">
        <f t="shared" si="28"/>
        <v>42567</v>
      </c>
      <c r="BD437" s="41" t="str">
        <f t="shared" si="29"/>
        <v xml:space="preserve">13/09/2017 </v>
      </c>
      <c r="BE437" s="42">
        <f t="shared" si="30"/>
        <v>424</v>
      </c>
      <c r="BF437" s="43">
        <f t="shared" si="31"/>
        <v>14.133333333333333</v>
      </c>
    </row>
    <row r="438" spans="1:58" x14ac:dyDescent="0.25">
      <c r="A438" s="101" t="s">
        <v>8177</v>
      </c>
      <c r="B438" s="24" t="str">
        <f t="shared" si="26"/>
        <v>02.02.507.0002283894/16</v>
      </c>
      <c r="C438" s="24"/>
      <c r="D438" s="24"/>
      <c r="E438" s="24"/>
      <c r="F438" s="24"/>
      <c r="G438" s="24"/>
      <c r="H438" s="24"/>
      <c r="I438" s="69" t="str">
        <f t="shared" si="27"/>
        <v>PAGAMENTO ZERO</v>
      </c>
      <c r="J438" s="24"/>
      <c r="K438" s="24"/>
      <c r="L438" s="24"/>
      <c r="M438" s="24"/>
      <c r="N438" s="24"/>
      <c r="O438" s="70" t="str">
        <f>IF(AND(BA438&gt;=[1]validação!$F$1),"ZURICH SANTANDER","ESCROW")</f>
        <v>ZURICH SANTANDER</v>
      </c>
      <c r="P438" s="23">
        <v>2283894</v>
      </c>
      <c r="Q438" s="23" t="s">
        <v>8199</v>
      </c>
      <c r="R438" s="23" t="s">
        <v>8200</v>
      </c>
      <c r="S438" s="23" t="s">
        <v>52</v>
      </c>
      <c r="T438" s="24"/>
      <c r="U438" s="24"/>
      <c r="V438" s="24"/>
      <c r="W438" s="23" t="s">
        <v>56</v>
      </c>
      <c r="X438" s="23">
        <v>0</v>
      </c>
      <c r="Y438" s="23">
        <v>0</v>
      </c>
      <c r="Z438" s="23" t="s">
        <v>56</v>
      </c>
      <c r="AA438" s="23" t="s">
        <v>56</v>
      </c>
      <c r="AB438" s="23" t="s">
        <v>56</v>
      </c>
      <c r="AC438" s="23">
        <v>0</v>
      </c>
      <c r="AD438" s="24"/>
      <c r="AE438" s="23">
        <v>0</v>
      </c>
      <c r="AF438" s="23">
        <v>0</v>
      </c>
      <c r="AG438" s="23" t="s">
        <v>58</v>
      </c>
      <c r="AH438" s="23">
        <v>0</v>
      </c>
      <c r="AI438" s="23" t="s">
        <v>150</v>
      </c>
      <c r="AJ438" s="23" t="s">
        <v>60</v>
      </c>
      <c r="AK438" s="24"/>
      <c r="AL438" s="23" t="s">
        <v>61</v>
      </c>
      <c r="AM438" s="23" t="s">
        <v>62</v>
      </c>
      <c r="AN438" s="23" t="s">
        <v>168</v>
      </c>
      <c r="AO438" s="23" t="s">
        <v>88</v>
      </c>
      <c r="AP438" s="23" t="s">
        <v>980</v>
      </c>
      <c r="AQ438" s="23" t="s">
        <v>65</v>
      </c>
      <c r="AR438" s="23" t="s">
        <v>201</v>
      </c>
      <c r="AS438" s="23" t="s">
        <v>92</v>
      </c>
      <c r="AT438" s="23" t="s">
        <v>68</v>
      </c>
      <c r="AU438" s="23" t="s">
        <v>93</v>
      </c>
      <c r="AV438" s="23" t="s">
        <v>8201</v>
      </c>
      <c r="AW438" s="23" t="s">
        <v>202</v>
      </c>
      <c r="AX438" s="23">
        <v>0</v>
      </c>
      <c r="AY438" s="23" t="s">
        <v>8202</v>
      </c>
      <c r="AZ438" s="29">
        <v>42564</v>
      </c>
      <c r="BA438" s="29">
        <v>42570</v>
      </c>
      <c r="BB438" s="23">
        <v>0</v>
      </c>
      <c r="BC438" s="29">
        <f t="shared" si="28"/>
        <v>42570</v>
      </c>
      <c r="BD438" s="41" t="str">
        <f t="shared" si="29"/>
        <v xml:space="preserve">06/09/2017 </v>
      </c>
      <c r="BE438" s="42">
        <f t="shared" si="30"/>
        <v>414</v>
      </c>
      <c r="BF438" s="43">
        <f t="shared" si="31"/>
        <v>13.8</v>
      </c>
    </row>
    <row r="439" spans="1:58" x14ac:dyDescent="0.25">
      <c r="A439" s="101" t="s">
        <v>8177</v>
      </c>
      <c r="B439" s="24" t="str">
        <f t="shared" si="26"/>
        <v>02.02.507.0002283841/16</v>
      </c>
      <c r="C439" s="24"/>
      <c r="D439" s="24"/>
      <c r="E439" s="24"/>
      <c r="F439" s="24"/>
      <c r="G439" s="24"/>
      <c r="H439" s="24"/>
      <c r="I439" s="69" t="str">
        <f t="shared" si="27"/>
        <v>PAGAMENTO ZERO</v>
      </c>
      <c r="J439" s="24"/>
      <c r="K439" s="24"/>
      <c r="L439" s="24"/>
      <c r="M439" s="24"/>
      <c r="N439" s="24"/>
      <c r="O439" s="70" t="str">
        <f>IF(AND(BA439&gt;=[1]validação!$F$1),"ZURICH SANTANDER","ESCROW")</f>
        <v>ZURICH SANTANDER</v>
      </c>
      <c r="P439" s="23">
        <v>2283841</v>
      </c>
      <c r="Q439" s="23" t="s">
        <v>8203</v>
      </c>
      <c r="R439" s="23" t="s">
        <v>8204</v>
      </c>
      <c r="S439" s="23" t="s">
        <v>52</v>
      </c>
      <c r="T439" s="24"/>
      <c r="U439" s="24" t="s">
        <v>160</v>
      </c>
      <c r="V439" s="24"/>
      <c r="W439" s="23" t="s">
        <v>56</v>
      </c>
      <c r="X439" s="23">
        <v>0</v>
      </c>
      <c r="Y439" s="23">
        <v>0</v>
      </c>
      <c r="Z439" s="23" t="s">
        <v>56</v>
      </c>
      <c r="AA439" s="23" t="s">
        <v>56</v>
      </c>
      <c r="AB439" s="23" t="s">
        <v>56</v>
      </c>
      <c r="AC439" s="23">
        <v>0</v>
      </c>
      <c r="AD439" s="24"/>
      <c r="AE439" s="23">
        <v>0</v>
      </c>
      <c r="AF439" s="23">
        <v>0</v>
      </c>
      <c r="AG439" s="23" t="s">
        <v>58</v>
      </c>
      <c r="AH439" s="23">
        <v>0</v>
      </c>
      <c r="AI439" s="23" t="s">
        <v>59</v>
      </c>
      <c r="AJ439" s="23" t="s">
        <v>60</v>
      </c>
      <c r="AK439" s="24"/>
      <c r="AL439" s="23" t="s">
        <v>61</v>
      </c>
      <c r="AM439" s="23" t="s">
        <v>62</v>
      </c>
      <c r="AN439" s="23" t="s">
        <v>1614</v>
      </c>
      <c r="AO439" s="23" t="s">
        <v>88</v>
      </c>
      <c r="AP439" s="23" t="s">
        <v>89</v>
      </c>
      <c r="AQ439" s="23" t="s">
        <v>90</v>
      </c>
      <c r="AR439" s="23" t="s">
        <v>485</v>
      </c>
      <c r="AS439" s="23" t="s">
        <v>92</v>
      </c>
      <c r="AT439" s="23" t="s">
        <v>68</v>
      </c>
      <c r="AU439" s="23" t="s">
        <v>93</v>
      </c>
      <c r="AV439" s="23" t="s">
        <v>8201</v>
      </c>
      <c r="AW439" s="23" t="s">
        <v>274</v>
      </c>
      <c r="AX439" s="23">
        <v>0</v>
      </c>
      <c r="AY439" s="23" t="s">
        <v>8205</v>
      </c>
      <c r="AZ439" s="29">
        <v>42564</v>
      </c>
      <c r="BA439" s="29">
        <v>42570</v>
      </c>
      <c r="BB439" s="23">
        <v>0</v>
      </c>
      <c r="BC439" s="29">
        <f t="shared" si="28"/>
        <v>42570</v>
      </c>
      <c r="BD439" s="41" t="str">
        <f t="shared" si="29"/>
        <v xml:space="preserve">06/09/2017 </v>
      </c>
      <c r="BE439" s="42">
        <f t="shared" si="30"/>
        <v>414</v>
      </c>
      <c r="BF439" s="43">
        <f t="shared" si="31"/>
        <v>13.8</v>
      </c>
    </row>
    <row r="440" spans="1:58" x14ac:dyDescent="0.25">
      <c r="A440" s="101" t="s">
        <v>8177</v>
      </c>
      <c r="B440" s="24" t="str">
        <f t="shared" si="26"/>
        <v>02.02.507.0002429818/17</v>
      </c>
      <c r="C440" s="24"/>
      <c r="D440" s="24"/>
      <c r="E440" s="24"/>
      <c r="F440" s="24"/>
      <c r="G440" s="24"/>
      <c r="H440" s="24"/>
      <c r="I440" s="69" t="str">
        <f t="shared" si="27"/>
        <v>PAGAMENTO ZERO</v>
      </c>
      <c r="J440" s="24"/>
      <c r="K440" s="24"/>
      <c r="L440" s="24"/>
      <c r="M440" s="24"/>
      <c r="N440" s="24"/>
      <c r="O440" s="70" t="str">
        <f>IF(AND(BA440&gt;=[1]validação!$F$1),"ZURICH SANTANDER","ESCROW")</f>
        <v>ZURICH SANTANDER</v>
      </c>
      <c r="P440" s="23">
        <v>2429818</v>
      </c>
      <c r="Q440" s="23" t="s">
        <v>8206</v>
      </c>
      <c r="R440" s="23" t="s">
        <v>8207</v>
      </c>
      <c r="S440" s="23" t="s">
        <v>52</v>
      </c>
      <c r="T440" s="24"/>
      <c r="U440" s="24"/>
      <c r="V440" s="24"/>
      <c r="W440" s="23" t="s">
        <v>56</v>
      </c>
      <c r="X440" s="23">
        <v>0</v>
      </c>
      <c r="Y440" s="23">
        <v>0</v>
      </c>
      <c r="Z440" s="23" t="s">
        <v>56</v>
      </c>
      <c r="AA440" s="23" t="s">
        <v>56</v>
      </c>
      <c r="AB440" s="23" t="s">
        <v>56</v>
      </c>
      <c r="AC440" s="23">
        <v>0</v>
      </c>
      <c r="AD440" s="24"/>
      <c r="AE440" s="23">
        <v>0</v>
      </c>
      <c r="AF440" s="23">
        <v>0</v>
      </c>
      <c r="AG440" s="23" t="s">
        <v>58</v>
      </c>
      <c r="AH440" s="23">
        <v>0</v>
      </c>
      <c r="AI440" s="23" t="s">
        <v>59</v>
      </c>
      <c r="AJ440" s="23" t="s">
        <v>60</v>
      </c>
      <c r="AK440" s="24"/>
      <c r="AL440" s="23" t="s">
        <v>61</v>
      </c>
      <c r="AM440" s="23" t="s">
        <v>62</v>
      </c>
      <c r="AN440" s="23" t="s">
        <v>451</v>
      </c>
      <c r="AO440" s="23" t="s">
        <v>88</v>
      </c>
      <c r="AP440" s="23" t="s">
        <v>89</v>
      </c>
      <c r="AQ440" s="23" t="s">
        <v>90</v>
      </c>
      <c r="AR440" s="23" t="s">
        <v>458</v>
      </c>
      <c r="AS440" s="23" t="s">
        <v>105</v>
      </c>
      <c r="AT440" s="23" t="s">
        <v>68</v>
      </c>
      <c r="AU440" s="23" t="s">
        <v>93</v>
      </c>
      <c r="AV440" s="23" t="s">
        <v>8197</v>
      </c>
      <c r="AW440" s="23" t="s">
        <v>554</v>
      </c>
      <c r="AX440" s="23">
        <v>0</v>
      </c>
      <c r="AY440" s="23" t="s">
        <v>8208</v>
      </c>
      <c r="AZ440" s="29">
        <v>42786</v>
      </c>
      <c r="BA440" s="29">
        <v>42821</v>
      </c>
      <c r="BB440" s="23">
        <v>0</v>
      </c>
      <c r="BC440" s="29">
        <f t="shared" si="28"/>
        <v>42821</v>
      </c>
      <c r="BD440" s="41" t="str">
        <f t="shared" si="29"/>
        <v xml:space="preserve">13/09/2017 </v>
      </c>
      <c r="BE440" s="42">
        <f t="shared" si="30"/>
        <v>170</v>
      </c>
      <c r="BF440" s="43">
        <f t="shared" si="31"/>
        <v>5.666666666666667</v>
      </c>
    </row>
    <row r="441" spans="1:58" x14ac:dyDescent="0.25">
      <c r="A441" s="101" t="s">
        <v>8177</v>
      </c>
      <c r="B441" s="24" t="str">
        <f t="shared" si="26"/>
        <v>02.02.507.0002426459/17</v>
      </c>
      <c r="C441" s="24"/>
      <c r="D441" s="24"/>
      <c r="E441" s="24"/>
      <c r="F441" s="24"/>
      <c r="G441" s="24"/>
      <c r="H441" s="24"/>
      <c r="I441" s="69" t="str">
        <f t="shared" si="27"/>
        <v>PAGAMENTO ZERO</v>
      </c>
      <c r="J441" s="24"/>
      <c r="K441" s="24"/>
      <c r="L441" s="24"/>
      <c r="M441" s="24"/>
      <c r="N441" s="24"/>
      <c r="O441" s="70" t="str">
        <f>IF(AND(BA441&gt;=[1]validação!$F$1),"ZURICH SANTANDER","ESCROW")</f>
        <v>ZURICH SANTANDER</v>
      </c>
      <c r="P441" s="23">
        <v>2426459</v>
      </c>
      <c r="Q441" s="23" t="s">
        <v>8209</v>
      </c>
      <c r="R441" s="23" t="s">
        <v>8210</v>
      </c>
      <c r="S441" s="23" t="s">
        <v>52</v>
      </c>
      <c r="T441" s="24"/>
      <c r="U441" s="24" t="s">
        <v>259</v>
      </c>
      <c r="V441" s="24"/>
      <c r="W441" s="23" t="s">
        <v>56</v>
      </c>
      <c r="X441" s="23">
        <v>0</v>
      </c>
      <c r="Y441" s="23">
        <v>0</v>
      </c>
      <c r="Z441" s="23" t="s">
        <v>56</v>
      </c>
      <c r="AA441" s="23" t="s">
        <v>56</v>
      </c>
      <c r="AB441" s="23" t="s">
        <v>56</v>
      </c>
      <c r="AC441" s="23">
        <v>0</v>
      </c>
      <c r="AD441" s="24"/>
      <c r="AE441" s="23">
        <v>0</v>
      </c>
      <c r="AF441" s="23">
        <v>0</v>
      </c>
      <c r="AG441" s="23" t="s">
        <v>58</v>
      </c>
      <c r="AH441" s="23">
        <v>0</v>
      </c>
      <c r="AI441" s="23" t="s">
        <v>59</v>
      </c>
      <c r="AJ441" s="23" t="s">
        <v>60</v>
      </c>
      <c r="AK441" s="24"/>
      <c r="AL441" s="23" t="s">
        <v>61</v>
      </c>
      <c r="AM441" s="23" t="s">
        <v>62</v>
      </c>
      <c r="AN441" s="23" t="s">
        <v>1563</v>
      </c>
      <c r="AO441" s="23" t="s">
        <v>88</v>
      </c>
      <c r="AP441" s="23" t="s">
        <v>4192</v>
      </c>
      <c r="AQ441" s="23" t="s">
        <v>65</v>
      </c>
      <c r="AR441" s="23" t="s">
        <v>201</v>
      </c>
      <c r="AS441" s="23" t="s">
        <v>92</v>
      </c>
      <c r="AT441" s="23" t="s">
        <v>68</v>
      </c>
      <c r="AU441" s="23" t="s">
        <v>93</v>
      </c>
      <c r="AV441" s="23" t="s">
        <v>8197</v>
      </c>
      <c r="AW441" s="23" t="s">
        <v>124</v>
      </c>
      <c r="AX441" s="23">
        <v>0</v>
      </c>
      <c r="AY441" s="23" t="s">
        <v>8211</v>
      </c>
      <c r="AZ441" s="29">
        <v>42802</v>
      </c>
      <c r="BA441" s="29">
        <v>42811</v>
      </c>
      <c r="BB441" s="23">
        <v>0</v>
      </c>
      <c r="BC441" s="29">
        <f t="shared" si="28"/>
        <v>42811</v>
      </c>
      <c r="BD441" s="41" t="str">
        <f t="shared" si="29"/>
        <v xml:space="preserve">13/09/2017 </v>
      </c>
      <c r="BE441" s="42">
        <f t="shared" si="30"/>
        <v>180</v>
      </c>
      <c r="BF441" s="43">
        <f t="shared" si="31"/>
        <v>6</v>
      </c>
    </row>
    <row r="442" spans="1:58" x14ac:dyDescent="0.25">
      <c r="A442" s="101" t="s">
        <v>8177</v>
      </c>
      <c r="B442" s="24" t="str">
        <f t="shared" si="26"/>
        <v>02.02.507.0002302739/16</v>
      </c>
      <c r="C442" s="24"/>
      <c r="D442" s="24"/>
      <c r="E442" s="24"/>
      <c r="F442" s="24"/>
      <c r="G442" s="24"/>
      <c r="H442" s="24"/>
      <c r="I442" s="69" t="str">
        <f t="shared" si="27"/>
        <v>PAGAMENTO ZERO</v>
      </c>
      <c r="J442" s="24"/>
      <c r="K442" s="24"/>
      <c r="L442" s="24"/>
      <c r="M442" s="24"/>
      <c r="N442" s="24"/>
      <c r="O442" s="70" t="str">
        <f>IF(AND(BA442&gt;=[1]validação!$F$1),"ZURICH SANTANDER","ESCROW")</f>
        <v>ZURICH SANTANDER</v>
      </c>
      <c r="P442" s="23">
        <v>2302739</v>
      </c>
      <c r="Q442" s="23" t="s">
        <v>8212</v>
      </c>
      <c r="R442" s="23" t="s">
        <v>8213</v>
      </c>
      <c r="S442" s="23" t="s">
        <v>52</v>
      </c>
      <c r="T442" s="24"/>
      <c r="U442" s="24" t="s">
        <v>8214</v>
      </c>
      <c r="V442" s="24"/>
      <c r="W442" s="23" t="s">
        <v>56</v>
      </c>
      <c r="X442" s="23">
        <v>0</v>
      </c>
      <c r="Y442" s="23">
        <v>0</v>
      </c>
      <c r="Z442" s="23" t="s">
        <v>56</v>
      </c>
      <c r="AA442" s="23" t="s">
        <v>56</v>
      </c>
      <c r="AB442" s="23" t="s">
        <v>56</v>
      </c>
      <c r="AC442" s="23">
        <v>0</v>
      </c>
      <c r="AD442" s="24"/>
      <c r="AE442" s="23">
        <v>0</v>
      </c>
      <c r="AF442" s="23">
        <v>0</v>
      </c>
      <c r="AG442" s="23" t="s">
        <v>58</v>
      </c>
      <c r="AH442" s="23">
        <v>0</v>
      </c>
      <c r="AI442" s="23" t="s">
        <v>59</v>
      </c>
      <c r="AJ442" s="23" t="s">
        <v>60</v>
      </c>
      <c r="AK442" s="24"/>
      <c r="AL442" s="23" t="s">
        <v>61</v>
      </c>
      <c r="AM442" s="23" t="s">
        <v>62</v>
      </c>
      <c r="AN442" s="23" t="s">
        <v>63</v>
      </c>
      <c r="AO442" s="23" t="s">
        <v>88</v>
      </c>
      <c r="AP442" s="23" t="s">
        <v>89</v>
      </c>
      <c r="AQ442" s="23" t="s">
        <v>90</v>
      </c>
      <c r="AR442" s="23" t="s">
        <v>123</v>
      </c>
      <c r="AS442" s="23" t="s">
        <v>105</v>
      </c>
      <c r="AT442" s="23" t="s">
        <v>68</v>
      </c>
      <c r="AU442" s="23" t="s">
        <v>93</v>
      </c>
      <c r="AV442" s="23" t="s">
        <v>8197</v>
      </c>
      <c r="AW442" s="23" t="s">
        <v>124</v>
      </c>
      <c r="AX442" s="23">
        <v>0</v>
      </c>
      <c r="AY442" s="23" t="s">
        <v>8215</v>
      </c>
      <c r="AZ442" s="29">
        <v>42592</v>
      </c>
      <c r="BA442" s="29">
        <v>42598</v>
      </c>
      <c r="BB442" s="23">
        <v>0</v>
      </c>
      <c r="BC442" s="29">
        <f t="shared" si="28"/>
        <v>42598</v>
      </c>
      <c r="BD442" s="41" t="str">
        <f t="shared" si="29"/>
        <v xml:space="preserve">13/09/2017 </v>
      </c>
      <c r="BE442" s="42">
        <f t="shared" si="30"/>
        <v>393</v>
      </c>
      <c r="BF442" s="43">
        <f t="shared" si="31"/>
        <v>13.1</v>
      </c>
    </row>
    <row r="443" spans="1:58" x14ac:dyDescent="0.25">
      <c r="A443" s="101" t="s">
        <v>8177</v>
      </c>
      <c r="B443" s="24" t="str">
        <f t="shared" si="26"/>
        <v>02.02.507.0002422230/17</v>
      </c>
      <c r="C443" s="24"/>
      <c r="D443" s="24"/>
      <c r="E443" s="24"/>
      <c r="F443" s="24"/>
      <c r="G443" s="24"/>
      <c r="H443" s="24"/>
      <c r="I443" s="69" t="str">
        <f t="shared" si="27"/>
        <v>PAGAMENTO ZERO</v>
      </c>
      <c r="J443" s="24"/>
      <c r="K443" s="24"/>
      <c r="L443" s="24"/>
      <c r="M443" s="24"/>
      <c r="N443" s="24"/>
      <c r="O443" s="70" t="str">
        <f>IF(AND(BA443&gt;=[1]validação!$F$1),"ZURICH SANTANDER","ESCROW")</f>
        <v>ZURICH SANTANDER</v>
      </c>
      <c r="P443" s="23">
        <v>2422230</v>
      </c>
      <c r="Q443" s="23" t="s">
        <v>8216</v>
      </c>
      <c r="R443" s="23" t="s">
        <v>8217</v>
      </c>
      <c r="S443" s="23" t="s">
        <v>52</v>
      </c>
      <c r="T443" s="24"/>
      <c r="U443" s="24" t="s">
        <v>1528</v>
      </c>
      <c r="V443" s="24"/>
      <c r="W443" s="23" t="s">
        <v>56</v>
      </c>
      <c r="X443" s="23">
        <v>0</v>
      </c>
      <c r="Y443" s="23">
        <v>0</v>
      </c>
      <c r="Z443" s="23" t="s">
        <v>56</v>
      </c>
      <c r="AA443" s="23" t="s">
        <v>56</v>
      </c>
      <c r="AB443" s="23" t="s">
        <v>56</v>
      </c>
      <c r="AC443" s="23">
        <v>0</v>
      </c>
      <c r="AD443" s="24"/>
      <c r="AE443" s="23">
        <v>0</v>
      </c>
      <c r="AF443" s="23">
        <v>0</v>
      </c>
      <c r="AG443" s="23" t="s">
        <v>58</v>
      </c>
      <c r="AH443" s="23">
        <v>0</v>
      </c>
      <c r="AI443" s="23" t="s">
        <v>59</v>
      </c>
      <c r="AJ443" s="23" t="s">
        <v>60</v>
      </c>
      <c r="AK443" s="24"/>
      <c r="AL443" s="23" t="s">
        <v>61</v>
      </c>
      <c r="AM443" s="23" t="s">
        <v>62</v>
      </c>
      <c r="AN443" s="23" t="s">
        <v>451</v>
      </c>
      <c r="AO443" s="23" t="s">
        <v>88</v>
      </c>
      <c r="AP443" s="23" t="s">
        <v>2044</v>
      </c>
      <c r="AQ443" s="23" t="s">
        <v>65</v>
      </c>
      <c r="AR443" s="23" t="s">
        <v>201</v>
      </c>
      <c r="AS443" s="23" t="s">
        <v>92</v>
      </c>
      <c r="AT443" s="23" t="s">
        <v>68</v>
      </c>
      <c r="AU443" s="23" t="s">
        <v>93</v>
      </c>
      <c r="AV443" s="23" t="s">
        <v>8184</v>
      </c>
      <c r="AW443" s="23" t="s">
        <v>124</v>
      </c>
      <c r="AX443" s="23">
        <v>0</v>
      </c>
      <c r="AY443" s="23" t="s">
        <v>8218</v>
      </c>
      <c r="AZ443" s="29">
        <v>42780</v>
      </c>
      <c r="BA443" s="29">
        <v>42801</v>
      </c>
      <c r="BB443" s="23">
        <v>0</v>
      </c>
      <c r="BC443" s="29">
        <f t="shared" si="28"/>
        <v>42801</v>
      </c>
      <c r="BD443" s="41" t="str">
        <f t="shared" si="29"/>
        <v xml:space="preserve">12/09/2017 </v>
      </c>
      <c r="BE443" s="42">
        <f t="shared" si="30"/>
        <v>189</v>
      </c>
      <c r="BF443" s="43">
        <f t="shared" si="31"/>
        <v>6.3</v>
      </c>
    </row>
    <row r="444" spans="1:58" x14ac:dyDescent="0.25">
      <c r="A444" s="101" t="s">
        <v>8177</v>
      </c>
      <c r="B444" s="24" t="str">
        <f t="shared" si="26"/>
        <v>02.02.507.0002428327/17</v>
      </c>
      <c r="C444" s="24"/>
      <c r="D444" s="24"/>
      <c r="E444" s="24"/>
      <c r="F444" s="24"/>
      <c r="G444" s="24"/>
      <c r="H444" s="24"/>
      <c r="I444" s="69" t="str">
        <f t="shared" si="27"/>
        <v>PAGAMENTO ZERO</v>
      </c>
      <c r="J444" s="24"/>
      <c r="K444" s="24"/>
      <c r="L444" s="24"/>
      <c r="M444" s="24"/>
      <c r="N444" s="24"/>
      <c r="O444" s="70" t="str">
        <f>IF(AND(BA444&gt;=[1]validação!$F$1),"ZURICH SANTANDER","ESCROW")</f>
        <v>ZURICH SANTANDER</v>
      </c>
      <c r="P444" s="23">
        <v>2428327</v>
      </c>
      <c r="Q444" s="23" t="s">
        <v>8219</v>
      </c>
      <c r="R444" s="23" t="s">
        <v>8220</v>
      </c>
      <c r="S444" s="23" t="s">
        <v>52</v>
      </c>
      <c r="T444" s="24"/>
      <c r="U444" s="24"/>
      <c r="V444" s="24"/>
      <c r="W444" s="23" t="s">
        <v>56</v>
      </c>
      <c r="X444" s="23">
        <v>0</v>
      </c>
      <c r="Y444" s="23">
        <v>0</v>
      </c>
      <c r="Z444" s="23" t="s">
        <v>56</v>
      </c>
      <c r="AA444" s="23" t="s">
        <v>56</v>
      </c>
      <c r="AB444" s="23" t="s">
        <v>56</v>
      </c>
      <c r="AC444" s="23">
        <v>0</v>
      </c>
      <c r="AD444" s="24"/>
      <c r="AE444" s="23">
        <v>0</v>
      </c>
      <c r="AF444" s="23">
        <v>0</v>
      </c>
      <c r="AG444" s="23" t="s">
        <v>58</v>
      </c>
      <c r="AH444" s="23">
        <v>0</v>
      </c>
      <c r="AI444" s="23" t="s">
        <v>59</v>
      </c>
      <c r="AJ444" s="23" t="s">
        <v>60</v>
      </c>
      <c r="AK444" s="24"/>
      <c r="AL444" s="23" t="s">
        <v>61</v>
      </c>
      <c r="AM444" s="23" t="s">
        <v>62</v>
      </c>
      <c r="AN444" s="23" t="s">
        <v>63</v>
      </c>
      <c r="AO444" s="23" t="s">
        <v>88</v>
      </c>
      <c r="AP444" s="23" t="s">
        <v>89</v>
      </c>
      <c r="AQ444" s="23" t="s">
        <v>90</v>
      </c>
      <c r="AR444" s="23" t="s">
        <v>8221</v>
      </c>
      <c r="AS444" s="23" t="s">
        <v>67</v>
      </c>
      <c r="AT444" s="23" t="s">
        <v>68</v>
      </c>
      <c r="AU444" s="23" t="s">
        <v>93</v>
      </c>
      <c r="AV444" s="23" t="s">
        <v>8184</v>
      </c>
      <c r="AW444" s="23" t="s">
        <v>124</v>
      </c>
      <c r="AX444" s="23">
        <v>0</v>
      </c>
      <c r="AY444" s="23" t="s">
        <v>8222</v>
      </c>
      <c r="AZ444" s="29">
        <v>42808</v>
      </c>
      <c r="BA444" s="29">
        <v>42817</v>
      </c>
      <c r="BB444" s="23">
        <v>0</v>
      </c>
      <c r="BC444" s="29">
        <f t="shared" si="28"/>
        <v>42817</v>
      </c>
      <c r="BD444" s="41" t="str">
        <f t="shared" si="29"/>
        <v xml:space="preserve">12/09/2017 </v>
      </c>
      <c r="BE444" s="42">
        <f t="shared" si="30"/>
        <v>173</v>
      </c>
      <c r="BF444" s="43">
        <f t="shared" si="31"/>
        <v>5.7666666666666666</v>
      </c>
    </row>
    <row r="445" spans="1:58" x14ac:dyDescent="0.25">
      <c r="A445" s="101" t="s">
        <v>8177</v>
      </c>
      <c r="B445" s="24" t="str">
        <f t="shared" si="26"/>
        <v>02.02.507.0002275465/16</v>
      </c>
      <c r="C445" s="24"/>
      <c r="D445" s="24"/>
      <c r="E445" s="24"/>
      <c r="F445" s="24"/>
      <c r="G445" s="24"/>
      <c r="H445" s="24"/>
      <c r="I445" s="69" t="str">
        <f t="shared" si="27"/>
        <v>PROCEDÊNCIA PARCIAL</v>
      </c>
      <c r="J445" s="24"/>
      <c r="K445" s="24"/>
      <c r="L445" s="24"/>
      <c r="M445" s="24"/>
      <c r="N445" s="24"/>
      <c r="O445" s="70" t="str">
        <f>IF(AND(BA445&gt;=[1]validação!$F$1),"ZURICH SANTANDER","ESCROW")</f>
        <v>ZURICH SANTANDER</v>
      </c>
      <c r="P445" s="23">
        <v>2275465</v>
      </c>
      <c r="Q445" s="23" t="s">
        <v>8223</v>
      </c>
      <c r="R445" s="23" t="s">
        <v>8224</v>
      </c>
      <c r="S445" s="23" t="s">
        <v>52</v>
      </c>
      <c r="T445" s="24"/>
      <c r="U445" s="24" t="s">
        <v>2385</v>
      </c>
      <c r="V445" s="24"/>
      <c r="W445" s="23" t="s">
        <v>56</v>
      </c>
      <c r="X445" s="23">
        <v>0</v>
      </c>
      <c r="Y445" s="23">
        <v>0</v>
      </c>
      <c r="Z445" s="23" t="s">
        <v>56</v>
      </c>
      <c r="AA445" s="23" t="s">
        <v>56</v>
      </c>
      <c r="AB445" s="23" t="s">
        <v>56</v>
      </c>
      <c r="AC445" s="23">
        <v>0</v>
      </c>
      <c r="AD445" s="24"/>
      <c r="AE445" s="23">
        <v>0</v>
      </c>
      <c r="AF445" s="23">
        <v>0</v>
      </c>
      <c r="AG445" s="23" t="s">
        <v>58</v>
      </c>
      <c r="AH445" s="23">
        <v>0</v>
      </c>
      <c r="AI445" s="23" t="s">
        <v>150</v>
      </c>
      <c r="AJ445" s="23" t="s">
        <v>60</v>
      </c>
      <c r="AK445" s="24"/>
      <c r="AL445" s="23" t="s">
        <v>61</v>
      </c>
      <c r="AM445" s="23" t="s">
        <v>62</v>
      </c>
      <c r="AN445" s="23" t="s">
        <v>1963</v>
      </c>
      <c r="AO445" s="23" t="s">
        <v>260</v>
      </c>
      <c r="AP445" s="23" t="s">
        <v>89</v>
      </c>
      <c r="AQ445" s="23" t="s">
        <v>90</v>
      </c>
      <c r="AR445" s="23" t="s">
        <v>8225</v>
      </c>
      <c r="AS445" s="23" t="s">
        <v>2138</v>
      </c>
      <c r="AT445" s="23" t="s">
        <v>775</v>
      </c>
      <c r="AU445" s="23" t="s">
        <v>93</v>
      </c>
      <c r="AV445" s="23" t="s">
        <v>8226</v>
      </c>
      <c r="AW445" s="23" t="s">
        <v>94</v>
      </c>
      <c r="AX445" s="23">
        <v>0</v>
      </c>
      <c r="AY445" s="23" t="s">
        <v>8227</v>
      </c>
      <c r="AZ445" s="29">
        <v>42542</v>
      </c>
      <c r="BA445" s="29">
        <v>42550</v>
      </c>
      <c r="BB445" s="23">
        <v>0</v>
      </c>
      <c r="BC445" s="29">
        <f t="shared" si="28"/>
        <v>42550</v>
      </c>
      <c r="BD445" s="41" t="str">
        <f t="shared" si="29"/>
        <v xml:space="preserve">14/09/2017 </v>
      </c>
      <c r="BE445" s="42">
        <f t="shared" si="30"/>
        <v>442</v>
      </c>
      <c r="BF445" s="43">
        <f t="shared" si="31"/>
        <v>14.733333333333333</v>
      </c>
    </row>
    <row r="446" spans="1:58" x14ac:dyDescent="0.25">
      <c r="A446" s="101" t="s">
        <v>8177</v>
      </c>
      <c r="B446" s="24" t="str">
        <f t="shared" si="26"/>
        <v>02.02.507.0002392462/16</v>
      </c>
      <c r="C446" s="24"/>
      <c r="D446" s="24"/>
      <c r="E446" s="24"/>
      <c r="F446" s="24"/>
      <c r="G446" s="24"/>
      <c r="H446" s="24"/>
      <c r="I446" s="69" t="str">
        <f t="shared" si="27"/>
        <v>PROCEDÊNCIA TOTAL</v>
      </c>
      <c r="J446" s="24"/>
      <c r="K446" s="24"/>
      <c r="L446" s="24"/>
      <c r="M446" s="24"/>
      <c r="N446" s="24"/>
      <c r="O446" s="70" t="str">
        <f>IF(AND(BA446&gt;=[1]validação!$F$1),"ZURICH SANTANDER","ESCROW")</f>
        <v>ZURICH SANTANDER</v>
      </c>
      <c r="P446" s="23">
        <v>2392462</v>
      </c>
      <c r="Q446" s="23" t="s">
        <v>8228</v>
      </c>
      <c r="R446" s="23" t="s">
        <v>8229</v>
      </c>
      <c r="S446" s="23" t="s">
        <v>52</v>
      </c>
      <c r="T446" s="24" t="s">
        <v>8230</v>
      </c>
      <c r="U446" s="24" t="s">
        <v>3592</v>
      </c>
      <c r="V446" s="24"/>
      <c r="W446" s="23" t="s">
        <v>56</v>
      </c>
      <c r="X446" s="23">
        <v>0</v>
      </c>
      <c r="Y446" s="23">
        <v>0</v>
      </c>
      <c r="Z446" s="23" t="s">
        <v>56</v>
      </c>
      <c r="AA446" s="23" t="s">
        <v>56</v>
      </c>
      <c r="AB446" s="23" t="s">
        <v>56</v>
      </c>
      <c r="AC446" s="23">
        <v>0</v>
      </c>
      <c r="AD446" s="24"/>
      <c r="AE446" s="23">
        <v>0</v>
      </c>
      <c r="AF446" s="23">
        <v>0</v>
      </c>
      <c r="AG446" s="23" t="s">
        <v>58</v>
      </c>
      <c r="AH446" s="23">
        <v>0</v>
      </c>
      <c r="AI446" s="23" t="s">
        <v>59</v>
      </c>
      <c r="AJ446" s="23" t="s">
        <v>60</v>
      </c>
      <c r="AK446" s="24"/>
      <c r="AL446" s="23" t="s">
        <v>61</v>
      </c>
      <c r="AM446" s="23" t="s">
        <v>62</v>
      </c>
      <c r="AN446" s="23" t="s">
        <v>151</v>
      </c>
      <c r="AO446" s="23" t="s">
        <v>260</v>
      </c>
      <c r="AP446" s="23" t="s">
        <v>169</v>
      </c>
      <c r="AQ446" s="23" t="s">
        <v>65</v>
      </c>
      <c r="AR446" s="23" t="s">
        <v>261</v>
      </c>
      <c r="AS446" s="23" t="s">
        <v>92</v>
      </c>
      <c r="AT446" s="23" t="s">
        <v>68</v>
      </c>
      <c r="AU446" s="23" t="s">
        <v>93</v>
      </c>
      <c r="AV446" s="23" t="s">
        <v>8231</v>
      </c>
      <c r="AW446" s="23" t="s">
        <v>231</v>
      </c>
      <c r="AX446" s="23">
        <v>0</v>
      </c>
      <c r="AY446" s="23" t="s">
        <v>8232</v>
      </c>
      <c r="AZ446" s="29">
        <v>42699</v>
      </c>
      <c r="BA446" s="29">
        <v>42705</v>
      </c>
      <c r="BB446" s="23">
        <v>0</v>
      </c>
      <c r="BC446" s="29">
        <f t="shared" si="28"/>
        <v>42705</v>
      </c>
      <c r="BD446" s="41" t="str">
        <f t="shared" si="29"/>
        <v xml:space="preserve">01/09/2017 </v>
      </c>
      <c r="BE446" s="42">
        <f t="shared" si="30"/>
        <v>274</v>
      </c>
      <c r="BF446" s="43">
        <f t="shared" si="31"/>
        <v>9.1333333333333329</v>
      </c>
    </row>
    <row r="447" spans="1:58" x14ac:dyDescent="0.25">
      <c r="A447" s="101" t="s">
        <v>8177</v>
      </c>
      <c r="B447" s="24" t="str">
        <f t="shared" si="26"/>
        <v>02.02.507.0002422834/17</v>
      </c>
      <c r="C447" s="24"/>
      <c r="D447" s="24"/>
      <c r="E447" s="24"/>
      <c r="F447" s="24"/>
      <c r="G447" s="24"/>
      <c r="H447" s="24"/>
      <c r="I447" s="69" t="str">
        <f t="shared" si="27"/>
        <v>PAGAMENTO ZERO</v>
      </c>
      <c r="J447" s="24"/>
      <c r="K447" s="24"/>
      <c r="L447" s="24"/>
      <c r="M447" s="24"/>
      <c r="N447" s="24"/>
      <c r="O447" s="70" t="str">
        <f>IF(AND(BA447&gt;=[1]validação!$F$1),"ZURICH SANTANDER","ESCROW")</f>
        <v>ZURICH SANTANDER</v>
      </c>
      <c r="P447" s="23">
        <v>2422834</v>
      </c>
      <c r="Q447" s="23" t="s">
        <v>8233</v>
      </c>
      <c r="R447" s="23" t="s">
        <v>8234</v>
      </c>
      <c r="S447" s="23" t="s">
        <v>52</v>
      </c>
      <c r="T447" s="24"/>
      <c r="U447" s="24" t="s">
        <v>8235</v>
      </c>
      <c r="V447" s="24"/>
      <c r="W447" s="23" t="s">
        <v>56</v>
      </c>
      <c r="X447" s="23">
        <v>0</v>
      </c>
      <c r="Y447" s="23">
        <v>0</v>
      </c>
      <c r="Z447" s="23" t="s">
        <v>56</v>
      </c>
      <c r="AA447" s="23" t="s">
        <v>56</v>
      </c>
      <c r="AB447" s="23" t="s">
        <v>56</v>
      </c>
      <c r="AC447" s="23">
        <v>0</v>
      </c>
      <c r="AD447" s="24"/>
      <c r="AE447" s="23">
        <v>0</v>
      </c>
      <c r="AF447" s="23">
        <v>0</v>
      </c>
      <c r="AG447" s="23" t="s">
        <v>58</v>
      </c>
      <c r="AH447" s="23">
        <v>0</v>
      </c>
      <c r="AI447" s="23" t="s">
        <v>59</v>
      </c>
      <c r="AJ447" s="23" t="s">
        <v>60</v>
      </c>
      <c r="AK447" s="24"/>
      <c r="AL447" s="23" t="s">
        <v>61</v>
      </c>
      <c r="AM447" s="23" t="s">
        <v>62</v>
      </c>
      <c r="AN447" s="23" t="s">
        <v>451</v>
      </c>
      <c r="AO447" s="23" t="s">
        <v>64</v>
      </c>
      <c r="AP447" s="23" t="s">
        <v>89</v>
      </c>
      <c r="AQ447" s="23" t="s">
        <v>90</v>
      </c>
      <c r="AR447" s="23" t="s">
        <v>458</v>
      </c>
      <c r="AS447" s="23" t="s">
        <v>105</v>
      </c>
      <c r="AT447" s="23" t="s">
        <v>68</v>
      </c>
      <c r="AU447" s="23" t="s">
        <v>93</v>
      </c>
      <c r="AV447" s="23" t="s">
        <v>8197</v>
      </c>
      <c r="AW447" s="23" t="s">
        <v>202</v>
      </c>
      <c r="AX447" s="23">
        <v>0</v>
      </c>
      <c r="AY447" s="23" t="s">
        <v>8236</v>
      </c>
      <c r="AZ447" s="29">
        <v>42792</v>
      </c>
      <c r="BA447" s="29">
        <v>42802</v>
      </c>
      <c r="BB447" s="23">
        <v>0</v>
      </c>
      <c r="BC447" s="29">
        <f t="shared" si="28"/>
        <v>42802</v>
      </c>
      <c r="BD447" s="41" t="str">
        <f t="shared" si="29"/>
        <v xml:space="preserve">13/09/2017 </v>
      </c>
      <c r="BE447" s="42">
        <f t="shared" si="30"/>
        <v>189</v>
      </c>
      <c r="BF447" s="43">
        <f t="shared" si="31"/>
        <v>6.3</v>
      </c>
    </row>
    <row r="448" spans="1:58" x14ac:dyDescent="0.25">
      <c r="A448" s="101" t="s">
        <v>8177</v>
      </c>
      <c r="B448" s="24" t="str">
        <f t="shared" si="26"/>
        <v>02.02.507.0002177344/15</v>
      </c>
      <c r="C448" s="24"/>
      <c r="D448" s="24"/>
      <c r="E448" s="24"/>
      <c r="F448" s="24"/>
      <c r="G448" s="24"/>
      <c r="H448" s="24"/>
      <c r="I448" s="69" t="s">
        <v>369</v>
      </c>
      <c r="J448" s="24"/>
      <c r="K448" s="24"/>
      <c r="L448" s="24"/>
      <c r="M448" s="24"/>
      <c r="N448" s="24"/>
      <c r="O448" s="70" t="str">
        <f>IF(AND(BA448&gt;=[1]validação!$F$1),"ZURICH SANTANDER","ESCROW")</f>
        <v>ZURICH SANTANDER</v>
      </c>
      <c r="P448" s="23">
        <v>2177344</v>
      </c>
      <c r="Q448" s="23" t="s">
        <v>8237</v>
      </c>
      <c r="R448" s="23" t="s">
        <v>8238</v>
      </c>
      <c r="S448" s="23" t="s">
        <v>52</v>
      </c>
      <c r="T448" s="24"/>
      <c r="U448" s="24"/>
      <c r="V448" s="24"/>
      <c r="W448" s="23" t="s">
        <v>56</v>
      </c>
      <c r="X448" s="23">
        <v>0</v>
      </c>
      <c r="Y448" s="23">
        <v>0</v>
      </c>
      <c r="Z448" s="23" t="s">
        <v>56</v>
      </c>
      <c r="AA448" s="23" t="s">
        <v>56</v>
      </c>
      <c r="AB448" s="23" t="s">
        <v>56</v>
      </c>
      <c r="AC448" s="23">
        <v>0</v>
      </c>
      <c r="AD448" s="24"/>
      <c r="AE448" s="23">
        <v>0</v>
      </c>
      <c r="AF448" s="23">
        <v>0</v>
      </c>
      <c r="AG448" s="23" t="s">
        <v>58</v>
      </c>
      <c r="AH448" s="23">
        <v>0</v>
      </c>
      <c r="AI448" s="23" t="s">
        <v>59</v>
      </c>
      <c r="AJ448" s="23" t="s">
        <v>60</v>
      </c>
      <c r="AK448" s="24"/>
      <c r="AL448" s="23" t="s">
        <v>61</v>
      </c>
      <c r="AM448" s="23" t="s">
        <v>62</v>
      </c>
      <c r="AN448" s="23" t="s">
        <v>87</v>
      </c>
      <c r="AO448" s="23" t="s">
        <v>64</v>
      </c>
      <c r="AP448" s="23" t="s">
        <v>590</v>
      </c>
      <c r="AQ448" s="23" t="s">
        <v>65</v>
      </c>
      <c r="AR448" s="23" t="s">
        <v>1155</v>
      </c>
      <c r="AS448" s="23" t="s">
        <v>92</v>
      </c>
      <c r="AT448" s="23" t="s">
        <v>68</v>
      </c>
      <c r="AU448" s="23" t="s">
        <v>93</v>
      </c>
      <c r="AV448" s="23" t="s">
        <v>8239</v>
      </c>
      <c r="AW448" s="23" t="s">
        <v>2362</v>
      </c>
      <c r="AX448" s="23">
        <v>0</v>
      </c>
      <c r="AY448" s="23" t="s">
        <v>8240</v>
      </c>
      <c r="AZ448" s="29">
        <v>42328</v>
      </c>
      <c r="BA448" s="29">
        <v>42338</v>
      </c>
      <c r="BB448" s="23">
        <v>0</v>
      </c>
      <c r="BC448" s="29">
        <f t="shared" si="28"/>
        <v>42338</v>
      </c>
      <c r="BD448" s="41" t="str">
        <f t="shared" si="29"/>
        <v xml:space="preserve">05/09/2017 </v>
      </c>
      <c r="BE448" s="42">
        <f t="shared" si="30"/>
        <v>645</v>
      </c>
      <c r="BF448" s="43">
        <f t="shared" si="31"/>
        <v>21.5</v>
      </c>
    </row>
    <row r="449" spans="1:58" x14ac:dyDescent="0.25">
      <c r="A449" s="101" t="s">
        <v>8177</v>
      </c>
      <c r="B449" s="24" t="s">
        <v>9029</v>
      </c>
      <c r="C449" s="24"/>
      <c r="D449" s="24"/>
      <c r="E449" s="24"/>
      <c r="F449" s="24"/>
      <c r="G449" s="24"/>
      <c r="H449" s="24"/>
      <c r="I449" s="69" t="s">
        <v>903</v>
      </c>
      <c r="J449" s="24"/>
      <c r="K449" s="24"/>
      <c r="L449" s="24"/>
      <c r="M449" s="24"/>
      <c r="N449" s="24"/>
      <c r="O449" s="38" t="s">
        <v>49</v>
      </c>
      <c r="P449" s="23">
        <v>1275175</v>
      </c>
      <c r="Q449" s="23" t="s">
        <v>9027</v>
      </c>
      <c r="R449" s="23" t="s">
        <v>9028</v>
      </c>
      <c r="S449" s="23" t="s">
        <v>129</v>
      </c>
      <c r="T449" s="24"/>
      <c r="U449" s="24"/>
      <c r="V449" s="24"/>
      <c r="W449" s="23" t="s">
        <v>56</v>
      </c>
      <c r="X449" s="23">
        <v>0</v>
      </c>
      <c r="Y449" s="23">
        <v>0</v>
      </c>
      <c r="Z449" s="23" t="s">
        <v>56</v>
      </c>
      <c r="AA449" s="23" t="s">
        <v>56</v>
      </c>
      <c r="AB449" s="23" t="s">
        <v>56</v>
      </c>
      <c r="AC449" s="23">
        <v>0</v>
      </c>
      <c r="AD449" s="24" t="s">
        <v>102</v>
      </c>
      <c r="AE449" s="23">
        <v>0</v>
      </c>
      <c r="AF449" s="23">
        <v>0</v>
      </c>
      <c r="AG449" s="23" t="s">
        <v>58</v>
      </c>
      <c r="AH449" s="23">
        <v>0</v>
      </c>
      <c r="AI449" s="23" t="s">
        <v>59</v>
      </c>
      <c r="AJ449" s="23" t="s">
        <v>60</v>
      </c>
      <c r="AK449" s="24"/>
      <c r="AL449" s="23" t="s">
        <v>61</v>
      </c>
      <c r="AM449" s="23" t="s">
        <v>133</v>
      </c>
      <c r="AN449" s="23" t="s">
        <v>538</v>
      </c>
      <c r="AO449" s="23" t="s">
        <v>88</v>
      </c>
      <c r="AP449" s="23"/>
      <c r="AQ449" s="23" t="s">
        <v>65</v>
      </c>
      <c r="AR449" s="23" t="s">
        <v>6284</v>
      </c>
      <c r="AS449" s="23" t="s">
        <v>6285</v>
      </c>
      <c r="AT449" s="23" t="s">
        <v>775</v>
      </c>
      <c r="AU449" s="23" t="s">
        <v>93</v>
      </c>
      <c r="AV449" s="29">
        <v>42997</v>
      </c>
      <c r="AW449" s="23" t="s">
        <v>94</v>
      </c>
      <c r="AX449" s="23">
        <v>0</v>
      </c>
      <c r="AY449" s="23" t="s">
        <v>9029</v>
      </c>
      <c r="AZ449" s="29" t="s">
        <v>9030</v>
      </c>
      <c r="BA449" s="29">
        <v>40515</v>
      </c>
      <c r="BB449" s="23">
        <v>0</v>
      </c>
      <c r="BC449" s="29">
        <v>40515</v>
      </c>
      <c r="BD449" s="41">
        <v>42997</v>
      </c>
      <c r="BE449" s="42">
        <v>2482</v>
      </c>
      <c r="BF449" s="43">
        <v>82.733333333333334</v>
      </c>
    </row>
    <row r="450" spans="1:58" x14ac:dyDescent="0.25">
      <c r="A450" s="101" t="s">
        <v>8177</v>
      </c>
      <c r="B450" s="24" t="s">
        <v>9033</v>
      </c>
      <c r="C450" s="24"/>
      <c r="D450" s="24"/>
      <c r="E450" s="24"/>
      <c r="F450" s="24"/>
      <c r="G450" s="24"/>
      <c r="H450" s="24"/>
      <c r="I450" s="69" t="s">
        <v>903</v>
      </c>
      <c r="J450" s="24"/>
      <c r="K450" s="24"/>
      <c r="L450" s="24"/>
      <c r="M450" s="24"/>
      <c r="N450" s="24"/>
      <c r="O450" s="38" t="s">
        <v>49</v>
      </c>
      <c r="P450" s="23">
        <v>1149152</v>
      </c>
      <c r="Q450" s="23" t="s">
        <v>9031</v>
      </c>
      <c r="R450" s="23" t="s">
        <v>9032</v>
      </c>
      <c r="S450" s="23" t="s">
        <v>52</v>
      </c>
      <c r="T450" s="24"/>
      <c r="U450" s="24"/>
      <c r="V450" s="24"/>
      <c r="W450" s="23" t="s">
        <v>56</v>
      </c>
      <c r="X450" s="23">
        <v>0</v>
      </c>
      <c r="Y450" s="23">
        <v>0</v>
      </c>
      <c r="Z450" s="23" t="s">
        <v>56</v>
      </c>
      <c r="AA450" s="23" t="s">
        <v>56</v>
      </c>
      <c r="AB450" s="23" t="s">
        <v>56</v>
      </c>
      <c r="AC450" s="23">
        <v>0</v>
      </c>
      <c r="AD450" s="24"/>
      <c r="AE450" s="23">
        <v>0</v>
      </c>
      <c r="AF450" s="23">
        <v>739</v>
      </c>
      <c r="AG450" s="23" t="s">
        <v>58</v>
      </c>
      <c r="AH450" s="23">
        <v>0</v>
      </c>
      <c r="AI450" s="23"/>
      <c r="AJ450" s="23"/>
      <c r="AK450" s="24"/>
      <c r="AL450" s="23" t="s">
        <v>61</v>
      </c>
      <c r="AM450" s="23" t="s">
        <v>270</v>
      </c>
      <c r="AN450" s="23" t="s">
        <v>199</v>
      </c>
      <c r="AO450" s="23" t="s">
        <v>88</v>
      </c>
      <c r="AP450" s="23" t="s">
        <v>432</v>
      </c>
      <c r="AQ450" s="23" t="s">
        <v>65</v>
      </c>
      <c r="AR450" s="23" t="s">
        <v>623</v>
      </c>
      <c r="AS450" s="23" t="s">
        <v>67</v>
      </c>
      <c r="AT450" s="23" t="s">
        <v>68</v>
      </c>
      <c r="AU450" s="23" t="s">
        <v>93</v>
      </c>
      <c r="AV450" s="29">
        <v>43003</v>
      </c>
      <c r="AW450" s="23" t="s">
        <v>163</v>
      </c>
      <c r="AX450" s="23">
        <v>0</v>
      </c>
      <c r="AY450" s="23" t="s">
        <v>9033</v>
      </c>
      <c r="AZ450" s="29" t="s">
        <v>9034</v>
      </c>
      <c r="BA450" s="29">
        <v>40164</v>
      </c>
      <c r="BB450" s="23">
        <v>0</v>
      </c>
      <c r="BC450" s="29">
        <v>40164</v>
      </c>
      <c r="BD450" s="41">
        <v>43003</v>
      </c>
      <c r="BE450" s="42">
        <v>2839</v>
      </c>
      <c r="BF450" s="43">
        <v>94.63333333333334</v>
      </c>
    </row>
    <row r="451" spans="1:58" x14ac:dyDescent="0.25">
      <c r="A451" s="101" t="s">
        <v>8177</v>
      </c>
      <c r="B451" s="24" t="s">
        <v>9037</v>
      </c>
      <c r="C451" s="24"/>
      <c r="D451" s="24"/>
      <c r="E451" s="24"/>
      <c r="F451" s="24"/>
      <c r="G451" s="24"/>
      <c r="H451" s="24"/>
      <c r="I451" s="69" t="s">
        <v>369</v>
      </c>
      <c r="J451" s="24"/>
      <c r="K451" s="24"/>
      <c r="L451" s="24"/>
      <c r="M451" s="24"/>
      <c r="N451" s="24"/>
      <c r="O451" s="70" t="s">
        <v>375</v>
      </c>
      <c r="P451" s="23">
        <v>2446681</v>
      </c>
      <c r="Q451" s="23" t="s">
        <v>9035</v>
      </c>
      <c r="R451" s="23" t="s">
        <v>9036</v>
      </c>
      <c r="S451" s="23" t="s">
        <v>129</v>
      </c>
      <c r="T451" s="24"/>
      <c r="U451" s="24"/>
      <c r="V451" s="24"/>
      <c r="W451" s="23" t="s">
        <v>56</v>
      </c>
      <c r="X451" s="23">
        <v>0</v>
      </c>
      <c r="Y451" s="23">
        <v>0</v>
      </c>
      <c r="Z451" s="23" t="s">
        <v>56</v>
      </c>
      <c r="AA451" s="23" t="s">
        <v>56</v>
      </c>
      <c r="AB451" s="23" t="s">
        <v>56</v>
      </c>
      <c r="AC451" s="23">
        <v>0</v>
      </c>
      <c r="AD451" s="24"/>
      <c r="AE451" s="23">
        <v>0</v>
      </c>
      <c r="AF451" s="23">
        <v>0</v>
      </c>
      <c r="AG451" s="23" t="s">
        <v>58</v>
      </c>
      <c r="AH451" s="23">
        <v>0</v>
      </c>
      <c r="AI451" s="23" t="s">
        <v>59</v>
      </c>
      <c r="AJ451" s="23" t="s">
        <v>60</v>
      </c>
      <c r="AK451" s="24"/>
      <c r="AL451" s="23" t="s">
        <v>61</v>
      </c>
      <c r="AM451" s="23" t="s">
        <v>133</v>
      </c>
      <c r="AN451" s="23" t="s">
        <v>538</v>
      </c>
      <c r="AO451" s="23" t="s">
        <v>88</v>
      </c>
      <c r="AP451" s="23" t="s">
        <v>89</v>
      </c>
      <c r="AQ451" s="23" t="s">
        <v>90</v>
      </c>
      <c r="AR451" s="23" t="s">
        <v>623</v>
      </c>
      <c r="AS451" s="23" t="s">
        <v>67</v>
      </c>
      <c r="AT451" s="23" t="s">
        <v>68</v>
      </c>
      <c r="AU451" s="23" t="s">
        <v>93</v>
      </c>
      <c r="AV451" s="29">
        <v>43005</v>
      </c>
      <c r="AW451" s="23" t="s">
        <v>202</v>
      </c>
      <c r="AX451" s="23">
        <v>0</v>
      </c>
      <c r="AY451" s="23" t="s">
        <v>9037</v>
      </c>
      <c r="AZ451" s="29" t="s">
        <v>6245</v>
      </c>
      <c r="BA451" s="29">
        <v>42866</v>
      </c>
      <c r="BB451" s="23">
        <v>0</v>
      </c>
      <c r="BC451" s="29">
        <v>42866</v>
      </c>
      <c r="BD451" s="41">
        <v>43005</v>
      </c>
      <c r="BE451" s="42">
        <v>139</v>
      </c>
      <c r="BF451" s="43">
        <v>4.6333333333333337</v>
      </c>
    </row>
    <row r="452" spans="1:58" x14ac:dyDescent="0.25">
      <c r="A452" s="101" t="s">
        <v>8177</v>
      </c>
      <c r="B452" s="24" t="s">
        <v>9041</v>
      </c>
      <c r="C452" s="24"/>
      <c r="D452" s="24"/>
      <c r="E452" s="24"/>
      <c r="F452" s="24"/>
      <c r="G452" s="24"/>
      <c r="H452" s="24"/>
      <c r="I452" s="69" t="s">
        <v>369</v>
      </c>
      <c r="J452" s="24"/>
      <c r="K452" s="24"/>
      <c r="L452" s="24"/>
      <c r="M452" s="24"/>
      <c r="N452" s="24"/>
      <c r="O452" s="70" t="s">
        <v>375</v>
      </c>
      <c r="P452" s="23">
        <v>2301300</v>
      </c>
      <c r="Q452" s="23" t="s">
        <v>9038</v>
      </c>
      <c r="R452" s="23" t="s">
        <v>9039</v>
      </c>
      <c r="S452" s="23" t="s">
        <v>52</v>
      </c>
      <c r="T452" s="24"/>
      <c r="U452" s="24" t="s">
        <v>9040</v>
      </c>
      <c r="V452" s="24"/>
      <c r="W452" s="23" t="s">
        <v>56</v>
      </c>
      <c r="X452" s="23">
        <v>0</v>
      </c>
      <c r="Y452" s="23">
        <v>0</v>
      </c>
      <c r="Z452" s="23" t="s">
        <v>56</v>
      </c>
      <c r="AA452" s="23" t="s">
        <v>56</v>
      </c>
      <c r="AB452" s="23" t="s">
        <v>56</v>
      </c>
      <c r="AC452" s="23">
        <v>0</v>
      </c>
      <c r="AD452" s="24"/>
      <c r="AE452" s="23">
        <v>0</v>
      </c>
      <c r="AF452" s="23">
        <v>0</v>
      </c>
      <c r="AG452" s="23" t="s">
        <v>58</v>
      </c>
      <c r="AH452" s="23">
        <v>0</v>
      </c>
      <c r="AI452" s="23" t="s">
        <v>59</v>
      </c>
      <c r="AJ452" s="23" t="s">
        <v>60</v>
      </c>
      <c r="AK452" s="24"/>
      <c r="AL452" s="23" t="s">
        <v>61</v>
      </c>
      <c r="AM452" s="23" t="s">
        <v>62</v>
      </c>
      <c r="AN452" s="23" t="s">
        <v>2333</v>
      </c>
      <c r="AO452" s="23" t="s">
        <v>88</v>
      </c>
      <c r="AP452" s="23" t="s">
        <v>89</v>
      </c>
      <c r="AQ452" s="23" t="s">
        <v>90</v>
      </c>
      <c r="AR452" s="23" t="s">
        <v>623</v>
      </c>
      <c r="AS452" s="23" t="s">
        <v>67</v>
      </c>
      <c r="AT452" s="23" t="s">
        <v>68</v>
      </c>
      <c r="AU452" s="23" t="s">
        <v>93</v>
      </c>
      <c r="AV452" s="29">
        <v>43006</v>
      </c>
      <c r="AW452" s="23" t="s">
        <v>554</v>
      </c>
      <c r="AX452" s="23">
        <v>0</v>
      </c>
      <c r="AY452" s="23" t="s">
        <v>9041</v>
      </c>
      <c r="AZ452" s="29" t="s">
        <v>3635</v>
      </c>
      <c r="BA452" s="29">
        <v>42593</v>
      </c>
      <c r="BB452" s="23">
        <v>0</v>
      </c>
      <c r="BC452" s="29">
        <v>42593</v>
      </c>
      <c r="BD452" s="41">
        <v>43006</v>
      </c>
      <c r="BE452" s="42">
        <v>413</v>
      </c>
      <c r="BF452" s="43">
        <v>13.766666666666667</v>
      </c>
    </row>
    <row r="453" spans="1:58" x14ac:dyDescent="0.25">
      <c r="A453" s="101" t="s">
        <v>8177</v>
      </c>
      <c r="B453" s="24" t="s">
        <v>9045</v>
      </c>
      <c r="C453" s="24"/>
      <c r="D453" s="24"/>
      <c r="E453" s="24"/>
      <c r="F453" s="24"/>
      <c r="G453" s="24"/>
      <c r="H453" s="24"/>
      <c r="I453" s="69" t="s">
        <v>48</v>
      </c>
      <c r="J453" s="24"/>
      <c r="K453" s="24"/>
      <c r="L453" s="24"/>
      <c r="M453" s="24"/>
      <c r="N453" s="24"/>
      <c r="O453" s="70" t="s">
        <v>375</v>
      </c>
      <c r="P453" s="23">
        <v>2046862</v>
      </c>
      <c r="Q453" s="23" t="s">
        <v>9042</v>
      </c>
      <c r="R453" s="23" t="s">
        <v>9043</v>
      </c>
      <c r="S453" s="23" t="s">
        <v>52</v>
      </c>
      <c r="T453" s="24" t="s">
        <v>9044</v>
      </c>
      <c r="U453" s="24"/>
      <c r="V453" s="24"/>
      <c r="W453" s="23" t="s">
        <v>56</v>
      </c>
      <c r="X453" s="23">
        <v>0</v>
      </c>
      <c r="Y453" s="23">
        <v>0</v>
      </c>
      <c r="Z453" s="23" t="s">
        <v>56</v>
      </c>
      <c r="AA453" s="23" t="s">
        <v>56</v>
      </c>
      <c r="AB453" s="23" t="s">
        <v>56</v>
      </c>
      <c r="AC453" s="23">
        <v>0</v>
      </c>
      <c r="AD453" s="24"/>
      <c r="AE453" s="23">
        <v>0</v>
      </c>
      <c r="AF453" s="23">
        <v>0</v>
      </c>
      <c r="AG453" s="23" t="s">
        <v>58</v>
      </c>
      <c r="AH453" s="23">
        <v>0</v>
      </c>
      <c r="AI453" s="23" t="s">
        <v>59</v>
      </c>
      <c r="AJ453" s="23" t="s">
        <v>60</v>
      </c>
      <c r="AK453" s="24"/>
      <c r="AL453" s="23" t="s">
        <v>61</v>
      </c>
      <c r="AM453" s="23" t="s">
        <v>62</v>
      </c>
      <c r="AN453" s="23" t="s">
        <v>1563</v>
      </c>
      <c r="AO453" s="23" t="s">
        <v>64</v>
      </c>
      <c r="AP453" s="23" t="s">
        <v>980</v>
      </c>
      <c r="AQ453" s="23" t="s">
        <v>65</v>
      </c>
      <c r="AR453" s="23" t="s">
        <v>201</v>
      </c>
      <c r="AS453" s="23" t="s">
        <v>92</v>
      </c>
      <c r="AT453" s="23" t="s">
        <v>68</v>
      </c>
      <c r="AU453" s="23" t="s">
        <v>93</v>
      </c>
      <c r="AV453" s="29">
        <v>43003</v>
      </c>
      <c r="AW453" s="23" t="s">
        <v>106</v>
      </c>
      <c r="AX453" s="23">
        <v>0</v>
      </c>
      <c r="AY453" s="23" t="s">
        <v>9045</v>
      </c>
      <c r="AZ453" s="29" t="s">
        <v>5612</v>
      </c>
      <c r="BA453" s="29">
        <v>42070</v>
      </c>
      <c r="BB453" s="23">
        <v>0</v>
      </c>
      <c r="BC453" s="29">
        <v>42070</v>
      </c>
      <c r="BD453" s="41">
        <v>43003</v>
      </c>
      <c r="BE453" s="42">
        <v>933</v>
      </c>
      <c r="BF453" s="43">
        <v>31.1</v>
      </c>
    </row>
    <row r="454" spans="1:58" x14ac:dyDescent="0.25">
      <c r="A454" s="101" t="s">
        <v>8177</v>
      </c>
      <c r="B454" s="24" t="s">
        <v>9049</v>
      </c>
      <c r="C454" s="24"/>
      <c r="D454" s="24"/>
      <c r="E454" s="24"/>
      <c r="F454" s="24"/>
      <c r="G454" s="24"/>
      <c r="H454" s="24"/>
      <c r="I454" s="69" t="s">
        <v>48</v>
      </c>
      <c r="J454" s="24"/>
      <c r="K454" s="24"/>
      <c r="L454" s="24"/>
      <c r="M454" s="24"/>
      <c r="N454" s="24"/>
      <c r="O454" s="70" t="s">
        <v>375</v>
      </c>
      <c r="P454" s="23">
        <v>2139518</v>
      </c>
      <c r="Q454" s="23" t="s">
        <v>9046</v>
      </c>
      <c r="R454" s="23" t="s">
        <v>9047</v>
      </c>
      <c r="S454" s="23" t="s">
        <v>52</v>
      </c>
      <c r="T454" s="24" t="s">
        <v>9048</v>
      </c>
      <c r="U454" s="24" t="s">
        <v>6383</v>
      </c>
      <c r="V454" s="24"/>
      <c r="W454" s="23" t="s">
        <v>56</v>
      </c>
      <c r="X454" s="23">
        <v>0</v>
      </c>
      <c r="Y454" s="23">
        <v>0</v>
      </c>
      <c r="Z454" s="23" t="s">
        <v>56</v>
      </c>
      <c r="AA454" s="23" t="s">
        <v>56</v>
      </c>
      <c r="AB454" s="23" t="s">
        <v>56</v>
      </c>
      <c r="AC454" s="23">
        <v>4866.54</v>
      </c>
      <c r="AD454" s="24" t="s">
        <v>57</v>
      </c>
      <c r="AE454" s="23">
        <v>4866.54</v>
      </c>
      <c r="AF454" s="23">
        <v>0</v>
      </c>
      <c r="AG454" s="23" t="s">
        <v>58</v>
      </c>
      <c r="AH454" s="23">
        <v>0</v>
      </c>
      <c r="AI454" s="23" t="s">
        <v>59</v>
      </c>
      <c r="AJ454" s="23" t="s">
        <v>60</v>
      </c>
      <c r="AK454" s="24"/>
      <c r="AL454" s="23" t="s">
        <v>61</v>
      </c>
      <c r="AM454" s="23" t="s">
        <v>62</v>
      </c>
      <c r="AN454" s="23" t="s">
        <v>1614</v>
      </c>
      <c r="AO454" s="23" t="s">
        <v>245</v>
      </c>
      <c r="AP454" s="23" t="s">
        <v>153</v>
      </c>
      <c r="AQ454" s="23" t="s">
        <v>65</v>
      </c>
      <c r="AR454" s="23" t="s">
        <v>3058</v>
      </c>
      <c r="AS454" s="23" t="s">
        <v>92</v>
      </c>
      <c r="AT454" s="23" t="s">
        <v>68</v>
      </c>
      <c r="AU454" s="23" t="s">
        <v>93</v>
      </c>
      <c r="AV454" s="29">
        <v>43003</v>
      </c>
      <c r="AW454" s="23" t="s">
        <v>106</v>
      </c>
      <c r="AX454" s="23">
        <v>0</v>
      </c>
      <c r="AY454" s="23" t="s">
        <v>9049</v>
      </c>
      <c r="AZ454" s="29" t="s">
        <v>9050</v>
      </c>
      <c r="BA454" s="29">
        <v>42241</v>
      </c>
      <c r="BB454" s="23">
        <v>0</v>
      </c>
      <c r="BC454" s="29">
        <v>42241</v>
      </c>
      <c r="BD454" s="41">
        <v>43003</v>
      </c>
      <c r="BE454" s="42">
        <v>762</v>
      </c>
      <c r="BF454" s="43">
        <v>25.4</v>
      </c>
    </row>
    <row r="455" spans="1:58" x14ac:dyDescent="0.25">
      <c r="A455" s="101" t="s">
        <v>8177</v>
      </c>
      <c r="B455" s="24" t="s">
        <v>9055</v>
      </c>
      <c r="C455" s="24"/>
      <c r="D455" s="24"/>
      <c r="E455" s="24"/>
      <c r="F455" s="24"/>
      <c r="G455" s="24"/>
      <c r="H455" s="24"/>
      <c r="I455" s="69" t="s">
        <v>48</v>
      </c>
      <c r="J455" s="24"/>
      <c r="K455" s="24"/>
      <c r="L455" s="24"/>
      <c r="M455" s="24"/>
      <c r="N455" s="24"/>
      <c r="O455" s="70" t="s">
        <v>375</v>
      </c>
      <c r="P455" s="23">
        <v>2361679</v>
      </c>
      <c r="Q455" s="23" t="s">
        <v>9051</v>
      </c>
      <c r="R455" s="23" t="s">
        <v>9052</v>
      </c>
      <c r="S455" s="23" t="s">
        <v>52</v>
      </c>
      <c r="T455" s="24"/>
      <c r="U455" s="24" t="s">
        <v>9053</v>
      </c>
      <c r="V455" s="24"/>
      <c r="W455" s="23" t="s">
        <v>56</v>
      </c>
      <c r="X455" s="23">
        <v>0</v>
      </c>
      <c r="Y455" s="23">
        <v>0</v>
      </c>
      <c r="Z455" s="23" t="s">
        <v>56</v>
      </c>
      <c r="AA455" s="23" t="s">
        <v>56</v>
      </c>
      <c r="AB455" s="23" t="s">
        <v>56</v>
      </c>
      <c r="AC455" s="23">
        <v>0</v>
      </c>
      <c r="AD455" s="24"/>
      <c r="AE455" s="23">
        <v>0</v>
      </c>
      <c r="AF455" s="23">
        <v>0</v>
      </c>
      <c r="AG455" s="23" t="s">
        <v>58</v>
      </c>
      <c r="AH455" s="23">
        <v>0</v>
      </c>
      <c r="AI455" s="23" t="s">
        <v>59</v>
      </c>
      <c r="AJ455" s="23" t="s">
        <v>60</v>
      </c>
      <c r="AK455" s="24"/>
      <c r="AL455" s="23" t="s">
        <v>61</v>
      </c>
      <c r="AM455" s="23" t="s">
        <v>62</v>
      </c>
      <c r="AN455" s="23" t="s">
        <v>161</v>
      </c>
      <c r="AO455" s="23" t="s">
        <v>88</v>
      </c>
      <c r="AP455" s="23" t="s">
        <v>89</v>
      </c>
      <c r="AQ455" s="23" t="s">
        <v>90</v>
      </c>
      <c r="AR455" s="23" t="s">
        <v>9054</v>
      </c>
      <c r="AS455" s="23" t="s">
        <v>67</v>
      </c>
      <c r="AT455" s="23" t="s">
        <v>68</v>
      </c>
      <c r="AU455" s="23" t="s">
        <v>93</v>
      </c>
      <c r="AV455" s="29">
        <v>43003</v>
      </c>
      <c r="AW455" s="23" t="s">
        <v>106</v>
      </c>
      <c r="AX455" s="23">
        <v>0</v>
      </c>
      <c r="AY455" s="23" t="s">
        <v>9055</v>
      </c>
      <c r="AZ455" s="29" t="s">
        <v>2930</v>
      </c>
      <c r="BA455" s="29">
        <v>42662</v>
      </c>
      <c r="BB455" s="23">
        <v>0</v>
      </c>
      <c r="BC455" s="29">
        <v>42662</v>
      </c>
      <c r="BD455" s="41">
        <v>43003</v>
      </c>
      <c r="BE455" s="42">
        <v>341</v>
      </c>
      <c r="BF455" s="43">
        <v>11.366666666666667</v>
      </c>
    </row>
    <row r="456" spans="1:58" x14ac:dyDescent="0.25">
      <c r="A456" s="101" t="s">
        <v>8177</v>
      </c>
      <c r="B456" s="24" t="s">
        <v>9058</v>
      </c>
      <c r="C456" s="24"/>
      <c r="D456" s="24"/>
      <c r="E456" s="24"/>
      <c r="F456" s="24"/>
      <c r="G456" s="24"/>
      <c r="H456" s="24"/>
      <c r="I456" s="69" t="s">
        <v>369</v>
      </c>
      <c r="J456" s="24"/>
      <c r="K456" s="24"/>
      <c r="L456" s="24"/>
      <c r="M456" s="24"/>
      <c r="N456" s="24"/>
      <c r="O456" s="70" t="s">
        <v>375</v>
      </c>
      <c r="P456" s="23">
        <v>2415756</v>
      </c>
      <c r="Q456" s="23" t="s">
        <v>9056</v>
      </c>
      <c r="R456" s="23" t="s">
        <v>5940</v>
      </c>
      <c r="S456" s="23" t="s">
        <v>52</v>
      </c>
      <c r="T456" s="24"/>
      <c r="U456" s="24" t="s">
        <v>9057</v>
      </c>
      <c r="V456" s="24"/>
      <c r="W456" s="23" t="s">
        <v>56</v>
      </c>
      <c r="X456" s="23">
        <v>0</v>
      </c>
      <c r="Y456" s="23">
        <v>0</v>
      </c>
      <c r="Z456" s="23" t="s">
        <v>56</v>
      </c>
      <c r="AA456" s="23" t="s">
        <v>56</v>
      </c>
      <c r="AB456" s="23" t="s">
        <v>56</v>
      </c>
      <c r="AC456" s="23">
        <v>0</v>
      </c>
      <c r="AD456" s="24"/>
      <c r="AE456" s="23">
        <v>0</v>
      </c>
      <c r="AF456" s="23">
        <v>0</v>
      </c>
      <c r="AG456" s="23" t="s">
        <v>58</v>
      </c>
      <c r="AH456" s="23">
        <v>0</v>
      </c>
      <c r="AI456" s="23" t="s">
        <v>59</v>
      </c>
      <c r="AJ456" s="23" t="s">
        <v>60</v>
      </c>
      <c r="AK456" s="24"/>
      <c r="AL456" s="23" t="s">
        <v>61</v>
      </c>
      <c r="AM456" s="23" t="s">
        <v>62</v>
      </c>
      <c r="AN456" s="23" t="s">
        <v>161</v>
      </c>
      <c r="AO456" s="23" t="s">
        <v>88</v>
      </c>
      <c r="AP456" s="23" t="s">
        <v>89</v>
      </c>
      <c r="AQ456" s="23" t="s">
        <v>103</v>
      </c>
      <c r="AR456" s="23" t="s">
        <v>5942</v>
      </c>
      <c r="AS456" s="23" t="s">
        <v>105</v>
      </c>
      <c r="AT456" s="23" t="s">
        <v>68</v>
      </c>
      <c r="AU456" s="23" t="s">
        <v>93</v>
      </c>
      <c r="AV456" s="29">
        <v>42997</v>
      </c>
      <c r="AW456" s="23" t="s">
        <v>202</v>
      </c>
      <c r="AX456" s="23">
        <v>0</v>
      </c>
      <c r="AY456" s="23" t="s">
        <v>9058</v>
      </c>
      <c r="AZ456" s="29" t="s">
        <v>5136</v>
      </c>
      <c r="BA456" s="29">
        <v>42780</v>
      </c>
      <c r="BB456" s="23">
        <v>0</v>
      </c>
      <c r="BC456" s="29">
        <v>42780</v>
      </c>
      <c r="BD456" s="41">
        <v>42997</v>
      </c>
      <c r="BE456" s="42">
        <v>217</v>
      </c>
      <c r="BF456" s="43">
        <v>7.2333333333333334</v>
      </c>
    </row>
    <row r="457" spans="1:58" x14ac:dyDescent="0.25">
      <c r="A457" s="101" t="s">
        <v>8177</v>
      </c>
      <c r="B457" s="24" t="s">
        <v>9062</v>
      </c>
      <c r="C457" s="24"/>
      <c r="D457" s="24"/>
      <c r="E457" s="24"/>
      <c r="F457" s="24"/>
      <c r="G457" s="24"/>
      <c r="H457" s="24"/>
      <c r="I457" s="69" t="s">
        <v>369</v>
      </c>
      <c r="J457" s="24"/>
      <c r="K457" s="24"/>
      <c r="L457" s="24"/>
      <c r="M457" s="24"/>
      <c r="N457" s="24"/>
      <c r="O457" s="70" t="s">
        <v>375</v>
      </c>
      <c r="P457" s="23">
        <v>2478137</v>
      </c>
      <c r="Q457" s="23" t="s">
        <v>9059</v>
      </c>
      <c r="R457" s="23" t="s">
        <v>9060</v>
      </c>
      <c r="S457" s="23" t="s">
        <v>52</v>
      </c>
      <c r="T457" s="24" t="s">
        <v>9061</v>
      </c>
      <c r="U457" s="24" t="s">
        <v>4548</v>
      </c>
      <c r="V457" s="24"/>
      <c r="W457" s="23" t="s">
        <v>56</v>
      </c>
      <c r="X457" s="23">
        <v>0</v>
      </c>
      <c r="Y457" s="23">
        <v>0</v>
      </c>
      <c r="Z457" s="23" t="s">
        <v>56</v>
      </c>
      <c r="AA457" s="23" t="s">
        <v>56</v>
      </c>
      <c r="AB457" s="23" t="s">
        <v>56</v>
      </c>
      <c r="AC457" s="23">
        <v>23749</v>
      </c>
      <c r="AD457" s="24" t="s">
        <v>102</v>
      </c>
      <c r="AE457" s="23">
        <v>11874.5</v>
      </c>
      <c r="AF457" s="23">
        <v>0</v>
      </c>
      <c r="AG457" s="23" t="s">
        <v>58</v>
      </c>
      <c r="AH457" s="23">
        <v>0</v>
      </c>
      <c r="AI457" s="23" t="s">
        <v>59</v>
      </c>
      <c r="AJ457" s="23" t="s">
        <v>60</v>
      </c>
      <c r="AK457" s="24"/>
      <c r="AL457" s="23" t="s">
        <v>61</v>
      </c>
      <c r="AM457" s="23" t="s">
        <v>62</v>
      </c>
      <c r="AN457" s="23" t="s">
        <v>63</v>
      </c>
      <c r="AO457" s="23" t="s">
        <v>64</v>
      </c>
      <c r="AP457" s="23" t="s">
        <v>89</v>
      </c>
      <c r="AQ457" s="23" t="s">
        <v>103</v>
      </c>
      <c r="AR457" s="23" t="s">
        <v>1382</v>
      </c>
      <c r="AS457" s="23" t="s">
        <v>92</v>
      </c>
      <c r="AT457" s="23" t="s">
        <v>68</v>
      </c>
      <c r="AU457" s="23" t="s">
        <v>93</v>
      </c>
      <c r="AV457" s="29">
        <v>42998</v>
      </c>
      <c r="AW457" s="23" t="s">
        <v>124</v>
      </c>
      <c r="AX457" s="23">
        <v>0</v>
      </c>
      <c r="AY457" s="23" t="s">
        <v>9062</v>
      </c>
      <c r="AZ457" s="29" t="s">
        <v>9063</v>
      </c>
      <c r="BA457" s="29">
        <v>42949</v>
      </c>
      <c r="BB457" s="23">
        <v>0</v>
      </c>
      <c r="BC457" s="29">
        <v>42949</v>
      </c>
      <c r="BD457" s="41">
        <v>42998</v>
      </c>
      <c r="BE457" s="42">
        <v>49</v>
      </c>
      <c r="BF457" s="43">
        <v>1.6333333333333333</v>
      </c>
    </row>
    <row r="458" spans="1:58" x14ac:dyDescent="0.25">
      <c r="A458" s="101" t="s">
        <v>8177</v>
      </c>
      <c r="B458" s="24" t="s">
        <v>9066</v>
      </c>
      <c r="C458" s="24"/>
      <c r="D458" s="24"/>
      <c r="E458" s="24"/>
      <c r="F458" s="24"/>
      <c r="G458" s="24"/>
      <c r="H458" s="24"/>
      <c r="I458" s="69" t="s">
        <v>369</v>
      </c>
      <c r="J458" s="24"/>
      <c r="K458" s="24"/>
      <c r="L458" s="24"/>
      <c r="M458" s="24"/>
      <c r="N458" s="24"/>
      <c r="O458" s="70" t="s">
        <v>375</v>
      </c>
      <c r="P458" s="23">
        <v>2415111</v>
      </c>
      <c r="Q458" s="23" t="s">
        <v>9064</v>
      </c>
      <c r="R458" s="23" t="s">
        <v>9065</v>
      </c>
      <c r="S458" s="23" t="s">
        <v>52</v>
      </c>
      <c r="T458" s="24"/>
      <c r="U458" s="24"/>
      <c r="V458" s="24"/>
      <c r="W458" s="23" t="s">
        <v>56</v>
      </c>
      <c r="X458" s="23">
        <v>0</v>
      </c>
      <c r="Y458" s="23">
        <v>0</v>
      </c>
      <c r="Z458" s="23" t="s">
        <v>56</v>
      </c>
      <c r="AA458" s="23" t="s">
        <v>56</v>
      </c>
      <c r="AB458" s="23" t="s">
        <v>56</v>
      </c>
      <c r="AC458" s="23">
        <v>0</v>
      </c>
      <c r="AD458" s="24"/>
      <c r="AE458" s="23">
        <v>0</v>
      </c>
      <c r="AF458" s="23">
        <v>0</v>
      </c>
      <c r="AG458" s="23" t="s">
        <v>58</v>
      </c>
      <c r="AH458" s="23">
        <v>0</v>
      </c>
      <c r="AI458" s="23" t="s">
        <v>59</v>
      </c>
      <c r="AJ458" s="23" t="s">
        <v>60</v>
      </c>
      <c r="AK458" s="24"/>
      <c r="AL458" s="23" t="s">
        <v>61</v>
      </c>
      <c r="AM458" s="23" t="s">
        <v>62</v>
      </c>
      <c r="AN458" s="23" t="s">
        <v>1563</v>
      </c>
      <c r="AO458" s="23" t="s">
        <v>88</v>
      </c>
      <c r="AP458" s="23" t="s">
        <v>187</v>
      </c>
      <c r="AQ458" s="23" t="s">
        <v>65</v>
      </c>
      <c r="AR458" s="23" t="s">
        <v>7623</v>
      </c>
      <c r="AS458" s="23" t="s">
        <v>92</v>
      </c>
      <c r="AT458" s="23" t="s">
        <v>68</v>
      </c>
      <c r="AU458" s="23" t="s">
        <v>93</v>
      </c>
      <c r="AV458" s="29">
        <v>43005</v>
      </c>
      <c r="AW458" s="23" t="s">
        <v>202</v>
      </c>
      <c r="AX458" s="23">
        <v>0</v>
      </c>
      <c r="AY458" s="23" t="s">
        <v>9066</v>
      </c>
      <c r="AZ458" s="29" t="s">
        <v>6865</v>
      </c>
      <c r="BA458" s="29">
        <v>42777</v>
      </c>
      <c r="BB458" s="23">
        <v>0</v>
      </c>
      <c r="BC458" s="29">
        <v>42777</v>
      </c>
      <c r="BD458" s="41">
        <v>43005</v>
      </c>
      <c r="BE458" s="42">
        <v>228</v>
      </c>
      <c r="BF458" s="43">
        <v>7.6</v>
      </c>
    </row>
    <row r="459" spans="1:58" x14ac:dyDescent="0.25">
      <c r="A459" s="101" t="s">
        <v>8177</v>
      </c>
      <c r="B459" s="24" t="s">
        <v>9069</v>
      </c>
      <c r="C459" s="24"/>
      <c r="D459" s="24"/>
      <c r="E459" s="24"/>
      <c r="F459" s="24"/>
      <c r="G459" s="24"/>
      <c r="H459" s="24"/>
      <c r="I459" s="69" t="s">
        <v>369</v>
      </c>
      <c r="J459" s="24"/>
      <c r="K459" s="24"/>
      <c r="L459" s="24"/>
      <c r="M459" s="24"/>
      <c r="N459" s="24"/>
      <c r="O459" s="70" t="s">
        <v>375</v>
      </c>
      <c r="P459" s="23">
        <v>2445177</v>
      </c>
      <c r="Q459" s="23" t="s">
        <v>9067</v>
      </c>
      <c r="R459" s="23" t="s">
        <v>9068</v>
      </c>
      <c r="S459" s="23" t="s">
        <v>52</v>
      </c>
      <c r="T459" s="24"/>
      <c r="U459" s="24"/>
      <c r="V459" s="24"/>
      <c r="W459" s="23" t="s">
        <v>56</v>
      </c>
      <c r="X459" s="23">
        <v>0</v>
      </c>
      <c r="Y459" s="23">
        <v>0</v>
      </c>
      <c r="Z459" s="23" t="s">
        <v>56</v>
      </c>
      <c r="AA459" s="23" t="s">
        <v>56</v>
      </c>
      <c r="AB459" s="23" t="s">
        <v>56</v>
      </c>
      <c r="AC459" s="23">
        <v>0</v>
      </c>
      <c r="AD459" s="24"/>
      <c r="AE459" s="23">
        <v>0</v>
      </c>
      <c r="AF459" s="23">
        <v>0</v>
      </c>
      <c r="AG459" s="23" t="s">
        <v>58</v>
      </c>
      <c r="AH459" s="23">
        <v>0</v>
      </c>
      <c r="AI459" s="23" t="s">
        <v>150</v>
      </c>
      <c r="AJ459" s="23" t="s">
        <v>60</v>
      </c>
      <c r="AK459" s="24"/>
      <c r="AL459" s="23" t="s">
        <v>61</v>
      </c>
      <c r="AM459" s="23" t="s">
        <v>62</v>
      </c>
      <c r="AN459" s="23" t="s">
        <v>151</v>
      </c>
      <c r="AO459" s="23" t="s">
        <v>260</v>
      </c>
      <c r="AP459" s="23" t="s">
        <v>153</v>
      </c>
      <c r="AQ459" s="23" t="s">
        <v>65</v>
      </c>
      <c r="AR459" s="23" t="s">
        <v>2168</v>
      </c>
      <c r="AS459" s="23" t="s">
        <v>92</v>
      </c>
      <c r="AT459" s="23" t="s">
        <v>68</v>
      </c>
      <c r="AU459" s="23" t="s">
        <v>93</v>
      </c>
      <c r="AV459" s="29">
        <v>43006</v>
      </c>
      <c r="AW459" s="23" t="s">
        <v>124</v>
      </c>
      <c r="AX459" s="23">
        <v>0</v>
      </c>
      <c r="AY459" s="23" t="s">
        <v>9069</v>
      </c>
      <c r="AZ459" s="29" t="s">
        <v>4197</v>
      </c>
      <c r="BA459" s="29">
        <v>42861</v>
      </c>
      <c r="BB459" s="23">
        <v>0</v>
      </c>
      <c r="BC459" s="29">
        <v>42861</v>
      </c>
      <c r="BD459" s="41">
        <v>43006</v>
      </c>
      <c r="BE459" s="42">
        <v>145</v>
      </c>
      <c r="BF459" s="43">
        <v>4.833333333333333</v>
      </c>
    </row>
    <row r="460" spans="1:58" x14ac:dyDescent="0.25">
      <c r="A460" s="101" t="s">
        <v>8177</v>
      </c>
      <c r="B460" s="24" t="s">
        <v>9073</v>
      </c>
      <c r="C460" s="24"/>
      <c r="D460" s="24"/>
      <c r="E460" s="24"/>
      <c r="F460" s="24"/>
      <c r="G460" s="24"/>
      <c r="H460" s="24"/>
      <c r="I460" s="69" t="s">
        <v>369</v>
      </c>
      <c r="J460" s="24"/>
      <c r="K460" s="24"/>
      <c r="L460" s="24"/>
      <c r="M460" s="24"/>
      <c r="N460" s="24"/>
      <c r="O460" s="70" t="s">
        <v>375</v>
      </c>
      <c r="P460" s="23">
        <v>2420627</v>
      </c>
      <c r="Q460" s="23" t="s">
        <v>9070</v>
      </c>
      <c r="R460" s="23" t="s">
        <v>9071</v>
      </c>
      <c r="S460" s="23" t="s">
        <v>52</v>
      </c>
      <c r="T460" s="24" t="s">
        <v>9072</v>
      </c>
      <c r="U460" s="24"/>
      <c r="V460" s="24"/>
      <c r="W460" s="23" t="s">
        <v>56</v>
      </c>
      <c r="X460" s="23">
        <v>0</v>
      </c>
      <c r="Y460" s="23">
        <v>0</v>
      </c>
      <c r="Z460" s="23" t="s">
        <v>56</v>
      </c>
      <c r="AA460" s="23" t="s">
        <v>56</v>
      </c>
      <c r="AB460" s="23" t="s">
        <v>56</v>
      </c>
      <c r="AC460" s="23">
        <v>0</v>
      </c>
      <c r="AD460" s="24"/>
      <c r="AE460" s="23">
        <v>0</v>
      </c>
      <c r="AF460" s="23">
        <v>0</v>
      </c>
      <c r="AG460" s="23" t="s">
        <v>58</v>
      </c>
      <c r="AH460" s="23">
        <v>0</v>
      </c>
      <c r="AI460" s="23" t="s">
        <v>59</v>
      </c>
      <c r="AJ460" s="23" t="s">
        <v>60</v>
      </c>
      <c r="AK460" s="24"/>
      <c r="AL460" s="23" t="s">
        <v>61</v>
      </c>
      <c r="AM460" s="23" t="s">
        <v>62</v>
      </c>
      <c r="AN460" s="23" t="s">
        <v>1614</v>
      </c>
      <c r="AO460" s="23" t="s">
        <v>88</v>
      </c>
      <c r="AP460" s="23" t="s">
        <v>590</v>
      </c>
      <c r="AQ460" s="23" t="s">
        <v>65</v>
      </c>
      <c r="AR460" s="23" t="s">
        <v>2168</v>
      </c>
      <c r="AS460" s="23" t="s">
        <v>92</v>
      </c>
      <c r="AT460" s="23" t="s">
        <v>68</v>
      </c>
      <c r="AU460" s="23" t="s">
        <v>93</v>
      </c>
      <c r="AV460" s="29">
        <v>43006</v>
      </c>
      <c r="AW460" s="23" t="s">
        <v>202</v>
      </c>
      <c r="AX460" s="23">
        <v>0</v>
      </c>
      <c r="AY460" s="23" t="s">
        <v>9073</v>
      </c>
      <c r="AZ460" s="29" t="s">
        <v>4073</v>
      </c>
      <c r="BA460" s="29">
        <v>42796</v>
      </c>
      <c r="BB460" s="23">
        <v>0</v>
      </c>
      <c r="BC460" s="29">
        <v>42796</v>
      </c>
      <c r="BD460" s="41">
        <v>43006</v>
      </c>
      <c r="BE460" s="42">
        <v>210</v>
      </c>
      <c r="BF460" s="43">
        <v>7</v>
      </c>
    </row>
    <row r="461" spans="1:58" x14ac:dyDescent="0.25">
      <c r="A461" s="101" t="s">
        <v>8177</v>
      </c>
      <c r="B461" s="24" t="s">
        <v>9077</v>
      </c>
      <c r="C461" s="24"/>
      <c r="D461" s="24"/>
      <c r="E461" s="24"/>
      <c r="F461" s="24"/>
      <c r="G461" s="24"/>
      <c r="H461" s="24"/>
      <c r="I461" s="69" t="s">
        <v>903</v>
      </c>
      <c r="J461" s="24"/>
      <c r="K461" s="24"/>
      <c r="L461" s="24"/>
      <c r="M461" s="24"/>
      <c r="N461" s="24"/>
      <c r="O461" s="70" t="s">
        <v>375</v>
      </c>
      <c r="P461" s="23">
        <v>2308037</v>
      </c>
      <c r="Q461" s="23" t="s">
        <v>9074</v>
      </c>
      <c r="R461" s="23" t="s">
        <v>9075</v>
      </c>
      <c r="S461" s="23" t="s">
        <v>52</v>
      </c>
      <c r="T461" s="24"/>
      <c r="U461" s="24" t="s">
        <v>9076</v>
      </c>
      <c r="V461" s="24"/>
      <c r="W461" s="23" t="s">
        <v>56</v>
      </c>
      <c r="X461" s="23">
        <v>0</v>
      </c>
      <c r="Y461" s="23">
        <v>0</v>
      </c>
      <c r="Z461" s="23" t="s">
        <v>56</v>
      </c>
      <c r="AA461" s="23" t="s">
        <v>56</v>
      </c>
      <c r="AB461" s="23" t="s">
        <v>56</v>
      </c>
      <c r="AC461" s="23">
        <v>0</v>
      </c>
      <c r="AD461" s="24"/>
      <c r="AE461" s="23">
        <v>0</v>
      </c>
      <c r="AF461" s="23">
        <v>0</v>
      </c>
      <c r="AG461" s="23" t="s">
        <v>58</v>
      </c>
      <c r="AH461" s="23">
        <v>0</v>
      </c>
      <c r="AI461" s="23" t="s">
        <v>59</v>
      </c>
      <c r="AJ461" s="23" t="s">
        <v>60</v>
      </c>
      <c r="AK461" s="24"/>
      <c r="AL461" s="23" t="s">
        <v>61</v>
      </c>
      <c r="AM461" s="23" t="s">
        <v>62</v>
      </c>
      <c r="AN461" s="23" t="s">
        <v>63</v>
      </c>
      <c r="AO461" s="23" t="s">
        <v>88</v>
      </c>
      <c r="AP461" s="23" t="s">
        <v>89</v>
      </c>
      <c r="AQ461" s="23" t="s">
        <v>90</v>
      </c>
      <c r="AR461" s="23" t="s">
        <v>2259</v>
      </c>
      <c r="AS461" s="23" t="s">
        <v>92</v>
      </c>
      <c r="AT461" s="23" t="s">
        <v>68</v>
      </c>
      <c r="AU461" s="23" t="s">
        <v>93</v>
      </c>
      <c r="AV461" s="29">
        <v>43003</v>
      </c>
      <c r="AW461" s="23" t="s">
        <v>163</v>
      </c>
      <c r="AX461" s="23">
        <v>0</v>
      </c>
      <c r="AY461" s="23" t="s">
        <v>9077</v>
      </c>
      <c r="AZ461" s="29" t="s">
        <v>2789</v>
      </c>
      <c r="BA461" s="29">
        <v>42609</v>
      </c>
      <c r="BB461" s="23">
        <v>0</v>
      </c>
      <c r="BC461" s="29">
        <v>42609</v>
      </c>
      <c r="BD461" s="41">
        <v>43003</v>
      </c>
      <c r="BE461" s="42">
        <v>394</v>
      </c>
      <c r="BF461" s="43">
        <v>13.133333333333333</v>
      </c>
    </row>
    <row r="462" spans="1:58" x14ac:dyDescent="0.25">
      <c r="A462" s="101" t="s">
        <v>8177</v>
      </c>
      <c r="B462" s="24" t="s">
        <v>9079</v>
      </c>
      <c r="C462" s="24"/>
      <c r="D462" s="24"/>
      <c r="E462" s="24"/>
      <c r="F462" s="24"/>
      <c r="G462" s="24"/>
      <c r="H462" s="24"/>
      <c r="I462" s="69" t="s">
        <v>902</v>
      </c>
      <c r="J462" s="24"/>
      <c r="K462" s="24"/>
      <c r="L462" s="24"/>
      <c r="M462" s="24"/>
      <c r="N462" s="24"/>
      <c r="O462" s="70" t="s">
        <v>375</v>
      </c>
      <c r="P462" s="23">
        <v>2252619</v>
      </c>
      <c r="Q462" s="23" t="s">
        <v>9078</v>
      </c>
      <c r="R462" s="23" t="s">
        <v>6898</v>
      </c>
      <c r="S462" s="23" t="s">
        <v>52</v>
      </c>
      <c r="T462" s="24"/>
      <c r="U462" s="24"/>
      <c r="V462" s="24"/>
      <c r="W462" s="23" t="s">
        <v>56</v>
      </c>
      <c r="X462" s="23">
        <v>0</v>
      </c>
      <c r="Y462" s="23">
        <v>0</v>
      </c>
      <c r="Z462" s="23" t="s">
        <v>56</v>
      </c>
      <c r="AA462" s="23" t="s">
        <v>56</v>
      </c>
      <c r="AB462" s="23" t="s">
        <v>56</v>
      </c>
      <c r="AC462" s="23">
        <v>0</v>
      </c>
      <c r="AD462" s="24"/>
      <c r="AE462" s="23">
        <v>0</v>
      </c>
      <c r="AF462" s="23">
        <v>0</v>
      </c>
      <c r="AG462" s="23" t="s">
        <v>58</v>
      </c>
      <c r="AH462" s="23">
        <v>0</v>
      </c>
      <c r="AI462" s="23" t="s">
        <v>150</v>
      </c>
      <c r="AJ462" s="23" t="s">
        <v>60</v>
      </c>
      <c r="AK462" s="24"/>
      <c r="AL462" s="23" t="s">
        <v>61</v>
      </c>
      <c r="AM462" s="23" t="s">
        <v>62</v>
      </c>
      <c r="AN462" s="23" t="s">
        <v>151</v>
      </c>
      <c r="AO462" s="23" t="s">
        <v>260</v>
      </c>
      <c r="AP462" s="23" t="s">
        <v>218</v>
      </c>
      <c r="AQ462" s="23" t="s">
        <v>65</v>
      </c>
      <c r="AR462" s="23" t="s">
        <v>6902</v>
      </c>
      <c r="AS462" s="23" t="s">
        <v>105</v>
      </c>
      <c r="AT462" s="23" t="s">
        <v>68</v>
      </c>
      <c r="AU462" s="23" t="s">
        <v>93</v>
      </c>
      <c r="AV462" s="29">
        <v>43003</v>
      </c>
      <c r="AW462" s="23" t="s">
        <v>262</v>
      </c>
      <c r="AX462" s="23">
        <v>0</v>
      </c>
      <c r="AY462" s="23" t="s">
        <v>9079</v>
      </c>
      <c r="AZ462" s="29" t="s">
        <v>9080</v>
      </c>
      <c r="BA462" s="29">
        <v>42501</v>
      </c>
      <c r="BB462" s="23">
        <v>0</v>
      </c>
      <c r="BC462" s="29">
        <v>42501</v>
      </c>
      <c r="BD462" s="41">
        <v>43003</v>
      </c>
      <c r="BE462" s="42">
        <v>502</v>
      </c>
      <c r="BF462" s="43">
        <v>16.733333333333334</v>
      </c>
    </row>
    <row r="463" spans="1:58" x14ac:dyDescent="0.25">
      <c r="A463" s="101" t="s">
        <v>8177</v>
      </c>
      <c r="B463" s="24" t="s">
        <v>9084</v>
      </c>
      <c r="C463" s="24"/>
      <c r="D463" s="24"/>
      <c r="E463" s="24"/>
      <c r="F463" s="24"/>
      <c r="G463" s="24"/>
      <c r="H463" s="24"/>
      <c r="I463" s="69" t="s">
        <v>902</v>
      </c>
      <c r="J463" s="24"/>
      <c r="K463" s="24"/>
      <c r="L463" s="24"/>
      <c r="M463" s="24"/>
      <c r="N463" s="24"/>
      <c r="O463" s="70" t="s">
        <v>375</v>
      </c>
      <c r="P463" s="23">
        <v>2298791</v>
      </c>
      <c r="Q463" s="23" t="s">
        <v>9081</v>
      </c>
      <c r="R463" s="23" t="s">
        <v>9082</v>
      </c>
      <c r="S463" s="23" t="s">
        <v>52</v>
      </c>
      <c r="T463" s="24"/>
      <c r="U463" s="24"/>
      <c r="V463" s="24"/>
      <c r="W463" s="23" t="s">
        <v>56</v>
      </c>
      <c r="X463" s="23">
        <v>0</v>
      </c>
      <c r="Y463" s="23">
        <v>0</v>
      </c>
      <c r="Z463" s="23" t="s">
        <v>56</v>
      </c>
      <c r="AA463" s="23" t="s">
        <v>56</v>
      </c>
      <c r="AB463" s="23" t="s">
        <v>56</v>
      </c>
      <c r="AC463" s="23">
        <v>0</v>
      </c>
      <c r="AD463" s="24"/>
      <c r="AE463" s="23">
        <v>0</v>
      </c>
      <c r="AF463" s="23">
        <v>0</v>
      </c>
      <c r="AG463" s="23" t="s">
        <v>58</v>
      </c>
      <c r="AH463" s="23">
        <v>0</v>
      </c>
      <c r="AI463" s="23" t="s">
        <v>59</v>
      </c>
      <c r="AJ463" s="23" t="s">
        <v>60</v>
      </c>
      <c r="AK463" s="24"/>
      <c r="AL463" s="23" t="s">
        <v>61</v>
      </c>
      <c r="AM463" s="23" t="s">
        <v>62</v>
      </c>
      <c r="AN463" s="23" t="s">
        <v>63</v>
      </c>
      <c r="AO463" s="23" t="s">
        <v>64</v>
      </c>
      <c r="AP463" s="23" t="s">
        <v>9083</v>
      </c>
      <c r="AQ463" s="23" t="s">
        <v>65</v>
      </c>
      <c r="AR463" s="23" t="s">
        <v>406</v>
      </c>
      <c r="AS463" s="23" t="s">
        <v>283</v>
      </c>
      <c r="AT463" s="23" t="s">
        <v>284</v>
      </c>
      <c r="AU463" s="23" t="s">
        <v>93</v>
      </c>
      <c r="AV463" s="29">
        <v>43005</v>
      </c>
      <c r="AW463" s="23" t="s">
        <v>262</v>
      </c>
      <c r="AX463" s="23">
        <v>0</v>
      </c>
      <c r="AY463" s="23" t="s">
        <v>9084</v>
      </c>
      <c r="AZ463" s="29" t="s">
        <v>2342</v>
      </c>
      <c r="BA463" s="29">
        <v>42588</v>
      </c>
      <c r="BB463" s="23">
        <v>0</v>
      </c>
      <c r="BC463" s="29">
        <v>42588</v>
      </c>
      <c r="BD463" s="41">
        <v>43005</v>
      </c>
      <c r="BE463" s="42">
        <v>417</v>
      </c>
      <c r="BF463" s="43">
        <v>13.9</v>
      </c>
    </row>
    <row r="464" spans="1:58" x14ac:dyDescent="0.25">
      <c r="A464" s="101" t="s">
        <v>8177</v>
      </c>
      <c r="B464" s="24" t="s">
        <v>9088</v>
      </c>
      <c r="C464" s="24"/>
      <c r="D464" s="24"/>
      <c r="E464" s="24"/>
      <c r="F464" s="24"/>
      <c r="G464" s="24"/>
      <c r="H464" s="24"/>
      <c r="I464" s="69" t="s">
        <v>902</v>
      </c>
      <c r="J464" s="24"/>
      <c r="K464" s="24"/>
      <c r="L464" s="24"/>
      <c r="M464" s="24"/>
      <c r="N464" s="24"/>
      <c r="O464" s="70" t="s">
        <v>375</v>
      </c>
      <c r="P464" s="23">
        <v>2430558</v>
      </c>
      <c r="Q464" s="23" t="s">
        <v>9085</v>
      </c>
      <c r="R464" s="23" t="s">
        <v>9086</v>
      </c>
      <c r="S464" s="23" t="s">
        <v>52</v>
      </c>
      <c r="T464" s="24"/>
      <c r="U464" s="24"/>
      <c r="V464" s="24"/>
      <c r="W464" s="23" t="s">
        <v>56</v>
      </c>
      <c r="X464" s="23">
        <v>0</v>
      </c>
      <c r="Y464" s="23">
        <v>0</v>
      </c>
      <c r="Z464" s="23" t="s">
        <v>56</v>
      </c>
      <c r="AA464" s="23" t="s">
        <v>56</v>
      </c>
      <c r="AB464" s="23" t="s">
        <v>56</v>
      </c>
      <c r="AC464" s="23">
        <v>0</v>
      </c>
      <c r="AD464" s="24"/>
      <c r="AE464" s="23">
        <v>0</v>
      </c>
      <c r="AF464" s="23">
        <v>0</v>
      </c>
      <c r="AG464" s="23" t="s">
        <v>58</v>
      </c>
      <c r="AH464" s="23">
        <v>0</v>
      </c>
      <c r="AI464" s="23" t="s">
        <v>59</v>
      </c>
      <c r="AJ464" s="23" t="s">
        <v>60</v>
      </c>
      <c r="AK464" s="24"/>
      <c r="AL464" s="23" t="s">
        <v>61</v>
      </c>
      <c r="AM464" s="23" t="s">
        <v>62</v>
      </c>
      <c r="AN464" s="23" t="s">
        <v>151</v>
      </c>
      <c r="AO464" s="23" t="s">
        <v>260</v>
      </c>
      <c r="AP464" s="23" t="s">
        <v>169</v>
      </c>
      <c r="AQ464" s="23" t="s">
        <v>65</v>
      </c>
      <c r="AR464" s="23" t="s">
        <v>9087</v>
      </c>
      <c r="AS464" s="23" t="s">
        <v>92</v>
      </c>
      <c r="AT464" s="23" t="s">
        <v>68</v>
      </c>
      <c r="AU464" s="23" t="s">
        <v>93</v>
      </c>
      <c r="AV464" s="29">
        <v>43006</v>
      </c>
      <c r="AW464" s="23" t="s">
        <v>262</v>
      </c>
      <c r="AX464" s="23">
        <v>0</v>
      </c>
      <c r="AY464" s="23" t="s">
        <v>9088</v>
      </c>
      <c r="AZ464" s="29" t="s">
        <v>5176</v>
      </c>
      <c r="BA464" s="29">
        <v>42823</v>
      </c>
      <c r="BB464" s="23">
        <v>0</v>
      </c>
      <c r="BC464" s="29">
        <v>42823</v>
      </c>
      <c r="BD464" s="41">
        <v>43006</v>
      </c>
      <c r="BE464" s="42">
        <v>183</v>
      </c>
      <c r="BF464" s="43">
        <v>6.1</v>
      </c>
    </row>
    <row r="465" spans="1:58" x14ac:dyDescent="0.25">
      <c r="A465" s="101" t="s">
        <v>8177</v>
      </c>
      <c r="B465" s="24" t="s">
        <v>9092</v>
      </c>
      <c r="C465" s="24"/>
      <c r="D465" s="24"/>
      <c r="E465" s="24"/>
      <c r="F465" s="24"/>
      <c r="G465" s="24"/>
      <c r="H465" s="24"/>
      <c r="I465" s="69" t="s">
        <v>369</v>
      </c>
      <c r="J465" s="24"/>
      <c r="K465" s="24"/>
      <c r="L465" s="24"/>
      <c r="M465" s="24"/>
      <c r="N465" s="24"/>
      <c r="O465" s="70" t="s">
        <v>375</v>
      </c>
      <c r="P465" s="23">
        <v>2361747</v>
      </c>
      <c r="Q465" s="23" t="s">
        <v>9089</v>
      </c>
      <c r="R465" s="23" t="s">
        <v>9090</v>
      </c>
      <c r="S465" s="23" t="s">
        <v>52</v>
      </c>
      <c r="T465" s="24" t="s">
        <v>9091</v>
      </c>
      <c r="U465" s="24"/>
      <c r="V465" s="24"/>
      <c r="W465" s="23" t="s">
        <v>56</v>
      </c>
      <c r="X465" s="23">
        <v>0</v>
      </c>
      <c r="Y465" s="23">
        <v>0</v>
      </c>
      <c r="Z465" s="23" t="s">
        <v>56</v>
      </c>
      <c r="AA465" s="23" t="s">
        <v>56</v>
      </c>
      <c r="AB465" s="23" t="s">
        <v>56</v>
      </c>
      <c r="AC465" s="23">
        <v>0</v>
      </c>
      <c r="AD465" s="24"/>
      <c r="AE465" s="23">
        <v>0</v>
      </c>
      <c r="AF465" s="23">
        <v>0</v>
      </c>
      <c r="AG465" s="23" t="s">
        <v>58</v>
      </c>
      <c r="AH465" s="23">
        <v>0</v>
      </c>
      <c r="AI465" s="23" t="s">
        <v>59</v>
      </c>
      <c r="AJ465" s="23" t="s">
        <v>60</v>
      </c>
      <c r="AK465" s="24"/>
      <c r="AL465" s="23" t="s">
        <v>61</v>
      </c>
      <c r="AM465" s="23" t="s">
        <v>345</v>
      </c>
      <c r="AN465" s="23" t="s">
        <v>346</v>
      </c>
      <c r="AO465" s="23" t="s">
        <v>88</v>
      </c>
      <c r="AP465" s="23" t="s">
        <v>89</v>
      </c>
      <c r="AQ465" s="23" t="s">
        <v>90</v>
      </c>
      <c r="AR465" s="23" t="s">
        <v>3227</v>
      </c>
      <c r="AS465" s="23" t="s">
        <v>1806</v>
      </c>
      <c r="AT465" s="23" t="s">
        <v>775</v>
      </c>
      <c r="AU465" s="23" t="s">
        <v>93</v>
      </c>
      <c r="AV465" s="29">
        <v>43003</v>
      </c>
      <c r="AW465" s="23" t="s">
        <v>155</v>
      </c>
      <c r="AX465" s="23">
        <v>0</v>
      </c>
      <c r="AY465" s="23" t="s">
        <v>9092</v>
      </c>
      <c r="AZ465" s="29" t="s">
        <v>4319</v>
      </c>
      <c r="BA465" s="29">
        <v>42662</v>
      </c>
      <c r="BB465" s="23">
        <v>0</v>
      </c>
      <c r="BC465" s="29">
        <v>42662</v>
      </c>
      <c r="BD465" s="41">
        <v>43003</v>
      </c>
      <c r="BE465" s="42">
        <v>341</v>
      </c>
      <c r="BF465" s="43">
        <v>11.366666666666667</v>
      </c>
    </row>
    <row r="466" spans="1:58" s="77" customFormat="1" x14ac:dyDescent="0.25">
      <c r="A466" s="63" t="s">
        <v>9099</v>
      </c>
      <c r="B466" s="63" t="s">
        <v>9933</v>
      </c>
      <c r="C466" s="51"/>
      <c r="D466" s="51"/>
      <c r="E466" s="51"/>
      <c r="F466" s="51"/>
      <c r="G466" s="51"/>
      <c r="H466" s="51"/>
      <c r="I466" s="54" t="s">
        <v>48</v>
      </c>
      <c r="J466" s="51"/>
      <c r="K466" s="51"/>
      <c r="L466" s="51"/>
      <c r="M466" s="51"/>
      <c r="N466" s="51"/>
      <c r="O466" s="62" t="s">
        <v>375</v>
      </c>
      <c r="P466" s="53">
        <v>2287281</v>
      </c>
      <c r="Q466" s="53" t="s">
        <v>9934</v>
      </c>
      <c r="R466" s="53" t="s">
        <v>9935</v>
      </c>
      <c r="S466" s="53" t="s">
        <v>52</v>
      </c>
      <c r="T466" s="51"/>
      <c r="U466" s="51"/>
      <c r="V466" s="51"/>
      <c r="W466" s="53" t="s">
        <v>56</v>
      </c>
      <c r="X466" s="53">
        <v>0</v>
      </c>
      <c r="Y466" s="53">
        <v>0</v>
      </c>
      <c r="Z466" s="53" t="s">
        <v>56</v>
      </c>
      <c r="AA466" s="53" t="s">
        <v>56</v>
      </c>
      <c r="AB466" s="53" t="s">
        <v>56</v>
      </c>
      <c r="AC466" s="53">
        <v>0</v>
      </c>
      <c r="AD466" s="51"/>
      <c r="AE466" s="53">
        <v>0</v>
      </c>
      <c r="AF466" s="53">
        <v>0</v>
      </c>
      <c r="AG466" s="53" t="s">
        <v>58</v>
      </c>
      <c r="AH466" s="53">
        <v>0</v>
      </c>
      <c r="AI466" s="53" t="s">
        <v>59</v>
      </c>
      <c r="AJ466" s="53" t="s">
        <v>60</v>
      </c>
      <c r="AK466" s="51"/>
      <c r="AL466" s="53" t="s">
        <v>61</v>
      </c>
      <c r="AM466" s="53" t="s">
        <v>86</v>
      </c>
      <c r="AN466" s="53" t="s">
        <v>87</v>
      </c>
      <c r="AO466" s="53" t="s">
        <v>88</v>
      </c>
      <c r="AP466" s="53" t="s">
        <v>169</v>
      </c>
      <c r="AQ466" s="53" t="s">
        <v>65</v>
      </c>
      <c r="AR466" s="53" t="s">
        <v>1259</v>
      </c>
      <c r="AS466" s="53" t="s">
        <v>92</v>
      </c>
      <c r="AT466" s="53" t="s">
        <v>68</v>
      </c>
      <c r="AU466" s="53" t="s">
        <v>93</v>
      </c>
      <c r="AV466" s="58" t="s">
        <v>9267</v>
      </c>
      <c r="AW466" s="53" t="s">
        <v>223</v>
      </c>
      <c r="AX466" s="53">
        <v>0</v>
      </c>
      <c r="AY466" s="53" t="s">
        <v>9933</v>
      </c>
      <c r="AZ466" s="58" t="s">
        <v>2610</v>
      </c>
      <c r="BA466" s="58">
        <v>42578</v>
      </c>
      <c r="BB466" s="53">
        <v>0</v>
      </c>
      <c r="BC466" s="58">
        <v>42578</v>
      </c>
      <c r="BD466" s="59" t="s">
        <v>9267</v>
      </c>
      <c r="BE466" s="60">
        <v>441</v>
      </c>
      <c r="BF466" s="61">
        <v>14.7</v>
      </c>
    </row>
    <row r="467" spans="1:58" s="77" customFormat="1" x14ac:dyDescent="0.25">
      <c r="A467" s="63" t="s">
        <v>9099</v>
      </c>
      <c r="B467" s="63" t="s">
        <v>9936</v>
      </c>
      <c r="C467" s="51"/>
      <c r="D467" s="51"/>
      <c r="E467" s="51"/>
      <c r="F467" s="51"/>
      <c r="G467" s="51"/>
      <c r="H467" s="51"/>
      <c r="I467" s="54" t="s">
        <v>902</v>
      </c>
      <c r="J467" s="51"/>
      <c r="K467" s="51"/>
      <c r="L467" s="51"/>
      <c r="M467" s="51"/>
      <c r="N467" s="51"/>
      <c r="O467" s="62" t="s">
        <v>375</v>
      </c>
      <c r="P467" s="53">
        <v>2436753</v>
      </c>
      <c r="Q467" s="53" t="s">
        <v>9937</v>
      </c>
      <c r="R467" s="53" t="s">
        <v>9938</v>
      </c>
      <c r="S467" s="53" t="s">
        <v>52</v>
      </c>
      <c r="T467" s="51"/>
      <c r="U467" s="51"/>
      <c r="V467" s="51"/>
      <c r="W467" s="53" t="s">
        <v>56</v>
      </c>
      <c r="X467" s="53">
        <v>0</v>
      </c>
      <c r="Y467" s="53">
        <v>0</v>
      </c>
      <c r="Z467" s="53" t="s">
        <v>56</v>
      </c>
      <c r="AA467" s="53" t="s">
        <v>56</v>
      </c>
      <c r="AB467" s="53" t="s">
        <v>56</v>
      </c>
      <c r="AC467" s="53">
        <v>0</v>
      </c>
      <c r="AD467" s="51"/>
      <c r="AE467" s="53">
        <v>0</v>
      </c>
      <c r="AF467" s="53">
        <v>0</v>
      </c>
      <c r="AG467" s="53" t="s">
        <v>58</v>
      </c>
      <c r="AH467" s="53">
        <v>0</v>
      </c>
      <c r="AI467" s="53" t="s">
        <v>150</v>
      </c>
      <c r="AJ467" s="53" t="s">
        <v>60</v>
      </c>
      <c r="AK467" s="51"/>
      <c r="AL467" s="53" t="s">
        <v>61</v>
      </c>
      <c r="AM467" s="53" t="s">
        <v>86</v>
      </c>
      <c r="AN467" s="53" t="s">
        <v>2333</v>
      </c>
      <c r="AO467" s="53" t="s">
        <v>260</v>
      </c>
      <c r="AP467" s="53" t="s">
        <v>2557</v>
      </c>
      <c r="AQ467" s="53" t="s">
        <v>65</v>
      </c>
      <c r="AR467" s="53" t="s">
        <v>201</v>
      </c>
      <c r="AS467" s="53" t="s">
        <v>92</v>
      </c>
      <c r="AT467" s="53" t="s">
        <v>68</v>
      </c>
      <c r="AU467" s="53" t="s">
        <v>93</v>
      </c>
      <c r="AV467" s="58" t="s">
        <v>9173</v>
      </c>
      <c r="AW467" s="53" t="s">
        <v>262</v>
      </c>
      <c r="AX467" s="53">
        <v>0</v>
      </c>
      <c r="AY467" s="53" t="s">
        <v>9936</v>
      </c>
      <c r="AZ467" s="58" t="s">
        <v>4266</v>
      </c>
      <c r="BA467" s="58">
        <v>42838</v>
      </c>
      <c r="BB467" s="53">
        <v>0</v>
      </c>
      <c r="BC467" s="58">
        <v>42838</v>
      </c>
      <c r="BD467" s="59" t="s">
        <v>9173</v>
      </c>
      <c r="BE467" s="60">
        <v>173</v>
      </c>
      <c r="BF467" s="61">
        <v>5.7666666666666666</v>
      </c>
    </row>
    <row r="468" spans="1:58" s="77" customFormat="1" x14ac:dyDescent="0.25">
      <c r="A468" s="63" t="s">
        <v>9099</v>
      </c>
      <c r="B468" s="63" t="s">
        <v>9939</v>
      </c>
      <c r="C468" s="51"/>
      <c r="D468" s="51"/>
      <c r="E468" s="51"/>
      <c r="F468" s="51"/>
      <c r="G468" s="51"/>
      <c r="H468" s="51"/>
      <c r="I468" s="54" t="s">
        <v>369</v>
      </c>
      <c r="J468" s="51"/>
      <c r="K468" s="51"/>
      <c r="L468" s="51"/>
      <c r="M468" s="51"/>
      <c r="N468" s="51"/>
      <c r="O468" s="62" t="s">
        <v>375</v>
      </c>
      <c r="P468" s="53">
        <v>2453741</v>
      </c>
      <c r="Q468" s="53" t="s">
        <v>9940</v>
      </c>
      <c r="R468" s="53" t="s">
        <v>9941</v>
      </c>
      <c r="S468" s="53" t="s">
        <v>52</v>
      </c>
      <c r="T468" s="51"/>
      <c r="U468" s="51"/>
      <c r="V468" s="51"/>
      <c r="W468" s="53" t="s">
        <v>56</v>
      </c>
      <c r="X468" s="53">
        <v>0</v>
      </c>
      <c r="Y468" s="53">
        <v>0</v>
      </c>
      <c r="Z468" s="53" t="s">
        <v>56</v>
      </c>
      <c r="AA468" s="53" t="s">
        <v>56</v>
      </c>
      <c r="AB468" s="53" t="s">
        <v>56</v>
      </c>
      <c r="AC468" s="53">
        <v>0</v>
      </c>
      <c r="AD468" s="51"/>
      <c r="AE468" s="53">
        <v>0</v>
      </c>
      <c r="AF468" s="53">
        <v>0</v>
      </c>
      <c r="AG468" s="53" t="s">
        <v>58</v>
      </c>
      <c r="AH468" s="53">
        <v>0</v>
      </c>
      <c r="AI468" s="53" t="s">
        <v>59</v>
      </c>
      <c r="AJ468" s="53" t="s">
        <v>60</v>
      </c>
      <c r="AK468" s="51"/>
      <c r="AL468" s="53" t="s">
        <v>61</v>
      </c>
      <c r="AM468" s="53" t="s">
        <v>345</v>
      </c>
      <c r="AN468" s="53" t="s">
        <v>6327</v>
      </c>
      <c r="AO468" s="53" t="s">
        <v>88</v>
      </c>
      <c r="AP468" s="53" t="s">
        <v>89</v>
      </c>
      <c r="AQ468" s="53" t="s">
        <v>90</v>
      </c>
      <c r="AR468" s="53" t="s">
        <v>123</v>
      </c>
      <c r="AS468" s="53" t="s">
        <v>105</v>
      </c>
      <c r="AT468" s="53" t="s">
        <v>68</v>
      </c>
      <c r="AU468" s="53" t="s">
        <v>93</v>
      </c>
      <c r="AV468" s="58" t="s">
        <v>9226</v>
      </c>
      <c r="AW468" s="53" t="s">
        <v>124</v>
      </c>
      <c r="AX468" s="53">
        <v>0</v>
      </c>
      <c r="AY468" s="53" t="s">
        <v>9939</v>
      </c>
      <c r="AZ468" s="58" t="s">
        <v>9942</v>
      </c>
      <c r="BA468" s="58">
        <v>42882</v>
      </c>
      <c r="BB468" s="53">
        <v>0</v>
      </c>
      <c r="BC468" s="58">
        <v>42882</v>
      </c>
      <c r="BD468" s="59" t="s">
        <v>9226</v>
      </c>
      <c r="BE468" s="60">
        <v>130</v>
      </c>
      <c r="BF468" s="61">
        <v>4.333333333333333</v>
      </c>
    </row>
    <row r="469" spans="1:58" s="77" customFormat="1" x14ac:dyDescent="0.25">
      <c r="A469" s="63" t="s">
        <v>9099</v>
      </c>
      <c r="B469" s="63" t="s">
        <v>9943</v>
      </c>
      <c r="C469" s="51"/>
      <c r="D469" s="51"/>
      <c r="E469" s="51"/>
      <c r="F469" s="51"/>
      <c r="G469" s="51"/>
      <c r="H469" s="51"/>
      <c r="I469" s="54" t="s">
        <v>369</v>
      </c>
      <c r="J469" s="51"/>
      <c r="K469" s="51"/>
      <c r="L469" s="51"/>
      <c r="M469" s="51"/>
      <c r="N469" s="51"/>
      <c r="O469" s="62" t="s">
        <v>375</v>
      </c>
      <c r="P469" s="53">
        <v>2250057</v>
      </c>
      <c r="Q469" s="53" t="s">
        <v>9944</v>
      </c>
      <c r="R469" s="53" t="s">
        <v>9945</v>
      </c>
      <c r="S469" s="53" t="s">
        <v>52</v>
      </c>
      <c r="T469" s="51"/>
      <c r="U469" s="51" t="s">
        <v>1597</v>
      </c>
      <c r="V469" s="51"/>
      <c r="W469" s="53" t="s">
        <v>56</v>
      </c>
      <c r="X469" s="53">
        <v>0</v>
      </c>
      <c r="Y469" s="53">
        <v>0</v>
      </c>
      <c r="Z469" s="53" t="s">
        <v>56</v>
      </c>
      <c r="AA469" s="53" t="s">
        <v>56</v>
      </c>
      <c r="AB469" s="53" t="s">
        <v>56</v>
      </c>
      <c r="AC469" s="53">
        <v>0</v>
      </c>
      <c r="AD469" s="51"/>
      <c r="AE469" s="53">
        <v>0</v>
      </c>
      <c r="AF469" s="53">
        <v>0</v>
      </c>
      <c r="AG469" s="53" t="s">
        <v>58</v>
      </c>
      <c r="AH469" s="53">
        <v>0</v>
      </c>
      <c r="AI469" s="53" t="s">
        <v>59</v>
      </c>
      <c r="AJ469" s="53" t="s">
        <v>60</v>
      </c>
      <c r="AK469" s="51"/>
      <c r="AL469" s="53" t="s">
        <v>61</v>
      </c>
      <c r="AM469" s="53" t="s">
        <v>345</v>
      </c>
      <c r="AN469" s="53" t="s">
        <v>346</v>
      </c>
      <c r="AO469" s="53" t="s">
        <v>88</v>
      </c>
      <c r="AP469" s="53" t="s">
        <v>89</v>
      </c>
      <c r="AQ469" s="53" t="s">
        <v>103</v>
      </c>
      <c r="AR469" s="53" t="s">
        <v>591</v>
      </c>
      <c r="AS469" s="53" t="s">
        <v>67</v>
      </c>
      <c r="AT469" s="53" t="s">
        <v>68</v>
      </c>
      <c r="AU469" s="53" t="s">
        <v>93</v>
      </c>
      <c r="AV469" s="58" t="s">
        <v>9120</v>
      </c>
      <c r="AW469" s="53" t="s">
        <v>124</v>
      </c>
      <c r="AX469" s="53">
        <v>0</v>
      </c>
      <c r="AY469" s="53" t="s">
        <v>9943</v>
      </c>
      <c r="AZ469" s="58" t="s">
        <v>1149</v>
      </c>
      <c r="BA469" s="58">
        <v>42494</v>
      </c>
      <c r="BB469" s="53">
        <v>0</v>
      </c>
      <c r="BC469" s="58">
        <v>42494</v>
      </c>
      <c r="BD469" s="59" t="s">
        <v>9120</v>
      </c>
      <c r="BE469" s="60">
        <v>524</v>
      </c>
      <c r="BF469" s="61">
        <v>17.466666666666665</v>
      </c>
    </row>
    <row r="470" spans="1:58" s="77" customFormat="1" x14ac:dyDescent="0.25">
      <c r="A470" s="63" t="s">
        <v>9099</v>
      </c>
      <c r="B470" s="63" t="s">
        <v>9946</v>
      </c>
      <c r="C470" s="51"/>
      <c r="D470" s="51"/>
      <c r="E470" s="51"/>
      <c r="F470" s="51"/>
      <c r="G470" s="51"/>
      <c r="H470" s="51"/>
      <c r="I470" s="54" t="s">
        <v>369</v>
      </c>
      <c r="J470" s="51"/>
      <c r="K470" s="51"/>
      <c r="L470" s="51"/>
      <c r="M470" s="51"/>
      <c r="N470" s="51"/>
      <c r="O470" s="62" t="s">
        <v>375</v>
      </c>
      <c r="P470" s="53">
        <v>1415996</v>
      </c>
      <c r="Q470" s="53" t="s">
        <v>9947</v>
      </c>
      <c r="R470" s="53" t="s">
        <v>9948</v>
      </c>
      <c r="S470" s="53" t="s">
        <v>52</v>
      </c>
      <c r="T470" s="51"/>
      <c r="U470" s="51"/>
      <c r="V470" s="51"/>
      <c r="W470" s="53" t="s">
        <v>56</v>
      </c>
      <c r="X470" s="53">
        <v>0</v>
      </c>
      <c r="Y470" s="53">
        <v>0</v>
      </c>
      <c r="Z470" s="53" t="s">
        <v>56</v>
      </c>
      <c r="AA470" s="53" t="s">
        <v>56</v>
      </c>
      <c r="AB470" s="53" t="s">
        <v>56</v>
      </c>
      <c r="AC470" s="53">
        <v>0</v>
      </c>
      <c r="AD470" s="51"/>
      <c r="AE470" s="53">
        <v>0</v>
      </c>
      <c r="AF470" s="53">
        <v>0</v>
      </c>
      <c r="AG470" s="53" t="s">
        <v>58</v>
      </c>
      <c r="AH470" s="53">
        <v>0</v>
      </c>
      <c r="AI470" s="53" t="s">
        <v>59</v>
      </c>
      <c r="AJ470" s="53" t="s">
        <v>60</v>
      </c>
      <c r="AK470" s="51"/>
      <c r="AL470" s="53" t="s">
        <v>61</v>
      </c>
      <c r="AM470" s="53" t="s">
        <v>2955</v>
      </c>
      <c r="AN470" s="53" t="s">
        <v>538</v>
      </c>
      <c r="AO470" s="53" t="s">
        <v>88</v>
      </c>
      <c r="AP470" s="53" t="s">
        <v>3131</v>
      </c>
      <c r="AQ470" s="53" t="s">
        <v>65</v>
      </c>
      <c r="AR470" s="53" t="s">
        <v>123</v>
      </c>
      <c r="AS470" s="53" t="s">
        <v>105</v>
      </c>
      <c r="AT470" s="53" t="s">
        <v>68</v>
      </c>
      <c r="AU470" s="53" t="s">
        <v>93</v>
      </c>
      <c r="AV470" s="58" t="s">
        <v>9140</v>
      </c>
      <c r="AW470" s="53" t="s">
        <v>2362</v>
      </c>
      <c r="AX470" s="53">
        <v>0</v>
      </c>
      <c r="AY470" s="53" t="s">
        <v>9946</v>
      </c>
      <c r="AZ470" s="58" t="s">
        <v>9949</v>
      </c>
      <c r="BA470" s="58">
        <v>40935</v>
      </c>
      <c r="BB470" s="53">
        <v>0</v>
      </c>
      <c r="BC470" s="58">
        <v>40935</v>
      </c>
      <c r="BD470" s="59" t="s">
        <v>9140</v>
      </c>
      <c r="BE470" s="60">
        <v>2079</v>
      </c>
      <c r="BF470" s="61">
        <v>69.3</v>
      </c>
    </row>
    <row r="471" spans="1:58" s="77" customFormat="1" x14ac:dyDescent="0.25">
      <c r="A471" s="63" t="s">
        <v>9099</v>
      </c>
      <c r="B471" s="63" t="s">
        <v>9950</v>
      </c>
      <c r="C471" s="51"/>
      <c r="D471" s="51"/>
      <c r="E471" s="51"/>
      <c r="F471" s="51"/>
      <c r="G471" s="51"/>
      <c r="H471" s="51"/>
      <c r="I471" s="54" t="s">
        <v>903</v>
      </c>
      <c r="J471" s="51"/>
      <c r="K471" s="51"/>
      <c r="L471" s="51"/>
      <c r="M471" s="51"/>
      <c r="N471" s="51"/>
      <c r="O471" s="62" t="s">
        <v>375</v>
      </c>
      <c r="P471" s="53">
        <v>1484554</v>
      </c>
      <c r="Q471" s="53" t="s">
        <v>9951</v>
      </c>
      <c r="R471" s="53" t="s">
        <v>9952</v>
      </c>
      <c r="S471" s="53" t="s">
        <v>52</v>
      </c>
      <c r="T471" s="51" t="s">
        <v>2554</v>
      </c>
      <c r="U471" s="51" t="s">
        <v>9953</v>
      </c>
      <c r="V471" s="51" t="s">
        <v>9954</v>
      </c>
      <c r="W471" s="53" t="s">
        <v>56</v>
      </c>
      <c r="X471" s="53">
        <v>0</v>
      </c>
      <c r="Y471" s="53">
        <v>51320</v>
      </c>
      <c r="Z471" s="53" t="s">
        <v>56</v>
      </c>
      <c r="AA471" s="53" t="s">
        <v>56</v>
      </c>
      <c r="AB471" s="53" t="s">
        <v>56</v>
      </c>
      <c r="AC471" s="53">
        <v>0</v>
      </c>
      <c r="AD471" s="51" t="s">
        <v>102</v>
      </c>
      <c r="AE471" s="53">
        <v>0</v>
      </c>
      <c r="AF471" s="53">
        <v>0</v>
      </c>
      <c r="AG471" s="53" t="s">
        <v>58</v>
      </c>
      <c r="AH471" s="53">
        <v>0</v>
      </c>
      <c r="AI471" s="53" t="s">
        <v>59</v>
      </c>
      <c r="AJ471" s="53" t="s">
        <v>60</v>
      </c>
      <c r="AK471" s="51"/>
      <c r="AL471" s="53" t="s">
        <v>61</v>
      </c>
      <c r="AM471" s="53" t="s">
        <v>270</v>
      </c>
      <c r="AN471" s="53" t="s">
        <v>199</v>
      </c>
      <c r="AO471" s="53" t="s">
        <v>64</v>
      </c>
      <c r="AP471" s="53" t="s">
        <v>3128</v>
      </c>
      <c r="AQ471" s="53" t="s">
        <v>65</v>
      </c>
      <c r="AR471" s="53" t="s">
        <v>201</v>
      </c>
      <c r="AS471" s="53" t="s">
        <v>92</v>
      </c>
      <c r="AT471" s="53" t="s">
        <v>68</v>
      </c>
      <c r="AU471" s="53" t="s">
        <v>93</v>
      </c>
      <c r="AV471" s="58" t="s">
        <v>9140</v>
      </c>
      <c r="AW471" s="53" t="s">
        <v>332</v>
      </c>
      <c r="AX471" s="53">
        <v>0</v>
      </c>
      <c r="AY471" s="53" t="s">
        <v>9950</v>
      </c>
      <c r="AZ471" s="58" t="s">
        <v>9955</v>
      </c>
      <c r="BA471" s="58">
        <v>41096</v>
      </c>
      <c r="BB471" s="53">
        <v>0</v>
      </c>
      <c r="BC471" s="58">
        <v>41096</v>
      </c>
      <c r="BD471" s="59" t="s">
        <v>9140</v>
      </c>
      <c r="BE471" s="60">
        <v>1918</v>
      </c>
      <c r="BF471" s="61">
        <v>63.93333333333333</v>
      </c>
    </row>
    <row r="472" spans="1:58" s="77" customFormat="1" x14ac:dyDescent="0.25">
      <c r="A472" s="63" t="s">
        <v>9099</v>
      </c>
      <c r="B472" s="63" t="s">
        <v>9956</v>
      </c>
      <c r="C472" s="51"/>
      <c r="D472" s="51"/>
      <c r="E472" s="51"/>
      <c r="F472" s="51"/>
      <c r="G472" s="51"/>
      <c r="H472" s="51"/>
      <c r="I472" s="54" t="s">
        <v>902</v>
      </c>
      <c r="J472" s="51"/>
      <c r="K472" s="51"/>
      <c r="L472" s="51"/>
      <c r="M472" s="51"/>
      <c r="N472" s="51"/>
      <c r="O472" s="62" t="s">
        <v>375</v>
      </c>
      <c r="P472" s="53">
        <v>2294323</v>
      </c>
      <c r="Q472" s="53" t="s">
        <v>9957</v>
      </c>
      <c r="R472" s="53" t="s">
        <v>9958</v>
      </c>
      <c r="S472" s="53" t="s">
        <v>52</v>
      </c>
      <c r="T472" s="51"/>
      <c r="U472" s="51"/>
      <c r="V472" s="51"/>
      <c r="W472" s="53" t="s">
        <v>56</v>
      </c>
      <c r="X472" s="53">
        <v>0</v>
      </c>
      <c r="Y472" s="53">
        <v>0</v>
      </c>
      <c r="Z472" s="53" t="s">
        <v>56</v>
      </c>
      <c r="AA472" s="53" t="s">
        <v>56</v>
      </c>
      <c r="AB472" s="53" t="s">
        <v>56</v>
      </c>
      <c r="AC472" s="53">
        <v>0</v>
      </c>
      <c r="AD472" s="51"/>
      <c r="AE472" s="53">
        <v>0</v>
      </c>
      <c r="AF472" s="53">
        <v>0</v>
      </c>
      <c r="AG472" s="53" t="s">
        <v>58</v>
      </c>
      <c r="AH472" s="53">
        <v>0</v>
      </c>
      <c r="AI472" s="53" t="s">
        <v>59</v>
      </c>
      <c r="AJ472" s="53" t="s">
        <v>60</v>
      </c>
      <c r="AK472" s="51"/>
      <c r="AL472" s="53" t="s">
        <v>61</v>
      </c>
      <c r="AM472" s="53" t="s">
        <v>62</v>
      </c>
      <c r="AN472" s="53" t="s">
        <v>178</v>
      </c>
      <c r="AO472" s="53" t="s">
        <v>64</v>
      </c>
      <c r="AP472" s="53" t="s">
        <v>89</v>
      </c>
      <c r="AQ472" s="53" t="s">
        <v>90</v>
      </c>
      <c r="AR472" s="53" t="s">
        <v>1155</v>
      </c>
      <c r="AS472" s="53" t="s">
        <v>92</v>
      </c>
      <c r="AT472" s="53" t="s">
        <v>68</v>
      </c>
      <c r="AU472" s="53" t="s">
        <v>93</v>
      </c>
      <c r="AV472" s="58" t="s">
        <v>9267</v>
      </c>
      <c r="AW472" s="53" t="s">
        <v>262</v>
      </c>
      <c r="AX472" s="53">
        <v>0</v>
      </c>
      <c r="AY472" s="53" t="s">
        <v>9956</v>
      </c>
      <c r="AZ472" s="58" t="s">
        <v>839</v>
      </c>
      <c r="BA472" s="58">
        <v>42585</v>
      </c>
      <c r="BB472" s="53">
        <v>0</v>
      </c>
      <c r="BC472" s="58">
        <v>42585</v>
      </c>
      <c r="BD472" s="59" t="s">
        <v>9267</v>
      </c>
      <c r="BE472" s="60">
        <v>434</v>
      </c>
      <c r="BF472" s="61">
        <v>14.466666666666667</v>
      </c>
    </row>
    <row r="473" spans="1:58" s="77" customFormat="1" x14ac:dyDescent="0.25">
      <c r="A473" s="63" t="s">
        <v>9099</v>
      </c>
      <c r="B473" s="63" t="s">
        <v>9959</v>
      </c>
      <c r="C473" s="51"/>
      <c r="D473" s="51"/>
      <c r="E473" s="51"/>
      <c r="F473" s="51"/>
      <c r="G473" s="51"/>
      <c r="H473" s="51"/>
      <c r="I473" s="54" t="s">
        <v>48</v>
      </c>
      <c r="J473" s="51"/>
      <c r="K473" s="51"/>
      <c r="L473" s="51"/>
      <c r="M473" s="51"/>
      <c r="N473" s="51"/>
      <c r="O473" s="62" t="s">
        <v>375</v>
      </c>
      <c r="P473" s="53">
        <v>2326713</v>
      </c>
      <c r="Q473" s="53" t="s">
        <v>9960</v>
      </c>
      <c r="R473" s="53" t="s">
        <v>9961</v>
      </c>
      <c r="S473" s="53" t="s">
        <v>52</v>
      </c>
      <c r="T473" s="51"/>
      <c r="U473" s="51"/>
      <c r="V473" s="51"/>
      <c r="W473" s="53" t="s">
        <v>56</v>
      </c>
      <c r="X473" s="53">
        <v>0</v>
      </c>
      <c r="Y473" s="53">
        <v>0</v>
      </c>
      <c r="Z473" s="53" t="s">
        <v>56</v>
      </c>
      <c r="AA473" s="53" t="s">
        <v>56</v>
      </c>
      <c r="AB473" s="53" t="s">
        <v>56</v>
      </c>
      <c r="AC473" s="53">
        <v>0</v>
      </c>
      <c r="AD473" s="51"/>
      <c r="AE473" s="53">
        <v>0</v>
      </c>
      <c r="AF473" s="53">
        <v>0</v>
      </c>
      <c r="AG473" s="53" t="s">
        <v>58</v>
      </c>
      <c r="AH473" s="53">
        <v>0</v>
      </c>
      <c r="AI473" s="53" t="s">
        <v>59</v>
      </c>
      <c r="AJ473" s="53" t="s">
        <v>60</v>
      </c>
      <c r="AK473" s="51"/>
      <c r="AL473" s="53" t="s">
        <v>61</v>
      </c>
      <c r="AM473" s="53" t="s">
        <v>62</v>
      </c>
      <c r="AN473" s="53" t="s">
        <v>142</v>
      </c>
      <c r="AO473" s="53" t="s">
        <v>88</v>
      </c>
      <c r="AP473" s="53" t="s">
        <v>153</v>
      </c>
      <c r="AQ473" s="53" t="s">
        <v>65</v>
      </c>
      <c r="AR473" s="53" t="s">
        <v>1558</v>
      </c>
      <c r="AS473" s="53" t="s">
        <v>92</v>
      </c>
      <c r="AT473" s="53" t="s">
        <v>68</v>
      </c>
      <c r="AU473" s="53" t="s">
        <v>93</v>
      </c>
      <c r="AV473" s="58" t="s">
        <v>9267</v>
      </c>
      <c r="AW473" s="53" t="s">
        <v>106</v>
      </c>
      <c r="AX473" s="53">
        <v>0</v>
      </c>
      <c r="AY473" s="53" t="s">
        <v>9959</v>
      </c>
      <c r="AZ473" s="58" t="s">
        <v>9962</v>
      </c>
      <c r="BA473" s="58">
        <v>42634</v>
      </c>
      <c r="BB473" s="53">
        <v>0</v>
      </c>
      <c r="BC473" s="58">
        <v>42634</v>
      </c>
      <c r="BD473" s="59" t="s">
        <v>9267</v>
      </c>
      <c r="BE473" s="60">
        <v>385</v>
      </c>
      <c r="BF473" s="61">
        <v>12.833333333333334</v>
      </c>
    </row>
    <row r="474" spans="1:58" s="77" customFormat="1" x14ac:dyDescent="0.25">
      <c r="A474" s="63" t="s">
        <v>9099</v>
      </c>
      <c r="B474" s="63" t="s">
        <v>9963</v>
      </c>
      <c r="C474" s="51"/>
      <c r="D474" s="51"/>
      <c r="E474" s="51"/>
      <c r="F474" s="51"/>
      <c r="G474" s="51"/>
      <c r="H474" s="51"/>
      <c r="I474" s="54" t="s">
        <v>48</v>
      </c>
      <c r="J474" s="51"/>
      <c r="K474" s="51"/>
      <c r="L474" s="51"/>
      <c r="M474" s="51"/>
      <c r="N474" s="51"/>
      <c r="O474" s="62" t="s">
        <v>375</v>
      </c>
      <c r="P474" s="53">
        <v>2307632</v>
      </c>
      <c r="Q474" s="53" t="s">
        <v>9964</v>
      </c>
      <c r="R474" s="53" t="s">
        <v>9965</v>
      </c>
      <c r="S474" s="53" t="s">
        <v>52</v>
      </c>
      <c r="T474" s="51"/>
      <c r="U474" s="51"/>
      <c r="V474" s="51"/>
      <c r="W474" s="53" t="s">
        <v>56</v>
      </c>
      <c r="X474" s="53">
        <v>0</v>
      </c>
      <c r="Y474" s="53">
        <v>0</v>
      </c>
      <c r="Z474" s="53" t="s">
        <v>56</v>
      </c>
      <c r="AA474" s="53" t="s">
        <v>56</v>
      </c>
      <c r="AB474" s="53" t="s">
        <v>56</v>
      </c>
      <c r="AC474" s="53">
        <v>0</v>
      </c>
      <c r="AD474" s="51"/>
      <c r="AE474" s="53">
        <v>0</v>
      </c>
      <c r="AF474" s="53">
        <v>0</v>
      </c>
      <c r="AG474" s="53" t="s">
        <v>58</v>
      </c>
      <c r="AH474" s="53">
        <v>0</v>
      </c>
      <c r="AI474" s="53" t="s">
        <v>59</v>
      </c>
      <c r="AJ474" s="53" t="s">
        <v>60</v>
      </c>
      <c r="AK474" s="51"/>
      <c r="AL474" s="53" t="s">
        <v>61</v>
      </c>
      <c r="AM474" s="53" t="s">
        <v>62</v>
      </c>
      <c r="AN474" s="53" t="s">
        <v>142</v>
      </c>
      <c r="AO474" s="53" t="s">
        <v>88</v>
      </c>
      <c r="AP474" s="53" t="s">
        <v>169</v>
      </c>
      <c r="AQ474" s="53" t="s">
        <v>65</v>
      </c>
      <c r="AR474" s="53" t="s">
        <v>9966</v>
      </c>
      <c r="AS474" s="53" t="s">
        <v>283</v>
      </c>
      <c r="AT474" s="53" t="s">
        <v>284</v>
      </c>
      <c r="AU474" s="53" t="s">
        <v>93</v>
      </c>
      <c r="AV474" s="58" t="s">
        <v>9173</v>
      </c>
      <c r="AW474" s="53" t="s">
        <v>106</v>
      </c>
      <c r="AX474" s="53">
        <v>0</v>
      </c>
      <c r="AY474" s="53" t="s">
        <v>9963</v>
      </c>
      <c r="AZ474" s="58" t="s">
        <v>2184</v>
      </c>
      <c r="BA474" s="58">
        <v>42608</v>
      </c>
      <c r="BB474" s="53">
        <v>0</v>
      </c>
      <c r="BC474" s="58">
        <v>42608</v>
      </c>
      <c r="BD474" s="59" t="s">
        <v>9173</v>
      </c>
      <c r="BE474" s="60">
        <v>403</v>
      </c>
      <c r="BF474" s="61">
        <v>13.433333333333334</v>
      </c>
    </row>
    <row r="475" spans="1:58" s="77" customFormat="1" x14ac:dyDescent="0.25">
      <c r="A475" s="63" t="s">
        <v>9099</v>
      </c>
      <c r="B475" s="63" t="s">
        <v>9967</v>
      </c>
      <c r="C475" s="51"/>
      <c r="D475" s="51"/>
      <c r="E475" s="51"/>
      <c r="F475" s="51"/>
      <c r="G475" s="51"/>
      <c r="H475" s="51"/>
      <c r="I475" s="54" t="s">
        <v>369</v>
      </c>
      <c r="J475" s="51"/>
      <c r="K475" s="51"/>
      <c r="L475" s="51"/>
      <c r="M475" s="51"/>
      <c r="N475" s="51"/>
      <c r="O475" s="62" t="s">
        <v>375</v>
      </c>
      <c r="P475" s="53">
        <v>2404327</v>
      </c>
      <c r="Q475" s="53" t="s">
        <v>9968</v>
      </c>
      <c r="R475" s="53" t="s">
        <v>9969</v>
      </c>
      <c r="S475" s="53" t="s">
        <v>52</v>
      </c>
      <c r="T475" s="51"/>
      <c r="U475" s="51" t="s">
        <v>9970</v>
      </c>
      <c r="V475" s="51"/>
      <c r="W475" s="53" t="s">
        <v>56</v>
      </c>
      <c r="X475" s="53">
        <v>0</v>
      </c>
      <c r="Y475" s="53">
        <v>0</v>
      </c>
      <c r="Z475" s="53" t="s">
        <v>56</v>
      </c>
      <c r="AA475" s="53" t="s">
        <v>56</v>
      </c>
      <c r="AB475" s="53" t="s">
        <v>56</v>
      </c>
      <c r="AC475" s="53">
        <v>0</v>
      </c>
      <c r="AD475" s="51"/>
      <c r="AE475" s="53">
        <v>0</v>
      </c>
      <c r="AF475" s="53">
        <v>0</v>
      </c>
      <c r="AG475" s="53" t="s">
        <v>58</v>
      </c>
      <c r="AH475" s="53">
        <v>0</v>
      </c>
      <c r="AI475" s="53" t="s">
        <v>150</v>
      </c>
      <c r="AJ475" s="53" t="s">
        <v>60</v>
      </c>
      <c r="AK475" s="51"/>
      <c r="AL475" s="53" t="s">
        <v>61</v>
      </c>
      <c r="AM475" s="53" t="s">
        <v>62</v>
      </c>
      <c r="AN475" s="53" t="s">
        <v>1614</v>
      </c>
      <c r="AO475" s="53" t="s">
        <v>88</v>
      </c>
      <c r="AP475" s="53" t="s">
        <v>89</v>
      </c>
      <c r="AQ475" s="53" t="s">
        <v>90</v>
      </c>
      <c r="AR475" s="53" t="s">
        <v>1870</v>
      </c>
      <c r="AS475" s="53" t="s">
        <v>92</v>
      </c>
      <c r="AT475" s="53" t="s">
        <v>68</v>
      </c>
      <c r="AU475" s="53" t="s">
        <v>93</v>
      </c>
      <c r="AV475" s="58" t="s">
        <v>9120</v>
      </c>
      <c r="AW475" s="53" t="s">
        <v>124</v>
      </c>
      <c r="AX475" s="53">
        <v>0</v>
      </c>
      <c r="AY475" s="53" t="s">
        <v>9967</v>
      </c>
      <c r="AZ475" s="58" t="s">
        <v>9971</v>
      </c>
      <c r="BA475" s="58">
        <v>42747</v>
      </c>
      <c r="BB475" s="53">
        <v>0</v>
      </c>
      <c r="BC475" s="58">
        <v>42747</v>
      </c>
      <c r="BD475" s="59" t="s">
        <v>9120</v>
      </c>
      <c r="BE475" s="60">
        <v>271</v>
      </c>
      <c r="BF475" s="61">
        <v>9.0333333333333332</v>
      </c>
    </row>
    <row r="476" spans="1:58" s="77" customFormat="1" x14ac:dyDescent="0.25">
      <c r="A476" s="63" t="s">
        <v>9099</v>
      </c>
      <c r="B476" s="63" t="s">
        <v>9972</v>
      </c>
      <c r="C476" s="51"/>
      <c r="D476" s="51"/>
      <c r="E476" s="51"/>
      <c r="F476" s="51"/>
      <c r="G476" s="51"/>
      <c r="H476" s="51"/>
      <c r="I476" s="54" t="s">
        <v>903</v>
      </c>
      <c r="J476" s="51"/>
      <c r="K476" s="51"/>
      <c r="L476" s="51"/>
      <c r="M476" s="51"/>
      <c r="N476" s="51"/>
      <c r="O476" s="62" t="s">
        <v>375</v>
      </c>
      <c r="P476" s="53">
        <v>2388607</v>
      </c>
      <c r="Q476" s="53" t="s">
        <v>9973</v>
      </c>
      <c r="R476" s="53" t="s">
        <v>9974</v>
      </c>
      <c r="S476" s="53" t="s">
        <v>52</v>
      </c>
      <c r="T476" s="51" t="s">
        <v>9975</v>
      </c>
      <c r="U476" s="51" t="s">
        <v>2929</v>
      </c>
      <c r="V476" s="51"/>
      <c r="W476" s="53" t="s">
        <v>56</v>
      </c>
      <c r="X476" s="53">
        <v>0</v>
      </c>
      <c r="Y476" s="53">
        <v>0</v>
      </c>
      <c r="Z476" s="53" t="s">
        <v>56</v>
      </c>
      <c r="AA476" s="53" t="s">
        <v>56</v>
      </c>
      <c r="AB476" s="53" t="s">
        <v>56</v>
      </c>
      <c r="AC476" s="53">
        <v>0</v>
      </c>
      <c r="AD476" s="51"/>
      <c r="AE476" s="53">
        <v>0</v>
      </c>
      <c r="AF476" s="53">
        <v>0</v>
      </c>
      <c r="AG476" s="53" t="s">
        <v>58</v>
      </c>
      <c r="AH476" s="53">
        <v>0</v>
      </c>
      <c r="AI476" s="53" t="s">
        <v>59</v>
      </c>
      <c r="AJ476" s="53" t="s">
        <v>60</v>
      </c>
      <c r="AK476" s="51"/>
      <c r="AL476" s="53" t="s">
        <v>61</v>
      </c>
      <c r="AM476" s="53" t="s">
        <v>62</v>
      </c>
      <c r="AN476" s="53" t="s">
        <v>451</v>
      </c>
      <c r="AO476" s="53" t="s">
        <v>88</v>
      </c>
      <c r="AP476" s="53" t="s">
        <v>89</v>
      </c>
      <c r="AQ476" s="53" t="s">
        <v>103</v>
      </c>
      <c r="AR476" s="53" t="s">
        <v>9330</v>
      </c>
      <c r="AS476" s="53" t="s">
        <v>67</v>
      </c>
      <c r="AT476" s="53" t="s">
        <v>68</v>
      </c>
      <c r="AU476" s="53" t="s">
        <v>93</v>
      </c>
      <c r="AV476" s="58" t="s">
        <v>9267</v>
      </c>
      <c r="AW476" s="53" t="s">
        <v>94</v>
      </c>
      <c r="AX476" s="53">
        <v>0</v>
      </c>
      <c r="AY476" s="53" t="s">
        <v>9972</v>
      </c>
      <c r="AZ476" s="58" t="s">
        <v>5918</v>
      </c>
      <c r="BA476" s="58">
        <v>42693</v>
      </c>
      <c r="BB476" s="53">
        <v>0</v>
      </c>
      <c r="BC476" s="58">
        <v>42693</v>
      </c>
      <c r="BD476" s="59" t="s">
        <v>9267</v>
      </c>
      <c r="BE476" s="60">
        <v>326</v>
      </c>
      <c r="BF476" s="61">
        <v>10.866666666666667</v>
      </c>
    </row>
    <row r="477" spans="1:58" s="77" customFormat="1" x14ac:dyDescent="0.25">
      <c r="A477" s="63" t="s">
        <v>9099</v>
      </c>
      <c r="B477" s="63" t="s">
        <v>9976</v>
      </c>
      <c r="C477" s="51"/>
      <c r="D477" s="51"/>
      <c r="E477" s="51"/>
      <c r="F477" s="51"/>
      <c r="G477" s="51"/>
      <c r="H477" s="51"/>
      <c r="I477" s="54" t="s">
        <v>369</v>
      </c>
      <c r="J477" s="51"/>
      <c r="K477" s="51"/>
      <c r="L477" s="51"/>
      <c r="M477" s="51"/>
      <c r="N477" s="51"/>
      <c r="O477" s="62" t="s">
        <v>375</v>
      </c>
      <c r="P477" s="53">
        <v>2230437</v>
      </c>
      <c r="Q477" s="53" t="s">
        <v>9977</v>
      </c>
      <c r="R477" s="53" t="s">
        <v>9978</v>
      </c>
      <c r="S477" s="53" t="s">
        <v>52</v>
      </c>
      <c r="T477" s="51"/>
      <c r="U477" s="51"/>
      <c r="V477" s="51"/>
      <c r="W477" s="53" t="s">
        <v>56</v>
      </c>
      <c r="X477" s="53">
        <v>0</v>
      </c>
      <c r="Y477" s="53">
        <v>0</v>
      </c>
      <c r="Z477" s="53" t="s">
        <v>56</v>
      </c>
      <c r="AA477" s="53" t="s">
        <v>56</v>
      </c>
      <c r="AB477" s="53" t="s">
        <v>56</v>
      </c>
      <c r="AC477" s="53">
        <v>0</v>
      </c>
      <c r="AD477" s="51"/>
      <c r="AE477" s="53">
        <v>0</v>
      </c>
      <c r="AF477" s="53">
        <v>0</v>
      </c>
      <c r="AG477" s="53" t="s">
        <v>58</v>
      </c>
      <c r="AH477" s="53">
        <v>0</v>
      </c>
      <c r="AI477" s="53" t="s">
        <v>59</v>
      </c>
      <c r="AJ477" s="53" t="s">
        <v>60</v>
      </c>
      <c r="AK477" s="51"/>
      <c r="AL477" s="53" t="s">
        <v>61</v>
      </c>
      <c r="AM477" s="53" t="s">
        <v>62</v>
      </c>
      <c r="AN477" s="53" t="s">
        <v>168</v>
      </c>
      <c r="AO477" s="53" t="s">
        <v>88</v>
      </c>
      <c r="AP477" s="53" t="s">
        <v>169</v>
      </c>
      <c r="AQ477" s="53" t="s">
        <v>65</v>
      </c>
      <c r="AR477" s="53" t="s">
        <v>4642</v>
      </c>
      <c r="AS477" s="53" t="s">
        <v>92</v>
      </c>
      <c r="AT477" s="53" t="s">
        <v>68</v>
      </c>
      <c r="AU477" s="53" t="s">
        <v>93</v>
      </c>
      <c r="AV477" s="58" t="s">
        <v>9112</v>
      </c>
      <c r="AW477" s="53" t="s">
        <v>202</v>
      </c>
      <c r="AX477" s="53">
        <v>0</v>
      </c>
      <c r="AY477" s="53" t="s">
        <v>9976</v>
      </c>
      <c r="AZ477" s="58" t="s">
        <v>9979</v>
      </c>
      <c r="BA477" s="58">
        <v>42465</v>
      </c>
      <c r="BB477" s="53">
        <v>0</v>
      </c>
      <c r="BC477" s="58">
        <v>42465</v>
      </c>
      <c r="BD477" s="59" t="s">
        <v>9112</v>
      </c>
      <c r="BE477" s="60">
        <v>545</v>
      </c>
      <c r="BF477" s="61">
        <v>18.166666666666668</v>
      </c>
    </row>
    <row r="478" spans="1:58" s="77" customFormat="1" x14ac:dyDescent="0.25">
      <c r="A478" s="63" t="s">
        <v>9099</v>
      </c>
      <c r="B478" s="63" t="s">
        <v>9980</v>
      </c>
      <c r="C478" s="51"/>
      <c r="D478" s="51"/>
      <c r="E478" s="51"/>
      <c r="F478" s="51"/>
      <c r="G478" s="51"/>
      <c r="H478" s="51"/>
      <c r="I478" s="54" t="s">
        <v>369</v>
      </c>
      <c r="J478" s="51"/>
      <c r="K478" s="51"/>
      <c r="L478" s="51"/>
      <c r="M478" s="51"/>
      <c r="N478" s="51"/>
      <c r="O478" s="62" t="s">
        <v>375</v>
      </c>
      <c r="P478" s="53">
        <v>2227127</v>
      </c>
      <c r="Q478" s="53" t="s">
        <v>9981</v>
      </c>
      <c r="R478" s="53" t="s">
        <v>9982</v>
      </c>
      <c r="S478" s="53" t="s">
        <v>52</v>
      </c>
      <c r="T478" s="51"/>
      <c r="U478" s="51" t="s">
        <v>9983</v>
      </c>
      <c r="V478" s="51"/>
      <c r="W478" s="53" t="s">
        <v>56</v>
      </c>
      <c r="X478" s="53">
        <v>0</v>
      </c>
      <c r="Y478" s="53">
        <v>0</v>
      </c>
      <c r="Z478" s="53" t="s">
        <v>56</v>
      </c>
      <c r="AA478" s="53" t="s">
        <v>56</v>
      </c>
      <c r="AB478" s="53" t="s">
        <v>56</v>
      </c>
      <c r="AC478" s="53">
        <v>0</v>
      </c>
      <c r="AD478" s="51"/>
      <c r="AE478" s="53">
        <v>0</v>
      </c>
      <c r="AF478" s="53">
        <v>0</v>
      </c>
      <c r="AG478" s="53" t="s">
        <v>58</v>
      </c>
      <c r="AH478" s="53">
        <v>0</v>
      </c>
      <c r="AI478" s="53" t="s">
        <v>59</v>
      </c>
      <c r="AJ478" s="53" t="s">
        <v>60</v>
      </c>
      <c r="AK478" s="51"/>
      <c r="AL478" s="53" t="s">
        <v>61</v>
      </c>
      <c r="AM478" s="53" t="s">
        <v>62</v>
      </c>
      <c r="AN478" s="53" t="s">
        <v>451</v>
      </c>
      <c r="AO478" s="53" t="s">
        <v>88</v>
      </c>
      <c r="AP478" s="53" t="s">
        <v>169</v>
      </c>
      <c r="AQ478" s="53" t="s">
        <v>65</v>
      </c>
      <c r="AR478" s="53" t="s">
        <v>884</v>
      </c>
      <c r="AS478" s="53" t="s">
        <v>92</v>
      </c>
      <c r="AT478" s="53" t="s">
        <v>68</v>
      </c>
      <c r="AU478" s="53" t="s">
        <v>93</v>
      </c>
      <c r="AV478" s="58" t="s">
        <v>9112</v>
      </c>
      <c r="AW478" s="53" t="s">
        <v>202</v>
      </c>
      <c r="AX478" s="53">
        <v>0</v>
      </c>
      <c r="AY478" s="53" t="s">
        <v>9980</v>
      </c>
      <c r="AZ478" s="58" t="s">
        <v>9984</v>
      </c>
      <c r="BA478" s="58">
        <v>42458</v>
      </c>
      <c r="BB478" s="53">
        <v>0</v>
      </c>
      <c r="BC478" s="58">
        <v>42458</v>
      </c>
      <c r="BD478" s="59" t="s">
        <v>9112</v>
      </c>
      <c r="BE478" s="60">
        <v>552</v>
      </c>
      <c r="BF478" s="61">
        <v>18.399999999999999</v>
      </c>
    </row>
    <row r="479" spans="1:58" s="77" customFormat="1" x14ac:dyDescent="0.25">
      <c r="A479" s="63" t="s">
        <v>9099</v>
      </c>
      <c r="B479" s="63" t="s">
        <v>9985</v>
      </c>
      <c r="C479" s="51"/>
      <c r="D479" s="51"/>
      <c r="E479" s="51"/>
      <c r="F479" s="51"/>
      <c r="G479" s="51"/>
      <c r="H479" s="51"/>
      <c r="I479" s="54" t="s">
        <v>903</v>
      </c>
      <c r="J479" s="51"/>
      <c r="K479" s="51"/>
      <c r="L479" s="51"/>
      <c r="M479" s="51"/>
      <c r="N479" s="51"/>
      <c r="O479" s="62" t="s">
        <v>375</v>
      </c>
      <c r="P479" s="53">
        <v>2405641</v>
      </c>
      <c r="Q479" s="53" t="s">
        <v>9986</v>
      </c>
      <c r="R479" s="53" t="s">
        <v>9987</v>
      </c>
      <c r="S479" s="53" t="s">
        <v>129</v>
      </c>
      <c r="T479" s="51" t="s">
        <v>9988</v>
      </c>
      <c r="U479" s="51" t="s">
        <v>9989</v>
      </c>
      <c r="V479" s="51" t="s">
        <v>9990</v>
      </c>
      <c r="W479" s="53" t="s">
        <v>56</v>
      </c>
      <c r="X479" s="53">
        <v>0</v>
      </c>
      <c r="Y479" s="53">
        <v>0</v>
      </c>
      <c r="Z479" s="53" t="s">
        <v>56</v>
      </c>
      <c r="AA479" s="53" t="s">
        <v>56</v>
      </c>
      <c r="AB479" s="53" t="s">
        <v>56</v>
      </c>
      <c r="AC479" s="53">
        <v>0</v>
      </c>
      <c r="AD479" s="51"/>
      <c r="AE479" s="53">
        <v>0</v>
      </c>
      <c r="AF479" s="53">
        <v>0</v>
      </c>
      <c r="AG479" s="53" t="s">
        <v>58</v>
      </c>
      <c r="AH479" s="53">
        <v>0</v>
      </c>
      <c r="AI479" s="53" t="s">
        <v>59</v>
      </c>
      <c r="AJ479" s="53" t="s">
        <v>60</v>
      </c>
      <c r="AK479" s="51"/>
      <c r="AL479" s="53" t="s">
        <v>61</v>
      </c>
      <c r="AM479" s="53" t="s">
        <v>9991</v>
      </c>
      <c r="AN479" s="53" t="s">
        <v>9992</v>
      </c>
      <c r="AO479" s="53" t="s">
        <v>64</v>
      </c>
      <c r="AP479" s="53" t="s">
        <v>89</v>
      </c>
      <c r="AQ479" s="53" t="s">
        <v>103</v>
      </c>
      <c r="AR479" s="53" t="s">
        <v>1582</v>
      </c>
      <c r="AS479" s="53" t="s">
        <v>105</v>
      </c>
      <c r="AT479" s="53" t="s">
        <v>68</v>
      </c>
      <c r="AU479" s="53" t="s">
        <v>93</v>
      </c>
      <c r="AV479" s="58" t="s">
        <v>9173</v>
      </c>
      <c r="AW479" s="53" t="s">
        <v>332</v>
      </c>
      <c r="AX479" s="53">
        <v>0</v>
      </c>
      <c r="AY479" s="53" t="s">
        <v>9985</v>
      </c>
      <c r="AZ479" s="58" t="s">
        <v>9993</v>
      </c>
      <c r="BA479" s="58">
        <v>42749</v>
      </c>
      <c r="BB479" s="53">
        <v>0</v>
      </c>
      <c r="BC479" s="58">
        <v>42749</v>
      </c>
      <c r="BD479" s="59" t="s">
        <v>9173</v>
      </c>
      <c r="BE479" s="60">
        <v>262</v>
      </c>
      <c r="BF479" s="61">
        <v>8.7333333333333325</v>
      </c>
    </row>
    <row r="480" spans="1:58" s="77" customFormat="1" x14ac:dyDescent="0.25">
      <c r="A480" s="63" t="s">
        <v>9099</v>
      </c>
      <c r="B480" s="63" t="s">
        <v>9994</v>
      </c>
      <c r="C480" s="51"/>
      <c r="D480" s="51"/>
      <c r="E480" s="51"/>
      <c r="F480" s="51"/>
      <c r="G480" s="51"/>
      <c r="H480" s="51"/>
      <c r="I480" s="54" t="s">
        <v>48</v>
      </c>
      <c r="J480" s="51"/>
      <c r="K480" s="51"/>
      <c r="L480" s="51"/>
      <c r="M480" s="51"/>
      <c r="N480" s="51"/>
      <c r="O480" s="62" t="s">
        <v>375</v>
      </c>
      <c r="P480" s="53">
        <v>2273493</v>
      </c>
      <c r="Q480" s="53" t="s">
        <v>9995</v>
      </c>
      <c r="R480" s="53" t="s">
        <v>9996</v>
      </c>
      <c r="S480" s="53" t="s">
        <v>52</v>
      </c>
      <c r="T480" s="51"/>
      <c r="U480" s="51" t="s">
        <v>9997</v>
      </c>
      <c r="V480" s="51"/>
      <c r="W480" s="53" t="s">
        <v>56</v>
      </c>
      <c r="X480" s="53">
        <v>0</v>
      </c>
      <c r="Y480" s="53">
        <v>0</v>
      </c>
      <c r="Z480" s="53" t="s">
        <v>56</v>
      </c>
      <c r="AA480" s="53" t="s">
        <v>56</v>
      </c>
      <c r="AB480" s="53" t="s">
        <v>56</v>
      </c>
      <c r="AC480" s="53">
        <v>0</v>
      </c>
      <c r="AD480" s="51"/>
      <c r="AE480" s="53">
        <v>0</v>
      </c>
      <c r="AF480" s="53">
        <v>0</v>
      </c>
      <c r="AG480" s="53" t="s">
        <v>58</v>
      </c>
      <c r="AH480" s="53">
        <v>0</v>
      </c>
      <c r="AI480" s="53" t="s">
        <v>59</v>
      </c>
      <c r="AJ480" s="53" t="s">
        <v>60</v>
      </c>
      <c r="AK480" s="51"/>
      <c r="AL480" s="53" t="s">
        <v>61</v>
      </c>
      <c r="AM480" s="53" t="s">
        <v>62</v>
      </c>
      <c r="AN480" s="53" t="s">
        <v>63</v>
      </c>
      <c r="AO480" s="53" t="s">
        <v>88</v>
      </c>
      <c r="AP480" s="53" t="s">
        <v>89</v>
      </c>
      <c r="AQ480" s="53" t="s">
        <v>90</v>
      </c>
      <c r="AR480" s="53" t="s">
        <v>123</v>
      </c>
      <c r="AS480" s="53" t="s">
        <v>105</v>
      </c>
      <c r="AT480" s="53" t="s">
        <v>68</v>
      </c>
      <c r="AU480" s="53" t="s">
        <v>93</v>
      </c>
      <c r="AV480" s="58" t="s">
        <v>9106</v>
      </c>
      <c r="AW480" s="53" t="s">
        <v>106</v>
      </c>
      <c r="AX480" s="53">
        <v>0</v>
      </c>
      <c r="AY480" s="53" t="s">
        <v>9994</v>
      </c>
      <c r="AZ480" s="58" t="s">
        <v>9998</v>
      </c>
      <c r="BA480" s="58">
        <v>42545</v>
      </c>
      <c r="BB480" s="53">
        <v>0</v>
      </c>
      <c r="BC480" s="58">
        <v>42545</v>
      </c>
      <c r="BD480" s="59" t="s">
        <v>9106</v>
      </c>
      <c r="BE480" s="60">
        <v>479</v>
      </c>
      <c r="BF480" s="61">
        <v>15.966666666666667</v>
      </c>
    </row>
    <row r="481" spans="1:58" s="77" customFormat="1" x14ac:dyDescent="0.25">
      <c r="A481" s="63" t="s">
        <v>9099</v>
      </c>
      <c r="B481" s="51" t="s">
        <v>10001</v>
      </c>
      <c r="C481" s="51"/>
      <c r="D481" s="51"/>
      <c r="E481" s="51"/>
      <c r="F481" s="51"/>
      <c r="G481" s="51"/>
      <c r="H481" s="51"/>
      <c r="I481" s="54" t="s">
        <v>48</v>
      </c>
      <c r="J481" s="51"/>
      <c r="K481" s="51"/>
      <c r="L481" s="51"/>
      <c r="M481" s="51"/>
      <c r="N481" s="51"/>
      <c r="O481" s="57" t="s">
        <v>49</v>
      </c>
      <c r="P481" s="53">
        <v>1271641</v>
      </c>
      <c r="Q481" s="53" t="s">
        <v>9999</v>
      </c>
      <c r="R481" s="53" t="s">
        <v>10000</v>
      </c>
      <c r="S481" s="53" t="s">
        <v>52</v>
      </c>
      <c r="T481" s="51"/>
      <c r="U481" s="51"/>
      <c r="V481" s="51"/>
      <c r="W481" s="53" t="s">
        <v>56</v>
      </c>
      <c r="X481" s="53">
        <v>0</v>
      </c>
      <c r="Y481" s="53">
        <v>0</v>
      </c>
      <c r="Z481" s="53" t="s">
        <v>56</v>
      </c>
      <c r="AA481" s="53" t="s">
        <v>56</v>
      </c>
      <c r="AB481" s="53" t="s">
        <v>56</v>
      </c>
      <c r="AC481" s="53">
        <v>0</v>
      </c>
      <c r="AD481" s="51" t="s">
        <v>102</v>
      </c>
      <c r="AE481" s="53">
        <v>0</v>
      </c>
      <c r="AF481" s="53">
        <v>0</v>
      </c>
      <c r="AG481" s="53" t="s">
        <v>58</v>
      </c>
      <c r="AH481" s="53">
        <v>0</v>
      </c>
      <c r="AI481" s="53" t="s">
        <v>59</v>
      </c>
      <c r="AJ481" s="53" t="s">
        <v>60</v>
      </c>
      <c r="AK481" s="51"/>
      <c r="AL481" s="53" t="s">
        <v>61</v>
      </c>
      <c r="AM481" s="53" t="s">
        <v>270</v>
      </c>
      <c r="AN481" s="53" t="s">
        <v>199</v>
      </c>
      <c r="AO481" s="53" t="s">
        <v>64</v>
      </c>
      <c r="AP481" s="53" t="s">
        <v>187</v>
      </c>
      <c r="AQ481" s="53" t="s">
        <v>65</v>
      </c>
      <c r="AR481" s="53" t="s">
        <v>406</v>
      </c>
      <c r="AS481" s="53" t="s">
        <v>283</v>
      </c>
      <c r="AT481" s="53" t="s">
        <v>284</v>
      </c>
      <c r="AU481" s="53" t="s">
        <v>93</v>
      </c>
      <c r="AV481" s="58" t="s">
        <v>9134</v>
      </c>
      <c r="AW481" s="53" t="s">
        <v>223</v>
      </c>
      <c r="AX481" s="53">
        <v>0</v>
      </c>
      <c r="AY481" s="53" t="s">
        <v>10001</v>
      </c>
      <c r="AZ481" s="58" t="s">
        <v>10002</v>
      </c>
      <c r="BA481" s="58">
        <v>40504</v>
      </c>
      <c r="BB481" s="53">
        <v>0</v>
      </c>
      <c r="BC481" s="58">
        <v>40504</v>
      </c>
      <c r="BD481" s="59" t="s">
        <v>9134</v>
      </c>
      <c r="BE481" s="60">
        <v>2535</v>
      </c>
      <c r="BF481" s="61">
        <v>84.5</v>
      </c>
    </row>
    <row r="482" spans="1:58" s="77" customFormat="1" x14ac:dyDescent="0.25">
      <c r="A482" s="63" t="s">
        <v>9099</v>
      </c>
      <c r="B482" s="51" t="s">
        <v>10005</v>
      </c>
      <c r="C482" s="51"/>
      <c r="D482" s="51"/>
      <c r="E482" s="51"/>
      <c r="F482" s="51"/>
      <c r="G482" s="51"/>
      <c r="H482" s="51"/>
      <c r="I482" s="54" t="s">
        <v>48</v>
      </c>
      <c r="J482" s="51"/>
      <c r="K482" s="51"/>
      <c r="L482" s="51"/>
      <c r="M482" s="51"/>
      <c r="N482" s="51"/>
      <c r="O482" s="62" t="s">
        <v>375</v>
      </c>
      <c r="P482" s="53">
        <v>2016725</v>
      </c>
      <c r="Q482" s="53" t="s">
        <v>10003</v>
      </c>
      <c r="R482" s="53" t="s">
        <v>10004</v>
      </c>
      <c r="S482" s="53" t="s">
        <v>52</v>
      </c>
      <c r="T482" s="51"/>
      <c r="U482" s="51"/>
      <c r="V482" s="51"/>
      <c r="W482" s="53" t="s">
        <v>56</v>
      </c>
      <c r="X482" s="53">
        <v>0</v>
      </c>
      <c r="Y482" s="53">
        <v>0</v>
      </c>
      <c r="Z482" s="53" t="s">
        <v>56</v>
      </c>
      <c r="AA482" s="53" t="s">
        <v>56</v>
      </c>
      <c r="AB482" s="53" t="s">
        <v>56</v>
      </c>
      <c r="AC482" s="53">
        <v>0</v>
      </c>
      <c r="AD482" s="51"/>
      <c r="AE482" s="53">
        <v>0</v>
      </c>
      <c r="AF482" s="53">
        <v>0</v>
      </c>
      <c r="AG482" s="53" t="s">
        <v>58</v>
      </c>
      <c r="AH482" s="53">
        <v>0</v>
      </c>
      <c r="AI482" s="53" t="s">
        <v>59</v>
      </c>
      <c r="AJ482" s="53" t="s">
        <v>60</v>
      </c>
      <c r="AK482" s="51"/>
      <c r="AL482" s="53" t="s">
        <v>61</v>
      </c>
      <c r="AM482" s="53" t="s">
        <v>62</v>
      </c>
      <c r="AN482" s="53" t="s">
        <v>142</v>
      </c>
      <c r="AO482" s="53" t="s">
        <v>64</v>
      </c>
      <c r="AP482" s="53" t="s">
        <v>347</v>
      </c>
      <c r="AQ482" s="53" t="s">
        <v>65</v>
      </c>
      <c r="AR482" s="53" t="s">
        <v>3849</v>
      </c>
      <c r="AS482" s="53" t="s">
        <v>283</v>
      </c>
      <c r="AT482" s="53" t="s">
        <v>284</v>
      </c>
      <c r="AU482" s="53" t="s">
        <v>93</v>
      </c>
      <c r="AV482" s="58" t="s">
        <v>9134</v>
      </c>
      <c r="AW482" s="53" t="s">
        <v>223</v>
      </c>
      <c r="AX482" s="53">
        <v>0</v>
      </c>
      <c r="AY482" s="53" t="s">
        <v>10005</v>
      </c>
      <c r="AZ482" s="58" t="s">
        <v>10006</v>
      </c>
      <c r="BA482" s="58">
        <v>42023</v>
      </c>
      <c r="BB482" s="53">
        <v>0</v>
      </c>
      <c r="BC482" s="58">
        <v>42023</v>
      </c>
      <c r="BD482" s="59" t="s">
        <v>9134</v>
      </c>
      <c r="BE482" s="60">
        <v>1016</v>
      </c>
      <c r="BF482" s="61">
        <v>33.866666666666667</v>
      </c>
    </row>
    <row r="483" spans="1:58" s="77" customFormat="1" x14ac:dyDescent="0.25">
      <c r="A483" s="63" t="s">
        <v>9099</v>
      </c>
      <c r="B483" s="51" t="s">
        <v>10009</v>
      </c>
      <c r="C483" s="51"/>
      <c r="D483" s="51"/>
      <c r="E483" s="51"/>
      <c r="F483" s="51"/>
      <c r="G483" s="51"/>
      <c r="H483" s="51"/>
      <c r="I483" s="54" t="s">
        <v>369</v>
      </c>
      <c r="J483" s="51"/>
      <c r="K483" s="51"/>
      <c r="L483" s="51"/>
      <c r="M483" s="51"/>
      <c r="N483" s="51"/>
      <c r="O483" s="62" t="s">
        <v>375</v>
      </c>
      <c r="P483" s="53">
        <v>2411880</v>
      </c>
      <c r="Q483" s="53" t="s">
        <v>10007</v>
      </c>
      <c r="R483" s="53" t="s">
        <v>10008</v>
      </c>
      <c r="S483" s="53" t="s">
        <v>129</v>
      </c>
      <c r="T483" s="51"/>
      <c r="U483" s="51"/>
      <c r="V483" s="51"/>
      <c r="W483" s="53" t="s">
        <v>56</v>
      </c>
      <c r="X483" s="53">
        <v>0</v>
      </c>
      <c r="Y483" s="53">
        <v>0</v>
      </c>
      <c r="Z483" s="53" t="s">
        <v>56</v>
      </c>
      <c r="AA483" s="53" t="s">
        <v>56</v>
      </c>
      <c r="AB483" s="53" t="s">
        <v>56</v>
      </c>
      <c r="AC483" s="53">
        <v>0</v>
      </c>
      <c r="AD483" s="51"/>
      <c r="AE483" s="53">
        <v>0</v>
      </c>
      <c r="AF483" s="53">
        <v>0</v>
      </c>
      <c r="AG483" s="53" t="s">
        <v>58</v>
      </c>
      <c r="AH483" s="53">
        <v>0</v>
      </c>
      <c r="AI483" s="53" t="s">
        <v>59</v>
      </c>
      <c r="AJ483" s="53" t="s">
        <v>60</v>
      </c>
      <c r="AK483" s="51"/>
      <c r="AL483" s="53" t="s">
        <v>61</v>
      </c>
      <c r="AM483" s="53" t="s">
        <v>62</v>
      </c>
      <c r="AN483" s="53" t="s">
        <v>1963</v>
      </c>
      <c r="AO483" s="53" t="s">
        <v>88</v>
      </c>
      <c r="AP483" s="53" t="s">
        <v>89</v>
      </c>
      <c r="AQ483" s="53" t="s">
        <v>90</v>
      </c>
      <c r="AR483" s="53" t="s">
        <v>623</v>
      </c>
      <c r="AS483" s="53" t="s">
        <v>67</v>
      </c>
      <c r="AT483" s="53" t="s">
        <v>68</v>
      </c>
      <c r="AU483" s="53" t="s">
        <v>93</v>
      </c>
      <c r="AV483" s="58" t="s">
        <v>9160</v>
      </c>
      <c r="AW483" s="53" t="s">
        <v>202</v>
      </c>
      <c r="AX483" s="53">
        <v>0</v>
      </c>
      <c r="AY483" s="53" t="s">
        <v>10009</v>
      </c>
      <c r="AZ483" s="58" t="s">
        <v>3105</v>
      </c>
      <c r="BA483" s="58">
        <v>42769</v>
      </c>
      <c r="BB483" s="53">
        <v>0</v>
      </c>
      <c r="BC483" s="58">
        <v>42769</v>
      </c>
      <c r="BD483" s="59" t="s">
        <v>9160</v>
      </c>
      <c r="BE483" s="60">
        <v>263</v>
      </c>
      <c r="BF483" s="61">
        <v>8.7666666666666675</v>
      </c>
    </row>
    <row r="484" spans="1:58" s="77" customFormat="1" x14ac:dyDescent="0.25">
      <c r="A484" s="63" t="s">
        <v>9099</v>
      </c>
      <c r="B484" s="51" t="s">
        <v>10012</v>
      </c>
      <c r="C484" s="51"/>
      <c r="D484" s="51"/>
      <c r="E484" s="51"/>
      <c r="F484" s="51"/>
      <c r="G484" s="51"/>
      <c r="H484" s="51"/>
      <c r="I484" s="54" t="s">
        <v>369</v>
      </c>
      <c r="J484" s="51"/>
      <c r="K484" s="51"/>
      <c r="L484" s="51"/>
      <c r="M484" s="51"/>
      <c r="N484" s="51"/>
      <c r="O484" s="62" t="s">
        <v>375</v>
      </c>
      <c r="P484" s="53">
        <v>2432547</v>
      </c>
      <c r="Q484" s="53" t="s">
        <v>10010</v>
      </c>
      <c r="R484" s="53" t="s">
        <v>10011</v>
      </c>
      <c r="S484" s="53" t="s">
        <v>52</v>
      </c>
      <c r="T484" s="51"/>
      <c r="U484" s="51"/>
      <c r="V484" s="51"/>
      <c r="W484" s="53" t="s">
        <v>56</v>
      </c>
      <c r="X484" s="53">
        <v>0</v>
      </c>
      <c r="Y484" s="53">
        <v>0</v>
      </c>
      <c r="Z484" s="53" t="s">
        <v>56</v>
      </c>
      <c r="AA484" s="53" t="s">
        <v>56</v>
      </c>
      <c r="AB484" s="53" t="s">
        <v>56</v>
      </c>
      <c r="AC484" s="53">
        <v>0</v>
      </c>
      <c r="AD484" s="51"/>
      <c r="AE484" s="53">
        <v>0</v>
      </c>
      <c r="AF484" s="53">
        <v>0</v>
      </c>
      <c r="AG484" s="53" t="s">
        <v>58</v>
      </c>
      <c r="AH484" s="53">
        <v>0</v>
      </c>
      <c r="AI484" s="53" t="s">
        <v>59</v>
      </c>
      <c r="AJ484" s="53" t="s">
        <v>60</v>
      </c>
      <c r="AK484" s="51"/>
      <c r="AL484" s="53" t="s">
        <v>61</v>
      </c>
      <c r="AM484" s="53" t="s">
        <v>62</v>
      </c>
      <c r="AN484" s="53" t="s">
        <v>451</v>
      </c>
      <c r="AO484" s="53" t="s">
        <v>88</v>
      </c>
      <c r="AP484" s="53" t="s">
        <v>89</v>
      </c>
      <c r="AQ484" s="53" t="s">
        <v>90</v>
      </c>
      <c r="AR484" s="53" t="s">
        <v>104</v>
      </c>
      <c r="AS484" s="53" t="s">
        <v>105</v>
      </c>
      <c r="AT484" s="53" t="s">
        <v>68</v>
      </c>
      <c r="AU484" s="53" t="s">
        <v>93</v>
      </c>
      <c r="AV484" s="58" t="s">
        <v>9160</v>
      </c>
      <c r="AW484" s="53" t="s">
        <v>202</v>
      </c>
      <c r="AX484" s="53">
        <v>0</v>
      </c>
      <c r="AY484" s="53" t="s">
        <v>10012</v>
      </c>
      <c r="AZ484" s="58" t="s">
        <v>5283</v>
      </c>
      <c r="BA484" s="58">
        <v>42826</v>
      </c>
      <c r="BB484" s="53">
        <v>0</v>
      </c>
      <c r="BC484" s="58">
        <v>42826</v>
      </c>
      <c r="BD484" s="59" t="s">
        <v>9160</v>
      </c>
      <c r="BE484" s="60">
        <v>206</v>
      </c>
      <c r="BF484" s="61">
        <v>6.8666666666666663</v>
      </c>
    </row>
    <row r="485" spans="1:58" s="77" customFormat="1" x14ac:dyDescent="0.25">
      <c r="A485" s="63" t="s">
        <v>9099</v>
      </c>
      <c r="B485" s="51" t="s">
        <v>10016</v>
      </c>
      <c r="C485" s="51"/>
      <c r="D485" s="51"/>
      <c r="E485" s="51"/>
      <c r="F485" s="51"/>
      <c r="G485" s="51"/>
      <c r="H485" s="51"/>
      <c r="I485" s="54" t="s">
        <v>369</v>
      </c>
      <c r="J485" s="51"/>
      <c r="K485" s="51"/>
      <c r="L485" s="51"/>
      <c r="M485" s="51"/>
      <c r="N485" s="51"/>
      <c r="O485" s="62" t="s">
        <v>375</v>
      </c>
      <c r="P485" s="53">
        <v>2402224</v>
      </c>
      <c r="Q485" s="53" t="s">
        <v>10013</v>
      </c>
      <c r="R485" s="53" t="s">
        <v>10014</v>
      </c>
      <c r="S485" s="53" t="s">
        <v>52</v>
      </c>
      <c r="T485" s="51"/>
      <c r="U485" s="51" t="s">
        <v>10015</v>
      </c>
      <c r="V485" s="51"/>
      <c r="W485" s="53" t="s">
        <v>56</v>
      </c>
      <c r="X485" s="53">
        <v>0</v>
      </c>
      <c r="Y485" s="53">
        <v>0</v>
      </c>
      <c r="Z485" s="53" t="s">
        <v>56</v>
      </c>
      <c r="AA485" s="53" t="s">
        <v>56</v>
      </c>
      <c r="AB485" s="53" t="s">
        <v>56</v>
      </c>
      <c r="AC485" s="53">
        <v>0</v>
      </c>
      <c r="AD485" s="51"/>
      <c r="AE485" s="53">
        <v>0</v>
      </c>
      <c r="AF485" s="53">
        <v>0</v>
      </c>
      <c r="AG485" s="53" t="s">
        <v>58</v>
      </c>
      <c r="AH485" s="53">
        <v>0</v>
      </c>
      <c r="AI485" s="53" t="s">
        <v>59</v>
      </c>
      <c r="AJ485" s="53" t="s">
        <v>60</v>
      </c>
      <c r="AK485" s="51"/>
      <c r="AL485" s="53" t="s">
        <v>61</v>
      </c>
      <c r="AM485" s="53" t="s">
        <v>62</v>
      </c>
      <c r="AN485" s="53" t="s">
        <v>168</v>
      </c>
      <c r="AO485" s="53" t="s">
        <v>88</v>
      </c>
      <c r="AP485" s="53" t="s">
        <v>89</v>
      </c>
      <c r="AQ485" s="53" t="s">
        <v>90</v>
      </c>
      <c r="AR485" s="53" t="s">
        <v>123</v>
      </c>
      <c r="AS485" s="53" t="s">
        <v>105</v>
      </c>
      <c r="AT485" s="53" t="s">
        <v>68</v>
      </c>
      <c r="AU485" s="53" t="s">
        <v>93</v>
      </c>
      <c r="AV485" s="58" t="s">
        <v>9254</v>
      </c>
      <c r="AW485" s="53" t="s">
        <v>202</v>
      </c>
      <c r="AX485" s="53">
        <v>0</v>
      </c>
      <c r="AY485" s="53" t="s">
        <v>10016</v>
      </c>
      <c r="AZ485" s="58" t="s">
        <v>10017</v>
      </c>
      <c r="BA485" s="58">
        <v>42731</v>
      </c>
      <c r="BB485" s="53">
        <v>0</v>
      </c>
      <c r="BC485" s="58">
        <v>42731</v>
      </c>
      <c r="BD485" s="59" t="s">
        <v>9254</v>
      </c>
      <c r="BE485" s="60">
        <v>302</v>
      </c>
      <c r="BF485" s="61">
        <v>10.066666666666666</v>
      </c>
    </row>
    <row r="486" spans="1:58" s="77" customFormat="1" x14ac:dyDescent="0.25">
      <c r="A486" s="63" t="s">
        <v>9099</v>
      </c>
      <c r="B486" s="51" t="s">
        <v>10020</v>
      </c>
      <c r="C486" s="51"/>
      <c r="D486" s="51"/>
      <c r="E486" s="51"/>
      <c r="F486" s="51"/>
      <c r="G486" s="51"/>
      <c r="H486" s="51"/>
      <c r="I486" s="54" t="s">
        <v>369</v>
      </c>
      <c r="J486" s="51"/>
      <c r="K486" s="51"/>
      <c r="L486" s="51"/>
      <c r="M486" s="51"/>
      <c r="N486" s="51"/>
      <c r="O486" s="62" t="s">
        <v>375</v>
      </c>
      <c r="P486" s="53">
        <v>2234868</v>
      </c>
      <c r="Q486" s="53" t="s">
        <v>10018</v>
      </c>
      <c r="R486" s="53" t="s">
        <v>10019</v>
      </c>
      <c r="S486" s="53" t="s">
        <v>52</v>
      </c>
      <c r="T486" s="51"/>
      <c r="U486" s="51"/>
      <c r="V486" s="51"/>
      <c r="W486" s="53" t="s">
        <v>56</v>
      </c>
      <c r="X486" s="53">
        <v>0</v>
      </c>
      <c r="Y486" s="53">
        <v>0</v>
      </c>
      <c r="Z486" s="53" t="s">
        <v>56</v>
      </c>
      <c r="AA486" s="53" t="s">
        <v>56</v>
      </c>
      <c r="AB486" s="53" t="s">
        <v>56</v>
      </c>
      <c r="AC486" s="53">
        <v>0</v>
      </c>
      <c r="AD486" s="51"/>
      <c r="AE486" s="53">
        <v>0</v>
      </c>
      <c r="AF486" s="53">
        <v>0</v>
      </c>
      <c r="AG486" s="53" t="s">
        <v>58</v>
      </c>
      <c r="AH486" s="53">
        <v>0</v>
      </c>
      <c r="AI486" s="53" t="s">
        <v>59</v>
      </c>
      <c r="AJ486" s="53" t="s">
        <v>60</v>
      </c>
      <c r="AK486" s="51"/>
      <c r="AL486" s="53" t="s">
        <v>61</v>
      </c>
      <c r="AM486" s="53" t="s">
        <v>62</v>
      </c>
      <c r="AN486" s="53" t="s">
        <v>168</v>
      </c>
      <c r="AO486" s="53" t="s">
        <v>88</v>
      </c>
      <c r="AP486" s="53" t="s">
        <v>169</v>
      </c>
      <c r="AQ486" s="53" t="s">
        <v>65</v>
      </c>
      <c r="AR486" s="53" t="s">
        <v>7302</v>
      </c>
      <c r="AS486" s="53" t="s">
        <v>92</v>
      </c>
      <c r="AT486" s="53" t="s">
        <v>68</v>
      </c>
      <c r="AU486" s="53" t="s">
        <v>93</v>
      </c>
      <c r="AV486" s="58" t="s">
        <v>9254</v>
      </c>
      <c r="AW486" s="53" t="s">
        <v>202</v>
      </c>
      <c r="AX486" s="53">
        <v>0</v>
      </c>
      <c r="AY486" s="53" t="s">
        <v>10020</v>
      </c>
      <c r="AZ486" s="58" t="s">
        <v>10021</v>
      </c>
      <c r="BA486" s="58">
        <v>42474</v>
      </c>
      <c r="BB486" s="53">
        <v>0</v>
      </c>
      <c r="BC486" s="58">
        <v>42474</v>
      </c>
      <c r="BD486" s="59" t="s">
        <v>9254</v>
      </c>
      <c r="BE486" s="60">
        <v>559</v>
      </c>
      <c r="BF486" s="61">
        <v>18.633333333333333</v>
      </c>
    </row>
    <row r="487" spans="1:58" s="77" customFormat="1" x14ac:dyDescent="0.25">
      <c r="A487" s="63" t="s">
        <v>9099</v>
      </c>
      <c r="B487" s="51" t="s">
        <v>10024</v>
      </c>
      <c r="C487" s="51"/>
      <c r="D487" s="51"/>
      <c r="E487" s="51"/>
      <c r="F487" s="51"/>
      <c r="G487" s="51"/>
      <c r="H487" s="51"/>
      <c r="I487" s="54" t="s">
        <v>903</v>
      </c>
      <c r="J487" s="51"/>
      <c r="K487" s="51"/>
      <c r="L487" s="51"/>
      <c r="M487" s="51"/>
      <c r="N487" s="51"/>
      <c r="O487" s="62" t="s">
        <v>375</v>
      </c>
      <c r="P487" s="53">
        <v>2164759</v>
      </c>
      <c r="Q487" s="53" t="s">
        <v>10022</v>
      </c>
      <c r="R487" s="53" t="s">
        <v>10023</v>
      </c>
      <c r="S487" s="53" t="s">
        <v>52</v>
      </c>
      <c r="T487" s="51"/>
      <c r="U487" s="51" t="s">
        <v>160</v>
      </c>
      <c r="V487" s="51"/>
      <c r="W487" s="53" t="s">
        <v>56</v>
      </c>
      <c r="X487" s="53">
        <v>0</v>
      </c>
      <c r="Y487" s="53">
        <v>0</v>
      </c>
      <c r="Z487" s="53" t="s">
        <v>56</v>
      </c>
      <c r="AA487" s="53" t="s">
        <v>56</v>
      </c>
      <c r="AB487" s="53" t="s">
        <v>56</v>
      </c>
      <c r="AC487" s="53">
        <v>0</v>
      </c>
      <c r="AD487" s="51"/>
      <c r="AE487" s="53">
        <v>0</v>
      </c>
      <c r="AF487" s="53">
        <v>0</v>
      </c>
      <c r="AG487" s="53" t="s">
        <v>58</v>
      </c>
      <c r="AH487" s="53">
        <v>0</v>
      </c>
      <c r="AI487" s="53" t="s">
        <v>59</v>
      </c>
      <c r="AJ487" s="53" t="s">
        <v>60</v>
      </c>
      <c r="AK487" s="51"/>
      <c r="AL487" s="53" t="s">
        <v>61</v>
      </c>
      <c r="AM487" s="53" t="s">
        <v>62</v>
      </c>
      <c r="AN487" s="53" t="s">
        <v>63</v>
      </c>
      <c r="AO487" s="53" t="s">
        <v>88</v>
      </c>
      <c r="AP487" s="53" t="s">
        <v>169</v>
      </c>
      <c r="AQ487" s="53" t="s">
        <v>65</v>
      </c>
      <c r="AR487" s="53" t="s">
        <v>1359</v>
      </c>
      <c r="AS487" s="53" t="s">
        <v>1360</v>
      </c>
      <c r="AT487" s="53" t="s">
        <v>190</v>
      </c>
      <c r="AU487" s="53" t="s">
        <v>93</v>
      </c>
      <c r="AV487" s="58" t="s">
        <v>9254</v>
      </c>
      <c r="AW487" s="53" t="s">
        <v>163</v>
      </c>
      <c r="AX487" s="53">
        <v>0</v>
      </c>
      <c r="AY487" s="53" t="s">
        <v>10024</v>
      </c>
      <c r="AZ487" s="58" t="s">
        <v>10025</v>
      </c>
      <c r="BA487" s="58">
        <v>42304</v>
      </c>
      <c r="BB487" s="53">
        <v>0</v>
      </c>
      <c r="BC487" s="58">
        <v>42304</v>
      </c>
      <c r="BD487" s="59" t="s">
        <v>9254</v>
      </c>
      <c r="BE487" s="60">
        <v>729</v>
      </c>
      <c r="BF487" s="61">
        <v>24.3</v>
      </c>
    </row>
    <row r="488" spans="1:58" s="77" customFormat="1" x14ac:dyDescent="0.25">
      <c r="A488" s="63" t="s">
        <v>9099</v>
      </c>
      <c r="B488" s="51" t="s">
        <v>10028</v>
      </c>
      <c r="C488" s="51"/>
      <c r="D488" s="51"/>
      <c r="E488" s="51"/>
      <c r="F488" s="51"/>
      <c r="G488" s="51"/>
      <c r="H488" s="51"/>
      <c r="I488" s="54" t="s">
        <v>48</v>
      </c>
      <c r="J488" s="51"/>
      <c r="K488" s="51"/>
      <c r="L488" s="51"/>
      <c r="M488" s="51"/>
      <c r="N488" s="51"/>
      <c r="O488" s="62" t="s">
        <v>375</v>
      </c>
      <c r="P488" s="53">
        <v>2465704</v>
      </c>
      <c r="Q488" s="53" t="s">
        <v>10026</v>
      </c>
      <c r="R488" s="53" t="s">
        <v>10027</v>
      </c>
      <c r="S488" s="53" t="s">
        <v>52</v>
      </c>
      <c r="T488" s="51"/>
      <c r="U488" s="51"/>
      <c r="V488" s="51"/>
      <c r="W488" s="53" t="s">
        <v>56</v>
      </c>
      <c r="X488" s="53">
        <v>0</v>
      </c>
      <c r="Y488" s="53">
        <v>0</v>
      </c>
      <c r="Z488" s="53" t="s">
        <v>56</v>
      </c>
      <c r="AA488" s="53" t="s">
        <v>56</v>
      </c>
      <c r="AB488" s="53" t="s">
        <v>56</v>
      </c>
      <c r="AC488" s="53">
        <v>0</v>
      </c>
      <c r="AD488" s="51"/>
      <c r="AE488" s="53">
        <v>0</v>
      </c>
      <c r="AF488" s="53">
        <v>0</v>
      </c>
      <c r="AG488" s="53" t="s">
        <v>58</v>
      </c>
      <c r="AH488" s="53">
        <v>0</v>
      </c>
      <c r="AI488" s="53" t="s">
        <v>59</v>
      </c>
      <c r="AJ488" s="53" t="s">
        <v>60</v>
      </c>
      <c r="AK488" s="51"/>
      <c r="AL488" s="53" t="s">
        <v>61</v>
      </c>
      <c r="AM488" s="53" t="s">
        <v>62</v>
      </c>
      <c r="AN488" s="53" t="s">
        <v>451</v>
      </c>
      <c r="AO488" s="53" t="s">
        <v>88</v>
      </c>
      <c r="AP488" s="53" t="s">
        <v>153</v>
      </c>
      <c r="AQ488" s="53" t="s">
        <v>103</v>
      </c>
      <c r="AR488" s="53" t="s">
        <v>7422</v>
      </c>
      <c r="AS488" s="53" t="s">
        <v>7423</v>
      </c>
      <c r="AT488" s="53" t="s">
        <v>68</v>
      </c>
      <c r="AU488" s="53" t="s">
        <v>93</v>
      </c>
      <c r="AV488" s="58" t="s">
        <v>9160</v>
      </c>
      <c r="AW488" s="53" t="s">
        <v>106</v>
      </c>
      <c r="AX488" s="53">
        <v>0</v>
      </c>
      <c r="AY488" s="53" t="s">
        <v>10028</v>
      </c>
      <c r="AZ488" s="58" t="s">
        <v>10029</v>
      </c>
      <c r="BA488" s="58">
        <v>42916</v>
      </c>
      <c r="BB488" s="53">
        <v>0</v>
      </c>
      <c r="BC488" s="58">
        <v>42916</v>
      </c>
      <c r="BD488" s="59" t="s">
        <v>9160</v>
      </c>
      <c r="BE488" s="60">
        <v>116</v>
      </c>
      <c r="BF488" s="61">
        <v>3.8666666666666667</v>
      </c>
    </row>
    <row r="489" spans="1:58" s="77" customFormat="1" x14ac:dyDescent="0.25">
      <c r="A489" s="63" t="s">
        <v>9099</v>
      </c>
      <c r="B489" s="51" t="s">
        <v>10032</v>
      </c>
      <c r="C489" s="51"/>
      <c r="D489" s="51"/>
      <c r="E489" s="51"/>
      <c r="F489" s="51"/>
      <c r="G489" s="51"/>
      <c r="H489" s="51"/>
      <c r="I489" s="54" t="s">
        <v>902</v>
      </c>
      <c r="J489" s="51"/>
      <c r="K489" s="51"/>
      <c r="L489" s="51"/>
      <c r="M489" s="51"/>
      <c r="N489" s="51"/>
      <c r="O489" s="62" t="s">
        <v>375</v>
      </c>
      <c r="P489" s="53">
        <v>1873000</v>
      </c>
      <c r="Q489" s="53" t="s">
        <v>10030</v>
      </c>
      <c r="R489" s="53" t="s">
        <v>10031</v>
      </c>
      <c r="S489" s="53" t="s">
        <v>52</v>
      </c>
      <c r="T489" s="51"/>
      <c r="U489" s="51"/>
      <c r="V489" s="51"/>
      <c r="W489" s="53" t="s">
        <v>56</v>
      </c>
      <c r="X489" s="53">
        <v>0</v>
      </c>
      <c r="Y489" s="53">
        <v>0</v>
      </c>
      <c r="Z489" s="53" t="s">
        <v>56</v>
      </c>
      <c r="AA489" s="53" t="s">
        <v>56</v>
      </c>
      <c r="AB489" s="53" t="s">
        <v>56</v>
      </c>
      <c r="AC489" s="53">
        <v>0</v>
      </c>
      <c r="AD489" s="51"/>
      <c r="AE489" s="53">
        <v>0</v>
      </c>
      <c r="AF489" s="53">
        <v>0</v>
      </c>
      <c r="AG489" s="53" t="s">
        <v>58</v>
      </c>
      <c r="AH489" s="53">
        <v>0</v>
      </c>
      <c r="AI489" s="53" t="s">
        <v>59</v>
      </c>
      <c r="AJ489" s="53" t="s">
        <v>60</v>
      </c>
      <c r="AK489" s="51"/>
      <c r="AL489" s="53" t="s">
        <v>61</v>
      </c>
      <c r="AM489" s="53" t="s">
        <v>62</v>
      </c>
      <c r="AN489" s="53" t="s">
        <v>142</v>
      </c>
      <c r="AO489" s="53" t="s">
        <v>88</v>
      </c>
      <c r="AP489" s="53" t="s">
        <v>153</v>
      </c>
      <c r="AQ489" s="53" t="s">
        <v>65</v>
      </c>
      <c r="AR489" s="53" t="s">
        <v>2565</v>
      </c>
      <c r="AS489" s="53" t="s">
        <v>2138</v>
      </c>
      <c r="AT489" s="53" t="s">
        <v>775</v>
      </c>
      <c r="AU489" s="53" t="s">
        <v>93</v>
      </c>
      <c r="AV489" s="58" t="s">
        <v>9540</v>
      </c>
      <c r="AW489" s="53" t="s">
        <v>191</v>
      </c>
      <c r="AX489" s="53">
        <v>0</v>
      </c>
      <c r="AY489" s="53" t="s">
        <v>10032</v>
      </c>
      <c r="AZ489" s="58" t="s">
        <v>10033</v>
      </c>
      <c r="BA489" s="58">
        <v>41809</v>
      </c>
      <c r="BB489" s="53">
        <v>0</v>
      </c>
      <c r="BC489" s="58">
        <v>41809</v>
      </c>
      <c r="BD489" s="59" t="s">
        <v>9540</v>
      </c>
      <c r="BE489" s="60">
        <v>1226</v>
      </c>
      <c r="BF489" s="61">
        <v>40.866666666666667</v>
      </c>
    </row>
    <row r="490" spans="1:58" s="77" customFormat="1" x14ac:dyDescent="0.25">
      <c r="A490" s="63" t="s">
        <v>9099</v>
      </c>
      <c r="B490" s="51" t="s">
        <v>10036</v>
      </c>
      <c r="C490" s="51"/>
      <c r="D490" s="51"/>
      <c r="E490" s="51"/>
      <c r="F490" s="51"/>
      <c r="G490" s="51"/>
      <c r="H490" s="51"/>
      <c r="I490" s="54" t="s">
        <v>48</v>
      </c>
      <c r="J490" s="51"/>
      <c r="K490" s="51"/>
      <c r="L490" s="51"/>
      <c r="M490" s="51"/>
      <c r="N490" s="51"/>
      <c r="O490" s="62" t="s">
        <v>375</v>
      </c>
      <c r="P490" s="53">
        <v>2458902</v>
      </c>
      <c r="Q490" s="53" t="s">
        <v>10034</v>
      </c>
      <c r="R490" s="53" t="s">
        <v>10035</v>
      </c>
      <c r="S490" s="53" t="s">
        <v>52</v>
      </c>
      <c r="T490" s="51"/>
      <c r="U490" s="51"/>
      <c r="V490" s="51"/>
      <c r="W490" s="53" t="s">
        <v>56</v>
      </c>
      <c r="X490" s="53">
        <v>0</v>
      </c>
      <c r="Y490" s="53">
        <v>0</v>
      </c>
      <c r="Z490" s="53" t="s">
        <v>56</v>
      </c>
      <c r="AA490" s="53" t="s">
        <v>56</v>
      </c>
      <c r="AB490" s="53" t="s">
        <v>56</v>
      </c>
      <c r="AC490" s="53">
        <v>0</v>
      </c>
      <c r="AD490" s="51"/>
      <c r="AE490" s="53">
        <v>0</v>
      </c>
      <c r="AF490" s="53">
        <v>0</v>
      </c>
      <c r="AG490" s="53" t="s">
        <v>58</v>
      </c>
      <c r="AH490" s="53">
        <v>0</v>
      </c>
      <c r="AI490" s="53" t="s">
        <v>59</v>
      </c>
      <c r="AJ490" s="53" t="s">
        <v>60</v>
      </c>
      <c r="AK490" s="51"/>
      <c r="AL490" s="53" t="s">
        <v>61</v>
      </c>
      <c r="AM490" s="53" t="s">
        <v>345</v>
      </c>
      <c r="AN490" s="53" t="s">
        <v>346</v>
      </c>
      <c r="AO490" s="53" t="s">
        <v>88</v>
      </c>
      <c r="AP490" s="53" t="s">
        <v>169</v>
      </c>
      <c r="AQ490" s="53" t="s">
        <v>103</v>
      </c>
      <c r="AR490" s="53" t="s">
        <v>466</v>
      </c>
      <c r="AS490" s="53" t="s">
        <v>272</v>
      </c>
      <c r="AT490" s="53" t="s">
        <v>273</v>
      </c>
      <c r="AU490" s="53" t="s">
        <v>93</v>
      </c>
      <c r="AV490" s="58" t="s">
        <v>9134</v>
      </c>
      <c r="AW490" s="53" t="s">
        <v>70</v>
      </c>
      <c r="AX490" s="53">
        <v>0</v>
      </c>
      <c r="AY490" s="53" t="s">
        <v>10036</v>
      </c>
      <c r="AZ490" s="58" t="s">
        <v>3132</v>
      </c>
      <c r="BA490" s="58">
        <v>42899</v>
      </c>
      <c r="BB490" s="53">
        <v>0</v>
      </c>
      <c r="BC490" s="58">
        <v>42899</v>
      </c>
      <c r="BD490" s="59" t="s">
        <v>9134</v>
      </c>
      <c r="BE490" s="60">
        <v>140</v>
      </c>
      <c r="BF490" s="61">
        <v>4.666666666666667</v>
      </c>
    </row>
    <row r="491" spans="1:58" s="77" customFormat="1" x14ac:dyDescent="0.25">
      <c r="A491" s="105" t="s">
        <v>9099</v>
      </c>
      <c r="B491" s="51" t="s">
        <v>10037</v>
      </c>
      <c r="C491" s="105"/>
      <c r="D491" s="128"/>
      <c r="E491" s="123"/>
      <c r="F491" s="51"/>
      <c r="G491" s="51"/>
      <c r="H491" s="51"/>
      <c r="I491" s="124" t="s">
        <v>369</v>
      </c>
      <c r="J491" s="125">
        <v>99060.5</v>
      </c>
      <c r="K491" s="125">
        <v>0</v>
      </c>
      <c r="L491" s="126">
        <v>99060.5</v>
      </c>
      <c r="M491" s="122"/>
      <c r="N491" s="123"/>
      <c r="O491" s="62" t="s">
        <v>375</v>
      </c>
      <c r="P491" s="53">
        <v>2477445</v>
      </c>
      <c r="Q491" s="53" t="s">
        <v>10038</v>
      </c>
      <c r="R491" s="53" t="s">
        <v>10039</v>
      </c>
      <c r="S491" s="53" t="s">
        <v>52</v>
      </c>
      <c r="T491" s="53" t="s">
        <v>10040</v>
      </c>
      <c r="U491" s="53" t="s">
        <v>10041</v>
      </c>
      <c r="V491" s="53" t="s">
        <v>8653</v>
      </c>
      <c r="W491" s="53" t="s">
        <v>56</v>
      </c>
      <c r="X491" s="53">
        <v>100000</v>
      </c>
      <c r="Y491" s="53">
        <v>100000</v>
      </c>
      <c r="Z491" s="53" t="s">
        <v>56</v>
      </c>
      <c r="AA491" s="53" t="s">
        <v>56</v>
      </c>
      <c r="AB491" s="53" t="s">
        <v>56</v>
      </c>
      <c r="AC491" s="53">
        <v>100000</v>
      </c>
      <c r="AD491" s="53" t="s">
        <v>102</v>
      </c>
      <c r="AE491" s="53">
        <v>50000</v>
      </c>
      <c r="AF491" s="53">
        <v>0</v>
      </c>
      <c r="AG491" s="53" t="s">
        <v>58</v>
      </c>
      <c r="AH491" s="53">
        <v>0</v>
      </c>
      <c r="AI491" s="51" t="s">
        <v>59</v>
      </c>
      <c r="AJ491" s="51" t="s">
        <v>60</v>
      </c>
      <c r="AK491" s="51"/>
      <c r="AL491" s="53" t="s">
        <v>61</v>
      </c>
      <c r="AM491" s="53" t="s">
        <v>62</v>
      </c>
      <c r="AN491" s="53" t="s">
        <v>87</v>
      </c>
      <c r="AO491" s="53" t="s">
        <v>88</v>
      </c>
      <c r="AP491" s="53" t="s">
        <v>7610</v>
      </c>
      <c r="AQ491" s="53" t="s">
        <v>65</v>
      </c>
      <c r="AR491" s="53" t="s">
        <v>1288</v>
      </c>
      <c r="AS491" s="53" t="s">
        <v>1289</v>
      </c>
      <c r="AT491" s="53" t="s">
        <v>190</v>
      </c>
      <c r="AU491" s="53" t="s">
        <v>93</v>
      </c>
      <c r="AV491" s="53" t="s">
        <v>9134</v>
      </c>
      <c r="AW491" s="53" t="s">
        <v>124</v>
      </c>
      <c r="AX491" s="53">
        <v>0</v>
      </c>
      <c r="AY491" s="53" t="s">
        <v>10037</v>
      </c>
      <c r="AZ491" s="58">
        <v>42936</v>
      </c>
      <c r="BA491" s="58">
        <v>42948</v>
      </c>
      <c r="BB491" s="53">
        <v>100000</v>
      </c>
      <c r="BC491" s="58">
        <v>42948</v>
      </c>
      <c r="BD491" s="59" t="s">
        <v>9134</v>
      </c>
      <c r="BE491" s="60">
        <v>91</v>
      </c>
      <c r="BF491" s="61">
        <v>3.0333333333333332</v>
      </c>
    </row>
    <row r="492" spans="1:58" x14ac:dyDescent="0.25">
      <c r="A492" s="105" t="s">
        <v>10042</v>
      </c>
      <c r="B492" s="24" t="s">
        <v>10445</v>
      </c>
      <c r="C492" s="24"/>
      <c r="D492" s="24"/>
      <c r="E492" s="24"/>
      <c r="F492" s="24"/>
      <c r="G492" s="24"/>
      <c r="H492" s="24"/>
      <c r="I492" s="69" t="s">
        <v>369</v>
      </c>
      <c r="J492" s="24"/>
      <c r="K492" s="24"/>
      <c r="L492" s="24"/>
      <c r="M492" s="24"/>
      <c r="N492" s="24"/>
      <c r="O492" s="38" t="s">
        <v>49</v>
      </c>
      <c r="P492" s="23">
        <v>1149162</v>
      </c>
      <c r="Q492" s="23" t="s">
        <v>10443</v>
      </c>
      <c r="R492" s="23" t="s">
        <v>10444</v>
      </c>
      <c r="S492" s="23" t="s">
        <v>52</v>
      </c>
      <c r="T492" s="23"/>
      <c r="U492" s="23"/>
      <c r="V492" s="23"/>
      <c r="W492" s="23" t="s">
        <v>56</v>
      </c>
      <c r="X492" s="23">
        <v>0</v>
      </c>
      <c r="Y492" s="23">
        <v>0</v>
      </c>
      <c r="Z492" s="23" t="s">
        <v>56</v>
      </c>
      <c r="AA492" s="23" t="s">
        <v>56</v>
      </c>
      <c r="AB492" s="23" t="s">
        <v>56</v>
      </c>
      <c r="AC492" s="23">
        <v>0</v>
      </c>
      <c r="AD492" s="23" t="s">
        <v>57</v>
      </c>
      <c r="AE492" s="23">
        <v>0</v>
      </c>
      <c r="AF492" s="23">
        <v>75000</v>
      </c>
      <c r="AG492" s="23" t="s">
        <v>58</v>
      </c>
      <c r="AH492" s="23">
        <v>0</v>
      </c>
      <c r="AI492" s="24"/>
      <c r="AJ492" s="24"/>
      <c r="AK492" s="24"/>
      <c r="AL492" s="23" t="s">
        <v>61</v>
      </c>
      <c r="AM492" s="23" t="s">
        <v>270</v>
      </c>
      <c r="AN492" s="23" t="s">
        <v>199</v>
      </c>
      <c r="AO492" s="23" t="s">
        <v>88</v>
      </c>
      <c r="AP492" s="23" t="s">
        <v>321</v>
      </c>
      <c r="AQ492" s="23" t="s">
        <v>65</v>
      </c>
      <c r="AR492" s="23" t="s">
        <v>466</v>
      </c>
      <c r="AS492" s="23" t="s">
        <v>272</v>
      </c>
      <c r="AT492" s="23" t="s">
        <v>273</v>
      </c>
      <c r="AU492" s="23" t="s">
        <v>93</v>
      </c>
      <c r="AV492" s="23" t="s">
        <v>10164</v>
      </c>
      <c r="AW492" s="23" t="s">
        <v>274</v>
      </c>
      <c r="AX492" s="23">
        <v>0</v>
      </c>
      <c r="AY492" s="23" t="s">
        <v>10445</v>
      </c>
      <c r="AZ492" s="134" t="s">
        <v>10446</v>
      </c>
      <c r="BA492" s="134">
        <v>40164</v>
      </c>
      <c r="BB492" s="23">
        <v>0</v>
      </c>
      <c r="BC492" s="134">
        <v>40164</v>
      </c>
      <c r="BD492" s="41" t="s">
        <v>10164</v>
      </c>
      <c r="BE492" s="42">
        <v>2883</v>
      </c>
      <c r="BF492" s="43">
        <v>96.1</v>
      </c>
    </row>
    <row r="493" spans="1:58" x14ac:dyDescent="0.25">
      <c r="A493" s="105" t="s">
        <v>10042</v>
      </c>
      <c r="B493" s="24" t="s">
        <v>10450</v>
      </c>
      <c r="C493" s="24"/>
      <c r="D493" s="24"/>
      <c r="E493" s="24"/>
      <c r="F493" s="24"/>
      <c r="G493" s="24"/>
      <c r="H493" s="24"/>
      <c r="I493" s="69" t="s">
        <v>48</v>
      </c>
      <c r="J493" s="24"/>
      <c r="K493" s="24"/>
      <c r="L493" s="24"/>
      <c r="M493" s="24"/>
      <c r="N493" s="24"/>
      <c r="O493" s="70" t="s">
        <v>375</v>
      </c>
      <c r="P493" s="23">
        <v>2468852</v>
      </c>
      <c r="Q493" s="23" t="s">
        <v>10447</v>
      </c>
      <c r="R493" s="23" t="s">
        <v>10448</v>
      </c>
      <c r="S493" s="23" t="s">
        <v>129</v>
      </c>
      <c r="T493" s="23"/>
      <c r="U493" s="23"/>
      <c r="V493" s="23"/>
      <c r="W493" s="23" t="s">
        <v>56</v>
      </c>
      <c r="X493" s="23">
        <v>0</v>
      </c>
      <c r="Y493" s="23">
        <v>0</v>
      </c>
      <c r="Z493" s="23" t="s">
        <v>56</v>
      </c>
      <c r="AA493" s="23" t="s">
        <v>56</v>
      </c>
      <c r="AB493" s="23" t="s">
        <v>56</v>
      </c>
      <c r="AC493" s="23">
        <v>0</v>
      </c>
      <c r="AD493" s="23"/>
      <c r="AE493" s="23">
        <v>0</v>
      </c>
      <c r="AF493" s="23">
        <v>0</v>
      </c>
      <c r="AG493" s="23" t="s">
        <v>58</v>
      </c>
      <c r="AH493" s="23">
        <v>0</v>
      </c>
      <c r="AI493" s="24" t="s">
        <v>59</v>
      </c>
      <c r="AJ493" s="24" t="s">
        <v>60</v>
      </c>
      <c r="AK493" s="24"/>
      <c r="AL493" s="23" t="s">
        <v>61</v>
      </c>
      <c r="AM493" s="23" t="s">
        <v>133</v>
      </c>
      <c r="AN493" s="23" t="s">
        <v>87</v>
      </c>
      <c r="AO493" s="23" t="s">
        <v>88</v>
      </c>
      <c r="AP493" s="23" t="s">
        <v>89</v>
      </c>
      <c r="AQ493" s="23" t="s">
        <v>90</v>
      </c>
      <c r="AR493" s="23" t="s">
        <v>1102</v>
      </c>
      <c r="AS493" s="23" t="s">
        <v>92</v>
      </c>
      <c r="AT493" s="23" t="s">
        <v>68</v>
      </c>
      <c r="AU493" s="23" t="s">
        <v>93</v>
      </c>
      <c r="AV493" s="23" t="s">
        <v>10449</v>
      </c>
      <c r="AW493" s="23" t="s">
        <v>106</v>
      </c>
      <c r="AX493" s="23">
        <v>0</v>
      </c>
      <c r="AY493" s="23" t="s">
        <v>10450</v>
      </c>
      <c r="AZ493" s="134" t="s">
        <v>7311</v>
      </c>
      <c r="BA493" s="134">
        <v>42927</v>
      </c>
      <c r="BB493" s="23">
        <v>0</v>
      </c>
      <c r="BC493" s="134">
        <v>42927</v>
      </c>
      <c r="BD493" s="41" t="s">
        <v>10449</v>
      </c>
      <c r="BE493" s="42">
        <v>135</v>
      </c>
      <c r="BF493" s="43">
        <v>4.5</v>
      </c>
    </row>
    <row r="494" spans="1:58" x14ac:dyDescent="0.25">
      <c r="A494" s="105" t="s">
        <v>10042</v>
      </c>
      <c r="B494" s="24" t="s">
        <v>10454</v>
      </c>
      <c r="C494" s="24"/>
      <c r="D494" s="24"/>
      <c r="E494" s="24"/>
      <c r="F494" s="24"/>
      <c r="G494" s="24"/>
      <c r="H494" s="24"/>
      <c r="I494" s="69" t="s">
        <v>903</v>
      </c>
      <c r="J494" s="24"/>
      <c r="K494" s="24"/>
      <c r="L494" s="24"/>
      <c r="M494" s="24"/>
      <c r="N494" s="24"/>
      <c r="O494" s="70" t="s">
        <v>375</v>
      </c>
      <c r="P494" s="23">
        <v>2129280</v>
      </c>
      <c r="Q494" s="23" t="s">
        <v>10451</v>
      </c>
      <c r="R494" s="23" t="s">
        <v>10452</v>
      </c>
      <c r="S494" s="23" t="s">
        <v>52</v>
      </c>
      <c r="T494" s="23" t="s">
        <v>10453</v>
      </c>
      <c r="U494" s="23"/>
      <c r="V494" s="23"/>
      <c r="W494" s="23" t="s">
        <v>56</v>
      </c>
      <c r="X494" s="23">
        <v>0</v>
      </c>
      <c r="Y494" s="23">
        <v>0</v>
      </c>
      <c r="Z494" s="23" t="s">
        <v>56</v>
      </c>
      <c r="AA494" s="23" t="s">
        <v>56</v>
      </c>
      <c r="AB494" s="23" t="s">
        <v>56</v>
      </c>
      <c r="AC494" s="23">
        <v>0</v>
      </c>
      <c r="AD494" s="23"/>
      <c r="AE494" s="23">
        <v>0</v>
      </c>
      <c r="AF494" s="23">
        <v>0</v>
      </c>
      <c r="AG494" s="23" t="s">
        <v>58</v>
      </c>
      <c r="AH494" s="23">
        <v>0</v>
      </c>
      <c r="AI494" s="24" t="s">
        <v>59</v>
      </c>
      <c r="AJ494" s="24" t="s">
        <v>60</v>
      </c>
      <c r="AK494" s="24"/>
      <c r="AL494" s="23" t="s">
        <v>61</v>
      </c>
      <c r="AM494" s="23" t="s">
        <v>62</v>
      </c>
      <c r="AN494" s="23" t="s">
        <v>142</v>
      </c>
      <c r="AO494" s="23" t="s">
        <v>64</v>
      </c>
      <c r="AP494" s="23" t="s">
        <v>187</v>
      </c>
      <c r="AQ494" s="23" t="s">
        <v>65</v>
      </c>
      <c r="AR494" s="23" t="s">
        <v>2168</v>
      </c>
      <c r="AS494" s="23" t="s">
        <v>92</v>
      </c>
      <c r="AT494" s="23" t="s">
        <v>68</v>
      </c>
      <c r="AU494" s="23" t="s">
        <v>93</v>
      </c>
      <c r="AV494" s="23" t="s">
        <v>10171</v>
      </c>
      <c r="AW494" s="23" t="s">
        <v>163</v>
      </c>
      <c r="AX494" s="23">
        <v>0</v>
      </c>
      <c r="AY494" s="23" t="s">
        <v>10454</v>
      </c>
      <c r="AZ494" s="134" t="s">
        <v>10455</v>
      </c>
      <c r="BA494" s="134">
        <v>42219</v>
      </c>
      <c r="BB494" s="23">
        <v>0</v>
      </c>
      <c r="BC494" s="134">
        <v>42219</v>
      </c>
      <c r="BD494" s="41" t="s">
        <v>10171</v>
      </c>
      <c r="BE494" s="42">
        <v>827</v>
      </c>
      <c r="BF494" s="43">
        <v>27.566666666666666</v>
      </c>
    </row>
    <row r="495" spans="1:58" x14ac:dyDescent="0.25">
      <c r="A495" s="105" t="s">
        <v>10042</v>
      </c>
      <c r="B495" s="24" t="s">
        <v>10459</v>
      </c>
      <c r="C495" s="24"/>
      <c r="D495" s="24"/>
      <c r="E495" s="24"/>
      <c r="F495" s="24"/>
      <c r="G495" s="24"/>
      <c r="H495" s="24"/>
      <c r="I495" s="69" t="s">
        <v>48</v>
      </c>
      <c r="J495" s="24"/>
      <c r="K495" s="24"/>
      <c r="L495" s="24"/>
      <c r="M495" s="24"/>
      <c r="N495" s="24"/>
      <c r="O495" s="70" t="s">
        <v>375</v>
      </c>
      <c r="P495" s="23">
        <v>2396773</v>
      </c>
      <c r="Q495" s="23" t="s">
        <v>10456</v>
      </c>
      <c r="R495" s="23" t="s">
        <v>10457</v>
      </c>
      <c r="S495" s="23" t="s">
        <v>52</v>
      </c>
      <c r="T495" s="23" t="s">
        <v>1569</v>
      </c>
      <c r="U495" s="23" t="s">
        <v>10458</v>
      </c>
      <c r="V495" s="23" t="s">
        <v>7930</v>
      </c>
      <c r="W495" s="23" t="s">
        <v>56</v>
      </c>
      <c r="X495" s="23">
        <v>0</v>
      </c>
      <c r="Y495" s="23">
        <v>0</v>
      </c>
      <c r="Z495" s="23" t="s">
        <v>56</v>
      </c>
      <c r="AA495" s="23" t="s">
        <v>56</v>
      </c>
      <c r="AB495" s="23" t="s">
        <v>56</v>
      </c>
      <c r="AC495" s="23">
        <v>0</v>
      </c>
      <c r="AD495" s="23"/>
      <c r="AE495" s="23">
        <v>0</v>
      </c>
      <c r="AF495" s="23">
        <v>0</v>
      </c>
      <c r="AG495" s="23" t="s">
        <v>58</v>
      </c>
      <c r="AH495" s="23">
        <v>0</v>
      </c>
      <c r="AI495" s="24" t="s">
        <v>59</v>
      </c>
      <c r="AJ495" s="24" t="s">
        <v>60</v>
      </c>
      <c r="AK495" s="24"/>
      <c r="AL495" s="23" t="s">
        <v>61</v>
      </c>
      <c r="AM495" s="23" t="s">
        <v>62</v>
      </c>
      <c r="AN495" s="23" t="s">
        <v>142</v>
      </c>
      <c r="AO495" s="23" t="s">
        <v>64</v>
      </c>
      <c r="AP495" s="23" t="s">
        <v>218</v>
      </c>
      <c r="AQ495" s="23" t="s">
        <v>65</v>
      </c>
      <c r="AR495" s="23" t="s">
        <v>406</v>
      </c>
      <c r="AS495" s="23" t="s">
        <v>283</v>
      </c>
      <c r="AT495" s="23" t="s">
        <v>284</v>
      </c>
      <c r="AU495" s="23" t="s">
        <v>93</v>
      </c>
      <c r="AV495" s="23" t="s">
        <v>10250</v>
      </c>
      <c r="AW495" s="23" t="s">
        <v>106</v>
      </c>
      <c r="AX495" s="23">
        <v>0</v>
      </c>
      <c r="AY495" s="23" t="s">
        <v>10459</v>
      </c>
      <c r="AZ495" s="134" t="s">
        <v>2253</v>
      </c>
      <c r="BA495" s="134">
        <v>42717</v>
      </c>
      <c r="BB495" s="23">
        <v>0</v>
      </c>
      <c r="BC495" s="134">
        <v>42717</v>
      </c>
      <c r="BD495" s="41" t="s">
        <v>10250</v>
      </c>
      <c r="BE495" s="42">
        <v>350</v>
      </c>
      <c r="BF495" s="43">
        <v>11.666666666666666</v>
      </c>
    </row>
    <row r="496" spans="1:58" x14ac:dyDescent="0.25">
      <c r="A496" s="105" t="s">
        <v>10042</v>
      </c>
      <c r="B496" s="24" t="s">
        <v>10462</v>
      </c>
      <c r="C496" s="24"/>
      <c r="D496" s="24"/>
      <c r="E496" s="24"/>
      <c r="F496" s="24"/>
      <c r="G496" s="24"/>
      <c r="H496" s="24"/>
      <c r="I496" s="69" t="s">
        <v>48</v>
      </c>
      <c r="J496" s="24"/>
      <c r="K496" s="24"/>
      <c r="L496" s="24"/>
      <c r="M496" s="24"/>
      <c r="N496" s="24"/>
      <c r="O496" s="70" t="s">
        <v>375</v>
      </c>
      <c r="P496" s="23">
        <v>1858620</v>
      </c>
      <c r="Q496" s="23" t="s">
        <v>10460</v>
      </c>
      <c r="R496" s="23" t="s">
        <v>10461</v>
      </c>
      <c r="S496" s="23" t="s">
        <v>52</v>
      </c>
      <c r="T496" s="23"/>
      <c r="U496" s="23"/>
      <c r="V496" s="23"/>
      <c r="W496" s="23" t="s">
        <v>56</v>
      </c>
      <c r="X496" s="23">
        <v>0</v>
      </c>
      <c r="Y496" s="23">
        <v>0</v>
      </c>
      <c r="Z496" s="23" t="s">
        <v>56</v>
      </c>
      <c r="AA496" s="23" t="s">
        <v>56</v>
      </c>
      <c r="AB496" s="23" t="s">
        <v>56</v>
      </c>
      <c r="AC496" s="23">
        <v>0</v>
      </c>
      <c r="AD496" s="23"/>
      <c r="AE496" s="23">
        <v>0</v>
      </c>
      <c r="AF496" s="23">
        <v>0</v>
      </c>
      <c r="AG496" s="23" t="s">
        <v>58</v>
      </c>
      <c r="AH496" s="23">
        <v>0</v>
      </c>
      <c r="AI496" s="24" t="s">
        <v>59</v>
      </c>
      <c r="AJ496" s="24" t="s">
        <v>60</v>
      </c>
      <c r="AK496" s="24"/>
      <c r="AL496" s="23" t="s">
        <v>61</v>
      </c>
      <c r="AM496" s="23" t="s">
        <v>62</v>
      </c>
      <c r="AN496" s="23" t="s">
        <v>1563</v>
      </c>
      <c r="AO496" s="23" t="s">
        <v>64</v>
      </c>
      <c r="AP496" s="23" t="s">
        <v>2044</v>
      </c>
      <c r="AQ496" s="23" t="s">
        <v>65</v>
      </c>
      <c r="AR496" s="23" t="s">
        <v>738</v>
      </c>
      <c r="AS496" s="23" t="s">
        <v>92</v>
      </c>
      <c r="AT496" s="23" t="s">
        <v>68</v>
      </c>
      <c r="AU496" s="23" t="s">
        <v>93</v>
      </c>
      <c r="AV496" s="23" t="s">
        <v>10086</v>
      </c>
      <c r="AW496" s="23" t="s">
        <v>223</v>
      </c>
      <c r="AX496" s="23">
        <v>0</v>
      </c>
      <c r="AY496" s="23" t="s">
        <v>10462</v>
      </c>
      <c r="AZ496" s="134" t="s">
        <v>10463</v>
      </c>
      <c r="BA496" s="134">
        <v>41785</v>
      </c>
      <c r="BB496" s="23">
        <v>0</v>
      </c>
      <c r="BC496" s="134">
        <v>41785</v>
      </c>
      <c r="BD496" s="41" t="s">
        <v>10086</v>
      </c>
      <c r="BE496" s="42">
        <v>1264</v>
      </c>
      <c r="BF496" s="43">
        <v>42.133333333333333</v>
      </c>
    </row>
    <row r="497" spans="1:58" x14ac:dyDescent="0.25">
      <c r="A497" s="105" t="s">
        <v>10042</v>
      </c>
      <c r="B497" s="24" t="s">
        <v>10467</v>
      </c>
      <c r="C497" s="24"/>
      <c r="D497" s="24"/>
      <c r="E497" s="24"/>
      <c r="F497" s="24"/>
      <c r="G497" s="24"/>
      <c r="H497" s="24"/>
      <c r="I497" s="69" t="s">
        <v>902</v>
      </c>
      <c r="J497" s="24"/>
      <c r="K497" s="24"/>
      <c r="L497" s="24"/>
      <c r="M497" s="24"/>
      <c r="N497" s="24"/>
      <c r="O497" s="70" t="s">
        <v>375</v>
      </c>
      <c r="P497" s="23">
        <v>1936745</v>
      </c>
      <c r="Q497" s="23" t="s">
        <v>10464</v>
      </c>
      <c r="R497" s="23" t="s">
        <v>10465</v>
      </c>
      <c r="S497" s="23" t="s">
        <v>52</v>
      </c>
      <c r="T497" s="23"/>
      <c r="U497" s="23"/>
      <c r="V497" s="23"/>
      <c r="W497" s="23" t="s">
        <v>56</v>
      </c>
      <c r="X497" s="23">
        <v>0</v>
      </c>
      <c r="Y497" s="23">
        <v>0</v>
      </c>
      <c r="Z497" s="23" t="s">
        <v>56</v>
      </c>
      <c r="AA497" s="23" t="s">
        <v>56</v>
      </c>
      <c r="AB497" s="23" t="s">
        <v>56</v>
      </c>
      <c r="AC497" s="23">
        <v>0</v>
      </c>
      <c r="AD497" s="23"/>
      <c r="AE497" s="23">
        <v>0</v>
      </c>
      <c r="AF497" s="23">
        <v>0</v>
      </c>
      <c r="AG497" s="23" t="s">
        <v>58</v>
      </c>
      <c r="AH497" s="23">
        <v>0</v>
      </c>
      <c r="AI497" s="24" t="s">
        <v>150</v>
      </c>
      <c r="AJ497" s="24" t="s">
        <v>60</v>
      </c>
      <c r="AK497" s="24"/>
      <c r="AL497" s="23" t="s">
        <v>61</v>
      </c>
      <c r="AM497" s="23" t="s">
        <v>62</v>
      </c>
      <c r="AN497" s="23" t="s">
        <v>151</v>
      </c>
      <c r="AO497" s="23" t="s">
        <v>152</v>
      </c>
      <c r="AP497" s="23" t="s">
        <v>169</v>
      </c>
      <c r="AQ497" s="23" t="s">
        <v>65</v>
      </c>
      <c r="AR497" s="23" t="s">
        <v>10466</v>
      </c>
      <c r="AS497" s="23" t="s">
        <v>283</v>
      </c>
      <c r="AT497" s="23" t="s">
        <v>284</v>
      </c>
      <c r="AU497" s="23" t="s">
        <v>93</v>
      </c>
      <c r="AV497" s="23" t="s">
        <v>10267</v>
      </c>
      <c r="AW497" s="23" t="s">
        <v>262</v>
      </c>
      <c r="AX497" s="23">
        <v>0</v>
      </c>
      <c r="AY497" s="23" t="s">
        <v>10467</v>
      </c>
      <c r="AZ497" s="134" t="s">
        <v>1776</v>
      </c>
      <c r="BA497" s="134">
        <v>41901</v>
      </c>
      <c r="BB497" s="23">
        <v>0</v>
      </c>
      <c r="BC497" s="134">
        <v>41901</v>
      </c>
      <c r="BD497" s="41" t="s">
        <v>10267</v>
      </c>
      <c r="BE497" s="42">
        <v>1165</v>
      </c>
      <c r="BF497" s="43">
        <v>38.833333333333336</v>
      </c>
    </row>
    <row r="498" spans="1:58" x14ac:dyDescent="0.25">
      <c r="A498" s="105" t="s">
        <v>10042</v>
      </c>
      <c r="B498" s="24" t="s">
        <v>10471</v>
      </c>
      <c r="C498" s="24"/>
      <c r="D498" s="24"/>
      <c r="E498" s="24"/>
      <c r="F498" s="24"/>
      <c r="G498" s="24"/>
      <c r="H498" s="24"/>
      <c r="I498" s="69" t="s">
        <v>369</v>
      </c>
      <c r="J498" s="24"/>
      <c r="K498" s="24"/>
      <c r="L498" s="24"/>
      <c r="M498" s="24"/>
      <c r="N498" s="24"/>
      <c r="O498" s="70" t="s">
        <v>375</v>
      </c>
      <c r="P498" s="23">
        <v>2303254</v>
      </c>
      <c r="Q498" s="23" t="s">
        <v>10468</v>
      </c>
      <c r="R498" s="23" t="s">
        <v>10469</v>
      </c>
      <c r="S498" s="23" t="s">
        <v>52</v>
      </c>
      <c r="T498" s="23"/>
      <c r="U498" s="23" t="s">
        <v>259</v>
      </c>
      <c r="V498" s="23"/>
      <c r="W498" s="23" t="s">
        <v>56</v>
      </c>
      <c r="X498" s="23">
        <v>0</v>
      </c>
      <c r="Y498" s="23">
        <v>0</v>
      </c>
      <c r="Z498" s="23" t="s">
        <v>56</v>
      </c>
      <c r="AA498" s="23" t="s">
        <v>56</v>
      </c>
      <c r="AB498" s="23" t="s">
        <v>56</v>
      </c>
      <c r="AC498" s="23">
        <v>0</v>
      </c>
      <c r="AD498" s="23"/>
      <c r="AE498" s="23">
        <v>0</v>
      </c>
      <c r="AF498" s="23">
        <v>0</v>
      </c>
      <c r="AG498" s="23" t="s">
        <v>58</v>
      </c>
      <c r="AH498" s="23">
        <v>0</v>
      </c>
      <c r="AI498" s="24" t="s">
        <v>150</v>
      </c>
      <c r="AJ498" s="24" t="s">
        <v>60</v>
      </c>
      <c r="AK498" s="24"/>
      <c r="AL498" s="23" t="s">
        <v>61</v>
      </c>
      <c r="AM498" s="23" t="s">
        <v>62</v>
      </c>
      <c r="AN498" s="23" t="s">
        <v>151</v>
      </c>
      <c r="AO498" s="23" t="s">
        <v>260</v>
      </c>
      <c r="AP498" s="23" t="s">
        <v>169</v>
      </c>
      <c r="AQ498" s="23" t="s">
        <v>65</v>
      </c>
      <c r="AR498" s="23" t="s">
        <v>10470</v>
      </c>
      <c r="AS498" s="23" t="s">
        <v>92</v>
      </c>
      <c r="AT498" s="23" t="s">
        <v>68</v>
      </c>
      <c r="AU498" s="23" t="s">
        <v>93</v>
      </c>
      <c r="AV498" s="23" t="s">
        <v>10297</v>
      </c>
      <c r="AW498" s="23" t="s">
        <v>554</v>
      </c>
      <c r="AX498" s="23">
        <v>0</v>
      </c>
      <c r="AY498" s="23" t="s">
        <v>10471</v>
      </c>
      <c r="AZ498" s="134" t="s">
        <v>1290</v>
      </c>
      <c r="BA498" s="134">
        <v>42599</v>
      </c>
      <c r="BB498" s="23">
        <v>0</v>
      </c>
      <c r="BC498" s="134">
        <v>42599</v>
      </c>
      <c r="BD498" s="41" t="s">
        <v>10297</v>
      </c>
      <c r="BE498" s="42">
        <v>464</v>
      </c>
      <c r="BF498" s="43">
        <v>15.466666666666667</v>
      </c>
    </row>
    <row r="499" spans="1:58" x14ac:dyDescent="0.25">
      <c r="A499" s="105" t="s">
        <v>10042</v>
      </c>
      <c r="B499" s="24" t="s">
        <v>10478</v>
      </c>
      <c r="C499" s="24"/>
      <c r="D499" s="24"/>
      <c r="E499" s="24"/>
      <c r="F499" s="24"/>
      <c r="G499" s="24"/>
      <c r="H499" s="24"/>
      <c r="I499" s="69" t="s">
        <v>48</v>
      </c>
      <c r="J499" s="24"/>
      <c r="K499" s="24"/>
      <c r="L499" s="24"/>
      <c r="M499" s="24"/>
      <c r="N499" s="24"/>
      <c r="O499" s="70" t="s">
        <v>375</v>
      </c>
      <c r="P499" s="23">
        <v>2489724</v>
      </c>
      <c r="Q499" s="23" t="s">
        <v>10472</v>
      </c>
      <c r="R499" s="23" t="s">
        <v>10473</v>
      </c>
      <c r="S499" s="23" t="s">
        <v>52</v>
      </c>
      <c r="T499" s="23" t="s">
        <v>10474</v>
      </c>
      <c r="U499" s="23" t="s">
        <v>10475</v>
      </c>
      <c r="V499" s="23" t="s">
        <v>10476</v>
      </c>
      <c r="W499" s="23" t="s">
        <v>56</v>
      </c>
      <c r="X499" s="23">
        <v>3000</v>
      </c>
      <c r="Y499" s="23">
        <v>4900</v>
      </c>
      <c r="Z499" s="23" t="s">
        <v>56</v>
      </c>
      <c r="AA499" s="23" t="s">
        <v>56</v>
      </c>
      <c r="AB499" s="23" t="s">
        <v>56</v>
      </c>
      <c r="AC499" s="23">
        <v>3000</v>
      </c>
      <c r="AD499" s="23" t="s">
        <v>58</v>
      </c>
      <c r="AE499" s="23">
        <v>0</v>
      </c>
      <c r="AF499" s="23">
        <v>0</v>
      </c>
      <c r="AG499" s="23" t="s">
        <v>58</v>
      </c>
      <c r="AH499" s="23">
        <v>0</v>
      </c>
      <c r="AI499" s="24" t="s">
        <v>150</v>
      </c>
      <c r="AJ499" s="24" t="s">
        <v>60</v>
      </c>
      <c r="AK499" s="24"/>
      <c r="AL499" s="23" t="s">
        <v>61</v>
      </c>
      <c r="AM499" s="23" t="s">
        <v>62</v>
      </c>
      <c r="AN499" s="23" t="s">
        <v>151</v>
      </c>
      <c r="AO499" s="23" t="s">
        <v>260</v>
      </c>
      <c r="AP499" s="23" t="s">
        <v>564</v>
      </c>
      <c r="AQ499" s="23" t="s">
        <v>65</v>
      </c>
      <c r="AR499" s="23" t="s">
        <v>10477</v>
      </c>
      <c r="AS499" s="23" t="s">
        <v>2826</v>
      </c>
      <c r="AT499" s="23" t="s">
        <v>775</v>
      </c>
      <c r="AU499" s="23" t="s">
        <v>93</v>
      </c>
      <c r="AV499" s="23" t="s">
        <v>10243</v>
      </c>
      <c r="AW499" s="23" t="s">
        <v>70</v>
      </c>
      <c r="AX499" s="23">
        <v>0</v>
      </c>
      <c r="AY499" s="23" t="s">
        <v>10478</v>
      </c>
      <c r="AZ499" s="134" t="s">
        <v>10479</v>
      </c>
      <c r="BA499" s="134">
        <v>42979</v>
      </c>
      <c r="BB499" s="23">
        <v>3000</v>
      </c>
      <c r="BC499" s="134">
        <v>42979</v>
      </c>
      <c r="BD499" s="41" t="s">
        <v>10243</v>
      </c>
      <c r="BE499" s="42">
        <v>78</v>
      </c>
      <c r="BF499" s="43">
        <v>2.6</v>
      </c>
    </row>
    <row r="500" spans="1:58" x14ac:dyDescent="0.25">
      <c r="A500" s="105" t="s">
        <v>10042</v>
      </c>
      <c r="B500" s="24" t="s">
        <v>10483</v>
      </c>
      <c r="C500" s="24"/>
      <c r="D500" s="24"/>
      <c r="E500" s="24"/>
      <c r="F500" s="24"/>
      <c r="G500" s="24"/>
      <c r="H500" s="24"/>
      <c r="I500" s="69" t="s">
        <v>48</v>
      </c>
      <c r="J500" s="24"/>
      <c r="K500" s="24"/>
      <c r="L500" s="24"/>
      <c r="M500" s="24"/>
      <c r="N500" s="24"/>
      <c r="O500" s="70" t="s">
        <v>375</v>
      </c>
      <c r="P500" s="23">
        <v>2398899</v>
      </c>
      <c r="Q500" s="23" t="s">
        <v>10480</v>
      </c>
      <c r="R500" s="23" t="s">
        <v>10481</v>
      </c>
      <c r="S500" s="23" t="s">
        <v>52</v>
      </c>
      <c r="T500" s="23"/>
      <c r="U500" s="23" t="s">
        <v>10482</v>
      </c>
      <c r="V500" s="23"/>
      <c r="W500" s="23" t="s">
        <v>56</v>
      </c>
      <c r="X500" s="23">
        <v>0</v>
      </c>
      <c r="Y500" s="23">
        <v>0</v>
      </c>
      <c r="Z500" s="23" t="s">
        <v>56</v>
      </c>
      <c r="AA500" s="23" t="s">
        <v>56</v>
      </c>
      <c r="AB500" s="23" t="s">
        <v>56</v>
      </c>
      <c r="AC500" s="23">
        <v>0</v>
      </c>
      <c r="AD500" s="23"/>
      <c r="AE500" s="23">
        <v>0</v>
      </c>
      <c r="AF500" s="23">
        <v>0</v>
      </c>
      <c r="AG500" s="23" t="s">
        <v>58</v>
      </c>
      <c r="AH500" s="23">
        <v>0</v>
      </c>
      <c r="AI500" s="24" t="s">
        <v>59</v>
      </c>
      <c r="AJ500" s="24" t="s">
        <v>60</v>
      </c>
      <c r="AK500" s="24"/>
      <c r="AL500" s="23" t="s">
        <v>61</v>
      </c>
      <c r="AM500" s="23" t="s">
        <v>62</v>
      </c>
      <c r="AN500" s="23" t="s">
        <v>63</v>
      </c>
      <c r="AO500" s="23" t="s">
        <v>88</v>
      </c>
      <c r="AP500" s="23" t="s">
        <v>169</v>
      </c>
      <c r="AQ500" s="23" t="s">
        <v>65</v>
      </c>
      <c r="AR500" s="23" t="s">
        <v>2990</v>
      </c>
      <c r="AS500" s="23" t="s">
        <v>92</v>
      </c>
      <c r="AT500" s="23" t="s">
        <v>68</v>
      </c>
      <c r="AU500" s="23" t="s">
        <v>93</v>
      </c>
      <c r="AV500" s="23" t="s">
        <v>10047</v>
      </c>
      <c r="AW500" s="23" t="s">
        <v>106</v>
      </c>
      <c r="AX500" s="23">
        <v>0</v>
      </c>
      <c r="AY500" s="23" t="s">
        <v>10483</v>
      </c>
      <c r="AZ500" s="134" t="s">
        <v>4464</v>
      </c>
      <c r="BA500" s="134">
        <v>42721</v>
      </c>
      <c r="BB500" s="23">
        <v>0</v>
      </c>
      <c r="BC500" s="134">
        <v>42721</v>
      </c>
      <c r="BD500" s="41" t="s">
        <v>10047</v>
      </c>
      <c r="BE500" s="42">
        <v>334</v>
      </c>
      <c r="BF500" s="43">
        <v>11.133333333333333</v>
      </c>
    </row>
    <row r="501" spans="1:58" x14ac:dyDescent="0.25">
      <c r="A501" s="105" t="s">
        <v>10042</v>
      </c>
      <c r="B501" s="24" t="s">
        <v>10486</v>
      </c>
      <c r="C501" s="24"/>
      <c r="D501" s="24"/>
      <c r="E501" s="24"/>
      <c r="F501" s="24"/>
      <c r="G501" s="24"/>
      <c r="H501" s="24"/>
      <c r="I501" s="69" t="s">
        <v>902</v>
      </c>
      <c r="J501" s="24"/>
      <c r="K501" s="24"/>
      <c r="L501" s="24"/>
      <c r="M501" s="24"/>
      <c r="N501" s="24"/>
      <c r="O501" s="70" t="s">
        <v>375</v>
      </c>
      <c r="P501" s="23">
        <v>2231410</v>
      </c>
      <c r="Q501" s="23" t="s">
        <v>10484</v>
      </c>
      <c r="R501" s="23" t="s">
        <v>10485</v>
      </c>
      <c r="S501" s="23" t="s">
        <v>52</v>
      </c>
      <c r="T501" s="23"/>
      <c r="U501" s="23"/>
      <c r="V501" s="23"/>
      <c r="W501" s="23" t="s">
        <v>56</v>
      </c>
      <c r="X501" s="23">
        <v>0</v>
      </c>
      <c r="Y501" s="23">
        <v>0</v>
      </c>
      <c r="Z501" s="23" t="s">
        <v>56</v>
      </c>
      <c r="AA501" s="23" t="s">
        <v>56</v>
      </c>
      <c r="AB501" s="23" t="s">
        <v>56</v>
      </c>
      <c r="AC501" s="23">
        <v>0</v>
      </c>
      <c r="AD501" s="23"/>
      <c r="AE501" s="23">
        <v>0</v>
      </c>
      <c r="AF501" s="23">
        <v>0</v>
      </c>
      <c r="AG501" s="23" t="s">
        <v>58</v>
      </c>
      <c r="AH501" s="23">
        <v>0</v>
      </c>
      <c r="AI501" s="24" t="s">
        <v>59</v>
      </c>
      <c r="AJ501" s="24" t="s">
        <v>60</v>
      </c>
      <c r="AK501" s="24"/>
      <c r="AL501" s="23" t="s">
        <v>61</v>
      </c>
      <c r="AM501" s="23" t="s">
        <v>62</v>
      </c>
      <c r="AN501" s="23" t="s">
        <v>405</v>
      </c>
      <c r="AO501" s="23" t="s">
        <v>88</v>
      </c>
      <c r="AP501" s="23" t="s">
        <v>980</v>
      </c>
      <c r="AQ501" s="23" t="s">
        <v>65</v>
      </c>
      <c r="AR501" s="23" t="s">
        <v>3227</v>
      </c>
      <c r="AS501" s="23" t="s">
        <v>1806</v>
      </c>
      <c r="AT501" s="23" t="s">
        <v>775</v>
      </c>
      <c r="AU501" s="23" t="s">
        <v>93</v>
      </c>
      <c r="AV501" s="23" t="s">
        <v>10267</v>
      </c>
      <c r="AW501" s="23" t="s">
        <v>191</v>
      </c>
      <c r="AX501" s="23">
        <v>0</v>
      </c>
      <c r="AY501" s="23" t="s">
        <v>10486</v>
      </c>
      <c r="AZ501" s="134" t="s">
        <v>687</v>
      </c>
      <c r="BA501" s="134">
        <v>42467</v>
      </c>
      <c r="BB501" s="23">
        <v>0</v>
      </c>
      <c r="BC501" s="134">
        <v>42467</v>
      </c>
      <c r="BD501" s="41" t="s">
        <v>10267</v>
      </c>
      <c r="BE501" s="42">
        <v>599</v>
      </c>
      <c r="BF501" s="43">
        <v>19.966666666666665</v>
      </c>
    </row>
    <row r="502" spans="1:58" x14ac:dyDescent="0.25">
      <c r="A502" s="105" t="s">
        <v>10042</v>
      </c>
      <c r="B502" s="24" t="s">
        <v>10490</v>
      </c>
      <c r="C502" s="24"/>
      <c r="D502" s="24"/>
      <c r="E502" s="24"/>
      <c r="F502" s="24"/>
      <c r="G502" s="24"/>
      <c r="H502" s="24"/>
      <c r="I502" s="69" t="s">
        <v>48</v>
      </c>
      <c r="J502" s="24"/>
      <c r="K502" s="24"/>
      <c r="L502" s="24"/>
      <c r="M502" s="24"/>
      <c r="N502" s="24"/>
      <c r="O502" s="70" t="s">
        <v>375</v>
      </c>
      <c r="P502" s="23">
        <v>2233177</v>
      </c>
      <c r="Q502" s="23" t="s">
        <v>10487</v>
      </c>
      <c r="R502" s="23" t="s">
        <v>10488</v>
      </c>
      <c r="S502" s="23" t="s">
        <v>52</v>
      </c>
      <c r="T502" s="23"/>
      <c r="U502" s="23" t="s">
        <v>10489</v>
      </c>
      <c r="V502" s="23"/>
      <c r="W502" s="23" t="s">
        <v>56</v>
      </c>
      <c r="X502" s="23">
        <v>0</v>
      </c>
      <c r="Y502" s="23">
        <v>0</v>
      </c>
      <c r="Z502" s="23" t="s">
        <v>56</v>
      </c>
      <c r="AA502" s="23" t="s">
        <v>56</v>
      </c>
      <c r="AB502" s="23" t="s">
        <v>56</v>
      </c>
      <c r="AC502" s="23">
        <v>0</v>
      </c>
      <c r="AD502" s="23"/>
      <c r="AE502" s="23">
        <v>0</v>
      </c>
      <c r="AF502" s="23">
        <v>0</v>
      </c>
      <c r="AG502" s="23" t="s">
        <v>58</v>
      </c>
      <c r="AH502" s="23">
        <v>0</v>
      </c>
      <c r="AI502" s="24" t="s">
        <v>59</v>
      </c>
      <c r="AJ502" s="24" t="s">
        <v>60</v>
      </c>
      <c r="AK502" s="24"/>
      <c r="AL502" s="23" t="s">
        <v>61</v>
      </c>
      <c r="AM502" s="23" t="s">
        <v>62</v>
      </c>
      <c r="AN502" s="23" t="s">
        <v>1563</v>
      </c>
      <c r="AO502" s="23" t="s">
        <v>88</v>
      </c>
      <c r="AP502" s="23" t="s">
        <v>2557</v>
      </c>
      <c r="AQ502" s="23" t="s">
        <v>65</v>
      </c>
      <c r="AR502" s="23" t="s">
        <v>406</v>
      </c>
      <c r="AS502" s="23" t="s">
        <v>283</v>
      </c>
      <c r="AT502" s="23" t="s">
        <v>284</v>
      </c>
      <c r="AU502" s="23" t="s">
        <v>93</v>
      </c>
      <c r="AV502" s="23" t="s">
        <v>10250</v>
      </c>
      <c r="AW502" s="23" t="s">
        <v>106</v>
      </c>
      <c r="AX502" s="23">
        <v>0</v>
      </c>
      <c r="AY502" s="23" t="s">
        <v>10490</v>
      </c>
      <c r="AZ502" s="134" t="s">
        <v>1519</v>
      </c>
      <c r="BA502" s="134">
        <v>42472</v>
      </c>
      <c r="BB502" s="23">
        <v>0</v>
      </c>
      <c r="BC502" s="134">
        <v>42472</v>
      </c>
      <c r="BD502" s="41" t="s">
        <v>10250</v>
      </c>
      <c r="BE502" s="42">
        <v>595</v>
      </c>
      <c r="BF502" s="43">
        <v>19.833333333333332</v>
      </c>
    </row>
    <row r="503" spans="1:58" x14ac:dyDescent="0.25">
      <c r="A503" s="105" t="s">
        <v>10042</v>
      </c>
      <c r="B503" s="24" t="s">
        <v>10494</v>
      </c>
      <c r="C503" s="24"/>
      <c r="D503" s="24"/>
      <c r="E503" s="24"/>
      <c r="F503" s="24"/>
      <c r="G503" s="24"/>
      <c r="H503" s="24"/>
      <c r="I503" s="69" t="s">
        <v>369</v>
      </c>
      <c r="J503" s="24"/>
      <c r="K503" s="24"/>
      <c r="L503" s="24"/>
      <c r="M503" s="24"/>
      <c r="N503" s="24"/>
      <c r="O503" s="70" t="s">
        <v>375</v>
      </c>
      <c r="P503" s="23">
        <v>2457340</v>
      </c>
      <c r="Q503" s="23" t="s">
        <v>10491</v>
      </c>
      <c r="R503" s="23" t="s">
        <v>10492</v>
      </c>
      <c r="S503" s="23" t="s">
        <v>52</v>
      </c>
      <c r="T503" s="23"/>
      <c r="U503" s="23"/>
      <c r="V503" s="23"/>
      <c r="W503" s="23" t="s">
        <v>56</v>
      </c>
      <c r="X503" s="23">
        <v>0</v>
      </c>
      <c r="Y503" s="23">
        <v>0</v>
      </c>
      <c r="Z503" s="23" t="s">
        <v>56</v>
      </c>
      <c r="AA503" s="23" t="s">
        <v>56</v>
      </c>
      <c r="AB503" s="23" t="s">
        <v>56</v>
      </c>
      <c r="AC503" s="23">
        <v>0</v>
      </c>
      <c r="AD503" s="23"/>
      <c r="AE503" s="23">
        <v>0</v>
      </c>
      <c r="AF503" s="23">
        <v>0</v>
      </c>
      <c r="AG503" s="23" t="s">
        <v>58</v>
      </c>
      <c r="AH503" s="23">
        <v>0</v>
      </c>
      <c r="AI503" s="24" t="s">
        <v>59</v>
      </c>
      <c r="AJ503" s="24" t="s">
        <v>60</v>
      </c>
      <c r="AK503" s="24"/>
      <c r="AL503" s="23" t="s">
        <v>61</v>
      </c>
      <c r="AM503" s="23" t="s">
        <v>62</v>
      </c>
      <c r="AN503" s="23" t="s">
        <v>168</v>
      </c>
      <c r="AO503" s="23" t="s">
        <v>88</v>
      </c>
      <c r="AP503" s="23" t="s">
        <v>89</v>
      </c>
      <c r="AQ503" s="23" t="s">
        <v>90</v>
      </c>
      <c r="AR503" s="23" t="s">
        <v>3530</v>
      </c>
      <c r="AS503" s="23" t="s">
        <v>283</v>
      </c>
      <c r="AT503" s="23" t="s">
        <v>284</v>
      </c>
      <c r="AU503" s="23" t="s">
        <v>93</v>
      </c>
      <c r="AV503" s="23" t="s">
        <v>10493</v>
      </c>
      <c r="AW503" s="23" t="s">
        <v>202</v>
      </c>
      <c r="AX503" s="23">
        <v>0</v>
      </c>
      <c r="AY503" s="23" t="s">
        <v>10494</v>
      </c>
      <c r="AZ503" s="134" t="s">
        <v>10495</v>
      </c>
      <c r="BA503" s="134">
        <v>42894</v>
      </c>
      <c r="BB503" s="23">
        <v>0</v>
      </c>
      <c r="BC503" s="134">
        <v>42894</v>
      </c>
      <c r="BD503" s="41" t="s">
        <v>10493</v>
      </c>
      <c r="BE503" s="42">
        <v>146</v>
      </c>
      <c r="BF503" s="43">
        <v>4.8666666666666663</v>
      </c>
    </row>
    <row r="504" spans="1:58" x14ac:dyDescent="0.25">
      <c r="A504" s="105" t="s">
        <v>10042</v>
      </c>
      <c r="B504" s="24" t="s">
        <v>10498</v>
      </c>
      <c r="C504" s="24"/>
      <c r="D504" s="24"/>
      <c r="E504" s="24"/>
      <c r="F504" s="24"/>
      <c r="G504" s="24"/>
      <c r="H504" s="24"/>
      <c r="I504" s="69" t="s">
        <v>903</v>
      </c>
      <c r="J504" s="24"/>
      <c r="K504" s="24"/>
      <c r="L504" s="24"/>
      <c r="M504" s="24"/>
      <c r="N504" s="24"/>
      <c r="O504" s="70" t="s">
        <v>375</v>
      </c>
      <c r="P504" s="23">
        <v>2436097</v>
      </c>
      <c r="Q504" s="23" t="s">
        <v>10496</v>
      </c>
      <c r="R504" s="23" t="s">
        <v>10497</v>
      </c>
      <c r="S504" s="23" t="s">
        <v>52</v>
      </c>
      <c r="T504" s="23"/>
      <c r="U504" s="23"/>
      <c r="V504" s="23"/>
      <c r="W504" s="23" t="s">
        <v>56</v>
      </c>
      <c r="X504" s="23">
        <v>0</v>
      </c>
      <c r="Y504" s="23">
        <v>0</v>
      </c>
      <c r="Z504" s="23" t="s">
        <v>56</v>
      </c>
      <c r="AA504" s="23" t="s">
        <v>56</v>
      </c>
      <c r="AB504" s="23" t="s">
        <v>56</v>
      </c>
      <c r="AC504" s="23">
        <v>0</v>
      </c>
      <c r="AD504" s="23"/>
      <c r="AE504" s="23">
        <v>0</v>
      </c>
      <c r="AF504" s="23">
        <v>0</v>
      </c>
      <c r="AG504" s="23" t="s">
        <v>58</v>
      </c>
      <c r="AH504" s="23">
        <v>0</v>
      </c>
      <c r="AI504" s="24" t="s">
        <v>59</v>
      </c>
      <c r="AJ504" s="24" t="s">
        <v>60</v>
      </c>
      <c r="AK504" s="24"/>
      <c r="AL504" s="23" t="s">
        <v>61</v>
      </c>
      <c r="AM504" s="23" t="s">
        <v>62</v>
      </c>
      <c r="AN504" s="23" t="s">
        <v>63</v>
      </c>
      <c r="AO504" s="23" t="s">
        <v>88</v>
      </c>
      <c r="AP504" s="23" t="s">
        <v>89</v>
      </c>
      <c r="AQ504" s="23" t="s">
        <v>90</v>
      </c>
      <c r="AR504" s="23" t="s">
        <v>1582</v>
      </c>
      <c r="AS504" s="23" t="s">
        <v>105</v>
      </c>
      <c r="AT504" s="23" t="s">
        <v>68</v>
      </c>
      <c r="AU504" s="23" t="s">
        <v>93</v>
      </c>
      <c r="AV504" s="23" t="s">
        <v>10080</v>
      </c>
      <c r="AW504" s="23" t="s">
        <v>94</v>
      </c>
      <c r="AX504" s="23">
        <v>0</v>
      </c>
      <c r="AY504" s="23" t="s">
        <v>10498</v>
      </c>
      <c r="AZ504" s="134" t="s">
        <v>4266</v>
      </c>
      <c r="BA504" s="134">
        <v>42837</v>
      </c>
      <c r="BB504" s="23">
        <v>0</v>
      </c>
      <c r="BC504" s="134">
        <v>42837</v>
      </c>
      <c r="BD504" s="41" t="s">
        <v>10080</v>
      </c>
      <c r="BE504" s="42">
        <v>215</v>
      </c>
      <c r="BF504" s="43">
        <v>7.166666666666667</v>
      </c>
    </row>
    <row r="505" spans="1:58" x14ac:dyDescent="0.25">
      <c r="A505" s="105" t="s">
        <v>10042</v>
      </c>
      <c r="B505" s="24" t="s">
        <v>10501</v>
      </c>
      <c r="C505" s="24"/>
      <c r="D505" s="24"/>
      <c r="E505" s="24"/>
      <c r="F505" s="24"/>
      <c r="G505" s="24"/>
      <c r="H505" s="24"/>
      <c r="I505" s="69" t="s">
        <v>369</v>
      </c>
      <c r="J505" s="24"/>
      <c r="K505" s="24"/>
      <c r="L505" s="24"/>
      <c r="M505" s="24"/>
      <c r="N505" s="24"/>
      <c r="O505" s="70" t="s">
        <v>375</v>
      </c>
      <c r="P505" s="23">
        <v>2464694</v>
      </c>
      <c r="Q505" s="23" t="s">
        <v>10499</v>
      </c>
      <c r="R505" s="23" t="s">
        <v>10500</v>
      </c>
      <c r="S505" s="23" t="s">
        <v>52</v>
      </c>
      <c r="T505" s="23"/>
      <c r="U505" s="23"/>
      <c r="V505" s="23"/>
      <c r="W505" s="23" t="s">
        <v>56</v>
      </c>
      <c r="X505" s="23">
        <v>0</v>
      </c>
      <c r="Y505" s="23">
        <v>0</v>
      </c>
      <c r="Z505" s="23" t="s">
        <v>56</v>
      </c>
      <c r="AA505" s="23" t="s">
        <v>56</v>
      </c>
      <c r="AB505" s="23" t="s">
        <v>56</v>
      </c>
      <c r="AC505" s="23">
        <v>0</v>
      </c>
      <c r="AD505" s="23"/>
      <c r="AE505" s="23">
        <v>0</v>
      </c>
      <c r="AF505" s="23">
        <v>0</v>
      </c>
      <c r="AG505" s="23" t="s">
        <v>58</v>
      </c>
      <c r="AH505" s="23">
        <v>0</v>
      </c>
      <c r="AI505" s="24" t="s">
        <v>59</v>
      </c>
      <c r="AJ505" s="24" t="s">
        <v>60</v>
      </c>
      <c r="AK505" s="24"/>
      <c r="AL505" s="23" t="s">
        <v>61</v>
      </c>
      <c r="AM505" s="23" t="s">
        <v>62</v>
      </c>
      <c r="AN505" s="23" t="s">
        <v>87</v>
      </c>
      <c r="AO505" s="23" t="s">
        <v>88</v>
      </c>
      <c r="AP505" s="23" t="s">
        <v>313</v>
      </c>
      <c r="AQ505" s="23" t="s">
        <v>65</v>
      </c>
      <c r="AR505" s="23" t="s">
        <v>441</v>
      </c>
      <c r="AS505" s="23" t="s">
        <v>92</v>
      </c>
      <c r="AT505" s="23" t="s">
        <v>68</v>
      </c>
      <c r="AU505" s="23" t="s">
        <v>93</v>
      </c>
      <c r="AV505" s="23" t="s">
        <v>10366</v>
      </c>
      <c r="AW505" s="23" t="s">
        <v>124</v>
      </c>
      <c r="AX505" s="23">
        <v>0</v>
      </c>
      <c r="AY505" s="23" t="s">
        <v>10501</v>
      </c>
      <c r="AZ505" s="134" t="s">
        <v>10502</v>
      </c>
      <c r="BA505" s="134">
        <v>42915</v>
      </c>
      <c r="BB505" s="23">
        <v>0</v>
      </c>
      <c r="BC505" s="134">
        <v>42915</v>
      </c>
      <c r="BD505" s="41" t="s">
        <v>10366</v>
      </c>
      <c r="BE505" s="42">
        <v>141</v>
      </c>
      <c r="BF505" s="43">
        <v>4.7</v>
      </c>
    </row>
    <row r="506" spans="1:58" x14ac:dyDescent="0.25">
      <c r="A506" s="105" t="s">
        <v>10042</v>
      </c>
      <c r="B506" s="24" t="s">
        <v>10506</v>
      </c>
      <c r="C506" s="24"/>
      <c r="D506" s="24"/>
      <c r="E506" s="24"/>
      <c r="F506" s="24"/>
      <c r="G506" s="24"/>
      <c r="H506" s="24"/>
      <c r="I506" s="69" t="s">
        <v>369</v>
      </c>
      <c r="J506" s="24"/>
      <c r="K506" s="24"/>
      <c r="L506" s="24"/>
      <c r="M506" s="24"/>
      <c r="N506" s="24"/>
      <c r="O506" s="70" t="s">
        <v>375</v>
      </c>
      <c r="P506" s="23">
        <v>2481531</v>
      </c>
      <c r="Q506" s="23" t="s">
        <v>10503</v>
      </c>
      <c r="R506" s="23" t="s">
        <v>10504</v>
      </c>
      <c r="S506" s="23" t="s">
        <v>52</v>
      </c>
      <c r="T506" s="23" t="s">
        <v>10505</v>
      </c>
      <c r="U506" s="23" t="s">
        <v>9040</v>
      </c>
      <c r="V506" s="23"/>
      <c r="W506" s="23" t="s">
        <v>56</v>
      </c>
      <c r="X506" s="23">
        <v>0</v>
      </c>
      <c r="Y506" s="23">
        <v>0</v>
      </c>
      <c r="Z506" s="23" t="s">
        <v>56</v>
      </c>
      <c r="AA506" s="23" t="s">
        <v>56</v>
      </c>
      <c r="AB506" s="23" t="s">
        <v>56</v>
      </c>
      <c r="AC506" s="23">
        <v>0</v>
      </c>
      <c r="AD506" s="23"/>
      <c r="AE506" s="23">
        <v>0</v>
      </c>
      <c r="AF506" s="23">
        <v>0</v>
      </c>
      <c r="AG506" s="23" t="s">
        <v>58</v>
      </c>
      <c r="AH506" s="23">
        <v>0</v>
      </c>
      <c r="AI506" s="24" t="s">
        <v>59</v>
      </c>
      <c r="AJ506" s="24" t="s">
        <v>60</v>
      </c>
      <c r="AK506" s="24"/>
      <c r="AL506" s="23" t="s">
        <v>61</v>
      </c>
      <c r="AM506" s="23" t="s">
        <v>62</v>
      </c>
      <c r="AN506" s="23" t="s">
        <v>63</v>
      </c>
      <c r="AO506" s="23" t="s">
        <v>88</v>
      </c>
      <c r="AP506" s="23" t="s">
        <v>89</v>
      </c>
      <c r="AQ506" s="23" t="s">
        <v>103</v>
      </c>
      <c r="AR506" s="23" t="s">
        <v>1958</v>
      </c>
      <c r="AS506" s="23" t="s">
        <v>92</v>
      </c>
      <c r="AT506" s="23" t="s">
        <v>68</v>
      </c>
      <c r="AU506" s="23" t="s">
        <v>93</v>
      </c>
      <c r="AV506" s="23" t="s">
        <v>10379</v>
      </c>
      <c r="AW506" s="23" t="s">
        <v>202</v>
      </c>
      <c r="AX506" s="23">
        <v>0</v>
      </c>
      <c r="AY506" s="23" t="s">
        <v>10506</v>
      </c>
      <c r="AZ506" s="134" t="s">
        <v>10507</v>
      </c>
      <c r="BA506" s="134">
        <v>42958</v>
      </c>
      <c r="BB506" s="23">
        <v>0</v>
      </c>
      <c r="BC506" s="134">
        <v>42958</v>
      </c>
      <c r="BD506" s="41" t="s">
        <v>10379</v>
      </c>
      <c r="BE506" s="42">
        <v>103</v>
      </c>
      <c r="BF506" s="43">
        <v>3.4333333333333331</v>
      </c>
    </row>
    <row r="507" spans="1:58" x14ac:dyDescent="0.25">
      <c r="A507" s="105" t="s">
        <v>10042</v>
      </c>
      <c r="B507" s="24" t="s">
        <v>10510</v>
      </c>
      <c r="C507" s="24"/>
      <c r="D507" s="24"/>
      <c r="E507" s="24"/>
      <c r="F507" s="24"/>
      <c r="G507" s="24"/>
      <c r="H507" s="24"/>
      <c r="I507" s="69" t="s">
        <v>369</v>
      </c>
      <c r="J507" s="24"/>
      <c r="K507" s="24"/>
      <c r="L507" s="24"/>
      <c r="M507" s="24"/>
      <c r="N507" s="24"/>
      <c r="O507" s="70" t="s">
        <v>375</v>
      </c>
      <c r="P507" s="23">
        <v>2430183</v>
      </c>
      <c r="Q507" s="23" t="s">
        <v>10508</v>
      </c>
      <c r="R507" s="23" t="s">
        <v>10509</v>
      </c>
      <c r="S507" s="23" t="s">
        <v>52</v>
      </c>
      <c r="T507" s="23"/>
      <c r="U507" s="23"/>
      <c r="V507" s="23"/>
      <c r="W507" s="23" t="s">
        <v>56</v>
      </c>
      <c r="X507" s="23">
        <v>0</v>
      </c>
      <c r="Y507" s="23">
        <v>0</v>
      </c>
      <c r="Z507" s="23" t="s">
        <v>56</v>
      </c>
      <c r="AA507" s="23" t="s">
        <v>56</v>
      </c>
      <c r="AB507" s="23" t="s">
        <v>56</v>
      </c>
      <c r="AC507" s="23">
        <v>0</v>
      </c>
      <c r="AD507" s="23"/>
      <c r="AE507" s="23">
        <v>0</v>
      </c>
      <c r="AF507" s="23">
        <v>0</v>
      </c>
      <c r="AG507" s="23" t="s">
        <v>58</v>
      </c>
      <c r="AH507" s="23">
        <v>0</v>
      </c>
      <c r="AI507" s="24" t="s">
        <v>59</v>
      </c>
      <c r="AJ507" s="24" t="s">
        <v>60</v>
      </c>
      <c r="AK507" s="24"/>
      <c r="AL507" s="23" t="s">
        <v>61</v>
      </c>
      <c r="AM507" s="23" t="s">
        <v>62</v>
      </c>
      <c r="AN507" s="23" t="s">
        <v>63</v>
      </c>
      <c r="AO507" s="23" t="s">
        <v>88</v>
      </c>
      <c r="AP507" s="23" t="s">
        <v>89</v>
      </c>
      <c r="AQ507" s="23" t="s">
        <v>103</v>
      </c>
      <c r="AR507" s="23" t="s">
        <v>1958</v>
      </c>
      <c r="AS507" s="23" t="s">
        <v>92</v>
      </c>
      <c r="AT507" s="23" t="s">
        <v>68</v>
      </c>
      <c r="AU507" s="23" t="s">
        <v>93</v>
      </c>
      <c r="AV507" s="23" t="s">
        <v>10379</v>
      </c>
      <c r="AW507" s="23" t="s">
        <v>202</v>
      </c>
      <c r="AX507" s="23">
        <v>0</v>
      </c>
      <c r="AY507" s="23" t="s">
        <v>10510</v>
      </c>
      <c r="AZ507" s="134" t="s">
        <v>2938</v>
      </c>
      <c r="BA507" s="134">
        <v>42822</v>
      </c>
      <c r="BB507" s="23">
        <v>0</v>
      </c>
      <c r="BC507" s="134">
        <v>42822</v>
      </c>
      <c r="BD507" s="41" t="s">
        <v>10379</v>
      </c>
      <c r="BE507" s="42">
        <v>239</v>
      </c>
      <c r="BF507" s="43">
        <v>7.9666666666666668</v>
      </c>
    </row>
    <row r="508" spans="1:58" x14ac:dyDescent="0.25">
      <c r="A508" s="105" t="s">
        <v>10042</v>
      </c>
      <c r="B508" s="24" t="s">
        <v>10514</v>
      </c>
      <c r="C508" s="24"/>
      <c r="D508" s="24"/>
      <c r="E508" s="24"/>
      <c r="F508" s="24"/>
      <c r="G508" s="24"/>
      <c r="H508" s="24"/>
      <c r="I508" s="69" t="s">
        <v>369</v>
      </c>
      <c r="J508" s="24"/>
      <c r="K508" s="24"/>
      <c r="L508" s="24"/>
      <c r="M508" s="24"/>
      <c r="N508" s="24"/>
      <c r="O508" s="70" t="s">
        <v>375</v>
      </c>
      <c r="P508" s="23">
        <v>2484256</v>
      </c>
      <c r="Q508" s="23" t="s">
        <v>10511</v>
      </c>
      <c r="R508" s="23" t="s">
        <v>10512</v>
      </c>
      <c r="S508" s="23" t="s">
        <v>52</v>
      </c>
      <c r="T508" s="23" t="s">
        <v>10513</v>
      </c>
      <c r="U508" s="23" t="s">
        <v>9040</v>
      </c>
      <c r="V508" s="23"/>
      <c r="W508" s="23" t="s">
        <v>56</v>
      </c>
      <c r="X508" s="23">
        <v>0</v>
      </c>
      <c r="Y508" s="23">
        <v>0</v>
      </c>
      <c r="Z508" s="23" t="s">
        <v>56</v>
      </c>
      <c r="AA508" s="23" t="s">
        <v>56</v>
      </c>
      <c r="AB508" s="23" t="s">
        <v>56</v>
      </c>
      <c r="AC508" s="23">
        <v>0</v>
      </c>
      <c r="AD508" s="23"/>
      <c r="AE508" s="23">
        <v>0</v>
      </c>
      <c r="AF508" s="23">
        <v>0</v>
      </c>
      <c r="AG508" s="23" t="s">
        <v>58</v>
      </c>
      <c r="AH508" s="23">
        <v>0</v>
      </c>
      <c r="AI508" s="24" t="s">
        <v>59</v>
      </c>
      <c r="AJ508" s="24" t="s">
        <v>60</v>
      </c>
      <c r="AK508" s="24"/>
      <c r="AL508" s="23" t="s">
        <v>61</v>
      </c>
      <c r="AM508" s="23" t="s">
        <v>62</v>
      </c>
      <c r="AN508" s="23" t="s">
        <v>63</v>
      </c>
      <c r="AO508" s="23" t="s">
        <v>88</v>
      </c>
      <c r="AP508" s="23" t="s">
        <v>187</v>
      </c>
      <c r="AQ508" s="23" t="s">
        <v>103</v>
      </c>
      <c r="AR508" s="23" t="s">
        <v>1582</v>
      </c>
      <c r="AS508" s="23" t="s">
        <v>105</v>
      </c>
      <c r="AT508" s="23" t="s">
        <v>68</v>
      </c>
      <c r="AU508" s="23" t="s">
        <v>93</v>
      </c>
      <c r="AV508" s="23" t="s">
        <v>10358</v>
      </c>
      <c r="AW508" s="23" t="s">
        <v>124</v>
      </c>
      <c r="AX508" s="23">
        <v>0</v>
      </c>
      <c r="AY508" s="23" t="s">
        <v>10514</v>
      </c>
      <c r="AZ508" s="134" t="s">
        <v>10515</v>
      </c>
      <c r="BA508" s="134">
        <v>42965</v>
      </c>
      <c r="BB508" s="23">
        <v>0</v>
      </c>
      <c r="BC508" s="134">
        <v>42965</v>
      </c>
      <c r="BD508" s="41" t="s">
        <v>10358</v>
      </c>
      <c r="BE508" s="42">
        <v>104</v>
      </c>
      <c r="BF508" s="43">
        <v>3.4666666666666668</v>
      </c>
    </row>
    <row r="509" spans="1:58" x14ac:dyDescent="0.25">
      <c r="A509" s="105" t="s">
        <v>10042</v>
      </c>
      <c r="B509" s="24" t="s">
        <v>10519</v>
      </c>
      <c r="C509" s="24"/>
      <c r="D509" s="24"/>
      <c r="E509" s="24"/>
      <c r="F509" s="24"/>
      <c r="G509" s="24"/>
      <c r="H509" s="24"/>
      <c r="I509" s="69" t="s">
        <v>902</v>
      </c>
      <c r="J509" s="24"/>
      <c r="K509" s="24"/>
      <c r="L509" s="24"/>
      <c r="M509" s="24"/>
      <c r="N509" s="24"/>
      <c r="O509" s="70" t="s">
        <v>375</v>
      </c>
      <c r="P509" s="23">
        <v>2406697</v>
      </c>
      <c r="Q509" s="23" t="s">
        <v>10516</v>
      </c>
      <c r="R509" s="23" t="s">
        <v>10517</v>
      </c>
      <c r="S509" s="23" t="s">
        <v>52</v>
      </c>
      <c r="T509" s="23"/>
      <c r="U509" s="23" t="s">
        <v>10518</v>
      </c>
      <c r="V509" s="23"/>
      <c r="W509" s="23" t="s">
        <v>56</v>
      </c>
      <c r="X509" s="23">
        <v>0</v>
      </c>
      <c r="Y509" s="23">
        <v>0</v>
      </c>
      <c r="Z509" s="23" t="s">
        <v>56</v>
      </c>
      <c r="AA509" s="23" t="s">
        <v>56</v>
      </c>
      <c r="AB509" s="23" t="s">
        <v>56</v>
      </c>
      <c r="AC509" s="23">
        <v>0</v>
      </c>
      <c r="AD509" s="23"/>
      <c r="AE509" s="23">
        <v>0</v>
      </c>
      <c r="AF509" s="23">
        <v>0</v>
      </c>
      <c r="AG509" s="23" t="s">
        <v>58</v>
      </c>
      <c r="AH509" s="23">
        <v>0</v>
      </c>
      <c r="AI509" s="24" t="s">
        <v>59</v>
      </c>
      <c r="AJ509" s="24" t="s">
        <v>60</v>
      </c>
      <c r="AK509" s="24"/>
      <c r="AL509" s="23" t="s">
        <v>61</v>
      </c>
      <c r="AM509" s="23" t="s">
        <v>62</v>
      </c>
      <c r="AN509" s="23" t="s">
        <v>2333</v>
      </c>
      <c r="AO509" s="23" t="s">
        <v>88</v>
      </c>
      <c r="AP509" s="23" t="s">
        <v>89</v>
      </c>
      <c r="AQ509" s="23" t="s">
        <v>90</v>
      </c>
      <c r="AR509" s="23" t="s">
        <v>623</v>
      </c>
      <c r="AS509" s="23" t="s">
        <v>67</v>
      </c>
      <c r="AT509" s="23" t="s">
        <v>68</v>
      </c>
      <c r="AU509" s="23" t="s">
        <v>93</v>
      </c>
      <c r="AV509" s="23" t="s">
        <v>10171</v>
      </c>
      <c r="AW509" s="23" t="s">
        <v>262</v>
      </c>
      <c r="AX509" s="23">
        <v>0</v>
      </c>
      <c r="AY509" s="23" t="s">
        <v>10519</v>
      </c>
      <c r="AZ509" s="134" t="s">
        <v>2692</v>
      </c>
      <c r="BA509" s="134">
        <v>42754</v>
      </c>
      <c r="BB509" s="23">
        <v>0</v>
      </c>
      <c r="BC509" s="134">
        <v>42754</v>
      </c>
      <c r="BD509" s="41" t="s">
        <v>10171</v>
      </c>
      <c r="BE509" s="42">
        <v>292</v>
      </c>
      <c r="BF509" s="43">
        <v>9.7333333333333325</v>
      </c>
    </row>
    <row r="510" spans="1:58" x14ac:dyDescent="0.25">
      <c r="A510" s="105" t="s">
        <v>10042</v>
      </c>
      <c r="B510" s="24" t="s">
        <v>10522</v>
      </c>
      <c r="C510" s="24"/>
      <c r="D510" s="24"/>
      <c r="E510" s="24"/>
      <c r="F510" s="24"/>
      <c r="G510" s="24"/>
      <c r="H510" s="24"/>
      <c r="I510" s="69" t="s">
        <v>369</v>
      </c>
      <c r="J510" s="24"/>
      <c r="K510" s="24"/>
      <c r="L510" s="24"/>
      <c r="M510" s="24"/>
      <c r="N510" s="24"/>
      <c r="O510" s="70" t="s">
        <v>375</v>
      </c>
      <c r="P510" s="23">
        <v>2244492</v>
      </c>
      <c r="Q510" s="23" t="s">
        <v>10520</v>
      </c>
      <c r="R510" s="23" t="s">
        <v>10521</v>
      </c>
      <c r="S510" s="23" t="s">
        <v>52</v>
      </c>
      <c r="T510" s="23"/>
      <c r="U510" s="23"/>
      <c r="V510" s="23"/>
      <c r="W510" s="23" t="s">
        <v>56</v>
      </c>
      <c r="X510" s="23">
        <v>0</v>
      </c>
      <c r="Y510" s="23">
        <v>0</v>
      </c>
      <c r="Z510" s="23" t="s">
        <v>56</v>
      </c>
      <c r="AA510" s="23" t="s">
        <v>56</v>
      </c>
      <c r="AB510" s="23" t="s">
        <v>56</v>
      </c>
      <c r="AC510" s="23">
        <v>0</v>
      </c>
      <c r="AD510" s="23"/>
      <c r="AE510" s="23">
        <v>0</v>
      </c>
      <c r="AF510" s="23">
        <v>0</v>
      </c>
      <c r="AG510" s="23" t="s">
        <v>58</v>
      </c>
      <c r="AH510" s="23">
        <v>0</v>
      </c>
      <c r="AI510" s="24" t="s">
        <v>59</v>
      </c>
      <c r="AJ510" s="24" t="s">
        <v>60</v>
      </c>
      <c r="AK510" s="24"/>
      <c r="AL510" s="23" t="s">
        <v>61</v>
      </c>
      <c r="AM510" s="23" t="s">
        <v>62</v>
      </c>
      <c r="AN510" s="23" t="s">
        <v>168</v>
      </c>
      <c r="AO510" s="23" t="s">
        <v>88</v>
      </c>
      <c r="AP510" s="23" t="s">
        <v>153</v>
      </c>
      <c r="AQ510" s="23" t="s">
        <v>65</v>
      </c>
      <c r="AR510" s="23" t="s">
        <v>2168</v>
      </c>
      <c r="AS510" s="23" t="s">
        <v>92</v>
      </c>
      <c r="AT510" s="23" t="s">
        <v>68</v>
      </c>
      <c r="AU510" s="23" t="s">
        <v>93</v>
      </c>
      <c r="AV510" s="23" t="s">
        <v>10366</v>
      </c>
      <c r="AW510" s="23" t="s">
        <v>155</v>
      </c>
      <c r="AX510" s="23">
        <v>0</v>
      </c>
      <c r="AY510" s="23" t="s">
        <v>10522</v>
      </c>
      <c r="AZ510" s="134" t="s">
        <v>2934</v>
      </c>
      <c r="BA510" s="134">
        <v>42480</v>
      </c>
      <c r="BB510" s="23">
        <v>0</v>
      </c>
      <c r="BC510" s="134">
        <v>42480</v>
      </c>
      <c r="BD510" s="41" t="s">
        <v>10366</v>
      </c>
      <c r="BE510" s="42">
        <v>576</v>
      </c>
      <c r="BF510" s="43">
        <v>19.2</v>
      </c>
    </row>
    <row r="511" spans="1:58" x14ac:dyDescent="0.25">
      <c r="A511" s="105" t="s">
        <v>10042</v>
      </c>
      <c r="B511" s="24" t="s">
        <v>10525</v>
      </c>
      <c r="C511" s="24"/>
      <c r="D511" s="24"/>
      <c r="E511" s="24"/>
      <c r="F511" s="24"/>
      <c r="G511" s="24"/>
      <c r="H511" s="24"/>
      <c r="I511" s="69" t="s">
        <v>48</v>
      </c>
      <c r="J511" s="24"/>
      <c r="K511" s="24"/>
      <c r="L511" s="24"/>
      <c r="M511" s="24"/>
      <c r="N511" s="24"/>
      <c r="O511" s="70" t="s">
        <v>375</v>
      </c>
      <c r="P511" s="23">
        <v>1965449</v>
      </c>
      <c r="Q511" s="23" t="s">
        <v>10523</v>
      </c>
      <c r="R511" s="23" t="s">
        <v>10524</v>
      </c>
      <c r="S511" s="23" t="s">
        <v>52</v>
      </c>
      <c r="T511" s="23"/>
      <c r="U511" s="23"/>
      <c r="V511" s="23"/>
      <c r="W511" s="23" t="s">
        <v>56</v>
      </c>
      <c r="X511" s="23">
        <v>0</v>
      </c>
      <c r="Y511" s="23">
        <v>0</v>
      </c>
      <c r="Z511" s="23" t="s">
        <v>56</v>
      </c>
      <c r="AA511" s="23" t="s">
        <v>56</v>
      </c>
      <c r="AB511" s="23" t="s">
        <v>56</v>
      </c>
      <c r="AC511" s="23">
        <v>0</v>
      </c>
      <c r="AD511" s="23"/>
      <c r="AE511" s="23">
        <v>0</v>
      </c>
      <c r="AF511" s="23">
        <v>0</v>
      </c>
      <c r="AG511" s="23" t="s">
        <v>58</v>
      </c>
      <c r="AH511" s="23">
        <v>0</v>
      </c>
      <c r="AI511" s="24" t="s">
        <v>59</v>
      </c>
      <c r="AJ511" s="24" t="s">
        <v>60</v>
      </c>
      <c r="AK511" s="24"/>
      <c r="AL511" s="23" t="s">
        <v>61</v>
      </c>
      <c r="AM511" s="23" t="s">
        <v>345</v>
      </c>
      <c r="AN511" s="23" t="s">
        <v>1614</v>
      </c>
      <c r="AO511" s="23" t="s">
        <v>88</v>
      </c>
      <c r="AP511" s="23" t="s">
        <v>321</v>
      </c>
      <c r="AQ511" s="23" t="s">
        <v>65</v>
      </c>
      <c r="AR511" s="23" t="s">
        <v>485</v>
      </c>
      <c r="AS511" s="23" t="s">
        <v>92</v>
      </c>
      <c r="AT511" s="23" t="s">
        <v>68</v>
      </c>
      <c r="AU511" s="23" t="s">
        <v>93</v>
      </c>
      <c r="AV511" s="23" t="s">
        <v>10243</v>
      </c>
      <c r="AW511" s="23" t="s">
        <v>223</v>
      </c>
      <c r="AX511" s="23">
        <v>0</v>
      </c>
      <c r="AY511" s="23" t="s">
        <v>10525</v>
      </c>
      <c r="AZ511" s="134" t="s">
        <v>5713</v>
      </c>
      <c r="BA511" s="134">
        <v>41943</v>
      </c>
      <c r="BB511" s="23">
        <v>0</v>
      </c>
      <c r="BC511" s="134">
        <v>41943</v>
      </c>
      <c r="BD511" s="41" t="s">
        <v>10243</v>
      </c>
      <c r="BE511" s="42">
        <v>1114</v>
      </c>
      <c r="BF511" s="43">
        <v>37.133333333333333</v>
      </c>
    </row>
    <row r="512" spans="1:58" x14ac:dyDescent="0.25">
      <c r="A512" s="105" t="s">
        <v>10042</v>
      </c>
      <c r="B512" s="24" t="s">
        <v>10527</v>
      </c>
      <c r="C512" s="24"/>
      <c r="D512" s="24"/>
      <c r="E512" s="24"/>
      <c r="F512" s="24"/>
      <c r="G512" s="24"/>
      <c r="H512" s="24"/>
      <c r="I512" s="69" t="s">
        <v>48</v>
      </c>
      <c r="J512" s="24"/>
      <c r="K512" s="24"/>
      <c r="L512" s="24"/>
      <c r="M512" s="24"/>
      <c r="N512" s="24"/>
      <c r="O512" s="70" t="s">
        <v>375</v>
      </c>
      <c r="P512" s="23">
        <v>2438052</v>
      </c>
      <c r="Q512" s="23" t="s">
        <v>10526</v>
      </c>
      <c r="R512" s="23" t="s">
        <v>5473</v>
      </c>
      <c r="S512" s="23" t="s">
        <v>52</v>
      </c>
      <c r="T512" s="23"/>
      <c r="U512" s="23"/>
      <c r="V512" s="23"/>
      <c r="W512" s="23" t="s">
        <v>56</v>
      </c>
      <c r="X512" s="23">
        <v>0</v>
      </c>
      <c r="Y512" s="23">
        <v>0</v>
      </c>
      <c r="Z512" s="23" t="s">
        <v>56</v>
      </c>
      <c r="AA512" s="23" t="s">
        <v>56</v>
      </c>
      <c r="AB512" s="23" t="s">
        <v>56</v>
      </c>
      <c r="AC512" s="23">
        <v>0</v>
      </c>
      <c r="AD512" s="23"/>
      <c r="AE512" s="23">
        <v>0</v>
      </c>
      <c r="AF512" s="23">
        <v>0</v>
      </c>
      <c r="AG512" s="23" t="s">
        <v>58</v>
      </c>
      <c r="AH512" s="23">
        <v>0</v>
      </c>
      <c r="AI512" s="24" t="s">
        <v>59</v>
      </c>
      <c r="AJ512" s="24" t="s">
        <v>60</v>
      </c>
      <c r="AK512" s="24"/>
      <c r="AL512" s="23" t="s">
        <v>61</v>
      </c>
      <c r="AM512" s="23" t="s">
        <v>345</v>
      </c>
      <c r="AN512" s="23" t="s">
        <v>346</v>
      </c>
      <c r="AO512" s="23" t="s">
        <v>88</v>
      </c>
      <c r="AP512" s="23" t="s">
        <v>89</v>
      </c>
      <c r="AQ512" s="23" t="s">
        <v>103</v>
      </c>
      <c r="AR512" s="23" t="s">
        <v>2477</v>
      </c>
      <c r="AS512" s="23" t="s">
        <v>105</v>
      </c>
      <c r="AT512" s="23" t="s">
        <v>68</v>
      </c>
      <c r="AU512" s="23" t="s">
        <v>93</v>
      </c>
      <c r="AV512" s="23" t="s">
        <v>10449</v>
      </c>
      <c r="AW512" s="23" t="s">
        <v>223</v>
      </c>
      <c r="AX512" s="23">
        <v>0</v>
      </c>
      <c r="AY512" s="23" t="s">
        <v>10527</v>
      </c>
      <c r="AZ512" s="134" t="s">
        <v>5426</v>
      </c>
      <c r="BA512" s="134">
        <v>42843</v>
      </c>
      <c r="BB512" s="23">
        <v>0</v>
      </c>
      <c r="BC512" s="134">
        <v>42843</v>
      </c>
      <c r="BD512" s="41" t="s">
        <v>10449</v>
      </c>
      <c r="BE512" s="42">
        <v>219</v>
      </c>
      <c r="BF512" s="43">
        <v>7.3</v>
      </c>
    </row>
    <row r="513" spans="1:58" x14ac:dyDescent="0.25">
      <c r="A513" s="105" t="s">
        <v>10042</v>
      </c>
      <c r="B513" s="24" t="s">
        <v>10530</v>
      </c>
      <c r="C513" s="24"/>
      <c r="D513" s="24"/>
      <c r="E513" s="24"/>
      <c r="F513" s="24"/>
      <c r="G513" s="24"/>
      <c r="H513" s="24"/>
      <c r="I513" s="69" t="s">
        <v>369</v>
      </c>
      <c r="J513" s="24"/>
      <c r="K513" s="24"/>
      <c r="L513" s="24"/>
      <c r="M513" s="24"/>
      <c r="N513" s="24"/>
      <c r="O513" s="70" t="s">
        <v>375</v>
      </c>
      <c r="P513" s="23">
        <v>2437034</v>
      </c>
      <c r="Q513" s="23" t="s">
        <v>10528</v>
      </c>
      <c r="R513" s="23" t="s">
        <v>10529</v>
      </c>
      <c r="S513" s="23" t="s">
        <v>52</v>
      </c>
      <c r="T513" s="23"/>
      <c r="U513" s="23"/>
      <c r="V513" s="23"/>
      <c r="W513" s="23" t="s">
        <v>56</v>
      </c>
      <c r="X513" s="23">
        <v>0</v>
      </c>
      <c r="Y513" s="23">
        <v>0</v>
      </c>
      <c r="Z513" s="23" t="s">
        <v>56</v>
      </c>
      <c r="AA513" s="23" t="s">
        <v>56</v>
      </c>
      <c r="AB513" s="23" t="s">
        <v>56</v>
      </c>
      <c r="AC513" s="23">
        <v>0</v>
      </c>
      <c r="AD513" s="23"/>
      <c r="AE513" s="23">
        <v>0</v>
      </c>
      <c r="AF513" s="23">
        <v>0</v>
      </c>
      <c r="AG513" s="23" t="s">
        <v>58</v>
      </c>
      <c r="AH513" s="23">
        <v>0</v>
      </c>
      <c r="AI513" s="24" t="s">
        <v>59</v>
      </c>
      <c r="AJ513" s="24" t="s">
        <v>60</v>
      </c>
      <c r="AK513" s="24"/>
      <c r="AL513" s="23" t="s">
        <v>61</v>
      </c>
      <c r="AM513" s="23" t="s">
        <v>345</v>
      </c>
      <c r="AN513" s="23" t="s">
        <v>346</v>
      </c>
      <c r="AO513" s="23" t="s">
        <v>88</v>
      </c>
      <c r="AP513" s="23" t="s">
        <v>89</v>
      </c>
      <c r="AQ513" s="23" t="s">
        <v>103</v>
      </c>
      <c r="AR513" s="23" t="s">
        <v>201</v>
      </c>
      <c r="AS513" s="23" t="s">
        <v>92</v>
      </c>
      <c r="AT513" s="23" t="s">
        <v>68</v>
      </c>
      <c r="AU513" s="23" t="s">
        <v>93</v>
      </c>
      <c r="AV513" s="23" t="s">
        <v>10086</v>
      </c>
      <c r="AW513" s="23" t="s">
        <v>124</v>
      </c>
      <c r="AX513" s="23">
        <v>0</v>
      </c>
      <c r="AY513" s="23" t="s">
        <v>10530</v>
      </c>
      <c r="AZ513" s="134" t="s">
        <v>4266</v>
      </c>
      <c r="BA513" s="134">
        <v>42838</v>
      </c>
      <c r="BB513" s="23">
        <v>0</v>
      </c>
      <c r="BC513" s="134">
        <v>42838</v>
      </c>
      <c r="BD513" s="41" t="s">
        <v>10086</v>
      </c>
      <c r="BE513" s="42">
        <v>211</v>
      </c>
      <c r="BF513" s="43">
        <v>7.0333333333333332</v>
      </c>
    </row>
    <row r="514" spans="1:58" x14ac:dyDescent="0.25">
      <c r="A514" s="105" t="s">
        <v>10042</v>
      </c>
      <c r="B514" s="24" t="s">
        <v>10533</v>
      </c>
      <c r="C514" s="24"/>
      <c r="D514" s="24"/>
      <c r="E514" s="24"/>
      <c r="F514" s="24"/>
      <c r="G514" s="24"/>
      <c r="H514" s="24"/>
      <c r="I514" s="69" t="s">
        <v>369</v>
      </c>
      <c r="J514" s="24"/>
      <c r="K514" s="24"/>
      <c r="L514" s="24"/>
      <c r="M514" s="24"/>
      <c r="N514" s="24"/>
      <c r="O514" s="70" t="s">
        <v>375</v>
      </c>
      <c r="P514" s="23">
        <v>2473253</v>
      </c>
      <c r="Q514" s="23" t="s">
        <v>10531</v>
      </c>
      <c r="R514" s="23" t="s">
        <v>10532</v>
      </c>
      <c r="S514" s="23" t="s">
        <v>52</v>
      </c>
      <c r="T514" s="23"/>
      <c r="U514" s="23"/>
      <c r="V514" s="23"/>
      <c r="W514" s="23" t="s">
        <v>56</v>
      </c>
      <c r="X514" s="23">
        <v>0</v>
      </c>
      <c r="Y514" s="23">
        <v>0</v>
      </c>
      <c r="Z514" s="23" t="s">
        <v>56</v>
      </c>
      <c r="AA514" s="23" t="s">
        <v>56</v>
      </c>
      <c r="AB514" s="23" t="s">
        <v>56</v>
      </c>
      <c r="AC514" s="23">
        <v>0</v>
      </c>
      <c r="AD514" s="23"/>
      <c r="AE514" s="23">
        <v>0</v>
      </c>
      <c r="AF514" s="23">
        <v>0</v>
      </c>
      <c r="AG514" s="23" t="s">
        <v>58</v>
      </c>
      <c r="AH514" s="23">
        <v>0</v>
      </c>
      <c r="AI514" s="24" t="s">
        <v>59</v>
      </c>
      <c r="AJ514" s="24" t="s">
        <v>60</v>
      </c>
      <c r="AK514" s="24"/>
      <c r="AL514" s="23" t="s">
        <v>61</v>
      </c>
      <c r="AM514" s="23" t="s">
        <v>345</v>
      </c>
      <c r="AN514" s="23" t="s">
        <v>346</v>
      </c>
      <c r="AO514" s="23" t="s">
        <v>88</v>
      </c>
      <c r="AP514" s="23" t="s">
        <v>153</v>
      </c>
      <c r="AQ514" s="23" t="s">
        <v>103</v>
      </c>
      <c r="AR514" s="23" t="s">
        <v>201</v>
      </c>
      <c r="AS514" s="23" t="s">
        <v>92</v>
      </c>
      <c r="AT514" s="23" t="s">
        <v>68</v>
      </c>
      <c r="AU514" s="23" t="s">
        <v>93</v>
      </c>
      <c r="AV514" s="23" t="s">
        <v>10250</v>
      </c>
      <c r="AW514" s="23" t="s">
        <v>124</v>
      </c>
      <c r="AX514" s="23">
        <v>0</v>
      </c>
      <c r="AY514" s="23" t="s">
        <v>10533</v>
      </c>
      <c r="AZ514" s="134" t="s">
        <v>10534</v>
      </c>
      <c r="BA514" s="134">
        <v>42936</v>
      </c>
      <c r="BB514" s="23">
        <v>0</v>
      </c>
      <c r="BC514" s="134">
        <v>42936</v>
      </c>
      <c r="BD514" s="41" t="s">
        <v>10250</v>
      </c>
      <c r="BE514" s="42">
        <v>131</v>
      </c>
      <c r="BF514" s="43">
        <v>4.3666666666666663</v>
      </c>
    </row>
    <row r="515" spans="1:58" x14ac:dyDescent="0.25">
      <c r="A515" s="105" t="s">
        <v>10042</v>
      </c>
      <c r="B515" s="24" t="s">
        <v>10537</v>
      </c>
      <c r="C515" s="24"/>
      <c r="D515" s="24"/>
      <c r="E515" s="24"/>
      <c r="F515" s="24"/>
      <c r="G515" s="24"/>
      <c r="H515" s="24"/>
      <c r="I515" s="69" t="s">
        <v>903</v>
      </c>
      <c r="J515" s="24"/>
      <c r="K515" s="24"/>
      <c r="L515" s="24"/>
      <c r="M515" s="24"/>
      <c r="N515" s="24"/>
      <c r="O515" s="70" t="s">
        <v>375</v>
      </c>
      <c r="P515" s="23">
        <v>2492062</v>
      </c>
      <c r="Q515" s="23" t="s">
        <v>10535</v>
      </c>
      <c r="R515" s="23" t="s">
        <v>10536</v>
      </c>
      <c r="S515" s="23" t="s">
        <v>52</v>
      </c>
      <c r="T515" s="23"/>
      <c r="U515" s="23"/>
      <c r="V515" s="23"/>
      <c r="W515" s="23" t="s">
        <v>56</v>
      </c>
      <c r="X515" s="23">
        <v>0</v>
      </c>
      <c r="Y515" s="23">
        <v>0</v>
      </c>
      <c r="Z515" s="23" t="s">
        <v>56</v>
      </c>
      <c r="AA515" s="23" t="s">
        <v>56</v>
      </c>
      <c r="AB515" s="23" t="s">
        <v>56</v>
      </c>
      <c r="AC515" s="23">
        <v>0</v>
      </c>
      <c r="AD515" s="23"/>
      <c r="AE515" s="23">
        <v>0</v>
      </c>
      <c r="AF515" s="23">
        <v>0</v>
      </c>
      <c r="AG515" s="23" t="s">
        <v>58</v>
      </c>
      <c r="AH515" s="23">
        <v>0</v>
      </c>
      <c r="AI515" s="24" t="s">
        <v>59</v>
      </c>
      <c r="AJ515" s="24" t="s">
        <v>60</v>
      </c>
      <c r="AK515" s="24"/>
      <c r="AL515" s="23" t="s">
        <v>61</v>
      </c>
      <c r="AM515" s="23" t="s">
        <v>345</v>
      </c>
      <c r="AN515" s="23" t="s">
        <v>1614</v>
      </c>
      <c r="AO515" s="23" t="s">
        <v>88</v>
      </c>
      <c r="AP515" s="23" t="s">
        <v>187</v>
      </c>
      <c r="AQ515" s="23" t="s">
        <v>103</v>
      </c>
      <c r="AR515" s="23" t="s">
        <v>339</v>
      </c>
      <c r="AS515" s="23" t="s">
        <v>340</v>
      </c>
      <c r="AT515" s="23" t="s">
        <v>190</v>
      </c>
      <c r="AU515" s="23" t="s">
        <v>93</v>
      </c>
      <c r="AV515" s="23" t="s">
        <v>10250</v>
      </c>
      <c r="AW515" s="23" t="s">
        <v>94</v>
      </c>
      <c r="AX515" s="23">
        <v>0</v>
      </c>
      <c r="AY515" s="23" t="s">
        <v>10537</v>
      </c>
      <c r="AZ515" s="134" t="s">
        <v>10538</v>
      </c>
      <c r="BA515" s="134">
        <v>42986</v>
      </c>
      <c r="BB515" s="23">
        <v>0</v>
      </c>
      <c r="BC515" s="134">
        <v>42986</v>
      </c>
      <c r="BD515" s="41" t="s">
        <v>10250</v>
      </c>
      <c r="BE515" s="42">
        <v>81</v>
      </c>
      <c r="BF515" s="43">
        <v>2.7</v>
      </c>
    </row>
    <row r="516" spans="1:58" x14ac:dyDescent="0.25">
      <c r="A516" s="105" t="s">
        <v>10042</v>
      </c>
      <c r="B516" s="24" t="s">
        <v>10541</v>
      </c>
      <c r="C516" s="24"/>
      <c r="D516" s="24"/>
      <c r="E516" s="24"/>
      <c r="F516" s="24"/>
      <c r="G516" s="24"/>
      <c r="H516" s="24"/>
      <c r="I516" s="69" t="s">
        <v>902</v>
      </c>
      <c r="J516" s="24"/>
      <c r="K516" s="24"/>
      <c r="L516" s="24"/>
      <c r="M516" s="24"/>
      <c r="N516" s="24"/>
      <c r="O516" s="70" t="s">
        <v>375</v>
      </c>
      <c r="P516" s="23">
        <v>1601306</v>
      </c>
      <c r="Q516" s="23" t="s">
        <v>10539</v>
      </c>
      <c r="R516" s="23" t="s">
        <v>10540</v>
      </c>
      <c r="S516" s="23" t="s">
        <v>52</v>
      </c>
      <c r="T516" s="23"/>
      <c r="U516" s="23"/>
      <c r="V516" s="23"/>
      <c r="W516" s="23" t="s">
        <v>56</v>
      </c>
      <c r="X516" s="23">
        <v>0</v>
      </c>
      <c r="Y516" s="23">
        <v>0</v>
      </c>
      <c r="Z516" s="23" t="s">
        <v>56</v>
      </c>
      <c r="AA516" s="23" t="s">
        <v>56</v>
      </c>
      <c r="AB516" s="23" t="s">
        <v>56</v>
      </c>
      <c r="AC516" s="23">
        <v>0</v>
      </c>
      <c r="AD516" s="23"/>
      <c r="AE516" s="23">
        <v>0</v>
      </c>
      <c r="AF516" s="23">
        <v>0</v>
      </c>
      <c r="AG516" s="23" t="s">
        <v>58</v>
      </c>
      <c r="AH516" s="23">
        <v>0</v>
      </c>
      <c r="AI516" s="24" t="s">
        <v>59</v>
      </c>
      <c r="AJ516" s="24" t="s">
        <v>60</v>
      </c>
      <c r="AK516" s="24"/>
      <c r="AL516" s="23" t="s">
        <v>61</v>
      </c>
      <c r="AM516" s="23" t="s">
        <v>270</v>
      </c>
      <c r="AN516" s="23" t="s">
        <v>161</v>
      </c>
      <c r="AO516" s="23" t="s">
        <v>88</v>
      </c>
      <c r="AP516" s="23" t="s">
        <v>187</v>
      </c>
      <c r="AQ516" s="23" t="s">
        <v>65</v>
      </c>
      <c r="AR516" s="23" t="s">
        <v>5127</v>
      </c>
      <c r="AS516" s="23" t="s">
        <v>92</v>
      </c>
      <c r="AT516" s="23" t="s">
        <v>68</v>
      </c>
      <c r="AU516" s="23" t="s">
        <v>93</v>
      </c>
      <c r="AV516" s="23" t="s">
        <v>10146</v>
      </c>
      <c r="AW516" s="23" t="s">
        <v>262</v>
      </c>
      <c r="AX516" s="23">
        <v>0</v>
      </c>
      <c r="AY516" s="23" t="s">
        <v>10541</v>
      </c>
      <c r="AZ516" s="134" t="s">
        <v>5116</v>
      </c>
      <c r="BA516" s="134">
        <v>41348</v>
      </c>
      <c r="BB516" s="23">
        <v>0</v>
      </c>
      <c r="BC516" s="134">
        <v>41348</v>
      </c>
      <c r="BD516" s="41" t="s">
        <v>10146</v>
      </c>
      <c r="BE516" s="42">
        <v>1700</v>
      </c>
      <c r="BF516" s="43">
        <v>56.666666666666664</v>
      </c>
    </row>
    <row r="517" spans="1:58" x14ac:dyDescent="0.25">
      <c r="A517" s="105" t="s">
        <v>10544</v>
      </c>
      <c r="B517" s="24" t="s">
        <v>10553</v>
      </c>
      <c r="C517" s="24"/>
      <c r="D517" s="24"/>
      <c r="E517" s="24"/>
      <c r="F517" s="24"/>
      <c r="G517" s="24"/>
      <c r="H517" s="24"/>
      <c r="I517" s="69" t="s">
        <v>369</v>
      </c>
      <c r="J517" s="24"/>
      <c r="K517" s="24"/>
      <c r="L517" s="24"/>
      <c r="M517" s="24"/>
      <c r="N517" s="24"/>
      <c r="O517" s="70" t="s">
        <v>375</v>
      </c>
      <c r="P517" s="23">
        <v>1716434</v>
      </c>
      <c r="Q517" s="23" t="s">
        <v>10545</v>
      </c>
      <c r="R517" s="23" t="s">
        <v>10546</v>
      </c>
      <c r="S517" s="23" t="s">
        <v>52</v>
      </c>
      <c r="T517" s="23"/>
      <c r="U517" s="23"/>
      <c r="V517" s="23"/>
      <c r="W517" s="23" t="s">
        <v>56</v>
      </c>
      <c r="X517" s="23">
        <v>0</v>
      </c>
      <c r="Y517" s="23">
        <v>0</v>
      </c>
      <c r="Z517" s="23" t="s">
        <v>56</v>
      </c>
      <c r="AA517" s="23" t="s">
        <v>56</v>
      </c>
      <c r="AB517" s="23" t="s">
        <v>56</v>
      </c>
      <c r="AC517" s="23">
        <v>0</v>
      </c>
      <c r="AD517" s="23"/>
      <c r="AE517" s="23">
        <v>0</v>
      </c>
      <c r="AF517" s="23">
        <v>352.39</v>
      </c>
      <c r="AG517" s="23" t="s">
        <v>57</v>
      </c>
      <c r="AH517" s="23">
        <v>352.39</v>
      </c>
      <c r="AI517" s="24" t="s">
        <v>59</v>
      </c>
      <c r="AJ517" s="24" t="s">
        <v>60</v>
      </c>
      <c r="AK517" s="24"/>
      <c r="AL517" s="23" t="s">
        <v>61</v>
      </c>
      <c r="AM517" s="23" t="s">
        <v>10547</v>
      </c>
      <c r="AN517" s="23" t="s">
        <v>10548</v>
      </c>
      <c r="AO517" s="23" t="s">
        <v>10549</v>
      </c>
      <c r="AP517" s="23" t="s">
        <v>10550</v>
      </c>
      <c r="AQ517" s="23" t="s">
        <v>10551</v>
      </c>
      <c r="AR517" s="23" t="s">
        <v>6318</v>
      </c>
      <c r="AS517" s="23" t="s">
        <v>92</v>
      </c>
      <c r="AT517" s="23" t="s">
        <v>4835</v>
      </c>
      <c r="AU517" s="23" t="s">
        <v>5889</v>
      </c>
      <c r="AV517" s="23" t="s">
        <v>10552</v>
      </c>
      <c r="AW517" s="23" t="s">
        <v>202</v>
      </c>
      <c r="AX517" s="23">
        <v>0</v>
      </c>
      <c r="AY517" s="23" t="s">
        <v>10553</v>
      </c>
      <c r="AZ517" s="134" t="s">
        <v>10554</v>
      </c>
      <c r="BA517" s="134">
        <v>41537</v>
      </c>
      <c r="BB517" s="23">
        <v>0</v>
      </c>
      <c r="BC517" s="134">
        <v>41537</v>
      </c>
      <c r="BD517" s="41" t="s">
        <v>10552</v>
      </c>
      <c r="BE517" s="42">
        <v>1546</v>
      </c>
      <c r="BF517" s="43">
        <v>51.533333333333331</v>
      </c>
    </row>
    <row r="518" spans="1:58" x14ac:dyDescent="0.25">
      <c r="A518" s="105" t="s">
        <v>10544</v>
      </c>
      <c r="B518" s="24" t="s">
        <v>10558</v>
      </c>
      <c r="C518" s="24"/>
      <c r="D518" s="24"/>
      <c r="E518" s="24"/>
      <c r="F518" s="24"/>
      <c r="G518" s="24"/>
      <c r="H518" s="24"/>
      <c r="I518" s="69" t="s">
        <v>369</v>
      </c>
      <c r="J518" s="24"/>
      <c r="K518" s="24"/>
      <c r="L518" s="24"/>
      <c r="M518" s="24"/>
      <c r="N518" s="24"/>
      <c r="O518" s="70" t="s">
        <v>375</v>
      </c>
      <c r="P518" s="23">
        <v>2434124</v>
      </c>
      <c r="Q518" s="23" t="s">
        <v>10555</v>
      </c>
      <c r="R518" s="23" t="s">
        <v>10556</v>
      </c>
      <c r="S518" s="23" t="s">
        <v>52</v>
      </c>
      <c r="T518" s="23"/>
      <c r="U518" s="23"/>
      <c r="V518" s="23"/>
      <c r="W518" s="23" t="s">
        <v>56</v>
      </c>
      <c r="X518" s="23">
        <v>0</v>
      </c>
      <c r="Y518" s="23">
        <v>0</v>
      </c>
      <c r="Z518" s="23" t="s">
        <v>56</v>
      </c>
      <c r="AA518" s="23" t="s">
        <v>56</v>
      </c>
      <c r="AB518" s="23" t="s">
        <v>56</v>
      </c>
      <c r="AC518" s="23">
        <v>0</v>
      </c>
      <c r="AD518" s="23"/>
      <c r="AE518" s="23">
        <v>0</v>
      </c>
      <c r="AF518" s="23">
        <v>0</v>
      </c>
      <c r="AG518" s="23" t="s">
        <v>58</v>
      </c>
      <c r="AH518" s="23">
        <v>0</v>
      </c>
      <c r="AI518" s="24" t="s">
        <v>150</v>
      </c>
      <c r="AJ518" s="24" t="s">
        <v>60</v>
      </c>
      <c r="AK518" s="24"/>
      <c r="AL518" s="23" t="s">
        <v>61</v>
      </c>
      <c r="AM518" s="23" t="s">
        <v>86</v>
      </c>
      <c r="AN518" s="23" t="s">
        <v>151</v>
      </c>
      <c r="AO518" s="23" t="s">
        <v>260</v>
      </c>
      <c r="AP518" s="23" t="s">
        <v>153</v>
      </c>
      <c r="AQ518" s="23" t="s">
        <v>65</v>
      </c>
      <c r="AR518" s="23" t="s">
        <v>3538</v>
      </c>
      <c r="AS518" s="23" t="s">
        <v>774</v>
      </c>
      <c r="AT518" s="23" t="s">
        <v>775</v>
      </c>
      <c r="AU518" s="23" t="s">
        <v>93</v>
      </c>
      <c r="AV518" s="23" t="s">
        <v>10557</v>
      </c>
      <c r="AW518" s="23" t="s">
        <v>202</v>
      </c>
      <c r="AX518" s="23">
        <v>0</v>
      </c>
      <c r="AY518" s="23" t="s">
        <v>10558</v>
      </c>
      <c r="AZ518" s="134" t="s">
        <v>3080</v>
      </c>
      <c r="BA518" s="134">
        <v>42831</v>
      </c>
      <c r="BB518" s="23">
        <v>0</v>
      </c>
      <c r="BC518" s="134">
        <v>42831</v>
      </c>
      <c r="BD518" s="41" t="s">
        <v>10557</v>
      </c>
      <c r="BE518" s="42">
        <v>245</v>
      </c>
      <c r="BF518" s="43">
        <v>8.1666666666666661</v>
      </c>
    </row>
    <row r="519" spans="1:58" x14ac:dyDescent="0.25">
      <c r="A519" s="105" t="s">
        <v>10544</v>
      </c>
      <c r="B519" s="24" t="s">
        <v>10562</v>
      </c>
      <c r="C519" s="24"/>
      <c r="D519" s="24"/>
      <c r="E519" s="24"/>
      <c r="F519" s="24"/>
      <c r="G519" s="24"/>
      <c r="H519" s="24"/>
      <c r="I519" s="69" t="s">
        <v>369</v>
      </c>
      <c r="J519" s="24"/>
      <c r="K519" s="24"/>
      <c r="L519" s="24"/>
      <c r="M519" s="24"/>
      <c r="N519" s="24"/>
      <c r="O519" s="70" t="s">
        <v>375</v>
      </c>
      <c r="P519" s="23">
        <v>2444770</v>
      </c>
      <c r="Q519" s="23" t="s">
        <v>10559</v>
      </c>
      <c r="R519" s="23" t="s">
        <v>10560</v>
      </c>
      <c r="S519" s="23" t="s">
        <v>52</v>
      </c>
      <c r="T519" s="23"/>
      <c r="U519" s="23"/>
      <c r="V519" s="23"/>
      <c r="W519" s="23" t="s">
        <v>56</v>
      </c>
      <c r="X519" s="23">
        <v>0</v>
      </c>
      <c r="Y519" s="23">
        <v>0</v>
      </c>
      <c r="Z519" s="23" t="s">
        <v>56</v>
      </c>
      <c r="AA519" s="23" t="s">
        <v>56</v>
      </c>
      <c r="AB519" s="23" t="s">
        <v>56</v>
      </c>
      <c r="AC519" s="23">
        <v>0</v>
      </c>
      <c r="AD519" s="23"/>
      <c r="AE519" s="23">
        <v>0</v>
      </c>
      <c r="AF519" s="23">
        <v>0</v>
      </c>
      <c r="AG519" s="23" t="s">
        <v>58</v>
      </c>
      <c r="AH519" s="23">
        <v>0</v>
      </c>
      <c r="AI519" s="24" t="s">
        <v>59</v>
      </c>
      <c r="AJ519" s="24" t="s">
        <v>60</v>
      </c>
      <c r="AK519" s="24"/>
      <c r="AL519" s="23" t="s">
        <v>61</v>
      </c>
      <c r="AM519" s="23" t="s">
        <v>86</v>
      </c>
      <c r="AN519" s="23" t="s">
        <v>87</v>
      </c>
      <c r="AO519" s="23" t="s">
        <v>88</v>
      </c>
      <c r="AP519" s="23" t="s">
        <v>89</v>
      </c>
      <c r="AQ519" s="23" t="s">
        <v>90</v>
      </c>
      <c r="AR519" s="23" t="s">
        <v>201</v>
      </c>
      <c r="AS519" s="23" t="s">
        <v>92</v>
      </c>
      <c r="AT519" s="23" t="s">
        <v>68</v>
      </c>
      <c r="AU519" s="23" t="s">
        <v>93</v>
      </c>
      <c r="AV519" s="23" t="s">
        <v>10561</v>
      </c>
      <c r="AW519" s="23" t="s">
        <v>202</v>
      </c>
      <c r="AX519" s="23">
        <v>0</v>
      </c>
      <c r="AY519" s="23" t="s">
        <v>10562</v>
      </c>
      <c r="AZ519" s="134" t="s">
        <v>6252</v>
      </c>
      <c r="BA519" s="134">
        <v>42860</v>
      </c>
      <c r="BB519" s="23">
        <v>0</v>
      </c>
      <c r="BC519" s="134">
        <v>42860</v>
      </c>
      <c r="BD519" s="41" t="s">
        <v>10561</v>
      </c>
      <c r="BE519" s="42">
        <v>224</v>
      </c>
      <c r="BF519" s="43">
        <v>7.4666666666666668</v>
      </c>
    </row>
    <row r="520" spans="1:58" x14ac:dyDescent="0.25">
      <c r="A520" s="105" t="s">
        <v>10544</v>
      </c>
      <c r="B520" s="24" t="s">
        <v>10565</v>
      </c>
      <c r="C520" s="24"/>
      <c r="D520" s="24"/>
      <c r="E520" s="24"/>
      <c r="F520" s="24"/>
      <c r="G520" s="24"/>
      <c r="H520" s="24"/>
      <c r="I520" s="69" t="s">
        <v>369</v>
      </c>
      <c r="J520" s="24"/>
      <c r="K520" s="24"/>
      <c r="L520" s="24"/>
      <c r="M520" s="24"/>
      <c r="N520" s="24"/>
      <c r="O520" s="70" t="s">
        <v>375</v>
      </c>
      <c r="P520" s="23">
        <v>2105306</v>
      </c>
      <c r="Q520" s="23" t="s">
        <v>10563</v>
      </c>
      <c r="R520" s="23" t="s">
        <v>10564</v>
      </c>
      <c r="S520" s="23" t="s">
        <v>52</v>
      </c>
      <c r="T520" s="23"/>
      <c r="U520" s="23"/>
      <c r="V520" s="23"/>
      <c r="W520" s="23" t="s">
        <v>56</v>
      </c>
      <c r="X520" s="23">
        <v>0</v>
      </c>
      <c r="Y520" s="23">
        <v>0</v>
      </c>
      <c r="Z520" s="23" t="s">
        <v>56</v>
      </c>
      <c r="AA520" s="23" t="s">
        <v>56</v>
      </c>
      <c r="AB520" s="23" t="s">
        <v>56</v>
      </c>
      <c r="AC520" s="23">
        <v>0</v>
      </c>
      <c r="AD520" s="23"/>
      <c r="AE520" s="23">
        <v>0</v>
      </c>
      <c r="AF520" s="23">
        <v>0</v>
      </c>
      <c r="AG520" s="23" t="s">
        <v>58</v>
      </c>
      <c r="AH520" s="23">
        <v>0</v>
      </c>
      <c r="AI520" s="24" t="s">
        <v>59</v>
      </c>
      <c r="AJ520" s="24" t="s">
        <v>60</v>
      </c>
      <c r="AK520" s="24"/>
      <c r="AL520" s="23" t="s">
        <v>61</v>
      </c>
      <c r="AM520" s="23" t="s">
        <v>86</v>
      </c>
      <c r="AN520" s="23" t="s">
        <v>63</v>
      </c>
      <c r="AO520" s="23" t="s">
        <v>64</v>
      </c>
      <c r="AP520" s="23" t="s">
        <v>187</v>
      </c>
      <c r="AQ520" s="23" t="s">
        <v>65</v>
      </c>
      <c r="AR520" s="23" t="s">
        <v>3294</v>
      </c>
      <c r="AS520" s="23" t="s">
        <v>92</v>
      </c>
      <c r="AT520" s="23" t="s">
        <v>68</v>
      </c>
      <c r="AU520" s="23" t="s">
        <v>93</v>
      </c>
      <c r="AV520" s="23" t="s">
        <v>10561</v>
      </c>
      <c r="AW520" s="23" t="s">
        <v>202</v>
      </c>
      <c r="AX520" s="23">
        <v>0</v>
      </c>
      <c r="AY520" s="23" t="s">
        <v>10565</v>
      </c>
      <c r="AZ520" s="134" t="s">
        <v>10566</v>
      </c>
      <c r="BA520" s="134">
        <v>42164</v>
      </c>
      <c r="BB520" s="23">
        <v>0</v>
      </c>
      <c r="BC520" s="134">
        <v>42164</v>
      </c>
      <c r="BD520" s="41" t="s">
        <v>10561</v>
      </c>
      <c r="BE520" s="42">
        <v>920</v>
      </c>
      <c r="BF520" s="43">
        <v>30.666666666666668</v>
      </c>
    </row>
    <row r="521" spans="1:58" x14ac:dyDescent="0.25">
      <c r="A521" s="105" t="s">
        <v>10544</v>
      </c>
      <c r="B521" s="24" t="s">
        <v>10570</v>
      </c>
      <c r="C521" s="24"/>
      <c r="D521" s="24"/>
      <c r="E521" s="24"/>
      <c r="F521" s="24"/>
      <c r="G521" s="24"/>
      <c r="H521" s="24"/>
      <c r="I521" s="69" t="s">
        <v>369</v>
      </c>
      <c r="J521" s="24"/>
      <c r="K521" s="24"/>
      <c r="L521" s="24"/>
      <c r="M521" s="24"/>
      <c r="N521" s="24"/>
      <c r="O521" s="70" t="s">
        <v>375</v>
      </c>
      <c r="P521" s="23">
        <v>2158729</v>
      </c>
      <c r="Q521" s="23" t="s">
        <v>10567</v>
      </c>
      <c r="R521" s="23" t="s">
        <v>10568</v>
      </c>
      <c r="S521" s="23" t="s">
        <v>52</v>
      </c>
      <c r="T521" s="23"/>
      <c r="U521" s="23" t="s">
        <v>10569</v>
      </c>
      <c r="V521" s="23"/>
      <c r="W521" s="23" t="s">
        <v>56</v>
      </c>
      <c r="X521" s="23">
        <v>0</v>
      </c>
      <c r="Y521" s="23">
        <v>0</v>
      </c>
      <c r="Z521" s="23" t="s">
        <v>56</v>
      </c>
      <c r="AA521" s="23" t="s">
        <v>56</v>
      </c>
      <c r="AB521" s="23" t="s">
        <v>56</v>
      </c>
      <c r="AC521" s="23">
        <v>0</v>
      </c>
      <c r="AD521" s="23"/>
      <c r="AE521" s="23">
        <v>0</v>
      </c>
      <c r="AF521" s="23">
        <v>0</v>
      </c>
      <c r="AG521" s="23" t="s">
        <v>58</v>
      </c>
      <c r="AH521" s="23">
        <v>0</v>
      </c>
      <c r="AI521" s="24" t="s">
        <v>59</v>
      </c>
      <c r="AJ521" s="24" t="s">
        <v>60</v>
      </c>
      <c r="AK521" s="24"/>
      <c r="AL521" s="23" t="s">
        <v>61</v>
      </c>
      <c r="AM521" s="23" t="s">
        <v>86</v>
      </c>
      <c r="AN521" s="23" t="s">
        <v>87</v>
      </c>
      <c r="AO521" s="23" t="s">
        <v>64</v>
      </c>
      <c r="AP521" s="23" t="s">
        <v>169</v>
      </c>
      <c r="AQ521" s="23" t="s">
        <v>65</v>
      </c>
      <c r="AR521" s="23" t="s">
        <v>3052</v>
      </c>
      <c r="AS521" s="23" t="s">
        <v>292</v>
      </c>
      <c r="AT521" s="23" t="s">
        <v>293</v>
      </c>
      <c r="AU521" s="23" t="s">
        <v>93</v>
      </c>
      <c r="AV521" s="23" t="s">
        <v>10552</v>
      </c>
      <c r="AW521" s="23" t="s">
        <v>554</v>
      </c>
      <c r="AX521" s="23">
        <v>0</v>
      </c>
      <c r="AY521" s="23" t="s">
        <v>10570</v>
      </c>
      <c r="AZ521" s="134" t="s">
        <v>249</v>
      </c>
      <c r="BA521" s="134">
        <v>42285</v>
      </c>
      <c r="BB521" s="23">
        <v>0</v>
      </c>
      <c r="BC521" s="134">
        <v>42285</v>
      </c>
      <c r="BD521" s="41" t="s">
        <v>10552</v>
      </c>
      <c r="BE521" s="42">
        <v>798</v>
      </c>
      <c r="BF521" s="43">
        <v>26.6</v>
      </c>
    </row>
    <row r="522" spans="1:58" x14ac:dyDescent="0.25">
      <c r="A522" s="105" t="s">
        <v>10544</v>
      </c>
      <c r="B522" s="24" t="s">
        <v>10575</v>
      </c>
      <c r="C522" s="24"/>
      <c r="D522" s="24"/>
      <c r="E522" s="24"/>
      <c r="F522" s="24"/>
      <c r="G522" s="24"/>
      <c r="H522" s="24"/>
      <c r="I522" s="69" t="s">
        <v>48</v>
      </c>
      <c r="J522" s="24"/>
      <c r="K522" s="24"/>
      <c r="L522" s="24"/>
      <c r="M522" s="24"/>
      <c r="N522" s="24"/>
      <c r="O522" s="70" t="s">
        <v>375</v>
      </c>
      <c r="P522" s="23">
        <v>2456556</v>
      </c>
      <c r="Q522" s="23" t="s">
        <v>10571</v>
      </c>
      <c r="R522" s="23" t="s">
        <v>10572</v>
      </c>
      <c r="S522" s="23" t="s">
        <v>52</v>
      </c>
      <c r="T522" s="23"/>
      <c r="U522" s="23"/>
      <c r="V522" s="23"/>
      <c r="W522" s="23" t="s">
        <v>56</v>
      </c>
      <c r="X522" s="23">
        <v>0</v>
      </c>
      <c r="Y522" s="23">
        <v>0</v>
      </c>
      <c r="Z522" s="23" t="s">
        <v>56</v>
      </c>
      <c r="AA522" s="23" t="s">
        <v>56</v>
      </c>
      <c r="AB522" s="23" t="s">
        <v>56</v>
      </c>
      <c r="AC522" s="23">
        <v>0</v>
      </c>
      <c r="AD522" s="23"/>
      <c r="AE522" s="23">
        <v>0</v>
      </c>
      <c r="AF522" s="23">
        <v>0</v>
      </c>
      <c r="AG522" s="23" t="s">
        <v>58</v>
      </c>
      <c r="AH522" s="23">
        <v>0</v>
      </c>
      <c r="AI522" s="24" t="s">
        <v>59</v>
      </c>
      <c r="AJ522" s="24" t="s">
        <v>60</v>
      </c>
      <c r="AK522" s="24"/>
      <c r="AL522" s="23" t="s">
        <v>61</v>
      </c>
      <c r="AM522" s="23" t="s">
        <v>431</v>
      </c>
      <c r="AN522" s="23" t="s">
        <v>538</v>
      </c>
      <c r="AO522" s="23" t="s">
        <v>88</v>
      </c>
      <c r="AP522" s="23" t="s">
        <v>187</v>
      </c>
      <c r="AQ522" s="23" t="s">
        <v>65</v>
      </c>
      <c r="AR522" s="23" t="s">
        <v>715</v>
      </c>
      <c r="AS522" s="23" t="s">
        <v>272</v>
      </c>
      <c r="AT522" s="23" t="s">
        <v>10573</v>
      </c>
      <c r="AU522" s="23" t="s">
        <v>424</v>
      </c>
      <c r="AV522" s="23" t="s">
        <v>10574</v>
      </c>
      <c r="AW522" s="23" t="s">
        <v>70</v>
      </c>
      <c r="AX522" s="23">
        <v>0</v>
      </c>
      <c r="AY522" s="23" t="s">
        <v>10575</v>
      </c>
      <c r="AZ522" s="134" t="s">
        <v>10576</v>
      </c>
      <c r="BA522" s="134">
        <v>42892</v>
      </c>
      <c r="BB522" s="23">
        <v>0</v>
      </c>
      <c r="BC522" s="134">
        <v>42892</v>
      </c>
      <c r="BD522" s="41" t="s">
        <v>10574</v>
      </c>
      <c r="BE522" s="42">
        <v>190</v>
      </c>
      <c r="BF522" s="43">
        <v>6.333333333333333</v>
      </c>
    </row>
    <row r="523" spans="1:58" x14ac:dyDescent="0.25">
      <c r="A523" s="105" t="s">
        <v>10544</v>
      </c>
      <c r="B523" s="24" t="s">
        <v>10579</v>
      </c>
      <c r="C523" s="24"/>
      <c r="D523" s="24"/>
      <c r="E523" s="24"/>
      <c r="F523" s="24"/>
      <c r="G523" s="24"/>
      <c r="H523" s="24"/>
      <c r="I523" s="69" t="s">
        <v>369</v>
      </c>
      <c r="J523" s="24"/>
      <c r="K523" s="24"/>
      <c r="L523" s="24"/>
      <c r="M523" s="24"/>
      <c r="N523" s="24"/>
      <c r="O523" s="70" t="s">
        <v>375</v>
      </c>
      <c r="P523" s="23">
        <v>2447026</v>
      </c>
      <c r="Q523" s="23" t="s">
        <v>10577</v>
      </c>
      <c r="R523" s="23" t="s">
        <v>10578</v>
      </c>
      <c r="S523" s="23" t="s">
        <v>52</v>
      </c>
      <c r="T523" s="23"/>
      <c r="U523" s="23"/>
      <c r="V523" s="23"/>
      <c r="W523" s="23" t="s">
        <v>56</v>
      </c>
      <c r="X523" s="23">
        <v>0</v>
      </c>
      <c r="Y523" s="23">
        <v>0</v>
      </c>
      <c r="Z523" s="23" t="s">
        <v>56</v>
      </c>
      <c r="AA523" s="23" t="s">
        <v>56</v>
      </c>
      <c r="AB523" s="23" t="s">
        <v>56</v>
      </c>
      <c r="AC523" s="23">
        <v>0</v>
      </c>
      <c r="AD523" s="23"/>
      <c r="AE523" s="23">
        <v>0</v>
      </c>
      <c r="AF523" s="23">
        <v>0</v>
      </c>
      <c r="AG523" s="23" t="s">
        <v>58</v>
      </c>
      <c r="AH523" s="23">
        <v>0</v>
      </c>
      <c r="AI523" s="24" t="s">
        <v>59</v>
      </c>
      <c r="AJ523" s="24" t="s">
        <v>60</v>
      </c>
      <c r="AK523" s="24"/>
      <c r="AL523" s="23" t="s">
        <v>61</v>
      </c>
      <c r="AM523" s="23" t="s">
        <v>431</v>
      </c>
      <c r="AN523" s="23" t="s">
        <v>538</v>
      </c>
      <c r="AO523" s="23" t="s">
        <v>88</v>
      </c>
      <c r="AP523" s="23" t="s">
        <v>347</v>
      </c>
      <c r="AQ523" s="23" t="s">
        <v>65</v>
      </c>
      <c r="AR523" s="23" t="s">
        <v>222</v>
      </c>
      <c r="AS523" s="23" t="s">
        <v>92</v>
      </c>
      <c r="AT523" s="23" t="s">
        <v>10573</v>
      </c>
      <c r="AU523" s="23" t="s">
        <v>424</v>
      </c>
      <c r="AV523" s="23" t="s">
        <v>10561</v>
      </c>
      <c r="AW523" s="23" t="s">
        <v>124</v>
      </c>
      <c r="AX523" s="23">
        <v>0</v>
      </c>
      <c r="AY523" s="23" t="s">
        <v>10579</v>
      </c>
      <c r="AZ523" s="134" t="s">
        <v>10580</v>
      </c>
      <c r="BA523" s="134">
        <v>42867</v>
      </c>
      <c r="BB523" s="23">
        <v>0</v>
      </c>
      <c r="BC523" s="134">
        <v>42867</v>
      </c>
      <c r="BD523" s="41" t="s">
        <v>10561</v>
      </c>
      <c r="BE523" s="42">
        <v>217</v>
      </c>
      <c r="BF523" s="43">
        <v>7.2333333333333334</v>
      </c>
    </row>
    <row r="524" spans="1:58" x14ac:dyDescent="0.25">
      <c r="A524" s="105" t="s">
        <v>10544</v>
      </c>
      <c r="B524" s="24" t="s">
        <v>10583</v>
      </c>
      <c r="C524" s="24"/>
      <c r="D524" s="24"/>
      <c r="E524" s="24"/>
      <c r="F524" s="24"/>
      <c r="G524" s="24"/>
      <c r="H524" s="24"/>
      <c r="I524" s="69" t="s">
        <v>369</v>
      </c>
      <c r="J524" s="24"/>
      <c r="K524" s="24"/>
      <c r="L524" s="24"/>
      <c r="M524" s="24"/>
      <c r="N524" s="24"/>
      <c r="O524" s="70" t="s">
        <v>375</v>
      </c>
      <c r="P524" s="23">
        <v>2465441</v>
      </c>
      <c r="Q524" s="23" t="s">
        <v>10581</v>
      </c>
      <c r="R524" s="23" t="s">
        <v>10582</v>
      </c>
      <c r="S524" s="23" t="s">
        <v>52</v>
      </c>
      <c r="T524" s="23"/>
      <c r="U524" s="23"/>
      <c r="V524" s="23"/>
      <c r="W524" s="23" t="s">
        <v>56</v>
      </c>
      <c r="X524" s="23">
        <v>0</v>
      </c>
      <c r="Y524" s="23">
        <v>0</v>
      </c>
      <c r="Z524" s="23" t="s">
        <v>56</v>
      </c>
      <c r="AA524" s="23" t="s">
        <v>56</v>
      </c>
      <c r="AB524" s="23" t="s">
        <v>56</v>
      </c>
      <c r="AC524" s="23">
        <v>0</v>
      </c>
      <c r="AD524" s="23"/>
      <c r="AE524" s="23">
        <v>0</v>
      </c>
      <c r="AF524" s="23">
        <v>0</v>
      </c>
      <c r="AG524" s="23" t="s">
        <v>58</v>
      </c>
      <c r="AH524" s="23">
        <v>0</v>
      </c>
      <c r="AI524" s="24" t="s">
        <v>59</v>
      </c>
      <c r="AJ524" s="24" t="s">
        <v>60</v>
      </c>
      <c r="AK524" s="24"/>
      <c r="AL524" s="23" t="s">
        <v>61</v>
      </c>
      <c r="AM524" s="23" t="s">
        <v>431</v>
      </c>
      <c r="AN524" s="23" t="s">
        <v>538</v>
      </c>
      <c r="AO524" s="23" t="s">
        <v>88</v>
      </c>
      <c r="AP524" s="23" t="s">
        <v>347</v>
      </c>
      <c r="AQ524" s="23" t="s">
        <v>103</v>
      </c>
      <c r="AR524" s="23" t="s">
        <v>822</v>
      </c>
      <c r="AS524" s="23" t="s">
        <v>105</v>
      </c>
      <c r="AT524" s="23" t="s">
        <v>10573</v>
      </c>
      <c r="AU524" s="23" t="s">
        <v>424</v>
      </c>
      <c r="AV524" s="23" t="s">
        <v>10561</v>
      </c>
      <c r="AW524" s="23" t="s">
        <v>202</v>
      </c>
      <c r="AX524" s="23">
        <v>0</v>
      </c>
      <c r="AY524" s="23" t="s">
        <v>10583</v>
      </c>
      <c r="AZ524" s="134" t="s">
        <v>4006</v>
      </c>
      <c r="BA524" s="134">
        <v>42916</v>
      </c>
      <c r="BB524" s="23">
        <v>0</v>
      </c>
      <c r="BC524" s="134">
        <v>42916</v>
      </c>
      <c r="BD524" s="41" t="s">
        <v>10561</v>
      </c>
      <c r="BE524" s="42">
        <v>168</v>
      </c>
      <c r="BF524" s="43">
        <v>5.6</v>
      </c>
    </row>
    <row r="525" spans="1:58" x14ac:dyDescent="0.25">
      <c r="A525" s="105" t="s">
        <v>10544</v>
      </c>
      <c r="B525" s="24" t="s">
        <v>10586</v>
      </c>
      <c r="C525" s="24"/>
      <c r="D525" s="24"/>
      <c r="E525" s="24"/>
      <c r="F525" s="24"/>
      <c r="G525" s="24"/>
      <c r="H525" s="24"/>
      <c r="I525" s="69" t="s">
        <v>369</v>
      </c>
      <c r="J525" s="24"/>
      <c r="K525" s="24"/>
      <c r="L525" s="24"/>
      <c r="M525" s="24"/>
      <c r="N525" s="24"/>
      <c r="O525" s="70" t="s">
        <v>375</v>
      </c>
      <c r="P525" s="23">
        <v>2436296</v>
      </c>
      <c r="Q525" s="23" t="s">
        <v>10584</v>
      </c>
      <c r="R525" s="23" t="s">
        <v>10585</v>
      </c>
      <c r="S525" s="23" t="s">
        <v>52</v>
      </c>
      <c r="T525" s="23"/>
      <c r="U525" s="23"/>
      <c r="V525" s="23"/>
      <c r="W525" s="23" t="s">
        <v>56</v>
      </c>
      <c r="X525" s="23">
        <v>0</v>
      </c>
      <c r="Y525" s="23">
        <v>0</v>
      </c>
      <c r="Z525" s="23" t="s">
        <v>56</v>
      </c>
      <c r="AA525" s="23" t="s">
        <v>56</v>
      </c>
      <c r="AB525" s="23" t="s">
        <v>56</v>
      </c>
      <c r="AC525" s="23">
        <v>0</v>
      </c>
      <c r="AD525" s="23"/>
      <c r="AE525" s="23">
        <v>0</v>
      </c>
      <c r="AF525" s="23">
        <v>0</v>
      </c>
      <c r="AG525" s="23" t="s">
        <v>58</v>
      </c>
      <c r="AH525" s="23">
        <v>0</v>
      </c>
      <c r="AI525" s="24" t="s">
        <v>59</v>
      </c>
      <c r="AJ525" s="24" t="s">
        <v>60</v>
      </c>
      <c r="AK525" s="24"/>
      <c r="AL525" s="23" t="s">
        <v>61</v>
      </c>
      <c r="AM525" s="23" t="s">
        <v>431</v>
      </c>
      <c r="AN525" s="23" t="s">
        <v>538</v>
      </c>
      <c r="AO525" s="23" t="s">
        <v>88</v>
      </c>
      <c r="AP525" s="23" t="s">
        <v>89</v>
      </c>
      <c r="AQ525" s="23" t="s">
        <v>90</v>
      </c>
      <c r="AR525" s="23" t="s">
        <v>123</v>
      </c>
      <c r="AS525" s="23" t="s">
        <v>105</v>
      </c>
      <c r="AT525" s="23" t="s">
        <v>10573</v>
      </c>
      <c r="AU525" s="23" t="s">
        <v>424</v>
      </c>
      <c r="AV525" s="23" t="s">
        <v>10552</v>
      </c>
      <c r="AW525" s="23" t="s">
        <v>124</v>
      </c>
      <c r="AX525" s="23">
        <v>0</v>
      </c>
      <c r="AY525" s="23" t="s">
        <v>10586</v>
      </c>
      <c r="AZ525" s="134" t="s">
        <v>4020</v>
      </c>
      <c r="BA525" s="134">
        <v>42837</v>
      </c>
      <c r="BB525" s="23">
        <v>0</v>
      </c>
      <c r="BC525" s="134">
        <v>42837</v>
      </c>
      <c r="BD525" s="41" t="s">
        <v>10552</v>
      </c>
      <c r="BE525" s="42">
        <v>246</v>
      </c>
      <c r="BF525" s="43">
        <v>8.1999999999999993</v>
      </c>
    </row>
    <row r="526" spans="1:58" x14ac:dyDescent="0.25">
      <c r="A526" s="105" t="s">
        <v>10544</v>
      </c>
      <c r="B526" s="24" t="s">
        <v>10589</v>
      </c>
      <c r="C526" s="24"/>
      <c r="D526" s="24"/>
      <c r="E526" s="24"/>
      <c r="F526" s="24"/>
      <c r="G526" s="24"/>
      <c r="H526" s="24"/>
      <c r="I526" s="69" t="s">
        <v>369</v>
      </c>
      <c r="J526" s="24"/>
      <c r="K526" s="24"/>
      <c r="L526" s="24"/>
      <c r="M526" s="24"/>
      <c r="N526" s="24"/>
      <c r="O526" s="70" t="s">
        <v>375</v>
      </c>
      <c r="P526" s="23">
        <v>2484150</v>
      </c>
      <c r="Q526" s="23" t="s">
        <v>10587</v>
      </c>
      <c r="R526" s="23" t="s">
        <v>10588</v>
      </c>
      <c r="S526" s="23" t="s">
        <v>52</v>
      </c>
      <c r="T526" s="23"/>
      <c r="U526" s="23"/>
      <c r="V526" s="23"/>
      <c r="W526" s="23" t="s">
        <v>56</v>
      </c>
      <c r="X526" s="23">
        <v>0</v>
      </c>
      <c r="Y526" s="23">
        <v>0</v>
      </c>
      <c r="Z526" s="23" t="s">
        <v>56</v>
      </c>
      <c r="AA526" s="23" t="s">
        <v>56</v>
      </c>
      <c r="AB526" s="23" t="s">
        <v>56</v>
      </c>
      <c r="AC526" s="23">
        <v>0</v>
      </c>
      <c r="AD526" s="23"/>
      <c r="AE526" s="23">
        <v>0</v>
      </c>
      <c r="AF526" s="23">
        <v>0</v>
      </c>
      <c r="AG526" s="23" t="s">
        <v>58</v>
      </c>
      <c r="AH526" s="23">
        <v>0</v>
      </c>
      <c r="AI526" s="24" t="s">
        <v>59</v>
      </c>
      <c r="AJ526" s="24" t="s">
        <v>60</v>
      </c>
      <c r="AK526" s="24"/>
      <c r="AL526" s="23" t="s">
        <v>61</v>
      </c>
      <c r="AM526" s="23" t="s">
        <v>431</v>
      </c>
      <c r="AN526" s="23" t="s">
        <v>538</v>
      </c>
      <c r="AO526" s="23" t="s">
        <v>88</v>
      </c>
      <c r="AP526" s="23" t="s">
        <v>89</v>
      </c>
      <c r="AQ526" s="23" t="s">
        <v>90</v>
      </c>
      <c r="AR526" s="23" t="s">
        <v>1797</v>
      </c>
      <c r="AS526" s="23" t="s">
        <v>92</v>
      </c>
      <c r="AT526" s="23" t="s">
        <v>10573</v>
      </c>
      <c r="AU526" s="23" t="s">
        <v>424</v>
      </c>
      <c r="AV526" s="23" t="s">
        <v>10552</v>
      </c>
      <c r="AW526" s="23" t="s">
        <v>124</v>
      </c>
      <c r="AX526" s="23">
        <v>0</v>
      </c>
      <c r="AY526" s="23" t="s">
        <v>10589</v>
      </c>
      <c r="AZ526" s="134" t="s">
        <v>10590</v>
      </c>
      <c r="BA526" s="134">
        <v>42964</v>
      </c>
      <c r="BB526" s="23">
        <v>0</v>
      </c>
      <c r="BC526" s="134">
        <v>42964</v>
      </c>
      <c r="BD526" s="41" t="s">
        <v>10552</v>
      </c>
      <c r="BE526" s="42">
        <v>119</v>
      </c>
      <c r="BF526" s="43">
        <v>3.9666666666666668</v>
      </c>
    </row>
    <row r="527" spans="1:58" x14ac:dyDescent="0.25">
      <c r="A527" s="105" t="s">
        <v>10544</v>
      </c>
      <c r="B527" s="24" t="s">
        <v>10593</v>
      </c>
      <c r="C527" s="24"/>
      <c r="D527" s="24"/>
      <c r="E527" s="24"/>
      <c r="F527" s="24"/>
      <c r="G527" s="24"/>
      <c r="H527" s="24"/>
      <c r="I527" s="69" t="s">
        <v>369</v>
      </c>
      <c r="J527" s="24"/>
      <c r="K527" s="24"/>
      <c r="L527" s="24"/>
      <c r="M527" s="24"/>
      <c r="N527" s="24"/>
      <c r="O527" s="70" t="s">
        <v>375</v>
      </c>
      <c r="P527" s="23">
        <v>2471735</v>
      </c>
      <c r="Q527" s="23" t="s">
        <v>10591</v>
      </c>
      <c r="R527" s="23" t="s">
        <v>10592</v>
      </c>
      <c r="S527" s="23" t="s">
        <v>52</v>
      </c>
      <c r="T527" s="23"/>
      <c r="U527" s="23"/>
      <c r="V527" s="23"/>
      <c r="W527" s="23" t="s">
        <v>56</v>
      </c>
      <c r="X527" s="23">
        <v>0</v>
      </c>
      <c r="Y527" s="23">
        <v>0</v>
      </c>
      <c r="Z527" s="23" t="s">
        <v>56</v>
      </c>
      <c r="AA527" s="23" t="s">
        <v>56</v>
      </c>
      <c r="AB527" s="23" t="s">
        <v>56</v>
      </c>
      <c r="AC527" s="23">
        <v>0</v>
      </c>
      <c r="AD527" s="23"/>
      <c r="AE527" s="23">
        <v>0</v>
      </c>
      <c r="AF527" s="23">
        <v>0</v>
      </c>
      <c r="AG527" s="23" t="s">
        <v>58</v>
      </c>
      <c r="AH527" s="23">
        <v>0</v>
      </c>
      <c r="AI527" s="24" t="s">
        <v>59</v>
      </c>
      <c r="AJ527" s="24" t="s">
        <v>60</v>
      </c>
      <c r="AK527" s="24"/>
      <c r="AL527" s="23" t="s">
        <v>61</v>
      </c>
      <c r="AM527" s="23" t="s">
        <v>431</v>
      </c>
      <c r="AN527" s="23" t="s">
        <v>538</v>
      </c>
      <c r="AO527" s="23" t="s">
        <v>88</v>
      </c>
      <c r="AP527" s="23" t="s">
        <v>89</v>
      </c>
      <c r="AQ527" s="23" t="s">
        <v>90</v>
      </c>
      <c r="AR527" s="23" t="s">
        <v>291</v>
      </c>
      <c r="AS527" s="23" t="s">
        <v>292</v>
      </c>
      <c r="AT527" s="23" t="s">
        <v>10573</v>
      </c>
      <c r="AU527" s="23" t="s">
        <v>424</v>
      </c>
      <c r="AV527" s="23" t="s">
        <v>10552</v>
      </c>
      <c r="AW527" s="23" t="s">
        <v>202</v>
      </c>
      <c r="AX527" s="23">
        <v>0</v>
      </c>
      <c r="AY527" s="23" t="s">
        <v>10593</v>
      </c>
      <c r="AZ527" s="134" t="s">
        <v>10594</v>
      </c>
      <c r="BA527" s="134">
        <v>42934</v>
      </c>
      <c r="BB527" s="23">
        <v>0</v>
      </c>
      <c r="BC527" s="134">
        <v>42934</v>
      </c>
      <c r="BD527" s="41" t="s">
        <v>10552</v>
      </c>
      <c r="BE527" s="42">
        <v>149</v>
      </c>
      <c r="BF527" s="43">
        <v>4.9666666666666668</v>
      </c>
    </row>
    <row r="528" spans="1:58" x14ac:dyDescent="0.25">
      <c r="A528" s="105" t="s">
        <v>10544</v>
      </c>
      <c r="B528" s="24" t="s">
        <v>10597</v>
      </c>
      <c r="C528" s="24"/>
      <c r="D528" s="24"/>
      <c r="E528" s="24"/>
      <c r="F528" s="24"/>
      <c r="G528" s="24"/>
      <c r="H528" s="24"/>
      <c r="I528" s="69" t="s">
        <v>369</v>
      </c>
      <c r="J528" s="24"/>
      <c r="K528" s="24"/>
      <c r="L528" s="24"/>
      <c r="M528" s="24"/>
      <c r="N528" s="24"/>
      <c r="O528" s="70" t="s">
        <v>375</v>
      </c>
      <c r="P528" s="23">
        <v>2468179</v>
      </c>
      <c r="Q528" s="23" t="s">
        <v>10595</v>
      </c>
      <c r="R528" s="23" t="s">
        <v>10596</v>
      </c>
      <c r="S528" s="23" t="s">
        <v>52</v>
      </c>
      <c r="T528" s="23"/>
      <c r="U528" s="23"/>
      <c r="V528" s="23"/>
      <c r="W528" s="23" t="s">
        <v>56</v>
      </c>
      <c r="X528" s="23">
        <v>0</v>
      </c>
      <c r="Y528" s="23">
        <v>0</v>
      </c>
      <c r="Z528" s="23" t="s">
        <v>56</v>
      </c>
      <c r="AA528" s="23" t="s">
        <v>56</v>
      </c>
      <c r="AB528" s="23" t="s">
        <v>56</v>
      </c>
      <c r="AC528" s="23">
        <v>0</v>
      </c>
      <c r="AD528" s="23"/>
      <c r="AE528" s="23">
        <v>0</v>
      </c>
      <c r="AF528" s="23">
        <v>0</v>
      </c>
      <c r="AG528" s="23" t="s">
        <v>58</v>
      </c>
      <c r="AH528" s="23">
        <v>0</v>
      </c>
      <c r="AI528" s="24" t="s">
        <v>59</v>
      </c>
      <c r="AJ528" s="24" t="s">
        <v>60</v>
      </c>
      <c r="AK528" s="24"/>
      <c r="AL528" s="23" t="s">
        <v>61</v>
      </c>
      <c r="AM528" s="23" t="s">
        <v>431</v>
      </c>
      <c r="AN528" s="23" t="s">
        <v>538</v>
      </c>
      <c r="AO528" s="23" t="s">
        <v>88</v>
      </c>
      <c r="AP528" s="23" t="s">
        <v>153</v>
      </c>
      <c r="AQ528" s="23" t="s">
        <v>103</v>
      </c>
      <c r="AR528" s="23" t="s">
        <v>2120</v>
      </c>
      <c r="AS528" s="23" t="s">
        <v>105</v>
      </c>
      <c r="AT528" s="23" t="s">
        <v>10573</v>
      </c>
      <c r="AU528" s="23" t="s">
        <v>424</v>
      </c>
      <c r="AV528" s="23" t="s">
        <v>10552</v>
      </c>
      <c r="AW528" s="23" t="s">
        <v>202</v>
      </c>
      <c r="AX528" s="23">
        <v>0</v>
      </c>
      <c r="AY528" s="23" t="s">
        <v>10597</v>
      </c>
      <c r="AZ528" s="134" t="s">
        <v>10598</v>
      </c>
      <c r="BA528" s="134">
        <v>42924</v>
      </c>
      <c r="BB528" s="23">
        <v>0</v>
      </c>
      <c r="BC528" s="134">
        <v>42924</v>
      </c>
      <c r="BD528" s="41" t="s">
        <v>10552</v>
      </c>
      <c r="BE528" s="42">
        <v>159</v>
      </c>
      <c r="BF528" s="43">
        <v>5.3</v>
      </c>
    </row>
    <row r="529" spans="1:58" x14ac:dyDescent="0.25">
      <c r="A529" s="105" t="s">
        <v>10544</v>
      </c>
      <c r="B529" s="24" t="s">
        <v>10601</v>
      </c>
      <c r="C529" s="24"/>
      <c r="D529" s="24"/>
      <c r="E529" s="24"/>
      <c r="F529" s="24"/>
      <c r="G529" s="24"/>
      <c r="H529" s="24"/>
      <c r="I529" s="69" t="s">
        <v>369</v>
      </c>
      <c r="J529" s="24"/>
      <c r="K529" s="24"/>
      <c r="L529" s="24"/>
      <c r="M529" s="24"/>
      <c r="N529" s="24"/>
      <c r="O529" s="70" t="s">
        <v>375</v>
      </c>
      <c r="P529" s="23">
        <v>2483175</v>
      </c>
      <c r="Q529" s="23" t="s">
        <v>10599</v>
      </c>
      <c r="R529" s="23" t="s">
        <v>10600</v>
      </c>
      <c r="S529" s="23" t="s">
        <v>52</v>
      </c>
      <c r="T529" s="23"/>
      <c r="U529" s="23"/>
      <c r="V529" s="23"/>
      <c r="W529" s="23" t="s">
        <v>56</v>
      </c>
      <c r="X529" s="23">
        <v>0</v>
      </c>
      <c r="Y529" s="23">
        <v>0</v>
      </c>
      <c r="Z529" s="23" t="s">
        <v>56</v>
      </c>
      <c r="AA529" s="23" t="s">
        <v>56</v>
      </c>
      <c r="AB529" s="23" t="s">
        <v>56</v>
      </c>
      <c r="AC529" s="23">
        <v>0</v>
      </c>
      <c r="AD529" s="23"/>
      <c r="AE529" s="23">
        <v>0</v>
      </c>
      <c r="AF529" s="23">
        <v>0</v>
      </c>
      <c r="AG529" s="23" t="s">
        <v>58</v>
      </c>
      <c r="AH529" s="23">
        <v>0</v>
      </c>
      <c r="AI529" s="24" t="s">
        <v>59</v>
      </c>
      <c r="AJ529" s="24" t="s">
        <v>60</v>
      </c>
      <c r="AK529" s="24"/>
      <c r="AL529" s="23" t="s">
        <v>61</v>
      </c>
      <c r="AM529" s="23" t="s">
        <v>431</v>
      </c>
      <c r="AN529" s="23" t="s">
        <v>538</v>
      </c>
      <c r="AO529" s="23" t="s">
        <v>88</v>
      </c>
      <c r="AP529" s="23" t="s">
        <v>153</v>
      </c>
      <c r="AQ529" s="23" t="s">
        <v>103</v>
      </c>
      <c r="AR529" s="23" t="s">
        <v>1582</v>
      </c>
      <c r="AS529" s="23" t="s">
        <v>105</v>
      </c>
      <c r="AT529" s="23" t="s">
        <v>10573</v>
      </c>
      <c r="AU529" s="23" t="s">
        <v>424</v>
      </c>
      <c r="AV529" s="23" t="s">
        <v>10552</v>
      </c>
      <c r="AW529" s="23" t="s">
        <v>124</v>
      </c>
      <c r="AX529" s="23">
        <v>0</v>
      </c>
      <c r="AY529" s="23" t="s">
        <v>10601</v>
      </c>
      <c r="AZ529" s="134" t="s">
        <v>10602</v>
      </c>
      <c r="BA529" s="134">
        <v>42963</v>
      </c>
      <c r="BB529" s="23">
        <v>0</v>
      </c>
      <c r="BC529" s="134">
        <v>42963</v>
      </c>
      <c r="BD529" s="41" t="s">
        <v>10552</v>
      </c>
      <c r="BE529" s="42">
        <v>120</v>
      </c>
      <c r="BF529" s="43">
        <v>4</v>
      </c>
    </row>
    <row r="530" spans="1:58" x14ac:dyDescent="0.25">
      <c r="A530" s="105" t="s">
        <v>10544</v>
      </c>
      <c r="B530" s="24" t="s">
        <v>10605</v>
      </c>
      <c r="C530" s="24"/>
      <c r="D530" s="24"/>
      <c r="E530" s="24"/>
      <c r="F530" s="24"/>
      <c r="G530" s="24"/>
      <c r="H530" s="24"/>
      <c r="I530" s="69" t="s">
        <v>369</v>
      </c>
      <c r="J530" s="24"/>
      <c r="K530" s="24"/>
      <c r="L530" s="24"/>
      <c r="M530" s="24"/>
      <c r="N530" s="24"/>
      <c r="O530" s="70" t="s">
        <v>375</v>
      </c>
      <c r="P530" s="23">
        <v>2465453</v>
      </c>
      <c r="Q530" s="23" t="s">
        <v>10603</v>
      </c>
      <c r="R530" s="23" t="s">
        <v>10604</v>
      </c>
      <c r="S530" s="23" t="s">
        <v>52</v>
      </c>
      <c r="T530" s="23"/>
      <c r="U530" s="23"/>
      <c r="V530" s="23"/>
      <c r="W530" s="23" t="s">
        <v>56</v>
      </c>
      <c r="X530" s="23">
        <v>0</v>
      </c>
      <c r="Y530" s="23">
        <v>0</v>
      </c>
      <c r="Z530" s="23" t="s">
        <v>56</v>
      </c>
      <c r="AA530" s="23" t="s">
        <v>56</v>
      </c>
      <c r="AB530" s="23" t="s">
        <v>56</v>
      </c>
      <c r="AC530" s="23">
        <v>0</v>
      </c>
      <c r="AD530" s="23"/>
      <c r="AE530" s="23">
        <v>0</v>
      </c>
      <c r="AF530" s="23">
        <v>0</v>
      </c>
      <c r="AG530" s="23" t="s">
        <v>58</v>
      </c>
      <c r="AH530" s="23">
        <v>0</v>
      </c>
      <c r="AI530" s="24" t="s">
        <v>59</v>
      </c>
      <c r="AJ530" s="24" t="s">
        <v>60</v>
      </c>
      <c r="AK530" s="24"/>
      <c r="AL530" s="23" t="s">
        <v>61</v>
      </c>
      <c r="AM530" s="23" t="s">
        <v>431</v>
      </c>
      <c r="AN530" s="23" t="s">
        <v>538</v>
      </c>
      <c r="AO530" s="23" t="s">
        <v>88</v>
      </c>
      <c r="AP530" s="23" t="s">
        <v>169</v>
      </c>
      <c r="AQ530" s="23" t="s">
        <v>103</v>
      </c>
      <c r="AR530" s="23" t="s">
        <v>822</v>
      </c>
      <c r="AS530" s="23" t="s">
        <v>105</v>
      </c>
      <c r="AT530" s="23" t="s">
        <v>10573</v>
      </c>
      <c r="AU530" s="23" t="s">
        <v>424</v>
      </c>
      <c r="AV530" s="23" t="s">
        <v>10552</v>
      </c>
      <c r="AW530" s="23" t="s">
        <v>202</v>
      </c>
      <c r="AX530" s="23">
        <v>0</v>
      </c>
      <c r="AY530" s="23" t="s">
        <v>10605</v>
      </c>
      <c r="AZ530" s="134" t="s">
        <v>10495</v>
      </c>
      <c r="BA530" s="134">
        <v>42916</v>
      </c>
      <c r="BB530" s="23">
        <v>0</v>
      </c>
      <c r="BC530" s="134">
        <v>42916</v>
      </c>
      <c r="BD530" s="41" t="s">
        <v>10552</v>
      </c>
      <c r="BE530" s="42">
        <v>167</v>
      </c>
      <c r="BF530" s="43">
        <v>5.5666666666666664</v>
      </c>
    </row>
    <row r="531" spans="1:58" x14ac:dyDescent="0.25">
      <c r="A531" s="105" t="s">
        <v>10544</v>
      </c>
      <c r="B531" s="24" t="s">
        <v>10608</v>
      </c>
      <c r="C531" s="24"/>
      <c r="D531" s="24"/>
      <c r="E531" s="24"/>
      <c r="F531" s="24"/>
      <c r="G531" s="24"/>
      <c r="H531" s="24"/>
      <c r="I531" s="69" t="s">
        <v>369</v>
      </c>
      <c r="J531" s="24"/>
      <c r="K531" s="24"/>
      <c r="L531" s="24"/>
      <c r="M531" s="24"/>
      <c r="N531" s="24"/>
      <c r="O531" s="70" t="s">
        <v>375</v>
      </c>
      <c r="P531" s="23">
        <v>2254022</v>
      </c>
      <c r="Q531" s="23" t="s">
        <v>10606</v>
      </c>
      <c r="R531" s="23" t="s">
        <v>10607</v>
      </c>
      <c r="S531" s="23" t="s">
        <v>52</v>
      </c>
      <c r="T531" s="23"/>
      <c r="U531" s="23"/>
      <c r="V531" s="23"/>
      <c r="W531" s="23" t="s">
        <v>56</v>
      </c>
      <c r="X531" s="23">
        <v>0</v>
      </c>
      <c r="Y531" s="23">
        <v>0</v>
      </c>
      <c r="Z531" s="23" t="s">
        <v>56</v>
      </c>
      <c r="AA531" s="23" t="s">
        <v>56</v>
      </c>
      <c r="AB531" s="23" t="s">
        <v>56</v>
      </c>
      <c r="AC531" s="23">
        <v>0</v>
      </c>
      <c r="AD531" s="23"/>
      <c r="AE531" s="23">
        <v>0</v>
      </c>
      <c r="AF531" s="23">
        <v>0</v>
      </c>
      <c r="AG531" s="23" t="s">
        <v>58</v>
      </c>
      <c r="AH531" s="23">
        <v>0</v>
      </c>
      <c r="AI531" s="24" t="s">
        <v>59</v>
      </c>
      <c r="AJ531" s="24" t="s">
        <v>60</v>
      </c>
      <c r="AK531" s="24"/>
      <c r="AL531" s="23" t="s">
        <v>61</v>
      </c>
      <c r="AM531" s="23" t="s">
        <v>431</v>
      </c>
      <c r="AN531" s="23" t="s">
        <v>538</v>
      </c>
      <c r="AO531" s="23" t="s">
        <v>88</v>
      </c>
      <c r="AP531" s="23" t="s">
        <v>347</v>
      </c>
      <c r="AQ531" s="23" t="s">
        <v>65</v>
      </c>
      <c r="AR531" s="23" t="s">
        <v>853</v>
      </c>
      <c r="AS531" s="23" t="s">
        <v>272</v>
      </c>
      <c r="AT531" s="23" t="s">
        <v>10573</v>
      </c>
      <c r="AU531" s="23" t="s">
        <v>424</v>
      </c>
      <c r="AV531" s="23" t="s">
        <v>10552</v>
      </c>
      <c r="AW531" s="23" t="s">
        <v>124</v>
      </c>
      <c r="AX531" s="23">
        <v>0</v>
      </c>
      <c r="AY531" s="23" t="s">
        <v>10608</v>
      </c>
      <c r="AZ531" s="134" t="s">
        <v>10609</v>
      </c>
      <c r="BA531" s="134">
        <v>42503</v>
      </c>
      <c r="BB531" s="23">
        <v>0</v>
      </c>
      <c r="BC531" s="134">
        <v>42503</v>
      </c>
      <c r="BD531" s="41" t="s">
        <v>10552</v>
      </c>
      <c r="BE531" s="42">
        <v>580</v>
      </c>
      <c r="BF531" s="43">
        <v>19.333333333333332</v>
      </c>
    </row>
    <row r="532" spans="1:58" x14ac:dyDescent="0.25">
      <c r="A532" s="105" t="s">
        <v>10544</v>
      </c>
      <c r="B532" s="24" t="s">
        <v>10613</v>
      </c>
      <c r="C532" s="24"/>
      <c r="D532" s="24"/>
      <c r="E532" s="24"/>
      <c r="F532" s="24"/>
      <c r="G532" s="24"/>
      <c r="H532" s="24"/>
      <c r="I532" s="69" t="s">
        <v>903</v>
      </c>
      <c r="J532" s="24"/>
      <c r="K532" s="24"/>
      <c r="L532" s="24"/>
      <c r="M532" s="24"/>
      <c r="N532" s="24"/>
      <c r="O532" s="70" t="s">
        <v>375</v>
      </c>
      <c r="P532" s="23">
        <v>2456562</v>
      </c>
      <c r="Q532" s="23" t="s">
        <v>10610</v>
      </c>
      <c r="R532" s="23" t="s">
        <v>10611</v>
      </c>
      <c r="S532" s="23" t="s">
        <v>52</v>
      </c>
      <c r="T532" s="23"/>
      <c r="U532" s="23"/>
      <c r="V532" s="23"/>
      <c r="W532" s="23" t="s">
        <v>56</v>
      </c>
      <c r="X532" s="23">
        <v>0</v>
      </c>
      <c r="Y532" s="23">
        <v>0</v>
      </c>
      <c r="Z532" s="23" t="s">
        <v>56</v>
      </c>
      <c r="AA532" s="23" t="s">
        <v>56</v>
      </c>
      <c r="AB532" s="23" t="s">
        <v>56</v>
      </c>
      <c r="AC532" s="23">
        <v>0</v>
      </c>
      <c r="AD532" s="23"/>
      <c r="AE532" s="23">
        <v>0</v>
      </c>
      <c r="AF532" s="23">
        <v>0</v>
      </c>
      <c r="AG532" s="23" t="s">
        <v>58</v>
      </c>
      <c r="AH532" s="23">
        <v>0</v>
      </c>
      <c r="AI532" s="24" t="s">
        <v>59</v>
      </c>
      <c r="AJ532" s="24" t="s">
        <v>60</v>
      </c>
      <c r="AK532" s="24"/>
      <c r="AL532" s="23" t="s">
        <v>61</v>
      </c>
      <c r="AM532" s="23" t="s">
        <v>431</v>
      </c>
      <c r="AN532" s="23" t="s">
        <v>538</v>
      </c>
      <c r="AO532" s="23" t="s">
        <v>88</v>
      </c>
      <c r="AP532" s="23" t="s">
        <v>89</v>
      </c>
      <c r="AQ532" s="23" t="s">
        <v>90</v>
      </c>
      <c r="AR532" s="23" t="s">
        <v>355</v>
      </c>
      <c r="AS532" s="23" t="s">
        <v>92</v>
      </c>
      <c r="AT532" s="23" t="s">
        <v>10573</v>
      </c>
      <c r="AU532" s="23" t="s">
        <v>424</v>
      </c>
      <c r="AV532" s="23" t="s">
        <v>10612</v>
      </c>
      <c r="AW532" s="23" t="s">
        <v>94</v>
      </c>
      <c r="AX532" s="23">
        <v>0</v>
      </c>
      <c r="AY532" s="23" t="s">
        <v>10613</v>
      </c>
      <c r="AZ532" s="134" t="s">
        <v>10614</v>
      </c>
      <c r="BA532" s="134">
        <v>42892</v>
      </c>
      <c r="BB532" s="23">
        <v>0</v>
      </c>
      <c r="BC532" s="134">
        <v>42892</v>
      </c>
      <c r="BD532" s="41" t="s">
        <v>10612</v>
      </c>
      <c r="BE532" s="42">
        <v>189</v>
      </c>
      <c r="BF532" s="43">
        <v>6.3</v>
      </c>
    </row>
    <row r="533" spans="1:58" x14ac:dyDescent="0.25">
      <c r="A533" s="105" t="s">
        <v>10544</v>
      </c>
      <c r="B533" s="24" t="s">
        <v>10621</v>
      </c>
      <c r="C533" s="24"/>
      <c r="D533" s="24"/>
      <c r="E533" s="24"/>
      <c r="F533" s="24"/>
      <c r="G533" s="24"/>
      <c r="H533" s="24"/>
      <c r="I533" s="69" t="s">
        <v>48</v>
      </c>
      <c r="J533" s="24"/>
      <c r="K533" s="24"/>
      <c r="L533" s="24"/>
      <c r="M533" s="24"/>
      <c r="N533" s="24"/>
      <c r="O533" s="70" t="s">
        <v>375</v>
      </c>
      <c r="P533" s="23">
        <v>2312424</v>
      </c>
      <c r="Q533" s="23" t="s">
        <v>10615</v>
      </c>
      <c r="R533" s="23" t="s">
        <v>10616</v>
      </c>
      <c r="S533" s="23" t="s">
        <v>52</v>
      </c>
      <c r="T533" s="23" t="s">
        <v>10617</v>
      </c>
      <c r="U533" s="23" t="s">
        <v>10618</v>
      </c>
      <c r="V533" s="23" t="s">
        <v>2855</v>
      </c>
      <c r="W533" s="23" t="s">
        <v>56</v>
      </c>
      <c r="X533" s="23">
        <v>0</v>
      </c>
      <c r="Y533" s="23">
        <v>0</v>
      </c>
      <c r="Z533" s="23" t="s">
        <v>56</v>
      </c>
      <c r="AA533" s="23" t="s">
        <v>56</v>
      </c>
      <c r="AB533" s="23" t="s">
        <v>56</v>
      </c>
      <c r="AC533" s="23">
        <v>0</v>
      </c>
      <c r="AD533" s="23"/>
      <c r="AE533" s="23">
        <v>0</v>
      </c>
      <c r="AF533" s="23">
        <v>0</v>
      </c>
      <c r="AG533" s="23" t="s">
        <v>58</v>
      </c>
      <c r="AH533" s="23">
        <v>0</v>
      </c>
      <c r="AI533" s="24" t="s">
        <v>59</v>
      </c>
      <c r="AJ533" s="24" t="s">
        <v>60</v>
      </c>
      <c r="AK533" s="24"/>
      <c r="AL533" s="23" t="s">
        <v>2094</v>
      </c>
      <c r="AM533" s="23" t="s">
        <v>431</v>
      </c>
      <c r="AN533" s="23" t="s">
        <v>10619</v>
      </c>
      <c r="AO533" s="23" t="s">
        <v>260</v>
      </c>
      <c r="AP533" s="23" t="s">
        <v>169</v>
      </c>
      <c r="AQ533" s="23" t="s">
        <v>65</v>
      </c>
      <c r="AR533" s="23" t="s">
        <v>10365</v>
      </c>
      <c r="AS533" s="23" t="s">
        <v>92</v>
      </c>
      <c r="AT533" s="23" t="s">
        <v>68</v>
      </c>
      <c r="AU533" s="23" t="s">
        <v>93</v>
      </c>
      <c r="AV533" s="23" t="s">
        <v>10620</v>
      </c>
      <c r="AW533" s="23" t="s">
        <v>223</v>
      </c>
      <c r="AX533" s="23">
        <v>0</v>
      </c>
      <c r="AY533" s="23" t="s">
        <v>10621</v>
      </c>
      <c r="AZ533" s="134" t="s">
        <v>10622</v>
      </c>
      <c r="BA533" s="134">
        <v>42621</v>
      </c>
      <c r="BB533" s="23">
        <v>0</v>
      </c>
      <c r="BC533" s="134">
        <v>42621</v>
      </c>
      <c r="BD533" s="41" t="s">
        <v>10620</v>
      </c>
      <c r="BE533" s="42">
        <v>459</v>
      </c>
      <c r="BF533" s="43">
        <v>15.3</v>
      </c>
    </row>
    <row r="534" spans="1:58" x14ac:dyDescent="0.25">
      <c r="A534" s="105" t="s">
        <v>10544</v>
      </c>
      <c r="B534" s="24" t="s">
        <v>10625</v>
      </c>
      <c r="C534" s="24"/>
      <c r="D534" s="24"/>
      <c r="E534" s="24"/>
      <c r="F534" s="24"/>
      <c r="G534" s="24"/>
      <c r="H534" s="24"/>
      <c r="I534" s="69" t="s">
        <v>902</v>
      </c>
      <c r="J534" s="24"/>
      <c r="K534" s="24"/>
      <c r="L534" s="24"/>
      <c r="M534" s="24"/>
      <c r="N534" s="24"/>
      <c r="O534" s="70" t="s">
        <v>375</v>
      </c>
      <c r="P534" s="23">
        <v>2299607</v>
      </c>
      <c r="Q534" s="23" t="s">
        <v>10623</v>
      </c>
      <c r="R534" s="23" t="s">
        <v>10624</v>
      </c>
      <c r="S534" s="23" t="s">
        <v>52</v>
      </c>
      <c r="T534" s="23"/>
      <c r="U534" s="23"/>
      <c r="V534" s="23"/>
      <c r="W534" s="23" t="s">
        <v>56</v>
      </c>
      <c r="X534" s="23">
        <v>0</v>
      </c>
      <c r="Y534" s="23">
        <v>0</v>
      </c>
      <c r="Z534" s="23" t="s">
        <v>56</v>
      </c>
      <c r="AA534" s="23" t="s">
        <v>56</v>
      </c>
      <c r="AB534" s="23" t="s">
        <v>56</v>
      </c>
      <c r="AC534" s="23">
        <v>0</v>
      </c>
      <c r="AD534" s="23"/>
      <c r="AE534" s="23">
        <v>0</v>
      </c>
      <c r="AF534" s="23">
        <v>0</v>
      </c>
      <c r="AG534" s="23" t="s">
        <v>58</v>
      </c>
      <c r="AH534" s="23">
        <v>0</v>
      </c>
      <c r="AI534" s="24" t="s">
        <v>59</v>
      </c>
      <c r="AJ534" s="24" t="s">
        <v>60</v>
      </c>
      <c r="AK534" s="24"/>
      <c r="AL534" s="23" t="s">
        <v>61</v>
      </c>
      <c r="AM534" s="23" t="s">
        <v>431</v>
      </c>
      <c r="AN534" s="23" t="s">
        <v>538</v>
      </c>
      <c r="AO534" s="23" t="s">
        <v>88</v>
      </c>
      <c r="AP534" s="23" t="s">
        <v>89</v>
      </c>
      <c r="AQ534" s="23" t="s">
        <v>90</v>
      </c>
      <c r="AR534" s="23" t="s">
        <v>1140</v>
      </c>
      <c r="AS534" s="23" t="s">
        <v>92</v>
      </c>
      <c r="AT534" s="23" t="s">
        <v>10573</v>
      </c>
      <c r="AU534" s="23" t="s">
        <v>424</v>
      </c>
      <c r="AV534" s="23" t="s">
        <v>10552</v>
      </c>
      <c r="AW534" s="23" t="s">
        <v>191</v>
      </c>
      <c r="AX534" s="23">
        <v>0</v>
      </c>
      <c r="AY534" s="23" t="s">
        <v>10625</v>
      </c>
      <c r="AZ534" s="134" t="s">
        <v>504</v>
      </c>
      <c r="BA534" s="134">
        <v>42591</v>
      </c>
      <c r="BB534" s="23">
        <v>0</v>
      </c>
      <c r="BC534" s="134">
        <v>42591</v>
      </c>
      <c r="BD534" s="41" t="s">
        <v>10552</v>
      </c>
      <c r="BE534" s="42">
        <v>492</v>
      </c>
      <c r="BF534" s="43">
        <v>16.399999999999999</v>
      </c>
    </row>
    <row r="535" spans="1:58" x14ac:dyDescent="0.25">
      <c r="A535" s="105" t="s">
        <v>10544</v>
      </c>
      <c r="B535" s="24" t="s">
        <v>10628</v>
      </c>
      <c r="C535" s="24"/>
      <c r="D535" s="24"/>
      <c r="E535" s="24"/>
      <c r="F535" s="24"/>
      <c r="G535" s="24"/>
      <c r="H535" s="24"/>
      <c r="I535" s="69" t="s">
        <v>903</v>
      </c>
      <c r="J535" s="24"/>
      <c r="K535" s="24"/>
      <c r="L535" s="24"/>
      <c r="M535" s="24"/>
      <c r="N535" s="24"/>
      <c r="O535" s="70" t="s">
        <v>375</v>
      </c>
      <c r="P535" s="23">
        <v>2284393</v>
      </c>
      <c r="Q535" s="23" t="s">
        <v>10626</v>
      </c>
      <c r="R535" s="23" t="s">
        <v>10627</v>
      </c>
      <c r="S535" s="23" t="s">
        <v>52</v>
      </c>
      <c r="T535" s="23"/>
      <c r="U535" s="23"/>
      <c r="V535" s="23"/>
      <c r="W535" s="23" t="s">
        <v>56</v>
      </c>
      <c r="X535" s="23">
        <v>0</v>
      </c>
      <c r="Y535" s="23">
        <v>0</v>
      </c>
      <c r="Z535" s="23" t="s">
        <v>56</v>
      </c>
      <c r="AA535" s="23" t="s">
        <v>56</v>
      </c>
      <c r="AB535" s="23" t="s">
        <v>56</v>
      </c>
      <c r="AC535" s="23">
        <v>0</v>
      </c>
      <c r="AD535" s="23"/>
      <c r="AE535" s="23">
        <v>0</v>
      </c>
      <c r="AF535" s="23">
        <v>0</v>
      </c>
      <c r="AG535" s="23" t="s">
        <v>58</v>
      </c>
      <c r="AH535" s="23">
        <v>0</v>
      </c>
      <c r="AI535" s="24" t="s">
        <v>59</v>
      </c>
      <c r="AJ535" s="24" t="s">
        <v>60</v>
      </c>
      <c r="AK535" s="24"/>
      <c r="AL535" s="23" t="s">
        <v>61</v>
      </c>
      <c r="AM535" s="23" t="s">
        <v>431</v>
      </c>
      <c r="AN535" s="23" t="s">
        <v>538</v>
      </c>
      <c r="AO535" s="23" t="s">
        <v>88</v>
      </c>
      <c r="AP535" s="23" t="s">
        <v>89</v>
      </c>
      <c r="AQ535" s="23" t="s">
        <v>90</v>
      </c>
      <c r="AR535" s="23" t="s">
        <v>2061</v>
      </c>
      <c r="AS535" s="23" t="s">
        <v>272</v>
      </c>
      <c r="AT535" s="23" t="s">
        <v>10573</v>
      </c>
      <c r="AU535" s="23" t="s">
        <v>424</v>
      </c>
      <c r="AV535" s="23" t="s">
        <v>10552</v>
      </c>
      <c r="AW535" s="23" t="s">
        <v>163</v>
      </c>
      <c r="AX535" s="23">
        <v>0</v>
      </c>
      <c r="AY535" s="23" t="s">
        <v>10628</v>
      </c>
      <c r="AZ535" s="134" t="s">
        <v>3172</v>
      </c>
      <c r="BA535" s="134">
        <v>42571</v>
      </c>
      <c r="BB535" s="23">
        <v>0</v>
      </c>
      <c r="BC535" s="134">
        <v>42571</v>
      </c>
      <c r="BD535" s="41" t="s">
        <v>10552</v>
      </c>
      <c r="BE535" s="42">
        <v>512</v>
      </c>
      <c r="BF535" s="43">
        <v>17.066666666666666</v>
      </c>
    </row>
    <row r="536" spans="1:58" x14ac:dyDescent="0.25">
      <c r="A536" s="105" t="s">
        <v>10544</v>
      </c>
      <c r="B536" s="24" t="s">
        <v>10632</v>
      </c>
      <c r="C536" s="24"/>
      <c r="D536" s="24"/>
      <c r="E536" s="24"/>
      <c r="F536" s="24"/>
      <c r="G536" s="24"/>
      <c r="H536" s="24"/>
      <c r="I536" s="69" t="s">
        <v>369</v>
      </c>
      <c r="J536" s="24"/>
      <c r="K536" s="24"/>
      <c r="L536" s="24"/>
      <c r="M536" s="24"/>
      <c r="N536" s="24"/>
      <c r="O536" s="38" t="s">
        <v>49</v>
      </c>
      <c r="P536" s="23">
        <v>1245856</v>
      </c>
      <c r="Q536" s="23" t="s">
        <v>10629</v>
      </c>
      <c r="R536" s="23" t="s">
        <v>10630</v>
      </c>
      <c r="S536" s="23" t="s">
        <v>52</v>
      </c>
      <c r="T536" s="23"/>
      <c r="U536" s="23"/>
      <c r="V536" s="23"/>
      <c r="W536" s="23" t="s">
        <v>56</v>
      </c>
      <c r="X536" s="23">
        <v>0</v>
      </c>
      <c r="Y536" s="23">
        <v>0</v>
      </c>
      <c r="Z536" s="23" t="s">
        <v>56</v>
      </c>
      <c r="AA536" s="23" t="s">
        <v>56</v>
      </c>
      <c r="AB536" s="23" t="s">
        <v>56</v>
      </c>
      <c r="AC536" s="23">
        <v>0</v>
      </c>
      <c r="AD536" s="23"/>
      <c r="AE536" s="23">
        <v>0</v>
      </c>
      <c r="AF536" s="23">
        <v>0</v>
      </c>
      <c r="AG536" s="23" t="s">
        <v>58</v>
      </c>
      <c r="AH536" s="23">
        <v>0</v>
      </c>
      <c r="AI536" s="24" t="s">
        <v>59</v>
      </c>
      <c r="AJ536" s="24" t="s">
        <v>60</v>
      </c>
      <c r="AK536" s="24"/>
      <c r="AL536" s="23" t="s">
        <v>61</v>
      </c>
      <c r="AM536" s="23" t="s">
        <v>431</v>
      </c>
      <c r="AN536" s="23" t="s">
        <v>538</v>
      </c>
      <c r="AO536" s="23" t="s">
        <v>88</v>
      </c>
      <c r="AP536" s="23" t="s">
        <v>153</v>
      </c>
      <c r="AQ536" s="23" t="s">
        <v>65</v>
      </c>
      <c r="AR536" s="23" t="s">
        <v>10631</v>
      </c>
      <c r="AS536" s="23" t="s">
        <v>67</v>
      </c>
      <c r="AT536" s="23" t="s">
        <v>10573</v>
      </c>
      <c r="AU536" s="23" t="s">
        <v>424</v>
      </c>
      <c r="AV536" s="23" t="s">
        <v>10552</v>
      </c>
      <c r="AW536" s="23" t="s">
        <v>554</v>
      </c>
      <c r="AX536" s="23">
        <v>0</v>
      </c>
      <c r="AY536" s="23" t="s">
        <v>10632</v>
      </c>
      <c r="AZ536" s="134" t="s">
        <v>10633</v>
      </c>
      <c r="BA536" s="134">
        <v>40420</v>
      </c>
      <c r="BB536" s="23">
        <v>0</v>
      </c>
      <c r="BC536" s="134">
        <v>40420</v>
      </c>
      <c r="BD536" s="41" t="s">
        <v>10552</v>
      </c>
      <c r="BE536" s="42">
        <v>2663</v>
      </c>
      <c r="BF536" s="43">
        <v>88.766666666666666</v>
      </c>
    </row>
    <row r="537" spans="1:58" x14ac:dyDescent="0.25">
      <c r="A537" s="105" t="s">
        <v>10544</v>
      </c>
      <c r="B537" s="24" t="s">
        <v>10637</v>
      </c>
      <c r="C537" s="24"/>
      <c r="D537" s="24"/>
      <c r="E537" s="24"/>
      <c r="F537" s="24"/>
      <c r="G537" s="24"/>
      <c r="H537" s="24"/>
      <c r="I537" s="69" t="s">
        <v>369</v>
      </c>
      <c r="J537" s="24"/>
      <c r="K537" s="24"/>
      <c r="L537" s="24"/>
      <c r="M537" s="24"/>
      <c r="N537" s="24"/>
      <c r="O537" s="70" t="s">
        <v>375</v>
      </c>
      <c r="P537" s="23">
        <v>2173430</v>
      </c>
      <c r="Q537" s="23" t="s">
        <v>10634</v>
      </c>
      <c r="R537" s="23" t="s">
        <v>10635</v>
      </c>
      <c r="S537" s="23" t="s">
        <v>52</v>
      </c>
      <c r="T537" s="23"/>
      <c r="U537" s="23"/>
      <c r="V537" s="23"/>
      <c r="W537" s="23" t="s">
        <v>56</v>
      </c>
      <c r="X537" s="23">
        <v>0</v>
      </c>
      <c r="Y537" s="23">
        <v>0</v>
      </c>
      <c r="Z537" s="23" t="s">
        <v>56</v>
      </c>
      <c r="AA537" s="23" t="s">
        <v>56</v>
      </c>
      <c r="AB537" s="23" t="s">
        <v>56</v>
      </c>
      <c r="AC537" s="23">
        <v>0</v>
      </c>
      <c r="AD537" s="23"/>
      <c r="AE537" s="23">
        <v>0</v>
      </c>
      <c r="AF537" s="23">
        <v>0</v>
      </c>
      <c r="AG537" s="23" t="s">
        <v>58</v>
      </c>
      <c r="AH537" s="23">
        <v>0</v>
      </c>
      <c r="AI537" s="24" t="s">
        <v>59</v>
      </c>
      <c r="AJ537" s="24" t="s">
        <v>60</v>
      </c>
      <c r="AK537" s="24"/>
      <c r="AL537" s="23" t="s">
        <v>61</v>
      </c>
      <c r="AM537" s="23" t="s">
        <v>431</v>
      </c>
      <c r="AN537" s="23" t="s">
        <v>538</v>
      </c>
      <c r="AO537" s="23" t="s">
        <v>88</v>
      </c>
      <c r="AP537" s="23" t="s">
        <v>169</v>
      </c>
      <c r="AQ537" s="23" t="s">
        <v>65</v>
      </c>
      <c r="AR537" s="23" t="s">
        <v>10636</v>
      </c>
      <c r="AS537" s="23" t="s">
        <v>105</v>
      </c>
      <c r="AT537" s="23" t="s">
        <v>10573</v>
      </c>
      <c r="AU537" s="23" t="s">
        <v>424</v>
      </c>
      <c r="AV537" s="23" t="s">
        <v>10561</v>
      </c>
      <c r="AW537" s="23" t="s">
        <v>155</v>
      </c>
      <c r="AX537" s="23">
        <v>0</v>
      </c>
      <c r="AY537" s="23" t="s">
        <v>10637</v>
      </c>
      <c r="AZ537" s="134" t="s">
        <v>10638</v>
      </c>
      <c r="BA537" s="134">
        <v>42326</v>
      </c>
      <c r="BB537" s="23">
        <v>0</v>
      </c>
      <c r="BC537" s="134">
        <v>42326</v>
      </c>
      <c r="BD537" s="41" t="s">
        <v>10561</v>
      </c>
      <c r="BE537" s="42">
        <v>758</v>
      </c>
      <c r="BF537" s="43">
        <v>25.266666666666666</v>
      </c>
    </row>
    <row r="538" spans="1:58" x14ac:dyDescent="0.25">
      <c r="A538" s="105" t="s">
        <v>10544</v>
      </c>
      <c r="B538" s="24" t="s">
        <v>10641</v>
      </c>
      <c r="C538" s="24"/>
      <c r="D538" s="24"/>
      <c r="E538" s="24"/>
      <c r="F538" s="24"/>
      <c r="G538" s="24"/>
      <c r="H538" s="24"/>
      <c r="I538" s="69" t="s">
        <v>369</v>
      </c>
      <c r="J538" s="24"/>
      <c r="K538" s="24"/>
      <c r="L538" s="24"/>
      <c r="M538" s="24"/>
      <c r="N538" s="24"/>
      <c r="O538" s="70" t="s">
        <v>375</v>
      </c>
      <c r="P538" s="23">
        <v>2427827</v>
      </c>
      <c r="Q538" s="23" t="s">
        <v>10639</v>
      </c>
      <c r="R538" s="23" t="s">
        <v>10640</v>
      </c>
      <c r="S538" s="23" t="s">
        <v>129</v>
      </c>
      <c r="T538" s="23"/>
      <c r="U538" s="23"/>
      <c r="V538" s="23"/>
      <c r="W538" s="23" t="s">
        <v>56</v>
      </c>
      <c r="X538" s="23">
        <v>0</v>
      </c>
      <c r="Y538" s="23">
        <v>0</v>
      </c>
      <c r="Z538" s="23" t="s">
        <v>56</v>
      </c>
      <c r="AA538" s="23" t="s">
        <v>56</v>
      </c>
      <c r="AB538" s="23" t="s">
        <v>56</v>
      </c>
      <c r="AC538" s="23">
        <v>0</v>
      </c>
      <c r="AD538" s="23"/>
      <c r="AE538" s="23">
        <v>0</v>
      </c>
      <c r="AF538" s="23">
        <v>0</v>
      </c>
      <c r="AG538" s="23" t="s">
        <v>58</v>
      </c>
      <c r="AH538" s="23">
        <v>0</v>
      </c>
      <c r="AI538" s="24" t="s">
        <v>59</v>
      </c>
      <c r="AJ538" s="24" t="s">
        <v>60</v>
      </c>
      <c r="AK538" s="24"/>
      <c r="AL538" s="23" t="s">
        <v>61</v>
      </c>
      <c r="AM538" s="23" t="s">
        <v>133</v>
      </c>
      <c r="AN538" s="23" t="s">
        <v>451</v>
      </c>
      <c r="AO538" s="23" t="s">
        <v>88</v>
      </c>
      <c r="AP538" s="23" t="s">
        <v>89</v>
      </c>
      <c r="AQ538" s="23" t="s">
        <v>90</v>
      </c>
      <c r="AR538" s="23" t="s">
        <v>1558</v>
      </c>
      <c r="AS538" s="23" t="s">
        <v>92</v>
      </c>
      <c r="AT538" s="23" t="s">
        <v>68</v>
      </c>
      <c r="AU538" s="23" t="s">
        <v>93</v>
      </c>
      <c r="AV538" s="23" t="s">
        <v>10561</v>
      </c>
      <c r="AW538" s="23" t="s">
        <v>202</v>
      </c>
      <c r="AX538" s="23">
        <v>0</v>
      </c>
      <c r="AY538" s="23" t="s">
        <v>10641</v>
      </c>
      <c r="AZ538" s="134" t="s">
        <v>4058</v>
      </c>
      <c r="BA538" s="134">
        <v>42816</v>
      </c>
      <c r="BB538" s="23">
        <v>0</v>
      </c>
      <c r="BC538" s="134">
        <v>42816</v>
      </c>
      <c r="BD538" s="41" t="s">
        <v>10561</v>
      </c>
      <c r="BE538" s="42">
        <v>268</v>
      </c>
      <c r="BF538" s="43">
        <v>8.9333333333333336</v>
      </c>
    </row>
    <row r="539" spans="1:58" x14ac:dyDescent="0.25">
      <c r="A539" s="105" t="s">
        <v>10544</v>
      </c>
      <c r="B539" s="24" t="s">
        <v>10644</v>
      </c>
      <c r="C539" s="24"/>
      <c r="D539" s="24"/>
      <c r="E539" s="24"/>
      <c r="F539" s="24"/>
      <c r="G539" s="24"/>
      <c r="H539" s="24"/>
      <c r="I539" s="69" t="s">
        <v>369</v>
      </c>
      <c r="J539" s="24"/>
      <c r="K539" s="24"/>
      <c r="L539" s="24"/>
      <c r="M539" s="24"/>
      <c r="N539" s="24"/>
      <c r="O539" s="70" t="s">
        <v>375</v>
      </c>
      <c r="P539" s="23">
        <v>2428073</v>
      </c>
      <c r="Q539" s="23" t="s">
        <v>10642</v>
      </c>
      <c r="R539" s="23" t="s">
        <v>10643</v>
      </c>
      <c r="S539" s="23" t="s">
        <v>129</v>
      </c>
      <c r="T539" s="23"/>
      <c r="U539" s="23"/>
      <c r="V539" s="23"/>
      <c r="W539" s="23" t="s">
        <v>56</v>
      </c>
      <c r="X539" s="23">
        <v>0</v>
      </c>
      <c r="Y539" s="23">
        <v>0</v>
      </c>
      <c r="Z539" s="23" t="s">
        <v>56</v>
      </c>
      <c r="AA539" s="23" t="s">
        <v>56</v>
      </c>
      <c r="AB539" s="23" t="s">
        <v>56</v>
      </c>
      <c r="AC539" s="23">
        <v>0</v>
      </c>
      <c r="AD539" s="23"/>
      <c r="AE539" s="23">
        <v>0</v>
      </c>
      <c r="AF539" s="23">
        <v>0</v>
      </c>
      <c r="AG539" s="23" t="s">
        <v>58</v>
      </c>
      <c r="AH539" s="23">
        <v>0</v>
      </c>
      <c r="AI539" s="24" t="s">
        <v>59</v>
      </c>
      <c r="AJ539" s="24" t="s">
        <v>60</v>
      </c>
      <c r="AK539" s="24"/>
      <c r="AL539" s="23" t="s">
        <v>61</v>
      </c>
      <c r="AM539" s="23" t="s">
        <v>133</v>
      </c>
      <c r="AN539" s="23" t="s">
        <v>538</v>
      </c>
      <c r="AO539" s="23" t="s">
        <v>88</v>
      </c>
      <c r="AP539" s="23" t="s">
        <v>89</v>
      </c>
      <c r="AQ539" s="23" t="s">
        <v>103</v>
      </c>
      <c r="AR539" s="23" t="s">
        <v>7784</v>
      </c>
      <c r="AS539" s="23" t="s">
        <v>92</v>
      </c>
      <c r="AT539" s="23" t="s">
        <v>68</v>
      </c>
      <c r="AU539" s="23" t="s">
        <v>93</v>
      </c>
      <c r="AV539" s="23" t="s">
        <v>10561</v>
      </c>
      <c r="AW539" s="23" t="s">
        <v>202</v>
      </c>
      <c r="AX539" s="23">
        <v>0</v>
      </c>
      <c r="AY539" s="23" t="s">
        <v>10644</v>
      </c>
      <c r="AZ539" s="134" t="s">
        <v>4094</v>
      </c>
      <c r="BA539" s="134">
        <v>42816</v>
      </c>
      <c r="BB539" s="23">
        <v>0</v>
      </c>
      <c r="BC539" s="134">
        <v>42816</v>
      </c>
      <c r="BD539" s="41" t="s">
        <v>10561</v>
      </c>
      <c r="BE539" s="42">
        <v>268</v>
      </c>
      <c r="BF539" s="43">
        <v>8.9333333333333336</v>
      </c>
    </row>
    <row r="540" spans="1:58" x14ac:dyDescent="0.25">
      <c r="A540" s="105" t="s">
        <v>10544</v>
      </c>
      <c r="B540" s="24" t="s">
        <v>10647</v>
      </c>
      <c r="C540" s="24"/>
      <c r="D540" s="24"/>
      <c r="E540" s="24"/>
      <c r="F540" s="24"/>
      <c r="G540" s="24"/>
      <c r="H540" s="24"/>
      <c r="I540" s="69" t="s">
        <v>369</v>
      </c>
      <c r="J540" s="24"/>
      <c r="K540" s="24"/>
      <c r="L540" s="24"/>
      <c r="M540" s="24"/>
      <c r="N540" s="24"/>
      <c r="O540" s="70" t="s">
        <v>375</v>
      </c>
      <c r="P540" s="23">
        <v>2496093</v>
      </c>
      <c r="Q540" s="23" t="s">
        <v>10645</v>
      </c>
      <c r="R540" s="23" t="s">
        <v>10646</v>
      </c>
      <c r="S540" s="23" t="s">
        <v>52</v>
      </c>
      <c r="T540" s="23"/>
      <c r="U540" s="23"/>
      <c r="V540" s="23"/>
      <c r="W540" s="23" t="s">
        <v>56</v>
      </c>
      <c r="X540" s="23">
        <v>0</v>
      </c>
      <c r="Y540" s="23">
        <v>0</v>
      </c>
      <c r="Z540" s="23" t="s">
        <v>56</v>
      </c>
      <c r="AA540" s="23" t="s">
        <v>56</v>
      </c>
      <c r="AB540" s="23" t="s">
        <v>56</v>
      </c>
      <c r="AC540" s="23">
        <v>0</v>
      </c>
      <c r="AD540" s="23"/>
      <c r="AE540" s="23">
        <v>0</v>
      </c>
      <c r="AF540" s="23">
        <v>0</v>
      </c>
      <c r="AG540" s="23" t="s">
        <v>58</v>
      </c>
      <c r="AH540" s="23">
        <v>0</v>
      </c>
      <c r="AI540" s="24" t="s">
        <v>59</v>
      </c>
      <c r="AJ540" s="24" t="s">
        <v>60</v>
      </c>
      <c r="AK540" s="24"/>
      <c r="AL540" s="23" t="s">
        <v>61</v>
      </c>
      <c r="AM540" s="23" t="s">
        <v>133</v>
      </c>
      <c r="AN540" s="23" t="s">
        <v>87</v>
      </c>
      <c r="AO540" s="23" t="s">
        <v>88</v>
      </c>
      <c r="AP540" s="23" t="s">
        <v>169</v>
      </c>
      <c r="AQ540" s="23" t="s">
        <v>103</v>
      </c>
      <c r="AR540" s="23" t="s">
        <v>134</v>
      </c>
      <c r="AS540" s="23" t="s">
        <v>92</v>
      </c>
      <c r="AT540" s="23" t="s">
        <v>68</v>
      </c>
      <c r="AU540" s="23" t="s">
        <v>93</v>
      </c>
      <c r="AV540" s="23" t="s">
        <v>10552</v>
      </c>
      <c r="AW540" s="23" t="s">
        <v>124</v>
      </c>
      <c r="AX540" s="23">
        <v>0</v>
      </c>
      <c r="AY540" s="23" t="s">
        <v>10647</v>
      </c>
      <c r="AZ540" s="134" t="s">
        <v>10648</v>
      </c>
      <c r="BA540" s="134">
        <v>42997</v>
      </c>
      <c r="BB540" s="23">
        <v>0</v>
      </c>
      <c r="BC540" s="134">
        <v>42997</v>
      </c>
      <c r="BD540" s="41" t="s">
        <v>10552</v>
      </c>
      <c r="BE540" s="42">
        <v>86</v>
      </c>
      <c r="BF540" s="43">
        <v>2.8666666666666667</v>
      </c>
    </row>
    <row r="541" spans="1:58" x14ac:dyDescent="0.25">
      <c r="A541" s="105" t="s">
        <v>10544</v>
      </c>
      <c r="B541" s="24" t="s">
        <v>10653</v>
      </c>
      <c r="C541" s="24"/>
      <c r="D541" s="24"/>
      <c r="E541" s="24"/>
      <c r="F541" s="24"/>
      <c r="G541" s="24"/>
      <c r="H541" s="24"/>
      <c r="I541" s="69" t="s">
        <v>369</v>
      </c>
      <c r="J541" s="24"/>
      <c r="K541" s="24"/>
      <c r="L541" s="24"/>
      <c r="M541" s="24"/>
      <c r="N541" s="24"/>
      <c r="O541" s="70" t="s">
        <v>375</v>
      </c>
      <c r="P541" s="23">
        <v>1732162</v>
      </c>
      <c r="Q541" s="23" t="s">
        <v>10649</v>
      </c>
      <c r="R541" s="23" t="s">
        <v>10650</v>
      </c>
      <c r="S541" s="23" t="s">
        <v>52</v>
      </c>
      <c r="T541" s="23" t="s">
        <v>10651</v>
      </c>
      <c r="U541" s="23" t="s">
        <v>2351</v>
      </c>
      <c r="V541" s="23" t="s">
        <v>10652</v>
      </c>
      <c r="W541" s="23" t="s">
        <v>56</v>
      </c>
      <c r="X541" s="23">
        <v>0</v>
      </c>
      <c r="Y541" s="23">
        <v>0</v>
      </c>
      <c r="Z541" s="23" t="s">
        <v>56</v>
      </c>
      <c r="AA541" s="23" t="s">
        <v>56</v>
      </c>
      <c r="AB541" s="23" t="s">
        <v>56</v>
      </c>
      <c r="AC541" s="23">
        <v>0</v>
      </c>
      <c r="AD541" s="23" t="s">
        <v>102</v>
      </c>
      <c r="AE541" s="23">
        <v>0</v>
      </c>
      <c r="AF541" s="23">
        <v>0</v>
      </c>
      <c r="AG541" s="23" t="s">
        <v>58</v>
      </c>
      <c r="AH541" s="23">
        <v>0</v>
      </c>
      <c r="AI541" s="24" t="s">
        <v>59</v>
      </c>
      <c r="AJ541" s="24" t="s">
        <v>60</v>
      </c>
      <c r="AK541" s="24"/>
      <c r="AL541" s="23" t="s">
        <v>61</v>
      </c>
      <c r="AM541" s="23" t="s">
        <v>270</v>
      </c>
      <c r="AN541" s="23" t="s">
        <v>199</v>
      </c>
      <c r="AO541" s="23" t="s">
        <v>88</v>
      </c>
      <c r="AP541" s="23" t="s">
        <v>153</v>
      </c>
      <c r="AQ541" s="23" t="s">
        <v>65</v>
      </c>
      <c r="AR541" s="23" t="s">
        <v>1063</v>
      </c>
      <c r="AS541" s="23" t="s">
        <v>67</v>
      </c>
      <c r="AT541" s="23" t="s">
        <v>68</v>
      </c>
      <c r="AU541" s="23" t="s">
        <v>93</v>
      </c>
      <c r="AV541" s="23" t="s">
        <v>10552</v>
      </c>
      <c r="AW541" s="23" t="s">
        <v>202</v>
      </c>
      <c r="AX541" s="23">
        <v>0</v>
      </c>
      <c r="AY541" s="23" t="s">
        <v>10653</v>
      </c>
      <c r="AZ541" s="134" t="s">
        <v>10654</v>
      </c>
      <c r="BA541" s="134">
        <v>41569</v>
      </c>
      <c r="BB541" s="23">
        <v>0</v>
      </c>
      <c r="BC541" s="134">
        <v>41569</v>
      </c>
      <c r="BD541" s="41" t="s">
        <v>10552</v>
      </c>
      <c r="BE541" s="42">
        <v>1514</v>
      </c>
      <c r="BF541" s="43">
        <v>50.466666666666669</v>
      </c>
    </row>
    <row r="542" spans="1:58" x14ac:dyDescent="0.25">
      <c r="A542" s="105" t="s">
        <v>10544</v>
      </c>
      <c r="B542" s="24" t="s">
        <v>10659</v>
      </c>
      <c r="C542" s="24"/>
      <c r="D542" s="24"/>
      <c r="E542" s="24"/>
      <c r="F542" s="24"/>
      <c r="G542" s="24"/>
      <c r="H542" s="24"/>
      <c r="I542" s="69" t="s">
        <v>369</v>
      </c>
      <c r="J542" s="24"/>
      <c r="K542" s="24"/>
      <c r="L542" s="24"/>
      <c r="M542" s="24"/>
      <c r="N542" s="24"/>
      <c r="O542" s="70" t="s">
        <v>375</v>
      </c>
      <c r="P542" s="23">
        <v>1678570</v>
      </c>
      <c r="Q542" s="23" t="s">
        <v>10655</v>
      </c>
      <c r="R542" s="23" t="s">
        <v>10656</v>
      </c>
      <c r="S542" s="23" t="s">
        <v>52</v>
      </c>
      <c r="T542" s="23"/>
      <c r="U542" s="23" t="s">
        <v>10657</v>
      </c>
      <c r="V542" s="23" t="s">
        <v>10658</v>
      </c>
      <c r="W542" s="23" t="s">
        <v>56</v>
      </c>
      <c r="X542" s="23">
        <v>0</v>
      </c>
      <c r="Y542" s="23">
        <v>0</v>
      </c>
      <c r="Z542" s="23" t="s">
        <v>56</v>
      </c>
      <c r="AA542" s="23" t="s">
        <v>56</v>
      </c>
      <c r="AB542" s="23" t="s">
        <v>56</v>
      </c>
      <c r="AC542" s="23">
        <v>0</v>
      </c>
      <c r="AD542" s="23"/>
      <c r="AE542" s="23">
        <v>0</v>
      </c>
      <c r="AF542" s="23">
        <v>0</v>
      </c>
      <c r="AG542" s="23" t="s">
        <v>58</v>
      </c>
      <c r="AH542" s="23">
        <v>0</v>
      </c>
      <c r="AI542" s="24" t="s">
        <v>59</v>
      </c>
      <c r="AJ542" s="24" t="s">
        <v>60</v>
      </c>
      <c r="AK542" s="24"/>
      <c r="AL542" s="23" t="s">
        <v>61</v>
      </c>
      <c r="AM542" s="23" t="s">
        <v>270</v>
      </c>
      <c r="AN542" s="23" t="s">
        <v>199</v>
      </c>
      <c r="AO542" s="23" t="s">
        <v>64</v>
      </c>
      <c r="AP542" s="23" t="s">
        <v>169</v>
      </c>
      <c r="AQ542" s="23" t="s">
        <v>65</v>
      </c>
      <c r="AR542" s="23" t="s">
        <v>4709</v>
      </c>
      <c r="AS542" s="23" t="s">
        <v>67</v>
      </c>
      <c r="AT542" s="23" t="s">
        <v>68</v>
      </c>
      <c r="AU542" s="23" t="s">
        <v>93</v>
      </c>
      <c r="AV542" s="23" t="s">
        <v>10561</v>
      </c>
      <c r="AW542" s="23" t="s">
        <v>155</v>
      </c>
      <c r="AX542" s="23">
        <v>0</v>
      </c>
      <c r="AY542" s="23" t="s">
        <v>10659</v>
      </c>
      <c r="AZ542" s="134" t="s">
        <v>7274</v>
      </c>
      <c r="BA542" s="134">
        <v>41474</v>
      </c>
      <c r="BB542" s="23">
        <v>0</v>
      </c>
      <c r="BC542" s="134">
        <v>41474</v>
      </c>
      <c r="BD542" s="41" t="s">
        <v>10561</v>
      </c>
      <c r="BE542" s="42">
        <v>1610</v>
      </c>
      <c r="BF542" s="43">
        <v>53.666666666666664</v>
      </c>
    </row>
    <row r="543" spans="1:58" x14ac:dyDescent="0.25">
      <c r="A543" s="105" t="s">
        <v>10544</v>
      </c>
      <c r="B543" s="24" t="s">
        <v>10662</v>
      </c>
      <c r="C543" s="24"/>
      <c r="D543" s="24"/>
      <c r="E543" s="24"/>
      <c r="F543" s="24"/>
      <c r="G543" s="24"/>
      <c r="H543" s="24"/>
      <c r="I543" s="69" t="s">
        <v>369</v>
      </c>
      <c r="J543" s="24"/>
      <c r="K543" s="24"/>
      <c r="L543" s="24"/>
      <c r="M543" s="24"/>
      <c r="N543" s="24"/>
      <c r="O543" s="38" t="s">
        <v>49</v>
      </c>
      <c r="P543" s="23">
        <v>1337059</v>
      </c>
      <c r="Q543" s="23" t="s">
        <v>10660</v>
      </c>
      <c r="R543" s="23" t="s">
        <v>10661</v>
      </c>
      <c r="S543" s="23" t="s">
        <v>52</v>
      </c>
      <c r="T543" s="23"/>
      <c r="U543" s="23"/>
      <c r="V543" s="23"/>
      <c r="W543" s="23" t="s">
        <v>56</v>
      </c>
      <c r="X543" s="23">
        <v>0</v>
      </c>
      <c r="Y543" s="23">
        <v>0</v>
      </c>
      <c r="Z543" s="23" t="s">
        <v>56</v>
      </c>
      <c r="AA543" s="23" t="s">
        <v>56</v>
      </c>
      <c r="AB543" s="23" t="s">
        <v>56</v>
      </c>
      <c r="AC543" s="23">
        <v>0</v>
      </c>
      <c r="AD543" s="23"/>
      <c r="AE543" s="23">
        <v>0</v>
      </c>
      <c r="AF543" s="23">
        <v>0</v>
      </c>
      <c r="AG543" s="23" t="s">
        <v>58</v>
      </c>
      <c r="AH543" s="23">
        <v>0</v>
      </c>
      <c r="AI543" s="24" t="s">
        <v>59</v>
      </c>
      <c r="AJ543" s="24" t="s">
        <v>60</v>
      </c>
      <c r="AK543" s="24"/>
      <c r="AL543" s="23" t="s">
        <v>61</v>
      </c>
      <c r="AM543" s="23" t="s">
        <v>270</v>
      </c>
      <c r="AN543" s="23" t="s">
        <v>199</v>
      </c>
      <c r="AO543" s="23" t="s">
        <v>64</v>
      </c>
      <c r="AP543" s="23" t="s">
        <v>169</v>
      </c>
      <c r="AQ543" s="23" t="s">
        <v>65</v>
      </c>
      <c r="AR543" s="23" t="s">
        <v>1765</v>
      </c>
      <c r="AS543" s="23" t="s">
        <v>92</v>
      </c>
      <c r="AT543" s="23" t="s">
        <v>68</v>
      </c>
      <c r="AU543" s="23" t="s">
        <v>93</v>
      </c>
      <c r="AV543" s="23" t="s">
        <v>10561</v>
      </c>
      <c r="AW543" s="23" t="s">
        <v>155</v>
      </c>
      <c r="AX543" s="23">
        <v>0</v>
      </c>
      <c r="AY543" s="23" t="s">
        <v>10662</v>
      </c>
      <c r="AZ543" s="134" t="s">
        <v>10663</v>
      </c>
      <c r="BA543" s="134">
        <v>40721</v>
      </c>
      <c r="BB543" s="23">
        <v>0</v>
      </c>
      <c r="BC543" s="134">
        <v>40721</v>
      </c>
      <c r="BD543" s="41" t="s">
        <v>10561</v>
      </c>
      <c r="BE543" s="42">
        <v>2363</v>
      </c>
      <c r="BF543" s="43">
        <v>78.766666666666666</v>
      </c>
    </row>
    <row r="544" spans="1:58" x14ac:dyDescent="0.25">
      <c r="A544" s="105" t="s">
        <v>10544</v>
      </c>
      <c r="B544" s="24" t="s">
        <v>10666</v>
      </c>
      <c r="C544" s="24"/>
      <c r="D544" s="24"/>
      <c r="E544" s="24"/>
      <c r="F544" s="24"/>
      <c r="G544" s="24"/>
      <c r="H544" s="24"/>
      <c r="I544" s="69" t="s">
        <v>369</v>
      </c>
      <c r="J544" s="24"/>
      <c r="K544" s="24"/>
      <c r="L544" s="24"/>
      <c r="M544" s="24"/>
      <c r="N544" s="24"/>
      <c r="O544" s="38" t="s">
        <v>49</v>
      </c>
      <c r="P544" s="23">
        <v>1043687</v>
      </c>
      <c r="Q544" s="23" t="s">
        <v>10664</v>
      </c>
      <c r="R544" s="23" t="s">
        <v>10665</v>
      </c>
      <c r="S544" s="23" t="s">
        <v>52</v>
      </c>
      <c r="T544" s="23"/>
      <c r="U544" s="23"/>
      <c r="V544" s="23"/>
      <c r="W544" s="23" t="s">
        <v>56</v>
      </c>
      <c r="X544" s="23">
        <v>0</v>
      </c>
      <c r="Y544" s="23">
        <v>0</v>
      </c>
      <c r="Z544" s="23" t="s">
        <v>56</v>
      </c>
      <c r="AA544" s="23" t="s">
        <v>56</v>
      </c>
      <c r="AB544" s="23" t="s">
        <v>56</v>
      </c>
      <c r="AC544" s="23">
        <v>0</v>
      </c>
      <c r="AD544" s="23"/>
      <c r="AE544" s="23">
        <v>0</v>
      </c>
      <c r="AF544" s="23">
        <v>0</v>
      </c>
      <c r="AG544" s="23" t="s">
        <v>58</v>
      </c>
      <c r="AH544" s="23">
        <v>0</v>
      </c>
      <c r="AI544" s="24" t="s">
        <v>59</v>
      </c>
      <c r="AJ544" s="24" t="s">
        <v>60</v>
      </c>
      <c r="AK544" s="24"/>
      <c r="AL544" s="23" t="s">
        <v>61</v>
      </c>
      <c r="AM544" s="23" t="s">
        <v>270</v>
      </c>
      <c r="AN544" s="23" t="s">
        <v>199</v>
      </c>
      <c r="AO544" s="23" t="s">
        <v>88</v>
      </c>
      <c r="AP544" s="23" t="s">
        <v>65</v>
      </c>
      <c r="AQ544" s="23" t="s">
        <v>65</v>
      </c>
      <c r="AR544" s="23" t="s">
        <v>485</v>
      </c>
      <c r="AS544" s="23" t="s">
        <v>92</v>
      </c>
      <c r="AT544" s="23" t="s">
        <v>68</v>
      </c>
      <c r="AU544" s="23" t="s">
        <v>93</v>
      </c>
      <c r="AV544" s="23" t="s">
        <v>10552</v>
      </c>
      <c r="AW544" s="23" t="s">
        <v>274</v>
      </c>
      <c r="AX544" s="23">
        <v>0</v>
      </c>
      <c r="AY544" s="23" t="s">
        <v>10666</v>
      </c>
      <c r="AZ544" s="134" t="s">
        <v>10667</v>
      </c>
      <c r="BA544" s="134">
        <v>39990</v>
      </c>
      <c r="BB544" s="23">
        <v>0</v>
      </c>
      <c r="BC544" s="134">
        <v>39990</v>
      </c>
      <c r="BD544" s="41" t="s">
        <v>10552</v>
      </c>
      <c r="BE544" s="42">
        <v>3093</v>
      </c>
      <c r="BF544" s="43">
        <v>103.1</v>
      </c>
    </row>
    <row r="545" spans="1:58" x14ac:dyDescent="0.25">
      <c r="A545" s="105" t="s">
        <v>10544</v>
      </c>
      <c r="B545" s="24" t="s">
        <v>10670</v>
      </c>
      <c r="C545" s="24"/>
      <c r="D545" s="24"/>
      <c r="E545" s="24"/>
      <c r="F545" s="24"/>
      <c r="G545" s="24"/>
      <c r="H545" s="24"/>
      <c r="I545" s="69" t="s">
        <v>369</v>
      </c>
      <c r="J545" s="24"/>
      <c r="K545" s="24"/>
      <c r="L545" s="24"/>
      <c r="M545" s="24"/>
      <c r="N545" s="24"/>
      <c r="O545" s="70" t="s">
        <v>375</v>
      </c>
      <c r="P545" s="23">
        <v>1501621</v>
      </c>
      <c r="Q545" s="23" t="s">
        <v>10668</v>
      </c>
      <c r="R545" s="23" t="s">
        <v>10669</v>
      </c>
      <c r="S545" s="23" t="s">
        <v>52</v>
      </c>
      <c r="T545" s="23"/>
      <c r="U545" s="23" t="s">
        <v>5957</v>
      </c>
      <c r="V545" s="23"/>
      <c r="W545" s="23" t="s">
        <v>56</v>
      </c>
      <c r="X545" s="23">
        <v>0</v>
      </c>
      <c r="Y545" s="23">
        <v>0</v>
      </c>
      <c r="Z545" s="23" t="s">
        <v>56</v>
      </c>
      <c r="AA545" s="23" t="s">
        <v>56</v>
      </c>
      <c r="AB545" s="23" t="s">
        <v>56</v>
      </c>
      <c r="AC545" s="23">
        <v>0</v>
      </c>
      <c r="AD545" s="23"/>
      <c r="AE545" s="23">
        <v>0</v>
      </c>
      <c r="AF545" s="23">
        <v>0</v>
      </c>
      <c r="AG545" s="23" t="s">
        <v>58</v>
      </c>
      <c r="AH545" s="23">
        <v>0</v>
      </c>
      <c r="AI545" s="24" t="s">
        <v>59</v>
      </c>
      <c r="AJ545" s="24" t="s">
        <v>60</v>
      </c>
      <c r="AK545" s="24"/>
      <c r="AL545" s="23" t="s">
        <v>61</v>
      </c>
      <c r="AM545" s="23" t="s">
        <v>270</v>
      </c>
      <c r="AN545" s="23" t="s">
        <v>199</v>
      </c>
      <c r="AO545" s="23" t="s">
        <v>88</v>
      </c>
      <c r="AP545" s="23" t="s">
        <v>187</v>
      </c>
      <c r="AQ545" s="23" t="s">
        <v>65</v>
      </c>
      <c r="AR545" s="23" t="s">
        <v>3294</v>
      </c>
      <c r="AS545" s="23" t="s">
        <v>92</v>
      </c>
      <c r="AT545" s="23" t="s">
        <v>68</v>
      </c>
      <c r="AU545" s="23" t="s">
        <v>93</v>
      </c>
      <c r="AV545" s="23" t="s">
        <v>10552</v>
      </c>
      <c r="AW545" s="23" t="s">
        <v>274</v>
      </c>
      <c r="AX545" s="23">
        <v>0</v>
      </c>
      <c r="AY545" s="23" t="s">
        <v>10670</v>
      </c>
      <c r="AZ545" s="134" t="s">
        <v>10671</v>
      </c>
      <c r="BA545" s="134">
        <v>41132</v>
      </c>
      <c r="BB545" s="23">
        <v>0</v>
      </c>
      <c r="BC545" s="134">
        <v>41132</v>
      </c>
      <c r="BD545" s="41" t="s">
        <v>10552</v>
      </c>
      <c r="BE545" s="42">
        <v>1951</v>
      </c>
      <c r="BF545" s="43">
        <v>65.033333333333331</v>
      </c>
    </row>
    <row r="546" spans="1:58" x14ac:dyDescent="0.25">
      <c r="A546" s="105" t="s">
        <v>10544</v>
      </c>
      <c r="B546" s="24" t="s">
        <v>10674</v>
      </c>
      <c r="C546" s="24"/>
      <c r="D546" s="24"/>
      <c r="E546" s="24"/>
      <c r="F546" s="24"/>
      <c r="G546" s="24"/>
      <c r="H546" s="24"/>
      <c r="I546" s="69" t="s">
        <v>369</v>
      </c>
      <c r="J546" s="24"/>
      <c r="K546" s="24"/>
      <c r="L546" s="24"/>
      <c r="M546" s="24"/>
      <c r="N546" s="24"/>
      <c r="O546" s="70" t="s">
        <v>375</v>
      </c>
      <c r="P546" s="23">
        <v>2081268</v>
      </c>
      <c r="Q546" s="23" t="s">
        <v>10672</v>
      </c>
      <c r="R546" s="23" t="s">
        <v>10673</v>
      </c>
      <c r="S546" s="23" t="s">
        <v>52</v>
      </c>
      <c r="T546" s="23"/>
      <c r="U546" s="23"/>
      <c r="V546" s="23"/>
      <c r="W546" s="23" t="s">
        <v>56</v>
      </c>
      <c r="X546" s="23">
        <v>0</v>
      </c>
      <c r="Y546" s="23">
        <v>0</v>
      </c>
      <c r="Z546" s="23" t="s">
        <v>56</v>
      </c>
      <c r="AA546" s="23" t="s">
        <v>56</v>
      </c>
      <c r="AB546" s="23" t="s">
        <v>56</v>
      </c>
      <c r="AC546" s="23">
        <v>0</v>
      </c>
      <c r="AD546" s="23"/>
      <c r="AE546" s="23">
        <v>0</v>
      </c>
      <c r="AF546" s="23">
        <v>0</v>
      </c>
      <c r="AG546" s="23" t="s">
        <v>58</v>
      </c>
      <c r="AH546" s="23">
        <v>0</v>
      </c>
      <c r="AI546" s="24" t="s">
        <v>59</v>
      </c>
      <c r="AJ546" s="24" t="s">
        <v>60</v>
      </c>
      <c r="AK546" s="24"/>
      <c r="AL546" s="23" t="s">
        <v>61</v>
      </c>
      <c r="AM546" s="23" t="s">
        <v>62</v>
      </c>
      <c r="AN546" s="23" t="s">
        <v>142</v>
      </c>
      <c r="AO546" s="23" t="s">
        <v>245</v>
      </c>
      <c r="AP546" s="23" t="s">
        <v>187</v>
      </c>
      <c r="AQ546" s="23" t="s">
        <v>65</v>
      </c>
      <c r="AR546" s="23" t="s">
        <v>201</v>
      </c>
      <c r="AS546" s="23" t="s">
        <v>92</v>
      </c>
      <c r="AT546" s="23" t="s">
        <v>68</v>
      </c>
      <c r="AU546" s="23" t="s">
        <v>93</v>
      </c>
      <c r="AV546" s="23" t="s">
        <v>10552</v>
      </c>
      <c r="AW546" s="23" t="s">
        <v>155</v>
      </c>
      <c r="AX546" s="23">
        <v>0</v>
      </c>
      <c r="AY546" s="23" t="s">
        <v>10674</v>
      </c>
      <c r="AZ546" s="134" t="s">
        <v>10675</v>
      </c>
      <c r="BA546" s="134">
        <v>42125</v>
      </c>
      <c r="BB546" s="23">
        <v>0</v>
      </c>
      <c r="BC546" s="134">
        <v>42125</v>
      </c>
      <c r="BD546" s="41" t="s">
        <v>10552</v>
      </c>
      <c r="BE546" s="42">
        <v>958</v>
      </c>
      <c r="BF546" s="43">
        <v>31.933333333333334</v>
      </c>
    </row>
    <row r="547" spans="1:58" x14ac:dyDescent="0.25">
      <c r="A547" s="105" t="s">
        <v>10544</v>
      </c>
      <c r="B547" s="24" t="s">
        <v>10678</v>
      </c>
      <c r="C547" s="24"/>
      <c r="D547" s="24"/>
      <c r="E547" s="24"/>
      <c r="F547" s="24"/>
      <c r="G547" s="24"/>
      <c r="H547" s="24"/>
      <c r="I547" s="69" t="s">
        <v>369</v>
      </c>
      <c r="J547" s="24"/>
      <c r="K547" s="24"/>
      <c r="L547" s="24"/>
      <c r="M547" s="24"/>
      <c r="N547" s="24"/>
      <c r="O547" s="70" t="s">
        <v>375</v>
      </c>
      <c r="P547" s="23">
        <v>2308111</v>
      </c>
      <c r="Q547" s="23" t="s">
        <v>10676</v>
      </c>
      <c r="R547" s="23" t="s">
        <v>10677</v>
      </c>
      <c r="S547" s="23" t="s">
        <v>52</v>
      </c>
      <c r="T547" s="23"/>
      <c r="U547" s="23" t="s">
        <v>1528</v>
      </c>
      <c r="V547" s="23"/>
      <c r="W547" s="23" t="s">
        <v>56</v>
      </c>
      <c r="X547" s="23">
        <v>0</v>
      </c>
      <c r="Y547" s="23">
        <v>0</v>
      </c>
      <c r="Z547" s="23" t="s">
        <v>56</v>
      </c>
      <c r="AA547" s="23" t="s">
        <v>56</v>
      </c>
      <c r="AB547" s="23" t="s">
        <v>56</v>
      </c>
      <c r="AC547" s="23">
        <v>0</v>
      </c>
      <c r="AD547" s="23"/>
      <c r="AE547" s="23">
        <v>0</v>
      </c>
      <c r="AF547" s="23">
        <v>0</v>
      </c>
      <c r="AG547" s="23" t="s">
        <v>58</v>
      </c>
      <c r="AH547" s="23">
        <v>0</v>
      </c>
      <c r="AI547" s="24" t="s">
        <v>59</v>
      </c>
      <c r="AJ547" s="24" t="s">
        <v>60</v>
      </c>
      <c r="AK547" s="24"/>
      <c r="AL547" s="23" t="s">
        <v>61</v>
      </c>
      <c r="AM547" s="23" t="s">
        <v>62</v>
      </c>
      <c r="AN547" s="23" t="s">
        <v>63</v>
      </c>
      <c r="AO547" s="23" t="s">
        <v>88</v>
      </c>
      <c r="AP547" s="23" t="s">
        <v>218</v>
      </c>
      <c r="AQ547" s="23" t="s">
        <v>65</v>
      </c>
      <c r="AR547" s="23" t="s">
        <v>1958</v>
      </c>
      <c r="AS547" s="23" t="s">
        <v>92</v>
      </c>
      <c r="AT547" s="23" t="s">
        <v>68</v>
      </c>
      <c r="AU547" s="23" t="s">
        <v>93</v>
      </c>
      <c r="AV547" s="23" t="s">
        <v>10561</v>
      </c>
      <c r="AW547" s="23" t="s">
        <v>155</v>
      </c>
      <c r="AX547" s="23">
        <v>0</v>
      </c>
      <c r="AY547" s="23" t="s">
        <v>10678</v>
      </c>
      <c r="AZ547" s="134" t="s">
        <v>2789</v>
      </c>
      <c r="BA547" s="134">
        <v>42609</v>
      </c>
      <c r="BB547" s="23">
        <v>0</v>
      </c>
      <c r="BC547" s="134">
        <v>42609</v>
      </c>
      <c r="BD547" s="41" t="s">
        <v>10561</v>
      </c>
      <c r="BE547" s="42">
        <v>475</v>
      </c>
      <c r="BF547" s="43">
        <v>15.833333333333334</v>
      </c>
    </row>
    <row r="548" spans="1:58" x14ac:dyDescent="0.25">
      <c r="A548" s="105" t="s">
        <v>10544</v>
      </c>
      <c r="B548" s="24" t="s">
        <v>10681</v>
      </c>
      <c r="C548" s="24"/>
      <c r="D548" s="24"/>
      <c r="E548" s="24"/>
      <c r="F548" s="24"/>
      <c r="G548" s="24"/>
      <c r="H548" s="24"/>
      <c r="I548" s="69" t="s">
        <v>369</v>
      </c>
      <c r="J548" s="24"/>
      <c r="K548" s="24"/>
      <c r="L548" s="24"/>
      <c r="M548" s="24"/>
      <c r="N548" s="24"/>
      <c r="O548" s="70" t="s">
        <v>375</v>
      </c>
      <c r="P548" s="23">
        <v>2242813</v>
      </c>
      <c r="Q548" s="23" t="s">
        <v>10679</v>
      </c>
      <c r="R548" s="23" t="s">
        <v>10680</v>
      </c>
      <c r="S548" s="23" t="s">
        <v>52</v>
      </c>
      <c r="T548" s="23"/>
      <c r="U548" s="23" t="s">
        <v>3978</v>
      </c>
      <c r="V548" s="23"/>
      <c r="W548" s="23" t="s">
        <v>56</v>
      </c>
      <c r="X548" s="23">
        <v>0</v>
      </c>
      <c r="Y548" s="23">
        <v>0</v>
      </c>
      <c r="Z548" s="23" t="s">
        <v>56</v>
      </c>
      <c r="AA548" s="23" t="s">
        <v>56</v>
      </c>
      <c r="AB548" s="23" t="s">
        <v>56</v>
      </c>
      <c r="AC548" s="23">
        <v>0</v>
      </c>
      <c r="AD548" s="23"/>
      <c r="AE548" s="23">
        <v>0</v>
      </c>
      <c r="AF548" s="23">
        <v>0</v>
      </c>
      <c r="AG548" s="23" t="s">
        <v>58</v>
      </c>
      <c r="AH548" s="23">
        <v>0</v>
      </c>
      <c r="AI548" s="24" t="s">
        <v>59</v>
      </c>
      <c r="AJ548" s="24" t="s">
        <v>60</v>
      </c>
      <c r="AK548" s="24"/>
      <c r="AL548" s="23" t="s">
        <v>61</v>
      </c>
      <c r="AM548" s="23" t="s">
        <v>62</v>
      </c>
      <c r="AN548" s="23" t="s">
        <v>451</v>
      </c>
      <c r="AO548" s="23" t="s">
        <v>88</v>
      </c>
      <c r="AP548" s="23" t="s">
        <v>347</v>
      </c>
      <c r="AQ548" s="23" t="s">
        <v>65</v>
      </c>
      <c r="AR548" s="23" t="s">
        <v>4642</v>
      </c>
      <c r="AS548" s="23" t="s">
        <v>92</v>
      </c>
      <c r="AT548" s="23" t="s">
        <v>68</v>
      </c>
      <c r="AU548" s="23" t="s">
        <v>93</v>
      </c>
      <c r="AV548" s="23" t="s">
        <v>10561</v>
      </c>
      <c r="AW548" s="23" t="s">
        <v>155</v>
      </c>
      <c r="AX548" s="23">
        <v>0</v>
      </c>
      <c r="AY548" s="23" t="s">
        <v>10681</v>
      </c>
      <c r="AZ548" s="134" t="s">
        <v>10682</v>
      </c>
      <c r="BA548" s="134">
        <v>42479</v>
      </c>
      <c r="BB548" s="23">
        <v>0</v>
      </c>
      <c r="BC548" s="134">
        <v>42479</v>
      </c>
      <c r="BD548" s="41" t="s">
        <v>10561</v>
      </c>
      <c r="BE548" s="42">
        <v>605</v>
      </c>
      <c r="BF548" s="43">
        <v>20.166666666666668</v>
      </c>
    </row>
    <row r="549" spans="1:58" x14ac:dyDescent="0.25">
      <c r="A549" s="105" t="s">
        <v>10544</v>
      </c>
      <c r="B549" s="24" t="s">
        <v>10686</v>
      </c>
      <c r="C549" s="24"/>
      <c r="D549" s="24"/>
      <c r="E549" s="24"/>
      <c r="F549" s="24"/>
      <c r="G549" s="24"/>
      <c r="H549" s="24"/>
      <c r="I549" s="69" t="s">
        <v>369</v>
      </c>
      <c r="J549" s="24"/>
      <c r="K549" s="24"/>
      <c r="L549" s="24"/>
      <c r="M549" s="24"/>
      <c r="N549" s="24"/>
      <c r="O549" s="70" t="s">
        <v>375</v>
      </c>
      <c r="P549" s="23">
        <v>1982826</v>
      </c>
      <c r="Q549" s="23" t="s">
        <v>10683</v>
      </c>
      <c r="R549" s="23" t="s">
        <v>10684</v>
      </c>
      <c r="S549" s="23" t="s">
        <v>52</v>
      </c>
      <c r="T549" s="23"/>
      <c r="U549" s="23"/>
      <c r="V549" s="23"/>
      <c r="W549" s="23" t="s">
        <v>56</v>
      </c>
      <c r="X549" s="23">
        <v>0</v>
      </c>
      <c r="Y549" s="23">
        <v>0</v>
      </c>
      <c r="Z549" s="23" t="s">
        <v>56</v>
      </c>
      <c r="AA549" s="23" t="s">
        <v>56</v>
      </c>
      <c r="AB549" s="23" t="s">
        <v>56</v>
      </c>
      <c r="AC549" s="23">
        <v>0</v>
      </c>
      <c r="AD549" s="23"/>
      <c r="AE549" s="23">
        <v>0</v>
      </c>
      <c r="AF549" s="23">
        <v>0</v>
      </c>
      <c r="AG549" s="23" t="s">
        <v>58</v>
      </c>
      <c r="AH549" s="23">
        <v>0</v>
      </c>
      <c r="AI549" s="24" t="s">
        <v>59</v>
      </c>
      <c r="AJ549" s="24" t="s">
        <v>60</v>
      </c>
      <c r="AK549" s="24"/>
      <c r="AL549" s="23" t="s">
        <v>61</v>
      </c>
      <c r="AM549" s="23" t="s">
        <v>62</v>
      </c>
      <c r="AN549" s="23" t="s">
        <v>87</v>
      </c>
      <c r="AO549" s="23" t="s">
        <v>88</v>
      </c>
      <c r="AP549" s="23" t="s">
        <v>169</v>
      </c>
      <c r="AQ549" s="23" t="s">
        <v>65</v>
      </c>
      <c r="AR549" s="23" t="s">
        <v>10685</v>
      </c>
      <c r="AS549" s="23" t="s">
        <v>92</v>
      </c>
      <c r="AT549" s="23" t="s">
        <v>68</v>
      </c>
      <c r="AU549" s="23" t="s">
        <v>93</v>
      </c>
      <c r="AV549" s="23" t="s">
        <v>10561</v>
      </c>
      <c r="AW549" s="23" t="s">
        <v>155</v>
      </c>
      <c r="AX549" s="23">
        <v>0</v>
      </c>
      <c r="AY549" s="23" t="s">
        <v>10686</v>
      </c>
      <c r="AZ549" s="134" t="s">
        <v>2737</v>
      </c>
      <c r="BA549" s="134">
        <v>41964</v>
      </c>
      <c r="BB549" s="23">
        <v>0</v>
      </c>
      <c r="BC549" s="134">
        <v>41964</v>
      </c>
      <c r="BD549" s="41" t="s">
        <v>10561</v>
      </c>
      <c r="BE549" s="42">
        <v>1120</v>
      </c>
      <c r="BF549" s="43">
        <v>37.333333333333336</v>
      </c>
    </row>
    <row r="550" spans="1:58" x14ac:dyDescent="0.25">
      <c r="A550" s="105" t="s">
        <v>10544</v>
      </c>
      <c r="B550" s="24" t="s">
        <v>10689</v>
      </c>
      <c r="C550" s="24"/>
      <c r="D550" s="24"/>
      <c r="E550" s="24"/>
      <c r="F550" s="24"/>
      <c r="G550" s="24"/>
      <c r="H550" s="24"/>
      <c r="I550" s="69" t="s">
        <v>369</v>
      </c>
      <c r="J550" s="24"/>
      <c r="K550" s="24"/>
      <c r="L550" s="24"/>
      <c r="M550" s="24"/>
      <c r="N550" s="24"/>
      <c r="O550" s="70" t="s">
        <v>375</v>
      </c>
      <c r="P550" s="23">
        <v>2015373</v>
      </c>
      <c r="Q550" s="23" t="s">
        <v>10687</v>
      </c>
      <c r="R550" s="23" t="s">
        <v>10688</v>
      </c>
      <c r="S550" s="23" t="s">
        <v>52</v>
      </c>
      <c r="T550" s="23"/>
      <c r="U550" s="23"/>
      <c r="V550" s="23"/>
      <c r="W550" s="23" t="s">
        <v>56</v>
      </c>
      <c r="X550" s="23">
        <v>0</v>
      </c>
      <c r="Y550" s="23">
        <v>0</v>
      </c>
      <c r="Z550" s="23" t="s">
        <v>56</v>
      </c>
      <c r="AA550" s="23" t="s">
        <v>56</v>
      </c>
      <c r="AB550" s="23" t="s">
        <v>56</v>
      </c>
      <c r="AC550" s="23">
        <v>0</v>
      </c>
      <c r="AD550" s="23"/>
      <c r="AE550" s="23">
        <v>0</v>
      </c>
      <c r="AF550" s="23">
        <v>0</v>
      </c>
      <c r="AG550" s="23" t="s">
        <v>58</v>
      </c>
      <c r="AH550" s="23">
        <v>0</v>
      </c>
      <c r="AI550" s="24" t="s">
        <v>59</v>
      </c>
      <c r="AJ550" s="24" t="s">
        <v>60</v>
      </c>
      <c r="AK550" s="24"/>
      <c r="AL550" s="23" t="s">
        <v>61</v>
      </c>
      <c r="AM550" s="23" t="s">
        <v>62</v>
      </c>
      <c r="AN550" s="23" t="s">
        <v>451</v>
      </c>
      <c r="AO550" s="23" t="s">
        <v>88</v>
      </c>
      <c r="AP550" s="23" t="s">
        <v>89</v>
      </c>
      <c r="AQ550" s="23" t="s">
        <v>103</v>
      </c>
      <c r="AR550" s="23" t="s">
        <v>1078</v>
      </c>
      <c r="AS550" s="23" t="s">
        <v>67</v>
      </c>
      <c r="AT550" s="23" t="s">
        <v>68</v>
      </c>
      <c r="AU550" s="23" t="s">
        <v>93</v>
      </c>
      <c r="AV550" s="23" t="s">
        <v>10574</v>
      </c>
      <c r="AW550" s="23" t="s">
        <v>155</v>
      </c>
      <c r="AX550" s="23">
        <v>0</v>
      </c>
      <c r="AY550" s="23" t="s">
        <v>10689</v>
      </c>
      <c r="AZ550" s="134" t="s">
        <v>5927</v>
      </c>
      <c r="BA550" s="134">
        <v>42019</v>
      </c>
      <c r="BB550" s="23">
        <v>0</v>
      </c>
      <c r="BC550" s="134">
        <v>42019</v>
      </c>
      <c r="BD550" s="41" t="s">
        <v>10574</v>
      </c>
      <c r="BE550" s="42">
        <v>1063</v>
      </c>
      <c r="BF550" s="43">
        <v>35.43333333333333</v>
      </c>
    </row>
    <row r="551" spans="1:58" x14ac:dyDescent="0.25">
      <c r="A551" s="105" t="s">
        <v>10544</v>
      </c>
      <c r="B551" s="24" t="s">
        <v>10693</v>
      </c>
      <c r="C551" s="24"/>
      <c r="D551" s="24"/>
      <c r="E551" s="24"/>
      <c r="F551" s="24"/>
      <c r="G551" s="24"/>
      <c r="H551" s="24"/>
      <c r="I551" s="69" t="s">
        <v>369</v>
      </c>
      <c r="J551" s="24"/>
      <c r="K551" s="24"/>
      <c r="L551" s="24"/>
      <c r="M551" s="24"/>
      <c r="N551" s="24"/>
      <c r="O551" s="70" t="s">
        <v>375</v>
      </c>
      <c r="P551" s="23">
        <v>1905358</v>
      </c>
      <c r="Q551" s="23" t="s">
        <v>10690</v>
      </c>
      <c r="R551" s="23" t="s">
        <v>10691</v>
      </c>
      <c r="S551" s="23" t="s">
        <v>52</v>
      </c>
      <c r="T551" s="23" t="s">
        <v>10692</v>
      </c>
      <c r="U551" s="23"/>
      <c r="V551" s="23"/>
      <c r="W551" s="23" t="s">
        <v>56</v>
      </c>
      <c r="X551" s="23">
        <v>0</v>
      </c>
      <c r="Y551" s="23">
        <v>0</v>
      </c>
      <c r="Z551" s="23" t="s">
        <v>56</v>
      </c>
      <c r="AA551" s="23" t="s">
        <v>56</v>
      </c>
      <c r="AB551" s="23" t="s">
        <v>56</v>
      </c>
      <c r="AC551" s="23">
        <v>0</v>
      </c>
      <c r="AD551" s="23"/>
      <c r="AE551" s="23">
        <v>0</v>
      </c>
      <c r="AF551" s="23">
        <v>0</v>
      </c>
      <c r="AG551" s="23" t="s">
        <v>58</v>
      </c>
      <c r="AH551" s="23">
        <v>0</v>
      </c>
      <c r="AI551" s="24" t="s">
        <v>59</v>
      </c>
      <c r="AJ551" s="24" t="s">
        <v>60</v>
      </c>
      <c r="AK551" s="24"/>
      <c r="AL551" s="23" t="s">
        <v>61</v>
      </c>
      <c r="AM551" s="23" t="s">
        <v>62</v>
      </c>
      <c r="AN551" s="23" t="s">
        <v>405</v>
      </c>
      <c r="AO551" s="23" t="s">
        <v>64</v>
      </c>
      <c r="AP551" s="23" t="s">
        <v>187</v>
      </c>
      <c r="AQ551" s="23" t="s">
        <v>65</v>
      </c>
      <c r="AR551" s="23" t="s">
        <v>2111</v>
      </c>
      <c r="AS551" s="23" t="s">
        <v>92</v>
      </c>
      <c r="AT551" s="23" t="s">
        <v>68</v>
      </c>
      <c r="AU551" s="23" t="s">
        <v>93</v>
      </c>
      <c r="AV551" s="23" t="s">
        <v>10561</v>
      </c>
      <c r="AW551" s="23" t="s">
        <v>155</v>
      </c>
      <c r="AX551" s="23">
        <v>0</v>
      </c>
      <c r="AY551" s="23" t="s">
        <v>10693</v>
      </c>
      <c r="AZ551" s="134" t="s">
        <v>461</v>
      </c>
      <c r="BA551" s="134">
        <v>41865</v>
      </c>
      <c r="BB551" s="23">
        <v>0</v>
      </c>
      <c r="BC551" s="134">
        <v>41865</v>
      </c>
      <c r="BD551" s="41" t="s">
        <v>10561</v>
      </c>
      <c r="BE551" s="42">
        <v>1219</v>
      </c>
      <c r="BF551" s="43">
        <v>40.633333333333333</v>
      </c>
    </row>
    <row r="552" spans="1:58" x14ac:dyDescent="0.25">
      <c r="A552" s="105" t="s">
        <v>10544</v>
      </c>
      <c r="B552" s="24" t="s">
        <v>10696</v>
      </c>
      <c r="C552" s="24"/>
      <c r="D552" s="24"/>
      <c r="E552" s="24"/>
      <c r="F552" s="24"/>
      <c r="G552" s="24"/>
      <c r="H552" s="24"/>
      <c r="I552" s="69" t="s">
        <v>369</v>
      </c>
      <c r="J552" s="24"/>
      <c r="K552" s="24"/>
      <c r="L552" s="24"/>
      <c r="M552" s="24"/>
      <c r="N552" s="24"/>
      <c r="O552" s="70" t="s">
        <v>375</v>
      </c>
      <c r="P552" s="23">
        <v>2327678</v>
      </c>
      <c r="Q552" s="23" t="s">
        <v>10694</v>
      </c>
      <c r="R552" s="23" t="s">
        <v>10695</v>
      </c>
      <c r="S552" s="23" t="s">
        <v>52</v>
      </c>
      <c r="T552" s="23"/>
      <c r="U552" s="23" t="s">
        <v>3578</v>
      </c>
      <c r="V552" s="23"/>
      <c r="W552" s="23" t="s">
        <v>56</v>
      </c>
      <c r="X552" s="23">
        <v>0</v>
      </c>
      <c r="Y552" s="23">
        <v>0</v>
      </c>
      <c r="Z552" s="23" t="s">
        <v>56</v>
      </c>
      <c r="AA552" s="23" t="s">
        <v>56</v>
      </c>
      <c r="AB552" s="23" t="s">
        <v>56</v>
      </c>
      <c r="AC552" s="23">
        <v>0</v>
      </c>
      <c r="AD552" s="23"/>
      <c r="AE552" s="23">
        <v>0</v>
      </c>
      <c r="AF552" s="23">
        <v>0</v>
      </c>
      <c r="AG552" s="23" t="s">
        <v>58</v>
      </c>
      <c r="AH552" s="23">
        <v>0</v>
      </c>
      <c r="AI552" s="24" t="s">
        <v>150</v>
      </c>
      <c r="AJ552" s="24" t="s">
        <v>60</v>
      </c>
      <c r="AK552" s="24"/>
      <c r="AL552" s="23" t="s">
        <v>61</v>
      </c>
      <c r="AM552" s="23" t="s">
        <v>62</v>
      </c>
      <c r="AN552" s="23" t="s">
        <v>151</v>
      </c>
      <c r="AO552" s="23" t="s">
        <v>260</v>
      </c>
      <c r="AP552" s="23" t="s">
        <v>187</v>
      </c>
      <c r="AQ552" s="23" t="s">
        <v>65</v>
      </c>
      <c r="AR552" s="23" t="s">
        <v>1063</v>
      </c>
      <c r="AS552" s="23" t="s">
        <v>67</v>
      </c>
      <c r="AT552" s="23" t="s">
        <v>68</v>
      </c>
      <c r="AU552" s="23" t="s">
        <v>93</v>
      </c>
      <c r="AV552" s="23" t="s">
        <v>10552</v>
      </c>
      <c r="AW552" s="23" t="s">
        <v>115</v>
      </c>
      <c r="AX552" s="23">
        <v>0</v>
      </c>
      <c r="AY552" s="23" t="s">
        <v>10696</v>
      </c>
      <c r="AZ552" s="134" t="s">
        <v>4529</v>
      </c>
      <c r="BA552" s="134">
        <v>42635</v>
      </c>
      <c r="BB552" s="23">
        <v>0</v>
      </c>
      <c r="BC552" s="134">
        <v>42635</v>
      </c>
      <c r="BD552" s="41" t="s">
        <v>10552</v>
      </c>
      <c r="BE552" s="42">
        <v>448</v>
      </c>
      <c r="BF552" s="43">
        <v>14.933333333333334</v>
      </c>
    </row>
    <row r="553" spans="1:58" x14ac:dyDescent="0.25">
      <c r="A553" s="105" t="s">
        <v>10544</v>
      </c>
      <c r="B553" s="24" t="s">
        <v>10699</v>
      </c>
      <c r="C553" s="24"/>
      <c r="D553" s="24"/>
      <c r="E553" s="24"/>
      <c r="F553" s="24"/>
      <c r="G553" s="24"/>
      <c r="H553" s="24"/>
      <c r="I553" s="69" t="s">
        <v>48</v>
      </c>
      <c r="J553" s="24"/>
      <c r="K553" s="24"/>
      <c r="L553" s="24"/>
      <c r="M553" s="24"/>
      <c r="N553" s="24"/>
      <c r="O553" s="70" t="s">
        <v>375</v>
      </c>
      <c r="P553" s="23">
        <v>1941492</v>
      </c>
      <c r="Q553" s="23" t="s">
        <v>10697</v>
      </c>
      <c r="R553" s="23" t="s">
        <v>10698</v>
      </c>
      <c r="S553" s="23" t="s">
        <v>52</v>
      </c>
      <c r="T553" s="23"/>
      <c r="U553" s="23"/>
      <c r="V553" s="23"/>
      <c r="W553" s="23" t="s">
        <v>56</v>
      </c>
      <c r="X553" s="23">
        <v>0</v>
      </c>
      <c r="Y553" s="23">
        <v>0</v>
      </c>
      <c r="Z553" s="23" t="s">
        <v>56</v>
      </c>
      <c r="AA553" s="23" t="s">
        <v>56</v>
      </c>
      <c r="AB553" s="23" t="s">
        <v>56</v>
      </c>
      <c r="AC553" s="23">
        <v>0</v>
      </c>
      <c r="AD553" s="23"/>
      <c r="AE553" s="23">
        <v>0</v>
      </c>
      <c r="AF553" s="23">
        <v>0</v>
      </c>
      <c r="AG553" s="23" t="s">
        <v>58</v>
      </c>
      <c r="AH553" s="23">
        <v>0</v>
      </c>
      <c r="AI553" s="24" t="s">
        <v>59</v>
      </c>
      <c r="AJ553" s="24" t="s">
        <v>60</v>
      </c>
      <c r="AK553" s="24"/>
      <c r="AL553" s="23" t="s">
        <v>61</v>
      </c>
      <c r="AM553" s="23" t="s">
        <v>62</v>
      </c>
      <c r="AN553" s="23" t="s">
        <v>142</v>
      </c>
      <c r="AO553" s="23" t="s">
        <v>88</v>
      </c>
      <c r="AP553" s="23" t="s">
        <v>169</v>
      </c>
      <c r="AQ553" s="23" t="s">
        <v>65</v>
      </c>
      <c r="AR553" s="23" t="s">
        <v>3793</v>
      </c>
      <c r="AS553" s="23" t="s">
        <v>283</v>
      </c>
      <c r="AT553" s="23" t="s">
        <v>10573</v>
      </c>
      <c r="AU553" s="23" t="s">
        <v>93</v>
      </c>
      <c r="AV553" s="23" t="s">
        <v>10552</v>
      </c>
      <c r="AW553" s="23" t="s">
        <v>106</v>
      </c>
      <c r="AX553" s="23">
        <v>0</v>
      </c>
      <c r="AY553" s="23" t="s">
        <v>10699</v>
      </c>
      <c r="AZ553" s="134" t="s">
        <v>2031</v>
      </c>
      <c r="BA553" s="134">
        <v>41908</v>
      </c>
      <c r="BB553" s="23">
        <v>0</v>
      </c>
      <c r="BC553" s="134">
        <v>41908</v>
      </c>
      <c r="BD553" s="41" t="s">
        <v>10552</v>
      </c>
      <c r="BE553" s="42">
        <v>1175</v>
      </c>
      <c r="BF553" s="43">
        <v>39.166666666666664</v>
      </c>
    </row>
    <row r="554" spans="1:58" x14ac:dyDescent="0.25">
      <c r="A554" s="105" t="s">
        <v>10544</v>
      </c>
      <c r="B554" s="24" t="s">
        <v>10704</v>
      </c>
      <c r="C554" s="24"/>
      <c r="D554" s="24"/>
      <c r="E554" s="24"/>
      <c r="F554" s="24"/>
      <c r="G554" s="24"/>
      <c r="H554" s="24"/>
      <c r="I554" s="69" t="s">
        <v>369</v>
      </c>
      <c r="J554" s="24"/>
      <c r="K554" s="24"/>
      <c r="L554" s="24"/>
      <c r="M554" s="24"/>
      <c r="N554" s="24"/>
      <c r="O554" s="70" t="s">
        <v>375</v>
      </c>
      <c r="P554" s="23">
        <v>2492208</v>
      </c>
      <c r="Q554" s="23" t="s">
        <v>10700</v>
      </c>
      <c r="R554" s="23" t="s">
        <v>10701</v>
      </c>
      <c r="S554" s="23" t="s">
        <v>52</v>
      </c>
      <c r="T554" s="23" t="s">
        <v>10702</v>
      </c>
      <c r="U554" s="23" t="s">
        <v>10703</v>
      </c>
      <c r="V554" s="23"/>
      <c r="W554" s="23" t="s">
        <v>56</v>
      </c>
      <c r="X554" s="23">
        <v>0</v>
      </c>
      <c r="Y554" s="23">
        <v>0</v>
      </c>
      <c r="Z554" s="23" t="s">
        <v>56</v>
      </c>
      <c r="AA554" s="23" t="s">
        <v>56</v>
      </c>
      <c r="AB554" s="23" t="s">
        <v>56</v>
      </c>
      <c r="AC554" s="23">
        <v>0</v>
      </c>
      <c r="AD554" s="23"/>
      <c r="AE554" s="23">
        <v>0</v>
      </c>
      <c r="AF554" s="23">
        <v>0</v>
      </c>
      <c r="AG554" s="23" t="s">
        <v>58</v>
      </c>
      <c r="AH554" s="23">
        <v>0</v>
      </c>
      <c r="AI554" s="24" t="s">
        <v>59</v>
      </c>
      <c r="AJ554" s="24" t="s">
        <v>60</v>
      </c>
      <c r="AK554" s="24"/>
      <c r="AL554" s="23" t="s">
        <v>61</v>
      </c>
      <c r="AM554" s="23" t="s">
        <v>62</v>
      </c>
      <c r="AN554" s="23" t="s">
        <v>63</v>
      </c>
      <c r="AO554" s="23" t="s">
        <v>88</v>
      </c>
      <c r="AP554" s="23" t="s">
        <v>153</v>
      </c>
      <c r="AQ554" s="23" t="s">
        <v>90</v>
      </c>
      <c r="AR554" s="23" t="s">
        <v>215</v>
      </c>
      <c r="AS554" s="23" t="s">
        <v>105</v>
      </c>
      <c r="AT554" s="23" t="s">
        <v>68</v>
      </c>
      <c r="AU554" s="23" t="s">
        <v>93</v>
      </c>
      <c r="AV554" s="23" t="s">
        <v>10612</v>
      </c>
      <c r="AW554" s="23" t="s">
        <v>202</v>
      </c>
      <c r="AX554" s="23">
        <v>0</v>
      </c>
      <c r="AY554" s="23" t="s">
        <v>10704</v>
      </c>
      <c r="AZ554" s="134" t="s">
        <v>10705</v>
      </c>
      <c r="BA554" s="134">
        <v>42986</v>
      </c>
      <c r="BB554" s="23">
        <v>0</v>
      </c>
      <c r="BC554" s="134">
        <v>42986</v>
      </c>
      <c r="BD554" s="41" t="s">
        <v>10612</v>
      </c>
      <c r="BE554" s="42">
        <v>95</v>
      </c>
      <c r="BF554" s="43">
        <v>3.1666666666666665</v>
      </c>
    </row>
    <row r="555" spans="1:58" x14ac:dyDescent="0.25">
      <c r="A555" s="105" t="s">
        <v>10544</v>
      </c>
      <c r="B555" s="24" t="s">
        <v>10709</v>
      </c>
      <c r="C555" s="24"/>
      <c r="D555" s="24"/>
      <c r="E555" s="24"/>
      <c r="F555" s="24"/>
      <c r="G555" s="24"/>
      <c r="H555" s="24"/>
      <c r="I555" s="69" t="s">
        <v>369</v>
      </c>
      <c r="J555" s="24"/>
      <c r="K555" s="24"/>
      <c r="L555" s="24"/>
      <c r="M555" s="24"/>
      <c r="N555" s="24"/>
      <c r="O555" s="70" t="s">
        <v>375</v>
      </c>
      <c r="P555" s="23">
        <v>2257923</v>
      </c>
      <c r="Q555" s="23" t="s">
        <v>10706</v>
      </c>
      <c r="R555" s="23" t="s">
        <v>10707</v>
      </c>
      <c r="S555" s="23" t="s">
        <v>52</v>
      </c>
      <c r="T555" s="23"/>
      <c r="U555" s="23" t="s">
        <v>10708</v>
      </c>
      <c r="V555" s="23"/>
      <c r="W555" s="23" t="s">
        <v>56</v>
      </c>
      <c r="X555" s="23">
        <v>0</v>
      </c>
      <c r="Y555" s="23">
        <v>0</v>
      </c>
      <c r="Z555" s="23" t="s">
        <v>56</v>
      </c>
      <c r="AA555" s="23" t="s">
        <v>56</v>
      </c>
      <c r="AB555" s="23" t="s">
        <v>56</v>
      </c>
      <c r="AC555" s="23">
        <v>0</v>
      </c>
      <c r="AD555" s="23"/>
      <c r="AE555" s="23">
        <v>0</v>
      </c>
      <c r="AF555" s="23">
        <v>0</v>
      </c>
      <c r="AG555" s="23" t="s">
        <v>58</v>
      </c>
      <c r="AH555" s="23">
        <v>0</v>
      </c>
      <c r="AI555" s="24" t="s">
        <v>59</v>
      </c>
      <c r="AJ555" s="24" t="s">
        <v>60</v>
      </c>
      <c r="AK555" s="24"/>
      <c r="AL555" s="23" t="s">
        <v>61</v>
      </c>
      <c r="AM555" s="23" t="s">
        <v>62</v>
      </c>
      <c r="AN555" s="23" t="s">
        <v>142</v>
      </c>
      <c r="AO555" s="23" t="s">
        <v>88</v>
      </c>
      <c r="AP555" s="23" t="s">
        <v>153</v>
      </c>
      <c r="AQ555" s="23" t="s">
        <v>65</v>
      </c>
      <c r="AR555" s="23" t="s">
        <v>7466</v>
      </c>
      <c r="AS555" s="23" t="s">
        <v>92</v>
      </c>
      <c r="AT555" s="23" t="s">
        <v>68</v>
      </c>
      <c r="AU555" s="23" t="s">
        <v>93</v>
      </c>
      <c r="AV555" s="23" t="s">
        <v>10612</v>
      </c>
      <c r="AW555" s="23" t="s">
        <v>124</v>
      </c>
      <c r="AX555" s="23">
        <v>0</v>
      </c>
      <c r="AY555" s="23" t="s">
        <v>10709</v>
      </c>
      <c r="AZ555" s="134" t="s">
        <v>10710</v>
      </c>
      <c r="BA555" s="134">
        <v>42514</v>
      </c>
      <c r="BB555" s="23">
        <v>0</v>
      </c>
      <c r="BC555" s="134">
        <v>42514</v>
      </c>
      <c r="BD555" s="41" t="s">
        <v>10612</v>
      </c>
      <c r="BE555" s="42">
        <v>567</v>
      </c>
      <c r="BF555" s="43">
        <v>18.899999999999999</v>
      </c>
    </row>
    <row r="556" spans="1:58" x14ac:dyDescent="0.25">
      <c r="A556" s="105" t="s">
        <v>10544</v>
      </c>
      <c r="B556" s="24" t="s">
        <v>10714</v>
      </c>
      <c r="C556" s="24"/>
      <c r="D556" s="24"/>
      <c r="E556" s="24"/>
      <c r="F556" s="24"/>
      <c r="G556" s="24"/>
      <c r="H556" s="24"/>
      <c r="I556" s="69" t="s">
        <v>369</v>
      </c>
      <c r="J556" s="24"/>
      <c r="K556" s="24"/>
      <c r="L556" s="24"/>
      <c r="M556" s="24"/>
      <c r="N556" s="24"/>
      <c r="O556" s="70" t="s">
        <v>375</v>
      </c>
      <c r="P556" s="23">
        <v>2490717</v>
      </c>
      <c r="Q556" s="23" t="s">
        <v>10711</v>
      </c>
      <c r="R556" s="23" t="s">
        <v>10712</v>
      </c>
      <c r="S556" s="23" t="s">
        <v>52</v>
      </c>
      <c r="T556" s="23" t="s">
        <v>10713</v>
      </c>
      <c r="U556" s="23" t="s">
        <v>10703</v>
      </c>
      <c r="V556" s="23" t="s">
        <v>5040</v>
      </c>
      <c r="W556" s="23" t="s">
        <v>56</v>
      </c>
      <c r="X556" s="23">
        <v>0</v>
      </c>
      <c r="Y556" s="23">
        <v>0</v>
      </c>
      <c r="Z556" s="23" t="s">
        <v>56</v>
      </c>
      <c r="AA556" s="23" t="s">
        <v>56</v>
      </c>
      <c r="AB556" s="23" t="s">
        <v>56</v>
      </c>
      <c r="AC556" s="23">
        <v>0</v>
      </c>
      <c r="AD556" s="23"/>
      <c r="AE556" s="23">
        <v>0</v>
      </c>
      <c r="AF556" s="23">
        <v>0</v>
      </c>
      <c r="AG556" s="23" t="s">
        <v>58</v>
      </c>
      <c r="AH556" s="23">
        <v>0</v>
      </c>
      <c r="AI556" s="24" t="s">
        <v>59</v>
      </c>
      <c r="AJ556" s="24" t="s">
        <v>60</v>
      </c>
      <c r="AK556" s="24"/>
      <c r="AL556" s="23" t="s">
        <v>61</v>
      </c>
      <c r="AM556" s="23" t="s">
        <v>62</v>
      </c>
      <c r="AN556" s="23" t="s">
        <v>168</v>
      </c>
      <c r="AO556" s="23" t="s">
        <v>88</v>
      </c>
      <c r="AP556" s="23" t="s">
        <v>218</v>
      </c>
      <c r="AQ556" s="23" t="s">
        <v>65</v>
      </c>
      <c r="AR556" s="23" t="s">
        <v>123</v>
      </c>
      <c r="AS556" s="23" t="s">
        <v>105</v>
      </c>
      <c r="AT556" s="23" t="s">
        <v>68</v>
      </c>
      <c r="AU556" s="23" t="s">
        <v>93</v>
      </c>
      <c r="AV556" s="23" t="s">
        <v>10574</v>
      </c>
      <c r="AW556" s="23" t="s">
        <v>124</v>
      </c>
      <c r="AX556" s="23">
        <v>0</v>
      </c>
      <c r="AY556" s="23" t="s">
        <v>10714</v>
      </c>
      <c r="AZ556" s="134" t="s">
        <v>10715</v>
      </c>
      <c r="BA556" s="134">
        <v>42983</v>
      </c>
      <c r="BB556" s="23">
        <v>0</v>
      </c>
      <c r="BC556" s="134">
        <v>42983</v>
      </c>
      <c r="BD556" s="41" t="s">
        <v>10574</v>
      </c>
      <c r="BE556" s="42">
        <v>99</v>
      </c>
      <c r="BF556" s="43">
        <v>3.3</v>
      </c>
    </row>
    <row r="557" spans="1:58" x14ac:dyDescent="0.25">
      <c r="A557" s="105" t="s">
        <v>10544</v>
      </c>
      <c r="B557" s="24" t="s">
        <v>10721</v>
      </c>
      <c r="C557" s="24"/>
      <c r="D557" s="24"/>
      <c r="E557" s="24"/>
      <c r="F557" s="24"/>
      <c r="G557" s="24"/>
      <c r="H557" s="24"/>
      <c r="I557" s="69" t="s">
        <v>903</v>
      </c>
      <c r="J557" s="24"/>
      <c r="K557" s="24"/>
      <c r="L557" s="24"/>
      <c r="M557" s="24"/>
      <c r="N557" s="24"/>
      <c r="O557" s="70" t="s">
        <v>375</v>
      </c>
      <c r="P557" s="23">
        <v>2416894</v>
      </c>
      <c r="Q557" s="23" t="s">
        <v>10716</v>
      </c>
      <c r="R557" s="23" t="s">
        <v>10717</v>
      </c>
      <c r="S557" s="23" t="s">
        <v>52</v>
      </c>
      <c r="T557" s="23" t="s">
        <v>10718</v>
      </c>
      <c r="U557" s="23" t="s">
        <v>10719</v>
      </c>
      <c r="V557" s="23" t="s">
        <v>10720</v>
      </c>
      <c r="W557" s="23" t="s">
        <v>56</v>
      </c>
      <c r="X557" s="23">
        <v>0</v>
      </c>
      <c r="Y557" s="23">
        <v>3000</v>
      </c>
      <c r="Z557" s="23" t="s">
        <v>56</v>
      </c>
      <c r="AA557" s="23" t="s">
        <v>56</v>
      </c>
      <c r="AB557" s="23" t="s">
        <v>56</v>
      </c>
      <c r="AC557" s="23">
        <v>0</v>
      </c>
      <c r="AD557" s="23"/>
      <c r="AE557" s="23">
        <v>0</v>
      </c>
      <c r="AF557" s="23">
        <v>0</v>
      </c>
      <c r="AG557" s="23" t="s">
        <v>58</v>
      </c>
      <c r="AH557" s="23">
        <v>0</v>
      </c>
      <c r="AI557" s="24" t="s">
        <v>59</v>
      </c>
      <c r="AJ557" s="24" t="s">
        <v>60</v>
      </c>
      <c r="AK557" s="24"/>
      <c r="AL557" s="23" t="s">
        <v>61</v>
      </c>
      <c r="AM557" s="23" t="s">
        <v>62</v>
      </c>
      <c r="AN557" s="23" t="s">
        <v>168</v>
      </c>
      <c r="AO557" s="23" t="s">
        <v>88</v>
      </c>
      <c r="AP557" s="23" t="s">
        <v>89</v>
      </c>
      <c r="AQ557" s="23" t="s">
        <v>103</v>
      </c>
      <c r="AR557" s="23" t="s">
        <v>8428</v>
      </c>
      <c r="AS557" s="23" t="s">
        <v>283</v>
      </c>
      <c r="AT557" s="23" t="s">
        <v>10573</v>
      </c>
      <c r="AU557" s="23" t="s">
        <v>93</v>
      </c>
      <c r="AV557" s="23" t="s">
        <v>10552</v>
      </c>
      <c r="AW557" s="23" t="s">
        <v>94</v>
      </c>
      <c r="AX557" s="23">
        <v>0</v>
      </c>
      <c r="AY557" s="23" t="s">
        <v>10721</v>
      </c>
      <c r="AZ557" s="134" t="s">
        <v>10722</v>
      </c>
      <c r="BA557" s="134">
        <v>42782</v>
      </c>
      <c r="BB557" s="23">
        <v>0</v>
      </c>
      <c r="BC557" s="134">
        <v>42782</v>
      </c>
      <c r="BD557" s="41" t="s">
        <v>10552</v>
      </c>
      <c r="BE557" s="42">
        <v>301</v>
      </c>
      <c r="BF557" s="43">
        <v>10.033333333333333</v>
      </c>
    </row>
    <row r="558" spans="1:58" x14ac:dyDescent="0.25">
      <c r="A558" s="105" t="s">
        <v>10544</v>
      </c>
      <c r="B558" s="24" t="s">
        <v>10725</v>
      </c>
      <c r="C558" s="24"/>
      <c r="D558" s="24"/>
      <c r="E558" s="24"/>
      <c r="F558" s="24"/>
      <c r="G558" s="24"/>
      <c r="H558" s="24"/>
      <c r="I558" s="69" t="s">
        <v>369</v>
      </c>
      <c r="J558" s="24"/>
      <c r="K558" s="24"/>
      <c r="L558" s="24"/>
      <c r="M558" s="24"/>
      <c r="N558" s="24"/>
      <c r="O558" s="70" t="s">
        <v>375</v>
      </c>
      <c r="P558" s="23">
        <v>2394760</v>
      </c>
      <c r="Q558" s="23" t="s">
        <v>10723</v>
      </c>
      <c r="R558" s="23" t="s">
        <v>10724</v>
      </c>
      <c r="S558" s="23" t="s">
        <v>52</v>
      </c>
      <c r="T558" s="23"/>
      <c r="U558" s="23" t="s">
        <v>10482</v>
      </c>
      <c r="V558" s="23"/>
      <c r="W558" s="23" t="s">
        <v>56</v>
      </c>
      <c r="X558" s="23">
        <v>0</v>
      </c>
      <c r="Y558" s="23">
        <v>0</v>
      </c>
      <c r="Z558" s="23" t="s">
        <v>56</v>
      </c>
      <c r="AA558" s="23" t="s">
        <v>56</v>
      </c>
      <c r="AB558" s="23" t="s">
        <v>56</v>
      </c>
      <c r="AC558" s="23">
        <v>0</v>
      </c>
      <c r="AD558" s="23"/>
      <c r="AE558" s="23">
        <v>0</v>
      </c>
      <c r="AF558" s="23">
        <v>0</v>
      </c>
      <c r="AG558" s="23" t="s">
        <v>58</v>
      </c>
      <c r="AH558" s="23">
        <v>0</v>
      </c>
      <c r="AI558" s="24" t="s">
        <v>59</v>
      </c>
      <c r="AJ558" s="24" t="s">
        <v>60</v>
      </c>
      <c r="AK558" s="24"/>
      <c r="AL558" s="23" t="s">
        <v>61</v>
      </c>
      <c r="AM558" s="23" t="s">
        <v>62</v>
      </c>
      <c r="AN558" s="23" t="s">
        <v>63</v>
      </c>
      <c r="AO558" s="23" t="s">
        <v>88</v>
      </c>
      <c r="AP558" s="23" t="s">
        <v>89</v>
      </c>
      <c r="AQ558" s="23" t="s">
        <v>103</v>
      </c>
      <c r="AR558" s="23" t="s">
        <v>1382</v>
      </c>
      <c r="AS558" s="23" t="s">
        <v>92</v>
      </c>
      <c r="AT558" s="23" t="s">
        <v>68</v>
      </c>
      <c r="AU558" s="23" t="s">
        <v>93</v>
      </c>
      <c r="AV558" s="23" t="s">
        <v>10561</v>
      </c>
      <c r="AW558" s="23" t="s">
        <v>202</v>
      </c>
      <c r="AX558" s="23">
        <v>0</v>
      </c>
      <c r="AY558" s="23" t="s">
        <v>10725</v>
      </c>
      <c r="AZ558" s="134" t="s">
        <v>4711</v>
      </c>
      <c r="BA558" s="134">
        <v>42711</v>
      </c>
      <c r="BB558" s="23">
        <v>0</v>
      </c>
      <c r="BC558" s="134">
        <v>42711</v>
      </c>
      <c r="BD558" s="41" t="s">
        <v>10561</v>
      </c>
      <c r="BE558" s="42">
        <v>373</v>
      </c>
      <c r="BF558" s="43">
        <v>12.433333333333334</v>
      </c>
    </row>
    <row r="559" spans="1:58" x14ac:dyDescent="0.25">
      <c r="A559" s="105" t="s">
        <v>10544</v>
      </c>
      <c r="B559" s="24" t="s">
        <v>10729</v>
      </c>
      <c r="C559" s="24"/>
      <c r="D559" s="24"/>
      <c r="E559" s="24"/>
      <c r="F559" s="24"/>
      <c r="G559" s="24"/>
      <c r="H559" s="24"/>
      <c r="I559" s="69" t="s">
        <v>369</v>
      </c>
      <c r="J559" s="24"/>
      <c r="K559" s="24"/>
      <c r="L559" s="24"/>
      <c r="M559" s="24"/>
      <c r="N559" s="24"/>
      <c r="O559" s="70" t="s">
        <v>375</v>
      </c>
      <c r="P559" s="23">
        <v>2392742</v>
      </c>
      <c r="Q559" s="23" t="s">
        <v>10726</v>
      </c>
      <c r="R559" s="23" t="s">
        <v>10727</v>
      </c>
      <c r="S559" s="23" t="s">
        <v>52</v>
      </c>
      <c r="T559" s="23" t="s">
        <v>10728</v>
      </c>
      <c r="U559" s="23" t="s">
        <v>2929</v>
      </c>
      <c r="V559" s="23"/>
      <c r="W559" s="23" t="s">
        <v>56</v>
      </c>
      <c r="X559" s="23">
        <v>0</v>
      </c>
      <c r="Y559" s="23">
        <v>0</v>
      </c>
      <c r="Z559" s="23" t="s">
        <v>56</v>
      </c>
      <c r="AA559" s="23" t="s">
        <v>56</v>
      </c>
      <c r="AB559" s="23" t="s">
        <v>56</v>
      </c>
      <c r="AC559" s="23">
        <v>0</v>
      </c>
      <c r="AD559" s="23"/>
      <c r="AE559" s="23">
        <v>0</v>
      </c>
      <c r="AF559" s="23">
        <v>0</v>
      </c>
      <c r="AG559" s="23" t="s">
        <v>58</v>
      </c>
      <c r="AH559" s="23">
        <v>0</v>
      </c>
      <c r="AI559" s="24" t="s">
        <v>59</v>
      </c>
      <c r="AJ559" s="24" t="s">
        <v>60</v>
      </c>
      <c r="AK559" s="24"/>
      <c r="AL559" s="23" t="s">
        <v>61</v>
      </c>
      <c r="AM559" s="23" t="s">
        <v>62</v>
      </c>
      <c r="AN559" s="23" t="s">
        <v>451</v>
      </c>
      <c r="AO559" s="23" t="s">
        <v>88</v>
      </c>
      <c r="AP559" s="23" t="s">
        <v>89</v>
      </c>
      <c r="AQ559" s="23" t="s">
        <v>103</v>
      </c>
      <c r="AR559" s="23" t="s">
        <v>1516</v>
      </c>
      <c r="AS559" s="23" t="s">
        <v>1517</v>
      </c>
      <c r="AT559" s="23" t="s">
        <v>68</v>
      </c>
      <c r="AU559" s="23" t="s">
        <v>93</v>
      </c>
      <c r="AV559" s="23" t="s">
        <v>10561</v>
      </c>
      <c r="AW559" s="23" t="s">
        <v>124</v>
      </c>
      <c r="AX559" s="23">
        <v>0</v>
      </c>
      <c r="AY559" s="23" t="s">
        <v>10729</v>
      </c>
      <c r="AZ559" s="134" t="s">
        <v>6955</v>
      </c>
      <c r="BA559" s="134">
        <v>42705</v>
      </c>
      <c r="BB559" s="23">
        <v>0</v>
      </c>
      <c r="BC559" s="134">
        <v>42705</v>
      </c>
      <c r="BD559" s="41" t="s">
        <v>10561</v>
      </c>
      <c r="BE559" s="42">
        <v>379</v>
      </c>
      <c r="BF559" s="43">
        <v>12.633333333333333</v>
      </c>
    </row>
    <row r="560" spans="1:58" x14ac:dyDescent="0.25">
      <c r="A560" s="105" t="s">
        <v>10544</v>
      </c>
      <c r="B560" s="24" t="s">
        <v>10734</v>
      </c>
      <c r="C560" s="24"/>
      <c r="D560" s="24"/>
      <c r="E560" s="24"/>
      <c r="F560" s="24"/>
      <c r="G560" s="24"/>
      <c r="H560" s="24"/>
      <c r="I560" s="69" t="s">
        <v>369</v>
      </c>
      <c r="J560" s="24"/>
      <c r="K560" s="24"/>
      <c r="L560" s="24"/>
      <c r="M560" s="24"/>
      <c r="N560" s="24"/>
      <c r="O560" s="70" t="s">
        <v>375</v>
      </c>
      <c r="P560" s="23">
        <v>2496560</v>
      </c>
      <c r="Q560" s="23" t="s">
        <v>10730</v>
      </c>
      <c r="R560" s="23" t="s">
        <v>10731</v>
      </c>
      <c r="S560" s="23" t="s">
        <v>52</v>
      </c>
      <c r="T560" s="23" t="s">
        <v>10732</v>
      </c>
      <c r="U560" s="23" t="s">
        <v>10703</v>
      </c>
      <c r="V560" s="23"/>
      <c r="W560" s="23" t="s">
        <v>56</v>
      </c>
      <c r="X560" s="23">
        <v>0</v>
      </c>
      <c r="Y560" s="23">
        <v>0</v>
      </c>
      <c r="Z560" s="23" t="s">
        <v>56</v>
      </c>
      <c r="AA560" s="23" t="s">
        <v>56</v>
      </c>
      <c r="AB560" s="23" t="s">
        <v>56</v>
      </c>
      <c r="AC560" s="23">
        <v>0</v>
      </c>
      <c r="AD560" s="23" t="s">
        <v>102</v>
      </c>
      <c r="AE560" s="23">
        <v>0</v>
      </c>
      <c r="AF560" s="23">
        <v>0</v>
      </c>
      <c r="AG560" s="23" t="s">
        <v>58</v>
      </c>
      <c r="AH560" s="23">
        <v>0</v>
      </c>
      <c r="AI560" s="24" t="s">
        <v>59</v>
      </c>
      <c r="AJ560" s="24" t="s">
        <v>60</v>
      </c>
      <c r="AK560" s="24"/>
      <c r="AL560" s="23" t="s">
        <v>61</v>
      </c>
      <c r="AM560" s="23" t="s">
        <v>62</v>
      </c>
      <c r="AN560" s="23" t="s">
        <v>151</v>
      </c>
      <c r="AO560" s="23" t="s">
        <v>260</v>
      </c>
      <c r="AP560" s="23" t="s">
        <v>89</v>
      </c>
      <c r="AQ560" s="23" t="s">
        <v>90</v>
      </c>
      <c r="AR560" s="23" t="s">
        <v>271</v>
      </c>
      <c r="AS560" s="23" t="s">
        <v>272</v>
      </c>
      <c r="AT560" s="23" t="s">
        <v>273</v>
      </c>
      <c r="AU560" s="23" t="s">
        <v>93</v>
      </c>
      <c r="AV560" s="23" t="s">
        <v>10733</v>
      </c>
      <c r="AW560" s="23" t="s">
        <v>124</v>
      </c>
      <c r="AX560" s="23">
        <v>0</v>
      </c>
      <c r="AY560" s="23" t="s">
        <v>10734</v>
      </c>
      <c r="AZ560" s="134" t="s">
        <v>10735</v>
      </c>
      <c r="BA560" s="134">
        <v>42998</v>
      </c>
      <c r="BB560" s="23">
        <v>0</v>
      </c>
      <c r="BC560" s="134">
        <v>42998</v>
      </c>
      <c r="BD560" s="41" t="s">
        <v>10733</v>
      </c>
      <c r="BE560" s="42">
        <v>77</v>
      </c>
      <c r="BF560" s="43">
        <v>2.5666666666666669</v>
      </c>
    </row>
    <row r="561" spans="1:58" x14ac:dyDescent="0.25">
      <c r="A561" s="105" t="s">
        <v>10544</v>
      </c>
      <c r="B561" s="24" t="s">
        <v>10739</v>
      </c>
      <c r="C561" s="24"/>
      <c r="D561" s="24"/>
      <c r="E561" s="24"/>
      <c r="F561" s="24"/>
      <c r="G561" s="24"/>
      <c r="H561" s="24"/>
      <c r="I561" s="69" t="s">
        <v>902</v>
      </c>
      <c r="J561" s="24"/>
      <c r="K561" s="24"/>
      <c r="L561" s="24"/>
      <c r="M561" s="24"/>
      <c r="N561" s="24"/>
      <c r="O561" s="70" t="s">
        <v>375</v>
      </c>
      <c r="P561" s="23">
        <v>2396449</v>
      </c>
      <c r="Q561" s="23" t="s">
        <v>10736</v>
      </c>
      <c r="R561" s="23" t="s">
        <v>10737</v>
      </c>
      <c r="S561" s="23" t="s">
        <v>52</v>
      </c>
      <c r="T561" s="23"/>
      <c r="U561" s="23"/>
      <c r="V561" s="23"/>
      <c r="W561" s="23" t="s">
        <v>56</v>
      </c>
      <c r="X561" s="23">
        <v>0</v>
      </c>
      <c r="Y561" s="23">
        <v>0</v>
      </c>
      <c r="Z561" s="23" t="s">
        <v>56</v>
      </c>
      <c r="AA561" s="23" t="s">
        <v>56</v>
      </c>
      <c r="AB561" s="23" t="s">
        <v>56</v>
      </c>
      <c r="AC561" s="23">
        <v>0</v>
      </c>
      <c r="AD561" s="23"/>
      <c r="AE561" s="23">
        <v>0</v>
      </c>
      <c r="AF561" s="23">
        <v>0</v>
      </c>
      <c r="AG561" s="23" t="s">
        <v>58</v>
      </c>
      <c r="AH561" s="23">
        <v>0</v>
      </c>
      <c r="AI561" s="24" t="s">
        <v>59</v>
      </c>
      <c r="AJ561" s="24" t="s">
        <v>60</v>
      </c>
      <c r="AK561" s="24"/>
      <c r="AL561" s="23" t="s">
        <v>61</v>
      </c>
      <c r="AM561" s="23" t="s">
        <v>62</v>
      </c>
      <c r="AN561" s="23" t="s">
        <v>2467</v>
      </c>
      <c r="AO561" s="23" t="s">
        <v>512</v>
      </c>
      <c r="AP561" s="23" t="s">
        <v>187</v>
      </c>
      <c r="AQ561" s="23" t="s">
        <v>65</v>
      </c>
      <c r="AR561" s="23" t="s">
        <v>3227</v>
      </c>
      <c r="AS561" s="23" t="s">
        <v>1806</v>
      </c>
      <c r="AT561" s="23" t="s">
        <v>775</v>
      </c>
      <c r="AU561" s="23" t="s">
        <v>93</v>
      </c>
      <c r="AV561" s="23" t="s">
        <v>10738</v>
      </c>
      <c r="AW561" s="23" t="s">
        <v>262</v>
      </c>
      <c r="AX561" s="23">
        <v>0</v>
      </c>
      <c r="AY561" s="23" t="s">
        <v>10739</v>
      </c>
      <c r="AZ561" s="134" t="s">
        <v>2253</v>
      </c>
      <c r="BA561" s="134">
        <v>42716</v>
      </c>
      <c r="BB561" s="23">
        <v>0</v>
      </c>
      <c r="BC561" s="134">
        <v>42716</v>
      </c>
      <c r="BD561" s="41" t="s">
        <v>10738</v>
      </c>
      <c r="BE561" s="42">
        <v>361</v>
      </c>
      <c r="BF561" s="43">
        <v>12.033333333333333</v>
      </c>
    </row>
    <row r="562" spans="1:58" x14ac:dyDescent="0.25">
      <c r="A562" s="105" t="s">
        <v>10544</v>
      </c>
      <c r="B562" s="24" t="s">
        <v>10744</v>
      </c>
      <c r="C562" s="24"/>
      <c r="D562" s="24"/>
      <c r="E562" s="24"/>
      <c r="F562" s="24"/>
      <c r="G562" s="24"/>
      <c r="H562" s="24"/>
      <c r="I562" s="69" t="s">
        <v>48</v>
      </c>
      <c r="J562" s="24"/>
      <c r="K562" s="24"/>
      <c r="L562" s="24"/>
      <c r="M562" s="24"/>
      <c r="N562" s="24"/>
      <c r="O562" s="70" t="s">
        <v>375</v>
      </c>
      <c r="P562" s="23">
        <v>2481602</v>
      </c>
      <c r="Q562" s="23" t="s">
        <v>10740</v>
      </c>
      <c r="R562" s="23" t="s">
        <v>10741</v>
      </c>
      <c r="S562" s="23" t="s">
        <v>52</v>
      </c>
      <c r="T562" s="23" t="s">
        <v>10742</v>
      </c>
      <c r="U562" s="23" t="s">
        <v>10703</v>
      </c>
      <c r="V562" s="23"/>
      <c r="W562" s="23" t="s">
        <v>56</v>
      </c>
      <c r="X562" s="23">
        <v>0</v>
      </c>
      <c r="Y562" s="23">
        <v>0</v>
      </c>
      <c r="Z562" s="23" t="s">
        <v>56</v>
      </c>
      <c r="AA562" s="23" t="s">
        <v>56</v>
      </c>
      <c r="AB562" s="23" t="s">
        <v>56</v>
      </c>
      <c r="AC562" s="23">
        <v>0</v>
      </c>
      <c r="AD562" s="23" t="s">
        <v>102</v>
      </c>
      <c r="AE562" s="23">
        <v>0</v>
      </c>
      <c r="AF562" s="23">
        <v>0</v>
      </c>
      <c r="AG562" s="23" t="s">
        <v>58</v>
      </c>
      <c r="AH562" s="23">
        <v>0</v>
      </c>
      <c r="AI562" s="24" t="s">
        <v>59</v>
      </c>
      <c r="AJ562" s="24" t="s">
        <v>60</v>
      </c>
      <c r="AK562" s="24"/>
      <c r="AL562" s="23" t="s">
        <v>61</v>
      </c>
      <c r="AM562" s="23" t="s">
        <v>62</v>
      </c>
      <c r="AN562" s="23" t="s">
        <v>168</v>
      </c>
      <c r="AO562" s="23" t="s">
        <v>88</v>
      </c>
      <c r="AP562" s="23" t="s">
        <v>89</v>
      </c>
      <c r="AQ562" s="23" t="s">
        <v>90</v>
      </c>
      <c r="AR562" s="23" t="s">
        <v>10743</v>
      </c>
      <c r="AS562" s="23" t="s">
        <v>613</v>
      </c>
      <c r="AT562" s="23" t="s">
        <v>68</v>
      </c>
      <c r="AU562" s="23" t="s">
        <v>93</v>
      </c>
      <c r="AV562" s="23" t="s">
        <v>10620</v>
      </c>
      <c r="AW562" s="23" t="s">
        <v>70</v>
      </c>
      <c r="AX562" s="23">
        <v>0</v>
      </c>
      <c r="AY562" s="23" t="s">
        <v>10744</v>
      </c>
      <c r="AZ562" s="134" t="s">
        <v>10598</v>
      </c>
      <c r="BA562" s="134">
        <v>42958</v>
      </c>
      <c r="BB562" s="23">
        <v>0</v>
      </c>
      <c r="BC562" s="134">
        <v>42958</v>
      </c>
      <c r="BD562" s="41" t="s">
        <v>10620</v>
      </c>
      <c r="BE562" s="42">
        <v>122</v>
      </c>
      <c r="BF562" s="43">
        <v>4.0666666666666664</v>
      </c>
    </row>
    <row r="563" spans="1:58" x14ac:dyDescent="0.25">
      <c r="A563" s="105" t="s">
        <v>10544</v>
      </c>
      <c r="B563" s="24" t="s">
        <v>10748</v>
      </c>
      <c r="C563" s="24"/>
      <c r="D563" s="24"/>
      <c r="E563" s="24"/>
      <c r="F563" s="24"/>
      <c r="G563" s="24"/>
      <c r="H563" s="24"/>
      <c r="I563" s="69" t="s">
        <v>48</v>
      </c>
      <c r="J563" s="24"/>
      <c r="K563" s="24"/>
      <c r="L563" s="24"/>
      <c r="M563" s="24"/>
      <c r="N563" s="24"/>
      <c r="O563" s="70" t="s">
        <v>375</v>
      </c>
      <c r="P563" s="23">
        <v>2496149</v>
      </c>
      <c r="Q563" s="23" t="s">
        <v>10745</v>
      </c>
      <c r="R563" s="23" t="s">
        <v>10746</v>
      </c>
      <c r="S563" s="23" t="s">
        <v>52</v>
      </c>
      <c r="T563" s="23" t="s">
        <v>10747</v>
      </c>
      <c r="U563" s="23" t="s">
        <v>10703</v>
      </c>
      <c r="V563" s="23"/>
      <c r="W563" s="23" t="s">
        <v>56</v>
      </c>
      <c r="X563" s="23">
        <v>0</v>
      </c>
      <c r="Y563" s="23">
        <v>0</v>
      </c>
      <c r="Z563" s="23" t="s">
        <v>56</v>
      </c>
      <c r="AA563" s="23" t="s">
        <v>56</v>
      </c>
      <c r="AB563" s="23" t="s">
        <v>56</v>
      </c>
      <c r="AC563" s="23">
        <v>0</v>
      </c>
      <c r="AD563" s="23" t="s">
        <v>102</v>
      </c>
      <c r="AE563" s="23">
        <v>0</v>
      </c>
      <c r="AF563" s="23">
        <v>0</v>
      </c>
      <c r="AG563" s="23" t="s">
        <v>58</v>
      </c>
      <c r="AH563" s="23">
        <v>0</v>
      </c>
      <c r="AI563" s="24" t="s">
        <v>59</v>
      </c>
      <c r="AJ563" s="24" t="s">
        <v>60</v>
      </c>
      <c r="AK563" s="24"/>
      <c r="AL563" s="23" t="s">
        <v>61</v>
      </c>
      <c r="AM563" s="23" t="s">
        <v>62</v>
      </c>
      <c r="AN563" s="23" t="s">
        <v>451</v>
      </c>
      <c r="AO563" s="23" t="s">
        <v>88</v>
      </c>
      <c r="AP563" s="23" t="s">
        <v>187</v>
      </c>
      <c r="AQ563" s="23" t="s">
        <v>90</v>
      </c>
      <c r="AR563" s="23" t="s">
        <v>876</v>
      </c>
      <c r="AS563" s="23" t="s">
        <v>774</v>
      </c>
      <c r="AT563" s="23" t="s">
        <v>775</v>
      </c>
      <c r="AU563" s="23" t="s">
        <v>93</v>
      </c>
      <c r="AV563" s="23" t="s">
        <v>10552</v>
      </c>
      <c r="AW563" s="23" t="s">
        <v>70</v>
      </c>
      <c r="AX563" s="23">
        <v>0</v>
      </c>
      <c r="AY563" s="23" t="s">
        <v>10748</v>
      </c>
      <c r="AZ563" s="134" t="s">
        <v>10749</v>
      </c>
      <c r="BA563" s="134">
        <v>42997</v>
      </c>
      <c r="BB563" s="23">
        <v>0</v>
      </c>
      <c r="BC563" s="134">
        <v>42997</v>
      </c>
      <c r="BD563" s="41" t="s">
        <v>10552</v>
      </c>
      <c r="BE563" s="42">
        <v>86</v>
      </c>
      <c r="BF563" s="43">
        <v>2.8666666666666667</v>
      </c>
    </row>
    <row r="564" spans="1:58" x14ac:dyDescent="0.25">
      <c r="A564" s="105" t="s">
        <v>10544</v>
      </c>
      <c r="B564" s="24" t="s">
        <v>10756</v>
      </c>
      <c r="C564" s="24"/>
      <c r="D564" s="24"/>
      <c r="E564" s="24"/>
      <c r="F564" s="24"/>
      <c r="G564" s="24"/>
      <c r="H564" s="24"/>
      <c r="I564" s="69" t="s">
        <v>48</v>
      </c>
      <c r="J564" s="24"/>
      <c r="K564" s="24"/>
      <c r="L564" s="24"/>
      <c r="M564" s="24"/>
      <c r="N564" s="24"/>
      <c r="O564" s="70" t="s">
        <v>375</v>
      </c>
      <c r="P564" s="23">
        <v>2489820</v>
      </c>
      <c r="Q564" s="23" t="s">
        <v>10750</v>
      </c>
      <c r="R564" s="23" t="s">
        <v>10751</v>
      </c>
      <c r="S564" s="23" t="s">
        <v>52</v>
      </c>
      <c r="T564" s="23" t="s">
        <v>10752</v>
      </c>
      <c r="U564" s="23" t="s">
        <v>10753</v>
      </c>
      <c r="V564" s="23" t="s">
        <v>10754</v>
      </c>
      <c r="W564" s="23" t="s">
        <v>56</v>
      </c>
      <c r="X564" s="23">
        <v>86049.5</v>
      </c>
      <c r="Y564" s="23">
        <v>86049.5</v>
      </c>
      <c r="Z564" s="23" t="s">
        <v>56</v>
      </c>
      <c r="AA564" s="23" t="s">
        <v>56</v>
      </c>
      <c r="AB564" s="23" t="s">
        <v>56</v>
      </c>
      <c r="AC564" s="23">
        <v>86049.5</v>
      </c>
      <c r="AD564" s="23" t="s">
        <v>102</v>
      </c>
      <c r="AE564" s="23">
        <v>43024.75</v>
      </c>
      <c r="AF564" s="23">
        <v>0</v>
      </c>
      <c r="AG564" s="23" t="s">
        <v>58</v>
      </c>
      <c r="AH564" s="23">
        <v>0</v>
      </c>
      <c r="AI564" s="24" t="s">
        <v>59</v>
      </c>
      <c r="AJ564" s="24" t="s">
        <v>60</v>
      </c>
      <c r="AK564" s="24"/>
      <c r="AL564" s="23" t="s">
        <v>61</v>
      </c>
      <c r="AM564" s="23" t="s">
        <v>62</v>
      </c>
      <c r="AN564" s="23" t="s">
        <v>151</v>
      </c>
      <c r="AO564" s="23" t="s">
        <v>260</v>
      </c>
      <c r="AP564" s="23" t="s">
        <v>321</v>
      </c>
      <c r="AQ564" s="23" t="s">
        <v>65</v>
      </c>
      <c r="AR564" s="23" t="s">
        <v>406</v>
      </c>
      <c r="AS564" s="23" t="s">
        <v>283</v>
      </c>
      <c r="AT564" s="23" t="s">
        <v>10573</v>
      </c>
      <c r="AU564" s="23" t="s">
        <v>93</v>
      </c>
      <c r="AV564" s="23" t="s">
        <v>10755</v>
      </c>
      <c r="AW564" s="23" t="s">
        <v>70</v>
      </c>
      <c r="AX564" s="23">
        <v>0</v>
      </c>
      <c r="AY564" s="23" t="s">
        <v>10756</v>
      </c>
      <c r="AZ564" s="134" t="s">
        <v>10757</v>
      </c>
      <c r="BA564" s="134">
        <v>42979</v>
      </c>
      <c r="BB564" s="23">
        <v>86049.5</v>
      </c>
      <c r="BC564" s="134">
        <v>42979</v>
      </c>
      <c r="BD564" s="41" t="s">
        <v>10755</v>
      </c>
      <c r="BE564" s="42">
        <v>95</v>
      </c>
      <c r="BF564" s="43">
        <v>3.1666666666666665</v>
      </c>
    </row>
    <row r="565" spans="1:58" x14ac:dyDescent="0.25">
      <c r="A565" s="105" t="s">
        <v>10544</v>
      </c>
      <c r="B565" s="24" t="s">
        <v>10764</v>
      </c>
      <c r="C565" s="24"/>
      <c r="D565" s="24"/>
      <c r="E565" s="24"/>
      <c r="F565" s="24"/>
      <c r="G565" s="24"/>
      <c r="H565" s="24"/>
      <c r="I565" s="69" t="s">
        <v>903</v>
      </c>
      <c r="J565" s="24"/>
      <c r="K565" s="24"/>
      <c r="L565" s="24"/>
      <c r="M565" s="24"/>
      <c r="N565" s="24"/>
      <c r="O565" s="70" t="s">
        <v>375</v>
      </c>
      <c r="P565" s="23">
        <v>2276112</v>
      </c>
      <c r="Q565" s="23" t="s">
        <v>10758</v>
      </c>
      <c r="R565" s="23" t="s">
        <v>10759</v>
      </c>
      <c r="S565" s="23" t="s">
        <v>10760</v>
      </c>
      <c r="T565" s="23"/>
      <c r="U565" s="23"/>
      <c r="V565" s="23"/>
      <c r="W565" s="23" t="s">
        <v>56</v>
      </c>
      <c r="X565" s="23">
        <v>0</v>
      </c>
      <c r="Y565" s="23">
        <v>0</v>
      </c>
      <c r="Z565" s="23" t="s">
        <v>56</v>
      </c>
      <c r="AA565" s="23" t="s">
        <v>56</v>
      </c>
      <c r="AB565" s="23" t="s">
        <v>56</v>
      </c>
      <c r="AC565" s="23">
        <v>0</v>
      </c>
      <c r="AD565" s="23"/>
      <c r="AE565" s="23">
        <v>0</v>
      </c>
      <c r="AF565" s="23">
        <v>0</v>
      </c>
      <c r="AG565" s="23" t="s">
        <v>58</v>
      </c>
      <c r="AH565" s="23">
        <v>0</v>
      </c>
      <c r="AI565" s="24" t="s">
        <v>59</v>
      </c>
      <c r="AJ565" s="24" t="s">
        <v>60</v>
      </c>
      <c r="AK565" s="24"/>
      <c r="AL565" s="23" t="s">
        <v>61</v>
      </c>
      <c r="AM565" s="23" t="s">
        <v>5883</v>
      </c>
      <c r="AN565" s="23" t="s">
        <v>10761</v>
      </c>
      <c r="AO565" s="23" t="s">
        <v>64</v>
      </c>
      <c r="AP565" s="23" t="s">
        <v>89</v>
      </c>
      <c r="AQ565" s="23" t="s">
        <v>103</v>
      </c>
      <c r="AR565" s="23" t="s">
        <v>1078</v>
      </c>
      <c r="AS565" s="23" t="s">
        <v>67</v>
      </c>
      <c r="AT565" s="23" t="s">
        <v>10762</v>
      </c>
      <c r="AU565" s="23" t="s">
        <v>10763</v>
      </c>
      <c r="AV565" s="23" t="s">
        <v>10620</v>
      </c>
      <c r="AW565" s="23" t="s">
        <v>163</v>
      </c>
      <c r="AX565" s="23">
        <v>0</v>
      </c>
      <c r="AY565" s="23" t="s">
        <v>10764</v>
      </c>
      <c r="AZ565" s="134" t="s">
        <v>4995</v>
      </c>
      <c r="BA565" s="134">
        <v>42551</v>
      </c>
      <c r="BB565" s="23">
        <v>0</v>
      </c>
      <c r="BC565" s="134">
        <v>42551</v>
      </c>
      <c r="BD565" s="41" t="s">
        <v>10620</v>
      </c>
      <c r="BE565" s="42">
        <v>529</v>
      </c>
      <c r="BF565" s="43">
        <v>17.633333333333333</v>
      </c>
    </row>
  </sheetData>
  <autoFilter ref="A1:BF491"/>
  <customSheetViews>
    <customSheetView guid="{45F2B969-2EBC-4F1A-B81B-7A3E32A0AAA0}" scale="70" showGridLines="0" showAutoFilter="1" topLeftCell="A347">
      <selection activeCell="A355" sqref="A355:A373"/>
      <pageMargins left="0.511811024" right="0.511811024" top="0.78740157499999996" bottom="0.78740157499999996" header="0.31496062000000002" footer="0.31496062000000002"/>
      <pageSetup paperSize="9" orientation="portrait" r:id="rId1"/>
      <autoFilter ref="A1:BF315"/>
    </customSheetView>
    <customSheetView guid="{389B20F5-A4CE-41B8-B5F9-32100AC51D03}" scale="70" showGridLines="0" showAutoFilter="1" topLeftCell="A347">
      <selection activeCell="A355" sqref="A355:A373"/>
      <pageMargins left="0.511811024" right="0.511811024" top="0.78740157499999996" bottom="0.78740157499999996" header="0.31496062000000002" footer="0.31496062000000002"/>
      <pageSetup paperSize="9" orientation="portrait" r:id="rId2"/>
      <autoFilter ref="A1:BF373"/>
    </customSheetView>
    <customSheetView guid="{0D752A58-E76B-4A51-947C-8014A4D6F15D}" scale="70" showGridLines="0" showAutoFilter="1" topLeftCell="A460">
      <selection activeCell="A466" sqref="A466:A491"/>
      <pageMargins left="0.511811024" right="0.511811024" top="0.78740157499999996" bottom="0.78740157499999996" header="0.31496062000000002" footer="0.31496062000000002"/>
      <pageSetup paperSize="9" orientation="portrait" r:id="rId3"/>
      <autoFilter ref="A1:BF491"/>
    </customSheetView>
    <customSheetView guid="{BF785B7C-26F4-4AE8-A715-176A657C4586}" scale="70" showGridLines="0" showAutoFilter="1" topLeftCell="H478">
      <selection activeCell="H493" sqref="A493:XFD545"/>
      <pageMargins left="0.511811024" right="0.511811024" top="0.78740157499999996" bottom="0.78740157499999996" header="0.31496062000000002" footer="0.31496062000000002"/>
      <pageSetup paperSize="9" orientation="portrait" r:id="rId4"/>
      <autoFilter ref="A1:BF491"/>
    </customSheetView>
  </customSheetViews>
  <conditionalFormatting sqref="B1">
    <cfRule type="duplicateValues" dxfId="99" priority="123"/>
  </conditionalFormatting>
  <conditionalFormatting sqref="O10:O11 O5">
    <cfRule type="cellIs" dxfId="98" priority="122" operator="equal">
      <formula>"ESCROW"</formula>
    </cfRule>
  </conditionalFormatting>
  <conditionalFormatting sqref="O3">
    <cfRule type="cellIs" dxfId="97" priority="121" operator="equal">
      <formula>"ESCROW"</formula>
    </cfRule>
  </conditionalFormatting>
  <conditionalFormatting sqref="O31:O49">
    <cfRule type="cellIs" dxfId="96" priority="120" operator="equal">
      <formula>"ZURICH SANTANDER"</formula>
    </cfRule>
  </conditionalFormatting>
  <conditionalFormatting sqref="O29:O30">
    <cfRule type="cellIs" dxfId="95" priority="119" operator="equal">
      <formula>"ESCROW"</formula>
    </cfRule>
  </conditionalFormatting>
  <conditionalFormatting sqref="O52:O55">
    <cfRule type="cellIs" dxfId="94" priority="118" operator="equal">
      <formula>"ZURICH SANTANDER"</formula>
    </cfRule>
  </conditionalFormatting>
  <conditionalFormatting sqref="O50">
    <cfRule type="cellIs" dxfId="93" priority="117" operator="equal">
      <formula>"ESCROW"</formula>
    </cfRule>
  </conditionalFormatting>
  <conditionalFormatting sqref="O51">
    <cfRule type="cellIs" dxfId="92" priority="116" operator="equal">
      <formula>"ESCROW"</formula>
    </cfRule>
  </conditionalFormatting>
  <conditionalFormatting sqref="B1:B55">
    <cfRule type="duplicateValues" dxfId="91" priority="683"/>
  </conditionalFormatting>
  <conditionalFormatting sqref="O74:O87 O90:O91 O93:O137">
    <cfRule type="cellIs" dxfId="90" priority="92" operator="equal">
      <formula>"ZURICH SANTANDER"</formula>
    </cfRule>
  </conditionalFormatting>
  <conditionalFormatting sqref="O57:O71 O89">
    <cfRule type="cellIs" dxfId="89" priority="91" operator="equal">
      <formula>"ZURICH SANTANDER"</formula>
    </cfRule>
  </conditionalFormatting>
  <conditionalFormatting sqref="O56">
    <cfRule type="cellIs" dxfId="88" priority="90" operator="equal">
      <formula>"ESCROW"</formula>
    </cfRule>
  </conditionalFormatting>
  <conditionalFormatting sqref="B56:B70">
    <cfRule type="duplicateValues" dxfId="87" priority="89"/>
  </conditionalFormatting>
  <conditionalFormatting sqref="O72:O73">
    <cfRule type="cellIs" dxfId="86" priority="88" operator="equal">
      <formula>"ESCROW"</formula>
    </cfRule>
  </conditionalFormatting>
  <conditionalFormatting sqref="O88">
    <cfRule type="cellIs" dxfId="85" priority="87" operator="equal">
      <formula>"ESCROW"</formula>
    </cfRule>
  </conditionalFormatting>
  <conditionalFormatting sqref="B56:B70">
    <cfRule type="duplicateValues" dxfId="84" priority="86"/>
  </conditionalFormatting>
  <conditionalFormatting sqref="O92">
    <cfRule type="cellIs" dxfId="83" priority="85" operator="equal">
      <formula>"ESCROW"</formula>
    </cfRule>
  </conditionalFormatting>
  <conditionalFormatting sqref="B71:B137">
    <cfRule type="duplicateValues" dxfId="82" priority="84"/>
  </conditionalFormatting>
  <conditionalFormatting sqref="B71:B137">
    <cfRule type="duplicateValues" dxfId="81" priority="83"/>
  </conditionalFormatting>
  <conditionalFormatting sqref="O138:O149 O151:O153 O156">
    <cfRule type="cellIs" dxfId="80" priority="82" operator="equal">
      <formula>"ZURICH SANTANDER"</formula>
    </cfRule>
  </conditionalFormatting>
  <conditionalFormatting sqref="B138:B176">
    <cfRule type="duplicateValues" dxfId="79" priority="81"/>
  </conditionalFormatting>
  <conditionalFormatting sqref="B138:B176">
    <cfRule type="duplicateValues" dxfId="78" priority="80"/>
  </conditionalFormatting>
  <conditionalFormatting sqref="O150">
    <cfRule type="cellIs" dxfId="77" priority="79" operator="equal">
      <formula>"ESCROW"</formula>
    </cfRule>
  </conditionalFormatting>
  <conditionalFormatting sqref="O154:O155">
    <cfRule type="cellIs" dxfId="76" priority="78" operator="equal">
      <formula>"ESCROW"</formula>
    </cfRule>
  </conditionalFormatting>
  <conditionalFormatting sqref="O157">
    <cfRule type="cellIs" dxfId="75" priority="77" operator="equal">
      <formula>"ESCROW"</formula>
    </cfRule>
  </conditionalFormatting>
  <conditionalFormatting sqref="O162:O173 O175:O176">
    <cfRule type="cellIs" dxfId="74" priority="76" operator="equal">
      <formula>"ZURICH SANTANDER"</formula>
    </cfRule>
  </conditionalFormatting>
  <conditionalFormatting sqref="O158:O161">
    <cfRule type="cellIs" dxfId="73" priority="75" operator="equal">
      <formula>"ESCROW"</formula>
    </cfRule>
  </conditionalFormatting>
  <conditionalFormatting sqref="O174">
    <cfRule type="cellIs" dxfId="72" priority="74" operator="equal">
      <formula>"ESCROW"</formula>
    </cfRule>
  </conditionalFormatting>
  <conditionalFormatting sqref="B177:B272">
    <cfRule type="duplicateValues" dxfId="71" priority="73"/>
  </conditionalFormatting>
  <conditionalFormatting sqref="B177:B272">
    <cfRule type="duplicateValues" dxfId="70" priority="72"/>
  </conditionalFormatting>
  <conditionalFormatting sqref="O180:O272">
    <cfRule type="cellIs" dxfId="69" priority="71" operator="equal">
      <formula>"ZURICH SANTANDER"</formula>
    </cfRule>
  </conditionalFormatting>
  <conditionalFormatting sqref="O177:O179">
    <cfRule type="cellIs" dxfId="68" priority="70" operator="equal">
      <formula>"ESCROW"</formula>
    </cfRule>
  </conditionalFormatting>
  <conditionalFormatting sqref="B273:B296">
    <cfRule type="duplicateValues" dxfId="67" priority="69"/>
  </conditionalFormatting>
  <conditionalFormatting sqref="B273:B296">
    <cfRule type="duplicateValues" dxfId="66" priority="68"/>
  </conditionalFormatting>
  <conditionalFormatting sqref="O275:O296">
    <cfRule type="cellIs" dxfId="65" priority="67" operator="equal">
      <formula>"ZURICH SANTANDER"</formula>
    </cfRule>
  </conditionalFormatting>
  <conditionalFormatting sqref="O273:O274">
    <cfRule type="cellIs" dxfId="64" priority="66" operator="equal">
      <formula>"ESCROW"</formula>
    </cfRule>
  </conditionalFormatting>
  <conditionalFormatting sqref="O297:O313">
    <cfRule type="cellIs" dxfId="63" priority="65" operator="equal">
      <formula>"ZURICH SANTANDER"</formula>
    </cfRule>
  </conditionalFormatting>
  <conditionalFormatting sqref="O314">
    <cfRule type="cellIs" dxfId="62" priority="64" operator="equal">
      <formula>"ESCROW"</formula>
    </cfRule>
  </conditionalFormatting>
  <conditionalFormatting sqref="O315">
    <cfRule type="cellIs" dxfId="61" priority="63" operator="equal">
      <formula>"ZURICH SANTANDER"</formula>
    </cfRule>
  </conditionalFormatting>
  <conditionalFormatting sqref="O320:O354">
    <cfRule type="cellIs" dxfId="60" priority="62" operator="equal">
      <formula>"ZURICH SANTANDER"</formula>
    </cfRule>
  </conditionalFormatting>
  <conditionalFormatting sqref="O316:O319">
    <cfRule type="cellIs" dxfId="59" priority="61" operator="equal">
      <formula>"ESCROW"</formula>
    </cfRule>
  </conditionalFormatting>
  <conditionalFormatting sqref="B316:B354">
    <cfRule type="duplicateValues" dxfId="58" priority="60"/>
  </conditionalFormatting>
  <conditionalFormatting sqref="B316:B354">
    <cfRule type="duplicateValues" dxfId="57" priority="59"/>
  </conditionalFormatting>
  <conditionalFormatting sqref="O355:O361 O363 O365:O367 O369:O370 O372">
    <cfRule type="cellIs" dxfId="56" priority="58" operator="equal">
      <formula>"ZURICH SANTANDER"</formula>
    </cfRule>
  </conditionalFormatting>
  <conditionalFormatting sqref="B355:B373">
    <cfRule type="duplicateValues" dxfId="55" priority="57"/>
  </conditionalFormatting>
  <conditionalFormatting sqref="B355:B373">
    <cfRule type="duplicateValues" dxfId="54" priority="56"/>
  </conditionalFormatting>
  <conditionalFormatting sqref="O362">
    <cfRule type="cellIs" dxfId="53" priority="55" operator="equal">
      <formula>"ESCROW"</formula>
    </cfRule>
  </conditionalFormatting>
  <conditionalFormatting sqref="O364">
    <cfRule type="cellIs" dxfId="52" priority="54" operator="equal">
      <formula>"ESCROW"</formula>
    </cfRule>
  </conditionalFormatting>
  <conditionalFormatting sqref="O368">
    <cfRule type="cellIs" dxfId="51" priority="53" operator="equal">
      <formula>"ESCROW"</formula>
    </cfRule>
  </conditionalFormatting>
  <conditionalFormatting sqref="O371">
    <cfRule type="cellIs" dxfId="50" priority="52" operator="equal">
      <formula>"ESCROW"</formula>
    </cfRule>
  </conditionalFormatting>
  <conditionalFormatting sqref="O373">
    <cfRule type="cellIs" dxfId="49" priority="51" operator="equal">
      <formula>"ESCROW"</formula>
    </cfRule>
  </conditionalFormatting>
  <conditionalFormatting sqref="B387:B408">
    <cfRule type="duplicateValues" dxfId="48" priority="50"/>
  </conditionalFormatting>
  <conditionalFormatting sqref="B387:B408">
    <cfRule type="duplicateValues" dxfId="47" priority="49"/>
  </conditionalFormatting>
  <conditionalFormatting sqref="B374:B386">
    <cfRule type="duplicateValues" dxfId="46" priority="48"/>
  </conditionalFormatting>
  <conditionalFormatting sqref="B374:B386">
    <cfRule type="duplicateValues" dxfId="45" priority="47"/>
  </conditionalFormatting>
  <conditionalFormatting sqref="O376:O386">
    <cfRule type="cellIs" dxfId="44" priority="46" operator="equal">
      <formula>"ZURICH SANTANDER"</formula>
    </cfRule>
  </conditionalFormatting>
  <conditionalFormatting sqref="O374">
    <cfRule type="cellIs" dxfId="43" priority="45" operator="equal">
      <formula>"ESCROW"</formula>
    </cfRule>
  </conditionalFormatting>
  <conditionalFormatting sqref="O375">
    <cfRule type="cellIs" dxfId="42" priority="44" operator="equal">
      <formula>"ESCROW"</formula>
    </cfRule>
  </conditionalFormatting>
  <conditionalFormatting sqref="O388:O408">
    <cfRule type="cellIs" dxfId="41" priority="43" operator="equal">
      <formula>"ZURICH SANTANDER"</formula>
    </cfRule>
  </conditionalFormatting>
  <conditionalFormatting sqref="O387">
    <cfRule type="cellIs" dxfId="40" priority="42" operator="equal">
      <formula>"ESCROW"</formula>
    </cfRule>
  </conditionalFormatting>
  <conditionalFormatting sqref="B409:B433">
    <cfRule type="duplicateValues" dxfId="39" priority="41"/>
  </conditionalFormatting>
  <conditionalFormatting sqref="B409:B433">
    <cfRule type="duplicateValues" dxfId="38" priority="40"/>
  </conditionalFormatting>
  <conditionalFormatting sqref="O412:O433">
    <cfRule type="cellIs" dxfId="37" priority="39" operator="equal">
      <formula>"ZURICH SANTANDER"</formula>
    </cfRule>
  </conditionalFormatting>
  <conditionalFormatting sqref="O409:O411">
    <cfRule type="cellIs" dxfId="36" priority="38" operator="equal">
      <formula>"ESCROW"</formula>
    </cfRule>
  </conditionalFormatting>
  <conditionalFormatting sqref="B409:B433">
    <cfRule type="duplicateValues" dxfId="35" priority="37"/>
  </conditionalFormatting>
  <conditionalFormatting sqref="B434:B448">
    <cfRule type="duplicateValues" dxfId="34" priority="36"/>
  </conditionalFormatting>
  <conditionalFormatting sqref="B434:B448">
    <cfRule type="duplicateValues" dxfId="33" priority="35"/>
  </conditionalFormatting>
  <conditionalFormatting sqref="O435:O448">
    <cfRule type="cellIs" dxfId="32" priority="34" operator="equal">
      <formula>"ZURICH SANTANDER"</formula>
    </cfRule>
  </conditionalFormatting>
  <conditionalFormatting sqref="B446:B448">
    <cfRule type="duplicateValues" dxfId="31" priority="33"/>
  </conditionalFormatting>
  <conditionalFormatting sqref="B434:B448">
    <cfRule type="duplicateValues" dxfId="30" priority="32"/>
  </conditionalFormatting>
  <conditionalFormatting sqref="O434">
    <cfRule type="cellIs" dxfId="29" priority="31" operator="equal">
      <formula>"ESCROW"</formula>
    </cfRule>
  </conditionalFormatting>
  <conditionalFormatting sqref="B449:B465">
    <cfRule type="duplicateValues" dxfId="28" priority="30"/>
  </conditionalFormatting>
  <conditionalFormatting sqref="B449:B465">
    <cfRule type="duplicateValues" dxfId="27" priority="29"/>
  </conditionalFormatting>
  <conditionalFormatting sqref="O451:O465">
    <cfRule type="cellIs" dxfId="26" priority="28" operator="equal">
      <formula>"ZURICH SANTANDER"</formula>
    </cfRule>
  </conditionalFormatting>
  <conditionalFormatting sqref="B449:B465">
    <cfRule type="duplicateValues" dxfId="25" priority="27"/>
  </conditionalFormatting>
  <conditionalFormatting sqref="B449:B465">
    <cfRule type="duplicateValues" dxfId="24" priority="26"/>
  </conditionalFormatting>
  <conditionalFormatting sqref="O449:O450">
    <cfRule type="cellIs" dxfId="23" priority="25" operator="equal">
      <formula>"ESCROW"</formula>
    </cfRule>
  </conditionalFormatting>
  <conditionalFormatting sqref="B481:B490">
    <cfRule type="duplicateValues" dxfId="22" priority="24"/>
  </conditionalFormatting>
  <conditionalFormatting sqref="B481:B490">
    <cfRule type="duplicateValues" dxfId="21" priority="23"/>
  </conditionalFormatting>
  <conditionalFormatting sqref="O466:O480 O482:O490">
    <cfRule type="cellIs" dxfId="20" priority="22" operator="equal">
      <formula>"ZURICH SANTANDER"</formula>
    </cfRule>
  </conditionalFormatting>
  <conditionalFormatting sqref="B481:B490">
    <cfRule type="duplicateValues" dxfId="19" priority="21"/>
  </conditionalFormatting>
  <conditionalFormatting sqref="O481">
    <cfRule type="cellIs" dxfId="18" priority="20" operator="equal">
      <formula>"ESCROW"</formula>
    </cfRule>
  </conditionalFormatting>
  <conditionalFormatting sqref="B481:B490">
    <cfRule type="duplicateValues" dxfId="17" priority="19"/>
  </conditionalFormatting>
  <conditionalFormatting sqref="B491">
    <cfRule type="duplicateValues" dxfId="16" priority="16"/>
  </conditionalFormatting>
  <conditionalFormatting sqref="B491">
    <cfRule type="duplicateValues" dxfId="15" priority="17"/>
    <cfRule type="duplicateValues" dxfId="14" priority="18"/>
  </conditionalFormatting>
  <conditionalFormatting sqref="O491">
    <cfRule type="cellIs" dxfId="13" priority="15" operator="equal">
      <formula>"ZURICH SANTANDER"</formula>
    </cfRule>
  </conditionalFormatting>
  <conditionalFormatting sqref="B492:B516">
    <cfRule type="duplicateValues" dxfId="12" priority="13"/>
  </conditionalFormatting>
  <conditionalFormatting sqref="B492:B516">
    <cfRule type="duplicateValues" dxfId="11" priority="12"/>
  </conditionalFormatting>
  <conditionalFormatting sqref="O493:O516">
    <cfRule type="cellIs" dxfId="10" priority="11" operator="equal">
      <formula>"ZURICH SANTANDER"</formula>
    </cfRule>
  </conditionalFormatting>
  <conditionalFormatting sqref="B492:B516">
    <cfRule type="duplicateValues" dxfId="9" priority="10"/>
  </conditionalFormatting>
  <conditionalFormatting sqref="B492:B516">
    <cfRule type="duplicateValues" dxfId="8" priority="9"/>
  </conditionalFormatting>
  <conditionalFormatting sqref="O492">
    <cfRule type="cellIs" dxfId="7" priority="8" operator="equal">
      <formula>"ESCROW"</formula>
    </cfRule>
  </conditionalFormatting>
  <conditionalFormatting sqref="B517:B565">
    <cfRule type="duplicateValues" dxfId="6" priority="7"/>
  </conditionalFormatting>
  <conditionalFormatting sqref="B517:B565">
    <cfRule type="duplicateValues" dxfId="5" priority="6"/>
  </conditionalFormatting>
  <conditionalFormatting sqref="O517:O535 O537:O542 O545:O565">
    <cfRule type="cellIs" dxfId="4" priority="5" operator="equal">
      <formula>"ZURICH SANTANDER"</formula>
    </cfRule>
  </conditionalFormatting>
  <conditionalFormatting sqref="B517:B565">
    <cfRule type="duplicateValues" dxfId="3" priority="4"/>
  </conditionalFormatting>
  <conditionalFormatting sqref="B517:B565">
    <cfRule type="duplicateValues" dxfId="2" priority="3"/>
  </conditionalFormatting>
  <conditionalFormatting sqref="O536">
    <cfRule type="cellIs" dxfId="1" priority="2" operator="equal">
      <formula>"ESCROW"</formula>
    </cfRule>
  </conditionalFormatting>
  <conditionalFormatting sqref="O543:O544">
    <cfRule type="cellIs" dxfId="0" priority="1" operator="equal">
      <formula>"ESCROW"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5"/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J753"/>
  <sheetViews>
    <sheetView showGridLines="0" topLeftCell="D1" workbookViewId="0">
      <selection activeCell="H12" sqref="H12"/>
    </sheetView>
  </sheetViews>
  <sheetFormatPr defaultRowHeight="15" x14ac:dyDescent="0.25"/>
  <cols>
    <col min="9" max="9" width="11.42578125" style="102" bestFit="1" customWidth="1"/>
    <col min="10" max="10" width="24.5703125" bestFit="1" customWidth="1"/>
  </cols>
  <sheetData>
    <row r="1" spans="1:10" x14ac:dyDescent="0.25">
      <c r="A1" s="110">
        <f>AVERAGE(A3:A707)</f>
        <v>34.017021276595742</v>
      </c>
      <c r="B1" s="110">
        <f>AVERAGE(B3:B745)</f>
        <v>35.921938088829073</v>
      </c>
      <c r="C1" s="110">
        <f>AVERAGE(C3:C7535)</f>
        <v>49.56058588548602</v>
      </c>
      <c r="D1" s="110">
        <f>AVERAGE(D3:D7535)</f>
        <v>52.136597938144327</v>
      </c>
      <c r="E1" s="110">
        <f t="shared" ref="E1:F1" si="0">AVERAGE(E3:E7535)</f>
        <v>48.333333333333336</v>
      </c>
      <c r="F1" s="110">
        <f t="shared" si="0"/>
        <v>44.166172106824924</v>
      </c>
      <c r="I1" s="112" t="s">
        <v>7181</v>
      </c>
      <c r="J1" s="113" t="s">
        <v>7180</v>
      </c>
    </row>
    <row r="2" spans="1:10" x14ac:dyDescent="0.25">
      <c r="A2">
        <v>2017</v>
      </c>
      <c r="B2">
        <v>2016</v>
      </c>
      <c r="C2">
        <v>2015</v>
      </c>
      <c r="D2">
        <v>2014</v>
      </c>
      <c r="E2">
        <v>2013</v>
      </c>
      <c r="F2">
        <v>2012</v>
      </c>
      <c r="I2" s="102">
        <v>2012</v>
      </c>
      <c r="J2" s="111">
        <f>F1</f>
        <v>44.166172106824924</v>
      </c>
    </row>
    <row r="3" spans="1:10" x14ac:dyDescent="0.25">
      <c r="A3" s="27">
        <v>80</v>
      </c>
      <c r="B3" s="27">
        <v>80</v>
      </c>
      <c r="C3">
        <v>88</v>
      </c>
      <c r="D3">
        <v>132</v>
      </c>
      <c r="E3">
        <v>14</v>
      </c>
      <c r="F3">
        <v>34</v>
      </c>
      <c r="I3" s="102">
        <v>2013</v>
      </c>
      <c r="J3" s="111">
        <f>E1</f>
        <v>48.333333333333336</v>
      </c>
    </row>
    <row r="4" spans="1:10" x14ac:dyDescent="0.25">
      <c r="A4" s="27">
        <v>15</v>
      </c>
      <c r="B4" s="27">
        <v>71</v>
      </c>
      <c r="C4">
        <v>85</v>
      </c>
      <c r="D4">
        <v>127</v>
      </c>
      <c r="E4">
        <v>62</v>
      </c>
      <c r="F4">
        <v>24</v>
      </c>
      <c r="I4" s="102">
        <v>2014</v>
      </c>
      <c r="J4" s="111">
        <f>D1</f>
        <v>52.136597938144327</v>
      </c>
    </row>
    <row r="5" spans="1:10" x14ac:dyDescent="0.25">
      <c r="A5" s="27">
        <v>9</v>
      </c>
      <c r="B5" s="27">
        <v>3</v>
      </c>
      <c r="C5">
        <v>82</v>
      </c>
      <c r="D5">
        <v>9</v>
      </c>
      <c r="E5">
        <v>67</v>
      </c>
      <c r="F5">
        <v>104</v>
      </c>
      <c r="I5" s="102">
        <v>2015</v>
      </c>
      <c r="J5" s="111">
        <f>C1</f>
        <v>49.56058588548602</v>
      </c>
    </row>
    <row r="6" spans="1:10" x14ac:dyDescent="0.25">
      <c r="A6" s="27">
        <v>5</v>
      </c>
      <c r="B6" s="27">
        <v>43</v>
      </c>
      <c r="C6">
        <v>82</v>
      </c>
      <c r="D6">
        <v>6</v>
      </c>
      <c r="E6">
        <v>144</v>
      </c>
      <c r="F6">
        <v>43</v>
      </c>
      <c r="I6" s="102">
        <v>2016</v>
      </c>
      <c r="J6" s="111">
        <f>B1</f>
        <v>35.921938088829073</v>
      </c>
    </row>
    <row r="7" spans="1:10" x14ac:dyDescent="0.25">
      <c r="A7" s="27">
        <v>3</v>
      </c>
      <c r="B7" s="27">
        <v>8</v>
      </c>
      <c r="C7">
        <v>74</v>
      </c>
      <c r="D7">
        <v>17</v>
      </c>
      <c r="E7">
        <v>71</v>
      </c>
      <c r="F7">
        <v>37</v>
      </c>
      <c r="I7" s="102">
        <v>2017</v>
      </c>
      <c r="J7" s="111">
        <f>A1</f>
        <v>34.017021276595742</v>
      </c>
    </row>
    <row r="8" spans="1:10" x14ac:dyDescent="0.25">
      <c r="A8" s="27">
        <v>16</v>
      </c>
      <c r="B8" s="27">
        <v>81</v>
      </c>
      <c r="C8">
        <v>196</v>
      </c>
      <c r="D8">
        <v>96</v>
      </c>
      <c r="E8">
        <v>70</v>
      </c>
      <c r="F8">
        <v>109</v>
      </c>
      <c r="J8" s="102"/>
    </row>
    <row r="9" spans="1:10" x14ac:dyDescent="0.25">
      <c r="A9" s="27">
        <v>7</v>
      </c>
      <c r="B9" s="27">
        <v>91</v>
      </c>
      <c r="C9">
        <v>74</v>
      </c>
      <c r="D9">
        <v>62</v>
      </c>
      <c r="E9">
        <v>66</v>
      </c>
      <c r="F9">
        <v>69</v>
      </c>
      <c r="I9" s="102" t="s">
        <v>7182</v>
      </c>
      <c r="J9" s="102">
        <v>42.91</v>
      </c>
    </row>
    <row r="10" spans="1:10" x14ac:dyDescent="0.25">
      <c r="A10" s="27">
        <v>15</v>
      </c>
      <c r="B10" s="27">
        <v>73</v>
      </c>
      <c r="C10">
        <v>74</v>
      </c>
      <c r="D10">
        <v>59</v>
      </c>
      <c r="E10">
        <v>20</v>
      </c>
      <c r="F10">
        <v>16</v>
      </c>
    </row>
    <row r="11" spans="1:10" x14ac:dyDescent="0.25">
      <c r="A11" s="27">
        <v>133</v>
      </c>
      <c r="B11" s="27">
        <v>4</v>
      </c>
      <c r="C11">
        <v>74</v>
      </c>
      <c r="D11">
        <v>74</v>
      </c>
      <c r="E11">
        <v>42</v>
      </c>
      <c r="F11">
        <v>14</v>
      </c>
    </row>
    <row r="12" spans="1:10" x14ac:dyDescent="0.25">
      <c r="A12" s="27">
        <v>21</v>
      </c>
      <c r="B12" s="27">
        <v>15</v>
      </c>
      <c r="C12">
        <v>122</v>
      </c>
      <c r="D12">
        <v>75</v>
      </c>
      <c r="E12">
        <v>22</v>
      </c>
      <c r="F12">
        <v>76</v>
      </c>
    </row>
    <row r="13" spans="1:10" x14ac:dyDescent="0.25">
      <c r="A13" s="27">
        <v>27</v>
      </c>
      <c r="B13" s="27">
        <v>31</v>
      </c>
      <c r="C13">
        <v>94</v>
      </c>
      <c r="D13">
        <v>64</v>
      </c>
      <c r="E13">
        <v>154</v>
      </c>
      <c r="F13">
        <v>77</v>
      </c>
    </row>
    <row r="14" spans="1:10" x14ac:dyDescent="0.25">
      <c r="A14" s="27">
        <v>13</v>
      </c>
      <c r="B14" s="27">
        <v>15</v>
      </c>
      <c r="C14">
        <v>74</v>
      </c>
      <c r="D14">
        <v>56</v>
      </c>
      <c r="E14">
        <v>76</v>
      </c>
      <c r="F14">
        <v>73</v>
      </c>
    </row>
    <row r="15" spans="1:10" x14ac:dyDescent="0.25">
      <c r="A15" s="27">
        <v>66</v>
      </c>
      <c r="B15" s="27">
        <v>14</v>
      </c>
      <c r="C15">
        <v>70</v>
      </c>
      <c r="D15">
        <v>76</v>
      </c>
      <c r="E15">
        <v>17</v>
      </c>
      <c r="F15">
        <v>28</v>
      </c>
    </row>
    <row r="16" spans="1:10" x14ac:dyDescent="0.25">
      <c r="A16" s="27">
        <v>44</v>
      </c>
      <c r="B16" s="27">
        <v>16</v>
      </c>
      <c r="C16">
        <v>64</v>
      </c>
      <c r="D16">
        <v>22</v>
      </c>
      <c r="E16">
        <v>46</v>
      </c>
      <c r="F16">
        <v>31</v>
      </c>
    </row>
    <row r="17" spans="1:6" x14ac:dyDescent="0.25">
      <c r="A17" s="27">
        <v>54</v>
      </c>
      <c r="B17" s="27">
        <v>3</v>
      </c>
      <c r="C17">
        <v>126</v>
      </c>
      <c r="D17">
        <v>10</v>
      </c>
      <c r="E17">
        <v>73</v>
      </c>
      <c r="F17">
        <v>22</v>
      </c>
    </row>
    <row r="18" spans="1:6" x14ac:dyDescent="0.25">
      <c r="A18" s="27">
        <v>56</v>
      </c>
      <c r="B18" s="27">
        <v>7</v>
      </c>
      <c r="C18">
        <v>88</v>
      </c>
      <c r="D18">
        <v>155</v>
      </c>
      <c r="E18">
        <v>45</v>
      </c>
      <c r="F18">
        <v>18</v>
      </c>
    </row>
    <row r="19" spans="1:6" x14ac:dyDescent="0.25">
      <c r="A19" s="27">
        <v>63</v>
      </c>
      <c r="B19" s="27">
        <v>33</v>
      </c>
      <c r="C19">
        <v>40</v>
      </c>
      <c r="D19">
        <v>83</v>
      </c>
      <c r="E19">
        <v>8</v>
      </c>
      <c r="F19">
        <v>92</v>
      </c>
    </row>
    <row r="20" spans="1:6" x14ac:dyDescent="0.25">
      <c r="A20" s="27">
        <v>84</v>
      </c>
      <c r="B20" s="27">
        <v>30</v>
      </c>
      <c r="C20">
        <v>38</v>
      </c>
      <c r="D20">
        <v>104</v>
      </c>
      <c r="E20">
        <v>8</v>
      </c>
      <c r="F20">
        <v>25</v>
      </c>
    </row>
    <row r="21" spans="1:6" x14ac:dyDescent="0.25">
      <c r="A21" s="27">
        <v>59</v>
      </c>
      <c r="B21" s="27">
        <v>23</v>
      </c>
      <c r="C21">
        <v>42</v>
      </c>
      <c r="D21">
        <v>79</v>
      </c>
      <c r="E21">
        <v>34</v>
      </c>
      <c r="F21">
        <v>27</v>
      </c>
    </row>
    <row r="22" spans="1:6" x14ac:dyDescent="0.25">
      <c r="A22" s="27">
        <v>65</v>
      </c>
      <c r="B22" s="27">
        <v>39</v>
      </c>
      <c r="C22">
        <v>95</v>
      </c>
      <c r="D22">
        <v>72</v>
      </c>
      <c r="E22">
        <v>16</v>
      </c>
      <c r="F22">
        <v>25</v>
      </c>
    </row>
    <row r="23" spans="1:6" x14ac:dyDescent="0.25">
      <c r="A23" s="27">
        <v>79</v>
      </c>
      <c r="B23" s="27">
        <v>63</v>
      </c>
      <c r="C23">
        <v>55</v>
      </c>
      <c r="D23">
        <v>33</v>
      </c>
      <c r="E23">
        <v>8</v>
      </c>
      <c r="F23">
        <v>25</v>
      </c>
    </row>
    <row r="24" spans="1:6" x14ac:dyDescent="0.25">
      <c r="A24" s="27">
        <v>79</v>
      </c>
      <c r="B24" s="27">
        <v>6</v>
      </c>
      <c r="C24">
        <v>55</v>
      </c>
      <c r="D24">
        <v>38</v>
      </c>
      <c r="E24">
        <v>5</v>
      </c>
      <c r="F24">
        <v>26</v>
      </c>
    </row>
    <row r="25" spans="1:6" x14ac:dyDescent="0.25">
      <c r="A25" s="27">
        <v>78</v>
      </c>
      <c r="B25" s="27">
        <v>7</v>
      </c>
      <c r="C25">
        <v>51</v>
      </c>
      <c r="D25">
        <v>50</v>
      </c>
      <c r="E25">
        <v>2</v>
      </c>
      <c r="F25">
        <v>28</v>
      </c>
    </row>
    <row r="26" spans="1:6" x14ac:dyDescent="0.25">
      <c r="A26" s="27">
        <v>77</v>
      </c>
      <c r="B26" s="27">
        <v>4</v>
      </c>
      <c r="C26">
        <v>42</v>
      </c>
      <c r="D26">
        <v>65</v>
      </c>
      <c r="E26">
        <v>51</v>
      </c>
      <c r="F26">
        <v>8</v>
      </c>
    </row>
    <row r="27" spans="1:6" x14ac:dyDescent="0.25">
      <c r="A27" s="27">
        <v>122</v>
      </c>
      <c r="B27" s="27">
        <v>18</v>
      </c>
      <c r="C27">
        <v>28</v>
      </c>
      <c r="D27">
        <v>32</v>
      </c>
      <c r="E27">
        <v>28</v>
      </c>
      <c r="F27">
        <v>9</v>
      </c>
    </row>
    <row r="28" spans="1:6" x14ac:dyDescent="0.25">
      <c r="A28" s="27">
        <v>69</v>
      </c>
      <c r="B28" s="27">
        <v>6</v>
      </c>
      <c r="C28">
        <v>7</v>
      </c>
      <c r="D28">
        <v>94</v>
      </c>
      <c r="E28">
        <v>39</v>
      </c>
      <c r="F28">
        <v>17</v>
      </c>
    </row>
    <row r="29" spans="1:6" x14ac:dyDescent="0.25">
      <c r="A29" s="27">
        <v>85</v>
      </c>
      <c r="B29" s="27">
        <v>7</v>
      </c>
      <c r="C29">
        <v>8</v>
      </c>
      <c r="D29">
        <v>76</v>
      </c>
      <c r="E29">
        <v>124</v>
      </c>
      <c r="F29">
        <v>42</v>
      </c>
    </row>
    <row r="30" spans="1:6" x14ac:dyDescent="0.25">
      <c r="A30" s="27">
        <v>85</v>
      </c>
      <c r="B30" s="27">
        <v>14</v>
      </c>
      <c r="C30">
        <v>3</v>
      </c>
      <c r="D30">
        <v>46</v>
      </c>
      <c r="E30">
        <v>124</v>
      </c>
      <c r="F30">
        <v>20</v>
      </c>
    </row>
    <row r="31" spans="1:6" x14ac:dyDescent="0.25">
      <c r="A31" s="27">
        <v>101</v>
      </c>
      <c r="B31" s="27">
        <v>23</v>
      </c>
      <c r="C31">
        <v>40</v>
      </c>
      <c r="D31">
        <v>17</v>
      </c>
      <c r="E31">
        <v>121</v>
      </c>
      <c r="F31">
        <v>5</v>
      </c>
    </row>
    <row r="32" spans="1:6" x14ac:dyDescent="0.25">
      <c r="A32" s="27">
        <v>129</v>
      </c>
      <c r="B32" s="27">
        <v>8</v>
      </c>
      <c r="C32">
        <v>48</v>
      </c>
      <c r="D32">
        <v>10</v>
      </c>
      <c r="E32">
        <v>60</v>
      </c>
      <c r="F32">
        <v>85</v>
      </c>
    </row>
    <row r="33" spans="1:6" x14ac:dyDescent="0.25">
      <c r="A33" s="27">
        <v>71</v>
      </c>
      <c r="B33" s="27">
        <v>57</v>
      </c>
      <c r="C33">
        <v>76</v>
      </c>
      <c r="D33">
        <v>8</v>
      </c>
      <c r="E33">
        <v>79</v>
      </c>
      <c r="F33">
        <v>28</v>
      </c>
    </row>
    <row r="34" spans="1:6" x14ac:dyDescent="0.25">
      <c r="A34" s="27">
        <v>7</v>
      </c>
      <c r="B34" s="27">
        <v>26</v>
      </c>
      <c r="C34">
        <v>68</v>
      </c>
      <c r="D34">
        <v>8</v>
      </c>
      <c r="E34">
        <v>49</v>
      </c>
      <c r="F34">
        <v>41</v>
      </c>
    </row>
    <row r="35" spans="1:6" x14ac:dyDescent="0.25">
      <c r="A35" s="27">
        <v>15</v>
      </c>
      <c r="B35" s="27">
        <v>74</v>
      </c>
      <c r="C35">
        <v>53</v>
      </c>
      <c r="D35">
        <v>22</v>
      </c>
      <c r="E35">
        <v>120</v>
      </c>
      <c r="F35">
        <v>1</v>
      </c>
    </row>
    <row r="36" spans="1:6" x14ac:dyDescent="0.25">
      <c r="A36" s="27">
        <v>19</v>
      </c>
      <c r="B36" s="27">
        <v>53</v>
      </c>
      <c r="C36">
        <v>59</v>
      </c>
      <c r="D36">
        <v>21</v>
      </c>
      <c r="E36">
        <v>64</v>
      </c>
      <c r="F36">
        <v>10</v>
      </c>
    </row>
    <row r="37" spans="1:6" x14ac:dyDescent="0.25">
      <c r="A37" s="27">
        <v>4</v>
      </c>
      <c r="B37" s="27">
        <v>40</v>
      </c>
      <c r="C37">
        <v>35</v>
      </c>
      <c r="D37">
        <v>18</v>
      </c>
      <c r="E37">
        <v>76</v>
      </c>
      <c r="F37">
        <v>107</v>
      </c>
    </row>
    <row r="38" spans="1:6" x14ac:dyDescent="0.25">
      <c r="A38" s="27">
        <v>9</v>
      </c>
      <c r="B38" s="27">
        <v>50</v>
      </c>
      <c r="C38">
        <v>30</v>
      </c>
      <c r="D38">
        <v>64</v>
      </c>
      <c r="E38">
        <v>60</v>
      </c>
      <c r="F38">
        <v>24</v>
      </c>
    </row>
    <row r="39" spans="1:6" x14ac:dyDescent="0.25">
      <c r="A39" s="27">
        <v>27</v>
      </c>
      <c r="B39" s="27">
        <v>31</v>
      </c>
      <c r="C39">
        <v>30</v>
      </c>
      <c r="D39">
        <v>71</v>
      </c>
      <c r="E39">
        <v>99</v>
      </c>
      <c r="F39">
        <v>54</v>
      </c>
    </row>
    <row r="40" spans="1:6" x14ac:dyDescent="0.25">
      <c r="A40" s="27">
        <v>23</v>
      </c>
      <c r="B40" s="27">
        <v>50</v>
      </c>
      <c r="C40">
        <v>26</v>
      </c>
      <c r="D40">
        <v>46</v>
      </c>
      <c r="E40">
        <v>45</v>
      </c>
      <c r="F40">
        <v>107</v>
      </c>
    </row>
    <row r="41" spans="1:6" x14ac:dyDescent="0.25">
      <c r="A41" s="27">
        <v>6</v>
      </c>
      <c r="B41" s="27">
        <v>41</v>
      </c>
      <c r="C41">
        <v>22</v>
      </c>
      <c r="D41">
        <v>147</v>
      </c>
      <c r="E41">
        <v>29</v>
      </c>
      <c r="F41">
        <v>18</v>
      </c>
    </row>
    <row r="42" spans="1:6" x14ac:dyDescent="0.25">
      <c r="A42" s="27">
        <v>6</v>
      </c>
      <c r="B42" s="27">
        <v>47</v>
      </c>
      <c r="C42">
        <v>21</v>
      </c>
      <c r="D42">
        <v>57</v>
      </c>
      <c r="E42">
        <v>35</v>
      </c>
      <c r="F42">
        <v>18</v>
      </c>
    </row>
    <row r="43" spans="1:6" x14ac:dyDescent="0.25">
      <c r="A43" s="27">
        <v>49</v>
      </c>
      <c r="B43" s="27">
        <v>67</v>
      </c>
      <c r="C43">
        <v>42</v>
      </c>
      <c r="D43">
        <v>72</v>
      </c>
      <c r="E43">
        <v>11</v>
      </c>
      <c r="F43">
        <v>16</v>
      </c>
    </row>
    <row r="44" spans="1:6" x14ac:dyDescent="0.25">
      <c r="A44" s="27">
        <v>26</v>
      </c>
      <c r="B44" s="27">
        <v>21</v>
      </c>
      <c r="C44">
        <v>76</v>
      </c>
      <c r="D44">
        <v>165</v>
      </c>
      <c r="E44">
        <v>35</v>
      </c>
      <c r="F44">
        <v>44</v>
      </c>
    </row>
    <row r="45" spans="1:6" x14ac:dyDescent="0.25">
      <c r="A45" s="27">
        <v>26</v>
      </c>
      <c r="B45" s="27">
        <v>28</v>
      </c>
      <c r="C45">
        <v>70</v>
      </c>
      <c r="D45">
        <v>150</v>
      </c>
      <c r="E45">
        <v>133</v>
      </c>
      <c r="F45">
        <v>26</v>
      </c>
    </row>
    <row r="46" spans="1:6" x14ac:dyDescent="0.25">
      <c r="A46" s="27">
        <v>10</v>
      </c>
      <c r="B46" s="27">
        <v>11</v>
      </c>
      <c r="C46">
        <v>71</v>
      </c>
      <c r="D46">
        <v>64</v>
      </c>
      <c r="E46">
        <v>103</v>
      </c>
      <c r="F46">
        <v>21</v>
      </c>
    </row>
    <row r="47" spans="1:6" x14ac:dyDescent="0.25">
      <c r="A47" s="27">
        <v>13</v>
      </c>
      <c r="B47" s="27">
        <v>8</v>
      </c>
      <c r="C47">
        <v>69</v>
      </c>
      <c r="D47">
        <v>47</v>
      </c>
      <c r="E47">
        <v>64</v>
      </c>
      <c r="F47">
        <v>82</v>
      </c>
    </row>
    <row r="48" spans="1:6" x14ac:dyDescent="0.25">
      <c r="A48" s="27">
        <v>2</v>
      </c>
      <c r="B48" s="27">
        <v>58</v>
      </c>
      <c r="C48">
        <v>60</v>
      </c>
      <c r="D48">
        <v>182</v>
      </c>
      <c r="E48">
        <v>16</v>
      </c>
      <c r="F48">
        <v>20</v>
      </c>
    </row>
    <row r="49" spans="1:6" x14ac:dyDescent="0.25">
      <c r="A49" s="27">
        <v>2</v>
      </c>
      <c r="B49" s="27">
        <v>18</v>
      </c>
      <c r="C49">
        <v>58</v>
      </c>
      <c r="D49">
        <v>31</v>
      </c>
      <c r="E49">
        <v>10</v>
      </c>
      <c r="F49">
        <v>5</v>
      </c>
    </row>
    <row r="50" spans="1:6" x14ac:dyDescent="0.25">
      <c r="A50" s="27">
        <v>3</v>
      </c>
      <c r="B50" s="27">
        <v>15</v>
      </c>
      <c r="C50">
        <v>61</v>
      </c>
      <c r="D50">
        <v>28</v>
      </c>
      <c r="E50">
        <v>47</v>
      </c>
      <c r="F50">
        <v>20</v>
      </c>
    </row>
    <row r="51" spans="1:6" x14ac:dyDescent="0.25">
      <c r="A51" s="27">
        <v>5</v>
      </c>
      <c r="B51" s="27">
        <v>30</v>
      </c>
      <c r="C51">
        <v>55</v>
      </c>
      <c r="D51">
        <v>72</v>
      </c>
      <c r="E51">
        <v>11</v>
      </c>
      <c r="F51">
        <v>28</v>
      </c>
    </row>
    <row r="52" spans="1:6" x14ac:dyDescent="0.25">
      <c r="A52" s="27">
        <v>5</v>
      </c>
      <c r="B52" s="27">
        <v>20</v>
      </c>
      <c r="C52">
        <v>54</v>
      </c>
      <c r="D52">
        <v>125</v>
      </c>
      <c r="E52">
        <v>7</v>
      </c>
      <c r="F52">
        <v>39</v>
      </c>
    </row>
    <row r="53" spans="1:6" x14ac:dyDescent="0.25">
      <c r="A53" s="27">
        <v>22</v>
      </c>
      <c r="B53" s="27">
        <v>5</v>
      </c>
      <c r="C53">
        <v>53</v>
      </c>
      <c r="D53">
        <v>79</v>
      </c>
      <c r="E53">
        <v>7</v>
      </c>
      <c r="F53">
        <v>23</v>
      </c>
    </row>
    <row r="54" spans="1:6" x14ac:dyDescent="0.25">
      <c r="A54" s="27">
        <v>7</v>
      </c>
      <c r="B54" s="27">
        <v>14</v>
      </c>
      <c r="C54">
        <v>49</v>
      </c>
      <c r="D54">
        <v>63</v>
      </c>
      <c r="E54">
        <v>20</v>
      </c>
      <c r="F54">
        <v>6</v>
      </c>
    </row>
    <row r="55" spans="1:6" x14ac:dyDescent="0.25">
      <c r="A55" s="27">
        <v>10</v>
      </c>
      <c r="B55" s="27">
        <v>16</v>
      </c>
      <c r="C55">
        <v>47</v>
      </c>
      <c r="D55">
        <v>71</v>
      </c>
      <c r="E55">
        <v>44</v>
      </c>
      <c r="F55">
        <v>17</v>
      </c>
    </row>
    <row r="56" spans="1:6" x14ac:dyDescent="0.25">
      <c r="A56" s="27">
        <v>63</v>
      </c>
      <c r="B56" s="27">
        <v>19</v>
      </c>
      <c r="C56">
        <v>44</v>
      </c>
      <c r="D56">
        <v>72</v>
      </c>
      <c r="E56">
        <v>49</v>
      </c>
      <c r="F56">
        <v>112</v>
      </c>
    </row>
    <row r="57" spans="1:6" x14ac:dyDescent="0.25">
      <c r="A57" s="27">
        <v>20</v>
      </c>
      <c r="B57" s="27">
        <v>17</v>
      </c>
      <c r="C57">
        <v>42</v>
      </c>
      <c r="D57">
        <v>65</v>
      </c>
      <c r="E57">
        <v>47</v>
      </c>
      <c r="F57">
        <v>112</v>
      </c>
    </row>
    <row r="58" spans="1:6" x14ac:dyDescent="0.25">
      <c r="A58" s="27">
        <v>8</v>
      </c>
      <c r="B58" s="27">
        <v>7</v>
      </c>
      <c r="C58">
        <v>30</v>
      </c>
      <c r="D58">
        <v>57</v>
      </c>
      <c r="E58">
        <v>99</v>
      </c>
      <c r="F58">
        <v>28</v>
      </c>
    </row>
    <row r="59" spans="1:6" x14ac:dyDescent="0.25">
      <c r="A59" s="27">
        <v>40</v>
      </c>
      <c r="B59" s="27">
        <v>5</v>
      </c>
      <c r="C59">
        <v>30</v>
      </c>
      <c r="D59">
        <v>32</v>
      </c>
      <c r="E59">
        <v>159</v>
      </c>
      <c r="F59">
        <v>11</v>
      </c>
    </row>
    <row r="60" spans="1:6" x14ac:dyDescent="0.25">
      <c r="A60" s="27">
        <v>5</v>
      </c>
      <c r="B60" s="27">
        <v>10</v>
      </c>
      <c r="C60">
        <v>27</v>
      </c>
      <c r="D60">
        <v>48</v>
      </c>
      <c r="E60">
        <v>129</v>
      </c>
      <c r="F60">
        <v>29</v>
      </c>
    </row>
    <row r="61" spans="1:6" x14ac:dyDescent="0.25">
      <c r="A61" s="27">
        <v>5</v>
      </c>
      <c r="B61" s="27">
        <v>19</v>
      </c>
      <c r="C61">
        <v>16</v>
      </c>
      <c r="D61">
        <v>55</v>
      </c>
      <c r="E61">
        <v>51</v>
      </c>
      <c r="F61">
        <v>8</v>
      </c>
    </row>
    <row r="62" spans="1:6" x14ac:dyDescent="0.25">
      <c r="A62" s="27">
        <v>7</v>
      </c>
      <c r="B62" s="27">
        <v>54</v>
      </c>
      <c r="C62">
        <v>16</v>
      </c>
      <c r="D62">
        <v>72</v>
      </c>
      <c r="E62">
        <v>97</v>
      </c>
      <c r="F62">
        <v>38</v>
      </c>
    </row>
    <row r="63" spans="1:6" x14ac:dyDescent="0.25">
      <c r="A63" s="27">
        <v>44</v>
      </c>
      <c r="B63" s="27">
        <v>109</v>
      </c>
      <c r="C63">
        <v>11</v>
      </c>
      <c r="D63">
        <v>73</v>
      </c>
      <c r="E63">
        <v>122</v>
      </c>
      <c r="F63">
        <v>5</v>
      </c>
    </row>
    <row r="64" spans="1:6" x14ac:dyDescent="0.25">
      <c r="A64" s="27">
        <v>44</v>
      </c>
      <c r="B64" s="27">
        <v>57</v>
      </c>
      <c r="C64">
        <v>48</v>
      </c>
      <c r="D64">
        <v>68</v>
      </c>
      <c r="E64">
        <v>99</v>
      </c>
      <c r="F64">
        <v>28</v>
      </c>
    </row>
    <row r="65" spans="1:6" x14ac:dyDescent="0.25">
      <c r="A65" s="27">
        <v>42</v>
      </c>
      <c r="B65" s="27">
        <v>65</v>
      </c>
      <c r="C65">
        <v>84</v>
      </c>
      <c r="D65">
        <v>47</v>
      </c>
      <c r="E65">
        <v>37</v>
      </c>
      <c r="F65">
        <v>21</v>
      </c>
    </row>
    <row r="66" spans="1:6" x14ac:dyDescent="0.25">
      <c r="A66" s="27">
        <v>35</v>
      </c>
      <c r="B66" s="27">
        <v>69</v>
      </c>
      <c r="C66">
        <v>75</v>
      </c>
      <c r="D66">
        <v>21</v>
      </c>
      <c r="E66">
        <v>64</v>
      </c>
      <c r="F66">
        <v>20</v>
      </c>
    </row>
    <row r="67" spans="1:6" x14ac:dyDescent="0.25">
      <c r="A67" s="27">
        <v>37</v>
      </c>
      <c r="B67" s="27">
        <v>23</v>
      </c>
      <c r="C67">
        <v>74</v>
      </c>
      <c r="D67">
        <v>30</v>
      </c>
      <c r="E67">
        <v>57</v>
      </c>
      <c r="F67">
        <v>17</v>
      </c>
    </row>
    <row r="68" spans="1:6" x14ac:dyDescent="0.25">
      <c r="A68" s="27">
        <v>43</v>
      </c>
      <c r="B68" s="27">
        <v>7</v>
      </c>
      <c r="C68">
        <v>63</v>
      </c>
      <c r="D68">
        <v>20</v>
      </c>
      <c r="E68">
        <v>93</v>
      </c>
      <c r="F68">
        <v>10</v>
      </c>
    </row>
    <row r="69" spans="1:6" x14ac:dyDescent="0.25">
      <c r="A69" s="27">
        <v>78</v>
      </c>
      <c r="B69" s="27">
        <v>44</v>
      </c>
      <c r="C69">
        <v>64</v>
      </c>
      <c r="D69">
        <v>20</v>
      </c>
      <c r="E69">
        <v>46</v>
      </c>
      <c r="F69">
        <v>31</v>
      </c>
    </row>
    <row r="70" spans="1:6" x14ac:dyDescent="0.25">
      <c r="A70" s="27">
        <v>102</v>
      </c>
      <c r="B70" s="27">
        <v>15</v>
      </c>
      <c r="C70">
        <v>53</v>
      </c>
      <c r="D70">
        <v>18</v>
      </c>
      <c r="E70">
        <v>153</v>
      </c>
      <c r="F70">
        <v>59</v>
      </c>
    </row>
    <row r="71" spans="1:6" x14ac:dyDescent="0.25">
      <c r="A71" s="27">
        <v>95</v>
      </c>
      <c r="B71" s="27">
        <v>14</v>
      </c>
      <c r="C71">
        <v>49</v>
      </c>
      <c r="D71">
        <v>7</v>
      </c>
      <c r="E71">
        <v>107</v>
      </c>
      <c r="F71">
        <v>29</v>
      </c>
    </row>
    <row r="72" spans="1:6" x14ac:dyDescent="0.25">
      <c r="A72" s="27">
        <v>111</v>
      </c>
      <c r="B72" s="27">
        <v>9</v>
      </c>
      <c r="C72">
        <v>49</v>
      </c>
      <c r="D72">
        <v>11</v>
      </c>
      <c r="E72">
        <v>58</v>
      </c>
      <c r="F72">
        <v>28</v>
      </c>
    </row>
    <row r="73" spans="1:6" x14ac:dyDescent="0.25">
      <c r="A73" s="27">
        <v>89</v>
      </c>
      <c r="B73" s="27">
        <v>31</v>
      </c>
      <c r="C73">
        <v>46</v>
      </c>
      <c r="D73">
        <v>27</v>
      </c>
      <c r="E73">
        <v>105</v>
      </c>
      <c r="F73">
        <v>48</v>
      </c>
    </row>
    <row r="74" spans="1:6" x14ac:dyDescent="0.25">
      <c r="A74" s="27">
        <v>90</v>
      </c>
      <c r="B74" s="27">
        <v>24</v>
      </c>
      <c r="C74">
        <v>44</v>
      </c>
      <c r="D74">
        <v>53</v>
      </c>
      <c r="E74">
        <v>99</v>
      </c>
      <c r="F74">
        <v>21</v>
      </c>
    </row>
    <row r="75" spans="1:6" x14ac:dyDescent="0.25">
      <c r="A75" s="27">
        <v>137</v>
      </c>
      <c r="B75" s="27">
        <v>4</v>
      </c>
      <c r="C75">
        <v>43</v>
      </c>
      <c r="D75">
        <v>82</v>
      </c>
      <c r="E75">
        <v>64</v>
      </c>
      <c r="F75">
        <v>13</v>
      </c>
    </row>
    <row r="76" spans="1:6" x14ac:dyDescent="0.25">
      <c r="A76" s="27">
        <v>84</v>
      </c>
      <c r="B76" s="27">
        <v>10</v>
      </c>
      <c r="C76">
        <v>35</v>
      </c>
      <c r="D76">
        <v>73</v>
      </c>
      <c r="E76">
        <v>63</v>
      </c>
      <c r="F76">
        <v>12</v>
      </c>
    </row>
    <row r="77" spans="1:6" x14ac:dyDescent="0.25">
      <c r="A77" s="27">
        <v>76</v>
      </c>
      <c r="B77" s="27">
        <v>58</v>
      </c>
      <c r="C77">
        <v>27</v>
      </c>
      <c r="D77">
        <v>93</v>
      </c>
      <c r="E77">
        <v>37</v>
      </c>
      <c r="F77">
        <v>24</v>
      </c>
    </row>
    <row r="78" spans="1:6" x14ac:dyDescent="0.25">
      <c r="A78" s="27">
        <v>85</v>
      </c>
      <c r="B78" s="27">
        <v>7</v>
      </c>
      <c r="C78">
        <v>23</v>
      </c>
      <c r="D78">
        <v>68</v>
      </c>
      <c r="E78">
        <v>63</v>
      </c>
      <c r="F78">
        <v>112</v>
      </c>
    </row>
    <row r="79" spans="1:6" x14ac:dyDescent="0.25">
      <c r="A79" s="27">
        <v>72</v>
      </c>
      <c r="B79" s="27">
        <v>5</v>
      </c>
      <c r="C79">
        <v>18</v>
      </c>
      <c r="D79">
        <v>62</v>
      </c>
      <c r="E79">
        <v>69</v>
      </c>
      <c r="F79">
        <v>9</v>
      </c>
    </row>
    <row r="80" spans="1:6" x14ac:dyDescent="0.25">
      <c r="A80" s="27">
        <v>69</v>
      </c>
      <c r="B80" s="27">
        <v>31</v>
      </c>
      <c r="C80">
        <v>13</v>
      </c>
      <c r="D80">
        <v>50</v>
      </c>
      <c r="E80">
        <v>59</v>
      </c>
      <c r="F80">
        <v>54</v>
      </c>
    </row>
    <row r="81" spans="1:6" x14ac:dyDescent="0.25">
      <c r="A81" s="27">
        <v>68</v>
      </c>
      <c r="B81" s="27">
        <v>13</v>
      </c>
      <c r="C81">
        <v>12</v>
      </c>
      <c r="D81">
        <v>101</v>
      </c>
      <c r="E81">
        <v>79</v>
      </c>
      <c r="F81">
        <v>18</v>
      </c>
    </row>
    <row r="82" spans="1:6" x14ac:dyDescent="0.25">
      <c r="A82" s="27">
        <v>16</v>
      </c>
      <c r="B82" s="27">
        <v>16</v>
      </c>
      <c r="C82">
        <v>11</v>
      </c>
      <c r="D82">
        <v>39</v>
      </c>
      <c r="E82">
        <v>26</v>
      </c>
      <c r="F82">
        <v>17</v>
      </c>
    </row>
    <row r="83" spans="1:6" x14ac:dyDescent="0.25">
      <c r="A83" s="27">
        <v>12</v>
      </c>
      <c r="B83" s="27">
        <v>53</v>
      </c>
      <c r="C83">
        <v>11</v>
      </c>
      <c r="D83">
        <v>38</v>
      </c>
      <c r="E83">
        <v>113</v>
      </c>
      <c r="F83">
        <v>18</v>
      </c>
    </row>
    <row r="84" spans="1:6" x14ac:dyDescent="0.25">
      <c r="A84" s="27">
        <v>10</v>
      </c>
      <c r="B84" s="27">
        <v>54</v>
      </c>
      <c r="C84">
        <v>153</v>
      </c>
      <c r="D84">
        <v>35</v>
      </c>
      <c r="E84">
        <v>86</v>
      </c>
      <c r="F84">
        <v>45</v>
      </c>
    </row>
    <row r="85" spans="1:6" x14ac:dyDescent="0.25">
      <c r="A85" s="27">
        <v>30</v>
      </c>
      <c r="B85" s="27">
        <v>104</v>
      </c>
      <c r="C85">
        <v>139</v>
      </c>
      <c r="D85">
        <v>72</v>
      </c>
      <c r="E85">
        <v>66</v>
      </c>
      <c r="F85">
        <v>21</v>
      </c>
    </row>
    <row r="86" spans="1:6" x14ac:dyDescent="0.25">
      <c r="A86" s="27">
        <v>5</v>
      </c>
      <c r="B86" s="27">
        <v>39</v>
      </c>
      <c r="C86">
        <v>110</v>
      </c>
      <c r="D86">
        <v>31</v>
      </c>
      <c r="E86">
        <v>54</v>
      </c>
      <c r="F86">
        <v>35</v>
      </c>
    </row>
    <row r="87" spans="1:6" x14ac:dyDescent="0.25">
      <c r="A87" s="27">
        <v>7</v>
      </c>
      <c r="B87" s="27">
        <v>59</v>
      </c>
      <c r="C87">
        <v>109</v>
      </c>
      <c r="D87">
        <v>42</v>
      </c>
      <c r="E87">
        <v>159</v>
      </c>
      <c r="F87">
        <v>18</v>
      </c>
    </row>
    <row r="88" spans="1:6" x14ac:dyDescent="0.25">
      <c r="A88" s="27">
        <v>6</v>
      </c>
      <c r="B88" s="27">
        <v>35</v>
      </c>
      <c r="C88">
        <v>108</v>
      </c>
      <c r="D88">
        <v>100</v>
      </c>
      <c r="E88">
        <v>112</v>
      </c>
      <c r="F88">
        <v>17</v>
      </c>
    </row>
    <row r="89" spans="1:6" x14ac:dyDescent="0.25">
      <c r="A89" s="27">
        <v>9</v>
      </c>
      <c r="B89" s="27">
        <v>113</v>
      </c>
      <c r="C89">
        <v>115</v>
      </c>
      <c r="D89">
        <v>24</v>
      </c>
      <c r="E89">
        <v>105</v>
      </c>
      <c r="F89">
        <v>39</v>
      </c>
    </row>
    <row r="90" spans="1:6" x14ac:dyDescent="0.25">
      <c r="A90" s="27">
        <v>11</v>
      </c>
      <c r="B90" s="27">
        <v>103</v>
      </c>
      <c r="C90">
        <v>78</v>
      </c>
      <c r="D90">
        <v>5</v>
      </c>
      <c r="E90">
        <v>56</v>
      </c>
      <c r="F90">
        <v>29</v>
      </c>
    </row>
    <row r="91" spans="1:6" x14ac:dyDescent="0.25">
      <c r="A91" s="27">
        <v>12</v>
      </c>
      <c r="B91" s="27">
        <v>37</v>
      </c>
      <c r="C91">
        <v>81</v>
      </c>
      <c r="D91">
        <v>21</v>
      </c>
      <c r="E91">
        <v>92</v>
      </c>
      <c r="F91">
        <v>1348</v>
      </c>
    </row>
    <row r="92" spans="1:6" x14ac:dyDescent="0.25">
      <c r="A92" s="27">
        <v>8</v>
      </c>
      <c r="B92" s="27">
        <v>6</v>
      </c>
      <c r="C92">
        <v>17</v>
      </c>
      <c r="D92">
        <v>10</v>
      </c>
      <c r="E92">
        <v>104</v>
      </c>
      <c r="F92">
        <v>47</v>
      </c>
    </row>
    <row r="93" spans="1:6" x14ac:dyDescent="0.25">
      <c r="A93" s="27">
        <v>32</v>
      </c>
      <c r="B93" s="27">
        <v>86</v>
      </c>
      <c r="C93">
        <v>165</v>
      </c>
      <c r="D93">
        <v>6</v>
      </c>
      <c r="E93">
        <v>18</v>
      </c>
      <c r="F93">
        <v>12</v>
      </c>
    </row>
    <row r="94" spans="1:6" x14ac:dyDescent="0.25">
      <c r="A94" s="27">
        <v>31</v>
      </c>
      <c r="B94" s="27">
        <v>17</v>
      </c>
      <c r="C94">
        <v>20</v>
      </c>
      <c r="D94">
        <v>7</v>
      </c>
      <c r="E94">
        <v>29</v>
      </c>
      <c r="F94">
        <v>25</v>
      </c>
    </row>
    <row r="95" spans="1:6" x14ac:dyDescent="0.25">
      <c r="A95" s="27">
        <v>32</v>
      </c>
      <c r="B95" s="27">
        <v>94</v>
      </c>
      <c r="C95">
        <v>11</v>
      </c>
      <c r="D95">
        <v>22</v>
      </c>
      <c r="E95">
        <v>50</v>
      </c>
      <c r="F95">
        <v>15</v>
      </c>
    </row>
    <row r="96" spans="1:6" x14ac:dyDescent="0.25">
      <c r="A96" s="27">
        <v>23</v>
      </c>
      <c r="B96" s="27">
        <v>5</v>
      </c>
      <c r="C96">
        <v>76</v>
      </c>
      <c r="D96">
        <v>13</v>
      </c>
      <c r="E96">
        <v>79</v>
      </c>
      <c r="F96">
        <v>45</v>
      </c>
    </row>
    <row r="97" spans="1:6" x14ac:dyDescent="0.25">
      <c r="A97" s="27">
        <v>34</v>
      </c>
      <c r="B97" s="27">
        <v>67</v>
      </c>
      <c r="C97">
        <v>68</v>
      </c>
      <c r="D97">
        <v>11</v>
      </c>
      <c r="E97">
        <v>31</v>
      </c>
      <c r="F97">
        <v>29</v>
      </c>
    </row>
    <row r="98" spans="1:6" x14ac:dyDescent="0.25">
      <c r="A98" s="27">
        <v>14</v>
      </c>
      <c r="B98" s="27">
        <v>68</v>
      </c>
      <c r="C98">
        <v>23</v>
      </c>
      <c r="D98">
        <v>22</v>
      </c>
      <c r="E98">
        <v>24</v>
      </c>
      <c r="F98">
        <v>6</v>
      </c>
    </row>
    <row r="99" spans="1:6" x14ac:dyDescent="0.25">
      <c r="A99" s="27">
        <v>15</v>
      </c>
      <c r="B99" s="27">
        <v>68</v>
      </c>
      <c r="C99">
        <v>28</v>
      </c>
      <c r="D99">
        <v>58</v>
      </c>
      <c r="E99">
        <v>11</v>
      </c>
      <c r="F99">
        <v>13</v>
      </c>
    </row>
    <row r="100" spans="1:6" x14ac:dyDescent="0.25">
      <c r="A100" s="27">
        <v>26</v>
      </c>
      <c r="B100" s="27">
        <v>71</v>
      </c>
      <c r="C100">
        <v>19</v>
      </c>
      <c r="D100">
        <v>145</v>
      </c>
      <c r="E100">
        <v>35</v>
      </c>
      <c r="F100">
        <v>5</v>
      </c>
    </row>
    <row r="101" spans="1:6" x14ac:dyDescent="0.25">
      <c r="A101" s="27">
        <v>18</v>
      </c>
      <c r="B101" s="27">
        <v>25</v>
      </c>
      <c r="C101">
        <v>17</v>
      </c>
      <c r="D101">
        <v>171</v>
      </c>
      <c r="E101">
        <v>28</v>
      </c>
      <c r="F101">
        <v>26</v>
      </c>
    </row>
    <row r="102" spans="1:6" x14ac:dyDescent="0.25">
      <c r="A102" s="27">
        <v>29</v>
      </c>
      <c r="B102" s="27">
        <v>12</v>
      </c>
      <c r="C102">
        <v>29</v>
      </c>
      <c r="D102">
        <v>43</v>
      </c>
      <c r="E102">
        <v>22</v>
      </c>
      <c r="F102">
        <v>113</v>
      </c>
    </row>
    <row r="103" spans="1:6" x14ac:dyDescent="0.25">
      <c r="A103" s="27">
        <v>43</v>
      </c>
      <c r="B103" s="27">
        <v>75</v>
      </c>
      <c r="C103">
        <v>111</v>
      </c>
      <c r="D103">
        <v>100</v>
      </c>
      <c r="E103">
        <v>23</v>
      </c>
      <c r="F103">
        <v>26</v>
      </c>
    </row>
    <row r="104" spans="1:6" x14ac:dyDescent="0.25">
      <c r="A104" s="27">
        <v>18</v>
      </c>
      <c r="B104" s="27">
        <v>66</v>
      </c>
      <c r="C104">
        <v>11</v>
      </c>
      <c r="D104">
        <v>62</v>
      </c>
      <c r="E104">
        <v>71</v>
      </c>
      <c r="F104">
        <v>7</v>
      </c>
    </row>
    <row r="105" spans="1:6" x14ac:dyDescent="0.25">
      <c r="A105" s="27">
        <v>21</v>
      </c>
      <c r="B105" s="27">
        <v>79</v>
      </c>
      <c r="C105">
        <v>14</v>
      </c>
      <c r="D105">
        <v>98</v>
      </c>
      <c r="E105">
        <v>17</v>
      </c>
      <c r="F105">
        <v>19</v>
      </c>
    </row>
    <row r="106" spans="1:6" x14ac:dyDescent="0.25">
      <c r="A106" s="27">
        <v>7</v>
      </c>
      <c r="B106" s="27">
        <v>65</v>
      </c>
      <c r="C106">
        <v>24</v>
      </c>
      <c r="D106">
        <v>113</v>
      </c>
      <c r="E106">
        <v>45</v>
      </c>
      <c r="F106">
        <v>35</v>
      </c>
    </row>
    <row r="107" spans="1:6" x14ac:dyDescent="0.25">
      <c r="A107" s="27">
        <v>13</v>
      </c>
      <c r="B107" s="27">
        <v>77</v>
      </c>
      <c r="C107">
        <v>26</v>
      </c>
      <c r="D107">
        <v>103</v>
      </c>
      <c r="E107">
        <v>77</v>
      </c>
      <c r="F107">
        <v>57</v>
      </c>
    </row>
    <row r="108" spans="1:6" x14ac:dyDescent="0.25">
      <c r="A108" s="27">
        <v>5</v>
      </c>
      <c r="B108" s="27">
        <v>125</v>
      </c>
      <c r="C108">
        <v>70</v>
      </c>
      <c r="D108">
        <v>115</v>
      </c>
      <c r="E108">
        <v>50</v>
      </c>
      <c r="F108">
        <v>22</v>
      </c>
    </row>
    <row r="109" spans="1:6" x14ac:dyDescent="0.25">
      <c r="A109" s="27">
        <v>5</v>
      </c>
      <c r="B109" s="27">
        <v>56</v>
      </c>
      <c r="C109">
        <v>70</v>
      </c>
      <c r="D109">
        <v>33</v>
      </c>
      <c r="E109">
        <v>56</v>
      </c>
      <c r="F109">
        <v>21</v>
      </c>
    </row>
    <row r="110" spans="1:6" x14ac:dyDescent="0.25">
      <c r="A110" s="27">
        <v>28</v>
      </c>
      <c r="B110" s="27">
        <v>63</v>
      </c>
      <c r="C110">
        <v>75</v>
      </c>
      <c r="D110">
        <v>33</v>
      </c>
      <c r="E110">
        <v>8</v>
      </c>
      <c r="F110">
        <v>5</v>
      </c>
    </row>
    <row r="111" spans="1:6" x14ac:dyDescent="0.25">
      <c r="A111" s="27">
        <v>24</v>
      </c>
      <c r="B111" s="27">
        <v>58</v>
      </c>
      <c r="C111">
        <v>44</v>
      </c>
      <c r="D111">
        <v>40</v>
      </c>
      <c r="E111">
        <v>103</v>
      </c>
      <c r="F111">
        <v>13</v>
      </c>
    </row>
    <row r="112" spans="1:6" x14ac:dyDescent="0.25">
      <c r="A112" s="27">
        <v>30</v>
      </c>
      <c r="B112" s="27">
        <v>63</v>
      </c>
      <c r="C112">
        <v>47</v>
      </c>
      <c r="D112">
        <v>37</v>
      </c>
      <c r="E112">
        <v>6</v>
      </c>
      <c r="F112">
        <v>10</v>
      </c>
    </row>
    <row r="113" spans="1:6" x14ac:dyDescent="0.25">
      <c r="A113" s="27">
        <v>19</v>
      </c>
      <c r="B113" s="27">
        <v>65</v>
      </c>
      <c r="C113">
        <v>30</v>
      </c>
      <c r="D113">
        <v>59</v>
      </c>
      <c r="E113">
        <v>95</v>
      </c>
      <c r="F113">
        <v>60</v>
      </c>
    </row>
    <row r="114" spans="1:6" x14ac:dyDescent="0.25">
      <c r="A114" s="27">
        <v>19</v>
      </c>
      <c r="B114" s="27">
        <v>76</v>
      </c>
      <c r="C114">
        <v>13</v>
      </c>
      <c r="D114">
        <v>70</v>
      </c>
      <c r="E114">
        <v>13</v>
      </c>
      <c r="F114">
        <v>9</v>
      </c>
    </row>
    <row r="115" spans="1:6" x14ac:dyDescent="0.25">
      <c r="A115" s="27">
        <v>3</v>
      </c>
      <c r="B115" s="27">
        <v>20</v>
      </c>
      <c r="C115">
        <v>37</v>
      </c>
      <c r="D115">
        <v>53</v>
      </c>
      <c r="E115">
        <v>47</v>
      </c>
      <c r="F115">
        <v>25</v>
      </c>
    </row>
    <row r="116" spans="1:6" x14ac:dyDescent="0.25">
      <c r="A116" s="27">
        <v>20</v>
      </c>
      <c r="B116" s="27">
        <v>14</v>
      </c>
      <c r="C116">
        <v>19</v>
      </c>
      <c r="D116">
        <v>166</v>
      </c>
      <c r="E116">
        <v>11</v>
      </c>
      <c r="F116">
        <v>26</v>
      </c>
    </row>
    <row r="117" spans="1:6" x14ac:dyDescent="0.25">
      <c r="A117" s="27">
        <v>7</v>
      </c>
      <c r="B117" s="27">
        <v>4</v>
      </c>
      <c r="C117">
        <v>17</v>
      </c>
      <c r="D117">
        <v>22</v>
      </c>
      <c r="E117">
        <v>12</v>
      </c>
      <c r="F117">
        <v>45</v>
      </c>
    </row>
    <row r="118" spans="1:6" x14ac:dyDescent="0.25">
      <c r="A118" s="27">
        <v>24</v>
      </c>
      <c r="B118" s="27">
        <v>15</v>
      </c>
      <c r="C118">
        <v>10</v>
      </c>
      <c r="D118">
        <v>26</v>
      </c>
      <c r="E118">
        <v>75</v>
      </c>
      <c r="F118">
        <v>43</v>
      </c>
    </row>
    <row r="119" spans="1:6" x14ac:dyDescent="0.25">
      <c r="A119" s="27">
        <v>9</v>
      </c>
      <c r="B119" s="27">
        <v>38</v>
      </c>
      <c r="C119">
        <v>13</v>
      </c>
      <c r="D119">
        <v>141</v>
      </c>
      <c r="E119">
        <v>10</v>
      </c>
      <c r="F119">
        <v>39</v>
      </c>
    </row>
    <row r="120" spans="1:6" x14ac:dyDescent="0.25">
      <c r="A120" s="27">
        <v>15</v>
      </c>
      <c r="B120" s="27">
        <v>16</v>
      </c>
      <c r="C120">
        <v>15</v>
      </c>
      <c r="D120">
        <v>115</v>
      </c>
      <c r="E120">
        <v>6</v>
      </c>
      <c r="F120">
        <v>41</v>
      </c>
    </row>
    <row r="121" spans="1:6" x14ac:dyDescent="0.25">
      <c r="A121" s="27">
        <v>56</v>
      </c>
      <c r="B121" s="27">
        <v>14</v>
      </c>
      <c r="C121">
        <v>16</v>
      </c>
      <c r="D121">
        <v>14</v>
      </c>
      <c r="E121">
        <v>18</v>
      </c>
      <c r="F121">
        <v>115</v>
      </c>
    </row>
    <row r="122" spans="1:6" x14ac:dyDescent="0.25">
      <c r="A122" s="27">
        <v>45</v>
      </c>
      <c r="B122" s="27">
        <v>6</v>
      </c>
      <c r="C122">
        <v>18</v>
      </c>
      <c r="D122">
        <v>13</v>
      </c>
      <c r="E122">
        <v>30</v>
      </c>
      <c r="F122">
        <v>51</v>
      </c>
    </row>
    <row r="123" spans="1:6" x14ac:dyDescent="0.25">
      <c r="A123" s="27">
        <v>34</v>
      </c>
      <c r="B123" s="27">
        <v>8</v>
      </c>
      <c r="C123">
        <v>107</v>
      </c>
      <c r="D123">
        <v>21</v>
      </c>
      <c r="E123">
        <v>74</v>
      </c>
      <c r="F123">
        <v>108</v>
      </c>
    </row>
    <row r="124" spans="1:6" x14ac:dyDescent="0.25">
      <c r="A124" s="27">
        <v>45</v>
      </c>
      <c r="B124" s="27">
        <v>30</v>
      </c>
      <c r="C124">
        <v>72</v>
      </c>
      <c r="D124">
        <v>13</v>
      </c>
      <c r="E124">
        <v>27</v>
      </c>
      <c r="F124">
        <v>59</v>
      </c>
    </row>
    <row r="125" spans="1:6" x14ac:dyDescent="0.25">
      <c r="A125" s="27">
        <v>32</v>
      </c>
      <c r="B125" s="27">
        <v>10</v>
      </c>
      <c r="C125">
        <v>45</v>
      </c>
      <c r="D125">
        <v>136</v>
      </c>
      <c r="E125">
        <v>165</v>
      </c>
      <c r="F125">
        <v>75</v>
      </c>
    </row>
    <row r="126" spans="1:6" x14ac:dyDescent="0.25">
      <c r="A126" s="27">
        <v>55</v>
      </c>
      <c r="B126" s="27">
        <v>6</v>
      </c>
      <c r="C126">
        <v>32</v>
      </c>
      <c r="D126">
        <v>35</v>
      </c>
      <c r="E126">
        <v>60</v>
      </c>
      <c r="F126">
        <v>48</v>
      </c>
    </row>
    <row r="127" spans="1:6" x14ac:dyDescent="0.25">
      <c r="A127" s="27">
        <v>39</v>
      </c>
      <c r="B127" s="27">
        <v>9</v>
      </c>
      <c r="C127">
        <v>111</v>
      </c>
      <c r="D127">
        <v>11</v>
      </c>
      <c r="E127">
        <v>58</v>
      </c>
      <c r="F127">
        <v>7</v>
      </c>
    </row>
    <row r="128" spans="1:6" x14ac:dyDescent="0.25">
      <c r="A128" s="27">
        <v>43</v>
      </c>
      <c r="B128" s="27">
        <v>7</v>
      </c>
      <c r="C128">
        <v>56</v>
      </c>
      <c r="D128">
        <v>9</v>
      </c>
      <c r="E128">
        <v>56</v>
      </c>
      <c r="F128">
        <v>39</v>
      </c>
    </row>
    <row r="129" spans="1:6" x14ac:dyDescent="0.25">
      <c r="A129" s="27">
        <v>39</v>
      </c>
      <c r="B129" s="27">
        <v>6</v>
      </c>
      <c r="C129">
        <v>95</v>
      </c>
      <c r="D129">
        <v>55</v>
      </c>
      <c r="E129">
        <v>113</v>
      </c>
      <c r="F129">
        <v>34</v>
      </c>
    </row>
    <row r="130" spans="1:6" x14ac:dyDescent="0.25">
      <c r="A130" s="27">
        <v>41</v>
      </c>
      <c r="B130" s="27">
        <v>19</v>
      </c>
      <c r="C130">
        <v>37</v>
      </c>
      <c r="D130">
        <v>45</v>
      </c>
      <c r="E130">
        <v>80</v>
      </c>
      <c r="F130">
        <v>40</v>
      </c>
    </row>
    <row r="131" spans="1:6" x14ac:dyDescent="0.25">
      <c r="A131" s="27">
        <v>63</v>
      </c>
      <c r="B131" s="27">
        <v>9</v>
      </c>
      <c r="C131">
        <v>4</v>
      </c>
      <c r="D131">
        <v>12</v>
      </c>
      <c r="E131">
        <v>46</v>
      </c>
      <c r="F131">
        <v>11</v>
      </c>
    </row>
    <row r="132" spans="1:6" x14ac:dyDescent="0.25">
      <c r="A132" s="27">
        <v>40</v>
      </c>
      <c r="B132" s="27">
        <v>15</v>
      </c>
      <c r="C132">
        <v>32</v>
      </c>
      <c r="D132">
        <v>58</v>
      </c>
      <c r="E132">
        <v>67</v>
      </c>
      <c r="F132">
        <v>6</v>
      </c>
    </row>
    <row r="133" spans="1:6" x14ac:dyDescent="0.25">
      <c r="A133" s="27">
        <v>37</v>
      </c>
      <c r="B133" s="27">
        <v>33</v>
      </c>
      <c r="C133">
        <v>69</v>
      </c>
      <c r="D133">
        <v>18</v>
      </c>
      <c r="E133">
        <v>58</v>
      </c>
      <c r="F133">
        <v>26</v>
      </c>
    </row>
    <row r="134" spans="1:6" x14ac:dyDescent="0.25">
      <c r="A134" s="27">
        <v>52</v>
      </c>
      <c r="B134" s="27">
        <v>31</v>
      </c>
      <c r="C134">
        <v>56</v>
      </c>
      <c r="D134">
        <v>54</v>
      </c>
      <c r="E134">
        <v>89</v>
      </c>
      <c r="F134">
        <v>28</v>
      </c>
    </row>
    <row r="135" spans="1:6" x14ac:dyDescent="0.25">
      <c r="A135" s="27">
        <v>67</v>
      </c>
      <c r="B135" s="27">
        <v>34</v>
      </c>
      <c r="C135">
        <v>21</v>
      </c>
      <c r="D135">
        <v>58</v>
      </c>
      <c r="E135">
        <v>47</v>
      </c>
      <c r="F135">
        <v>31</v>
      </c>
    </row>
    <row r="136" spans="1:6" x14ac:dyDescent="0.25">
      <c r="A136" s="27">
        <v>127</v>
      </c>
      <c r="B136" s="27">
        <v>22</v>
      </c>
      <c r="C136">
        <v>184</v>
      </c>
      <c r="D136">
        <v>57</v>
      </c>
      <c r="E136">
        <v>68</v>
      </c>
      <c r="F136">
        <v>15</v>
      </c>
    </row>
    <row r="137" spans="1:6" x14ac:dyDescent="0.25">
      <c r="A137" s="27">
        <v>106</v>
      </c>
      <c r="B137" s="27">
        <v>44</v>
      </c>
      <c r="C137">
        <v>91</v>
      </c>
      <c r="D137">
        <v>59</v>
      </c>
      <c r="E137">
        <v>41</v>
      </c>
      <c r="F137">
        <v>19</v>
      </c>
    </row>
    <row r="138" spans="1:6" x14ac:dyDescent="0.25">
      <c r="A138" s="27">
        <v>91</v>
      </c>
      <c r="B138" s="27">
        <v>53</v>
      </c>
      <c r="C138">
        <v>78</v>
      </c>
      <c r="D138">
        <v>57</v>
      </c>
      <c r="E138">
        <v>16</v>
      </c>
      <c r="F138">
        <v>24</v>
      </c>
    </row>
    <row r="139" spans="1:6" x14ac:dyDescent="0.25">
      <c r="A139" s="27">
        <v>91</v>
      </c>
      <c r="B139" s="27">
        <v>24</v>
      </c>
      <c r="C139">
        <v>87</v>
      </c>
      <c r="D139">
        <v>6</v>
      </c>
      <c r="E139">
        <v>52</v>
      </c>
      <c r="F139">
        <v>31</v>
      </c>
    </row>
    <row r="140" spans="1:6" x14ac:dyDescent="0.25">
      <c r="A140" s="27">
        <v>4</v>
      </c>
      <c r="B140" s="27">
        <v>30</v>
      </c>
      <c r="C140">
        <v>55</v>
      </c>
      <c r="D140">
        <v>71</v>
      </c>
      <c r="E140">
        <v>24</v>
      </c>
      <c r="F140">
        <v>26</v>
      </c>
    </row>
    <row r="141" spans="1:6" x14ac:dyDescent="0.25">
      <c r="A141" s="27">
        <v>36</v>
      </c>
      <c r="B141" s="27">
        <v>37</v>
      </c>
      <c r="C141">
        <v>158</v>
      </c>
      <c r="D141">
        <v>84</v>
      </c>
      <c r="E141">
        <v>30</v>
      </c>
      <c r="F141">
        <v>95</v>
      </c>
    </row>
    <row r="142" spans="1:6" x14ac:dyDescent="0.25">
      <c r="A142" s="27">
        <v>50</v>
      </c>
      <c r="B142" s="27">
        <v>28</v>
      </c>
      <c r="C142">
        <v>111</v>
      </c>
      <c r="D142">
        <v>52</v>
      </c>
      <c r="E142">
        <v>14</v>
      </c>
      <c r="F142">
        <v>67</v>
      </c>
    </row>
    <row r="143" spans="1:6" x14ac:dyDescent="0.25">
      <c r="A143" s="27">
        <v>26</v>
      </c>
      <c r="B143" s="27">
        <v>25</v>
      </c>
      <c r="C143">
        <v>106</v>
      </c>
      <c r="D143">
        <v>12</v>
      </c>
      <c r="E143">
        <v>115</v>
      </c>
      <c r="F143">
        <v>90</v>
      </c>
    </row>
    <row r="144" spans="1:6" x14ac:dyDescent="0.25">
      <c r="A144" s="27">
        <v>36</v>
      </c>
      <c r="B144" s="27">
        <v>25</v>
      </c>
      <c r="C144">
        <v>92</v>
      </c>
      <c r="D144">
        <v>5</v>
      </c>
      <c r="E144">
        <v>18</v>
      </c>
      <c r="F144">
        <v>62</v>
      </c>
    </row>
    <row r="145" spans="1:6" x14ac:dyDescent="0.25">
      <c r="A145" s="27">
        <v>8</v>
      </c>
      <c r="B145" s="27">
        <v>51</v>
      </c>
      <c r="C145">
        <v>76</v>
      </c>
      <c r="D145">
        <v>10</v>
      </c>
      <c r="E145">
        <v>71</v>
      </c>
      <c r="F145">
        <v>5</v>
      </c>
    </row>
    <row r="146" spans="1:6" x14ac:dyDescent="0.25">
      <c r="A146" s="27">
        <v>17</v>
      </c>
      <c r="B146" s="27">
        <v>27</v>
      </c>
      <c r="C146">
        <v>54</v>
      </c>
      <c r="D146">
        <v>8</v>
      </c>
      <c r="E146">
        <v>6</v>
      </c>
      <c r="F146">
        <v>107</v>
      </c>
    </row>
    <row r="147" spans="1:6" x14ac:dyDescent="0.25">
      <c r="A147" s="27">
        <v>25</v>
      </c>
      <c r="B147" s="27">
        <v>76</v>
      </c>
      <c r="C147">
        <v>124</v>
      </c>
      <c r="D147">
        <v>21</v>
      </c>
      <c r="E147">
        <v>40</v>
      </c>
      <c r="F147">
        <v>17</v>
      </c>
    </row>
    <row r="148" spans="1:6" x14ac:dyDescent="0.25">
      <c r="A148" s="27">
        <v>28</v>
      </c>
      <c r="B148" s="27">
        <v>68</v>
      </c>
      <c r="C148">
        <v>37</v>
      </c>
      <c r="D148">
        <v>12</v>
      </c>
      <c r="E148">
        <v>171</v>
      </c>
      <c r="F148">
        <v>14</v>
      </c>
    </row>
    <row r="149" spans="1:6" x14ac:dyDescent="0.25">
      <c r="A149" s="27">
        <v>43</v>
      </c>
      <c r="B149" s="27">
        <v>84</v>
      </c>
      <c r="C149">
        <v>4</v>
      </c>
      <c r="D149">
        <v>9</v>
      </c>
      <c r="E149">
        <v>34</v>
      </c>
      <c r="F149">
        <v>16</v>
      </c>
    </row>
    <row r="150" spans="1:6" x14ac:dyDescent="0.25">
      <c r="A150" s="27">
        <v>32</v>
      </c>
      <c r="B150" s="27">
        <v>131</v>
      </c>
      <c r="C150">
        <v>58</v>
      </c>
      <c r="D150">
        <v>19</v>
      </c>
      <c r="E150">
        <v>183</v>
      </c>
      <c r="F150">
        <v>23</v>
      </c>
    </row>
    <row r="151" spans="1:6" x14ac:dyDescent="0.25">
      <c r="A151" s="27">
        <v>28</v>
      </c>
      <c r="B151" s="27">
        <v>76</v>
      </c>
      <c r="C151">
        <v>17</v>
      </c>
      <c r="D151">
        <v>15</v>
      </c>
      <c r="E151">
        <v>21</v>
      </c>
      <c r="F151">
        <v>18</v>
      </c>
    </row>
    <row r="152" spans="1:6" x14ac:dyDescent="0.25">
      <c r="A152" s="27">
        <v>1</v>
      </c>
      <c r="B152" s="27">
        <v>76</v>
      </c>
      <c r="C152">
        <v>12</v>
      </c>
      <c r="D152">
        <v>18</v>
      </c>
      <c r="E152">
        <v>82</v>
      </c>
      <c r="F152">
        <v>115</v>
      </c>
    </row>
    <row r="153" spans="1:6" x14ac:dyDescent="0.25">
      <c r="A153" s="27">
        <v>9</v>
      </c>
      <c r="B153" s="27">
        <v>68</v>
      </c>
      <c r="C153">
        <v>19</v>
      </c>
      <c r="D153">
        <v>16</v>
      </c>
      <c r="E153">
        <v>55</v>
      </c>
      <c r="F153">
        <v>31</v>
      </c>
    </row>
    <row r="154" spans="1:6" x14ac:dyDescent="0.25">
      <c r="A154" s="27">
        <v>22</v>
      </c>
      <c r="B154" s="27">
        <v>36</v>
      </c>
      <c r="C154">
        <v>96</v>
      </c>
      <c r="D154">
        <v>16</v>
      </c>
      <c r="E154">
        <v>111</v>
      </c>
      <c r="F154">
        <v>22</v>
      </c>
    </row>
    <row r="155" spans="1:6" x14ac:dyDescent="0.25">
      <c r="A155" s="27">
        <v>9</v>
      </c>
      <c r="B155" s="27">
        <v>9</v>
      </c>
      <c r="C155">
        <v>13</v>
      </c>
      <c r="D155">
        <v>38</v>
      </c>
      <c r="E155">
        <v>86</v>
      </c>
      <c r="F155">
        <v>17</v>
      </c>
    </row>
    <row r="156" spans="1:6" x14ac:dyDescent="0.25">
      <c r="A156" s="27">
        <v>6</v>
      </c>
      <c r="B156" s="27">
        <v>11</v>
      </c>
      <c r="C156">
        <v>76</v>
      </c>
      <c r="D156">
        <v>118</v>
      </c>
      <c r="E156">
        <v>57</v>
      </c>
      <c r="F156">
        <v>13</v>
      </c>
    </row>
    <row r="157" spans="1:6" x14ac:dyDescent="0.25">
      <c r="A157" s="27">
        <v>43</v>
      </c>
      <c r="B157" s="27">
        <v>16</v>
      </c>
      <c r="C157">
        <v>86</v>
      </c>
      <c r="D157">
        <v>137</v>
      </c>
      <c r="E157">
        <v>61</v>
      </c>
      <c r="F157">
        <v>7</v>
      </c>
    </row>
    <row r="158" spans="1:6" x14ac:dyDescent="0.25">
      <c r="A158" s="27">
        <v>21</v>
      </c>
      <c r="B158" s="27">
        <v>40</v>
      </c>
      <c r="C158">
        <v>48</v>
      </c>
      <c r="D158">
        <v>128</v>
      </c>
      <c r="E158">
        <v>48</v>
      </c>
      <c r="F158">
        <v>6</v>
      </c>
    </row>
    <row r="159" spans="1:6" x14ac:dyDescent="0.25">
      <c r="A159" s="27">
        <v>21</v>
      </c>
      <c r="B159" s="27">
        <v>38</v>
      </c>
      <c r="C159">
        <v>46</v>
      </c>
      <c r="D159">
        <v>96</v>
      </c>
      <c r="E159">
        <v>8</v>
      </c>
      <c r="F159">
        <v>26</v>
      </c>
    </row>
    <row r="160" spans="1:6" x14ac:dyDescent="0.25">
      <c r="A160" s="27">
        <v>58</v>
      </c>
      <c r="B160" s="27">
        <v>40</v>
      </c>
      <c r="C160">
        <v>55</v>
      </c>
      <c r="D160">
        <v>37</v>
      </c>
      <c r="E160">
        <v>104</v>
      </c>
      <c r="F160">
        <v>29</v>
      </c>
    </row>
    <row r="161" spans="1:6" x14ac:dyDescent="0.25">
      <c r="A161" s="27">
        <v>28</v>
      </c>
      <c r="B161" s="27">
        <v>66</v>
      </c>
      <c r="C161">
        <v>11</v>
      </c>
      <c r="D161">
        <v>66</v>
      </c>
      <c r="E161">
        <v>46</v>
      </c>
      <c r="F161">
        <v>86</v>
      </c>
    </row>
    <row r="162" spans="1:6" x14ac:dyDescent="0.25">
      <c r="A162" s="27">
        <v>7</v>
      </c>
      <c r="B162" s="27">
        <v>68</v>
      </c>
      <c r="C162">
        <v>12</v>
      </c>
      <c r="D162">
        <v>53</v>
      </c>
      <c r="E162">
        <v>14</v>
      </c>
      <c r="F162">
        <v>32</v>
      </c>
    </row>
    <row r="163" spans="1:6" x14ac:dyDescent="0.25">
      <c r="A163" s="27">
        <v>27</v>
      </c>
      <c r="B163" s="27">
        <v>141</v>
      </c>
      <c r="C163">
        <v>34</v>
      </c>
      <c r="D163">
        <v>50</v>
      </c>
      <c r="E163">
        <v>39</v>
      </c>
      <c r="F163">
        <v>82</v>
      </c>
    </row>
    <row r="164" spans="1:6" x14ac:dyDescent="0.25">
      <c r="A164" s="27">
        <v>12</v>
      </c>
      <c r="B164" s="27">
        <v>28</v>
      </c>
      <c r="C164">
        <v>32</v>
      </c>
      <c r="D164">
        <v>28</v>
      </c>
      <c r="E164">
        <v>19</v>
      </c>
      <c r="F164">
        <v>52</v>
      </c>
    </row>
    <row r="165" spans="1:6" x14ac:dyDescent="0.25">
      <c r="A165" s="27">
        <v>8</v>
      </c>
      <c r="B165" s="27">
        <v>32</v>
      </c>
      <c r="C165">
        <v>40</v>
      </c>
      <c r="D165">
        <v>24</v>
      </c>
      <c r="E165">
        <v>5</v>
      </c>
      <c r="F165">
        <v>24</v>
      </c>
    </row>
    <row r="166" spans="1:6" x14ac:dyDescent="0.25">
      <c r="A166" s="27">
        <v>5</v>
      </c>
      <c r="B166" s="27">
        <v>101</v>
      </c>
      <c r="C166">
        <v>12</v>
      </c>
      <c r="D166">
        <v>20</v>
      </c>
      <c r="E166">
        <v>2</v>
      </c>
      <c r="F166">
        <v>25</v>
      </c>
    </row>
    <row r="167" spans="1:6" x14ac:dyDescent="0.25">
      <c r="A167" s="27">
        <v>35</v>
      </c>
      <c r="B167" s="27">
        <v>36</v>
      </c>
      <c r="C167">
        <v>9</v>
      </c>
      <c r="D167">
        <v>21</v>
      </c>
      <c r="E167">
        <v>16</v>
      </c>
      <c r="F167">
        <v>32</v>
      </c>
    </row>
    <row r="168" spans="1:6" x14ac:dyDescent="0.25">
      <c r="A168" s="27">
        <v>18</v>
      </c>
      <c r="B168" s="27">
        <v>18</v>
      </c>
      <c r="C168">
        <v>18</v>
      </c>
      <c r="D168">
        <v>9</v>
      </c>
      <c r="E168">
        <v>75</v>
      </c>
      <c r="F168">
        <v>12</v>
      </c>
    </row>
    <row r="169" spans="1:6" x14ac:dyDescent="0.25">
      <c r="A169" s="27">
        <v>170</v>
      </c>
      <c r="B169" s="27">
        <v>87</v>
      </c>
      <c r="C169">
        <v>29</v>
      </c>
      <c r="D169">
        <v>76</v>
      </c>
      <c r="E169">
        <v>69</v>
      </c>
      <c r="F169">
        <v>29</v>
      </c>
    </row>
    <row r="170" spans="1:6" x14ac:dyDescent="0.25">
      <c r="A170" s="27">
        <v>19</v>
      </c>
      <c r="B170" s="27">
        <v>17</v>
      </c>
      <c r="C170">
        <v>26</v>
      </c>
      <c r="D170">
        <v>22</v>
      </c>
      <c r="E170">
        <v>19</v>
      </c>
      <c r="F170">
        <v>46</v>
      </c>
    </row>
    <row r="171" spans="1:6" x14ac:dyDescent="0.25">
      <c r="A171" s="27">
        <v>64</v>
      </c>
      <c r="B171" s="27">
        <v>8</v>
      </c>
      <c r="C171">
        <v>28</v>
      </c>
      <c r="D171">
        <v>61</v>
      </c>
      <c r="E171">
        <v>19</v>
      </c>
      <c r="F171">
        <v>52</v>
      </c>
    </row>
    <row r="172" spans="1:6" x14ac:dyDescent="0.25">
      <c r="A172" s="27">
        <v>15</v>
      </c>
      <c r="B172" s="27">
        <v>7</v>
      </c>
      <c r="C172">
        <v>16</v>
      </c>
      <c r="D172">
        <v>29</v>
      </c>
      <c r="E172">
        <v>11</v>
      </c>
      <c r="F172">
        <v>29</v>
      </c>
    </row>
    <row r="173" spans="1:6" x14ac:dyDescent="0.25">
      <c r="A173" s="27">
        <v>53</v>
      </c>
      <c r="B173" s="27">
        <v>24</v>
      </c>
      <c r="C173">
        <v>11</v>
      </c>
      <c r="D173">
        <v>50</v>
      </c>
      <c r="E173">
        <v>9</v>
      </c>
      <c r="F173">
        <v>38</v>
      </c>
    </row>
    <row r="174" spans="1:6" x14ac:dyDescent="0.25">
      <c r="A174" s="27">
        <v>10</v>
      </c>
      <c r="B174" s="27">
        <v>13</v>
      </c>
      <c r="C174">
        <v>9</v>
      </c>
      <c r="D174">
        <v>20</v>
      </c>
      <c r="E174">
        <v>18</v>
      </c>
      <c r="F174">
        <v>32</v>
      </c>
    </row>
    <row r="175" spans="1:6" x14ac:dyDescent="0.25">
      <c r="A175" s="27">
        <v>32</v>
      </c>
      <c r="B175" s="27">
        <v>20</v>
      </c>
      <c r="C175">
        <v>40</v>
      </c>
      <c r="D175">
        <v>28</v>
      </c>
      <c r="E175">
        <v>28</v>
      </c>
      <c r="F175">
        <v>16</v>
      </c>
    </row>
    <row r="176" spans="1:6" x14ac:dyDescent="0.25">
      <c r="A176" s="27">
        <v>6</v>
      </c>
      <c r="B176" s="27">
        <v>62</v>
      </c>
      <c r="C176">
        <v>24</v>
      </c>
      <c r="D176">
        <v>23</v>
      </c>
      <c r="E176">
        <v>27</v>
      </c>
      <c r="F176">
        <v>50</v>
      </c>
    </row>
    <row r="177" spans="1:6" x14ac:dyDescent="0.25">
      <c r="A177" s="27">
        <v>53</v>
      </c>
      <c r="B177" s="27">
        <v>49</v>
      </c>
      <c r="C177">
        <v>18</v>
      </c>
      <c r="D177">
        <v>17</v>
      </c>
      <c r="E177">
        <v>8</v>
      </c>
      <c r="F177">
        <v>18</v>
      </c>
    </row>
    <row r="178" spans="1:6" x14ac:dyDescent="0.25">
      <c r="A178" s="27">
        <v>24</v>
      </c>
      <c r="B178" s="27">
        <v>79</v>
      </c>
      <c r="C178">
        <v>27</v>
      </c>
      <c r="D178">
        <v>37</v>
      </c>
      <c r="E178">
        <v>76</v>
      </c>
      <c r="F178">
        <v>49</v>
      </c>
    </row>
    <row r="179" spans="1:6" x14ac:dyDescent="0.25">
      <c r="A179" s="27">
        <v>17</v>
      </c>
      <c r="B179" s="27">
        <v>36</v>
      </c>
      <c r="C179">
        <v>48</v>
      </c>
      <c r="D179">
        <v>11</v>
      </c>
      <c r="E179">
        <v>99</v>
      </c>
      <c r="F179">
        <v>15</v>
      </c>
    </row>
    <row r="180" spans="1:6" x14ac:dyDescent="0.25">
      <c r="A180" s="27">
        <v>9</v>
      </c>
      <c r="B180" s="27">
        <v>27</v>
      </c>
      <c r="C180">
        <v>34</v>
      </c>
      <c r="D180">
        <v>58</v>
      </c>
      <c r="E180">
        <v>84</v>
      </c>
      <c r="F180">
        <v>11</v>
      </c>
    </row>
    <row r="181" spans="1:6" x14ac:dyDescent="0.25">
      <c r="A181" s="27">
        <v>4</v>
      </c>
      <c r="B181" s="27">
        <v>76</v>
      </c>
      <c r="C181">
        <v>14</v>
      </c>
      <c r="D181">
        <v>18</v>
      </c>
      <c r="E181">
        <v>74</v>
      </c>
      <c r="F181">
        <v>29</v>
      </c>
    </row>
    <row r="182" spans="1:6" x14ac:dyDescent="0.25">
      <c r="A182" s="27">
        <v>3</v>
      </c>
      <c r="B182" s="27">
        <v>78</v>
      </c>
      <c r="C182">
        <v>12</v>
      </c>
      <c r="D182">
        <v>87</v>
      </c>
      <c r="E182">
        <v>29</v>
      </c>
      <c r="F182">
        <v>16</v>
      </c>
    </row>
    <row r="183" spans="1:6" x14ac:dyDescent="0.25">
      <c r="A183" s="27">
        <v>111</v>
      </c>
      <c r="B183" s="27">
        <v>59</v>
      </c>
      <c r="C183">
        <v>22</v>
      </c>
      <c r="D183">
        <v>85</v>
      </c>
      <c r="E183">
        <v>24</v>
      </c>
      <c r="F183">
        <v>14</v>
      </c>
    </row>
    <row r="184" spans="1:6" x14ac:dyDescent="0.25">
      <c r="A184" s="27">
        <v>104</v>
      </c>
      <c r="B184" s="27">
        <v>59</v>
      </c>
      <c r="C184">
        <v>16</v>
      </c>
      <c r="D184">
        <v>8</v>
      </c>
      <c r="E184">
        <v>12</v>
      </c>
      <c r="F184">
        <v>31</v>
      </c>
    </row>
    <row r="185" spans="1:6" x14ac:dyDescent="0.25">
      <c r="A185" s="27">
        <v>119</v>
      </c>
      <c r="B185" s="27">
        <v>77</v>
      </c>
      <c r="C185">
        <v>11</v>
      </c>
      <c r="D185">
        <v>9</v>
      </c>
      <c r="E185">
        <v>10</v>
      </c>
      <c r="F185">
        <v>25</v>
      </c>
    </row>
    <row r="186" spans="1:6" x14ac:dyDescent="0.25">
      <c r="A186" s="27">
        <v>15</v>
      </c>
      <c r="B186" s="27">
        <v>72</v>
      </c>
      <c r="C186">
        <v>6</v>
      </c>
      <c r="D186">
        <v>20</v>
      </c>
      <c r="E186">
        <v>8</v>
      </c>
      <c r="F186">
        <v>24</v>
      </c>
    </row>
    <row r="187" spans="1:6" x14ac:dyDescent="0.25">
      <c r="A187" s="27">
        <v>54</v>
      </c>
      <c r="B187" s="27">
        <v>76</v>
      </c>
      <c r="C187">
        <v>19</v>
      </c>
      <c r="D187">
        <v>7</v>
      </c>
      <c r="E187">
        <v>12</v>
      </c>
      <c r="F187">
        <v>12</v>
      </c>
    </row>
    <row r="188" spans="1:6" x14ac:dyDescent="0.25">
      <c r="A188" s="27">
        <v>2</v>
      </c>
      <c r="B188" s="27">
        <v>81</v>
      </c>
      <c r="C188">
        <v>16</v>
      </c>
      <c r="D188">
        <v>3</v>
      </c>
      <c r="E188">
        <v>12</v>
      </c>
      <c r="F188">
        <v>24</v>
      </c>
    </row>
    <row r="189" spans="1:6" x14ac:dyDescent="0.25">
      <c r="A189" s="27">
        <v>42</v>
      </c>
      <c r="B189" s="27">
        <v>79</v>
      </c>
      <c r="C189">
        <v>13</v>
      </c>
      <c r="D189">
        <v>18</v>
      </c>
      <c r="E189">
        <v>80</v>
      </c>
      <c r="F189">
        <v>5</v>
      </c>
    </row>
    <row r="190" spans="1:6" x14ac:dyDescent="0.25">
      <c r="A190" s="27">
        <v>14</v>
      </c>
      <c r="B190" s="27">
        <v>40</v>
      </c>
      <c r="C190">
        <v>11</v>
      </c>
      <c r="D190">
        <v>9</v>
      </c>
      <c r="E190">
        <v>22</v>
      </c>
      <c r="F190">
        <v>121</v>
      </c>
    </row>
    <row r="191" spans="1:6" x14ac:dyDescent="0.25">
      <c r="A191" s="27">
        <v>20</v>
      </c>
      <c r="B191" s="27">
        <v>41</v>
      </c>
      <c r="C191">
        <v>166</v>
      </c>
      <c r="D191">
        <v>10</v>
      </c>
      <c r="E191">
        <v>93</v>
      </c>
      <c r="F191">
        <v>116</v>
      </c>
    </row>
    <row r="192" spans="1:6" x14ac:dyDescent="0.25">
      <c r="A192" s="27">
        <v>3</v>
      </c>
      <c r="B192" s="27">
        <v>19</v>
      </c>
      <c r="C192">
        <v>61</v>
      </c>
      <c r="D192">
        <v>16</v>
      </c>
      <c r="E192">
        <v>99</v>
      </c>
      <c r="F192">
        <v>61</v>
      </c>
    </row>
    <row r="193" spans="1:6" x14ac:dyDescent="0.25">
      <c r="A193" s="27">
        <v>6</v>
      </c>
      <c r="B193" s="27">
        <v>5</v>
      </c>
      <c r="C193">
        <v>57</v>
      </c>
      <c r="D193">
        <v>25</v>
      </c>
      <c r="E193">
        <v>62</v>
      </c>
      <c r="F193">
        <v>74</v>
      </c>
    </row>
    <row r="194" spans="1:6" x14ac:dyDescent="0.25">
      <c r="A194" s="27">
        <v>46</v>
      </c>
      <c r="B194" s="27">
        <v>7</v>
      </c>
      <c r="C194">
        <v>32</v>
      </c>
      <c r="D194">
        <v>53</v>
      </c>
      <c r="E194">
        <v>135</v>
      </c>
      <c r="F194">
        <v>116</v>
      </c>
    </row>
    <row r="195" spans="1:6" x14ac:dyDescent="0.25">
      <c r="A195" s="27">
        <v>19</v>
      </c>
      <c r="B195" s="27">
        <v>14</v>
      </c>
      <c r="C195">
        <v>111</v>
      </c>
      <c r="D195">
        <v>33</v>
      </c>
      <c r="E195">
        <v>17</v>
      </c>
      <c r="F195">
        <v>32</v>
      </c>
    </row>
    <row r="196" spans="1:6" x14ac:dyDescent="0.25">
      <c r="A196" s="27">
        <v>32</v>
      </c>
      <c r="B196" s="27">
        <v>16</v>
      </c>
      <c r="C196">
        <v>32</v>
      </c>
      <c r="D196">
        <v>63</v>
      </c>
      <c r="E196">
        <v>142</v>
      </c>
      <c r="F196">
        <v>116</v>
      </c>
    </row>
    <row r="197" spans="1:6" x14ac:dyDescent="0.25">
      <c r="A197" s="27">
        <v>6</v>
      </c>
      <c r="B197" s="27">
        <v>29</v>
      </c>
      <c r="C197">
        <v>48</v>
      </c>
      <c r="D197">
        <v>96</v>
      </c>
      <c r="E197">
        <v>43</v>
      </c>
      <c r="F197">
        <v>91</v>
      </c>
    </row>
    <row r="198" spans="1:6" x14ac:dyDescent="0.25">
      <c r="A198" s="27">
        <v>27</v>
      </c>
      <c r="B198" s="27">
        <v>47</v>
      </c>
      <c r="C198">
        <v>43</v>
      </c>
      <c r="D198">
        <v>71</v>
      </c>
      <c r="E198">
        <v>32</v>
      </c>
      <c r="F198">
        <v>34</v>
      </c>
    </row>
    <row r="199" spans="1:6" x14ac:dyDescent="0.25">
      <c r="A199" s="27">
        <v>3</v>
      </c>
      <c r="B199" s="27">
        <v>50</v>
      </c>
      <c r="C199">
        <v>47</v>
      </c>
      <c r="D199">
        <v>64</v>
      </c>
      <c r="E199">
        <v>81</v>
      </c>
      <c r="F199">
        <v>14</v>
      </c>
    </row>
    <row r="200" spans="1:6" x14ac:dyDescent="0.25">
      <c r="A200" s="27">
        <v>9</v>
      </c>
      <c r="B200" s="27">
        <v>54</v>
      </c>
      <c r="C200">
        <v>49</v>
      </c>
      <c r="D200">
        <v>37</v>
      </c>
      <c r="E200">
        <v>24</v>
      </c>
      <c r="F200">
        <v>16</v>
      </c>
    </row>
    <row r="201" spans="1:6" x14ac:dyDescent="0.25">
      <c r="A201" s="27">
        <v>5</v>
      </c>
      <c r="B201" s="27">
        <v>40</v>
      </c>
      <c r="C201">
        <v>27</v>
      </c>
      <c r="D201">
        <v>63</v>
      </c>
      <c r="E201">
        <v>68</v>
      </c>
      <c r="F201">
        <v>36</v>
      </c>
    </row>
    <row r="202" spans="1:6" x14ac:dyDescent="0.25">
      <c r="A202" s="27">
        <v>5</v>
      </c>
      <c r="B202" s="27">
        <v>51</v>
      </c>
      <c r="C202">
        <v>10</v>
      </c>
      <c r="D202">
        <v>70</v>
      </c>
      <c r="E202">
        <v>30</v>
      </c>
      <c r="F202">
        <v>97</v>
      </c>
    </row>
    <row r="203" spans="1:6" x14ac:dyDescent="0.25">
      <c r="A203" s="27">
        <v>3</v>
      </c>
      <c r="B203" s="27">
        <v>11</v>
      </c>
      <c r="C203">
        <v>10</v>
      </c>
      <c r="D203">
        <v>89</v>
      </c>
      <c r="E203">
        <v>64</v>
      </c>
      <c r="F203">
        <v>63</v>
      </c>
    </row>
    <row r="204" spans="1:6" x14ac:dyDescent="0.25">
      <c r="A204" s="27">
        <v>7</v>
      </c>
      <c r="B204" s="27">
        <v>15</v>
      </c>
      <c r="C204">
        <v>10</v>
      </c>
      <c r="D204">
        <v>132</v>
      </c>
      <c r="E204">
        <v>83</v>
      </c>
      <c r="F204">
        <v>34</v>
      </c>
    </row>
    <row r="205" spans="1:6" x14ac:dyDescent="0.25">
      <c r="A205" s="27">
        <v>6</v>
      </c>
      <c r="B205" s="27">
        <v>6</v>
      </c>
      <c r="C205">
        <v>10</v>
      </c>
      <c r="D205">
        <v>79</v>
      </c>
      <c r="E205">
        <v>69</v>
      </c>
      <c r="F205">
        <v>10</v>
      </c>
    </row>
    <row r="206" spans="1:6" x14ac:dyDescent="0.25">
      <c r="A206" s="27">
        <v>9</v>
      </c>
      <c r="B206" s="27">
        <v>6</v>
      </c>
      <c r="C206">
        <v>10</v>
      </c>
      <c r="D206">
        <v>84</v>
      </c>
      <c r="E206">
        <v>90</v>
      </c>
      <c r="F206">
        <v>12</v>
      </c>
    </row>
    <row r="207" spans="1:6" x14ac:dyDescent="0.25">
      <c r="A207" s="27">
        <v>28</v>
      </c>
      <c r="B207" s="27">
        <v>20</v>
      </c>
      <c r="C207">
        <v>10</v>
      </c>
      <c r="D207">
        <v>79</v>
      </c>
      <c r="E207">
        <v>17</v>
      </c>
      <c r="F207">
        <v>8</v>
      </c>
    </row>
    <row r="208" spans="1:6" x14ac:dyDescent="0.25">
      <c r="A208" s="27">
        <v>31</v>
      </c>
      <c r="B208" s="27">
        <v>15</v>
      </c>
      <c r="C208">
        <v>10</v>
      </c>
      <c r="D208">
        <v>82</v>
      </c>
      <c r="E208">
        <v>24</v>
      </c>
      <c r="F208">
        <v>3</v>
      </c>
    </row>
    <row r="209" spans="1:6" x14ac:dyDescent="0.25">
      <c r="A209" s="27">
        <v>27</v>
      </c>
      <c r="B209" s="27">
        <v>16</v>
      </c>
      <c r="C209">
        <v>10</v>
      </c>
      <c r="D209">
        <v>108</v>
      </c>
      <c r="E209">
        <v>53</v>
      </c>
      <c r="F209">
        <v>60</v>
      </c>
    </row>
    <row r="210" spans="1:6" x14ac:dyDescent="0.25">
      <c r="A210" s="27">
        <v>28</v>
      </c>
      <c r="B210" s="27">
        <v>3</v>
      </c>
      <c r="C210">
        <v>10</v>
      </c>
      <c r="D210">
        <v>73</v>
      </c>
      <c r="E210">
        <v>29</v>
      </c>
      <c r="F210">
        <v>112</v>
      </c>
    </row>
    <row r="211" spans="1:6" x14ac:dyDescent="0.25">
      <c r="A211" s="27">
        <v>3</v>
      </c>
      <c r="B211" s="27">
        <v>11</v>
      </c>
      <c r="C211">
        <v>10</v>
      </c>
      <c r="D211">
        <v>73</v>
      </c>
      <c r="E211">
        <v>18</v>
      </c>
      <c r="F211">
        <v>63</v>
      </c>
    </row>
    <row r="212" spans="1:6" x14ac:dyDescent="0.25">
      <c r="A212" s="27">
        <v>98</v>
      </c>
      <c r="B212" s="27">
        <v>18</v>
      </c>
      <c r="C212">
        <v>10</v>
      </c>
      <c r="D212">
        <v>69</v>
      </c>
      <c r="E212">
        <v>22</v>
      </c>
      <c r="F212">
        <v>33</v>
      </c>
    </row>
    <row r="213" spans="1:6" x14ac:dyDescent="0.25">
      <c r="A213" s="27">
        <v>89</v>
      </c>
      <c r="B213" s="27">
        <v>161</v>
      </c>
      <c r="C213">
        <v>10</v>
      </c>
      <c r="D213">
        <v>42</v>
      </c>
      <c r="E213">
        <v>49</v>
      </c>
      <c r="F213">
        <v>29</v>
      </c>
    </row>
    <row r="214" spans="1:6" x14ac:dyDescent="0.25">
      <c r="A214" s="27">
        <v>72</v>
      </c>
      <c r="B214" s="27">
        <v>4</v>
      </c>
      <c r="C214">
        <v>10</v>
      </c>
      <c r="D214">
        <v>40</v>
      </c>
      <c r="E214">
        <v>114</v>
      </c>
      <c r="F214">
        <v>33</v>
      </c>
    </row>
    <row r="215" spans="1:6" x14ac:dyDescent="0.25">
      <c r="A215" s="27">
        <v>92</v>
      </c>
      <c r="B215" s="27">
        <v>3</v>
      </c>
      <c r="C215">
        <v>10</v>
      </c>
      <c r="D215">
        <v>54</v>
      </c>
      <c r="E215">
        <v>81</v>
      </c>
      <c r="F215">
        <v>42</v>
      </c>
    </row>
    <row r="216" spans="1:6" x14ac:dyDescent="0.25">
      <c r="A216" s="27">
        <v>73</v>
      </c>
      <c r="B216" s="27">
        <v>31</v>
      </c>
      <c r="C216">
        <v>10</v>
      </c>
      <c r="D216">
        <v>58</v>
      </c>
      <c r="E216">
        <v>42</v>
      </c>
      <c r="F216">
        <v>24</v>
      </c>
    </row>
    <row r="217" spans="1:6" x14ac:dyDescent="0.25">
      <c r="A217" s="27">
        <v>80</v>
      </c>
      <c r="B217" s="27">
        <v>6</v>
      </c>
      <c r="C217">
        <v>10</v>
      </c>
      <c r="D217">
        <v>100</v>
      </c>
      <c r="E217">
        <v>32</v>
      </c>
      <c r="F217">
        <v>7</v>
      </c>
    </row>
    <row r="218" spans="1:6" x14ac:dyDescent="0.25">
      <c r="A218" s="27">
        <v>104</v>
      </c>
      <c r="B218" s="27">
        <v>1</v>
      </c>
      <c r="C218">
        <v>62</v>
      </c>
      <c r="D218">
        <v>58</v>
      </c>
      <c r="E218">
        <v>7</v>
      </c>
      <c r="F218">
        <v>33</v>
      </c>
    </row>
    <row r="219" spans="1:6" x14ac:dyDescent="0.25">
      <c r="A219" s="27">
        <v>137</v>
      </c>
      <c r="B219" s="27">
        <v>26</v>
      </c>
      <c r="C219">
        <v>42</v>
      </c>
      <c r="D219">
        <v>57</v>
      </c>
      <c r="E219">
        <v>13</v>
      </c>
      <c r="F219">
        <v>16</v>
      </c>
    </row>
    <row r="220" spans="1:6" x14ac:dyDescent="0.25">
      <c r="A220" s="27">
        <v>69</v>
      </c>
      <c r="B220" s="27">
        <v>30</v>
      </c>
      <c r="C220">
        <v>48</v>
      </c>
      <c r="D220">
        <v>88</v>
      </c>
      <c r="E220">
        <v>30</v>
      </c>
      <c r="F220">
        <v>15</v>
      </c>
    </row>
    <row r="221" spans="1:6" x14ac:dyDescent="0.25">
      <c r="A221" s="27">
        <v>66</v>
      </c>
      <c r="B221" s="27">
        <v>2</v>
      </c>
      <c r="C221">
        <v>54</v>
      </c>
      <c r="D221">
        <v>117</v>
      </c>
      <c r="E221">
        <v>151</v>
      </c>
      <c r="F221">
        <v>13</v>
      </c>
    </row>
    <row r="222" spans="1:6" x14ac:dyDescent="0.25">
      <c r="A222" s="27">
        <v>117</v>
      </c>
      <c r="B222" s="27">
        <v>5</v>
      </c>
      <c r="C222">
        <v>86</v>
      </c>
      <c r="D222">
        <v>110</v>
      </c>
      <c r="E222">
        <v>11</v>
      </c>
      <c r="F222">
        <v>15</v>
      </c>
    </row>
    <row r="223" spans="1:6" x14ac:dyDescent="0.25">
      <c r="A223" s="27">
        <v>49</v>
      </c>
      <c r="B223" s="27">
        <v>17</v>
      </c>
      <c r="C223">
        <v>83</v>
      </c>
      <c r="D223">
        <v>71</v>
      </c>
      <c r="E223">
        <v>9</v>
      </c>
      <c r="F223">
        <v>87</v>
      </c>
    </row>
    <row r="224" spans="1:6" x14ac:dyDescent="0.25">
      <c r="A224" s="27">
        <v>24</v>
      </c>
      <c r="B224" s="27">
        <v>15</v>
      </c>
      <c r="C224">
        <v>81</v>
      </c>
      <c r="D224">
        <v>37</v>
      </c>
      <c r="E224">
        <v>12</v>
      </c>
      <c r="F224">
        <v>21</v>
      </c>
    </row>
    <row r="225" spans="1:6" x14ac:dyDescent="0.25">
      <c r="A225" s="27">
        <v>20</v>
      </c>
      <c r="B225" s="27">
        <v>18</v>
      </c>
      <c r="C225">
        <v>82</v>
      </c>
      <c r="D225">
        <v>35</v>
      </c>
      <c r="E225">
        <v>6</v>
      </c>
      <c r="F225">
        <v>65</v>
      </c>
    </row>
    <row r="226" spans="1:6" x14ac:dyDescent="0.25">
      <c r="A226" s="27">
        <v>19</v>
      </c>
      <c r="B226" s="27">
        <v>90</v>
      </c>
      <c r="C226">
        <v>77</v>
      </c>
      <c r="D226">
        <v>35</v>
      </c>
      <c r="E226">
        <v>125</v>
      </c>
      <c r="F226">
        <v>33</v>
      </c>
    </row>
    <row r="227" spans="1:6" x14ac:dyDescent="0.25">
      <c r="A227" s="27">
        <v>31</v>
      </c>
      <c r="B227" s="27">
        <v>25</v>
      </c>
      <c r="C227">
        <v>73</v>
      </c>
      <c r="D227">
        <v>47</v>
      </c>
      <c r="E227">
        <v>15</v>
      </c>
      <c r="F227">
        <v>23</v>
      </c>
    </row>
    <row r="228" spans="1:6" x14ac:dyDescent="0.25">
      <c r="A228" s="27">
        <v>10</v>
      </c>
      <c r="B228" s="27">
        <v>19</v>
      </c>
      <c r="C228">
        <v>103</v>
      </c>
      <c r="D228">
        <v>38</v>
      </c>
      <c r="E228">
        <v>99</v>
      </c>
      <c r="F228">
        <v>45</v>
      </c>
    </row>
    <row r="229" spans="1:6" x14ac:dyDescent="0.25">
      <c r="A229" s="27">
        <v>18</v>
      </c>
      <c r="B229" s="27">
        <v>8</v>
      </c>
      <c r="C229">
        <v>105</v>
      </c>
      <c r="D229">
        <v>59</v>
      </c>
      <c r="E229">
        <v>5</v>
      </c>
      <c r="F229">
        <v>31</v>
      </c>
    </row>
    <row r="230" spans="1:6" x14ac:dyDescent="0.25">
      <c r="A230" s="27">
        <v>3</v>
      </c>
      <c r="B230" s="27">
        <v>22</v>
      </c>
      <c r="C230">
        <v>80</v>
      </c>
      <c r="D230">
        <v>59</v>
      </c>
      <c r="E230">
        <v>5</v>
      </c>
      <c r="F230">
        <v>13</v>
      </c>
    </row>
    <row r="231" spans="1:6" x14ac:dyDescent="0.25">
      <c r="A231" s="27">
        <v>41</v>
      </c>
      <c r="B231" s="27">
        <v>19</v>
      </c>
      <c r="C231">
        <v>6</v>
      </c>
      <c r="D231">
        <v>37</v>
      </c>
      <c r="E231">
        <v>78</v>
      </c>
      <c r="F231">
        <v>29</v>
      </c>
    </row>
    <row r="232" spans="1:6" x14ac:dyDescent="0.25">
      <c r="A232" s="27">
        <v>33</v>
      </c>
      <c r="B232" s="27">
        <v>27</v>
      </c>
      <c r="C232">
        <v>107</v>
      </c>
      <c r="D232">
        <v>38</v>
      </c>
      <c r="E232">
        <v>73</v>
      </c>
      <c r="F232">
        <v>79</v>
      </c>
    </row>
    <row r="233" spans="1:6" x14ac:dyDescent="0.25">
      <c r="A233" s="27">
        <v>20</v>
      </c>
      <c r="B233" s="27">
        <v>11</v>
      </c>
      <c r="C233">
        <v>124</v>
      </c>
      <c r="D233">
        <v>56</v>
      </c>
      <c r="E233">
        <v>23</v>
      </c>
      <c r="F233">
        <v>9</v>
      </c>
    </row>
    <row r="234" spans="1:6" x14ac:dyDescent="0.25">
      <c r="A234" s="27">
        <v>8</v>
      </c>
      <c r="B234" s="27">
        <v>53</v>
      </c>
      <c r="C234">
        <v>120</v>
      </c>
      <c r="D234">
        <v>57</v>
      </c>
      <c r="E234">
        <v>19</v>
      </c>
      <c r="F234">
        <v>15</v>
      </c>
    </row>
    <row r="235" spans="1:6" x14ac:dyDescent="0.25">
      <c r="A235" s="27">
        <v>1</v>
      </c>
      <c r="B235" s="27">
        <v>7</v>
      </c>
      <c r="C235">
        <v>67</v>
      </c>
      <c r="D235">
        <v>51</v>
      </c>
      <c r="E235">
        <v>20</v>
      </c>
      <c r="F235">
        <v>34</v>
      </c>
    </row>
    <row r="236" spans="1:6" x14ac:dyDescent="0.25">
      <c r="A236" s="27">
        <v>8</v>
      </c>
      <c r="B236" s="27">
        <v>23</v>
      </c>
      <c r="C236">
        <v>100</v>
      </c>
      <c r="D236">
        <v>64</v>
      </c>
      <c r="E236">
        <v>25</v>
      </c>
      <c r="F236">
        <v>36</v>
      </c>
    </row>
    <row r="237" spans="1:6" x14ac:dyDescent="0.25">
      <c r="A237" s="27">
        <v>3</v>
      </c>
      <c r="B237" s="27">
        <v>42</v>
      </c>
      <c r="C237">
        <v>62</v>
      </c>
      <c r="D237">
        <v>39</v>
      </c>
      <c r="E237">
        <v>57</v>
      </c>
      <c r="F237">
        <v>11</v>
      </c>
    </row>
    <row r="238" spans="1:6" x14ac:dyDescent="0.25">
      <c r="A238" s="27">
        <v>7</v>
      </c>
      <c r="B238" s="27">
        <v>120</v>
      </c>
      <c r="C238">
        <v>44</v>
      </c>
      <c r="D238">
        <v>64</v>
      </c>
      <c r="E238">
        <v>43</v>
      </c>
      <c r="F238">
        <v>44</v>
      </c>
    </row>
    <row r="239" spans="1:6" x14ac:dyDescent="0.25">
      <c r="A239" s="27">
        <v>7</v>
      </c>
      <c r="B239" s="27">
        <v>55</v>
      </c>
      <c r="C239">
        <v>33</v>
      </c>
      <c r="D239">
        <v>10</v>
      </c>
      <c r="E239">
        <v>29</v>
      </c>
      <c r="F239">
        <v>15</v>
      </c>
    </row>
    <row r="240" spans="1:6" x14ac:dyDescent="0.25">
      <c r="A240" s="27">
        <v>29</v>
      </c>
      <c r="B240" s="27">
        <v>48</v>
      </c>
      <c r="C240">
        <v>7</v>
      </c>
      <c r="D240">
        <v>5</v>
      </c>
      <c r="E240">
        <v>108</v>
      </c>
      <c r="F240">
        <v>5</v>
      </c>
    </row>
    <row r="241" spans="1:6" x14ac:dyDescent="0.25">
      <c r="A241" s="27">
        <v>34</v>
      </c>
      <c r="B241" s="27">
        <v>50</v>
      </c>
      <c r="C241">
        <v>30</v>
      </c>
      <c r="D241">
        <v>25</v>
      </c>
      <c r="E241">
        <v>81</v>
      </c>
      <c r="F241">
        <v>34</v>
      </c>
    </row>
    <row r="242" spans="1:6" x14ac:dyDescent="0.25">
      <c r="A242" s="27">
        <v>28</v>
      </c>
      <c r="B242" s="27">
        <v>62</v>
      </c>
      <c r="C242">
        <v>16</v>
      </c>
      <c r="D242">
        <v>24</v>
      </c>
      <c r="E242">
        <v>168</v>
      </c>
      <c r="F242">
        <v>61</v>
      </c>
    </row>
    <row r="243" spans="1:6" x14ac:dyDescent="0.25">
      <c r="A243" s="27">
        <v>17</v>
      </c>
      <c r="B243" s="27">
        <v>7</v>
      </c>
      <c r="C243">
        <v>8</v>
      </c>
      <c r="D243">
        <v>27</v>
      </c>
      <c r="E243">
        <v>15</v>
      </c>
      <c r="F243">
        <v>12</v>
      </c>
    </row>
    <row r="244" spans="1:6" x14ac:dyDescent="0.25">
      <c r="A244" s="27">
        <v>20</v>
      </c>
      <c r="B244" s="27">
        <v>54</v>
      </c>
      <c r="C244">
        <v>6</v>
      </c>
      <c r="D244">
        <v>35</v>
      </c>
      <c r="E244">
        <v>11</v>
      </c>
      <c r="F244">
        <v>7</v>
      </c>
    </row>
    <row r="245" spans="1:6" x14ac:dyDescent="0.25">
      <c r="A245" s="27">
        <v>5</v>
      </c>
      <c r="B245" s="27">
        <v>45</v>
      </c>
      <c r="C245">
        <v>7</v>
      </c>
      <c r="D245">
        <v>20</v>
      </c>
      <c r="E245">
        <v>9</v>
      </c>
      <c r="F245">
        <v>43</v>
      </c>
    </row>
    <row r="246" spans="1:6" x14ac:dyDescent="0.25">
      <c r="A246" s="27">
        <v>13</v>
      </c>
      <c r="B246" s="27">
        <v>27</v>
      </c>
      <c r="C246">
        <v>10</v>
      </c>
      <c r="D246">
        <v>10</v>
      </c>
      <c r="E246">
        <v>96</v>
      </c>
      <c r="F246">
        <v>47</v>
      </c>
    </row>
    <row r="247" spans="1:6" x14ac:dyDescent="0.25">
      <c r="A247" s="27">
        <v>25</v>
      </c>
      <c r="B247" s="27">
        <v>78</v>
      </c>
      <c r="C247">
        <v>69</v>
      </c>
      <c r="D247">
        <v>31</v>
      </c>
      <c r="E247">
        <v>70</v>
      </c>
      <c r="F247">
        <v>54</v>
      </c>
    </row>
    <row r="248" spans="1:6" x14ac:dyDescent="0.25">
      <c r="A248" s="27">
        <v>21</v>
      </c>
      <c r="B248" s="27">
        <v>116</v>
      </c>
      <c r="C248">
        <v>72</v>
      </c>
      <c r="D248">
        <v>3</v>
      </c>
      <c r="E248">
        <v>57</v>
      </c>
      <c r="F248">
        <v>28</v>
      </c>
    </row>
    <row r="249" spans="1:6" x14ac:dyDescent="0.25">
      <c r="A249" s="27">
        <v>1</v>
      </c>
      <c r="B249" s="27">
        <v>89</v>
      </c>
      <c r="C249">
        <v>60</v>
      </c>
      <c r="D249">
        <v>13</v>
      </c>
      <c r="E249">
        <v>15</v>
      </c>
      <c r="F249">
        <v>18</v>
      </c>
    </row>
    <row r="250" spans="1:6" x14ac:dyDescent="0.25">
      <c r="A250" s="27">
        <v>1</v>
      </c>
      <c r="B250" s="27">
        <v>78</v>
      </c>
      <c r="C250">
        <v>32</v>
      </c>
      <c r="D250">
        <v>24</v>
      </c>
      <c r="E250">
        <v>17</v>
      </c>
      <c r="F250">
        <v>7</v>
      </c>
    </row>
    <row r="251" spans="1:6" x14ac:dyDescent="0.25">
      <c r="A251" s="27">
        <v>1</v>
      </c>
      <c r="B251" s="27">
        <v>115</v>
      </c>
      <c r="C251">
        <v>37</v>
      </c>
      <c r="D251">
        <v>11</v>
      </c>
      <c r="E251">
        <v>22</v>
      </c>
      <c r="F251">
        <v>4</v>
      </c>
    </row>
    <row r="252" spans="1:6" x14ac:dyDescent="0.25">
      <c r="A252" s="27">
        <v>11</v>
      </c>
      <c r="B252" s="27">
        <v>103</v>
      </c>
      <c r="C252">
        <v>92</v>
      </c>
      <c r="D252">
        <v>27</v>
      </c>
      <c r="E252">
        <v>29</v>
      </c>
      <c r="F252">
        <v>11</v>
      </c>
    </row>
    <row r="253" spans="1:6" x14ac:dyDescent="0.25">
      <c r="A253" s="27">
        <v>29</v>
      </c>
      <c r="B253" s="27">
        <v>74</v>
      </c>
      <c r="C253">
        <v>8</v>
      </c>
      <c r="D253">
        <v>11</v>
      </c>
      <c r="E253">
        <v>36</v>
      </c>
      <c r="F253">
        <v>18</v>
      </c>
    </row>
    <row r="254" spans="1:6" x14ac:dyDescent="0.25">
      <c r="A254" s="27">
        <v>5</v>
      </c>
      <c r="B254" s="27">
        <v>52</v>
      </c>
      <c r="C254">
        <v>32</v>
      </c>
      <c r="D254">
        <v>5</v>
      </c>
      <c r="E254">
        <v>64</v>
      </c>
      <c r="F254">
        <v>75</v>
      </c>
    </row>
    <row r="255" spans="1:6" x14ac:dyDescent="0.25">
      <c r="A255" s="27">
        <v>13</v>
      </c>
      <c r="B255" s="27">
        <v>42</v>
      </c>
      <c r="C255">
        <v>85</v>
      </c>
      <c r="D255">
        <v>45</v>
      </c>
      <c r="E255">
        <v>49</v>
      </c>
      <c r="F255">
        <v>61</v>
      </c>
    </row>
    <row r="256" spans="1:6" x14ac:dyDescent="0.25">
      <c r="A256" s="27">
        <v>8</v>
      </c>
      <c r="B256" s="27">
        <v>17</v>
      </c>
      <c r="C256">
        <v>23</v>
      </c>
      <c r="D256">
        <v>41</v>
      </c>
      <c r="E256">
        <v>67</v>
      </c>
      <c r="F256">
        <v>77</v>
      </c>
    </row>
    <row r="257" spans="1:6" x14ac:dyDescent="0.25">
      <c r="A257" s="27">
        <v>45</v>
      </c>
      <c r="B257" s="27">
        <v>24</v>
      </c>
      <c r="C257">
        <v>21</v>
      </c>
      <c r="D257">
        <v>20</v>
      </c>
      <c r="E257">
        <v>50</v>
      </c>
      <c r="F257">
        <v>19</v>
      </c>
    </row>
    <row r="258" spans="1:6" x14ac:dyDescent="0.25">
      <c r="A258" s="27">
        <v>12</v>
      </c>
      <c r="B258" s="27">
        <v>17</v>
      </c>
      <c r="C258">
        <v>20</v>
      </c>
      <c r="D258">
        <v>23</v>
      </c>
      <c r="E258">
        <v>20</v>
      </c>
      <c r="F258">
        <v>22</v>
      </c>
    </row>
    <row r="259" spans="1:6" x14ac:dyDescent="0.25">
      <c r="A259" s="27">
        <v>3</v>
      </c>
      <c r="B259" s="27">
        <v>2</v>
      </c>
      <c r="C259">
        <v>12</v>
      </c>
      <c r="D259">
        <v>36</v>
      </c>
      <c r="E259">
        <v>61</v>
      </c>
      <c r="F259">
        <v>28</v>
      </c>
    </row>
    <row r="260" spans="1:6" x14ac:dyDescent="0.25">
      <c r="A260" s="27">
        <v>26</v>
      </c>
      <c r="B260" s="27">
        <v>5</v>
      </c>
      <c r="C260">
        <v>3</v>
      </c>
      <c r="D260">
        <v>48</v>
      </c>
      <c r="E260">
        <v>144</v>
      </c>
      <c r="F260">
        <v>26</v>
      </c>
    </row>
    <row r="261" spans="1:6" x14ac:dyDescent="0.25">
      <c r="A261" s="27">
        <v>4</v>
      </c>
      <c r="B261" s="27">
        <v>1</v>
      </c>
      <c r="C261">
        <v>23</v>
      </c>
      <c r="D261">
        <v>39</v>
      </c>
      <c r="E261">
        <v>22</v>
      </c>
      <c r="F261">
        <v>67</v>
      </c>
    </row>
    <row r="262" spans="1:6" x14ac:dyDescent="0.25">
      <c r="A262" s="27">
        <v>9</v>
      </c>
      <c r="B262" s="27">
        <v>6</v>
      </c>
      <c r="C262">
        <v>19</v>
      </c>
      <c r="D262">
        <v>27</v>
      </c>
      <c r="E262">
        <v>56</v>
      </c>
      <c r="F262">
        <v>54</v>
      </c>
    </row>
    <row r="263" spans="1:6" x14ac:dyDescent="0.25">
      <c r="A263" s="27">
        <v>7</v>
      </c>
      <c r="B263" s="27">
        <v>2</v>
      </c>
      <c r="C263">
        <v>16</v>
      </c>
      <c r="D263">
        <v>59</v>
      </c>
      <c r="E263">
        <v>10</v>
      </c>
      <c r="F263">
        <v>25</v>
      </c>
    </row>
    <row r="264" spans="1:6" x14ac:dyDescent="0.25">
      <c r="A264" s="27">
        <v>83</v>
      </c>
      <c r="B264" s="27">
        <v>45</v>
      </c>
      <c r="C264">
        <v>18</v>
      </c>
      <c r="D264">
        <v>12</v>
      </c>
      <c r="E264">
        <v>4</v>
      </c>
      <c r="F264">
        <v>35</v>
      </c>
    </row>
    <row r="265" spans="1:6" x14ac:dyDescent="0.25">
      <c r="A265" s="27">
        <v>21</v>
      </c>
      <c r="B265" s="27">
        <v>3</v>
      </c>
      <c r="C265">
        <v>10</v>
      </c>
      <c r="D265">
        <v>7</v>
      </c>
      <c r="E265">
        <v>21</v>
      </c>
      <c r="F265">
        <v>35</v>
      </c>
    </row>
    <row r="266" spans="1:6" x14ac:dyDescent="0.25">
      <c r="A266" s="27">
        <v>40</v>
      </c>
      <c r="B266" s="27">
        <v>4</v>
      </c>
      <c r="C266">
        <v>11</v>
      </c>
      <c r="D266">
        <v>79</v>
      </c>
      <c r="E266">
        <v>16</v>
      </c>
      <c r="F266">
        <v>94</v>
      </c>
    </row>
    <row r="267" spans="1:6" x14ac:dyDescent="0.25">
      <c r="A267" s="27">
        <v>38</v>
      </c>
      <c r="B267" s="27">
        <v>14</v>
      </c>
      <c r="C267">
        <v>11</v>
      </c>
      <c r="D267">
        <v>69</v>
      </c>
      <c r="E267">
        <v>45</v>
      </c>
      <c r="F267">
        <v>83</v>
      </c>
    </row>
    <row r="268" spans="1:6" x14ac:dyDescent="0.25">
      <c r="A268" s="27">
        <v>62</v>
      </c>
      <c r="B268" s="27">
        <v>6</v>
      </c>
      <c r="C268">
        <v>10</v>
      </c>
      <c r="D268">
        <v>87</v>
      </c>
      <c r="E268">
        <v>33</v>
      </c>
      <c r="F268">
        <v>35</v>
      </c>
    </row>
    <row r="269" spans="1:6" x14ac:dyDescent="0.25">
      <c r="A269" s="27">
        <v>38</v>
      </c>
      <c r="B269" s="27">
        <v>55</v>
      </c>
      <c r="C269">
        <v>130</v>
      </c>
      <c r="D269">
        <v>78</v>
      </c>
      <c r="E269">
        <v>34</v>
      </c>
      <c r="F269">
        <v>16</v>
      </c>
    </row>
    <row r="270" spans="1:6" x14ac:dyDescent="0.25">
      <c r="A270" s="27">
        <v>60</v>
      </c>
      <c r="B270" s="27">
        <v>19</v>
      </c>
      <c r="C270">
        <v>106</v>
      </c>
      <c r="D270">
        <v>55</v>
      </c>
      <c r="E270">
        <v>7</v>
      </c>
      <c r="F270">
        <v>119</v>
      </c>
    </row>
    <row r="271" spans="1:6" x14ac:dyDescent="0.25">
      <c r="A271" s="27">
        <v>44</v>
      </c>
      <c r="B271" s="27">
        <v>21</v>
      </c>
      <c r="C271">
        <v>71</v>
      </c>
      <c r="D271">
        <v>68</v>
      </c>
      <c r="E271">
        <v>60</v>
      </c>
      <c r="F271">
        <v>25</v>
      </c>
    </row>
    <row r="272" spans="1:6" x14ac:dyDescent="0.25">
      <c r="A272" s="27">
        <v>34</v>
      </c>
      <c r="B272" s="27">
        <v>18</v>
      </c>
      <c r="C272">
        <v>21</v>
      </c>
      <c r="D272">
        <v>40</v>
      </c>
      <c r="E272">
        <v>25</v>
      </c>
      <c r="F272">
        <v>21</v>
      </c>
    </row>
    <row r="273" spans="1:6" x14ac:dyDescent="0.25">
      <c r="A273" s="27">
        <v>53</v>
      </c>
      <c r="B273" s="27">
        <v>30</v>
      </c>
      <c r="C273">
        <v>124</v>
      </c>
      <c r="D273">
        <v>40</v>
      </c>
      <c r="E273">
        <v>25</v>
      </c>
      <c r="F273">
        <v>21</v>
      </c>
    </row>
    <row r="274" spans="1:6" x14ac:dyDescent="0.25">
      <c r="A274" s="27">
        <v>37</v>
      </c>
      <c r="B274" s="27">
        <v>74</v>
      </c>
      <c r="C274">
        <v>31</v>
      </c>
      <c r="D274">
        <v>42</v>
      </c>
      <c r="E274">
        <v>23</v>
      </c>
      <c r="F274">
        <v>68</v>
      </c>
    </row>
    <row r="275" spans="1:6" x14ac:dyDescent="0.25">
      <c r="A275" s="27">
        <v>49</v>
      </c>
      <c r="B275" s="27">
        <v>33</v>
      </c>
      <c r="C275">
        <v>21</v>
      </c>
      <c r="D275">
        <v>38</v>
      </c>
      <c r="E275">
        <v>23</v>
      </c>
      <c r="F275">
        <v>72</v>
      </c>
    </row>
    <row r="276" spans="1:6" x14ac:dyDescent="0.25">
      <c r="A276" s="27">
        <v>55</v>
      </c>
      <c r="B276" s="27">
        <v>29</v>
      </c>
      <c r="C276">
        <v>43</v>
      </c>
      <c r="D276">
        <v>75</v>
      </c>
      <c r="E276">
        <v>22</v>
      </c>
      <c r="F276">
        <v>37</v>
      </c>
    </row>
    <row r="277" spans="1:6" x14ac:dyDescent="0.25">
      <c r="A277" s="27">
        <v>92</v>
      </c>
      <c r="B277" s="27">
        <v>32</v>
      </c>
      <c r="C277">
        <v>46</v>
      </c>
      <c r="D277">
        <v>41</v>
      </c>
      <c r="E277">
        <v>73</v>
      </c>
      <c r="F277">
        <v>71</v>
      </c>
    </row>
    <row r="278" spans="1:6" x14ac:dyDescent="0.25">
      <c r="A278" s="27">
        <v>60</v>
      </c>
      <c r="B278" s="27">
        <v>56</v>
      </c>
      <c r="C278">
        <v>5</v>
      </c>
      <c r="D278">
        <v>11</v>
      </c>
      <c r="E278">
        <v>126</v>
      </c>
      <c r="F278">
        <v>22</v>
      </c>
    </row>
    <row r="279" spans="1:6" x14ac:dyDescent="0.25">
      <c r="A279" s="27">
        <v>4</v>
      </c>
      <c r="B279" s="27">
        <v>0</v>
      </c>
      <c r="C279">
        <v>23</v>
      </c>
      <c r="D279">
        <v>6</v>
      </c>
      <c r="E279">
        <v>79</v>
      </c>
      <c r="F279">
        <v>18</v>
      </c>
    </row>
    <row r="280" spans="1:6" x14ac:dyDescent="0.25">
      <c r="A280" s="27">
        <v>3</v>
      </c>
      <c r="B280" s="27">
        <v>40</v>
      </c>
      <c r="C280">
        <v>5</v>
      </c>
      <c r="D280">
        <v>28</v>
      </c>
      <c r="E280">
        <v>49</v>
      </c>
      <c r="F280">
        <v>36</v>
      </c>
    </row>
    <row r="281" spans="1:6" x14ac:dyDescent="0.25">
      <c r="A281" s="27">
        <v>14</v>
      </c>
      <c r="B281" s="27">
        <v>35</v>
      </c>
      <c r="C281">
        <v>73</v>
      </c>
      <c r="D281">
        <v>27</v>
      </c>
      <c r="E281">
        <v>44</v>
      </c>
      <c r="F281">
        <v>29</v>
      </c>
    </row>
    <row r="282" spans="1:6" x14ac:dyDescent="0.25">
      <c r="A282" s="27">
        <v>24</v>
      </c>
      <c r="B282" s="27">
        <v>60</v>
      </c>
      <c r="C282">
        <v>38</v>
      </c>
      <c r="D282">
        <v>6</v>
      </c>
      <c r="E282">
        <v>41</v>
      </c>
      <c r="F282">
        <v>58</v>
      </c>
    </row>
    <row r="283" spans="1:6" x14ac:dyDescent="0.25">
      <c r="A283" s="27">
        <v>23</v>
      </c>
      <c r="B283" s="27">
        <v>5</v>
      </c>
      <c r="C283">
        <v>105</v>
      </c>
      <c r="D283">
        <v>12</v>
      </c>
      <c r="E283">
        <v>63</v>
      </c>
      <c r="F283">
        <v>109</v>
      </c>
    </row>
    <row r="284" spans="1:6" x14ac:dyDescent="0.25">
      <c r="A284" s="27">
        <v>7</v>
      </c>
      <c r="B284" s="27">
        <v>4</v>
      </c>
      <c r="C284">
        <v>123</v>
      </c>
      <c r="D284">
        <v>13</v>
      </c>
      <c r="E284">
        <v>18</v>
      </c>
      <c r="F284">
        <v>36</v>
      </c>
    </row>
    <row r="285" spans="1:6" x14ac:dyDescent="0.25">
      <c r="A285" s="27">
        <v>14</v>
      </c>
      <c r="B285" s="27">
        <v>11</v>
      </c>
      <c r="C285">
        <v>48</v>
      </c>
      <c r="D285">
        <v>11</v>
      </c>
      <c r="E285">
        <v>8</v>
      </c>
      <c r="F285">
        <v>32</v>
      </c>
    </row>
    <row r="286" spans="1:6" x14ac:dyDescent="0.25">
      <c r="A286" s="27">
        <v>22</v>
      </c>
      <c r="B286" s="27">
        <v>17</v>
      </c>
      <c r="C286">
        <v>43</v>
      </c>
      <c r="D286">
        <v>27</v>
      </c>
      <c r="E286">
        <v>62</v>
      </c>
      <c r="F286">
        <v>112</v>
      </c>
    </row>
    <row r="287" spans="1:6" x14ac:dyDescent="0.25">
      <c r="A287" s="27">
        <v>24</v>
      </c>
      <c r="B287" s="27">
        <v>94</v>
      </c>
      <c r="C287">
        <v>97</v>
      </c>
      <c r="D287">
        <v>182</v>
      </c>
      <c r="E287">
        <v>55</v>
      </c>
      <c r="F287">
        <v>64</v>
      </c>
    </row>
    <row r="288" spans="1:6" x14ac:dyDescent="0.25">
      <c r="A288" s="27">
        <v>3</v>
      </c>
      <c r="B288" s="27">
        <v>12</v>
      </c>
      <c r="C288">
        <v>82</v>
      </c>
      <c r="D288">
        <v>148</v>
      </c>
      <c r="E288">
        <v>42</v>
      </c>
      <c r="F288">
        <v>41</v>
      </c>
    </row>
    <row r="289" spans="1:6" x14ac:dyDescent="0.25">
      <c r="A289" s="27">
        <v>5</v>
      </c>
      <c r="B289" s="27">
        <v>47</v>
      </c>
      <c r="C289">
        <v>42</v>
      </c>
      <c r="D289">
        <v>108</v>
      </c>
      <c r="E289">
        <v>3</v>
      </c>
      <c r="F289">
        <v>122</v>
      </c>
    </row>
    <row r="290" spans="1:6" x14ac:dyDescent="0.25">
      <c r="A290" s="27">
        <v>8</v>
      </c>
      <c r="B290" s="27">
        <v>15</v>
      </c>
      <c r="C290">
        <v>25</v>
      </c>
      <c r="D290">
        <v>101</v>
      </c>
      <c r="E290">
        <v>164</v>
      </c>
      <c r="F290">
        <v>125</v>
      </c>
    </row>
    <row r="291" spans="1:6" x14ac:dyDescent="0.25">
      <c r="A291" s="27">
        <v>9</v>
      </c>
      <c r="B291" s="27">
        <v>98</v>
      </c>
      <c r="C291">
        <v>4</v>
      </c>
      <c r="D291">
        <v>49</v>
      </c>
      <c r="E291">
        <v>38</v>
      </c>
      <c r="F291">
        <v>13</v>
      </c>
    </row>
    <row r="292" spans="1:6" x14ac:dyDescent="0.25">
      <c r="A292" s="27">
        <v>20</v>
      </c>
      <c r="B292" s="27">
        <v>103</v>
      </c>
      <c r="C292">
        <v>12</v>
      </c>
      <c r="D292">
        <v>91</v>
      </c>
      <c r="E292">
        <v>45</v>
      </c>
      <c r="F292">
        <v>44</v>
      </c>
    </row>
    <row r="293" spans="1:6" x14ac:dyDescent="0.25">
      <c r="A293" s="27">
        <v>23</v>
      </c>
      <c r="B293" s="27">
        <v>21</v>
      </c>
      <c r="C293">
        <v>14</v>
      </c>
      <c r="D293">
        <v>60</v>
      </c>
      <c r="E293">
        <v>11</v>
      </c>
      <c r="F293">
        <v>2</v>
      </c>
    </row>
    <row r="294" spans="1:6" x14ac:dyDescent="0.25">
      <c r="A294" s="27">
        <v>18</v>
      </c>
      <c r="B294" s="27">
        <v>19</v>
      </c>
      <c r="C294">
        <v>11</v>
      </c>
      <c r="D294">
        <v>120</v>
      </c>
      <c r="E294">
        <v>13</v>
      </c>
      <c r="F294">
        <v>101</v>
      </c>
    </row>
    <row r="295" spans="1:6" x14ac:dyDescent="0.25">
      <c r="A295" s="27">
        <v>31</v>
      </c>
      <c r="B295" s="27">
        <v>18</v>
      </c>
      <c r="C295">
        <v>10</v>
      </c>
      <c r="D295">
        <v>74</v>
      </c>
      <c r="E295">
        <v>9</v>
      </c>
      <c r="F295">
        <v>105</v>
      </c>
    </row>
    <row r="296" spans="1:6" x14ac:dyDescent="0.25">
      <c r="A296" s="27">
        <v>105</v>
      </c>
      <c r="B296" s="27">
        <v>4</v>
      </c>
      <c r="C296">
        <v>28</v>
      </c>
      <c r="D296">
        <v>50</v>
      </c>
      <c r="E296">
        <v>7</v>
      </c>
      <c r="F296">
        <v>10</v>
      </c>
    </row>
    <row r="297" spans="1:6" x14ac:dyDescent="0.25">
      <c r="A297" s="27">
        <v>0</v>
      </c>
      <c r="B297" s="27">
        <v>2</v>
      </c>
      <c r="C297">
        <v>32</v>
      </c>
      <c r="D297">
        <v>53</v>
      </c>
      <c r="E297">
        <v>39</v>
      </c>
      <c r="F297">
        <v>9</v>
      </c>
    </row>
    <row r="298" spans="1:6" x14ac:dyDescent="0.25">
      <c r="A298" s="27">
        <v>24</v>
      </c>
      <c r="B298" s="27">
        <v>13</v>
      </c>
      <c r="C298">
        <v>37</v>
      </c>
      <c r="D298">
        <v>117</v>
      </c>
      <c r="E298">
        <v>58</v>
      </c>
      <c r="F298">
        <v>36</v>
      </c>
    </row>
    <row r="299" spans="1:6" x14ac:dyDescent="0.25">
      <c r="A299" s="27">
        <v>15</v>
      </c>
      <c r="B299" s="27">
        <v>4</v>
      </c>
      <c r="C299">
        <v>10</v>
      </c>
      <c r="D299">
        <v>54</v>
      </c>
      <c r="E299">
        <v>55</v>
      </c>
      <c r="F299">
        <v>6</v>
      </c>
    </row>
    <row r="300" spans="1:6" x14ac:dyDescent="0.25">
      <c r="A300" s="27">
        <v>5</v>
      </c>
      <c r="B300" s="27">
        <v>50</v>
      </c>
      <c r="C300">
        <v>11</v>
      </c>
      <c r="D300">
        <v>35</v>
      </c>
      <c r="E300">
        <v>54</v>
      </c>
      <c r="F300">
        <v>120</v>
      </c>
    </row>
    <row r="301" spans="1:6" x14ac:dyDescent="0.25">
      <c r="A301" s="27">
        <v>28</v>
      </c>
      <c r="B301" s="27">
        <v>60</v>
      </c>
      <c r="C301">
        <v>7</v>
      </c>
      <c r="D301">
        <v>26</v>
      </c>
      <c r="E301">
        <v>58</v>
      </c>
      <c r="F301">
        <v>119</v>
      </c>
    </row>
    <row r="302" spans="1:6" x14ac:dyDescent="0.25">
      <c r="A302" s="27">
        <v>17</v>
      </c>
      <c r="B302" s="27">
        <v>62</v>
      </c>
      <c r="C302">
        <v>13</v>
      </c>
      <c r="D302">
        <v>25</v>
      </c>
      <c r="E302">
        <v>51</v>
      </c>
      <c r="F302">
        <v>119</v>
      </c>
    </row>
    <row r="303" spans="1:6" x14ac:dyDescent="0.25">
      <c r="A303" s="27">
        <v>10</v>
      </c>
      <c r="B303" s="27">
        <v>5</v>
      </c>
      <c r="C303">
        <v>95</v>
      </c>
      <c r="D303">
        <v>99</v>
      </c>
      <c r="E303">
        <v>52</v>
      </c>
      <c r="F303">
        <v>105</v>
      </c>
    </row>
    <row r="304" spans="1:6" x14ac:dyDescent="0.25">
      <c r="A304" s="27">
        <v>28</v>
      </c>
      <c r="B304" s="27">
        <v>22</v>
      </c>
      <c r="C304">
        <v>12</v>
      </c>
      <c r="D304">
        <v>121</v>
      </c>
      <c r="E304">
        <v>85</v>
      </c>
      <c r="F304">
        <v>15</v>
      </c>
    </row>
    <row r="305" spans="1:6" x14ac:dyDescent="0.25">
      <c r="A305" s="27">
        <v>9</v>
      </c>
      <c r="B305" s="27">
        <v>8</v>
      </c>
      <c r="C305">
        <v>19</v>
      </c>
      <c r="D305">
        <v>52</v>
      </c>
      <c r="E305">
        <v>31</v>
      </c>
      <c r="F305">
        <v>17</v>
      </c>
    </row>
    <row r="306" spans="1:6" x14ac:dyDescent="0.25">
      <c r="A306" s="27">
        <v>28</v>
      </c>
      <c r="B306" s="27">
        <v>112</v>
      </c>
      <c r="C306">
        <v>11</v>
      </c>
      <c r="D306">
        <v>59</v>
      </c>
      <c r="E306">
        <v>16</v>
      </c>
      <c r="F306">
        <v>17</v>
      </c>
    </row>
    <row r="307" spans="1:6" x14ac:dyDescent="0.25">
      <c r="A307" s="27">
        <v>17</v>
      </c>
      <c r="B307" s="27">
        <v>9</v>
      </c>
      <c r="C307">
        <v>4</v>
      </c>
      <c r="D307">
        <v>21</v>
      </c>
      <c r="E307">
        <v>15</v>
      </c>
      <c r="F307">
        <v>17</v>
      </c>
    </row>
    <row r="308" spans="1:6" x14ac:dyDescent="0.25">
      <c r="A308" s="27">
        <v>20</v>
      </c>
      <c r="B308" s="27">
        <v>14</v>
      </c>
      <c r="C308">
        <v>11</v>
      </c>
      <c r="D308">
        <v>59</v>
      </c>
      <c r="E308">
        <v>12</v>
      </c>
      <c r="F308">
        <v>4</v>
      </c>
    </row>
    <row r="309" spans="1:6" x14ac:dyDescent="0.25">
      <c r="A309" s="27">
        <v>17</v>
      </c>
      <c r="B309" s="27">
        <v>23</v>
      </c>
      <c r="C309">
        <v>5</v>
      </c>
      <c r="D309">
        <v>65</v>
      </c>
      <c r="E309">
        <v>97</v>
      </c>
      <c r="F309">
        <v>72</v>
      </c>
    </row>
    <row r="310" spans="1:6" x14ac:dyDescent="0.25">
      <c r="A310" s="27">
        <v>1</v>
      </c>
      <c r="B310" s="27">
        <v>5</v>
      </c>
      <c r="C310">
        <v>14</v>
      </c>
      <c r="D310">
        <v>65</v>
      </c>
      <c r="E310">
        <v>76</v>
      </c>
      <c r="F310">
        <v>61</v>
      </c>
    </row>
    <row r="311" spans="1:6" x14ac:dyDescent="0.25">
      <c r="A311" s="27">
        <v>12</v>
      </c>
      <c r="B311" s="27">
        <v>86</v>
      </c>
      <c r="C311">
        <v>27</v>
      </c>
      <c r="D311">
        <v>117</v>
      </c>
      <c r="E311">
        <v>72</v>
      </c>
      <c r="F311">
        <v>47</v>
      </c>
    </row>
    <row r="312" spans="1:6" x14ac:dyDescent="0.25">
      <c r="A312" s="27">
        <v>10</v>
      </c>
      <c r="B312" s="27">
        <v>16</v>
      </c>
      <c r="C312">
        <v>6</v>
      </c>
      <c r="D312">
        <v>97</v>
      </c>
      <c r="E312">
        <v>57</v>
      </c>
      <c r="F312">
        <v>36</v>
      </c>
    </row>
    <row r="313" spans="1:6" x14ac:dyDescent="0.25">
      <c r="A313" s="27">
        <v>1</v>
      </c>
      <c r="B313" s="27">
        <v>23</v>
      </c>
      <c r="C313">
        <v>26</v>
      </c>
      <c r="D313">
        <v>73</v>
      </c>
      <c r="E313">
        <v>24</v>
      </c>
      <c r="F313">
        <v>17</v>
      </c>
    </row>
    <row r="314" spans="1:6" x14ac:dyDescent="0.25">
      <c r="A314" s="27">
        <v>67</v>
      </c>
      <c r="B314" s="27">
        <v>54</v>
      </c>
      <c r="C314">
        <v>38</v>
      </c>
      <c r="D314">
        <v>165</v>
      </c>
      <c r="E314">
        <v>108</v>
      </c>
      <c r="F314">
        <v>7</v>
      </c>
    </row>
    <row r="315" spans="1:6" x14ac:dyDescent="0.25">
      <c r="A315" s="27">
        <v>45</v>
      </c>
      <c r="B315" s="27">
        <v>19</v>
      </c>
      <c r="C315">
        <v>72</v>
      </c>
      <c r="D315">
        <v>69</v>
      </c>
      <c r="E315">
        <v>54</v>
      </c>
      <c r="F315">
        <v>101</v>
      </c>
    </row>
    <row r="316" spans="1:6" x14ac:dyDescent="0.25">
      <c r="A316" s="27">
        <v>87</v>
      </c>
      <c r="B316" s="27">
        <v>9</v>
      </c>
      <c r="C316">
        <v>54</v>
      </c>
      <c r="D316">
        <v>81</v>
      </c>
      <c r="E316">
        <v>58</v>
      </c>
      <c r="F316">
        <v>68</v>
      </c>
    </row>
    <row r="317" spans="1:6" x14ac:dyDescent="0.25">
      <c r="A317" s="27">
        <v>73</v>
      </c>
      <c r="B317" s="27">
        <v>9</v>
      </c>
      <c r="C317">
        <v>4</v>
      </c>
      <c r="D317">
        <v>47</v>
      </c>
      <c r="E317">
        <v>37</v>
      </c>
      <c r="F317">
        <v>63</v>
      </c>
    </row>
    <row r="318" spans="1:6" x14ac:dyDescent="0.25">
      <c r="A318" s="27">
        <v>48</v>
      </c>
      <c r="B318" s="27">
        <v>8</v>
      </c>
      <c r="C318">
        <v>4</v>
      </c>
      <c r="D318">
        <v>68</v>
      </c>
      <c r="E318">
        <v>108</v>
      </c>
      <c r="F318">
        <v>58</v>
      </c>
    </row>
    <row r="319" spans="1:6" x14ac:dyDescent="0.25">
      <c r="A319" s="27">
        <v>75</v>
      </c>
      <c r="B319" s="27">
        <v>2</v>
      </c>
      <c r="C319">
        <v>11</v>
      </c>
      <c r="D319">
        <v>48</v>
      </c>
      <c r="E319">
        <v>85</v>
      </c>
      <c r="F319">
        <v>58</v>
      </c>
    </row>
    <row r="320" spans="1:6" x14ac:dyDescent="0.25">
      <c r="A320" s="27">
        <v>38</v>
      </c>
      <c r="B320" s="27">
        <v>78</v>
      </c>
      <c r="C320">
        <v>12</v>
      </c>
      <c r="D320">
        <v>59</v>
      </c>
      <c r="E320">
        <v>74</v>
      </c>
      <c r="F320">
        <v>55</v>
      </c>
    </row>
    <row r="321" spans="1:6" x14ac:dyDescent="0.25">
      <c r="A321" s="27">
        <v>35</v>
      </c>
      <c r="B321" s="27">
        <v>37</v>
      </c>
      <c r="C321">
        <v>25</v>
      </c>
      <c r="D321">
        <v>46</v>
      </c>
      <c r="E321">
        <v>55</v>
      </c>
      <c r="F321">
        <v>52</v>
      </c>
    </row>
    <row r="322" spans="1:6" x14ac:dyDescent="0.25">
      <c r="A322" s="27">
        <v>87</v>
      </c>
      <c r="B322" s="27">
        <v>58</v>
      </c>
      <c r="C322">
        <v>14</v>
      </c>
      <c r="D322">
        <v>55</v>
      </c>
      <c r="E322">
        <v>87</v>
      </c>
      <c r="F322">
        <v>44</v>
      </c>
    </row>
    <row r="323" spans="1:6" x14ac:dyDescent="0.25">
      <c r="A323" s="27">
        <v>81</v>
      </c>
      <c r="B323" s="27">
        <v>65</v>
      </c>
      <c r="C323">
        <v>16</v>
      </c>
      <c r="D323">
        <v>66</v>
      </c>
      <c r="E323">
        <v>39</v>
      </c>
      <c r="F323">
        <v>40</v>
      </c>
    </row>
    <row r="324" spans="1:6" x14ac:dyDescent="0.25">
      <c r="A324" s="27">
        <v>47</v>
      </c>
      <c r="B324" s="27">
        <v>106</v>
      </c>
      <c r="C324">
        <v>47</v>
      </c>
      <c r="D324">
        <v>18</v>
      </c>
      <c r="E324">
        <v>36</v>
      </c>
      <c r="F324">
        <v>38</v>
      </c>
    </row>
    <row r="325" spans="1:6" x14ac:dyDescent="0.25">
      <c r="A325" s="27">
        <v>87</v>
      </c>
      <c r="B325" s="27">
        <v>97</v>
      </c>
      <c r="C325">
        <v>71</v>
      </c>
      <c r="D325">
        <v>7</v>
      </c>
      <c r="E325">
        <v>17</v>
      </c>
      <c r="F325">
        <v>36</v>
      </c>
    </row>
    <row r="326" spans="1:6" x14ac:dyDescent="0.25">
      <c r="A326" s="27">
        <v>38</v>
      </c>
      <c r="B326" s="27">
        <v>70</v>
      </c>
      <c r="C326">
        <v>44</v>
      </c>
      <c r="D326">
        <v>65</v>
      </c>
      <c r="E326">
        <v>11</v>
      </c>
      <c r="F326">
        <v>105</v>
      </c>
    </row>
    <row r="327" spans="1:6" x14ac:dyDescent="0.25">
      <c r="A327" s="27">
        <v>113</v>
      </c>
      <c r="B327" s="27">
        <v>73</v>
      </c>
      <c r="C327">
        <v>8</v>
      </c>
      <c r="D327">
        <v>26</v>
      </c>
      <c r="E327">
        <v>7</v>
      </c>
      <c r="F327">
        <v>99</v>
      </c>
    </row>
    <row r="328" spans="1:6" x14ac:dyDescent="0.25">
      <c r="A328" s="27">
        <v>88</v>
      </c>
      <c r="B328" s="27">
        <v>71</v>
      </c>
      <c r="C328">
        <v>32</v>
      </c>
      <c r="D328">
        <v>7</v>
      </c>
      <c r="E328">
        <v>4</v>
      </c>
      <c r="F328">
        <v>90</v>
      </c>
    </row>
    <row r="329" spans="1:6" x14ac:dyDescent="0.25">
      <c r="A329" s="27">
        <v>44</v>
      </c>
      <c r="B329" s="27">
        <v>12</v>
      </c>
      <c r="C329">
        <v>49</v>
      </c>
      <c r="D329">
        <v>63</v>
      </c>
      <c r="E329">
        <v>2</v>
      </c>
      <c r="F329">
        <v>84</v>
      </c>
    </row>
    <row r="330" spans="1:6" x14ac:dyDescent="0.25">
      <c r="A330" s="27">
        <v>12</v>
      </c>
      <c r="B330" s="27">
        <v>5</v>
      </c>
      <c r="C330">
        <v>24</v>
      </c>
      <c r="D330">
        <v>46</v>
      </c>
      <c r="E330">
        <v>16</v>
      </c>
      <c r="F330">
        <v>81</v>
      </c>
    </row>
    <row r="331" spans="1:6" x14ac:dyDescent="0.25">
      <c r="A331" s="27">
        <v>4</v>
      </c>
      <c r="B331" s="27">
        <v>13</v>
      </c>
      <c r="C331">
        <v>114</v>
      </c>
      <c r="D331">
        <v>106</v>
      </c>
      <c r="E331">
        <v>11</v>
      </c>
      <c r="F331">
        <v>67</v>
      </c>
    </row>
    <row r="332" spans="1:6" x14ac:dyDescent="0.25">
      <c r="A332" s="27">
        <v>7</v>
      </c>
      <c r="B332" s="27">
        <v>49</v>
      </c>
      <c r="C332">
        <v>37</v>
      </c>
      <c r="D332">
        <v>4</v>
      </c>
      <c r="E332">
        <v>158</v>
      </c>
      <c r="F332">
        <v>50</v>
      </c>
    </row>
    <row r="333" spans="1:6" x14ac:dyDescent="0.25">
      <c r="A333" s="27">
        <v>1</v>
      </c>
      <c r="B333" s="27">
        <v>25</v>
      </c>
      <c r="C333">
        <v>22</v>
      </c>
      <c r="D333">
        <v>79</v>
      </c>
      <c r="E333">
        <v>28</v>
      </c>
      <c r="F333">
        <v>41</v>
      </c>
    </row>
    <row r="334" spans="1:6" x14ac:dyDescent="0.25">
      <c r="A334" s="27">
        <v>9</v>
      </c>
      <c r="B334" s="27">
        <v>3</v>
      </c>
      <c r="C334">
        <v>18</v>
      </c>
      <c r="D334">
        <v>74</v>
      </c>
      <c r="E334">
        <v>34</v>
      </c>
      <c r="F334">
        <v>36</v>
      </c>
    </row>
    <row r="335" spans="1:6" x14ac:dyDescent="0.25">
      <c r="A335" s="27">
        <v>17</v>
      </c>
      <c r="B335" s="27">
        <v>1</v>
      </c>
      <c r="C335">
        <v>24</v>
      </c>
      <c r="D335">
        <v>27</v>
      </c>
      <c r="E335">
        <v>21</v>
      </c>
      <c r="F335">
        <v>29</v>
      </c>
    </row>
    <row r="336" spans="1:6" x14ac:dyDescent="0.25">
      <c r="A336" s="27">
        <v>37</v>
      </c>
      <c r="B336" s="27">
        <v>5</v>
      </c>
      <c r="C336">
        <v>25</v>
      </c>
      <c r="D336">
        <v>5</v>
      </c>
      <c r="E336">
        <v>53</v>
      </c>
      <c r="F336">
        <v>79</v>
      </c>
    </row>
    <row r="337" spans="1:6" x14ac:dyDescent="0.25">
      <c r="A337" s="27">
        <v>13</v>
      </c>
      <c r="B337" s="27">
        <v>1</v>
      </c>
      <c r="C337">
        <v>22</v>
      </c>
      <c r="D337">
        <v>46</v>
      </c>
      <c r="E337">
        <v>27</v>
      </c>
      <c r="F337">
        <v>60</v>
      </c>
    </row>
    <row r="338" spans="1:6" x14ac:dyDescent="0.25">
      <c r="A338" s="27">
        <v>7</v>
      </c>
      <c r="B338" s="27">
        <v>3</v>
      </c>
      <c r="C338">
        <v>34</v>
      </c>
      <c r="D338">
        <v>12</v>
      </c>
      <c r="E338">
        <v>17</v>
      </c>
      <c r="F338">
        <v>60</v>
      </c>
    </row>
    <row r="339" spans="1:6" x14ac:dyDescent="0.25">
      <c r="A339" s="27">
        <v>32</v>
      </c>
      <c r="B339" s="27">
        <v>2</v>
      </c>
      <c r="C339">
        <v>34</v>
      </c>
      <c r="D339">
        <v>87</v>
      </c>
      <c r="E339">
        <v>8</v>
      </c>
      <c r="F339">
        <v>43</v>
      </c>
    </row>
    <row r="340" spans="1:6" x14ac:dyDescent="0.25">
      <c r="A340" s="27">
        <v>16</v>
      </c>
      <c r="B340" s="27">
        <v>17</v>
      </c>
      <c r="C340">
        <v>18</v>
      </c>
      <c r="D340">
        <v>63</v>
      </c>
      <c r="E340">
        <v>15</v>
      </c>
    </row>
    <row r="341" spans="1:6" x14ac:dyDescent="0.25">
      <c r="A341" s="27">
        <v>5</v>
      </c>
      <c r="B341" s="27">
        <v>28</v>
      </c>
      <c r="C341">
        <v>19</v>
      </c>
      <c r="D341">
        <v>69</v>
      </c>
      <c r="E341">
        <v>36</v>
      </c>
    </row>
    <row r="342" spans="1:6" x14ac:dyDescent="0.25">
      <c r="A342" s="27">
        <v>2</v>
      </c>
      <c r="B342" s="27">
        <v>22</v>
      </c>
      <c r="C342">
        <v>15</v>
      </c>
      <c r="D342">
        <v>74</v>
      </c>
      <c r="E342">
        <v>23</v>
      </c>
    </row>
    <row r="343" spans="1:6" x14ac:dyDescent="0.25">
      <c r="A343" s="27">
        <v>17</v>
      </c>
      <c r="B343" s="27">
        <v>8</v>
      </c>
      <c r="C343">
        <v>37</v>
      </c>
      <c r="D343">
        <v>49</v>
      </c>
      <c r="E343">
        <v>76</v>
      </c>
    </row>
    <row r="344" spans="1:6" x14ac:dyDescent="0.25">
      <c r="A344" s="27">
        <v>18</v>
      </c>
      <c r="B344" s="27">
        <v>8</v>
      </c>
      <c r="C344">
        <v>6</v>
      </c>
      <c r="D344">
        <v>28</v>
      </c>
      <c r="E344">
        <v>52</v>
      </c>
    </row>
    <row r="345" spans="1:6" x14ac:dyDescent="0.25">
      <c r="A345" s="27">
        <v>18</v>
      </c>
      <c r="B345" s="27">
        <v>32</v>
      </c>
      <c r="C345">
        <v>44</v>
      </c>
      <c r="D345">
        <v>8</v>
      </c>
      <c r="E345">
        <v>70</v>
      </c>
    </row>
    <row r="346" spans="1:6" x14ac:dyDescent="0.25">
      <c r="A346" s="27">
        <v>20</v>
      </c>
      <c r="B346" s="27">
        <v>18</v>
      </c>
      <c r="C346">
        <v>2</v>
      </c>
      <c r="D346">
        <v>17</v>
      </c>
      <c r="E346">
        <v>50</v>
      </c>
    </row>
    <row r="347" spans="1:6" x14ac:dyDescent="0.25">
      <c r="A347" s="27">
        <v>4</v>
      </c>
      <c r="B347" s="27">
        <v>1</v>
      </c>
      <c r="C347">
        <v>10</v>
      </c>
      <c r="D347">
        <v>43</v>
      </c>
      <c r="E347">
        <v>73</v>
      </c>
    </row>
    <row r="348" spans="1:6" x14ac:dyDescent="0.25">
      <c r="A348" s="27">
        <v>40</v>
      </c>
      <c r="B348" s="27">
        <v>0</v>
      </c>
      <c r="C348">
        <v>13</v>
      </c>
      <c r="D348">
        <v>43</v>
      </c>
      <c r="E348">
        <v>149</v>
      </c>
    </row>
    <row r="349" spans="1:6" x14ac:dyDescent="0.25">
      <c r="A349" s="27">
        <v>38</v>
      </c>
      <c r="B349" s="27">
        <v>8</v>
      </c>
      <c r="C349">
        <v>34</v>
      </c>
      <c r="D349">
        <v>34</v>
      </c>
      <c r="E349">
        <v>21</v>
      </c>
    </row>
    <row r="350" spans="1:6" x14ac:dyDescent="0.25">
      <c r="A350" s="27">
        <v>57</v>
      </c>
      <c r="B350" s="27">
        <v>28</v>
      </c>
      <c r="C350">
        <v>41</v>
      </c>
      <c r="D350">
        <v>59</v>
      </c>
      <c r="E350">
        <v>56</v>
      </c>
    </row>
    <row r="351" spans="1:6" x14ac:dyDescent="0.25">
      <c r="A351" s="27">
        <v>63</v>
      </c>
      <c r="B351" s="27">
        <v>46</v>
      </c>
      <c r="C351">
        <v>8</v>
      </c>
      <c r="D351">
        <v>71</v>
      </c>
      <c r="E351">
        <v>3</v>
      </c>
    </row>
    <row r="352" spans="1:6" x14ac:dyDescent="0.25">
      <c r="A352" s="27">
        <v>65</v>
      </c>
      <c r="B352" s="27">
        <v>36</v>
      </c>
      <c r="C352">
        <v>3</v>
      </c>
      <c r="D352">
        <v>69</v>
      </c>
      <c r="E352">
        <v>12</v>
      </c>
    </row>
    <row r="353" spans="1:5" x14ac:dyDescent="0.25">
      <c r="A353" s="27">
        <v>49</v>
      </c>
      <c r="B353" s="27">
        <v>28</v>
      </c>
      <c r="C353">
        <v>27</v>
      </c>
      <c r="D353">
        <v>74</v>
      </c>
      <c r="E353">
        <v>26</v>
      </c>
    </row>
    <row r="354" spans="1:5" x14ac:dyDescent="0.25">
      <c r="A354" s="27">
        <v>88</v>
      </c>
      <c r="B354" s="27">
        <v>26</v>
      </c>
      <c r="C354">
        <v>38</v>
      </c>
      <c r="D354">
        <v>26</v>
      </c>
      <c r="E354">
        <v>39</v>
      </c>
    </row>
    <row r="355" spans="1:5" x14ac:dyDescent="0.25">
      <c r="A355" s="27">
        <v>81</v>
      </c>
      <c r="B355" s="27">
        <v>40</v>
      </c>
      <c r="C355">
        <v>25</v>
      </c>
      <c r="D355">
        <v>89</v>
      </c>
      <c r="E355">
        <v>13</v>
      </c>
    </row>
    <row r="356" spans="1:5" x14ac:dyDescent="0.25">
      <c r="A356" s="27">
        <v>83</v>
      </c>
      <c r="B356" s="27">
        <v>30</v>
      </c>
      <c r="C356">
        <v>21</v>
      </c>
      <c r="D356">
        <v>101</v>
      </c>
      <c r="E356">
        <v>44</v>
      </c>
    </row>
    <row r="357" spans="1:5" x14ac:dyDescent="0.25">
      <c r="A357" s="27">
        <v>129</v>
      </c>
      <c r="B357" s="27">
        <v>30</v>
      </c>
      <c r="C357">
        <v>3</v>
      </c>
      <c r="D357">
        <v>114</v>
      </c>
      <c r="E357">
        <v>20</v>
      </c>
    </row>
    <row r="358" spans="1:5" x14ac:dyDescent="0.25">
      <c r="A358" s="27">
        <v>114</v>
      </c>
      <c r="B358" s="27">
        <v>44</v>
      </c>
      <c r="C358">
        <v>90</v>
      </c>
      <c r="D358">
        <v>169</v>
      </c>
      <c r="E358">
        <v>51</v>
      </c>
    </row>
    <row r="359" spans="1:5" x14ac:dyDescent="0.25">
      <c r="A359" s="27">
        <v>81</v>
      </c>
      <c r="B359" s="27">
        <v>0</v>
      </c>
      <c r="C359">
        <v>42</v>
      </c>
      <c r="D359">
        <v>83</v>
      </c>
      <c r="E359">
        <v>18</v>
      </c>
    </row>
    <row r="360" spans="1:5" x14ac:dyDescent="0.25">
      <c r="A360" s="27">
        <v>144</v>
      </c>
      <c r="B360" s="27">
        <v>54</v>
      </c>
      <c r="C360">
        <v>13</v>
      </c>
      <c r="D360">
        <v>84</v>
      </c>
      <c r="E360">
        <v>15</v>
      </c>
    </row>
    <row r="361" spans="1:5" x14ac:dyDescent="0.25">
      <c r="A361" s="27">
        <v>114</v>
      </c>
      <c r="B361" s="27">
        <v>39</v>
      </c>
      <c r="C361">
        <v>3</v>
      </c>
      <c r="D361">
        <v>24</v>
      </c>
      <c r="E361">
        <v>24</v>
      </c>
    </row>
    <row r="362" spans="1:5" x14ac:dyDescent="0.25">
      <c r="A362" s="27">
        <v>100</v>
      </c>
      <c r="B362" s="27">
        <v>29</v>
      </c>
      <c r="C362">
        <v>27</v>
      </c>
      <c r="D362">
        <v>37</v>
      </c>
      <c r="E362">
        <v>38</v>
      </c>
    </row>
    <row r="363" spans="1:5" x14ac:dyDescent="0.25">
      <c r="A363" s="27">
        <v>119</v>
      </c>
      <c r="B363" s="27">
        <v>22</v>
      </c>
      <c r="C363">
        <v>2</v>
      </c>
      <c r="D363">
        <v>38</v>
      </c>
      <c r="E363">
        <v>71</v>
      </c>
    </row>
    <row r="364" spans="1:5" x14ac:dyDescent="0.25">
      <c r="A364" s="27">
        <v>90</v>
      </c>
      <c r="B364" s="27">
        <v>3</v>
      </c>
      <c r="C364">
        <v>3</v>
      </c>
      <c r="D364">
        <v>36</v>
      </c>
      <c r="E364">
        <v>51</v>
      </c>
    </row>
    <row r="365" spans="1:5" x14ac:dyDescent="0.25">
      <c r="A365" s="27">
        <v>71</v>
      </c>
      <c r="B365" s="27">
        <v>37</v>
      </c>
      <c r="C365">
        <v>11</v>
      </c>
      <c r="D365">
        <v>51</v>
      </c>
      <c r="E365">
        <v>66</v>
      </c>
    </row>
    <row r="366" spans="1:5" x14ac:dyDescent="0.25">
      <c r="A366" s="27">
        <v>51</v>
      </c>
      <c r="B366" s="27">
        <v>33</v>
      </c>
      <c r="C366">
        <v>21</v>
      </c>
      <c r="D366">
        <v>8</v>
      </c>
      <c r="E366">
        <v>14</v>
      </c>
    </row>
    <row r="367" spans="1:5" x14ac:dyDescent="0.25">
      <c r="A367" s="27">
        <v>50</v>
      </c>
      <c r="B367" s="27">
        <v>135</v>
      </c>
      <c r="C367">
        <v>9</v>
      </c>
      <c r="D367">
        <v>69</v>
      </c>
      <c r="E367">
        <v>99</v>
      </c>
    </row>
    <row r="368" spans="1:5" x14ac:dyDescent="0.25">
      <c r="A368" s="27">
        <v>48</v>
      </c>
      <c r="B368" s="27">
        <v>79</v>
      </c>
      <c r="C368">
        <v>6</v>
      </c>
      <c r="D368">
        <v>61</v>
      </c>
      <c r="E368">
        <v>46</v>
      </c>
    </row>
    <row r="369" spans="1:5" x14ac:dyDescent="0.25">
      <c r="A369" s="27">
        <v>39</v>
      </c>
      <c r="B369" s="27">
        <v>76</v>
      </c>
      <c r="C369">
        <v>42</v>
      </c>
      <c r="D369">
        <v>35</v>
      </c>
      <c r="E369">
        <v>67</v>
      </c>
    </row>
    <row r="370" spans="1:5" x14ac:dyDescent="0.25">
      <c r="A370" s="27">
        <v>1</v>
      </c>
      <c r="B370" s="27">
        <v>4</v>
      </c>
      <c r="C370">
        <v>4</v>
      </c>
      <c r="D370">
        <v>27</v>
      </c>
      <c r="E370">
        <v>12</v>
      </c>
    </row>
    <row r="371" spans="1:5" x14ac:dyDescent="0.25">
      <c r="A371" s="27">
        <v>15</v>
      </c>
      <c r="B371" s="27">
        <v>7</v>
      </c>
      <c r="C371">
        <v>5</v>
      </c>
      <c r="D371">
        <v>13</v>
      </c>
      <c r="E371">
        <v>48</v>
      </c>
    </row>
    <row r="372" spans="1:5" x14ac:dyDescent="0.25">
      <c r="A372" s="27">
        <v>19</v>
      </c>
      <c r="B372" s="27">
        <v>59</v>
      </c>
      <c r="C372">
        <v>39</v>
      </c>
      <c r="D372">
        <v>25</v>
      </c>
      <c r="E372">
        <v>39</v>
      </c>
    </row>
    <row r="373" spans="1:5" x14ac:dyDescent="0.25">
      <c r="A373" s="27">
        <v>4</v>
      </c>
      <c r="B373" s="27">
        <v>45</v>
      </c>
      <c r="C373">
        <v>25</v>
      </c>
      <c r="D373">
        <v>23</v>
      </c>
      <c r="E373">
        <v>15</v>
      </c>
    </row>
    <row r="374" spans="1:5" x14ac:dyDescent="0.25">
      <c r="A374" s="27">
        <v>5</v>
      </c>
      <c r="B374" s="27">
        <v>29</v>
      </c>
      <c r="C374">
        <v>22</v>
      </c>
      <c r="D374">
        <v>16</v>
      </c>
      <c r="E374">
        <v>46</v>
      </c>
    </row>
    <row r="375" spans="1:5" x14ac:dyDescent="0.25">
      <c r="A375" s="27">
        <v>23</v>
      </c>
      <c r="B375" s="27">
        <v>20</v>
      </c>
      <c r="C375">
        <v>33</v>
      </c>
      <c r="D375">
        <v>25</v>
      </c>
      <c r="E375">
        <v>18</v>
      </c>
    </row>
    <row r="376" spans="1:5" x14ac:dyDescent="0.25">
      <c r="A376" s="27">
        <v>6</v>
      </c>
      <c r="B376" s="27">
        <v>1</v>
      </c>
      <c r="C376">
        <v>33</v>
      </c>
      <c r="D376">
        <v>84</v>
      </c>
      <c r="E376">
        <v>51</v>
      </c>
    </row>
    <row r="377" spans="1:5" x14ac:dyDescent="0.25">
      <c r="A377" s="27">
        <v>61</v>
      </c>
      <c r="B377" s="27">
        <v>0</v>
      </c>
      <c r="C377">
        <v>26</v>
      </c>
      <c r="D377">
        <v>5</v>
      </c>
      <c r="E377">
        <v>30</v>
      </c>
    </row>
    <row r="378" spans="1:5" x14ac:dyDescent="0.25">
      <c r="A378" s="27">
        <v>38</v>
      </c>
      <c r="B378" s="27">
        <v>143</v>
      </c>
      <c r="C378">
        <v>6</v>
      </c>
      <c r="D378">
        <v>14</v>
      </c>
      <c r="E378">
        <v>16</v>
      </c>
    </row>
    <row r="379" spans="1:5" x14ac:dyDescent="0.25">
      <c r="A379" s="27">
        <v>15</v>
      </c>
      <c r="B379" s="27">
        <v>158</v>
      </c>
      <c r="C379">
        <v>20</v>
      </c>
      <c r="D379">
        <v>23</v>
      </c>
      <c r="E379">
        <v>7</v>
      </c>
    </row>
    <row r="380" spans="1:5" x14ac:dyDescent="0.25">
      <c r="A380" s="27">
        <v>15</v>
      </c>
      <c r="B380" s="27">
        <v>78</v>
      </c>
      <c r="C380">
        <v>24</v>
      </c>
      <c r="D380">
        <v>6</v>
      </c>
      <c r="E380">
        <v>30</v>
      </c>
    </row>
    <row r="381" spans="1:5" x14ac:dyDescent="0.25">
      <c r="A381" s="27">
        <v>32</v>
      </c>
      <c r="B381" s="27">
        <v>78</v>
      </c>
      <c r="C381">
        <v>58</v>
      </c>
      <c r="D381">
        <v>145</v>
      </c>
      <c r="E381">
        <v>27</v>
      </c>
    </row>
    <row r="382" spans="1:5" x14ac:dyDescent="0.25">
      <c r="A382" s="27">
        <v>39</v>
      </c>
      <c r="B382" s="27">
        <v>36</v>
      </c>
      <c r="C382">
        <v>49</v>
      </c>
      <c r="D382">
        <v>12</v>
      </c>
      <c r="E382">
        <v>51</v>
      </c>
    </row>
    <row r="383" spans="1:5" x14ac:dyDescent="0.25">
      <c r="A383" s="27">
        <v>10</v>
      </c>
      <c r="B383" s="27">
        <v>4</v>
      </c>
      <c r="C383">
        <v>42</v>
      </c>
      <c r="D383">
        <v>34</v>
      </c>
      <c r="E383">
        <v>26</v>
      </c>
    </row>
    <row r="384" spans="1:5" x14ac:dyDescent="0.25">
      <c r="A384" s="27">
        <v>36</v>
      </c>
      <c r="B384" s="27">
        <v>91</v>
      </c>
      <c r="C384">
        <v>95</v>
      </c>
      <c r="D384">
        <v>143</v>
      </c>
      <c r="E384">
        <v>14</v>
      </c>
    </row>
    <row r="385" spans="1:5" x14ac:dyDescent="0.25">
      <c r="A385" s="27">
        <v>52</v>
      </c>
      <c r="B385" s="27">
        <v>90</v>
      </c>
      <c r="C385">
        <v>93</v>
      </c>
      <c r="D385">
        <v>9</v>
      </c>
      <c r="E385">
        <v>20</v>
      </c>
    </row>
    <row r="386" spans="1:5" x14ac:dyDescent="0.25">
      <c r="A386" s="27">
        <v>60</v>
      </c>
      <c r="B386" s="27">
        <v>61</v>
      </c>
      <c r="C386">
        <v>24</v>
      </c>
      <c r="D386">
        <v>41</v>
      </c>
      <c r="E386">
        <v>34</v>
      </c>
    </row>
    <row r="387" spans="1:5" x14ac:dyDescent="0.25">
      <c r="A387" s="27">
        <v>57</v>
      </c>
      <c r="B387" s="27">
        <v>34</v>
      </c>
      <c r="C387">
        <v>98</v>
      </c>
      <c r="D387">
        <v>26</v>
      </c>
      <c r="E387">
        <v>22</v>
      </c>
    </row>
    <row r="388" spans="1:5" x14ac:dyDescent="0.25">
      <c r="A388" s="27">
        <v>30</v>
      </c>
      <c r="B388" s="27">
        <v>2</v>
      </c>
      <c r="C388">
        <v>38</v>
      </c>
      <c r="D388">
        <v>68</v>
      </c>
      <c r="E388">
        <v>14</v>
      </c>
    </row>
    <row r="389" spans="1:5" x14ac:dyDescent="0.25">
      <c r="A389" s="27">
        <v>16</v>
      </c>
      <c r="B389" s="27">
        <v>4</v>
      </c>
      <c r="C389">
        <v>46</v>
      </c>
      <c r="D389">
        <v>71</v>
      </c>
      <c r="E389">
        <v>59</v>
      </c>
    </row>
    <row r="390" spans="1:5" x14ac:dyDescent="0.25">
      <c r="A390" s="27">
        <v>33</v>
      </c>
      <c r="B390" s="27">
        <v>6</v>
      </c>
      <c r="C390">
        <v>36</v>
      </c>
      <c r="D390">
        <v>29</v>
      </c>
      <c r="E390">
        <v>52</v>
      </c>
    </row>
    <row r="391" spans="1:5" x14ac:dyDescent="0.25">
      <c r="A391" s="27">
        <v>31</v>
      </c>
      <c r="B391" s="27">
        <v>3</v>
      </c>
      <c r="C391">
        <v>44</v>
      </c>
      <c r="E391">
        <v>148</v>
      </c>
    </row>
    <row r="392" spans="1:5" x14ac:dyDescent="0.25">
      <c r="A392" s="27">
        <v>43</v>
      </c>
      <c r="B392" s="27">
        <v>5</v>
      </c>
      <c r="C392">
        <v>32</v>
      </c>
      <c r="E392">
        <v>14</v>
      </c>
    </row>
    <row r="393" spans="1:5" x14ac:dyDescent="0.25">
      <c r="A393" s="27">
        <v>104</v>
      </c>
      <c r="B393" s="27">
        <v>76</v>
      </c>
      <c r="C393">
        <v>117</v>
      </c>
      <c r="E393">
        <v>22</v>
      </c>
    </row>
    <row r="394" spans="1:5" x14ac:dyDescent="0.25">
      <c r="A394" s="27">
        <v>61</v>
      </c>
      <c r="B394" s="27">
        <v>10</v>
      </c>
      <c r="C394">
        <v>21</v>
      </c>
      <c r="E394">
        <v>129</v>
      </c>
    </row>
    <row r="395" spans="1:5" x14ac:dyDescent="0.25">
      <c r="A395" s="27">
        <v>22</v>
      </c>
      <c r="B395" s="27">
        <v>10</v>
      </c>
      <c r="C395">
        <v>24</v>
      </c>
      <c r="E395">
        <v>10</v>
      </c>
    </row>
    <row r="396" spans="1:5" x14ac:dyDescent="0.25">
      <c r="A396" s="27">
        <v>19</v>
      </c>
      <c r="B396" s="27">
        <v>49</v>
      </c>
      <c r="C396">
        <v>18</v>
      </c>
      <c r="E396">
        <v>9</v>
      </c>
    </row>
    <row r="397" spans="1:5" x14ac:dyDescent="0.25">
      <c r="A397" s="27">
        <v>11</v>
      </c>
      <c r="B397" s="27">
        <v>25</v>
      </c>
      <c r="C397">
        <v>31</v>
      </c>
      <c r="E397">
        <v>72</v>
      </c>
    </row>
    <row r="398" spans="1:5" x14ac:dyDescent="0.25">
      <c r="A398" s="27">
        <v>28</v>
      </c>
      <c r="B398" s="27">
        <v>26</v>
      </c>
      <c r="C398">
        <v>32</v>
      </c>
      <c r="E398">
        <v>58</v>
      </c>
    </row>
    <row r="399" spans="1:5" x14ac:dyDescent="0.25">
      <c r="A399" s="27">
        <v>13</v>
      </c>
      <c r="B399" s="27">
        <v>5</v>
      </c>
      <c r="C399">
        <v>32</v>
      </c>
      <c r="E399">
        <v>65</v>
      </c>
    </row>
    <row r="400" spans="1:5" x14ac:dyDescent="0.25">
      <c r="A400" s="27">
        <v>25</v>
      </c>
      <c r="B400" s="27">
        <v>28</v>
      </c>
      <c r="C400">
        <v>26</v>
      </c>
      <c r="E400">
        <v>66</v>
      </c>
    </row>
    <row r="401" spans="1:5" x14ac:dyDescent="0.25">
      <c r="A401" s="27">
        <v>5</v>
      </c>
      <c r="B401" s="27">
        <v>4</v>
      </c>
      <c r="C401">
        <v>29</v>
      </c>
      <c r="E401">
        <v>12</v>
      </c>
    </row>
    <row r="402" spans="1:5" x14ac:dyDescent="0.25">
      <c r="A402" s="27">
        <v>25</v>
      </c>
      <c r="B402" s="27">
        <v>3</v>
      </c>
      <c r="C402">
        <v>44</v>
      </c>
      <c r="E402">
        <v>64</v>
      </c>
    </row>
    <row r="403" spans="1:5" x14ac:dyDescent="0.25">
      <c r="A403" s="27">
        <v>29</v>
      </c>
      <c r="B403" s="27">
        <v>1</v>
      </c>
      <c r="C403">
        <v>39</v>
      </c>
      <c r="E403">
        <v>12</v>
      </c>
    </row>
    <row r="404" spans="1:5" x14ac:dyDescent="0.25">
      <c r="A404" s="27">
        <v>8</v>
      </c>
      <c r="B404" s="27">
        <v>1</v>
      </c>
      <c r="C404">
        <v>39</v>
      </c>
      <c r="E404">
        <v>14</v>
      </c>
    </row>
    <row r="405" spans="1:5" x14ac:dyDescent="0.25">
      <c r="A405" s="27">
        <v>28</v>
      </c>
      <c r="B405" s="27">
        <v>69</v>
      </c>
      <c r="C405">
        <v>38</v>
      </c>
      <c r="E405">
        <v>71</v>
      </c>
    </row>
    <row r="406" spans="1:5" x14ac:dyDescent="0.25">
      <c r="A406" s="27">
        <v>39</v>
      </c>
      <c r="B406" s="27">
        <v>28</v>
      </c>
      <c r="C406">
        <v>34</v>
      </c>
      <c r="E406">
        <v>23</v>
      </c>
    </row>
    <row r="407" spans="1:5" x14ac:dyDescent="0.25">
      <c r="A407" s="27">
        <v>14</v>
      </c>
      <c r="B407" s="27">
        <v>12</v>
      </c>
      <c r="C407">
        <v>31</v>
      </c>
      <c r="E407">
        <v>58</v>
      </c>
    </row>
    <row r="408" spans="1:5" x14ac:dyDescent="0.25">
      <c r="A408" s="27">
        <v>4</v>
      </c>
      <c r="B408" s="27">
        <v>22</v>
      </c>
      <c r="C408">
        <v>70</v>
      </c>
      <c r="E408">
        <v>6</v>
      </c>
    </row>
    <row r="409" spans="1:5" x14ac:dyDescent="0.25">
      <c r="A409" s="27">
        <v>14</v>
      </c>
      <c r="B409" s="27">
        <v>14</v>
      </c>
      <c r="C409">
        <v>68</v>
      </c>
      <c r="E409">
        <v>15</v>
      </c>
    </row>
    <row r="410" spans="1:5" x14ac:dyDescent="0.25">
      <c r="A410" s="27">
        <v>101</v>
      </c>
      <c r="B410" s="27">
        <v>49</v>
      </c>
      <c r="C410">
        <v>63</v>
      </c>
      <c r="E410">
        <v>11</v>
      </c>
    </row>
    <row r="411" spans="1:5" x14ac:dyDescent="0.25">
      <c r="A411" s="27">
        <v>93</v>
      </c>
      <c r="B411" s="27">
        <v>48</v>
      </c>
      <c r="C411">
        <v>147</v>
      </c>
      <c r="E411">
        <v>12</v>
      </c>
    </row>
    <row r="412" spans="1:5" x14ac:dyDescent="0.25">
      <c r="A412" s="27">
        <v>102</v>
      </c>
      <c r="B412" s="27">
        <v>23</v>
      </c>
      <c r="C412">
        <v>4</v>
      </c>
      <c r="E412">
        <v>26</v>
      </c>
    </row>
    <row r="413" spans="1:5" x14ac:dyDescent="0.25">
      <c r="A413" s="27">
        <v>110</v>
      </c>
      <c r="B413" s="27">
        <v>52</v>
      </c>
      <c r="C413">
        <v>18</v>
      </c>
      <c r="E413">
        <v>10</v>
      </c>
    </row>
    <row r="414" spans="1:5" x14ac:dyDescent="0.25">
      <c r="A414" s="27">
        <v>79</v>
      </c>
      <c r="B414" s="27">
        <v>29</v>
      </c>
      <c r="C414">
        <v>17</v>
      </c>
      <c r="E414">
        <v>65</v>
      </c>
    </row>
    <row r="415" spans="1:5" x14ac:dyDescent="0.25">
      <c r="A415" s="27">
        <v>102</v>
      </c>
      <c r="B415" s="27">
        <v>20</v>
      </c>
      <c r="C415">
        <v>13</v>
      </c>
      <c r="E415">
        <v>108</v>
      </c>
    </row>
    <row r="416" spans="1:5" x14ac:dyDescent="0.25">
      <c r="A416" s="27">
        <v>89</v>
      </c>
      <c r="B416" s="27">
        <v>11</v>
      </c>
      <c r="C416">
        <v>11</v>
      </c>
      <c r="E416">
        <v>8</v>
      </c>
    </row>
    <row r="417" spans="1:5" x14ac:dyDescent="0.25">
      <c r="A417" s="27">
        <v>68</v>
      </c>
      <c r="B417" s="27">
        <v>14</v>
      </c>
      <c r="C417">
        <v>36</v>
      </c>
      <c r="E417">
        <v>8</v>
      </c>
    </row>
    <row r="418" spans="1:5" x14ac:dyDescent="0.25">
      <c r="A418" s="27">
        <v>90</v>
      </c>
      <c r="B418" s="27">
        <v>11</v>
      </c>
      <c r="C418">
        <v>21</v>
      </c>
      <c r="E418">
        <v>22</v>
      </c>
    </row>
    <row r="419" spans="1:5" x14ac:dyDescent="0.25">
      <c r="A419" s="27">
        <v>74</v>
      </c>
      <c r="B419" s="27">
        <v>86</v>
      </c>
      <c r="C419">
        <v>21</v>
      </c>
      <c r="E419">
        <v>3</v>
      </c>
    </row>
    <row r="420" spans="1:5" x14ac:dyDescent="0.25">
      <c r="A420" s="27">
        <v>75</v>
      </c>
      <c r="B420" s="27">
        <v>79</v>
      </c>
      <c r="C420">
        <v>27</v>
      </c>
      <c r="E420">
        <v>18</v>
      </c>
    </row>
    <row r="421" spans="1:5" x14ac:dyDescent="0.25">
      <c r="A421" s="27">
        <v>86</v>
      </c>
      <c r="B421" s="27">
        <v>74</v>
      </c>
      <c r="C421">
        <v>5</v>
      </c>
      <c r="E421">
        <v>4</v>
      </c>
    </row>
    <row r="422" spans="1:5" x14ac:dyDescent="0.25">
      <c r="A422" s="27">
        <v>3</v>
      </c>
      <c r="B422" s="27">
        <v>86</v>
      </c>
      <c r="C422">
        <v>20</v>
      </c>
      <c r="E422">
        <v>18</v>
      </c>
    </row>
    <row r="423" spans="1:5" x14ac:dyDescent="0.25">
      <c r="A423" s="27">
        <v>31</v>
      </c>
      <c r="B423" s="27">
        <v>12</v>
      </c>
      <c r="C423">
        <v>44</v>
      </c>
      <c r="E423">
        <v>3</v>
      </c>
    </row>
    <row r="424" spans="1:5" x14ac:dyDescent="0.25">
      <c r="A424" s="27">
        <v>19</v>
      </c>
      <c r="B424" s="27">
        <v>14</v>
      </c>
      <c r="C424">
        <v>3</v>
      </c>
      <c r="E424">
        <v>37</v>
      </c>
    </row>
    <row r="425" spans="1:5" x14ac:dyDescent="0.25">
      <c r="A425" s="27">
        <v>35</v>
      </c>
      <c r="B425" s="27">
        <v>9</v>
      </c>
      <c r="C425">
        <v>77</v>
      </c>
      <c r="E425">
        <v>91</v>
      </c>
    </row>
    <row r="426" spans="1:5" x14ac:dyDescent="0.25">
      <c r="A426" s="27">
        <v>23</v>
      </c>
      <c r="B426" s="27">
        <v>15</v>
      </c>
      <c r="C426">
        <v>31</v>
      </c>
      <c r="E426">
        <v>49</v>
      </c>
    </row>
    <row r="427" spans="1:5" x14ac:dyDescent="0.25">
      <c r="A427" s="27">
        <v>30</v>
      </c>
      <c r="B427" s="27">
        <v>13</v>
      </c>
      <c r="C427">
        <v>40</v>
      </c>
      <c r="E427">
        <v>50</v>
      </c>
    </row>
    <row r="428" spans="1:5" x14ac:dyDescent="0.25">
      <c r="A428" s="27">
        <v>53</v>
      </c>
      <c r="B428" s="27">
        <v>17</v>
      </c>
      <c r="C428">
        <v>117</v>
      </c>
      <c r="E428">
        <v>5</v>
      </c>
    </row>
    <row r="429" spans="1:5" x14ac:dyDescent="0.25">
      <c r="A429" s="27">
        <v>20</v>
      </c>
      <c r="B429" s="27">
        <v>2</v>
      </c>
      <c r="C429">
        <v>48</v>
      </c>
      <c r="E429">
        <v>50</v>
      </c>
    </row>
    <row r="430" spans="1:5" x14ac:dyDescent="0.25">
      <c r="A430" s="27">
        <v>14</v>
      </c>
      <c r="B430" s="27">
        <v>47</v>
      </c>
      <c r="C430">
        <v>55</v>
      </c>
      <c r="E430">
        <v>14</v>
      </c>
    </row>
    <row r="431" spans="1:5" x14ac:dyDescent="0.25">
      <c r="A431" s="27">
        <v>18</v>
      </c>
      <c r="B431" s="27">
        <v>50</v>
      </c>
      <c r="C431">
        <v>26</v>
      </c>
      <c r="E431">
        <v>48</v>
      </c>
    </row>
    <row r="432" spans="1:5" x14ac:dyDescent="0.25">
      <c r="A432" s="27">
        <v>9</v>
      </c>
      <c r="B432" s="27">
        <v>49</v>
      </c>
      <c r="C432">
        <v>23</v>
      </c>
      <c r="E432">
        <v>12</v>
      </c>
    </row>
    <row r="433" spans="1:5" x14ac:dyDescent="0.25">
      <c r="A433" s="27">
        <v>11</v>
      </c>
      <c r="B433" s="27">
        <v>50</v>
      </c>
      <c r="C433">
        <v>29</v>
      </c>
      <c r="E433">
        <v>18</v>
      </c>
    </row>
    <row r="434" spans="1:5" x14ac:dyDescent="0.25">
      <c r="A434" s="27">
        <v>15</v>
      </c>
      <c r="B434" s="27">
        <v>29</v>
      </c>
      <c r="C434">
        <v>18</v>
      </c>
      <c r="E434">
        <v>19</v>
      </c>
    </row>
    <row r="435" spans="1:5" x14ac:dyDescent="0.25">
      <c r="A435" s="27">
        <v>2</v>
      </c>
      <c r="B435" s="27">
        <v>34</v>
      </c>
      <c r="C435">
        <v>45</v>
      </c>
      <c r="E435">
        <v>5</v>
      </c>
    </row>
    <row r="436" spans="1:5" x14ac:dyDescent="0.25">
      <c r="A436" s="27">
        <v>23</v>
      </c>
      <c r="B436" s="27">
        <v>74</v>
      </c>
      <c r="C436">
        <v>19</v>
      </c>
      <c r="E436">
        <v>2</v>
      </c>
    </row>
    <row r="437" spans="1:5" x14ac:dyDescent="0.25">
      <c r="A437" s="27">
        <v>8</v>
      </c>
      <c r="B437" s="27">
        <v>9</v>
      </c>
      <c r="C437">
        <v>56</v>
      </c>
      <c r="E437">
        <v>67</v>
      </c>
    </row>
    <row r="438" spans="1:5" x14ac:dyDescent="0.25">
      <c r="A438" s="27">
        <v>27</v>
      </c>
      <c r="B438" s="27">
        <v>8</v>
      </c>
      <c r="C438">
        <v>54</v>
      </c>
      <c r="E438">
        <v>76</v>
      </c>
    </row>
    <row r="439" spans="1:5" x14ac:dyDescent="0.25">
      <c r="A439" s="27">
        <v>25</v>
      </c>
      <c r="B439" s="27">
        <v>34</v>
      </c>
      <c r="C439">
        <v>36</v>
      </c>
      <c r="E439">
        <v>40</v>
      </c>
    </row>
    <row r="440" spans="1:5" x14ac:dyDescent="0.25">
      <c r="A440" s="27">
        <v>22</v>
      </c>
      <c r="B440" s="27">
        <v>109</v>
      </c>
      <c r="C440">
        <v>46</v>
      </c>
      <c r="E440">
        <v>36</v>
      </c>
    </row>
    <row r="441" spans="1:5" x14ac:dyDescent="0.25">
      <c r="A441" s="27">
        <v>26</v>
      </c>
      <c r="B441" s="27">
        <v>40</v>
      </c>
      <c r="C441">
        <v>37</v>
      </c>
      <c r="E441">
        <v>44</v>
      </c>
    </row>
    <row r="442" spans="1:5" x14ac:dyDescent="0.25">
      <c r="A442" s="27">
        <v>14</v>
      </c>
      <c r="B442" s="27">
        <v>75</v>
      </c>
      <c r="C442">
        <v>29</v>
      </c>
      <c r="E442">
        <v>9</v>
      </c>
    </row>
    <row r="443" spans="1:5" x14ac:dyDescent="0.25">
      <c r="A443" s="27">
        <v>33</v>
      </c>
      <c r="B443" s="27">
        <v>26</v>
      </c>
      <c r="C443">
        <v>28</v>
      </c>
      <c r="E443">
        <v>24</v>
      </c>
    </row>
    <row r="444" spans="1:5" x14ac:dyDescent="0.25">
      <c r="A444" s="27">
        <v>35</v>
      </c>
      <c r="B444" s="27">
        <v>22</v>
      </c>
      <c r="C444">
        <v>7</v>
      </c>
      <c r="E444">
        <v>7</v>
      </c>
    </row>
    <row r="445" spans="1:5" x14ac:dyDescent="0.25">
      <c r="A445" s="27">
        <v>1</v>
      </c>
      <c r="B445" s="27">
        <v>13</v>
      </c>
      <c r="C445">
        <v>26</v>
      </c>
      <c r="E445">
        <v>11</v>
      </c>
    </row>
    <row r="446" spans="1:5" x14ac:dyDescent="0.25">
      <c r="A446" s="27">
        <v>11</v>
      </c>
      <c r="B446" s="27">
        <v>3</v>
      </c>
      <c r="C446">
        <v>3</v>
      </c>
      <c r="E446">
        <v>12</v>
      </c>
    </row>
    <row r="447" spans="1:5" x14ac:dyDescent="0.25">
      <c r="A447" s="27">
        <v>11</v>
      </c>
      <c r="B447" s="27">
        <v>8</v>
      </c>
      <c r="C447">
        <v>12</v>
      </c>
      <c r="E447">
        <v>178</v>
      </c>
    </row>
    <row r="448" spans="1:5" x14ac:dyDescent="0.25">
      <c r="A448" s="27">
        <v>16</v>
      </c>
      <c r="B448" s="27">
        <v>2</v>
      </c>
      <c r="C448">
        <v>43</v>
      </c>
      <c r="E448">
        <v>84</v>
      </c>
    </row>
    <row r="449" spans="1:5" x14ac:dyDescent="0.25">
      <c r="A449" s="27">
        <v>24</v>
      </c>
      <c r="B449" s="27">
        <v>5</v>
      </c>
      <c r="C449">
        <v>13</v>
      </c>
      <c r="E449">
        <v>86</v>
      </c>
    </row>
    <row r="450" spans="1:5" x14ac:dyDescent="0.25">
      <c r="A450" s="27">
        <v>29</v>
      </c>
      <c r="B450" s="27">
        <v>76</v>
      </c>
      <c r="C450">
        <v>6</v>
      </c>
      <c r="E450">
        <v>39</v>
      </c>
    </row>
    <row r="451" spans="1:5" x14ac:dyDescent="0.25">
      <c r="A451" s="27">
        <v>17</v>
      </c>
      <c r="B451" s="27">
        <v>135</v>
      </c>
      <c r="C451">
        <v>21</v>
      </c>
      <c r="E451">
        <v>37</v>
      </c>
    </row>
    <row r="452" spans="1:5" x14ac:dyDescent="0.25">
      <c r="A452" s="27">
        <v>14</v>
      </c>
      <c r="B452" s="27">
        <v>33</v>
      </c>
      <c r="C452">
        <v>19</v>
      </c>
      <c r="E452">
        <v>97</v>
      </c>
    </row>
    <row r="453" spans="1:5" x14ac:dyDescent="0.25">
      <c r="A453" s="27">
        <v>2</v>
      </c>
      <c r="B453" s="27">
        <v>35</v>
      </c>
      <c r="C453">
        <v>10</v>
      </c>
      <c r="E453">
        <v>43</v>
      </c>
    </row>
    <row r="454" spans="1:5" x14ac:dyDescent="0.25">
      <c r="A454" s="27">
        <v>7</v>
      </c>
      <c r="B454" s="27">
        <v>34</v>
      </c>
      <c r="C454">
        <v>96</v>
      </c>
      <c r="E454">
        <v>6</v>
      </c>
    </row>
    <row r="455" spans="1:5" x14ac:dyDescent="0.25">
      <c r="A455" s="27">
        <v>17</v>
      </c>
      <c r="B455" s="27">
        <v>70</v>
      </c>
      <c r="C455">
        <v>23</v>
      </c>
      <c r="E455">
        <v>25</v>
      </c>
    </row>
    <row r="456" spans="1:5" x14ac:dyDescent="0.25">
      <c r="A456" s="27">
        <v>19</v>
      </c>
      <c r="B456" s="27">
        <v>76</v>
      </c>
      <c r="C456">
        <v>101</v>
      </c>
    </row>
    <row r="457" spans="1:5" x14ac:dyDescent="0.25">
      <c r="A457" s="27">
        <v>9</v>
      </c>
      <c r="B457" s="27">
        <v>62</v>
      </c>
      <c r="C457">
        <v>86</v>
      </c>
    </row>
    <row r="458" spans="1:5" x14ac:dyDescent="0.25">
      <c r="A458" s="27">
        <v>5</v>
      </c>
      <c r="B458" s="27">
        <v>16</v>
      </c>
      <c r="C458">
        <v>83</v>
      </c>
    </row>
    <row r="459" spans="1:5" x14ac:dyDescent="0.25">
      <c r="A459" s="27">
        <v>8</v>
      </c>
      <c r="B459" s="27">
        <v>5</v>
      </c>
      <c r="C459">
        <v>60</v>
      </c>
    </row>
    <row r="460" spans="1:5" x14ac:dyDescent="0.25">
      <c r="A460" s="27">
        <v>2</v>
      </c>
      <c r="B460" s="27">
        <v>75</v>
      </c>
      <c r="C460">
        <v>5</v>
      </c>
    </row>
    <row r="461" spans="1:5" x14ac:dyDescent="0.25">
      <c r="A461" s="27">
        <v>3</v>
      </c>
      <c r="B461" s="27">
        <v>21</v>
      </c>
      <c r="C461">
        <v>4</v>
      </c>
    </row>
    <row r="462" spans="1:5" x14ac:dyDescent="0.25">
      <c r="A462" s="27">
        <v>34</v>
      </c>
      <c r="B462" s="27">
        <v>9</v>
      </c>
      <c r="C462">
        <v>78</v>
      </c>
    </row>
    <row r="463" spans="1:5" x14ac:dyDescent="0.25">
      <c r="A463" s="27">
        <v>52</v>
      </c>
      <c r="B463" s="27">
        <v>9</v>
      </c>
      <c r="C463">
        <v>135</v>
      </c>
    </row>
    <row r="464" spans="1:5" x14ac:dyDescent="0.25">
      <c r="A464" s="27">
        <v>49</v>
      </c>
      <c r="B464" s="27">
        <v>33</v>
      </c>
      <c r="C464">
        <v>77</v>
      </c>
    </row>
    <row r="465" spans="1:3" x14ac:dyDescent="0.25">
      <c r="A465" s="27">
        <v>13</v>
      </c>
      <c r="B465" s="27">
        <v>8</v>
      </c>
      <c r="C465">
        <v>64</v>
      </c>
    </row>
    <row r="466" spans="1:3" x14ac:dyDescent="0.25">
      <c r="A466" s="27">
        <v>3</v>
      </c>
      <c r="B466" s="27">
        <v>80</v>
      </c>
      <c r="C466">
        <v>85</v>
      </c>
    </row>
    <row r="467" spans="1:3" x14ac:dyDescent="0.25">
      <c r="A467" s="27">
        <v>3</v>
      </c>
      <c r="B467" s="27">
        <v>66</v>
      </c>
      <c r="C467">
        <v>46</v>
      </c>
    </row>
    <row r="468" spans="1:3" x14ac:dyDescent="0.25">
      <c r="A468" s="27">
        <v>31</v>
      </c>
      <c r="B468" s="27">
        <v>52</v>
      </c>
      <c r="C468">
        <v>50</v>
      </c>
    </row>
    <row r="469" spans="1:3" x14ac:dyDescent="0.25">
      <c r="A469" s="27">
        <v>4</v>
      </c>
      <c r="B469" s="27">
        <v>35</v>
      </c>
      <c r="C469">
        <v>59</v>
      </c>
    </row>
    <row r="470" spans="1:3" x14ac:dyDescent="0.25">
      <c r="A470" s="27">
        <v>9</v>
      </c>
      <c r="B470" s="27">
        <v>90</v>
      </c>
      <c r="C470">
        <v>55</v>
      </c>
    </row>
    <row r="471" spans="1:3" x14ac:dyDescent="0.25">
      <c r="A471" s="27">
        <v>54</v>
      </c>
      <c r="B471" s="27">
        <v>94</v>
      </c>
      <c r="C471">
        <v>174</v>
      </c>
    </row>
    <row r="472" spans="1:3" x14ac:dyDescent="0.25">
      <c r="A472" s="27">
        <v>8</v>
      </c>
      <c r="B472" s="27">
        <v>80</v>
      </c>
      <c r="C472">
        <v>174</v>
      </c>
    </row>
    <row r="473" spans="1:3" x14ac:dyDescent="0.25">
      <c r="A473" s="27">
        <v>3</v>
      </c>
      <c r="B473" s="27">
        <v>80</v>
      </c>
      <c r="C473">
        <v>60</v>
      </c>
    </row>
    <row r="474" spans="1:3" x14ac:dyDescent="0.25">
      <c r="A474" s="27">
        <v>14</v>
      </c>
      <c r="B474" s="27">
        <v>80</v>
      </c>
      <c r="C474">
        <v>112</v>
      </c>
    </row>
    <row r="475" spans="1:3" x14ac:dyDescent="0.25">
      <c r="A475" s="27">
        <v>14</v>
      </c>
      <c r="B475" s="27">
        <v>144</v>
      </c>
      <c r="C475">
        <v>76</v>
      </c>
    </row>
    <row r="476" spans="1:3" x14ac:dyDescent="0.25">
      <c r="A476" s="27">
        <v>54</v>
      </c>
      <c r="B476" s="27">
        <v>80</v>
      </c>
      <c r="C476">
        <v>56</v>
      </c>
    </row>
    <row r="477" spans="1:3" x14ac:dyDescent="0.25">
      <c r="A477" s="27">
        <v>19</v>
      </c>
      <c r="B477" s="27">
        <v>101</v>
      </c>
      <c r="C477">
        <v>91</v>
      </c>
    </row>
    <row r="478" spans="1:3" x14ac:dyDescent="0.25">
      <c r="A478" s="27">
        <v>44</v>
      </c>
      <c r="B478" s="27">
        <v>64</v>
      </c>
      <c r="C478">
        <v>94</v>
      </c>
    </row>
    <row r="479" spans="1:3" x14ac:dyDescent="0.25">
      <c r="A479" s="27">
        <v>6</v>
      </c>
      <c r="B479" s="27">
        <v>76</v>
      </c>
      <c r="C479">
        <v>52</v>
      </c>
    </row>
    <row r="480" spans="1:3" x14ac:dyDescent="0.25">
      <c r="A480" s="27">
        <v>10</v>
      </c>
      <c r="B480" s="27">
        <v>25</v>
      </c>
      <c r="C480">
        <v>55</v>
      </c>
    </row>
    <row r="481" spans="1:3" x14ac:dyDescent="0.25">
      <c r="A481" s="27">
        <v>46</v>
      </c>
      <c r="B481" s="27">
        <v>9</v>
      </c>
      <c r="C481">
        <v>74</v>
      </c>
    </row>
    <row r="482" spans="1:3" x14ac:dyDescent="0.25">
      <c r="A482" s="27">
        <v>14</v>
      </c>
      <c r="B482" s="27">
        <v>12</v>
      </c>
      <c r="C482">
        <v>73</v>
      </c>
    </row>
    <row r="483" spans="1:3" x14ac:dyDescent="0.25">
      <c r="A483" s="27">
        <v>6</v>
      </c>
      <c r="B483" s="27">
        <v>6</v>
      </c>
      <c r="C483">
        <v>69</v>
      </c>
    </row>
    <row r="484" spans="1:3" x14ac:dyDescent="0.25">
      <c r="A484" s="27">
        <v>5</v>
      </c>
      <c r="B484" s="27">
        <v>42</v>
      </c>
      <c r="C484">
        <v>82</v>
      </c>
    </row>
    <row r="485" spans="1:3" x14ac:dyDescent="0.25">
      <c r="A485" s="27">
        <v>37</v>
      </c>
      <c r="B485" s="27">
        <v>45</v>
      </c>
      <c r="C485">
        <v>70</v>
      </c>
    </row>
    <row r="486" spans="1:3" x14ac:dyDescent="0.25">
      <c r="A486" s="27">
        <v>49</v>
      </c>
      <c r="B486" s="27">
        <v>93</v>
      </c>
      <c r="C486">
        <v>74</v>
      </c>
    </row>
    <row r="487" spans="1:3" x14ac:dyDescent="0.25">
      <c r="A487" s="27">
        <v>9</v>
      </c>
      <c r="B487" s="27">
        <v>75</v>
      </c>
      <c r="C487">
        <v>78</v>
      </c>
    </row>
    <row r="488" spans="1:3" x14ac:dyDescent="0.25">
      <c r="A488" s="27">
        <v>34</v>
      </c>
      <c r="B488" s="27">
        <v>125</v>
      </c>
      <c r="C488">
        <v>90</v>
      </c>
    </row>
    <row r="489" spans="1:3" x14ac:dyDescent="0.25">
      <c r="A489" s="27">
        <v>0</v>
      </c>
      <c r="B489" s="27">
        <v>80</v>
      </c>
      <c r="C489">
        <v>89</v>
      </c>
    </row>
    <row r="490" spans="1:3" x14ac:dyDescent="0.25">
      <c r="A490" s="27">
        <v>37</v>
      </c>
      <c r="B490" s="27">
        <v>80</v>
      </c>
      <c r="C490">
        <v>98</v>
      </c>
    </row>
    <row r="491" spans="1:3" x14ac:dyDescent="0.25">
      <c r="A491" s="27">
        <v>38</v>
      </c>
      <c r="B491" s="27">
        <v>163</v>
      </c>
      <c r="C491">
        <v>85</v>
      </c>
    </row>
    <row r="492" spans="1:3" x14ac:dyDescent="0.25">
      <c r="A492" s="27">
        <v>44</v>
      </c>
      <c r="B492" s="27">
        <v>63</v>
      </c>
      <c r="C492">
        <v>58</v>
      </c>
    </row>
    <row r="493" spans="1:3" x14ac:dyDescent="0.25">
      <c r="A493" s="27">
        <v>42</v>
      </c>
      <c r="B493" s="27">
        <v>9</v>
      </c>
      <c r="C493">
        <v>71</v>
      </c>
    </row>
    <row r="494" spans="1:3" x14ac:dyDescent="0.25">
      <c r="A494" s="27">
        <v>54</v>
      </c>
      <c r="B494" s="27">
        <v>4</v>
      </c>
      <c r="C494">
        <v>79</v>
      </c>
    </row>
    <row r="495" spans="1:3" x14ac:dyDescent="0.25">
      <c r="A495" s="27">
        <v>39</v>
      </c>
      <c r="B495" s="27">
        <v>2</v>
      </c>
      <c r="C495">
        <v>167</v>
      </c>
    </row>
    <row r="496" spans="1:3" x14ac:dyDescent="0.25">
      <c r="A496" s="27">
        <v>40</v>
      </c>
      <c r="B496" s="27">
        <v>26</v>
      </c>
      <c r="C496">
        <v>53</v>
      </c>
    </row>
    <row r="497" spans="1:3" x14ac:dyDescent="0.25">
      <c r="A497" s="27">
        <v>62</v>
      </c>
      <c r="B497" s="27">
        <v>9</v>
      </c>
      <c r="C497">
        <v>95</v>
      </c>
    </row>
    <row r="498" spans="1:3" x14ac:dyDescent="0.25">
      <c r="A498" s="27">
        <v>37</v>
      </c>
      <c r="B498" s="27">
        <v>12</v>
      </c>
      <c r="C498">
        <v>79</v>
      </c>
    </row>
    <row r="499" spans="1:3" x14ac:dyDescent="0.25">
      <c r="A499" s="27">
        <v>36</v>
      </c>
      <c r="B499" s="27">
        <v>18</v>
      </c>
      <c r="C499">
        <v>98</v>
      </c>
    </row>
    <row r="500" spans="1:3" x14ac:dyDescent="0.25">
      <c r="A500" s="27">
        <v>63</v>
      </c>
      <c r="B500" s="27">
        <v>3</v>
      </c>
      <c r="C500">
        <v>143</v>
      </c>
    </row>
    <row r="501" spans="1:3" x14ac:dyDescent="0.25">
      <c r="A501" s="27">
        <v>54</v>
      </c>
      <c r="B501" s="27">
        <v>17</v>
      </c>
      <c r="C501">
        <v>99</v>
      </c>
    </row>
    <row r="502" spans="1:3" x14ac:dyDescent="0.25">
      <c r="A502" s="27">
        <v>50</v>
      </c>
      <c r="B502" s="27">
        <v>55</v>
      </c>
      <c r="C502">
        <v>76</v>
      </c>
    </row>
    <row r="503" spans="1:3" x14ac:dyDescent="0.25">
      <c r="A503" s="27">
        <v>44</v>
      </c>
      <c r="B503" s="27">
        <v>39</v>
      </c>
      <c r="C503">
        <v>49</v>
      </c>
    </row>
    <row r="504" spans="1:3" x14ac:dyDescent="0.25">
      <c r="A504" s="27">
        <v>2</v>
      </c>
      <c r="B504" s="27">
        <v>4</v>
      </c>
      <c r="C504">
        <v>50</v>
      </c>
    </row>
    <row r="505" spans="1:3" x14ac:dyDescent="0.25">
      <c r="A505" s="27">
        <v>11</v>
      </c>
      <c r="B505" s="27">
        <v>26</v>
      </c>
      <c r="C505">
        <v>55</v>
      </c>
    </row>
    <row r="506" spans="1:3" x14ac:dyDescent="0.25">
      <c r="A506" s="27">
        <v>84</v>
      </c>
      <c r="B506" s="27">
        <v>3</v>
      </c>
      <c r="C506">
        <v>78</v>
      </c>
    </row>
    <row r="507" spans="1:3" x14ac:dyDescent="0.25">
      <c r="A507" s="27">
        <v>12</v>
      </c>
      <c r="B507" s="27">
        <v>22</v>
      </c>
      <c r="C507">
        <v>50</v>
      </c>
    </row>
    <row r="508" spans="1:3" x14ac:dyDescent="0.25">
      <c r="A508" s="27">
        <v>9</v>
      </c>
      <c r="B508" s="27">
        <v>9</v>
      </c>
      <c r="C508">
        <v>93</v>
      </c>
    </row>
    <row r="509" spans="1:3" x14ac:dyDescent="0.25">
      <c r="A509" s="27">
        <v>8</v>
      </c>
      <c r="B509" s="27">
        <v>46</v>
      </c>
      <c r="C509">
        <v>96</v>
      </c>
    </row>
    <row r="510" spans="1:3" x14ac:dyDescent="0.25">
      <c r="A510" s="27">
        <v>1</v>
      </c>
      <c r="B510" s="27">
        <v>94</v>
      </c>
      <c r="C510">
        <v>69</v>
      </c>
    </row>
    <row r="511" spans="1:3" x14ac:dyDescent="0.25">
      <c r="A511" s="27">
        <v>1</v>
      </c>
      <c r="B511" s="27">
        <v>17</v>
      </c>
      <c r="C511">
        <v>92</v>
      </c>
    </row>
    <row r="512" spans="1:3" x14ac:dyDescent="0.25">
      <c r="A512" s="27">
        <v>8</v>
      </c>
      <c r="B512" s="27">
        <v>2</v>
      </c>
      <c r="C512">
        <v>70</v>
      </c>
    </row>
    <row r="513" spans="1:3" x14ac:dyDescent="0.25">
      <c r="A513" s="27">
        <v>12</v>
      </c>
      <c r="B513" s="27">
        <v>2</v>
      </c>
      <c r="C513">
        <v>78</v>
      </c>
    </row>
    <row r="514" spans="1:3" x14ac:dyDescent="0.25">
      <c r="A514" s="27">
        <v>11</v>
      </c>
      <c r="B514" s="27">
        <v>73</v>
      </c>
      <c r="C514">
        <v>87</v>
      </c>
    </row>
    <row r="515" spans="1:3" x14ac:dyDescent="0.25">
      <c r="A515" s="27">
        <v>21</v>
      </c>
      <c r="B515" s="27">
        <v>81</v>
      </c>
      <c r="C515">
        <v>74</v>
      </c>
    </row>
    <row r="516" spans="1:3" x14ac:dyDescent="0.25">
      <c r="A516" s="27">
        <v>107</v>
      </c>
      <c r="B516" s="27">
        <v>55</v>
      </c>
      <c r="C516">
        <v>70</v>
      </c>
    </row>
    <row r="517" spans="1:3" x14ac:dyDescent="0.25">
      <c r="A517" s="27">
        <v>34</v>
      </c>
      <c r="B517" s="27">
        <v>34</v>
      </c>
      <c r="C517">
        <v>52</v>
      </c>
    </row>
    <row r="518" spans="1:3" x14ac:dyDescent="0.25">
      <c r="A518" s="27">
        <v>27</v>
      </c>
      <c r="B518" s="27">
        <v>29</v>
      </c>
      <c r="C518">
        <v>85</v>
      </c>
    </row>
    <row r="519" spans="1:3" x14ac:dyDescent="0.25">
      <c r="A519" s="27">
        <v>43</v>
      </c>
      <c r="B519" s="27">
        <v>23</v>
      </c>
      <c r="C519">
        <v>75</v>
      </c>
    </row>
    <row r="520" spans="1:3" x14ac:dyDescent="0.25">
      <c r="A520" s="27">
        <v>12</v>
      </c>
      <c r="B520" s="27">
        <v>5</v>
      </c>
      <c r="C520">
        <v>33</v>
      </c>
    </row>
    <row r="521" spans="1:3" x14ac:dyDescent="0.25">
      <c r="A521" s="27">
        <v>12</v>
      </c>
      <c r="B521" s="27">
        <v>26</v>
      </c>
      <c r="C521">
        <v>6</v>
      </c>
    </row>
    <row r="522" spans="1:3" x14ac:dyDescent="0.25">
      <c r="A522" s="27">
        <v>10</v>
      </c>
      <c r="B522" s="27">
        <v>29</v>
      </c>
      <c r="C522">
        <v>2</v>
      </c>
    </row>
    <row r="523" spans="1:3" x14ac:dyDescent="0.25">
      <c r="A523" s="27">
        <v>13</v>
      </c>
      <c r="B523" s="27">
        <v>53</v>
      </c>
      <c r="C523">
        <v>36</v>
      </c>
    </row>
    <row r="524" spans="1:3" x14ac:dyDescent="0.25">
      <c r="A524" s="27">
        <v>17</v>
      </c>
      <c r="B524" s="27">
        <v>4</v>
      </c>
      <c r="C524">
        <v>9</v>
      </c>
    </row>
    <row r="525" spans="1:3" x14ac:dyDescent="0.25">
      <c r="A525" s="27">
        <v>42</v>
      </c>
      <c r="B525" s="27">
        <v>29</v>
      </c>
      <c r="C525">
        <v>5</v>
      </c>
    </row>
    <row r="526" spans="1:3" x14ac:dyDescent="0.25">
      <c r="A526" s="27">
        <v>16</v>
      </c>
      <c r="B526" s="27">
        <v>5</v>
      </c>
      <c r="C526">
        <v>6</v>
      </c>
    </row>
    <row r="527" spans="1:3" x14ac:dyDescent="0.25">
      <c r="A527" s="27">
        <v>25</v>
      </c>
      <c r="B527" s="27">
        <v>5</v>
      </c>
      <c r="C527">
        <v>20</v>
      </c>
    </row>
    <row r="528" spans="1:3" x14ac:dyDescent="0.25">
      <c r="A528" s="27">
        <v>24</v>
      </c>
      <c r="B528" s="27">
        <v>60</v>
      </c>
      <c r="C528">
        <v>36</v>
      </c>
    </row>
    <row r="529" spans="1:3" x14ac:dyDescent="0.25">
      <c r="A529" s="27">
        <v>23</v>
      </c>
      <c r="B529" s="27">
        <v>103</v>
      </c>
      <c r="C529">
        <v>22</v>
      </c>
    </row>
    <row r="530" spans="1:3" x14ac:dyDescent="0.25">
      <c r="A530" s="27">
        <v>1</v>
      </c>
      <c r="B530" s="27">
        <v>10</v>
      </c>
      <c r="C530">
        <v>17</v>
      </c>
    </row>
    <row r="531" spans="1:3" x14ac:dyDescent="0.25">
      <c r="A531" s="27">
        <v>8</v>
      </c>
      <c r="B531" s="27">
        <v>56</v>
      </c>
      <c r="C531">
        <v>45</v>
      </c>
    </row>
    <row r="532" spans="1:3" x14ac:dyDescent="0.25">
      <c r="A532" s="27">
        <v>14</v>
      </c>
      <c r="B532" s="27">
        <v>53</v>
      </c>
      <c r="C532">
        <v>10</v>
      </c>
    </row>
    <row r="533" spans="1:3" x14ac:dyDescent="0.25">
      <c r="A533" s="27">
        <v>30</v>
      </c>
      <c r="B533" s="27">
        <v>41</v>
      </c>
      <c r="C533">
        <v>13</v>
      </c>
    </row>
    <row r="534" spans="1:3" x14ac:dyDescent="0.25">
      <c r="A534" s="27">
        <v>0</v>
      </c>
      <c r="B534" s="27">
        <v>18</v>
      </c>
      <c r="C534">
        <v>12</v>
      </c>
    </row>
    <row r="535" spans="1:3" x14ac:dyDescent="0.25">
      <c r="A535" s="27">
        <v>15</v>
      </c>
      <c r="B535" s="27">
        <v>145</v>
      </c>
      <c r="C535">
        <v>86</v>
      </c>
    </row>
    <row r="536" spans="1:3" x14ac:dyDescent="0.25">
      <c r="A536" s="27">
        <v>30</v>
      </c>
      <c r="B536" s="27">
        <v>81</v>
      </c>
      <c r="C536">
        <v>196</v>
      </c>
    </row>
    <row r="537" spans="1:3" x14ac:dyDescent="0.25">
      <c r="A537" s="27">
        <v>3</v>
      </c>
      <c r="B537" s="27">
        <v>100</v>
      </c>
      <c r="C537">
        <v>60</v>
      </c>
    </row>
    <row r="538" spans="1:3" x14ac:dyDescent="0.25">
      <c r="A538" s="27">
        <v>22</v>
      </c>
      <c r="B538" s="27">
        <v>92</v>
      </c>
      <c r="C538">
        <v>173</v>
      </c>
    </row>
    <row r="539" spans="1:3" x14ac:dyDescent="0.25">
      <c r="A539" s="27">
        <v>8</v>
      </c>
      <c r="B539" s="27">
        <v>74</v>
      </c>
      <c r="C539">
        <v>119</v>
      </c>
    </row>
    <row r="540" spans="1:3" x14ac:dyDescent="0.25">
      <c r="A540" s="27">
        <v>3</v>
      </c>
      <c r="B540" s="27">
        <v>81</v>
      </c>
      <c r="C540">
        <v>99</v>
      </c>
    </row>
    <row r="541" spans="1:3" x14ac:dyDescent="0.25">
      <c r="A541" s="27">
        <v>5</v>
      </c>
      <c r="B541" s="27">
        <v>71</v>
      </c>
      <c r="C541">
        <v>95</v>
      </c>
    </row>
    <row r="542" spans="1:3" x14ac:dyDescent="0.25">
      <c r="A542" s="27">
        <v>7</v>
      </c>
      <c r="B542" s="27">
        <v>88</v>
      </c>
      <c r="C542">
        <v>72</v>
      </c>
    </row>
    <row r="543" spans="1:3" x14ac:dyDescent="0.25">
      <c r="A543" s="27">
        <v>36</v>
      </c>
      <c r="B543" s="27">
        <v>108</v>
      </c>
      <c r="C543">
        <v>178</v>
      </c>
    </row>
    <row r="544" spans="1:3" x14ac:dyDescent="0.25">
      <c r="A544" s="27">
        <v>91</v>
      </c>
      <c r="B544" s="27">
        <v>133</v>
      </c>
      <c r="C544">
        <v>100</v>
      </c>
    </row>
    <row r="545" spans="1:3" x14ac:dyDescent="0.25">
      <c r="A545" s="27">
        <v>43</v>
      </c>
      <c r="B545" s="27">
        <v>107</v>
      </c>
      <c r="C545">
        <v>18</v>
      </c>
    </row>
    <row r="546" spans="1:3" x14ac:dyDescent="0.25">
      <c r="A546" s="27">
        <v>89</v>
      </c>
      <c r="B546" s="27">
        <v>1</v>
      </c>
      <c r="C546">
        <v>1</v>
      </c>
    </row>
    <row r="547" spans="1:3" x14ac:dyDescent="0.25">
      <c r="A547" s="27">
        <v>53</v>
      </c>
      <c r="B547" s="27">
        <v>3</v>
      </c>
      <c r="C547">
        <v>4</v>
      </c>
    </row>
    <row r="548" spans="1:3" x14ac:dyDescent="0.25">
      <c r="A548" s="27">
        <v>91</v>
      </c>
      <c r="B548" s="27">
        <v>29</v>
      </c>
      <c r="C548">
        <v>7</v>
      </c>
    </row>
    <row r="549" spans="1:3" x14ac:dyDescent="0.25">
      <c r="A549" s="27">
        <v>54</v>
      </c>
      <c r="B549" s="27">
        <v>6</v>
      </c>
      <c r="C549">
        <v>13</v>
      </c>
    </row>
    <row r="550" spans="1:3" x14ac:dyDescent="0.25">
      <c r="A550" s="27">
        <v>38</v>
      </c>
      <c r="B550" s="27">
        <v>11</v>
      </c>
      <c r="C550">
        <v>42</v>
      </c>
    </row>
    <row r="551" spans="1:3" x14ac:dyDescent="0.25">
      <c r="A551" s="27">
        <v>61</v>
      </c>
      <c r="B551" s="27">
        <v>4</v>
      </c>
      <c r="C551">
        <v>11</v>
      </c>
    </row>
    <row r="552" spans="1:3" x14ac:dyDescent="0.25">
      <c r="A552" s="27">
        <v>177</v>
      </c>
      <c r="B552" s="27">
        <v>13</v>
      </c>
      <c r="C552">
        <v>3</v>
      </c>
    </row>
    <row r="553" spans="1:3" x14ac:dyDescent="0.25">
      <c r="A553" s="27">
        <v>56</v>
      </c>
      <c r="B553" s="27">
        <v>9</v>
      </c>
      <c r="C553">
        <v>3</v>
      </c>
    </row>
    <row r="554" spans="1:3" x14ac:dyDescent="0.25">
      <c r="A554" s="27">
        <v>112</v>
      </c>
      <c r="B554" s="27">
        <v>14</v>
      </c>
      <c r="C554">
        <v>18</v>
      </c>
    </row>
    <row r="555" spans="1:3" x14ac:dyDescent="0.25">
      <c r="A555" s="27">
        <v>55</v>
      </c>
      <c r="B555" s="27">
        <v>14</v>
      </c>
      <c r="C555">
        <v>18</v>
      </c>
    </row>
    <row r="556" spans="1:3" x14ac:dyDescent="0.25">
      <c r="A556" s="27">
        <v>56</v>
      </c>
      <c r="B556" s="27">
        <v>21</v>
      </c>
      <c r="C556">
        <v>29</v>
      </c>
    </row>
    <row r="557" spans="1:3" x14ac:dyDescent="0.25">
      <c r="A557" s="27">
        <v>89</v>
      </c>
      <c r="B557" s="27">
        <v>27</v>
      </c>
      <c r="C557">
        <v>13</v>
      </c>
    </row>
    <row r="558" spans="1:3" x14ac:dyDescent="0.25">
      <c r="A558" s="27">
        <v>92</v>
      </c>
      <c r="B558" s="27">
        <v>27</v>
      </c>
      <c r="C558">
        <v>52</v>
      </c>
    </row>
    <row r="559" spans="1:3" x14ac:dyDescent="0.25">
      <c r="A559" s="27">
        <v>83</v>
      </c>
      <c r="B559" s="27">
        <v>25</v>
      </c>
      <c r="C559">
        <v>28</v>
      </c>
    </row>
    <row r="560" spans="1:3" x14ac:dyDescent="0.25">
      <c r="A560" s="27">
        <v>140</v>
      </c>
      <c r="B560" s="27">
        <v>2</v>
      </c>
      <c r="C560">
        <v>28</v>
      </c>
    </row>
    <row r="561" spans="1:3" x14ac:dyDescent="0.25">
      <c r="A561" s="27">
        <v>90</v>
      </c>
      <c r="B561" s="27">
        <v>0</v>
      </c>
      <c r="C561">
        <v>31</v>
      </c>
    </row>
    <row r="562" spans="1:3" x14ac:dyDescent="0.25">
      <c r="A562" s="27">
        <v>173</v>
      </c>
      <c r="B562" s="27">
        <v>1</v>
      </c>
      <c r="C562">
        <v>7</v>
      </c>
    </row>
    <row r="563" spans="1:3" x14ac:dyDescent="0.25">
      <c r="A563" s="27">
        <v>82</v>
      </c>
      <c r="B563" s="27">
        <v>0</v>
      </c>
      <c r="C563">
        <v>11</v>
      </c>
    </row>
    <row r="564" spans="1:3" x14ac:dyDescent="0.25">
      <c r="A564" s="27">
        <v>10</v>
      </c>
      <c r="B564" s="27">
        <v>12</v>
      </c>
      <c r="C564">
        <v>17</v>
      </c>
    </row>
    <row r="565" spans="1:3" x14ac:dyDescent="0.25">
      <c r="A565" s="27">
        <v>9</v>
      </c>
      <c r="B565" s="27">
        <v>1</v>
      </c>
      <c r="C565">
        <v>27</v>
      </c>
    </row>
    <row r="566" spans="1:3" x14ac:dyDescent="0.25">
      <c r="A566" s="27">
        <v>15</v>
      </c>
      <c r="B566" s="27">
        <v>41</v>
      </c>
      <c r="C566">
        <v>22</v>
      </c>
    </row>
    <row r="567" spans="1:3" x14ac:dyDescent="0.25">
      <c r="A567" s="27">
        <v>8</v>
      </c>
      <c r="B567" s="27">
        <v>54</v>
      </c>
      <c r="C567">
        <v>12</v>
      </c>
    </row>
    <row r="568" spans="1:3" x14ac:dyDescent="0.25">
      <c r="A568" s="27">
        <v>42</v>
      </c>
      <c r="B568" s="27">
        <v>52</v>
      </c>
      <c r="C568">
        <v>7</v>
      </c>
    </row>
    <row r="569" spans="1:3" x14ac:dyDescent="0.25">
      <c r="A569" s="27">
        <v>13</v>
      </c>
      <c r="B569" s="27">
        <v>128</v>
      </c>
      <c r="C569">
        <v>41</v>
      </c>
    </row>
    <row r="570" spans="1:3" x14ac:dyDescent="0.25">
      <c r="A570" s="27">
        <v>33</v>
      </c>
      <c r="B570" s="27">
        <v>88</v>
      </c>
      <c r="C570">
        <v>29</v>
      </c>
    </row>
    <row r="571" spans="1:3" x14ac:dyDescent="0.25">
      <c r="A571" s="27">
        <v>31</v>
      </c>
      <c r="B571" s="27">
        <v>11</v>
      </c>
      <c r="C571">
        <v>29</v>
      </c>
    </row>
    <row r="572" spans="1:3" x14ac:dyDescent="0.25">
      <c r="A572" s="27">
        <v>11</v>
      </c>
      <c r="B572" s="27">
        <v>3</v>
      </c>
      <c r="C572">
        <v>44</v>
      </c>
    </row>
    <row r="573" spans="1:3" x14ac:dyDescent="0.25">
      <c r="A573" s="27">
        <v>11</v>
      </c>
      <c r="B573" s="27">
        <v>62</v>
      </c>
      <c r="C573">
        <v>19</v>
      </c>
    </row>
    <row r="574" spans="1:3" x14ac:dyDescent="0.25">
      <c r="A574" s="27">
        <v>34</v>
      </c>
      <c r="B574" s="27">
        <v>40</v>
      </c>
      <c r="C574">
        <v>32</v>
      </c>
    </row>
    <row r="575" spans="1:3" x14ac:dyDescent="0.25">
      <c r="A575" s="27">
        <v>1</v>
      </c>
      <c r="B575" s="27">
        <v>29</v>
      </c>
      <c r="C575">
        <v>27</v>
      </c>
    </row>
    <row r="576" spans="1:3" x14ac:dyDescent="0.25">
      <c r="A576" s="27">
        <v>6</v>
      </c>
      <c r="B576" s="27">
        <v>71</v>
      </c>
      <c r="C576">
        <v>47</v>
      </c>
    </row>
    <row r="577" spans="1:3" x14ac:dyDescent="0.25">
      <c r="A577" s="27">
        <v>30</v>
      </c>
      <c r="B577" s="27">
        <v>119</v>
      </c>
      <c r="C577">
        <v>22</v>
      </c>
    </row>
    <row r="578" spans="1:3" x14ac:dyDescent="0.25">
      <c r="A578" s="27">
        <v>11</v>
      </c>
      <c r="B578" s="27">
        <v>11</v>
      </c>
      <c r="C578">
        <v>28</v>
      </c>
    </row>
    <row r="579" spans="1:3" x14ac:dyDescent="0.25">
      <c r="A579" s="27">
        <v>34</v>
      </c>
      <c r="B579" s="27">
        <v>35</v>
      </c>
      <c r="C579">
        <v>34</v>
      </c>
    </row>
    <row r="580" spans="1:3" x14ac:dyDescent="0.25">
      <c r="A580" s="27">
        <v>64</v>
      </c>
      <c r="B580" s="27">
        <v>22</v>
      </c>
      <c r="C580">
        <v>73</v>
      </c>
    </row>
    <row r="581" spans="1:3" x14ac:dyDescent="0.25">
      <c r="A581" s="27">
        <v>15</v>
      </c>
      <c r="B581" s="27">
        <v>62</v>
      </c>
      <c r="C581">
        <v>47</v>
      </c>
    </row>
    <row r="582" spans="1:3" x14ac:dyDescent="0.25">
      <c r="A582" s="27">
        <v>26</v>
      </c>
      <c r="B582" s="27">
        <v>29</v>
      </c>
      <c r="C582">
        <v>46</v>
      </c>
    </row>
    <row r="583" spans="1:3" x14ac:dyDescent="0.25">
      <c r="A583" s="27">
        <v>18</v>
      </c>
      <c r="B583" s="27">
        <v>165</v>
      </c>
      <c r="C583">
        <v>91</v>
      </c>
    </row>
    <row r="584" spans="1:3" x14ac:dyDescent="0.25">
      <c r="A584" s="27">
        <v>4</v>
      </c>
      <c r="B584" s="27">
        <v>67</v>
      </c>
      <c r="C584">
        <v>83</v>
      </c>
    </row>
    <row r="585" spans="1:3" x14ac:dyDescent="0.25">
      <c r="A585" s="27">
        <v>28</v>
      </c>
      <c r="B585" s="27">
        <v>7</v>
      </c>
      <c r="C585">
        <v>78</v>
      </c>
    </row>
    <row r="586" spans="1:3" x14ac:dyDescent="0.25">
      <c r="A586" s="27">
        <v>33</v>
      </c>
      <c r="B586" s="27">
        <v>23</v>
      </c>
      <c r="C586">
        <v>90</v>
      </c>
    </row>
    <row r="587" spans="1:3" x14ac:dyDescent="0.25">
      <c r="A587" s="27">
        <v>1</v>
      </c>
      <c r="B587" s="27">
        <v>27</v>
      </c>
      <c r="C587">
        <v>85</v>
      </c>
    </row>
    <row r="588" spans="1:3" x14ac:dyDescent="0.25">
      <c r="A588" s="27">
        <v>13</v>
      </c>
      <c r="B588" s="27">
        <v>36</v>
      </c>
      <c r="C588">
        <v>170</v>
      </c>
    </row>
    <row r="589" spans="1:3" x14ac:dyDescent="0.25">
      <c r="A589" s="27">
        <v>3</v>
      </c>
      <c r="B589" s="27">
        <v>1</v>
      </c>
      <c r="C589">
        <v>83</v>
      </c>
    </row>
    <row r="590" spans="1:3" x14ac:dyDescent="0.25">
      <c r="A590" s="27">
        <v>0</v>
      </c>
      <c r="B590" s="27">
        <v>64</v>
      </c>
      <c r="C590">
        <v>131</v>
      </c>
    </row>
    <row r="591" spans="1:3" x14ac:dyDescent="0.25">
      <c r="A591" s="27">
        <v>11</v>
      </c>
      <c r="B591" s="27">
        <v>97</v>
      </c>
      <c r="C591">
        <v>89</v>
      </c>
    </row>
    <row r="592" spans="1:3" x14ac:dyDescent="0.25">
      <c r="A592" s="27">
        <v>14</v>
      </c>
      <c r="B592" s="27">
        <v>111</v>
      </c>
      <c r="C592">
        <v>78</v>
      </c>
    </row>
    <row r="593" spans="1:3" x14ac:dyDescent="0.25">
      <c r="A593" s="27">
        <v>43</v>
      </c>
      <c r="B593" s="27">
        <v>10</v>
      </c>
      <c r="C593">
        <v>78</v>
      </c>
    </row>
    <row r="594" spans="1:3" x14ac:dyDescent="0.25">
      <c r="A594" s="27">
        <v>8</v>
      </c>
      <c r="B594" s="27">
        <v>1</v>
      </c>
      <c r="C594">
        <v>89</v>
      </c>
    </row>
    <row r="595" spans="1:3" x14ac:dyDescent="0.25">
      <c r="A595" s="27">
        <v>9</v>
      </c>
      <c r="B595" s="27">
        <v>44</v>
      </c>
      <c r="C595">
        <v>84</v>
      </c>
    </row>
    <row r="596" spans="1:3" x14ac:dyDescent="0.25">
      <c r="A596" s="27">
        <v>1</v>
      </c>
      <c r="B596" s="27">
        <v>1</v>
      </c>
      <c r="C596">
        <v>232</v>
      </c>
    </row>
    <row r="597" spans="1:3" x14ac:dyDescent="0.25">
      <c r="A597" s="27">
        <v>2</v>
      </c>
      <c r="B597" s="27">
        <v>6</v>
      </c>
      <c r="C597">
        <v>92</v>
      </c>
    </row>
    <row r="598" spans="1:3" x14ac:dyDescent="0.25">
      <c r="A598" s="27">
        <v>4</v>
      </c>
      <c r="B598" s="27">
        <v>1</v>
      </c>
      <c r="C598">
        <v>76</v>
      </c>
    </row>
    <row r="599" spans="1:3" x14ac:dyDescent="0.25">
      <c r="A599" s="27">
        <v>6</v>
      </c>
      <c r="B599" s="27">
        <v>10</v>
      </c>
      <c r="C599">
        <v>71</v>
      </c>
    </row>
    <row r="600" spans="1:3" x14ac:dyDescent="0.25">
      <c r="A600" s="27">
        <v>10</v>
      </c>
      <c r="B600" s="27">
        <v>9</v>
      </c>
      <c r="C600">
        <v>89</v>
      </c>
    </row>
    <row r="601" spans="1:3" x14ac:dyDescent="0.25">
      <c r="A601" s="27">
        <v>8</v>
      </c>
      <c r="B601" s="27">
        <v>15</v>
      </c>
      <c r="C601">
        <v>59</v>
      </c>
    </row>
    <row r="602" spans="1:3" x14ac:dyDescent="0.25">
      <c r="A602" s="27">
        <v>10</v>
      </c>
      <c r="B602" s="27">
        <v>58</v>
      </c>
      <c r="C602">
        <v>87</v>
      </c>
    </row>
    <row r="603" spans="1:3" x14ac:dyDescent="0.25">
      <c r="A603" s="27">
        <v>54</v>
      </c>
      <c r="B603" s="27">
        <v>50</v>
      </c>
      <c r="C603">
        <v>66</v>
      </c>
    </row>
    <row r="604" spans="1:3" x14ac:dyDescent="0.25">
      <c r="A604" s="27">
        <v>38</v>
      </c>
      <c r="B604" s="27">
        <v>14</v>
      </c>
      <c r="C604">
        <v>73</v>
      </c>
    </row>
    <row r="605" spans="1:3" x14ac:dyDescent="0.25">
      <c r="A605" s="27">
        <v>3</v>
      </c>
      <c r="B605" s="27">
        <v>26</v>
      </c>
      <c r="C605">
        <v>96</v>
      </c>
    </row>
    <row r="606" spans="1:3" x14ac:dyDescent="0.25">
      <c r="A606" s="27">
        <v>32</v>
      </c>
      <c r="B606" s="27">
        <v>13</v>
      </c>
      <c r="C606">
        <v>87</v>
      </c>
    </row>
    <row r="607" spans="1:3" x14ac:dyDescent="0.25">
      <c r="A607" s="27">
        <v>41</v>
      </c>
      <c r="B607" s="27">
        <v>25</v>
      </c>
      <c r="C607">
        <v>90</v>
      </c>
    </row>
    <row r="608" spans="1:3" x14ac:dyDescent="0.25">
      <c r="A608" s="27">
        <v>10</v>
      </c>
      <c r="B608" s="27">
        <v>20</v>
      </c>
      <c r="C608">
        <v>78</v>
      </c>
    </row>
    <row r="609" spans="1:3" x14ac:dyDescent="0.25">
      <c r="A609" s="27">
        <v>20</v>
      </c>
      <c r="B609" s="27">
        <v>9</v>
      </c>
      <c r="C609">
        <v>85</v>
      </c>
    </row>
    <row r="610" spans="1:3" x14ac:dyDescent="0.25">
      <c r="A610" s="27">
        <v>13</v>
      </c>
      <c r="B610" s="27">
        <v>2</v>
      </c>
      <c r="C610">
        <v>73</v>
      </c>
    </row>
    <row r="611" spans="1:3" x14ac:dyDescent="0.25">
      <c r="A611" s="27">
        <v>11</v>
      </c>
      <c r="B611" s="27">
        <v>2</v>
      </c>
      <c r="C611">
        <v>58</v>
      </c>
    </row>
    <row r="612" spans="1:3" x14ac:dyDescent="0.25">
      <c r="A612" s="27">
        <v>8</v>
      </c>
      <c r="B612" s="27">
        <v>29</v>
      </c>
      <c r="C612">
        <v>92</v>
      </c>
    </row>
    <row r="613" spans="1:3" x14ac:dyDescent="0.25">
      <c r="A613" s="27">
        <v>58</v>
      </c>
      <c r="B613" s="27">
        <v>85</v>
      </c>
      <c r="C613">
        <v>69</v>
      </c>
    </row>
    <row r="614" spans="1:3" x14ac:dyDescent="0.25">
      <c r="A614" s="27">
        <v>4</v>
      </c>
      <c r="B614" s="27">
        <v>28</v>
      </c>
      <c r="C614">
        <v>72</v>
      </c>
    </row>
    <row r="615" spans="1:3" x14ac:dyDescent="0.25">
      <c r="A615" s="27">
        <v>5</v>
      </c>
      <c r="B615" s="27">
        <v>16</v>
      </c>
      <c r="C615">
        <v>56</v>
      </c>
    </row>
    <row r="616" spans="1:3" x14ac:dyDescent="0.25">
      <c r="A616" s="27">
        <v>11</v>
      </c>
      <c r="B616" s="27">
        <v>4</v>
      </c>
      <c r="C616">
        <v>149</v>
      </c>
    </row>
    <row r="617" spans="1:3" x14ac:dyDescent="0.25">
      <c r="A617" s="27">
        <v>24</v>
      </c>
      <c r="B617" s="27">
        <v>103</v>
      </c>
      <c r="C617">
        <v>72</v>
      </c>
    </row>
    <row r="618" spans="1:3" x14ac:dyDescent="0.25">
      <c r="A618" s="27">
        <v>126</v>
      </c>
      <c r="B618" s="27">
        <v>24</v>
      </c>
      <c r="C618">
        <v>125</v>
      </c>
    </row>
    <row r="619" spans="1:3" x14ac:dyDescent="0.25">
      <c r="A619" s="27">
        <v>31</v>
      </c>
      <c r="B619" s="27">
        <v>25</v>
      </c>
      <c r="C619">
        <v>66</v>
      </c>
    </row>
    <row r="620" spans="1:3" x14ac:dyDescent="0.25">
      <c r="A620" s="27">
        <v>8</v>
      </c>
      <c r="B620" s="27">
        <v>34</v>
      </c>
      <c r="C620">
        <v>58</v>
      </c>
    </row>
    <row r="621" spans="1:3" x14ac:dyDescent="0.25">
      <c r="A621" s="27">
        <v>2</v>
      </c>
      <c r="B621" s="27">
        <v>2</v>
      </c>
      <c r="C621">
        <v>119</v>
      </c>
    </row>
    <row r="622" spans="1:3" x14ac:dyDescent="0.25">
      <c r="A622" s="27">
        <v>59</v>
      </c>
      <c r="B622" s="27">
        <v>16</v>
      </c>
      <c r="C622">
        <v>82</v>
      </c>
    </row>
    <row r="623" spans="1:3" x14ac:dyDescent="0.25">
      <c r="A623" s="27">
        <v>18</v>
      </c>
      <c r="B623" s="27">
        <v>28</v>
      </c>
      <c r="C623">
        <v>146</v>
      </c>
    </row>
    <row r="624" spans="1:3" x14ac:dyDescent="0.25">
      <c r="A624" s="27">
        <v>4</v>
      </c>
      <c r="B624" s="27">
        <v>66</v>
      </c>
      <c r="C624">
        <v>166</v>
      </c>
    </row>
    <row r="625" spans="1:3" x14ac:dyDescent="0.25">
      <c r="A625" s="27">
        <v>7</v>
      </c>
      <c r="B625" s="27">
        <v>65</v>
      </c>
      <c r="C625">
        <v>79</v>
      </c>
    </row>
    <row r="626" spans="1:3" x14ac:dyDescent="0.25">
      <c r="A626" s="27">
        <v>9</v>
      </c>
      <c r="B626" s="27">
        <v>43</v>
      </c>
      <c r="C626">
        <v>175</v>
      </c>
    </row>
    <row r="627" spans="1:3" x14ac:dyDescent="0.25">
      <c r="A627" s="27">
        <v>22</v>
      </c>
      <c r="B627" s="27">
        <v>13</v>
      </c>
      <c r="C627">
        <v>50</v>
      </c>
    </row>
    <row r="628" spans="1:3" x14ac:dyDescent="0.25">
      <c r="A628" s="27">
        <v>109</v>
      </c>
      <c r="B628" s="27">
        <v>10</v>
      </c>
      <c r="C628">
        <v>50</v>
      </c>
    </row>
    <row r="629" spans="1:3" x14ac:dyDescent="0.25">
      <c r="A629" s="27">
        <v>31</v>
      </c>
      <c r="B629" s="27">
        <v>11</v>
      </c>
      <c r="C629">
        <v>51</v>
      </c>
    </row>
    <row r="630" spans="1:3" x14ac:dyDescent="0.25">
      <c r="A630" s="27">
        <v>33</v>
      </c>
      <c r="B630" s="27">
        <v>11</v>
      </c>
      <c r="C630">
        <v>87</v>
      </c>
    </row>
    <row r="631" spans="1:3" x14ac:dyDescent="0.25">
      <c r="A631" s="27">
        <v>23</v>
      </c>
      <c r="B631" s="27">
        <v>11</v>
      </c>
      <c r="C631">
        <v>95</v>
      </c>
    </row>
    <row r="632" spans="1:3" x14ac:dyDescent="0.25">
      <c r="A632" s="27">
        <v>2</v>
      </c>
      <c r="B632" s="27">
        <v>4</v>
      </c>
      <c r="C632">
        <v>64</v>
      </c>
    </row>
    <row r="633" spans="1:3" x14ac:dyDescent="0.25">
      <c r="A633" s="27">
        <v>43</v>
      </c>
      <c r="B633" s="27">
        <v>10</v>
      </c>
      <c r="C633">
        <v>51</v>
      </c>
    </row>
    <row r="634" spans="1:3" x14ac:dyDescent="0.25">
      <c r="A634" s="27">
        <v>77</v>
      </c>
      <c r="B634" s="27">
        <v>1</v>
      </c>
      <c r="C634">
        <v>64</v>
      </c>
    </row>
    <row r="635" spans="1:3" x14ac:dyDescent="0.25">
      <c r="A635" s="27">
        <v>59</v>
      </c>
      <c r="B635" s="27">
        <v>162</v>
      </c>
      <c r="C635">
        <v>100</v>
      </c>
    </row>
    <row r="636" spans="1:3" x14ac:dyDescent="0.25">
      <c r="A636" s="27">
        <v>63</v>
      </c>
      <c r="B636" s="27">
        <v>88</v>
      </c>
      <c r="C636">
        <v>60</v>
      </c>
    </row>
    <row r="637" spans="1:3" x14ac:dyDescent="0.25">
      <c r="A637" s="27">
        <v>77</v>
      </c>
      <c r="B637" s="27">
        <v>74</v>
      </c>
      <c r="C637">
        <v>72</v>
      </c>
    </row>
    <row r="638" spans="1:3" x14ac:dyDescent="0.25">
      <c r="A638" s="27">
        <v>88</v>
      </c>
      <c r="B638" s="27">
        <v>72</v>
      </c>
      <c r="C638">
        <v>87</v>
      </c>
    </row>
    <row r="639" spans="1:3" x14ac:dyDescent="0.25">
      <c r="A639" s="27">
        <v>83</v>
      </c>
      <c r="B639" s="27">
        <v>67</v>
      </c>
      <c r="C639">
        <v>73</v>
      </c>
    </row>
    <row r="640" spans="1:3" x14ac:dyDescent="0.25">
      <c r="A640" s="27">
        <v>56</v>
      </c>
      <c r="B640" s="27">
        <v>86</v>
      </c>
      <c r="C640">
        <v>71</v>
      </c>
    </row>
    <row r="641" spans="1:3" x14ac:dyDescent="0.25">
      <c r="A641" s="27">
        <v>76</v>
      </c>
      <c r="B641" s="27">
        <v>4</v>
      </c>
      <c r="C641">
        <v>74</v>
      </c>
    </row>
    <row r="642" spans="1:3" x14ac:dyDescent="0.25">
      <c r="A642" s="27">
        <v>74</v>
      </c>
      <c r="B642" s="27">
        <v>7</v>
      </c>
      <c r="C642">
        <v>2</v>
      </c>
    </row>
    <row r="643" spans="1:3" x14ac:dyDescent="0.25">
      <c r="A643" s="27">
        <v>174</v>
      </c>
      <c r="B643" s="27">
        <v>7</v>
      </c>
      <c r="C643">
        <v>10</v>
      </c>
    </row>
    <row r="644" spans="1:3" x14ac:dyDescent="0.25">
      <c r="A644" s="27">
        <v>103</v>
      </c>
      <c r="B644" s="27">
        <v>5</v>
      </c>
      <c r="C644">
        <v>12</v>
      </c>
    </row>
    <row r="645" spans="1:3" x14ac:dyDescent="0.25">
      <c r="A645" s="27">
        <v>81</v>
      </c>
      <c r="B645" s="27">
        <v>2</v>
      </c>
      <c r="C645">
        <v>31</v>
      </c>
    </row>
    <row r="646" spans="1:3" x14ac:dyDescent="0.25">
      <c r="A646" s="27">
        <v>80</v>
      </c>
      <c r="B646" s="27">
        <v>4</v>
      </c>
      <c r="C646">
        <v>5</v>
      </c>
    </row>
    <row r="647" spans="1:3" x14ac:dyDescent="0.25">
      <c r="A647" s="27">
        <v>166</v>
      </c>
      <c r="B647" s="27">
        <v>5</v>
      </c>
      <c r="C647">
        <v>13</v>
      </c>
    </row>
    <row r="648" spans="1:3" x14ac:dyDescent="0.25">
      <c r="A648" s="27">
        <v>77</v>
      </c>
      <c r="B648" s="27">
        <v>15</v>
      </c>
      <c r="C648">
        <v>5</v>
      </c>
    </row>
    <row r="649" spans="1:3" x14ac:dyDescent="0.25">
      <c r="A649" s="27">
        <v>73</v>
      </c>
      <c r="B649" s="27">
        <v>13</v>
      </c>
      <c r="C649">
        <v>28</v>
      </c>
    </row>
    <row r="650" spans="1:3" x14ac:dyDescent="0.25">
      <c r="A650" s="27">
        <v>46</v>
      </c>
      <c r="B650" s="27">
        <v>10</v>
      </c>
      <c r="C650">
        <v>15</v>
      </c>
    </row>
    <row r="651" spans="1:3" x14ac:dyDescent="0.25">
      <c r="A651" s="27">
        <v>13</v>
      </c>
      <c r="B651" s="27">
        <v>4</v>
      </c>
      <c r="C651">
        <v>30</v>
      </c>
    </row>
    <row r="652" spans="1:3" x14ac:dyDescent="0.25">
      <c r="A652" s="27">
        <v>5</v>
      </c>
      <c r="B652" s="27">
        <v>4</v>
      </c>
      <c r="C652">
        <v>13</v>
      </c>
    </row>
    <row r="653" spans="1:3" x14ac:dyDescent="0.25">
      <c r="A653" s="27">
        <v>2</v>
      </c>
      <c r="B653" s="27">
        <v>15</v>
      </c>
      <c r="C653">
        <v>2</v>
      </c>
    </row>
    <row r="654" spans="1:3" x14ac:dyDescent="0.25">
      <c r="A654" s="27">
        <v>15</v>
      </c>
      <c r="B654" s="27">
        <v>6</v>
      </c>
      <c r="C654">
        <v>40</v>
      </c>
    </row>
    <row r="655" spans="1:3" x14ac:dyDescent="0.25">
      <c r="A655" s="27">
        <v>28</v>
      </c>
      <c r="B655" s="27">
        <v>22</v>
      </c>
      <c r="C655">
        <v>28</v>
      </c>
    </row>
    <row r="656" spans="1:3" x14ac:dyDescent="0.25">
      <c r="A656" s="27">
        <v>8</v>
      </c>
      <c r="B656" s="27">
        <v>5</v>
      </c>
      <c r="C656">
        <v>44</v>
      </c>
    </row>
    <row r="657" spans="1:3" x14ac:dyDescent="0.25">
      <c r="A657" s="27">
        <v>5</v>
      </c>
      <c r="B657" s="27">
        <v>21</v>
      </c>
      <c r="C657">
        <v>44</v>
      </c>
    </row>
    <row r="658" spans="1:3" x14ac:dyDescent="0.25">
      <c r="A658" s="27">
        <v>18</v>
      </c>
      <c r="B658" s="27">
        <v>14</v>
      </c>
      <c r="C658">
        <v>41</v>
      </c>
    </row>
    <row r="659" spans="1:3" x14ac:dyDescent="0.25">
      <c r="A659" s="27">
        <v>3</v>
      </c>
      <c r="B659" s="27">
        <v>25</v>
      </c>
      <c r="C659">
        <v>24</v>
      </c>
    </row>
    <row r="660" spans="1:3" x14ac:dyDescent="0.25">
      <c r="A660" s="27">
        <v>8</v>
      </c>
      <c r="B660" s="27">
        <v>50</v>
      </c>
      <c r="C660">
        <v>46</v>
      </c>
    </row>
    <row r="661" spans="1:3" x14ac:dyDescent="0.25">
      <c r="A661" s="27">
        <v>5</v>
      </c>
      <c r="B661" s="27">
        <v>41</v>
      </c>
      <c r="C661">
        <v>7</v>
      </c>
    </row>
    <row r="662" spans="1:3" x14ac:dyDescent="0.25">
      <c r="A662" s="27">
        <v>17</v>
      </c>
      <c r="B662" s="27">
        <v>36</v>
      </c>
      <c r="C662">
        <v>18</v>
      </c>
    </row>
    <row r="663" spans="1:3" x14ac:dyDescent="0.25">
      <c r="A663" s="27">
        <v>17</v>
      </c>
      <c r="B663" s="27">
        <v>30</v>
      </c>
      <c r="C663">
        <v>13</v>
      </c>
    </row>
    <row r="664" spans="1:3" x14ac:dyDescent="0.25">
      <c r="A664" s="27">
        <v>63</v>
      </c>
      <c r="B664" s="27">
        <v>39</v>
      </c>
      <c r="C664">
        <v>15</v>
      </c>
    </row>
    <row r="665" spans="1:3" x14ac:dyDescent="0.25">
      <c r="A665" s="27">
        <v>29</v>
      </c>
      <c r="B665" s="27">
        <v>40</v>
      </c>
      <c r="C665">
        <v>17</v>
      </c>
    </row>
    <row r="666" spans="1:3" x14ac:dyDescent="0.25">
      <c r="A666" s="27">
        <v>30</v>
      </c>
      <c r="B666" s="27">
        <v>56</v>
      </c>
      <c r="C666">
        <v>193</v>
      </c>
    </row>
    <row r="667" spans="1:3" x14ac:dyDescent="0.25">
      <c r="A667" s="27">
        <v>15</v>
      </c>
      <c r="B667" s="27">
        <v>146</v>
      </c>
      <c r="C667">
        <v>84</v>
      </c>
    </row>
    <row r="668" spans="1:3" x14ac:dyDescent="0.25">
      <c r="A668" s="27">
        <v>8</v>
      </c>
      <c r="B668" s="27">
        <v>7</v>
      </c>
      <c r="C668">
        <v>33</v>
      </c>
    </row>
    <row r="669" spans="1:3" x14ac:dyDescent="0.25">
      <c r="A669" s="27">
        <v>0</v>
      </c>
      <c r="B669" s="27">
        <v>71</v>
      </c>
      <c r="C669">
        <v>25</v>
      </c>
    </row>
    <row r="670" spans="1:3" x14ac:dyDescent="0.25">
      <c r="A670" s="27">
        <v>37</v>
      </c>
      <c r="B670" s="27">
        <v>55</v>
      </c>
      <c r="C670">
        <v>17</v>
      </c>
    </row>
    <row r="671" spans="1:3" x14ac:dyDescent="0.25">
      <c r="A671" s="27">
        <v>58</v>
      </c>
      <c r="B671" s="27">
        <v>51</v>
      </c>
      <c r="C671">
        <v>8</v>
      </c>
    </row>
    <row r="672" spans="1:3" x14ac:dyDescent="0.25">
      <c r="A672" s="27">
        <v>2</v>
      </c>
      <c r="B672" s="27">
        <v>49</v>
      </c>
      <c r="C672">
        <v>18</v>
      </c>
    </row>
    <row r="673" spans="1:3" x14ac:dyDescent="0.25">
      <c r="A673" s="27">
        <v>1</v>
      </c>
      <c r="B673" s="27">
        <v>35</v>
      </c>
      <c r="C673">
        <v>94</v>
      </c>
    </row>
    <row r="674" spans="1:3" x14ac:dyDescent="0.25">
      <c r="A674" s="27">
        <v>13</v>
      </c>
      <c r="B674" s="27">
        <v>5</v>
      </c>
      <c r="C674">
        <v>90</v>
      </c>
    </row>
    <row r="675" spans="1:3" x14ac:dyDescent="0.25">
      <c r="A675" s="27">
        <v>7</v>
      </c>
      <c r="B675" s="27">
        <v>88</v>
      </c>
      <c r="C675">
        <v>27</v>
      </c>
    </row>
    <row r="676" spans="1:3" x14ac:dyDescent="0.25">
      <c r="A676" s="27">
        <v>3</v>
      </c>
      <c r="B676" s="27">
        <v>21</v>
      </c>
      <c r="C676">
        <v>6</v>
      </c>
    </row>
    <row r="677" spans="1:3" x14ac:dyDescent="0.25">
      <c r="A677" s="27">
        <v>3</v>
      </c>
      <c r="B677" s="27">
        <v>20</v>
      </c>
      <c r="C677">
        <v>11</v>
      </c>
    </row>
    <row r="678" spans="1:3" x14ac:dyDescent="0.25">
      <c r="A678" s="27">
        <v>4</v>
      </c>
      <c r="B678" s="27">
        <v>15</v>
      </c>
      <c r="C678">
        <v>39</v>
      </c>
    </row>
    <row r="679" spans="1:3" x14ac:dyDescent="0.25">
      <c r="A679" s="27">
        <v>23</v>
      </c>
      <c r="B679" s="27">
        <v>13</v>
      </c>
      <c r="C679">
        <v>43</v>
      </c>
    </row>
    <row r="680" spans="1:3" x14ac:dyDescent="0.25">
      <c r="A680" s="27">
        <v>12</v>
      </c>
      <c r="B680" s="27">
        <v>79</v>
      </c>
      <c r="C680">
        <v>100</v>
      </c>
    </row>
    <row r="681" spans="1:3" x14ac:dyDescent="0.25">
      <c r="A681" s="27">
        <v>8</v>
      </c>
      <c r="B681" s="27">
        <v>2</v>
      </c>
      <c r="C681">
        <v>40</v>
      </c>
    </row>
    <row r="682" spans="1:3" x14ac:dyDescent="0.25">
      <c r="A682" s="27">
        <v>4</v>
      </c>
      <c r="B682" s="27">
        <v>2</v>
      </c>
      <c r="C682">
        <v>38</v>
      </c>
    </row>
    <row r="683" spans="1:3" x14ac:dyDescent="0.25">
      <c r="A683" s="27">
        <v>2</v>
      </c>
      <c r="B683" s="27">
        <v>30</v>
      </c>
      <c r="C683">
        <v>33</v>
      </c>
    </row>
    <row r="684" spans="1:3" x14ac:dyDescent="0.25">
      <c r="A684" s="27">
        <v>31</v>
      </c>
      <c r="B684" s="27">
        <v>6</v>
      </c>
      <c r="C684">
        <v>30</v>
      </c>
    </row>
    <row r="685" spans="1:3" x14ac:dyDescent="0.25">
      <c r="A685" s="27">
        <v>7</v>
      </c>
      <c r="B685" s="27">
        <v>3</v>
      </c>
      <c r="C685">
        <v>2</v>
      </c>
    </row>
    <row r="686" spans="1:3" x14ac:dyDescent="0.25">
      <c r="A686" s="27">
        <v>9</v>
      </c>
      <c r="B686" s="27">
        <v>14</v>
      </c>
      <c r="C686">
        <v>7</v>
      </c>
    </row>
    <row r="687" spans="1:3" x14ac:dyDescent="0.25">
      <c r="A687" s="27">
        <v>9</v>
      </c>
      <c r="B687" s="27">
        <v>46</v>
      </c>
      <c r="C687">
        <v>57</v>
      </c>
    </row>
    <row r="688" spans="1:3" x14ac:dyDescent="0.25">
      <c r="A688" s="27">
        <v>6</v>
      </c>
      <c r="B688" s="27">
        <v>15</v>
      </c>
      <c r="C688">
        <v>7</v>
      </c>
    </row>
    <row r="689" spans="1:3" x14ac:dyDescent="0.25">
      <c r="A689" s="27">
        <v>9</v>
      </c>
      <c r="B689" s="27">
        <v>4</v>
      </c>
      <c r="C689">
        <v>115</v>
      </c>
    </row>
    <row r="690" spans="1:3" x14ac:dyDescent="0.25">
      <c r="A690" s="27">
        <v>15</v>
      </c>
      <c r="B690" s="27">
        <v>14</v>
      </c>
      <c r="C690">
        <v>93</v>
      </c>
    </row>
    <row r="691" spans="1:3" x14ac:dyDescent="0.25">
      <c r="A691" s="27">
        <v>27</v>
      </c>
      <c r="B691" s="27">
        <v>84</v>
      </c>
      <c r="C691">
        <v>127</v>
      </c>
    </row>
    <row r="692" spans="1:3" x14ac:dyDescent="0.25">
      <c r="A692" s="27">
        <v>33</v>
      </c>
      <c r="B692" s="27">
        <v>121</v>
      </c>
      <c r="C692">
        <v>26</v>
      </c>
    </row>
    <row r="693" spans="1:3" x14ac:dyDescent="0.25">
      <c r="A693" s="27">
        <v>19</v>
      </c>
      <c r="B693" s="27">
        <v>22</v>
      </c>
      <c r="C693">
        <v>79</v>
      </c>
    </row>
    <row r="694" spans="1:3" x14ac:dyDescent="0.25">
      <c r="A694" s="27">
        <v>17</v>
      </c>
      <c r="B694" s="27">
        <v>14</v>
      </c>
      <c r="C694">
        <v>108</v>
      </c>
    </row>
    <row r="695" spans="1:3" x14ac:dyDescent="0.25">
      <c r="A695" s="27">
        <v>13</v>
      </c>
      <c r="B695" s="27">
        <v>23</v>
      </c>
      <c r="C695">
        <v>25</v>
      </c>
    </row>
    <row r="696" spans="1:3" x14ac:dyDescent="0.25">
      <c r="A696" s="27">
        <v>31</v>
      </c>
      <c r="B696" s="27">
        <v>22</v>
      </c>
      <c r="C696">
        <v>51</v>
      </c>
    </row>
    <row r="697" spans="1:3" x14ac:dyDescent="0.25">
      <c r="A697" s="27">
        <v>20</v>
      </c>
      <c r="B697" s="27">
        <v>23</v>
      </c>
      <c r="C697">
        <v>52</v>
      </c>
    </row>
    <row r="698" spans="1:3" x14ac:dyDescent="0.25">
      <c r="A698" s="27">
        <v>12</v>
      </c>
      <c r="B698" s="27">
        <v>49</v>
      </c>
      <c r="C698">
        <v>76</v>
      </c>
    </row>
    <row r="699" spans="1:3" x14ac:dyDescent="0.25">
      <c r="A699" s="27">
        <v>26</v>
      </c>
      <c r="B699" s="27">
        <v>13</v>
      </c>
      <c r="C699">
        <v>100</v>
      </c>
    </row>
    <row r="700" spans="1:3" x14ac:dyDescent="0.25">
      <c r="A700" s="27">
        <v>31</v>
      </c>
      <c r="B700" s="27">
        <v>12</v>
      </c>
      <c r="C700">
        <v>78</v>
      </c>
    </row>
    <row r="701" spans="1:3" x14ac:dyDescent="0.25">
      <c r="A701" s="27">
        <v>7</v>
      </c>
      <c r="B701" s="27">
        <v>6</v>
      </c>
      <c r="C701">
        <v>51</v>
      </c>
    </row>
    <row r="702" spans="1:3" x14ac:dyDescent="0.25">
      <c r="A702" s="27">
        <v>3</v>
      </c>
      <c r="B702" s="27">
        <v>5</v>
      </c>
      <c r="C702">
        <v>93</v>
      </c>
    </row>
    <row r="703" spans="1:3" x14ac:dyDescent="0.25">
      <c r="A703" s="27">
        <v>40</v>
      </c>
      <c r="B703" s="27">
        <v>29</v>
      </c>
      <c r="C703">
        <v>92</v>
      </c>
    </row>
    <row r="704" spans="1:3" x14ac:dyDescent="0.25">
      <c r="A704" s="27">
        <v>39</v>
      </c>
      <c r="B704" s="27">
        <v>66</v>
      </c>
      <c r="C704">
        <v>101</v>
      </c>
    </row>
    <row r="705" spans="1:3" x14ac:dyDescent="0.25">
      <c r="A705" s="27">
        <v>49</v>
      </c>
      <c r="B705" s="27">
        <v>66</v>
      </c>
      <c r="C705">
        <v>25</v>
      </c>
    </row>
    <row r="706" spans="1:3" x14ac:dyDescent="0.25">
      <c r="A706" s="27">
        <v>56</v>
      </c>
      <c r="B706" s="27">
        <v>22</v>
      </c>
      <c r="C706">
        <v>8</v>
      </c>
    </row>
    <row r="707" spans="1:3" x14ac:dyDescent="0.25">
      <c r="A707" s="27">
        <v>48</v>
      </c>
      <c r="B707" s="27">
        <v>3</v>
      </c>
      <c r="C707">
        <v>19</v>
      </c>
    </row>
    <row r="708" spans="1:3" x14ac:dyDescent="0.25">
      <c r="B708" s="27">
        <v>2</v>
      </c>
      <c r="C708">
        <v>22</v>
      </c>
    </row>
    <row r="709" spans="1:3" x14ac:dyDescent="0.25">
      <c r="B709" s="27">
        <v>1</v>
      </c>
      <c r="C709">
        <v>20</v>
      </c>
    </row>
    <row r="710" spans="1:3" x14ac:dyDescent="0.25">
      <c r="B710" s="27">
        <v>24</v>
      </c>
      <c r="C710">
        <v>52</v>
      </c>
    </row>
    <row r="711" spans="1:3" x14ac:dyDescent="0.25">
      <c r="B711" s="27">
        <v>5</v>
      </c>
      <c r="C711">
        <v>26</v>
      </c>
    </row>
    <row r="712" spans="1:3" x14ac:dyDescent="0.25">
      <c r="B712" s="27">
        <v>3</v>
      </c>
      <c r="C712">
        <v>30</v>
      </c>
    </row>
    <row r="713" spans="1:3" x14ac:dyDescent="0.25">
      <c r="B713" s="27">
        <v>43</v>
      </c>
      <c r="C713">
        <v>21</v>
      </c>
    </row>
    <row r="714" spans="1:3" x14ac:dyDescent="0.25">
      <c r="B714" s="27">
        <v>10</v>
      </c>
      <c r="C714">
        <v>7</v>
      </c>
    </row>
    <row r="715" spans="1:3" x14ac:dyDescent="0.25">
      <c r="B715" s="27">
        <v>5</v>
      </c>
      <c r="C715">
        <v>11</v>
      </c>
    </row>
    <row r="716" spans="1:3" x14ac:dyDescent="0.25">
      <c r="B716" s="27">
        <v>1</v>
      </c>
      <c r="C716">
        <v>4</v>
      </c>
    </row>
    <row r="717" spans="1:3" x14ac:dyDescent="0.25">
      <c r="B717" s="27">
        <v>3</v>
      </c>
      <c r="C717">
        <v>141</v>
      </c>
    </row>
    <row r="718" spans="1:3" x14ac:dyDescent="0.25">
      <c r="B718" s="27">
        <v>6</v>
      </c>
      <c r="C718">
        <v>89</v>
      </c>
    </row>
    <row r="719" spans="1:3" x14ac:dyDescent="0.25">
      <c r="B719" s="27">
        <v>13</v>
      </c>
      <c r="C719">
        <v>25</v>
      </c>
    </row>
    <row r="720" spans="1:3" x14ac:dyDescent="0.25">
      <c r="B720" s="27">
        <v>19</v>
      </c>
      <c r="C720">
        <v>20</v>
      </c>
    </row>
    <row r="721" spans="2:3" x14ac:dyDescent="0.25">
      <c r="B721" s="27">
        <v>40</v>
      </c>
      <c r="C721">
        <v>8</v>
      </c>
    </row>
    <row r="722" spans="2:3" x14ac:dyDescent="0.25">
      <c r="B722" s="27">
        <v>61</v>
      </c>
      <c r="C722">
        <v>5</v>
      </c>
    </row>
    <row r="723" spans="2:3" x14ac:dyDescent="0.25">
      <c r="B723" s="27">
        <v>20</v>
      </c>
      <c r="C723">
        <v>128</v>
      </c>
    </row>
    <row r="724" spans="2:3" x14ac:dyDescent="0.25">
      <c r="B724" s="27">
        <v>14</v>
      </c>
      <c r="C724">
        <v>59</v>
      </c>
    </row>
    <row r="725" spans="2:3" x14ac:dyDescent="0.25">
      <c r="B725" s="27">
        <v>4</v>
      </c>
      <c r="C725">
        <v>28</v>
      </c>
    </row>
    <row r="726" spans="2:3" x14ac:dyDescent="0.25">
      <c r="B726" s="27">
        <v>6</v>
      </c>
      <c r="C726">
        <v>49</v>
      </c>
    </row>
    <row r="727" spans="2:3" x14ac:dyDescent="0.25">
      <c r="B727" s="27">
        <v>30</v>
      </c>
      <c r="C727">
        <v>51</v>
      </c>
    </row>
    <row r="728" spans="2:3" x14ac:dyDescent="0.25">
      <c r="B728" s="27">
        <v>4</v>
      </c>
      <c r="C728">
        <v>30</v>
      </c>
    </row>
    <row r="729" spans="2:3" x14ac:dyDescent="0.25">
      <c r="B729" s="27">
        <v>33</v>
      </c>
      <c r="C729">
        <v>30</v>
      </c>
    </row>
    <row r="730" spans="2:3" x14ac:dyDescent="0.25">
      <c r="B730" s="27">
        <v>31</v>
      </c>
      <c r="C730">
        <v>31</v>
      </c>
    </row>
    <row r="731" spans="2:3" x14ac:dyDescent="0.25">
      <c r="B731" s="27">
        <v>9</v>
      </c>
      <c r="C731">
        <v>31</v>
      </c>
    </row>
    <row r="732" spans="2:3" x14ac:dyDescent="0.25">
      <c r="B732" s="27">
        <v>37</v>
      </c>
      <c r="C732">
        <v>49</v>
      </c>
    </row>
    <row r="733" spans="2:3" x14ac:dyDescent="0.25">
      <c r="B733" s="27">
        <v>49</v>
      </c>
      <c r="C733">
        <v>54</v>
      </c>
    </row>
    <row r="734" spans="2:3" x14ac:dyDescent="0.25">
      <c r="B734" s="27">
        <v>42</v>
      </c>
      <c r="C734">
        <v>102</v>
      </c>
    </row>
    <row r="735" spans="2:3" x14ac:dyDescent="0.25">
      <c r="B735" s="27">
        <v>31</v>
      </c>
      <c r="C735">
        <v>42</v>
      </c>
    </row>
    <row r="736" spans="2:3" x14ac:dyDescent="0.25">
      <c r="B736" s="27">
        <v>22</v>
      </c>
      <c r="C736">
        <v>144</v>
      </c>
    </row>
    <row r="737" spans="2:3" x14ac:dyDescent="0.25">
      <c r="B737" s="27">
        <v>23</v>
      </c>
      <c r="C737">
        <v>84</v>
      </c>
    </row>
    <row r="738" spans="2:3" x14ac:dyDescent="0.25">
      <c r="B738" s="27">
        <v>16</v>
      </c>
      <c r="C738">
        <v>55</v>
      </c>
    </row>
    <row r="739" spans="2:3" x14ac:dyDescent="0.25">
      <c r="B739" s="27">
        <v>13</v>
      </c>
      <c r="C739">
        <v>71</v>
      </c>
    </row>
    <row r="740" spans="2:3" x14ac:dyDescent="0.25">
      <c r="B740" s="27">
        <v>15</v>
      </c>
      <c r="C740">
        <v>81</v>
      </c>
    </row>
    <row r="741" spans="2:3" x14ac:dyDescent="0.25">
      <c r="B741" s="27">
        <v>21</v>
      </c>
      <c r="C741">
        <v>87</v>
      </c>
    </row>
    <row r="742" spans="2:3" x14ac:dyDescent="0.25">
      <c r="B742" s="27">
        <v>58</v>
      </c>
      <c r="C742">
        <v>185</v>
      </c>
    </row>
    <row r="743" spans="2:3" x14ac:dyDescent="0.25">
      <c r="B743" s="27">
        <v>9</v>
      </c>
      <c r="C743">
        <v>67</v>
      </c>
    </row>
    <row r="744" spans="2:3" x14ac:dyDescent="0.25">
      <c r="B744" s="27">
        <v>2</v>
      </c>
      <c r="C744">
        <v>78</v>
      </c>
    </row>
    <row r="745" spans="2:3" x14ac:dyDescent="0.25">
      <c r="B745" s="27">
        <v>42</v>
      </c>
      <c r="C745">
        <v>212</v>
      </c>
    </row>
    <row r="746" spans="2:3" x14ac:dyDescent="0.25">
      <c r="C746">
        <v>90</v>
      </c>
    </row>
    <row r="747" spans="2:3" x14ac:dyDescent="0.25">
      <c r="C747">
        <v>71</v>
      </c>
    </row>
    <row r="748" spans="2:3" x14ac:dyDescent="0.25">
      <c r="C748">
        <v>184</v>
      </c>
    </row>
    <row r="749" spans="2:3" x14ac:dyDescent="0.25">
      <c r="C749">
        <v>44</v>
      </c>
    </row>
    <row r="750" spans="2:3" x14ac:dyDescent="0.25">
      <c r="C750">
        <v>7</v>
      </c>
    </row>
    <row r="751" spans="2:3" x14ac:dyDescent="0.25">
      <c r="C751">
        <v>35</v>
      </c>
    </row>
    <row r="752" spans="2:3" x14ac:dyDescent="0.25">
      <c r="C752">
        <v>31</v>
      </c>
    </row>
    <row r="753" spans="3:3" x14ac:dyDescent="0.25">
      <c r="C753">
        <v>21</v>
      </c>
    </row>
  </sheetData>
  <customSheetViews>
    <customSheetView guid="{0D752A58-E76B-4A51-947C-8014A4D6F15D}" showGridLines="0" topLeftCell="D1">
      <selection activeCell="H12" sqref="H12"/>
      <pageMargins left="0.511811024" right="0.511811024" top="0.78740157499999996" bottom="0.78740157499999996" header="0.31496062000000002" footer="0.31496062000000002"/>
      <pageSetup paperSize="9" orientation="portrait" verticalDpi="0" r:id="rId1"/>
    </customSheetView>
    <customSheetView guid="{BF785B7C-26F4-4AE8-A715-176A657C4586}" showGridLines="0" topLeftCell="D1">
      <selection activeCell="H12" sqref="H12"/>
      <pageMargins left="0.511811024" right="0.511811024" top="0.78740157499999996" bottom="0.78740157499999996" header="0.31496062000000002" footer="0.31496062000000002"/>
      <pageSetup paperSize="9" orientation="portrait" verticalDpi="0" r:id="rId2"/>
    </customSheetView>
  </customSheetViews>
  <pageMargins left="0.511811024" right="0.511811024" top="0.78740157499999996" bottom="0.78740157499999996" header="0.31496062000000002" footer="0.31496062000000002"/>
  <pageSetup paperSize="9"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Sinistro</vt:lpstr>
      <vt:lpstr>Resumo Encerr</vt:lpstr>
      <vt:lpstr>C. Cível</vt:lpstr>
      <vt:lpstr>Plan1</vt:lpstr>
    </vt:vector>
  </TitlesOfParts>
  <Company>Banco Santander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rvega</dc:creator>
  <cp:lastModifiedBy>Luiz Gustavo Ferreira Figueiredo (E)</cp:lastModifiedBy>
  <dcterms:created xsi:type="dcterms:W3CDTF">2016-08-01T20:48:21Z</dcterms:created>
  <dcterms:modified xsi:type="dcterms:W3CDTF">2017-12-20T13:02:19Z</dcterms:modified>
</cp:coreProperties>
</file>